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6"/>
  </bookViews>
  <sheets>
    <sheet name="呼吸速率" sheetId="1" r:id="rId1"/>
    <sheet name="可溶性蛋白质" sheetId="2" r:id="rId2"/>
    <sheet name="游离氨基酸" sheetId="3" r:id="rId3"/>
    <sheet name="失重率" sheetId="4" r:id="rId4"/>
    <sheet name="PPO" sheetId="5" r:id="rId5"/>
    <sheet name="总酚" sheetId="6" r:id="rId6"/>
    <sheet name="褐变指数" sheetId="7" r:id="rId7"/>
    <sheet name="SOD" sheetId="8" r:id="rId8"/>
    <sheet name="APX" sheetId="9" r:id="rId9"/>
    <sheet name="抗坏血酸" sheetId="10" r:id="rId10"/>
    <sheet name="MDA" sheetId="11" r:id="rId11"/>
    <sheet name="PAL" sheetId="12" r:id="rId12"/>
    <sheet name="POD" sheetId="13" r:id="rId13"/>
    <sheet name="木质素" sheetId="14" r:id="rId14"/>
    <sheet name="硬度" sheetId="15" r:id="rId15"/>
    <sheet name="转录组数据" sheetId="16" r:id="rId16"/>
    <sheet name="荧光定量数据" sheetId="17" r:id="rId17"/>
    <sheet name="转录组" sheetId="18" r:id="rId18"/>
  </sheets>
  <externalReferences>
    <externalReference r:id="rId1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<sst xmlns="http://schemas.openxmlformats.org/spreadsheetml/2006/main" count="81479" uniqueCount="20068">
  <si>
    <t>贮藏时间</t>
  </si>
  <si>
    <t>呼吸强度</t>
  </si>
  <si>
    <t>O₂</t>
  </si>
  <si>
    <t>CO₂</t>
  </si>
  <si>
    <t>∆A%</t>
  </si>
  <si>
    <r>
      <rPr>
        <sz val="11"/>
        <color rgb="FF000000"/>
        <rFont val="黑体"/>
        <charset val="134"/>
      </rPr>
      <t>体积</t>
    </r>
    <r>
      <rPr>
        <sz val="11"/>
        <color rgb="FF000000"/>
        <rFont val="Times New Roman"/>
        <charset val="134"/>
      </rPr>
      <t>(L)</t>
    </r>
  </si>
  <si>
    <r>
      <rPr>
        <sz val="11"/>
        <color rgb="FF000000"/>
        <rFont val="黑体"/>
        <charset val="134"/>
      </rPr>
      <t>温度</t>
    </r>
    <r>
      <rPr>
        <sz val="11"/>
        <color rgb="FF000000"/>
        <rFont val="Times New Roman"/>
        <charset val="134"/>
      </rPr>
      <t>(℃)</t>
    </r>
  </si>
  <si>
    <t>W(kg)</t>
  </si>
  <si>
    <r>
      <rPr>
        <sz val="11"/>
        <color rgb="FF000000"/>
        <rFont val="黑体"/>
        <charset val="134"/>
      </rPr>
      <t>闷罐时间</t>
    </r>
    <r>
      <rPr>
        <sz val="11"/>
        <color rgb="FF000000"/>
        <rFont val="Times New Roman"/>
        <charset val="134"/>
      </rPr>
      <t>(h)</t>
    </r>
  </si>
  <si>
    <t>呼吸速率</t>
  </si>
  <si>
    <t>平均值</t>
  </si>
  <si>
    <r>
      <rPr>
        <sz val="11"/>
        <color rgb="FF000000"/>
        <rFont val="黑体"/>
        <charset val="134"/>
      </rPr>
      <t>标准偏差</t>
    </r>
    <r>
      <rPr>
        <sz val="11"/>
        <color rgb="FF000000"/>
        <rFont val="Times New Roman"/>
        <charset val="134"/>
      </rPr>
      <t>(S)</t>
    </r>
  </si>
  <si>
    <t>相对标准偏差</t>
  </si>
  <si>
    <t>CK</t>
  </si>
  <si>
    <t>SNP</t>
  </si>
  <si>
    <t>蛋白质</t>
  </si>
  <si>
    <t>样品质量m/g</t>
  </si>
  <si>
    <t>提取液总体积V/ml</t>
  </si>
  <si>
    <t>吸取样品液体积Vs/ml</t>
  </si>
  <si>
    <t>595nm处吸光度值</t>
  </si>
  <si>
    <t>由标准曲线查得蛋白质含量m'/ug</t>
  </si>
  <si>
    <t>可溶性蛋白质总量/(mg/g)</t>
  </si>
  <si>
    <t>标准偏差</t>
  </si>
  <si>
    <t>计算值</t>
  </si>
  <si>
    <t>游离氨基酸</t>
  </si>
  <si>
    <t>吸光度</t>
  </si>
  <si>
    <t>游离氨基酸总量/(mg/g)</t>
  </si>
  <si>
    <t>失重率</t>
  </si>
  <si>
    <t>原重</t>
  </si>
  <si>
    <t>现重</t>
  </si>
  <si>
    <t>PPO活性</t>
  </si>
  <si>
    <t>样品质量</t>
  </si>
  <si>
    <t>提取液体积</t>
  </si>
  <si>
    <t>酶液体积</t>
  </si>
  <si>
    <t>420nm下 样品中PPO活性</t>
  </si>
  <si>
    <t>OD1</t>
  </si>
  <si>
    <t>总酚含量</t>
  </si>
  <si>
    <t>质量</t>
  </si>
  <si>
    <t>Abs</t>
  </si>
  <si>
    <t>提取液体积/ml</t>
  </si>
  <si>
    <t>被测体积/ml</t>
  </si>
  <si>
    <t>含量</t>
  </si>
  <si>
    <t>褐变指数</t>
  </si>
  <si>
    <t>L</t>
  </si>
  <si>
    <t>a</t>
  </si>
  <si>
    <t>b</t>
  </si>
  <si>
    <t>标准差</t>
  </si>
  <si>
    <t>SOD</t>
  </si>
  <si>
    <t>M</t>
  </si>
  <si>
    <t>A1</t>
  </si>
  <si>
    <t>A4</t>
  </si>
  <si>
    <t>A'325</t>
  </si>
  <si>
    <t>A325</t>
  </si>
  <si>
    <t>A差</t>
  </si>
  <si>
    <t>D/V</t>
  </si>
  <si>
    <t>V1/M</t>
  </si>
  <si>
    <t>APX</t>
  </si>
  <si>
    <t>重量</t>
  </si>
  <si>
    <t>290nm吸光度值</t>
  </si>
  <si>
    <t>APX活性</t>
  </si>
  <si>
    <t>OD 开始</t>
  </si>
  <si>
    <t>OD 终止</t>
  </si>
  <si>
    <r>
      <rPr>
        <sz val="11"/>
        <color theme="1"/>
        <rFont val="宋体"/>
        <charset val="134"/>
        <scheme val="minor"/>
      </rPr>
      <t>∆</t>
    </r>
    <r>
      <rPr>
        <b/>
        <sz val="11"/>
        <color theme="1"/>
        <rFont val="宋体"/>
        <charset val="134"/>
        <scheme val="minor"/>
      </rPr>
      <t>OD</t>
    </r>
  </si>
  <si>
    <t>抗坏血酸</t>
  </si>
  <si>
    <t>滴定度</t>
  </si>
  <si>
    <r>
      <rPr>
        <sz val="11"/>
        <rFont val="宋体"/>
        <charset val="134"/>
      </rPr>
      <t>取样质量</t>
    </r>
    <r>
      <rPr>
        <sz val="11"/>
        <rFont val="Times New Roman"/>
        <charset val="134"/>
      </rPr>
      <t>/g</t>
    </r>
  </si>
  <si>
    <r>
      <rPr>
        <sz val="11"/>
        <rFont val="宋体"/>
        <charset val="134"/>
      </rPr>
      <t>消耗体积</t>
    </r>
    <r>
      <rPr>
        <sz val="11"/>
        <rFont val="Times New Roman"/>
        <charset val="134"/>
      </rPr>
      <t>/ml</t>
    </r>
  </si>
  <si>
    <r>
      <rPr>
        <sz val="11"/>
        <rFont val="Times New Roman"/>
        <charset val="134"/>
      </rPr>
      <t>Vc</t>
    </r>
    <r>
      <rPr>
        <sz val="11"/>
        <rFont val="宋体"/>
        <charset val="134"/>
      </rPr>
      <t>含量</t>
    </r>
  </si>
  <si>
    <t>MDA</t>
  </si>
  <si>
    <t>样品鲜重</t>
  </si>
  <si>
    <t>vt</t>
  </si>
  <si>
    <t>vs</t>
  </si>
  <si>
    <t>va</t>
  </si>
  <si>
    <t>A450</t>
  </si>
  <si>
    <t>A532</t>
  </si>
  <si>
    <t>A600</t>
  </si>
  <si>
    <t>MDA含量</t>
  </si>
  <si>
    <t>PAL</t>
  </si>
  <si>
    <t>样品中PAL活性</t>
  </si>
  <si>
    <t>0D0</t>
  </si>
  <si>
    <t>OD1-ODO</t>
  </si>
  <si>
    <t>POD</t>
  </si>
  <si>
    <t>A6</t>
  </si>
  <si>
    <t>T</t>
  </si>
  <si>
    <t>OD</t>
  </si>
  <si>
    <t>U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</si>
  <si>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等线"/>
        <charset val="134"/>
      </rPr>
      <t>平均值</t>
    </r>
  </si>
  <si>
    <t>木质素</t>
  </si>
  <si>
    <t>样本质量</t>
  </si>
  <si>
    <t>上清液体积</t>
  </si>
  <si>
    <t>乙酸体积</t>
  </si>
  <si>
    <t>乙酰化反应体积</t>
  </si>
  <si>
    <t>木质素消光系数</t>
  </si>
  <si>
    <t>比色皿光径</t>
  </si>
  <si>
    <t>吸光值</t>
  </si>
  <si>
    <t>空白对照</t>
  </si>
  <si>
    <t>∆吸光值</t>
  </si>
  <si>
    <t>木质素含量</t>
  </si>
  <si>
    <t>硬度</t>
  </si>
  <si>
    <t>样品</t>
  </si>
  <si>
    <t>#ID</t>
  </si>
  <si>
    <t>gene_name</t>
  </si>
  <si>
    <t>CK-1_FPKM</t>
  </si>
  <si>
    <t>CK-1_count</t>
  </si>
  <si>
    <t>CK-2_FPKM</t>
  </si>
  <si>
    <t>CK-2_count</t>
  </si>
  <si>
    <t>CK-3_FPKM</t>
  </si>
  <si>
    <t>CK-3_count</t>
  </si>
  <si>
    <t>SNP-1_FPKM</t>
  </si>
  <si>
    <t>SNP-1_count</t>
  </si>
  <si>
    <t>SNP-2_FPKM</t>
  </si>
  <si>
    <t>SNP-2_count</t>
  </si>
  <si>
    <t>SNP-3_FPKM</t>
  </si>
  <si>
    <t>SNP-3_count</t>
  </si>
  <si>
    <t>FDR</t>
  </si>
  <si>
    <t>log2FC</t>
  </si>
  <si>
    <t>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</si>
  <si>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</si>
  <si>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</si>
  <si>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</si>
  <si>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</si>
  <si>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</si>
  <si>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</si>
  <si>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</si>
  <si>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</si>
  <si>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</si>
  <si>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</si>
  <si>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</si>
  <si>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</si>
  <si>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</si>
  <si>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PH02Gene11002</t>
  </si>
  <si>
    <t>down</t>
  </si>
  <si>
    <t>[KR]</t>
  </si>
  <si>
    <t>Transcription;; General function prediction only</t>
  </si>
  <si>
    <t xml:space="preserve">Molecular Function: N-acetyltransferase activity (GO:0008080);; </t>
  </si>
  <si>
    <t xml:space="preserve">K22883|2.8e-69|osa:4331643|K22883 L-ornithine N5-acetyltransferase [EC:2.3.1.-] | (RefSeq) probable acetyltransferase NATA1-like </t>
  </si>
  <si>
    <t>--</t>
  </si>
  <si>
    <t>[E]</t>
  </si>
  <si>
    <t>Amino acid transport and metabolism</t>
  </si>
  <si>
    <t>Acetyltransferase (GNAT) family</t>
  </si>
  <si>
    <t>Probable acetyltransferase NATA1-like OS=Arabidopsis thaliana OX=3702 GN=At2g39020 PE=2 SV=1</t>
  </si>
  <si>
    <t>K</t>
  </si>
  <si>
    <t>Transcription</t>
  </si>
  <si>
    <t>probable acetyltransferase NATA1-like [Panicum hallii]</t>
  </si>
  <si>
    <t>molecular function: catalytic activity (GO:0003824)</t>
  </si>
  <si>
    <t>PH02Gene19153</t>
  </si>
  <si>
    <t>[EH]</t>
  </si>
  <si>
    <t>Amino acid transport and metabolism;; Coenzyme transport and metabolism</t>
  </si>
  <si>
    <t xml:space="preserve">Biological Process: branched-chain amino acid biosynthetic process (GO:0009082);; Molecular Function: L-leucine transaminase activity (GO:0052654);; Molecular Function: L-valine transaminase activity (GO:0052655);; Molecular Function: L-isoleucine transaminase activity (GO:0052656);; </t>
  </si>
  <si>
    <t xml:space="preserve">K00826|2.3e-192|obr:102711686|K00826 branched-chain amino acid aminotransferase [EC:2.6.1.42] | (RefSeq) branched-chain-amino-acid aminotransferase 2, chloroplastic-like </t>
  </si>
  <si>
    <t>Cysteine and methionine metabolism (ko00270);; Valine, leucine and isoleucine degradation (ko00280);; Valine, leucine and isoleucine biosynthesis (ko00290);; Pantothenate and CoA biosynthesis (ko00770);; Glucosinolate biosynthesis (ko00966);; 2-Oxocarboxylic acid metabolism (ko01210);; Biosynthesis of amino acids (ko01230)</t>
  </si>
  <si>
    <t>Amino-transferase class IV</t>
  </si>
  <si>
    <t>Branched-chain-amino-acid aminotransferase 3, chloroplastic OS=Arabidopsis thaliana OX=3702 GN=BCAT3 PE=1 SV=1</t>
  </si>
  <si>
    <t>E</t>
  </si>
  <si>
    <t>PREDICTED: branched-chain-amino-acid aminotransferase 2, chloroplastic-like [Oryza brachyantha]</t>
  </si>
  <si>
    <t>biological process: metabolic process (GO:0008152);; biological process: cellular process (GO:0009987);; biological process: single-organism process (GO:0044699);; molecular function: catalytic activity (GO:0003824)</t>
  </si>
  <si>
    <t>PH02Gene06977</t>
  </si>
  <si>
    <t>up</t>
  </si>
  <si>
    <t xml:space="preserve">Biological Process: protein glycosylation (GO:0006486);; Molecular Function: transferase activity, transferring glycosyl groups (GO:0016757);; </t>
  </si>
  <si>
    <t xml:space="preserve">K23200|4.3e-225|ats:109782879|K23200 putative arabinosyltransferase [EC:2.4.2.-] | (RefSeq) LOC109782879; probable arabinosyltransferase ARAD1 </t>
  </si>
  <si>
    <t>[GMW]</t>
  </si>
  <si>
    <t>Carbohydrate transport and metabolism;; Cell wall/membrane/envelope biogenesis;; Extracellular structures</t>
  </si>
  <si>
    <t>Exostosin family</t>
  </si>
  <si>
    <t>Probable arabinosyltransferase ARAD1 OS=Arabidopsis thaliana OX=3702 GN=ARAD1 PE=1 SV=1</t>
  </si>
  <si>
    <t>S</t>
  </si>
  <si>
    <t>Function unknown</t>
  </si>
  <si>
    <t>probable arabinosyltransferase ARAD1 [Aegilops tauschii subsp. tauschii]</t>
  </si>
  <si>
    <t>PH02Gene04417</t>
  </si>
  <si>
    <t xml:space="preserve">Cellular Component: integral component of membrane (GO:0016021);; </t>
  </si>
  <si>
    <t xml:space="preserve">K16286|9.4e-25|osa:107280520|K16286 E3 ubiquitin-protein ligase EL5 [EC:2.3.2.27] | (RefSeq) E3 ubiquitin-protein ligase EL5-like </t>
  </si>
  <si>
    <t>[O]</t>
  </si>
  <si>
    <t>Posttranslational modification, protein turnover, chaperones</t>
  </si>
  <si>
    <t>Ring finger domain</t>
  </si>
  <si>
    <t>RING-H2 finger protein ATL3 OS=Arabidopsis thaliana OX=3702 GN=ATL3 PE=2 SV=1</t>
  </si>
  <si>
    <t>O</t>
  </si>
  <si>
    <t>predicted protein [Hordeum vulgare subsp. vulgare]</t>
  </si>
  <si>
    <t>cellular component: membrane (GO:0016020);; cellular component: membrane part (GO:0044425)</t>
  </si>
  <si>
    <t>PH02Gene05531</t>
  </si>
  <si>
    <t xml:space="preserve">Molecular Function: protein kinase activity (GO:0004672);; Molecular Function: ATP binding (GO:0005524);; Cellular Component: integral component of membrane (GO:0016021);; </t>
  </si>
  <si>
    <t xml:space="preserve">K13416|3.8e-47|csv:101216389|K13416 brassinosteroid insensitive 1-associated receptor kinase 1 [EC:2.7.10.1 2.7.11.1] | (RefSeq) BRASSINOSTEROID INSENSITIVE 1-associated receptor kinase 1 </t>
  </si>
  <si>
    <t>MAPK signaling pathway - plant (ko04016);; Plant hormone signal transduction (ko04075);; Plant-pathogen interaction (ko04626)</t>
  </si>
  <si>
    <t>Protein kinase domain</t>
  </si>
  <si>
    <t>Probable LRR receptor-like serine/threonine-protein kinase IRK OS=Arabidopsis thaliana OX=3702 GN=IRK PE=1 SV=1</t>
  </si>
  <si>
    <t>unnamed protein product [Digitaria exilis]</t>
  </si>
  <si>
    <t>biological process: metabolic process (GO:0008152);; biological process: cellular process (GO:0009987);; molecular function: catalytic activity (GO:0003824);; molecular function: binding (GO:0005488);; cellular component: membrane (GO:0016020);; cellular component: membrane part (GO:0044425)</t>
  </si>
  <si>
    <t>PH02Gene14295</t>
  </si>
  <si>
    <t>[J]</t>
  </si>
  <si>
    <t>Translation, ribosomal structure and biogenesis</t>
  </si>
  <si>
    <t xml:space="preserve">Molecular Function: protein serine/threonine phosphatase activity (GO:0004722);; Molecular Function: magnesium-dependent protein serine/threonine phosphatase activity (GO:0004724);; Molecular Function: metal ion binding (GO:0046872);; </t>
  </si>
  <si>
    <t xml:space="preserve">K01102|3.8e-63|bdi:100846189|K01102 pyruvate dehydrogenase phosphatase [EC:3.1.3.43] | (RefSeq) probable protein phosphatase 2C 60 </t>
  </si>
  <si>
    <t>[T]</t>
  </si>
  <si>
    <t>Signal transduction mechanisms</t>
  </si>
  <si>
    <t>Protein phosphatase 2C</t>
  </si>
  <si>
    <t>Probable protein phosphatase 2C 38 OS=Arabidopsis thaliana OX=3702 GN=PP2C38 PE=1 SV=1</t>
  </si>
  <si>
    <t>probable protein phosphatase 2C 60 [Brachypodium distachyon]</t>
  </si>
  <si>
    <t>biological process: metabolic process (GO:0008152);; biological process: cellular process (GO:0009987);; molecular function: catalytic activity (GO:0003824);; molecular function: binding (GO:0005488)</t>
  </si>
  <si>
    <t>PH02Gene07840</t>
  </si>
  <si>
    <t xml:space="preserve">Biological Process: microtubule cytoskeleton organization (GO:0000226);; Biological Process: microtubule bundle formation (GO:0001578);; Cellular Component: cellular_component (GO:0005575);; Cellular Component: cell (GO:0005623);; Cellular Component: cilium (GO:0005929);; Biological Process: organelle organization (GO:0006996);; Biological Process: cytoskeleton organization (GO:0007010);; Biological Process: microtubule-based process (GO:0007017);; Biological Process: biological_process (GO:0008150);; Biological Process: cellular process (GO:0009987);; Biological Process: cellular component organization (GO:0016043);; Biological Process: cellular component assembly (GO:0022607);; Biological Process: cell projection organization (GO:0030030);; Biological Process: cell projection assembly (GO:0030031);; Cellular Component: motile cilium (GO:0031514);; Biological Process: axoneme assembly (GO:0035082);; Cellular Component: sperm flagellum (GO:0036126);; Cellular Component: cell projection (GO:0042995);; Cellular Component: organelle (GO:0043226);; Biological Process: cellular component biogenesis (GO:0044085);; Cellular Component: organelle part (GO:0044422);; Cellular Component: ciliary part (GO:0044441);; Cellular Component: cell projection part (GO:0044463);; Cellular Component: cell part (GO:0044464);; Biological Process: cilium organization (GO:0044782);; Biological Process: cilium assembly (GO:0060271);; Biological Process: organelle assembly (GO:0070925);; Biological Process: cellular component organization or biogenesis (GO:0071840);; Cellular Component: sperm part (GO:0097223);; Cellular Component: sperm connecting piece (GO:0097224);; Cellular Component: 9+2 motile cilium (GO:0097729);; Cellular Component: plasma membrane bounded cell projection (GO:0120025);; Biological Process: plasma membrane bounded cell projection assembly (GO:0120031);; Biological Process: plasma membrane bounded cell projection organization (GO:0120036);; Cellular Component: plasma membrane bounded cell projection part (GO:0120038);; Biological Process: axonemal central apparatus assembly (GO:1904158);; </t>
  </si>
  <si>
    <t xml:space="preserve">K09519|1.7e-166|dosa:Os01t0875700-01|K09519 DnaJ homolog subfamily B member 13 | (RefSeq) Os01g0875700; Heat shock protein DnaJ family protein. </t>
  </si>
  <si>
    <t>DnaJ C terminal domain</t>
  </si>
  <si>
    <t>DnaJ protein homolog ANJ1 OS=Atriplex nummularia OX=3553 PE=2 SV=1</t>
  </si>
  <si>
    <t>hypothetical protein E2562_029142 [Oryza meyeriana var. granulata]</t>
  </si>
  <si>
    <t>biological process: cellular process (GO:0009987);; biological process: cellular component organization or biogenesis (GO:0071840);; cellular component: cell (GO:0005623);; cellular component: organelle (GO:0043226);; cellular component: cell part (GO:0044464);; biological process: single-organism process (GO:0044699);; cellular component: organelle part (GO:0044422)</t>
  </si>
  <si>
    <t>PH02Gene38064</t>
  </si>
  <si>
    <t xml:space="preserve">Biological Process: ribosomal subunit export from nucleus (GO:0000054);; Biological Process: maturation of 5.8S rRNA (GO:0000460);; Biological Process: maturation of LSU-rRNA (GO:0000470);; Molecular Function: translation initiation factor activity (GO:0003743);; Cellular Component: nucleolus (GO:0005730);; Cellular Component: cytosol (GO:0005829);; Cellular Component: preribosome, large subunit precursor (GO:0030687);; Biological Process: mature ribosome assembly (GO:0042256);; Molecular Function: ribosome binding (GO:0043022);; Molecular Function: ribosomal large subunit binding (GO:0043023);; Biological Process: assembly of large subunit precursor of preribosome (GO:1902626);; </t>
  </si>
  <si>
    <t xml:space="preserve">K03264|2.8e-113|bdi:100826654|K03264 translation initiation factor 6 | (RefSeq) eukaryotic translation initiation factor 6-2 </t>
  </si>
  <si>
    <t>Ribosome biogenesis in eukaryotes (ko03008)</t>
  </si>
  <si>
    <t>eIF-6 family</t>
  </si>
  <si>
    <t>Eukaryotic translation initiation factor 6-2 OS=Arabidopsis thaliana OX=3702 GN=EIF6-2 PE=2 SV=1</t>
  </si>
  <si>
    <t>J</t>
  </si>
  <si>
    <t>eukaryotic translation initiation factor 6-2 [Brachypodium distachyon]</t>
  </si>
  <si>
    <t>biological process: localization (GO:0051179);; biological process: metabolic process (GO:0008152);; biological process: cellular process (GO:0009987);; biological process: cellular component organization or biogenesis (GO:0071840);;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</t>
  </si>
  <si>
    <t>PH02Gene36438</t>
  </si>
  <si>
    <t>[IQR]</t>
  </si>
  <si>
    <t>Lipid transport and metabolism;; Secondary metabolites biosynthesis, transport and catabolism;; General function prediction only</t>
  </si>
  <si>
    <t xml:space="preserve">Molecular Function: 3-oxoacyl-[acyl-carrier-protein] reductase (NADPH) activity (GO:0004316);; Biological Process: fatty acid biosynthetic process (GO:0006633);; Cellular Component: chloroplast (GO:0009507);; Molecular Function: NAD binding (GO:0051287);; Molecular Function: 3-oxo-glutaryl-[acp] methyl ester reductase activity (GO:0102131);; Molecular Function: 3-oxo-pimeloyl-[acp] methyl ester reductase activity (GO:0102132);; </t>
  </si>
  <si>
    <t xml:space="preserve">K00059|1.1e-144|ats:109743774|K00059 3-oxoacyl-[acyl-carrier protein] reductase [EC:1.1.1.100] | (RefSeq) LOC109743774; 3-oxoacyl-[acyl-carrier-protein] reductase 4-like </t>
  </si>
  <si>
    <t>Fatty acid biosynthesis (ko00061);; Biotin metabolism (ko00780);; Fatty acid metabolism (ko01212)</t>
  </si>
  <si>
    <t>[I]</t>
  </si>
  <si>
    <t>Lipid transport and metabolism</t>
  </si>
  <si>
    <t>Enoyl-(Acyl carrier protein) reductase</t>
  </si>
  <si>
    <t>3-oxoacyl-[acyl-carrier-protein] reductase, chloroplastic OS=Cuphea lanceolata OX=3930 GN=CLKR27 PE=2 SV=1</t>
  </si>
  <si>
    <t>3-oxoacyl-[acyl-carrier-protein] reductase 4-like [Aegilops tauschii subsp. tauschii]</t>
  </si>
  <si>
    <t>biological process: metabolic process (GO:0008152);; biological process: single-organism process (GO:0044699);; molecular function: catalytic activity (GO:0003824);; biological process: cellular process (GO:0009987);; cellular component: cell (GO:0005623);; cellular component: organelle (GO:0043226);; cellular component: cell part (GO:0044464);; molecular function: binding (GO:0005488)</t>
  </si>
  <si>
    <t>PH02Gene38101</t>
  </si>
  <si>
    <t xml:space="preserve">Molecular Function: ATP binding (GO:0005524);; Cellular Component: cytoplasm (GO:0005737);; Biological Process: protein folding (GO:0006457);; Molecular Function: unfolded protein binding (GO:0051082);; </t>
  </si>
  <si>
    <t xml:space="preserve">K09496|1.5e-276|sbi:8077986|K09496 T-complex protein 1 subunit delta | (RefSeq) T-complex protein 1 subunit delta </t>
  </si>
  <si>
    <t>TCP-1/cpn60 chaperonin family</t>
  </si>
  <si>
    <t>T-complex protein 1 subunit delta OS=Arabidopsis thaliana OX=3702 GN=CCT4 PE=1 SV=1</t>
  </si>
  <si>
    <t>T-complex protein 1 subunit delta [Sorghum bicolor]</t>
  </si>
  <si>
    <t>molecular function: binding (GO:0005488);; cellular component: cell (GO:0005623);; cellular component: cell part (GO:0044464);; biological process: cellular process (GO:0009987)</t>
  </si>
  <si>
    <t>PH02Gene14391</t>
  </si>
  <si>
    <t>[P]</t>
  </si>
  <si>
    <t>Inorganic ion transport and metabolism</t>
  </si>
  <si>
    <t xml:space="preserve">Cellular Component: integral component of membrane (GO:0016021);; Biological Process: transmembrane transport (GO:0055085);; </t>
  </si>
  <si>
    <t>Citrate transporter</t>
  </si>
  <si>
    <t>Sodium/proton antiporter 1 OS=Arabidopsis thaliana OX=3702 GN=NHD1 PE=2 SV=1</t>
  </si>
  <si>
    <t>P</t>
  </si>
  <si>
    <t>sodium/proton antiporter 2-like [Aegilops tauschii subsp. tauschii]</t>
  </si>
  <si>
    <t>cellular component: membrane (GO:0016020);; cellular component: membrane part (GO:0044425);; biological process: localization (GO:0051179)</t>
  </si>
  <si>
    <t>PH02Gene33183</t>
  </si>
  <si>
    <t>[G]</t>
  </si>
  <si>
    <t>Carbohydrate transport and metabolism</t>
  </si>
  <si>
    <t xml:space="preserve">Molecular Function: hydrolase activity, hydrolyzing O-glycosyl compounds (GO:0004553);; Biological Process: carbohydrate metabolic process (GO:0005975);; </t>
  </si>
  <si>
    <t xml:space="preserve">K19355|7.1e-193|sita:101756057|K19355 mannan endo-1,4-beta-mannosidase [EC:3.2.1.78] | (RefSeq) mannan endo-1,4-beta-mannosidase 3 </t>
  </si>
  <si>
    <t>Fructose and mannose metabolism (ko00051)</t>
  </si>
  <si>
    <t>Cellulase (glycosyl hydrolase family 5)</t>
  </si>
  <si>
    <t>Mannan endo-1,4-beta-mannosidase 3 OS=Oryza sativa subsp. japonica OX=39947 GN=MAN3 PE=2 SV=2</t>
  </si>
  <si>
    <t>G</t>
  </si>
  <si>
    <t>Mannan endo-1,4-beta-mannosidase 4 [Dichanthelium oligosanthes]</t>
  </si>
  <si>
    <t>molecular function: catalytic activity (GO:0003824);; biological process: metabolic process (GO:0008152)</t>
  </si>
  <si>
    <t>Phyllostachys_edulis_newGene_6739</t>
  </si>
  <si>
    <t xml:space="preserve">Cellular Component: nucleolus (GO:0005730);; Biological Process: megagametogenesis (GO:0009561);; </t>
  </si>
  <si>
    <t xml:space="preserve">K14788|2.6e-263|bdi:100823293|K14788 ribosome biogenesis protein ENP2 | (RefSeq) nucleolar protein 10 </t>
  </si>
  <si>
    <t>[R]</t>
  </si>
  <si>
    <t>General function prediction only</t>
  </si>
  <si>
    <t>NUC153 domain</t>
  </si>
  <si>
    <t>nucleolar protein 10 [Brachypodium distachyon]</t>
  </si>
  <si>
    <t>cellular component: cell (GO:0005623);; cellular component: organelle (GO:0043226);; cellular component: organelle part (GO:0044422);; cellular component: cell part (GO:0044464);; biological process: multicellular organismal process (GO:0032501);; biological process: single-organism process (GO:0044699)</t>
  </si>
  <si>
    <t>PH02Gene15358</t>
  </si>
  <si>
    <t>uncharacterized protein LOC4324420 [Oryza sativa Japonica Group]</t>
  </si>
  <si>
    <t>PH02Gene16638</t>
  </si>
  <si>
    <t xml:space="preserve">Molecular Function: protein kinase activity (GO:0004672);; Molecular Function: ATP binding (GO:0005524);; </t>
  </si>
  <si>
    <t xml:space="preserve">K13430|2.2e-14|ghi:107911736|K13430 serine/threonine-protein kinase PBS1 [EC:2.7.11.1] | (RefSeq) serine/threonine-protein kinase CDL1-like </t>
  </si>
  <si>
    <t>Plant-pathogen interaction (ko04626)</t>
  </si>
  <si>
    <t>Protein tyrosine and serine/threonine kinase</t>
  </si>
  <si>
    <t>Protein MALE DISCOVERER 2 OS=Arabidopsis thaliana OX=3702 GN=MDIS2 PE=1 SV=1</t>
  </si>
  <si>
    <t>hypothetical protein OsI_27436 [Oryza sativa Indica Group]</t>
  </si>
  <si>
    <t>PH02Gene00298</t>
  </si>
  <si>
    <t>Aluminium induced protein</t>
  </si>
  <si>
    <t>Stem-specific protein TSJT1 OS=Nicotiana tabacum OX=4097 GN=TSJT1 PE=2 SV=1</t>
  </si>
  <si>
    <t>stem-specific protein TSJT1 [Oryza sativa Japonica Group]</t>
  </si>
  <si>
    <t>PH02Gene00226</t>
  </si>
  <si>
    <t xml:space="preserve">Molecular Function: protein serine/threonine kinase activity (GO:0004674);; Molecular Function: ATP binding (GO:0005524);; Cellular Component: plasma membrane (GO:0005886);; Cellular Component: integral component of membrane (GO:0016021);; Biological Process: protein autophosphorylation (GO:0046777);; </t>
  </si>
  <si>
    <t xml:space="preserve">K13418|1.8e-76|rcu:8287891|K13418 somatic embryogenesis receptor kinase 1 [EC:2.7.10.1 2.7.11.1] | (RefSeq) LRR receptor kinase BAK1 </t>
  </si>
  <si>
    <t>LRR receptor-like serine/threonine-protein kinase FEI 1 OS=Arabidopsis thaliana OX=3702 GN=FEI1 PE=1 SV=1</t>
  </si>
  <si>
    <t>LRR receptor-like serine/threonine-protein kinase FEI 1 [Setaria italica]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</si>
  <si>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cellular component: membrane part (GO:0044425)</t>
  </si>
  <si>
    <t>Phyllostachys_edulis_newGene_20939</t>
  </si>
  <si>
    <t xml:space="preserve">Molecular Function: ATP binding (GO:0005524);; </t>
  </si>
  <si>
    <t>hypothetical protein PAHAL_9G008200 [Panicum hallii]</t>
  </si>
  <si>
    <t>molecular function: binding (GO:0005488)</t>
  </si>
  <si>
    <t>PH02Gene32037</t>
  </si>
  <si>
    <t>[QV]</t>
  </si>
  <si>
    <t>Secondary metabolites biosynthesis, transport and catabolism;; Defense mechanisms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</si>
  <si>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</si>
  <si>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K09588|5.9e-243|ats:109745725|K09588 cytochrome P450 family 90 subfamily A polypeptide 1 [EC:1.14.-.-] | (RefSeq) LOC109745725; cytochrome P450 90A1 </t>
  </si>
  <si>
    <t>Brassinosteroid biosynthesis (ko00905)</t>
  </si>
  <si>
    <t>[QI]</t>
  </si>
  <si>
    <t>Secondary metabolites biosynthesis, transport and catabolism;; Lipid transport and metabolism</t>
  </si>
  <si>
    <t>Cytochrome P450</t>
  </si>
  <si>
    <t>Cytochrome P450 90A4 OS=Oryza sativa subsp. japonica OX=39947 GN=CYP90A4 PE=2 SV=1</t>
  </si>
  <si>
    <t>Q</t>
  </si>
  <si>
    <t>Secondary metabolites biosynthesis, transport and catabolism</t>
  </si>
  <si>
    <t>hypothetical protein EJB05_02204 [Eragrostis curvula]</t>
  </si>
  <si>
    <t>biological process: metabolic process (GO:0008152);; biological process: single-organism process (GO:0044699);; molecular function: catalytic activity (GO:0003824);; molecular function: binding (GO:0005488);; cellular component: membrane (GO:0016020);; cellular component: membrane part (GO:0044425)</t>
  </si>
  <si>
    <t>PH02Gene14760</t>
  </si>
  <si>
    <t xml:space="preserve">Molecular Function: protein phosphatase inhibitor activity (GO:0004864);; Cellular Component: nucleus (GO:0005634);; Cellular Component: cytoplasm (GO:0005737);; Biological Process: defense response (GO:0006952);; Biological Process: response to biotic stimulus (GO:0009607);; Biological Process: abscisic acid-activated signaling pathway (GO:0009738);; Molecular Function: abscisic acid binding (GO:0010427);; Molecular Function: signaling receptor activity (GO:0038023);; Biological Process: regulation of protein serine/threonine phosphatase activity (GO:0080163);; </t>
  </si>
  <si>
    <t>Pathogenesis-related protein Bet v 1 family</t>
  </si>
  <si>
    <t>Pathogenesis-related protein 1 OS=Asparagus officinalis OX=4686 GN=PR1 PE=2 SV=1</t>
  </si>
  <si>
    <t>pathogenesis-related protein [Triticum aestivum]</t>
  </si>
  <si>
    <t>biological process: biological regulation (GO:0065007);; molecular function: molecular function regulator (GO:0098772);; cellular component: cell (GO:0005623);; cellular component: organelle (GO:0043226);; cellular component: cell part (GO:0044464);; biological process: response to stimulus (GO:0050896);; biological process: cellular process (GO:0009987);; biological process: signaling (GO:0023052);; biological process: single-organism process (GO:0044699);; molecular function: binding (GO:0005488);; molecular function: signal transducer activity (GO:0004871);; molecular function: molecular transducer activity (GO:0060089)</t>
  </si>
  <si>
    <t>PH02Gene05306</t>
  </si>
  <si>
    <t xml:space="preserve">Molecular Function: RNA polymerase II regulatory region sequence-specific DNA binding (GO:0000977);; Molecular Function: transcription factor activity, sequence-specific DNA binding (GO:0003700);; Cellular Component: nucleus (GO:0005634);; Biological Process: positive regulation of transcription from RNA polymerase II promoter (GO:0045944);; Molecular Function: protein dimerization activity (GO:0046983);; </t>
  </si>
  <si>
    <t xml:space="preserve">K09264|3.0e-67|sita:101762207|K09264 MADS-box transcription factor, plant | (RefSeq) MADS-box transcription factor 57 </t>
  </si>
  <si>
    <t>[K]</t>
  </si>
  <si>
    <t>K-box region</t>
  </si>
  <si>
    <t>MADS-box transcription factor 57 OS=Oryza sativa subsp. japonica OX=39947 GN=MADS57 PE=1 SV=2</t>
  </si>
  <si>
    <t>MADS57 [Bambusa multiplex]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</si>
  <si>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</si>
  <si>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PH02Gene27536</t>
  </si>
  <si>
    <t xml:space="preserve">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Biological Process: protein metabolic process (GO:0019538);; Biological Process: modification-dependent protein catabolic process (GO:0019941);; Biological Process: protein catabolic process (GO:0030163);; Biological Process: proteasome-mediated ubiquitin-dependent protein catabolic process (GO:0043161);;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intracellular part (GO:0044424);; Cellular Component: cytoplasmic part (GO:0044444);; Cellular Component: cell part (GO:0044464);; Biological Process: proteolysis involved in cellular protein catabolic process (GO:0051603);; Biological Process: organic substance metabolic process (GO:0071704);; Biological Process: organonitrogen compound metabolic process (GO:1901564);; Biological Process: organonitrogen compound catabolic process (GO:1901565);; Biological Process: organic substance catabolic process (GO:1901575);; </t>
  </si>
  <si>
    <t>F-box domain</t>
  </si>
  <si>
    <t>unnamed protein product [Triticum turgidum subsp. durum]</t>
  </si>
  <si>
    <t>molecular function: binding (GO:0005488);; cellular component: cell (GO:0005623);; cellular component: cell part (GO:0044464);; cellular component: organelle (GO:0043226);; biological process: metabolic process (GO:0008152);; biological process: cellular process (GO:0009987)</t>
  </si>
  <si>
    <t>PH02Gene06782</t>
  </si>
  <si>
    <t>[H]</t>
  </si>
  <si>
    <t>Coenzyme transport and metabolism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</si>
  <si>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endosome (GO:0005768);; Cellular Component: Golgi apparatus (GO:0005794);; Cellular Component: trans-Golgi network (GO:0005802);; Biological Process: biological_process (GO:0008150);; Biological Process: metabolic process (GO:0008152);; Molecular Function: methyltransferase activity (GO:0008168);; Molecular Function: S-adenosylmethionine-dependent methyltransferase activity (GO:0008757);; Cellular Component: endomembrane system (GO:0012505);; Cellular Component: membrane (GO:0016020);; Molecular Function: transferase activity (GO:0016740);; Molecular Function: transferase activity, transferring one-carbon groups (GO:0016741);; Cellular Component: cytoplasmic vesicle (GO:0031410);; Cellular Component: vesicle (GO:0031982);; Cellular Component: organelle subcompartment (GO:0031984);; Biological Process: methylation (GO:0032259);;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Golgi apparatus part (GO:0044431);; Cellular Component: cytoplasmic part (GO:0044444);; Cellular Component: intracellular organelle part (GO:0044446);; Cellular Component: cell part (GO:0044464);; Cellular Component: intracellular vesicle (GO:0097708);; Cellular Component: Golgi subcompartment (GO:0098791);; </t>
  </si>
  <si>
    <t xml:space="preserve">K23872|5.4e-145|cic:CICLE_v10019404mg|K23872 putative homogalacturonan methyltransferase [EC:2.1.1.-] | (RefSeq) hypothetical protein </t>
  </si>
  <si>
    <t>Putative S-adenosyl-L-methionine-dependent methyltransferase</t>
  </si>
  <si>
    <t>Probable methyltransferase PMT2 OS=Arabidopsis thaliana OX=3702 GN=At1g26850 PE=2 SV=2</t>
  </si>
  <si>
    <t>hypothetical protein E2562_036111 [Oryza meyeriana var. granulata]</t>
  </si>
  <si>
    <t>molecular function: catalytic activity (GO:0003824);; cellular component: cell (GO:0005623);; cellular component: cell part (GO:0044464);; cellular component: organelle (GO:0043226);; cellular component: organelle part (GO:0044422);; biological process: metabolic process (GO:0008152);; cellular component: membrane (GO:0016020)</t>
  </si>
  <si>
    <t>PH02Gene46034</t>
  </si>
  <si>
    <t>[M]</t>
  </si>
  <si>
    <t>Cell wall/membrane/envelope biogenesis</t>
  </si>
  <si>
    <t xml:space="preserve">Biological Process: sucrose metabolic process (GO:0005985);; Molecular Function: sucrose synthase activity (GO:0016157);; </t>
  </si>
  <si>
    <t xml:space="preserve">K00695|0.0e+00|obr:102716200|K00695 sucrose synthase [EC:2.4.1.13] | (RefSeq) sucrose synthase 1 </t>
  </si>
  <si>
    <t>Starch and sucrose metabolism (ko00500)</t>
  </si>
  <si>
    <t>Sucrose synthase</t>
  </si>
  <si>
    <t>Sucrose synthase 1 OS=Oryza sativa subsp. japonica OX=39947 GN=SUS1 PE=1 SV=1</t>
  </si>
  <si>
    <t>sucrose synthase [Bambusa oldhamii]</t>
  </si>
  <si>
    <t>PH02Gene44922</t>
  </si>
  <si>
    <t xml:space="preserve">K13863|4.9e-235|obr:102704603|K13863 solute carrier family 7 (cationic amino acid transporter), member 1 | (RefSeq) uncharacterized LOC102704603 </t>
  </si>
  <si>
    <t>NEMP family</t>
  </si>
  <si>
    <t>uncharacterized protein LOC100845761 isoform X1 [Brachypodium distachyon]</t>
  </si>
  <si>
    <t>PH02Gene07839</t>
  </si>
  <si>
    <t xml:space="preserve">Biological Process: reproduction (GO:0000003);; Cellular Component: exocyst (GO:0000145);; Biological Process: developmental process involved in reproduction (GO:0003006);; Cellular Component: cellular_component (GO:0005575);; Cellular Component: extracellular region (GO:0005576);; Cellular Component: extracellular space (GO:0005615);; Cellular Component: intracellular (GO:0005622);; Cellular Component: cell (GO:0005623);; Cellular Component: cytoplasm (GO:0005737);; Cellular Component: cytosol (GO:0005829);; Cellular Component: plasma membrane (GO:0005886);; Cellular Component: cell-cell junction (GO:0005911);; Cellular Component: cell cortex (GO:0005938);; Biological Process: protein targeting (GO:0006605);; Biological Process: protein targeting to membrane (GO:0006612);; Biological Process: transport (GO:0006810);; Biological Process: intracellular protein transport (GO:0006886);; Biological Process: exocytosis (GO:0006887);; Biological Process: post-Golgi vesicle-mediated transport (GO:0006892);; Biological Process: Golgi to plasma membrane transport (GO:0006893);; Biological Process: vesicle targeting (GO:0006903);; Biological Process: vesicle docking involved in exocytosis (GO:0006904);; Biological Process: cell communication (GO:0007154);; Biological Process: multicellular organism development (GO:0007275);; Biological Process: cell recognition (GO:0008037);; Biological Process: protein localization (GO:0008104);; Biological Process: biological_process (GO:0008150);; Biological Process: metabolic process (GO:0008152);; Biological Process: biosynthetic process (GO:0009058);; Cellular Component: plasmodesma (GO:0009506);; Biological Process: post-embryonic development (GO:0009791);; Biological Process: pollination (GO:0009856);; Biological Process: pollen-pistil interaction (GO:0009875);; Biological Process: cellular process (GO:0009987);; Biological Process: fruit development (GO:0010154);; Biological Process: mucilage metabolic process (GO:0010191);; Biological Process: mucilage biosynthetic process (GO:0010192);; Biological Process: seed coat development (GO:0010214);; Biological Process: protein transport (GO:0015031);; Biological Process: peptide transport (GO:0015833);; Cellular Component: membrane (GO:0016020);; Biological Process: vesicle-mediated transport (GO:0016192);; Biological Process: reproductive process (GO:0022414);; Cellular Component: cell junction (GO:0030054);; Cellular Component: vesicle (GO:0031982);; Biological Process: multicellular organismal process (GO:0032501);; Biological Process: developmental process (GO:0032502);; Biological Process: secretion by cell (GO:0032940);; Cellular Component: macromolecular complex (GO:0032991);; Biological Process: macromolecule localization (GO:0033036);; Biological Process: cellular protein localization (GO:0034613);; Biological Process: amide transport (GO:0042886);; Cellular Component: organelle (GO:0043226);; Cellular Component: membrane-bounded organelle (GO:0043227);; Cellular Component: extracellular organelle (GO:0043230);; Biological Process: cellular metabolic process (GO:0044237);; Biological Process: cellular biosynthetic process (GO:0044249);; Cellular Component: extracellular region part (GO:0044421);; Cellular Component: intracellular part (GO:0044424);; Cellular Component: cytoplasmic part (GO:0044444);; Cellular Component: cell cortex part (GO:0044448);; Cellular Component: cell part (GO:0044464);; Biological Process: multi-multicellular organism process (GO:0044706);; Biological Process: establishment of protein localization (GO:0045184);; Biological Process: secretion (GO:0046903);; Biological Process: intracellular transport (GO:0046907);; Biological Process: Golgi vesicle transport (GO:0048193);; Biological Process: seed development (GO:0048316);; Biological Process: mucilage biosynthetic process involved in seed coat development (GO:0048354);; Biological Process: mucilage metabolic process involved in seed coat development (GO:0048359);; Biological Process: recognition of pollen (GO:0048544);; Biological Process: reproductive structure development (GO:0048608);; Biological Process: system development (GO:0048731);; Biological Process: anatomical structure development (GO:0048856);; Biological Process: localization (GO:0051179);; Biological Process: establishment of localization (GO:0051234);; Biological Process: organelle localization (GO:0051640);; Biological Process: cellular localization (GO:0051641);; Biological Process: vesicle localization (GO:0051648);; Biological Process: establishment of localization in cell (GO:0051649);; Biological Process: establishment of vesicle localization (GO:0051650);; Biological Process: establishment of organelle localization (GO:0051656);; Biological Process: multi-organism process (GO:0051704);; Cellular Component: symplast (GO:0055044);; Biological Process: acceptance of pollen (GO:0060321);; Biological Process: reproductive system development (GO:0061458);; Cellular Component: extracellular exosome (GO:0070062);; Biological Process: cellular macromolecule localization (GO:0070727);; Biological Process: organic substance transport (GO:0071702);; Biological Process: nitrogen compound transport (GO:0071705);; Cellular Component: cell periphery (GO:0071944);; Biological Process: protein localization to membrane (GO:0072657);; Biological Process: establishment of protein localization to membrane (GO:0090150);; Biological Process: vesicle-mediated transport to the plasma membrane (GO:0098876);; Cellular Component: tethering complex (GO:0099023);; Cellular Component: cytoplasmic region (GO:0099568);; Cellular Component: extracellular vesicle (GO:1903561);; </t>
  </si>
  <si>
    <t xml:space="preserve">K06111|0.0e+00|obr:102703513|K06111 exocyst complex component 4 | (RefSeq) exocyst complex component SEC8 </t>
  </si>
  <si>
    <t>Sec8 exocyst complex component specific domain</t>
  </si>
  <si>
    <t>Exocyst complex component SEC8 OS=Arabidopsis thaliana OX=3702 GN=SEC8 PE=1 SV=1</t>
  </si>
  <si>
    <t>Intracellular trafficking, secretion, and vesicular transport</t>
  </si>
  <si>
    <t>hypothetical protein E2562_015549 [Oryza meyeriana var. granulata]</t>
  </si>
  <si>
    <t>biological process: reproduction (GO:0000003);; cellular component: cell (GO:0005623);; cellular component: macromolecular complex (GO:0032991);; cellular component: cell part (GO:0044464);; biological process: reproductive process (GO:0022414);; biological process: developmental process (GO:0032502);; cellular component: extracellular region (GO:0005576);; cellular component: extracellular region part (GO:0044421);; cellular component: membrane (GO:0016020);; cellular component: cell junction (GO:0030054);; biological process: localization (GO:0051179);; biological process: cellular process (GO:0009987);; biological process: single-organism process (GO:0044699);; biological process: multicellular organismal process (GO:0032501);; biological process: metabolic process (GO:0008152);; cellular component: organelle (GO:0043226);; biological process: multi-organism process (GO:0051704);; cellular component: symplast (GO:0055044)</t>
  </si>
  <si>
    <t>PH02Gene26943</t>
  </si>
  <si>
    <t>Centromere protein C OS=Arabidopsis thaliana OX=3702 GN=CENPC PE=2 SV=1</t>
  </si>
  <si>
    <t>hypothetical protein E2562_020818 [Oryza meyeriana var. granulata]</t>
  </si>
  <si>
    <t>PH02Gene43210</t>
  </si>
  <si>
    <t xml:space="preserve">Molecular Function: protein serine/threonine kinase activity (GO:0004674);; Molecular Function: ATP binding (GO:0005524);; Cellular Component: integral component of membrane (GO:0016021);; </t>
  </si>
  <si>
    <t xml:space="preserve">K13420|6.0e-10|spen:107016370|K13420 LRR receptor-like serine/threonine-protein kinase FLS2 [EC:2.7.11.1] | (RefSeq) receptor kinase-like protein Xa21 </t>
  </si>
  <si>
    <t>MAPK signaling pathway - plant (ko04016);; Plant-pathogen interaction (ko04626)</t>
  </si>
  <si>
    <t>Leucine rich repeat</t>
  </si>
  <si>
    <t>Tyrosine-sulfated glycopeptide receptor 1 OS=Arabidopsis thaliana OX=3702 GN=PSY1R PE=1 SV=1</t>
  </si>
  <si>
    <t>hypothetical protein SEVIR_1G083500v2 [Setaria viridis]</t>
  </si>
  <si>
    <t>PH02Gene11563</t>
  </si>
  <si>
    <t xml:space="preserve">K10664|2.3e-11|oeu:111385263|K10664 E3 ubiquitin-protein ligase ATL6/9/15/31/42/55 [EC:2.3.2.27] | (RefSeq) E3 ubiquitin-protein ligase ATL42-like </t>
  </si>
  <si>
    <t>Receptor homology region, transmembrane domain- and RING domain-containing protein 2 OS=Oryza sativa subsp. japonica OX=39947 GN=RMR1 PE=2 SV=2</t>
  </si>
  <si>
    <t>E3 ubiquitin-protein ligase RLIM [Brachypodium distachyon]</t>
  </si>
  <si>
    <t>PH02Gene18072</t>
  </si>
  <si>
    <t xml:space="preserve">Molecular Function: electron carrier activity (GO:0009055);; </t>
  </si>
  <si>
    <t>Plastocyanin-like domain</t>
  </si>
  <si>
    <t>Lamin-like protein OS=Arabidopsis thaliana OX=3702 GN=At5g15350 PE=2 SV=1</t>
  </si>
  <si>
    <t>hypothetical protein E2562_036218 [Oryza meyeriana var. granulata]</t>
  </si>
  <si>
    <t>molecular function: electron carrier activity (GO:0009055)</t>
  </si>
  <si>
    <t>PH02Gene09458</t>
  </si>
  <si>
    <t>[V]</t>
  </si>
  <si>
    <t>Defense mechanisms</t>
  </si>
  <si>
    <t xml:space="preserve">Molecular Function: ATP binding (GO:0005524);; Cellular Component: integral component of membrane (GO:0016021);; Molecular Function: ATPase activity (GO:0016887);; Molecular Function: ATPase activity, coupled to transmembrane movement of substances (GO:0042626);; </t>
  </si>
  <si>
    <t xml:space="preserve">K05666|0.0e+00|soe:110798290|K05666 ATP-binding cassette, subfamily C (CFTR/MRP), member 2 | (RefSeq) ABC transporter C family member 3-like </t>
  </si>
  <si>
    <t>ABC transporters (ko02010)</t>
  </si>
  <si>
    <t>[Q]</t>
  </si>
  <si>
    <t>ABC transporter</t>
  </si>
  <si>
    <t>ABC transporter C family member 3 OS=Arabidopsis thaliana OX=3702 GN=ABCC3 PE=1 SV=1</t>
  </si>
  <si>
    <t>V</t>
  </si>
  <si>
    <t>putative ABC transporter C family member 15 [Oryza sativa Japonica Group]</t>
  </si>
  <si>
    <t>molecular function: binding (GO:0005488);; cellular component: membrane (GO:0016020);; cellular component: membrane part (GO:0044425);; molecular function: catalytic activity (GO:0003824);; biological process: localization (GO:0051179);; molecular function: transporter activity (GO:0005215)</t>
  </si>
  <si>
    <t>PH02Gene12671</t>
  </si>
  <si>
    <t>Plant protein of unknown function</t>
  </si>
  <si>
    <t>hypothetical protein [Oryza punctata]</t>
  </si>
  <si>
    <t>PH02Gene25497</t>
  </si>
  <si>
    <t>Protein of unknown function (DUF1296)</t>
  </si>
  <si>
    <t>hypothetical protein E2562_006572 [Oryza meyeriana var. granulata]</t>
  </si>
  <si>
    <t>PH02Gene22280</t>
  </si>
  <si>
    <t xml:space="preserve">Molecular Function: aminoacyl-tRNA editing activity (GO:0002161);; Molecular Function: valine-tRNA ligase activity (GO:0004832);; Molecular Function: ATP binding (GO:0005524);; Biological Process: valyl-tRNA aminoacylation (GO:0006438);; Cellular Component: chloroplast stroma (GO:0009570);; Biological Process: embryo development ending in seed dormancy (GO:0009793);; </t>
  </si>
  <si>
    <t xml:space="preserve">K01873|0.0e+00|osa:4342467|K01873 valyl-tRNA synthetase [EC:6.1.1.9] | (RefSeq) valine--tRNA ligase, chloroplastic/mitochondrial 2 </t>
  </si>
  <si>
    <t>Aminoacyl-tRNA biosynthesis (ko00970)</t>
  </si>
  <si>
    <t>tRNA synthetases class I (I, L, M and V)</t>
  </si>
  <si>
    <t>Valine--tRNA ligase, chloroplastic/mitochondrial 2 OS=Arabidopsis thaliana OX=3702 GN=EMB2247 PE=3 SV=1</t>
  </si>
  <si>
    <t>valine--tRNA ligase, chloroplastic/mitochondrial 2 [Oryza sativa Japonica Group]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</si>
  <si>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</t>
  </si>
  <si>
    <t>PH02Gene35589</t>
  </si>
  <si>
    <t xml:space="preserve">K19038|2.4e-09|mus:103979738|K19038 E3 ubiquitin-protein ligase ATL41 [EC:2.3.2.27] | (RefSeq) RING-H2 finger protein ATL40-like </t>
  </si>
  <si>
    <t>hypothetical protein C2845_PM09G15160 [Panicum miliaceum]</t>
  </si>
  <si>
    <t>PH02Gene32405</t>
  </si>
  <si>
    <t>hypothetical protein E2562_033313 [Oryza meyeriana var. granulata]</t>
  </si>
  <si>
    <t>PH02Gene42722</t>
  </si>
  <si>
    <t xml:space="preserve">Molecular Function: structural molecule activity (GO:0005198);; Cellular Component: cellular_component (GO:0005575);; Cellular Component: intracellular (GO:0005622);; Cellular Component: cell (GO:0005623);; Cellular Component: cytoplasm (GO:0005737);; Cellular Component: cytosol (GO:0005829);; Cellular Component: plasma membrane (GO:0005886);; Cellular Component: cell-cell junction (GO:0005911);; Biological Process: intracellular protein transport (GO:0006886);; Cellular Component: plasmodesma (GO:0009506);; Cellular Component: chloroplast (GO:0009507);; Cellular Component: plastid (GO:0009536);; Cellular Component: membrane (GO:0016020);; Biological Process: vesicle-mediated transport (GO:0016192);; Cellular Component: cell junction (GO:0030054);; Cellular Component: membrane coat (GO:0030117);; Cellular Component: COPI vesicle coat (GO:0030126);;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Cellular Component: symplast (GO:0055044);; Cellular Component: cell periphery (GO:0071944);; </t>
  </si>
  <si>
    <t xml:space="preserve">K17267|0.0e+00|obr:102718473|K17267 coatomer subunit gamma | (RefSeq) coatomer subunit gamma-2 </t>
  </si>
  <si>
    <t>[U]</t>
  </si>
  <si>
    <t>Adaptin N terminal region</t>
  </si>
  <si>
    <t>Coatomer subunit gamma-2 OS=Oryza sativa subsp. japonica OX=39947 GN=Os07g0201100 PE=2 SV=1</t>
  </si>
  <si>
    <t>hypothetical protein E2562_014642 [Oryza meyeriana var. granulata]</t>
  </si>
  <si>
    <t>molecular function: structural molecule activity (GO:0005198);; cellular component: cell (GO:0005623);; cellular component: cell part (GO:0044464);; cellular component: membrane (GO:0016020);; cellular component: cell junction (GO:0030054);; biological process: localization (GO:0051179);; cellular component: organelle (GO:0043226);; cellular component: macromolecular complex (GO:0032991);; cellular component: membrane part (GO:0044425);; cellular component: organelle part (GO:0044422);; cellular component: symplast (GO:0055044)</t>
  </si>
  <si>
    <t>PH02Gene02455</t>
  </si>
  <si>
    <t xml:space="preserve">Molecular Function: RNA binding (GO:0003723);; Molecular Function: mRNA binding (GO:0003729);; Cellular Component: nucleus (GO:0005634);; Biological Process: regulation of RNA metabolic process (GO:0051252);; Cellular Component: ribonucleoprotein complex (GO:1990904);; </t>
  </si>
  <si>
    <t xml:space="preserve">K11294|1.9e-110|bdi:100832013|K11294 nucleolin | (RefSeq) RNA-binding protein CP29B, chloroplastic </t>
  </si>
  <si>
    <t>RNA recognition motif. (a.k.a. RRM, RBD, or RNP domain)</t>
  </si>
  <si>
    <t>29 kDa ribonucleoprotein A, chloroplastic OS=Nicotiana sylvestris OX=4096 PE=2 SV=1</t>
  </si>
  <si>
    <t>RNA-binding protein CP29B, chloroplastic [Brachypodium distachyon]</t>
  </si>
  <si>
    <t>molecular function: binding (GO:0005488);; cellular component: cell (GO:0005623);; cellular component: organelle (GO:0043226);; cellular component: cell part (GO:0044464);; biological process: biological regulation (GO:0065007);; cellular component: macromolecular complex (GO:0032991)</t>
  </si>
  <si>
    <t>PH02Gene29749</t>
  </si>
  <si>
    <t>[C]</t>
  </si>
  <si>
    <t>Energy production and conversion</t>
  </si>
  <si>
    <t xml:space="preserve">Molecular Function: molecular_function (GO:0003674);; Molecular Function: catalytic activity (GO:0003824);; Molecular Function: ATP citrate synthase activity (GO:0003878);; Cellular Component: cellular_component (GO:0005575);; Cellular Component: intracellular (GO:0005622);; Cellular Component: cell (GO:0005623);; Cellular Component: cytoplasm (GO:0005737);; Cellular Component: cytosol (GO:0005829);; Cellular Component: plasma membrane (GO:0005886);; Biological Process: acetyl-CoA metabolic process (GO:0006084);; Biological Process: acetyl-CoA biosynthetic process (GO:0006085);; Biological Process: nucleobase-containing compound metabolic process (GO:0006139);; Biological Process: purine nucleotide metabolic process (GO:0006163);; Biological Process: purine nucleotide biosynthetic process (GO:0006164);; Biological Process: acyl-CoA metabolic process (GO:0006637);; Biological Process: cellular aromatic compound metabolic process (GO:0006725);; Biological Process: coenzyme metabolic process (GO:0006732);; Biological Process: nucleoside phosphate metabolic process (GO:0006753);; Biological Process: sulfur compound metabolic process (GO:0006790);;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biosynthetic process (GO:0009058);; Biological Process: coenzyme biosynthetic process (GO:0009108);; Biological Process: nucleotide metabolic process (GO:0009117);; Biological Process: purine ribonucleotide metabolic process (GO:0009150);; Biological Process: purine ribonucleotide biosynthetic process (GO:0009152);; Biological Process: nucleotide biosynthetic process (GO:0009165);; Biological Process: ribonucleotide metabolic process (GO:0009259);; Biological Process: ribonucleotide biosynthetic process (GO:0009260);; Cellular Component: citrate lyase complex (GO:0009346);; Biological Process: cellular process (GO:0009987);; Cellular Component: membrane (GO:0016020);; Molecular Function: transferase activity (GO:0016740);; Molecular Function: transferase activity, transferring acyl groups (GO:0016746);; Biological Process: heterocycle biosynthetic process (GO:0018130);; Biological Process: aromatic compound biosynthetic process (GO:0019438);; Biological Process: organophosphate metabolic process (GO:0019637);; Biological Process: ribose phosphate metabolic process (GO:0019693);; Cellular Component: macromolecular complex (GO:0032991);; Biological Process: nucleoside bisphosphate metabolic process (GO:0033865);; Biological Process: nucleoside bisphosphate biosynthetic process (GO:0033866);; Biological Process: ribonucleoside bisphosphate metabolic process (GO:0033875);; Biological Process: ribonucleoside bisphosphate biosynthetic process (GO:0034030);; Biological Process: purine nucleoside bisphosphate metabolic process (GO:0034032);; Biological Process: purine nucleoside bisphosphate biosynthetic process (GO:0034033);; Biological Process: cellular nitrogen compound metabolic process (GO:0034641);; Biological Process: nucleobase-containing compound biosynthetic process (GO:0034654);; Biological Process: thioester metabolic process (GO:0035383);; Biological Process: thioester biosynthetic process (GO:0035384);; Biological Process: cellular amide metabolic process (GO:0043603);; Biological Process: amide biosynthetic process (GO:0043604);;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sulfur compound biosynthetic process (GO:0044272);; Biological Process: small molecule metabolic process (GO:0044281);; Cellular Component: intracellular part (GO:0044424);; Cellular Component: cytoplasmic part (GO:0044444);; Cellular Component: cell part (GO:0044464);; Biological Process: ribose phosphate biosynthetic process (GO:0046390);; Biological Process: heterocycle metabolic process (GO:0046483);; Molecular Function: transferase activity, transferring acyl groups, acyl groups converted into alkyl on transfer (GO:0046912);; Biological Process: cofactor metabolic process (GO:0051186);; Biological Process: cofactor biosynthetic process (GO:0051188);; Biological Process: nucleobase-containing small molecule metabolic process (GO:0055086);; Biological Process: acyl-CoA biosynthetic process (GO:0071616);; Biological Process: organic substance metabolic process (GO:0071704);; Cellular Component: cell periphery (GO:0071944);; Biological Process: purine-containing compound metabolic process (GO:0072521);; Biological Process: purine-containing compound biosynthetic process (GO:0072522);; Biological Process: organophosphate biosynthetic process (GO:0090407);; Biological Process: carbohydrate derivative metabolic process (GO:1901135);; Biological Process: carbohydrate derivative biosynthetic process (GO:1901137);; Biological Process: nucleoside phosphate biosynthetic process (GO:1901293);;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</si>
  <si>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K01648|0.0e+00|obr:102700278|K01648 ATP citrate (pro-S)-lyase [EC:2.3.3.8] | (RefSeq) ATP-citrate synthase beta chain protein 1 </t>
  </si>
  <si>
    <t>Citrate cycle (TCA cycle) (ko00020)</t>
  </si>
  <si>
    <t>Citrate synthase, C-terminal domain</t>
  </si>
  <si>
    <t>ATP-citrate synthase beta chain protein 1 OS=Oryza sativa subsp. japonica OX=39947 GN=ACLB-1 PE=2 SV=1</t>
  </si>
  <si>
    <t>C</t>
  </si>
  <si>
    <t>hypothetical protein E2562_015085 [Oryza meyeriana var. granulata]</t>
  </si>
  <si>
    <t>molecular function: catalytic activity (GO:0003824);; cellular component: cell (GO:0005623);; cellular component: cell part (GO:0044464);; cellular component: membrane (GO:0016020);; biological process: metabolic process (GO:0008152);; biological process: cellular process (GO:0009987);; biological process: single-organism process (GO:0044699);; cellular component: macromolecular complex (GO:0032991)</t>
  </si>
  <si>
    <t>PH02Gene24839</t>
  </si>
  <si>
    <t xml:space="preserve">Biological Process: regulation of peptide secretion (GO:0002791);; Biological Process: negative regulation of peptide secretion (GO:0002792);; Molecular Function: molecular_function (GO:0003674);; Molecular Function: catalytic activity (GO:0003824);; Molecular Function: phosphatidylinositol-4,5-bisphosphate 5-phosphatase activity (GO:0004439);; Cellular Component: cellular_component (GO:0005575);; Cellular Component: intracellular (GO:0005622);; Cellular Component: cell (GO:0005623);; Cellular Component: cytoplasm (GO:0005737);; Cellular Component: mitochondrion (GO:0005739);; Cellular Component: mitochondrial envelope (GO:0005740);; Cellular Component: mitochondrial inner membrane (GO:0005743);; Biological Process: lipid metabolic process (GO:0006629);; Biological Process: phospholipid metabolic process (GO:0006644);; Biological Process: glycerophospholipid metabolic process (GO:0006650);; Biological Process: phosphatidylglycerol biosynthetic process (GO:0006655);; Biological Process: phosphorus metabolic process (GO:0006793);; Biological Process: phosphate-containing compound metabolic process (GO:0006796);; Molecular Function: protein tyrosine/serine/threonine phosphatase activity (GO:0008138);; Biological Process: biological_process (GO:0008150);; Biological Process: metabolic process (GO:0008152);; Biological Process: lipid biosynthetic process (GO:0008610);; Biological Process: phospholipid biosynthetic process (GO:0008654);; Molecular Function: phosphatidylglycerophosphatase activity (GO:0008962);; Biological Process: biosynthetic process (GO:0009058);; Biological Process: cellular process (GO:0009987);; Biological Process: regulation of cell communication (GO:0010646);; Biological Process: negative regulation of cell communication (GO:0010648);; Biological Process: regulation of hormone levels (GO:0010817);; Cellular Component: membrane (GO:0016020);; Cellular Component: integral component of membrane (GO:0016021);; Biological Process: dephosphorylation (GO:0016311);; Molecular Function: hydrolase activity (GO:0016787);; Molecular Function: hydrolase activity, acting on ester bonds (GO:0016788);; Molecular Function: phosphatase activity (GO:0016791);; Biological Process: organophosphate metabolic process (GO:0019637);; Cellular Component: organelle inner membrane (GO:0019866);; Biological Process: regulation of signaling (GO:0023051);; Biological Process: negative regulation of signaling (GO:0023057);; Cellular Component: organelle membrane (GO:0031090);; Cellular Component: intrinsic component of membrane (GO:0031224);; Cellular Component: intrinsic component of organelle membrane (GO:0031300);; Cellular Component: integral component of organelle membrane (GO:0031301);; Cellular Component: intrinsic component of mitochondrial inner membrane (GO:0031304);; Cellular Component: integral component of mitochondrial inner membrane (GO:0031305);; Cellular Component: mitochondrial membrane (GO:0031966);; Cellular Component: organelle envelope (GO:0031967);; Cellular Component: envelope (GO:0031975);; Biological Process: cardiolipin metabolic process (GO:0032048);; Biological Process: cardiolipin biosynthetic process (GO:0032049);; Cellular Component: integral component of mitochondrial membrane (GO:0032592);; Biological Process: regulation of localization (GO:0032879);; Biological Process: regulation of protein localization (GO:0032880);; Molecular Function: phosphatidylinositol bisphosphate phosphatase activity (GO:0034593);; Molecular Function: phosphatidylinositol phosphate 5-phosphatase activity (GO:0034595);; Molecular Function: phosphoric ester hydrolase activity (GO:0042578);;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lipid metabolic process (GO:0044255);; Cellular Component: organelle part (GO:0044422);; Cellular Component: intracellular part (GO:0044424);; Cellular Component: membrane part (GO:0044425);; Cellular Component: mitochondrial part (GO:0044429);; Cellular Component: cytoplasmic part (GO:0044444);; Cellular Component: intracellular organelle part (GO:0044446);; Cellular Component: mitochondrial membrane part (GO:0044455);; Cellular Component: cell part (GO:0044464);; Biological Process: glycerolipid biosynthetic process (GO:0045017);; Biological Process: phosphatidylglycerol metabolic process (GO:0046471);; Biological Process: glycerophospholipid biosynthetic process (GO:0046474);; Biological Process: glycerolipid metabolic process (GO:0046486);; Biological Process: negative regulation of insulin secretion (GO:0046676);; Biological Process: regulation of hormone secretion (GO:0046883);; Biological Process: negative regulation of hormone secretion (GO:0046888);;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protein secretion (GO:0050708);; Biological Process: negative regulation of protein secretion (GO:0050709);; Biological Process: regulation of biological process (GO:0050789);; Biological Process: regulation of cellular process (GO:0050794);; Biological Process: regulation of insulin secretion (GO:0050796);; Biological Process: regulation of secretion (GO:0051046);; Biological Process: negative regulation of secretion (GO:0051048);; Biological Process: regulation of transport (GO:0051049);; Biological Process: negative regulation of transport (GO:0051051);; Biological Process: regulation of protein transport (GO:0051223);; Biological Process: negative regulation of protein transport (GO:0051224);; Molecular Function: phosphatidylinositol phosphate phosphatase activity (GO:0052866);; Biological Process: regulation of cellular localization (GO:0060341);; Biological Process: regulation of insulin secretion involved in cellular response to glucose stimulus (GO:0061178);; Biological Process: negative regulation of insulin secretion involved in cellular response to glucose stimulus (GO:0061179);; Biological Process: biological regulation (GO:0065007);; Biological Process: regulation of biological quality (GO:0065008);; Biological Process: regulation of establishment of protein localization (GO:0070201);; Biological Process: organic substance metabolic process (GO:0071704);; Biological Process: regulation of peptide transport (GO:0090087);; Biological Process: regulation of peptide hormone secretion (GO:0090276);; Biological Process: negative regulation of peptide hormone secretion (GO:0090278);; Biological Process: organophosphate biosynthetic process (GO:0090407);; Cellular Component: intrinsic component of mitochondrial membrane (GO:0098573);; Molecular Function: phosphatidylinositol-4,5-bisphosphate phosphatase activity (GO:0106019);; Biological Process: organic substance biosynthetic process (GO:1901576);; Biological Process: regulation of secretion by cell (GO:1903530);; Biological Process: negative regulation of secretion by cell (GO:1903531);; Biological Process: negative regulation of establishment of protein localization (GO:1904950);; </t>
  </si>
  <si>
    <t xml:space="preserve">K14165|4.1e-132|ats:109762552|K14165 atypical dual specificity phosphatase [EC:3.1.3.16 3.1.3.48] | (RefSeq) LOC109762552; putative dual specificity protein phosphatase DSP8 </t>
  </si>
  <si>
    <t>Dual specificity phosphatase, catalytic domain</t>
  </si>
  <si>
    <t>Phosphatidylglycerophosphate phosphatase PTPMT1 OS=Arabidopsis thaliana OX=3702 GN=PTPMT1 PE=1 SV=2</t>
  </si>
  <si>
    <t>hypothetical protein E2562_031499 [Oryza meyeriana var. granulata]</t>
  </si>
  <si>
    <t>biological process: biological regulation (GO:0065007);; 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(GO:0043226);; cellular component: organelle part (GO:0044422);; cellular component: membrane (GO:0016020);; biological process: single-organism process (GO:0044699);; cellular component: membrane part (GO:0044425)</t>
  </si>
  <si>
    <t>PH02Gene41527</t>
  </si>
  <si>
    <t xml:space="preserve">Molecular Function: DNA binding (GO:0003677);; Molecular Function: transcription factor activity, sequence-specific DNA binding (GO:0003700);; Cellular Component: nucleus (GO:0005634);; </t>
  </si>
  <si>
    <t xml:space="preserve">K12900|6.0e-24|lang:109341833|K12900 FUS-interacting serine-arginine-rich protein 1 | (RefSeq) serine/arginine-rich SC35-like splicing factor SCL30A </t>
  </si>
  <si>
    <t>Spliceosome (ko03040)</t>
  </si>
  <si>
    <t>AP2 domain</t>
  </si>
  <si>
    <t>Ethylene-responsive transcription factor ERF113 OS=Arabidopsis thaliana OX=3702 GN=ERF113 PE=2 SV=1</t>
  </si>
  <si>
    <t>ethylene-responsive transcription factor ERF110-like [Setaria viridis]</t>
  </si>
  <si>
    <t>PH02Gene18716</t>
  </si>
  <si>
    <t xml:space="preserve">Molecular Function: structural constituent of ribosome (GO:0003735);; Cellular Component: ribosome (GO:0005840);; Biological Process: translation (GO:0006412);; </t>
  </si>
  <si>
    <t xml:space="preserve">K02902|8.7e-51|obr:102706284|K02902 large subunit ribosomal protein L28 | (RefSeq) 50S ribosomal protein L28, chloroplastic </t>
  </si>
  <si>
    <t>Ribosome (ko03010)</t>
  </si>
  <si>
    <t>Ribosomal L28 family</t>
  </si>
  <si>
    <t>50S ribosomal protein L28, chloroplastic OS=Arabidopsis thaliana OX=3702 GN=RPL28 PE=2 SV=2</t>
  </si>
  <si>
    <t>PREDICTED: 50S ribosomal protein L28, chloroplastic [Oryza brachyantha]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</si>
  <si>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</t>
  </si>
  <si>
    <t>Phyllostachys_edulis_newGene_1708</t>
  </si>
  <si>
    <t>PH02Gene46321</t>
  </si>
  <si>
    <t xml:space="preserve">Molecular Function: molecular_function (GO:0003674);; Molecular Function: catalytic activity (GO:0003824);; Molecular Function: transporter activity (GO:0005215);; Molecular Function: ATP binding (GO:0005524);; Cellular Component: cellular_component (GO:0005575);; Cellular Component: cell (GO:0005623);; Cellular Component: plasma membrane (GO:0005886);; Biological Process: transport (GO:0006810);; Biological Process: biological_process (GO:0008150);; Molecular Function: primary active transmembrane transporter activity (GO:0015399);; Molecular Function: P-P-bond-hydrolysis-driven transmembrane transporter activity (GO:0015405);; Cellular Component: membrane (GO:0016020);; Cellular Component: integral component of membrane (GO:0016021);;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Molecular Function: active transmembrane transporter activity (GO:0022804);; Molecular Function: transmembrane transporter activity (GO:0022857);; Cellular Component: intrinsic component of membrane (GO:0031224);; Molecular Function: ATPase activity, coupled (GO:0042623);; Molecular Function: ATPase activity, coupled to transmembrane movement of substances (GO:0042626);; Molecular Function: ATPase activity, coupled to movement of substances (GO:0043492);; Cellular Component: membrane part (GO:0044425);; Cellular Component: cell part (GO:0044464);; Biological Process: localization (GO:0051179);; Biological Process: establishment of localization (GO:0051234);; Biological Process: transmembrane transport (GO:0055085);; Cellular Component: cell periphery (GO:0071944);; </t>
  </si>
  <si>
    <t xml:space="preserve">K05681|9.9e-182|aip:107621880|K05681 ATP-binding cassette, subfamily G (WHITE), member 2 | (RefSeq) ABC transporter G family member 5-like </t>
  </si>
  <si>
    <t>ABC-2 type transporter</t>
  </si>
  <si>
    <t>ABC transporter G family member 5 OS=Arabidopsis thaliana OX=3702 GN=ABCG5 PE=2 SV=1</t>
  </si>
  <si>
    <t>hypothetical protein E2562_013934 [Oryza meyeriana var. granulata]</t>
  </si>
  <si>
    <t>molecular function: catalytic activity (GO:0003824);; molecular function: transporter activity (GO:0005215);; molecular function: binding (GO:0005488);; cellular component: cell (GO:0005623);; cellular component: membrane (GO:0016020);; cellular component: cell part (GO:0044464);; biological process: localization (GO:0051179);; cellular component: membrane part (GO:0044425)</t>
  </si>
  <si>
    <t>PH02Gene05248</t>
  </si>
  <si>
    <t xml:space="preserve">Molecular Function: DNA binding (GO:0003677);; Molecular Function: transcription factor activity, sequence-specific DNA binding (GO:0003700);; Cellular Component: nucleus (GO:0005634);; Cellular Component: transcription factor complex (GO:0005667);; </t>
  </si>
  <si>
    <t xml:space="preserve">K09391|4.7e-85|jre:108999189|K09391 transcription factor E2F7/8 | (RefSeq) E2F transcription factor-like E2FE isoform X1 </t>
  </si>
  <si>
    <t>E2F/DP family winged-helix DNA-binding domain</t>
  </si>
  <si>
    <t>E2F transcription factor-like E2FE OS=Arabidopsis thaliana OX=3702 GN=E2FE PE=1 SV=1</t>
  </si>
  <si>
    <t>E2F transcription factor-like E2FE isoform X1 [Sorghum bicolor]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</si>
  <si>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cellular component: macromolecular complex (GO:0032991)</t>
  </si>
  <si>
    <t>PH02Gene07548</t>
  </si>
  <si>
    <t xml:space="preserve">Molecular Function: protein binding (GO:0005515);; </t>
  </si>
  <si>
    <t xml:space="preserve">K10268|2.3e-10|qsu:112029654|K10268 F-box and leucine-rich repeat protein 2/20 | (RefSeq) F-box/LRR-repeat protein 3-like </t>
  </si>
  <si>
    <t>Leucine Rich repeat</t>
  </si>
  <si>
    <t>F-box protein At-B OS=Arabidopsis thaliana OX=3702 GN=ATB PE=2 SV=1</t>
  </si>
  <si>
    <t>hypothetical protein E2562_018155 [Oryza meyeriana var. granulata]</t>
  </si>
  <si>
    <t>PH02Gene42132</t>
  </si>
  <si>
    <t>Tetratricopeptide repeat</t>
  </si>
  <si>
    <t>PH02Gene37077</t>
  </si>
  <si>
    <t>Protein of unknown function (DUF295)</t>
  </si>
  <si>
    <t>hypothetical protein E2562_029103 [Oryza meyeriana var. granulata]</t>
  </si>
  <si>
    <t>PH02Gene03342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</si>
  <si>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cytosol (GO:0005829);; Cellular Component: cell-cell junction (GO:0005911);; Biological Process: nucleobase-containing compound metabolic process (GO:0006139);; Biological Process: cellular aromatic compound metabolic process (GO:0006725);; Biological Process: phosphorus metabolic process (GO:0006793);; Biological Process: nitrogen compound metabolic process (GO:0006807);; Biological Process: transport (GO:0006810);; Biological Process: biological_process (GO:0008150);; Biological Process: metabolic process (GO:0008152);; Biological Process: biosynthetic process (GO:0009058);; Biological Process: nucleotide-sugar metabolic process (GO:0009225);; Biological Process: nucleotide-sugar biosynthetic process (GO:0009226);; Cellular Component: plasmodesma (GO:0009506);; Biological Process: flavonoid metabolic process (GO:0009812);; Biological Process: flavonoid biosynthetic process (GO:0009813);; Biological Process: hormone transport (GO:0009914);; Biological Process: regulation of signal transduction (GO:0009966);; Biological Process: cellular process (GO:0009987);; Biological Process: UDP-rhamnose biosynthetic process (GO:0010253);; Molecular Function: UDP-L-rhamnose synthase activity (GO:0010280);; Biological Process: auxin efflux (GO:0010315);; Biological Process: regulation of cell communication (GO:0010646);; Biological Process: regulation of hormone levels (GO:0010817);; Biological Process: regulation of auxin mediated signaling pathway (GO:0010928);; Molecular Function: lyase activity (GO:0016829);; Molecular Function: carbon-oxygen lyase activity (GO:0016835);; Molecular Function: hydro-lyase activity (GO:0016836);; Biological Process: heterocycle biosynthetic process (GO:0018130);; Biological Process: aromatic compound biosynthetic process (GO:0019438);; Biological Process: regulation of signaling (GO:0023051);; Cellular Component: cell junction (GO:0030054);; Biological Process: cell differentiation (GO:0030154);; Biological Process: developmental process (GO:0032502);; Biological Process: UDP-rhamnose metabolic process (GO:0033478);; Biological Process: cellular nitrogen compound metabolic process (GO:0034641);; Biological Process: nucleobase-containing compound biosynthetic process (GO:0034654);; Biological Process: regulation of cell proliferation (GO:0042127);; Biological Process: pigment metabolic process (GO:0042440);;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Cellular Component: intracellular part (GO:0044424);; Cellular Component: cytoplasmic part (GO:0044444);; Cellular Component: cell part (GO:0044464);; Biological Process: pigment biosynthetic process (GO:0046148);; Biological Process: heterocycle metabolic process (GO:0046483);; Biological Process: regulation of response to stimulus (GO:0048583);; Biological Process: cellular developmental process (GO:0048869);; Molecular Function: UDP-glucose 4,6-dehydratase activity (GO:0050377);; Biological Process: regulation of biological process (GO:0050789);; Biological Process: regulation of cellular process (GO:0050794);; Biological Process: localization (GO:0051179);; Biological Process: establishment of localization (GO:0051234);; Biological Process: flavone metabolic process (GO:0051552);; Biological Process: flavone biosynthetic process (GO:0051553);; Biological Process: flavonol metabolic process (GO:0051554);; Biological Process: flavonol biosynthetic process (GO:0051555);; Cellular Component: symplast (GO:0055044);; Biological Process: nucleobase-containing small molecule metabolic process (GO:0055086);; Biological Process: auxin transport (GO:0060918);; Biological Process: biological regulation (GO:0065007);; Biological Process: regulation of biological quality (GO:0065008);; Biological Process: organic substance metabolic process (GO:0071704);; Biological Process: carbohydrate derivative metabolic process (GO:1901135);; Biological Process: carbohydrate derivative biosynthetic process (GO:1901137);; Biological Process: organic cyclic compound metabolic process (GO:1901360);; Biological Process: organic cyclic compound biosynthetic process (GO:1901362);; Biological Process: organic substance biosynthetic process (GO:1901576);; Biological Process: organic hydroxy compound metabolic process (GO:1901615);; Biological Process: organic hydroxy compound biosynthetic process (GO:1901617);; </t>
  </si>
  <si>
    <t xml:space="preserve">K12451|8.8e-165|obr:102712502|K12451 3,5-epimerase/4-reductase [EC:5.1.3.- 1.1.1.-] | (RefSeq) bifunctional dTDP-4-dehydrorhamnose 3,5-epimerase/dTDP-4-dehydrorhamnose reductase </t>
  </si>
  <si>
    <t>Amino sugar and nucleotide sugar metabolism (ko00520)</t>
  </si>
  <si>
    <t>RmlD substrate binding domain</t>
  </si>
  <si>
    <t>Bifunctional dTDP-4-dehydrorhamnose 3,5-epimerase/dTDP-4-dehydrorhamnose reductase OS=Arabidopsis thaliana OX=3702 GN=NRS/ER PE=1 SV=1</t>
  </si>
  <si>
    <t>hypothetical protein E2562_017059 [Oryza meyeriana var. granulata]</t>
  </si>
  <si>
    <t>molecular function: catalytic activity (GO:0003824);; cellular component: cell (GO:0005623);; cellular component: cell part (GO:0044464);; cellular component: cell junction (GO:0030054);; biological process: metabolic process (GO:0008152);; biological process: cellular process (GO:0009987);; biological process: localization (GO:0051179);; biological process: single-organism process (GO:0044699);; biological process: biological regulation (GO:0065007);; biological process: developmental process (GO:0032502);; cellular component: symplast (GO:0055044)</t>
  </si>
  <si>
    <t>PH02Gene23934</t>
  </si>
  <si>
    <t>Protein PUTATIVE RECOMBINATION INITIATION DEFECT 1 OS=Arabidopsis thaliana OX=3702 GN=PRD1 PE=1 SV=3</t>
  </si>
  <si>
    <t>protein PRD1 [Aegilops tauschii subsp. tauschii]</t>
  </si>
  <si>
    <t>PH02Gene34373</t>
  </si>
  <si>
    <t xml:space="preserve">Molecular Function: protein kinase activity (GO:0004672);; Molecular Function: protein binding (GO:0005515);; Biological Process: protein phosphorylation (GO:0006468);; </t>
  </si>
  <si>
    <t xml:space="preserve">K16224|1.0e-110|eus:EUTSA_v10023115mg|K16224 senescence-induced receptor-like serine/threonine-protein kinase | (RefSeq) hypothetical protein </t>
  </si>
  <si>
    <t>Malectin-like domain</t>
  </si>
  <si>
    <t>Probable LRR receptor-like serine/threonine-protein kinase At1g67720 OS=Arabidopsis thaliana OX=3702 GN=At1g67720 PE=1 SV=1</t>
  </si>
  <si>
    <t>hypothetical protein E2562_033237 [Oryza meyeriana var. granulata]</t>
  </si>
  <si>
    <t>Phyllostachys_edulis_newGene_11417</t>
  </si>
  <si>
    <t>Protein PYRICULARIA ORYZAE RESISTANCE 21 OS=Oryza sativa subsp. indica OX=39946 GN=PI21 PE=4 SV=1</t>
  </si>
  <si>
    <t>extensin [Zea mays]</t>
  </si>
  <si>
    <t>PH02Gene35767</t>
  </si>
  <si>
    <t xml:space="preserve">Cellular Component: peroxisome (GO:0005777);; Biological Process: regulation of gene expression (GO:0010468);; </t>
  </si>
  <si>
    <t xml:space="preserve">K17573|1.7e-75|cam:101513253|K17573 meiosis arrest female protein 1 | (RefSeq) uncharacterized LOC101513253 </t>
  </si>
  <si>
    <t>NYN domain</t>
  </si>
  <si>
    <t>hypothetical protein E2562_013324 [Oryza meyeriana var. granulata]</t>
  </si>
  <si>
    <t>cellular component: cell (GO:0005623);; cellular component: organelle (GO:0043226);; cellular component: cell part (GO:0044464);; biological process: biological regulation (GO:0065007)</t>
  </si>
  <si>
    <t>PH02Gene31453</t>
  </si>
  <si>
    <t>Remorin, C-terminal region</t>
  </si>
  <si>
    <t>Remorin 4.1 OS=Oryza sativa subsp. japonica OX=39947 GN=REM4.1 PE=1 SV=1</t>
  </si>
  <si>
    <t>hypothetical protein E2562_005332 [Oryza meyeriana var. granulata]</t>
  </si>
  <si>
    <t>PH02Gene20544</t>
  </si>
  <si>
    <t xml:space="preserve">Molecular Function: lipid binding (GO:0008289);; </t>
  </si>
  <si>
    <t>Protein of unknown function (DUF1336)</t>
  </si>
  <si>
    <t>Protein ENHANCED DISEASE RESISTANCE 2 OS=Arabidopsis thaliana OX=3702 GN=EDR2 PE=2 SV=1</t>
  </si>
  <si>
    <t>hypothetical protein EJB05_48896 [Eragrostis curvula]</t>
  </si>
  <si>
    <t>Phyllostachys_edulis_newGene_10636</t>
  </si>
  <si>
    <t>PH02Gene38282</t>
  </si>
  <si>
    <t xml:space="preserve">Molecular Function: serine-type endopeptidase activity (GO:0004252);; </t>
  </si>
  <si>
    <t xml:space="preserve">K01358|1.9e-154|obr:102712669|K01358 ATP-dependent Clp protease, protease subunit [EC:3.4.21.92] | (RefSeq) ATP-dependent Clp protease proteolytic subunit 3, chloroplastic </t>
  </si>
  <si>
    <t>Clp protease</t>
  </si>
  <si>
    <t>ATP-dependent Clp protease proteolytic subunit 3, chloroplastic OS=Arabidopsis thaliana OX=3702 GN=CLPP3 PE=1 SV=1</t>
  </si>
  <si>
    <t>PREDICTED: ATP-dependent Clp protease proteolytic subunit 3, chloroplastic [Oryza brachyantha]</t>
  </si>
  <si>
    <t>biological process: metabolic process (GO:0008152);; molecular function: catalytic activity (GO:0003824)</t>
  </si>
  <si>
    <t>PH02Gene33715</t>
  </si>
  <si>
    <t xml:space="preserve">Molecular Function: hydrolase activity (GO:0016787);; </t>
  </si>
  <si>
    <t xml:space="preserve">K07025|6.8e-119|dosa:Os03t0701200-01|K07025 putative hydrolase of the HAD superfamily | (RefSeq) Os03g0701200; Similar to Sugar-starvation induced protein (Fragment). </t>
  </si>
  <si>
    <t>Haloacid dehalogenase-like hydrolase</t>
  </si>
  <si>
    <t>hypothetical protein OsI_13169 [Oryza sativa Indica Group]</t>
  </si>
  <si>
    <t>PH02Gene40915</t>
  </si>
  <si>
    <t xml:space="preserve">K13223|1.6e-166|ats:109757929|K13223 indole-2-monooxygenase [EC:1.14.14.153] | (RefSeq) LOC109757929; indole-2-monooxygenase-like </t>
  </si>
  <si>
    <t>Benzoxazinoid biosynthesis (ko00402)</t>
  </si>
  <si>
    <t>indole-2-monooxygenase OS=Zea mays OX=4577 GN=CYP71C4 PE=1 SV=1</t>
  </si>
  <si>
    <t>PH02Gene02794</t>
  </si>
  <si>
    <t>Gamma-glutamyl cyclotransferase, AIG2-like</t>
  </si>
  <si>
    <t>AIG2-like protein D OS=Arabidopsis thaliana OX=3702 GN=AIG2LD PE=2 SV=1</t>
  </si>
  <si>
    <t>PREDICTED: protein AIG2-like [Oryza brachyantha]</t>
  </si>
  <si>
    <t>PH02Gene35432</t>
  </si>
  <si>
    <t xml:space="preserve">Molecular Function: protein kinase activity (GO:0004672);; Molecular Function: ATP binding (GO:0005524);; Biological Process: protein phosphorylation (GO:0006468);; </t>
  </si>
  <si>
    <t xml:space="preserve">K08818|2.4e-58|zma:103655145|K08818 cell division cycle 2-like [EC:2.7.11.22] | (RefSeq) putative cyclin-dependent kinase F-2 </t>
  </si>
  <si>
    <t>Putative cyclin-dependent kinase F-2 OS=Oryza sativa subsp. japonica OX=39947 GN=CDKF-2 PE=3 SV=1</t>
  </si>
  <si>
    <t>putative cyclin-dependent kinase F-2 [Dichanthelium oligosanthes]</t>
  </si>
  <si>
    <t>PH02Gene03137</t>
  </si>
  <si>
    <t xml:space="preserve">Molecular Function: actin binding (GO:0003779);; Cellular Component: actin cytoskeleton (GO:0015629);; Biological Process: actin filament depolymerization (GO:0030042);; </t>
  </si>
  <si>
    <t xml:space="preserve">K05765|3.9e-67|egu:105044457|K05765 cofilin | (RefSeq) actin-depolymerizing factor 7 </t>
  </si>
  <si>
    <t>[Z]</t>
  </si>
  <si>
    <t>Cytoskeleton</t>
  </si>
  <si>
    <t>Cofilin/tropomyosin-type actin-binding protein</t>
  </si>
  <si>
    <t>Actin-depolymerizing factor 1 OS=Arabidopsis thaliana OX=3702 GN=ADF1 PE=1 SV=1</t>
  </si>
  <si>
    <t>Replication, recombination and repair</t>
  </si>
  <si>
    <t>actin-depolymerizing factor 7 isoform X2 [Elaeis guineensis]</t>
  </si>
  <si>
    <t>molecular function: binding (GO:0005488);; cellular component: cell (GO:0005623);; cellular component: organelle (GO:0043226);; cellular component: cell part (GO:0044464);; biological process: cellular process (GO:0009987);; biological process: single-organism process (GO:0044699);; biological process: cellular component organization or biogenesis (GO:0071840)</t>
  </si>
  <si>
    <t>PH02Gene30171</t>
  </si>
  <si>
    <t xml:space="preserve">Molecular Function: cyclin-dependent protein serine/threonine kinase inhibitor activity (GO:0004861);; Cellular Component: nucleus (GO:0005634);; Biological Process: cell cycle arrest (GO:0007050);; </t>
  </si>
  <si>
    <t>Cyclin-dependent kinase inhibitor</t>
  </si>
  <si>
    <t>Cyclin-dependent kinase inhibitor 1 OS=Oryza sativa subsp. japonica OX=39947 GN=KRP1 PE=2 SV=1</t>
  </si>
  <si>
    <t>cyclin-dependent kinase inhibitor 1-like isoform X2 [Aegilops tauschii subsp. tauschii]</t>
  </si>
  <si>
    <t>biological process: biological regulation (GO:0065007);; molecular function: molecular function regulator (GO:0098772);; cellular component: cell (GO:0005623);; cellular component: organelle (GO:0043226);; cellular component: cell part (GO:0044464);; biological process: cellular process (GO:0009987);; biological process: single-organism process (GO:0044699)</t>
  </si>
  <si>
    <t>PH02Gene02074</t>
  </si>
  <si>
    <t xml:space="preserve">Cellular Component: membrane (GO:0016020);; Biological Process: oxidation-reduction process (GO:0055114);; </t>
  </si>
  <si>
    <t xml:space="preserve">K15095|1.6e-153|ats:109776454|K15095 (+)-neomenthol dehydrogenase [EC:1.1.1.208] | (RefSeq) LOC109776454; salutaridine reductase-like </t>
  </si>
  <si>
    <t>Monoterpenoid biosynthesis (ko00902)</t>
  </si>
  <si>
    <t>short chain dehydrogenase</t>
  </si>
  <si>
    <t>(+)-neomenthol dehydrogenase OS=Capsicum annuum OX=4072 GN=MNR1 PE=1 SV=1</t>
  </si>
  <si>
    <t>salutaridine reductase-like [Aegilops tauschii subsp. tauschii]</t>
  </si>
  <si>
    <t>cellular component: membrane (GO:0016020);; biological process: metabolic process (GO:0008152);; biological process: single-organism process (GO:0044699)</t>
  </si>
  <si>
    <t>PH02Gene49957</t>
  </si>
  <si>
    <t xml:space="preserve">Molecular Function: RNA binding (GO:0003723);; Molecular Function: metal ion binding (GO:0046872);; </t>
  </si>
  <si>
    <t>Zinc finger C-x8-C-x5-C-x3-H type (and similar)</t>
  </si>
  <si>
    <t>Zinc finger CCCH domain-containing protein 22 OS=Oryza sativa subsp. japonica OX=39947 GN=Os03g0328900 PE=2 SV=2</t>
  </si>
  <si>
    <t>hypothetical protein GQ55_9G489800 [Panicum hallii var. hallii]</t>
  </si>
  <si>
    <t>PH02Gene35496</t>
  </si>
  <si>
    <t>[IR]</t>
  </si>
  <si>
    <t>Lipid transport and metabolism;; General function prediction only</t>
  </si>
  <si>
    <t xml:space="preserve">Molecular Function: hydrolase activity, acting on ester bonds (GO:0016788);; </t>
  </si>
  <si>
    <t xml:space="preserve">K10691|9.2e-31|ats:109762802|K10691 E3 ubiquitin-protein ligase UBR4 [EC:2.3.2.27] | (RefSeq) LOC109762802; auxin transport protein BIG </t>
  </si>
  <si>
    <t>GDSL-like Lipase/Acylhydrolase</t>
  </si>
  <si>
    <t>GDSL esterase/lipase At5g55050 OS=Arabidopsis thaliana OX=3702 GN=At5g55050 PE=2 SV=1</t>
  </si>
  <si>
    <t>PH02Gene19711</t>
  </si>
  <si>
    <t xml:space="preserve">Cellular Component: 1,3-beta-D-glucan synthase complex (GO:0000148);; Molecular Function: 1,3-beta-D-glucan synthase activity (GO:0003843);; Biological Process: (1-&gt;3)-beta-D-glucan biosynthetic process (GO:0006075);; Cellular Component: integral component of membrane (GO:0016021);; </t>
  </si>
  <si>
    <t xml:space="preserve">K11000|0.0e+00|obr:102701738|K11000 callose synthase [EC:2.4.1.-] | (RefSeq) callose synthase 3-like </t>
  </si>
  <si>
    <t>1,3-beta-glucan synthase component</t>
  </si>
  <si>
    <t>Callose synthase 3 OS=Arabidopsis thaliana OX=3702 GN=CALS3 PE=3 SV=3</t>
  </si>
  <si>
    <t>PREDICTED: callose synthase 3-like [Oryza brachyantha]</t>
  </si>
  <si>
    <t>cellular component: cell (GO:0005623);; cellular component: membrane (GO:0016020);; cellular component: macromolecular complex (GO:0032991);; cellular component: membrane part (GO:0044425);; cellular component: cell part (GO:0044464);; molecular function: catalytic activity (GO:0003824);; biological process: metabolic process (GO:0008152);; biological process: cellular process (GO:0009987);; biological process: single-organism process (GO:0044699)</t>
  </si>
  <si>
    <t>Phyllostachys_edulis_newGene_16743</t>
  </si>
  <si>
    <t>PH02Gene20213</t>
  </si>
  <si>
    <t xml:space="preserve">Biological Process: response to acid chemical (GO:0001101);; Biological Process: regulation of transcription, DNA-templated (GO:0006355);; Biological Process: biological_process (GO:0008150);; Biological Process: response to endogenous stimulus (GO:0009719);; Biological Process: response to hormone (GO:0009725);; Biological Process: response to gibberellin (GO:0009739);; Biological Process: regulation of biosynthetic process (GO:0009889);; Biological Process: response to organic substance (GO:0010033);;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response to lipid (GO:0033993);; Biological Process: response to chemical (GO:0042221);;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Biological Process: response to oxygen-containing compound (GO:1901700);;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</si>
  <si>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Lateral organ boundaries (LOB) domain</t>
  </si>
  <si>
    <t>LOB domain-containing protein 40 OS=Arabidopsis thaliana OX=3702 GN=LBD40 PE=2 SV=1</t>
  </si>
  <si>
    <t>LOB domain-containing protein 42-like [Panicum hallii]</t>
  </si>
  <si>
    <t>biological process: response to stimulus (GO:0050896);; biological process: biological regulation (GO:0065007)</t>
  </si>
  <si>
    <t>Phyllostachys_edulis_newGene_18816</t>
  </si>
  <si>
    <t xml:space="preserve">Biological Process: ubiquitin-dependent protein catabolic process (GO:0006511);; Biological Process: response to abscisic acid (GO:0009737);; Biological Process: posttranscriptional regulation of gene expression (GO:0010608);; Biological Process: negative regulation of gene expression (GO:0010629);; Biological Process: protein ubiquitination (GO:0016567);; </t>
  </si>
  <si>
    <t xml:space="preserve">K17605|9.7e-98|mcha:111005665|K17605 serine/threonine-protein phosphatase 2A activator | (RefSeq) serine/threonine-protein phosphatase 2A activator 2-like isoform X1 </t>
  </si>
  <si>
    <t>F-box protein FBW2 OS=Arabidopsis thaliana OX=3702 GN=FBW2 PE=1 SV=1</t>
  </si>
  <si>
    <t>PREDICTED: F-box protein FBW2-like [Oryza brachyantha]</t>
  </si>
  <si>
    <t>biological process: metabolic process (GO:0008152);; biological process: cellular process (GO:0009987);; biological process: response to stimulus (GO:0050896);; biological process: biological regulation (GO:0065007)</t>
  </si>
  <si>
    <t>Phyllostachys_edulis_newGene_19322</t>
  </si>
  <si>
    <t xml:space="preserve">Molecular Function: hydrolase activity, acting on carbon-nitrogen (but not peptide) bonds, in linear amidines (GO:0016813);; </t>
  </si>
  <si>
    <t xml:space="preserve">K18151|3.3e-09|dosa:Os12t0597500-01|K18151 ureidoglycolate amidohydrolase [EC:3.5.1.116] | (RefSeq) Os12g0597500; Peptidase M20 domain containing protein. </t>
  </si>
  <si>
    <t>Purine metabolism (ko00230)</t>
  </si>
  <si>
    <t>Ureidoglycolate hydrolase OS=Oryza sativa subsp. japonica OX=39947 GN=UAH PE=1 SV=2</t>
  </si>
  <si>
    <t>Ureidoglycolate hydrolase [Zea mays]</t>
  </si>
  <si>
    <t>PH02Gene45692</t>
  </si>
  <si>
    <t>[S]</t>
  </si>
  <si>
    <t xml:space="preserve">K15363|1.4e-70|bna:111210893|K15363 fanconi-associated nuclease 1 [EC:3.1.21.- 3.1.4.1] | (RefSeq) fanconi-associated nuclease 1 homolog </t>
  </si>
  <si>
    <t>OPT oligopeptide transporter protein</t>
  </si>
  <si>
    <t>Probable metal-nicotianamine transporter YSL14 OS=Oryza sativa subsp. japonica OX=39947 GN=YSL14 PE=2 SV=1</t>
  </si>
  <si>
    <t>putative metal-nicotianamine transporter YSL14, partial [Dichanthelium oligosanthes]</t>
  </si>
  <si>
    <t>PH02Gene00015</t>
  </si>
  <si>
    <t xml:space="preserve">Molecular Function: protein phosphatase inhibitor activity (GO:0004864);; Biological Process: defense response (GO:0006952);; Biological Process: response to biotic stimulus (GO:0009607);; Biological Process: abscisic acid-activated signaling pathway (GO:0009738);; Molecular Function: abscisic acid binding (GO:0010427);; Molecular Function: signaling receptor activity (GO:0038023);; </t>
  </si>
  <si>
    <t>pathogenesis-related protein 1 [Oryza sativa Japonica Group]</t>
  </si>
  <si>
    <t>biological process: biological regulation (GO:0065007);; molecular function: molecular function regulator (GO:0098772);; biological process: response to stimulus (GO:0050896);; biological process: cellular process (GO:0009987);; biological process: signaling (GO:0023052);; biological process: single-organism process (GO:0044699);; molecular function: binding (GO:0005488);; molecular function: signal transducer activity (GO:0004871);; molecular function: molecular transducer activity (GO:0060089)</t>
  </si>
  <si>
    <t>PH02Gene01778</t>
  </si>
  <si>
    <t>Protein NARROW LEAF 1 OS=Oryza sativa subsp. japonica OX=39947 GN=NAL1 PE=1 SV=1</t>
  </si>
  <si>
    <t>hypothetical protein E2562_016883 [Oryza meyeriana var. granulata]</t>
  </si>
  <si>
    <t>PH02Gene42683</t>
  </si>
  <si>
    <t>hypothetical protein BRADI_3g50647v3 [Brachypodium distachyon]</t>
  </si>
  <si>
    <t>Phyllostachys_edulis_newGene_13732</t>
  </si>
  <si>
    <t xml:space="preserve">Cellular Component: cellular_component (GO:0005575);; Cellular Component: cell (GO:0005623);; Cellular Component: plasma membrane (GO:0005886);; Cellular Component: membrane (GO:0016020);; Cellular Component: intrinsic component of membrane (GO:0031224);; Cellular Component: anchored component of membrane (GO:0031225);; Cellular Component: intrinsic component of plasma membrane (GO:0031226);; Cellular Component: membrane part (GO:0044425);; Cellular Component: plasma membrane part (GO:0044459);; Cellular Component: cell part (GO:0044464);; Cellular Component: anchored component of plasma membrane (GO:0046658);; Cellular Component: cell periphery (GO:0071944);; </t>
  </si>
  <si>
    <t>PI-PLC X domain-containing protein At5g67130 OS=Arabidopsis thaliana OX=3702 GN=At5g67130 PE=1 SV=1</t>
  </si>
  <si>
    <t>hypothetical protein E2562_013193 [Oryza meyeriana var. granulata]</t>
  </si>
  <si>
    <t>cellular component: cell (GO:0005623);; cellular component: membrane (GO:0016020);; cellular component: cell part (GO:0044464);; cellular component: membrane part (GO:0044425)</t>
  </si>
  <si>
    <t>PH02Gene25253</t>
  </si>
  <si>
    <t>uncharacterized protein LOC107277256 isoform X2 [Oryza sativa Japonica Group]</t>
  </si>
  <si>
    <t>Phyllostachys_edulis_newGene_6836</t>
  </si>
  <si>
    <t>PH02Gene43223</t>
  </si>
  <si>
    <t xml:space="preserve">Molecular Function: RNA binding (GO:0003723);; Molecular Function: structural constituent of ribosome (GO:0003735);; Biological Process: translation (GO:0006412);; Cellular Component: small ribosomal subunit (GO:0015935);; </t>
  </si>
  <si>
    <t xml:space="preserve">K02981|1.3e-125|obr:102722101|K02981 small subunit ribosomal protein S2e | (RefSeq) 40S ribosomal protein S2-4-like </t>
  </si>
  <si>
    <t>Ribosomal protein S5, N-terminal domain</t>
  </si>
  <si>
    <t>40S ribosomal protein S2-4 OS=Arabidopsis thaliana OX=3702 GN=RPS2D PE=2 SV=1</t>
  </si>
  <si>
    <t>40S ribosomal protein S2-4 [Dichanthelium oligosanthes]</t>
  </si>
  <si>
    <t>molecular function: binding (GO:0005488);; 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</t>
  </si>
  <si>
    <t>PH02Gene28541</t>
  </si>
  <si>
    <t>PH02Gene17828</t>
  </si>
  <si>
    <t xml:space="preserve">Molecular Function: calcium ion binding (GO:0005509);; </t>
  </si>
  <si>
    <t xml:space="preserve">K24345|6.4e-54|ats:109771098|K24345 calcium-binding protein KIC and related proteins | (RefSeq) LOC109771098; calcium-binding protein PBP1-like </t>
  </si>
  <si>
    <t>[ZD]</t>
  </si>
  <si>
    <t>Cytoskeleton;; Cell cycle control, cell division, chromosome partitioning</t>
  </si>
  <si>
    <t>EF-hand domain pair</t>
  </si>
  <si>
    <t>Calcium-binding protein PBP1 OS=Arabidopsis thaliana OX=3702 GN=PBP1 PE=1 SV=1</t>
  </si>
  <si>
    <t>DTZ</t>
  </si>
  <si>
    <t>Cell cycle control, cell division, chromosome partitioning;; Signal transduction mechanisms;; Cytoskeleton</t>
  </si>
  <si>
    <t>calcium-binding protein PBP1-like [Aegilops tauschii subsp. tauschii]</t>
  </si>
  <si>
    <t>PH02Gene21523</t>
  </si>
  <si>
    <t xml:space="preserve">Cellular Component: integral component of membrane (GO:0016021);; Molecular Function: transmembrane transporter activity (GO:0022857);; </t>
  </si>
  <si>
    <t xml:space="preserve">K13863|4.7e-251|zma:103640626|K13863 solute carrier family 7 (cationic amino acid transporter), member 1 | (RefSeq) cationic amino acid transporter 2, vacuolar </t>
  </si>
  <si>
    <t>Amino acid permease</t>
  </si>
  <si>
    <t>Cationic amino acid transporter 2, vacuolar OS=Arabidopsis thaliana OX=3702 GN=CAT2 PE=1 SV=1</t>
  </si>
  <si>
    <t>cationic amino acid transporter 2, vacuolar-like [Panicum miliaceum]</t>
  </si>
  <si>
    <t>cellular component: membrane (GO:0016020);; cellular component: membrane part (GO:0044425);; biological process: localization (GO:0051179);; molecular function: transporter activity (GO:0005215)</t>
  </si>
  <si>
    <t>PH02Gene49363</t>
  </si>
  <si>
    <t xml:space="preserve">K02934|7.6e-110|obr:102712142|K02934 large subunit ribosomal protein L6e | (RefSeq) 60S ribosomal protein L6-3-like </t>
  </si>
  <si>
    <t>Ribosomal protein L6e</t>
  </si>
  <si>
    <t>60S ribosomal protein L6 OS=Mesembryanthemum crystallinum OX=3544 GN=RPL6 PE=2 SV=1</t>
  </si>
  <si>
    <t>PREDICTED: 60S ribosomal protein L6-3-like isoform X1 [Oryza brachyantha]</t>
  </si>
  <si>
    <t>PH02Gene39093</t>
  </si>
  <si>
    <t xml:space="preserve">Molecular Function: kinase activity (GO:0016301);; Molecular Function: phosphotransferase activity, alcohol group as acceptor (GO:0016773);; </t>
  </si>
  <si>
    <t xml:space="preserve">K01177|2.1e-110|osa:4348840|K01177 beta-amylase [EC:3.2.1.2] | (RefSeq) uncharacterized protein LOC4348840 </t>
  </si>
  <si>
    <t>pfkB family carbohydrate kinase</t>
  </si>
  <si>
    <t>hypothetical protein EE612_046000 [Oryza sativa]</t>
  </si>
  <si>
    <t>PH02Gene40703</t>
  </si>
  <si>
    <t xml:space="preserve">Molecular Function: DNA binding (GO:0003677);; Biological Process: regulation of transcription, DNA-templated (GO:0006355);; </t>
  </si>
  <si>
    <t xml:space="preserve">K00521|1.5e-19|cmos:111447866|K00521 ferric-chelate reductase [EC:1.16.1.7] | (RefSeq) ferric reduction oxidase 7, chloroplastic-like </t>
  </si>
  <si>
    <t>No apical meristem (NAM) protein</t>
  </si>
  <si>
    <t>NAC domain-containing protein 83 OS=Arabidopsis thaliana OX=3702 GN=NAC083 PE=1 SV=1</t>
  </si>
  <si>
    <t>hypothetical protein E2562_010140 [Oryza meyeriana var. granulata]</t>
  </si>
  <si>
    <t>molecular function: binding (GO:0005488);; biological process: biological regulation (GO:0065007)</t>
  </si>
  <si>
    <t>Phyllostachys_edulis_newGene_19236</t>
  </si>
  <si>
    <t>uncharacterized protein LOC8083462 [Sorghum bicolor]</t>
  </si>
  <si>
    <t>PH02Gene37165</t>
  </si>
  <si>
    <t xml:space="preserve">K19476|9.7e-27|cic:CICLE_v10026997mg|K19476 vacuolar protein sorting-associated protein IST1 | (RefSeq) hypothetical protein </t>
  </si>
  <si>
    <t>Endocytosis (ko04144)</t>
  </si>
  <si>
    <t>Transmembrane amino acid transporter protein</t>
  </si>
  <si>
    <t>Lysine histidine transporter 1 OS=Arabidopsis thaliana OX=3702 GN=LHT1 PE=1 SV=1</t>
  </si>
  <si>
    <t>lysine histidine transporter 2-like [Panicum miliaceum]</t>
  </si>
  <si>
    <t>PH02Gene13389</t>
  </si>
  <si>
    <t xml:space="preserve">Cellular Component: Golgi membrane (GO:0000139);; Biological Process: regulation of peptide secretion (GO:0002791);; Biological Process: negative regulation of peptide secretion (GO:0002792);; Molecular Function: molecular_function (GO:0003674);; Molecular Function: catalytic activity (GO:0003824);; Molecular Function: endopeptidase activity (GO:0004175);; Molecular Function: serine-type endopeptidase activity (GO:0004252);; Cellular Component: cellular_component (GO:0005575);; Cellular Component: intracellular (GO:0005622);; Cellular Component: cell (GO:0005623);; Cellular Component: cytoplasm (GO:0005737);; Cellular Component: endoplasmic reticulum (GO:0005783);; Cellular Component: endoplasmic reticulum membrane (GO:0005789);; Cellular Component: Golgi apparatus (GO:0005794);; Cellular Component: cell-cell junction (GO:0005911);; Biological Process: proteolysis (GO:0006508);; Biological Process: nitrogen compound metabolic process (GO:0006807);; Biological Process: movement of cell or subcellular component (GO:0006928);; Biological Process: biological_process (GO:0008150);; Biological Process: metabolic process (GO:0008152);; Molecular Function: peptidase activity (GO:0008233);; Molecular Function: serine-type peptidase activity (GO:0008236);; Biological Process: cell proliferation (GO:0008283);; Cellular Component: plasmodesma (GO:0009506);; Biological Process: regulation of catabolic process (GO:0009894);; Biological Process: regulation of signal transduction (GO:0009966);; Biological Process: cellular process (GO:0009987);; Biological Process: regulation of cell communication (GO:0010646);; Cellular Component: endomembrane system (GO:0012505);; Cellular Component: membrane (GO:0016020);; Cellular Component: integral component of membrane (GO:0016021);; Biological Process: cell migration (GO:0016477);; Molecular Function: hydrolase activity (GO:0016787);; Molecular Function: serine hydrolase activity (GO:0017171);; Biological Process: regulation of metabolic process (GO:0019222);; Biological Process: protein metabolic process (GO:0019538);; Biological Process: regulation of signaling (GO:0023051);; Cellular Component: cell junction (GO:0030054);; Biological Process: regulation of proteolysis (GO:0030162);; Cellular Component: organelle membrane (GO:0031090);; Biological Process: regulation of cellular metabolic process (GO:0031323);; Biological Process: regulation of cellular catabolic process (GO:0031329);; Cellular Component: organelle subcompartment (GO:0031984);; Biological Process: regulation of cellular protein metabolic process (GO:0032268);; Biological Process: regulation of localization (GO:0032879);; Biological Process: regulation of protein localization (GO:0032880);; Biological Process: locomotion (GO:0040011);; Biological Process: regulation of epidermal growth factor receptor signaling pathway (GO:0042058);; Cellular Component: nuclear outer membrane-endoplasmic reticulum membrane network (GO:0042175);; Biological Process: regulation of protein catabolic process (GO:0042176);;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primary metabolic process (GO:0044238);; Cellular Component: organelle part (GO:0044422);; Cellular Component: intracellular part (GO:0044424);; Cellular Component: membrane part (GO:0044425);; Cellular Component: Golgi apparatus part (GO:0044431);; Cellular Component: endoplasmic reticulum part (GO:0044432);; Cellular Component: cytoplasmic part (GO:0044444);; Cellular Component: intracellular organelle part (GO:0044446);; Cellular Component: cell part (GO:0044464);; Biological Process: negative regulation of biological process (GO:0048519);; Biological Process: negative regulation of cellular process (GO:0048523);; Biological Process: regulation of response to stimulus (GO:0048583);; Biological Process: cell motility (GO:0048870);; Biological Process: regulation of protein secretion (GO:0050708);; Biological Process: negative regulation of protein secretion (GO:0050709);; Biological Process: regulation of biological process (GO:0050789);; Biological Process: regulation of cellular process (GO:0050794);; Biological Process: regulation of secretion (GO:0051046);; Biological Process: negative regulation of secretion (GO:0051048);; Biological Process: regulation of transport (GO:0051049);; Biological Process: negative regulation of transport (GO:0051051);; Biological Process: regulation of nitrogen compound metabolic process (GO:0051171);; Biological Process: localization (GO:0051179);; Biological Process: regulation of protein transport (GO:0051223);; Biological Process: negative regulation of protein transport (GO:0051224);; Biological Process: regulation of protein metabolic process (GO:0051246);; Biological Process: localization of cell (GO:0051674);; Cellular Component: symplast (GO:0055044);; Biological Process: regulation of macromolecule metabolic process (GO:0060255);; Biological Process: regulation of proteasomal protein catabolic process (GO:0061136);; Biological Process: biological regulation (GO:0065007);; Molecular Function: peptidase activity, acting on L-amino acid peptides (GO:0070011);; Biological Process: regulation of establishment of protein localization (GO:0070201);; Biological Process: organic substance metabolic process (GO:0071704);; Biological Process: regulation of primary metabolic process (GO:0080090);; Biological Process: regulation of peptide transport (GO:0090087);; Cellular Component: bounding membrane of organelle (GO:0098588);; Cellular Component: Golgi subcompartment (GO:0098791);; Cellular Component: endoplasmic reticulum subcompartment (GO:0098827);; Biological Process: regulation of ERBB signaling pathway (GO:1901184);; Biological Process: organonitrogen compound metabolic process (GO:1901564);; Biological Process: regulation of proteolysis involved in cellular protein catabolic process (GO:1903050);; Biological Process: regulation of cellular protein catabolic process (GO:1903362);; Biological Process: regulation of secretion by cell (GO:1903530);; Biological Process: negative regulation of secretion by cell (GO:1903531);; Biological Process: negative regulation of establishment of protein localization (GO:1904950);; </t>
  </si>
  <si>
    <t xml:space="preserve">K00729|1.4e-06|ghi:107900980|K00729 dolichyl-phosphate beta-glucosyltransferase [EC:2.4.1.117] | (RefSeq) dolichyl-phosphate beta-glucosyltransferase-like </t>
  </si>
  <si>
    <t>N-Glycan biosynthesis (ko00510)</t>
  </si>
  <si>
    <t>Rhomboid family</t>
  </si>
  <si>
    <t>RHOMBOID-like protein 2 OS=Arabidopsis thaliana OX=3702 GN=RBL2 PE=1 SV=1</t>
  </si>
  <si>
    <t>hypothetical protein E2562_000774 [Oryza meyeriana var. granulata]</t>
  </si>
  <si>
    <t>cellular component: cell (GO:0005623);; cellular component: membrane (GO:0016020);; cellular component: organelle (GO:0043226);; cellular component: organelle part (GO:0044422);; cellular component: cell part (GO:0044464);; biological process: biological regulation (GO:0065007);; molecular function: catalytic activity (GO:0003824);; biological process: metabolic process (GO:0008152);; cellular component: membrane part (GO:0044425);; cellular component: cell junction (GO:0030054);; biological process: cellular process (GO:0009987);; biological process: single-organism process (GO:0044699);; biological process: locomotion (GO:0040011);; biological process: localization (GO:0051179);; cellular component: symplast (GO:0055044)</t>
  </si>
  <si>
    <t>Phyllostachys_edulis_newGene_21761</t>
  </si>
  <si>
    <t>hypothetical protein E2562_009159 [Oryza meyeriana var. granulata]</t>
  </si>
  <si>
    <t>PH02Gene16870</t>
  </si>
  <si>
    <t>[HR]</t>
  </si>
  <si>
    <t>Coenzyme transport and metabolism;; General function prediction only</t>
  </si>
  <si>
    <t>Alpha/beta hydrolase family</t>
  </si>
  <si>
    <t>hypothetical protein PAHAL_7G139000 [Panicum hallii]</t>
  </si>
  <si>
    <t>PH02Gene36303</t>
  </si>
  <si>
    <t xml:space="preserve">Cellular Component: integral component of membrane (GO:0016021);; Molecular Function: cycloeucalenol cycloisomerase activity (GO:0047793);; </t>
  </si>
  <si>
    <t xml:space="preserve">K08246|2.3e-157|bdi:100834141|K08246 cycloeucalenol cycloisomerase [EC:5.5.1.9] | (RefSeq) cycloeucalenol cycloisomerase </t>
  </si>
  <si>
    <t>Steroid biosynthesis (ko00100)</t>
  </si>
  <si>
    <t>Cycloeucalenol cycloisomerase OS=Arabidopsis thaliana OX=3702 GN=CPI1 PE=2 SV=1</t>
  </si>
  <si>
    <t>I</t>
  </si>
  <si>
    <t>hypothetical protein EJB05_52220 [Eragrostis curvula]</t>
  </si>
  <si>
    <t>cellular component: membrane (GO:0016020);; cellular component: membrane part (GO:0044425);; molecular function: catalytic activity (GO:0003824)</t>
  </si>
  <si>
    <t>PH02Gene10240</t>
  </si>
  <si>
    <t xml:space="preserve">Molecular Function: phosphatidate cytidylyltransferase activity (GO:0004605);; Cellular Component: integral component of membrane (GO:0016021);; Biological Process: CDP-diacylglycerol biosynthetic process (GO:0016024);; </t>
  </si>
  <si>
    <t xml:space="preserve">K00981|3.1e-164|zma:100283421|K00981 phosphatidate cytidylyltransferase [EC:2.7.7.41] | (RefSeq) phosphatidate cytidylyltransferase </t>
  </si>
  <si>
    <t>Glycerophospholipid metabolism (ko00564);; Phosphatidylinositol signaling system (ko04070)</t>
  </si>
  <si>
    <t>Cytidylyltransferase family</t>
  </si>
  <si>
    <t>Phosphatidate cytidylyltransferase 4, chloroplastic OS=Arabidopsis thaliana OX=3702 GN=CDS4 PE=1 SV=1</t>
  </si>
  <si>
    <t>phosphatidate cytidylyltransferase 4, chloroplastic [Panicum hallii]</t>
  </si>
  <si>
    <t>molecular function: catalytic activity (GO:0003824);; cellular component: membrane (GO:0016020);; cellular component: membrane part (GO:0044425);; biological process: metabolic process (GO:0008152);; biological process: cellular process (GO:0009987);; biological process: single-organism process (GO:0044699)</t>
  </si>
  <si>
    <t>Phyllostachys_edulis_newGene_12043</t>
  </si>
  <si>
    <t>Phyllostachys_edulis_newGene_3252</t>
  </si>
  <si>
    <t>PH02Gene24217</t>
  </si>
  <si>
    <t>PH02Gene36376</t>
  </si>
  <si>
    <t xml:space="preserve">K18643|2.1e-52|gra:105795008|K18643 katanin p80 WD40 repeat-containing subunit B1 | (RefSeq) uncharacterized LOC105795008 </t>
  </si>
  <si>
    <t>Protein of unknown function (DUF789)</t>
  </si>
  <si>
    <t>uncharacterized protein LOC100832060 [Brachypodium distachyon]</t>
  </si>
  <si>
    <t>PH02Gene03616</t>
  </si>
  <si>
    <t>Protein of unknown function (DUF677)</t>
  </si>
  <si>
    <t>UPF0496 protein 3 OS=Oryza sativa subsp. indica OX=39946 GN=OsI_009784 PE=3 SV=2</t>
  </si>
  <si>
    <t>hypothetical protein E2562_024628 [Oryza meyeriana var. granulata]</t>
  </si>
  <si>
    <t>PH02Gene31476</t>
  </si>
  <si>
    <t xml:space="preserve">Biological Process: carbohydrate metabolic process (GO:0005975);; Molecular Function: licheninase activity (GO:0042972);; Cellular Component: anchored component of plasma membrane (GO:0046658);; </t>
  </si>
  <si>
    <t xml:space="preserve">K19893|3.4e-53|zma:103652987|K19893 glucan endo-1,3-beta-glucosidase 5/6 [EC:3.2.1.39] | (RefSeq) glucan endo-1,3-beta-glucosidase 6 </t>
  </si>
  <si>
    <t>Glycosyl hydrolases family 17</t>
  </si>
  <si>
    <t>Lichenase-2 (Fragment) OS=Hordeum vulgare OX=4513 PE=1 SV=1</t>
  </si>
  <si>
    <t>lichenase-2 [Aegilops tauschii subsp. tauschii]</t>
  </si>
  <si>
    <t>biological process: metabolic process (GO:0008152);; molecular function: catalytic activity (GO:0003824);; cellular component: cell (GO:0005623);; cellular component: membrane (GO:0016020);; cellular component: membrane part (GO:0044425);; cellular component: cell part (GO:0044464)</t>
  </si>
  <si>
    <t>PH02Gene37282</t>
  </si>
  <si>
    <t xml:space="preserve">Biological Process: response to acid chemical (GO:0001101);; Biological Process: peptide secretion (GO:0002790);; Molecular Function: molecular_function (GO:0003674);; Molecular Function: catalytic activity (GO:0003824);; Molecular Function: ATP binding (GO:0005524);; Cellular Component: cellular_component (GO:0005575);; Cellular Component: extracellular region (GO:0005576);; Cellular Component: intracellular (GO:0005622);; Cellular Component: cell (GO:0005623);; Cellular Component: nucleus (GO:0005634);; Cellular Component: cytoplasm (GO:0005737);; Cellular Component: mitochondrion (GO:0005739);; Cellular Component: vacuole (GO:0005773);; Cellular Component: vacuolar membrane (GO:0005774);; Cellular Component: endoplasmic reticulum (GO:0005783);; Cellular Component: endoplasmic reticulum lumen (GO:0005788);; Cellular Component: plasma membrane (GO:0005886);; Cellular Component: cell-cell junction (GO:0005911);; Biological Process: protein folding (GO:0006457);; Biological Process: transport (GO:0006810);; Biological Process: response to stress (GO:0006950);; Biological Process: response to osmotic stress (GO:0006970);; Biological Process: protein localization (GO:0008104);; Biological Process: biological_process (GO:0008150);; Biological Process: response to temperature stimulus (GO:0009266);; Biological Process: protein secretion (GO:0009306);; Biological Process: response to cold (GO:0009409);; Biological Process: response to water deprivation (GO:0009414);; Biological Process: response to water (GO:0009415);; Cellular Component: plasmodesma (GO:0009506);; Cellular Component: chloroplast (GO:0009507);; Cellular Component: plastid (GO:0009536);; Biological Process: response to abiotic stimulus (GO:0009628);; Biological Process: response to salt stress (GO:0009651);; Biological Process: tissue development (GO:0009888);; Biological Process: regulation of meristem structural organization (GO:0009934);; Biological Process: cellular process (GO:0009987);; Biological Process: response to inorganic substance (GO:0010035);; Biological Process: response to metal ion (GO:0010038);; Biological Process: meristem maintenance (GO:0010073);; Biological Process: regulation of meristem growth (GO:0010075);; Cellular Component: endomembrane system (GO:0012505);; Biological Process: protein transport (GO:0015031);; Biological Process: peptide transport (GO:0015833);; Cellular Component: membrane (GO:0016020);;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Biological Process: regulation of anatomical structure morphogenesis (GO:0022603);; Cellular Component: cell junction (GO:0030054);; Cellular Component: organelle membrane (GO:0031090);; Cellular Component: membrane-enclosed lumen (GO:0031974);; Biological Process: multicellular organismal process (GO:0032501);; Biological Process: developmental process (GO:0032502);; Biological Process: secretion by cell (GO:0032940);; Biological Process: macromolecule localization (GO:0033036);; Biological Process: cellular response to stress (GO:0033554);; Biological Process: response to endoplasmic reticulum stress (GO:0034976);; Biological Process: regulation of growth (GO:0040008);; Biological Process: response to chemical (GO:0042221);; Biological Process: amide transport (GO:0042886);;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organelle part (GO:0044422);; Cellular Component: intracellular part (GO:0044424);; Cellular Component: endoplasmic reticulum part (GO:0044432);; Cellular Component: vacuolar part (GO:0044437);; Cellular Component: cytoplasmic part (GO:0044444);; Cellular Component: intracellular organelle part (GO:0044446);; Cellular Component: cell part (GO:0044464);; Biological Process: establishment of protein localization (GO:0045184);; Biological Process: response to cadmium ion (GO:0046686);; Biological Process: secretion (GO:0046903);; Cellular Component: apoplast (GO:0048046);; Biological Process: meristem development (GO:0048507);; Biological Process: regulation of meristem development (GO:0048509);; Biological Process: regulation of developmental growth (GO:0048638);; Biological Process: anatomical structure development (GO:0048856);; Biological Process: regulation of biological process (GO:0050789);; Biological Process: regulation of developmental process (GO:0050793);; Biological Process: response to stimulus (GO:0050896);; Molecular Function: unfolded protein binding (GO:0051082);; Biological Process: localization (GO:0051179);; Biological Process: establishment of localization (GO:0051234);; Biological Process: cellular response to stimulus (GO:0051716);; Cellular Component: symplast (GO:0055044);; Biological Process: biological regulation (GO:0065007);; Cellular Component: intracellular organelle lumen (GO:0070013);; Biological Process: organic substance transport (GO:0071702);; Biological Process: nitrogen compound transport (GO:0071705);; Cellular Component: cell periphery (GO:0071944);; Cellular Component: bounding membrane of organelle (GO:0098588);; Cellular Component: whole membrane (GO:0098805);; Biological Process: response to oxygen-containing compound (GO:1901700);; </t>
  </si>
  <si>
    <t xml:space="preserve">K09487|0.0e+00|obr:102719971|K09487 heat shock protein 90kDa beta | (RefSeq) endoplasmin homolog </t>
  </si>
  <si>
    <t>Protein processing in endoplasmic reticulum (ko04141);; Plant-pathogen interaction (ko04626)</t>
  </si>
  <si>
    <t>Hsp90 protein</t>
  </si>
  <si>
    <t>Endoplasmin homolog OS=Hordeum vulgare OX=4513 PE=2 SV=1</t>
  </si>
  <si>
    <t>hypothetical protein E2562_014384 [Oryza meyeriana var. granulata]</t>
  </si>
  <si>
    <t>biological process: response to stimulus (GO:0050896);; biological process: single-organism process (GO:0044699);; biological process: localization (GO:0051179);; molecular function: catalytic activity (GO:0003824);; molecular function: binding (GO:0005488);; cellular component: extracellular region (GO:0005576);; cellular component: cell (GO:0005623);; cellular component: cell part (GO:0044464);; cellular component: organelle (GO:0043226);; cellular component: membrane (GO:0016020);; cellular component: organelle part (GO:0044422);; cellular component: membrane-enclosed lumen (GO:0031974);; cellular component: cell junction (GO:0030054);; biological process: cellular process (GO:0009987);; biological process: developmental process (GO:0032502);; biological process: biological regulation (GO:0065007);; biological process: multicellular organismal process (GO:0032501);; cellular component: symplast (GO:0055044)</t>
  </si>
  <si>
    <t>Phyllostachys_edulis_newGene_15847</t>
  </si>
  <si>
    <t>PH02Gene22252</t>
  </si>
  <si>
    <t xml:space="preserve">Cellular Component: cytoplasm (GO:0005737);; Cellular Component: mitochondrion (GO:0005739);; Biological Process: carbohydrate metabolic process (GO:0005975);; Biological Process: tricarboxylic acid cycle (GO:0006099);; Biological Process: malate metabolic process (GO:0006108);; Molecular Function: L-malate dehydrogenase activity (GO:0030060);; </t>
  </si>
  <si>
    <t xml:space="preserve">K00026|2.6e-168|bdi:100832550|K00026 malate dehydrogenase [EC:1.1.1.37] | (RefSeq) malate dehydrogenase 1, mitochondrial </t>
  </si>
  <si>
    <t>Citrate cycle (TCA cycle) (ko00020);; Cysteine and methionine metabolism (ko00270);; Pyruvate metabolism (ko00620);; Glyoxylate and dicarboxylate metabolism (ko00630);; Carbon fixation in photosynthetic organisms (ko00710);; Carbon metabolism (ko01200)</t>
  </si>
  <si>
    <t>lactate/malate dehydrogenase, NAD binding domain</t>
  </si>
  <si>
    <t>Malate dehydrogenase, mitochondrial OS=Citrullus lanatus OX=3654 GN=MMDH PE=1 SV=1</t>
  </si>
  <si>
    <t>malate dehydrogenase 1, mitochondrial [Brachypodium distachyon]</t>
  </si>
  <si>
    <t>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(GO:0044699);; molecular function: catalytic activity (GO:0003824)</t>
  </si>
  <si>
    <t>Phyllostachys_edulis_newGene_16478</t>
  </si>
  <si>
    <t xml:space="preserve">Molecular Function: DNA binding (GO:0003677);; Molecular Function: protein dimerization activity (GO:0046983);; </t>
  </si>
  <si>
    <t xml:space="preserve">K01188|1.6e-18|obr:102713742|K01188 beta-glucosidase [EC:3.2.1.21] | (RefSeq) beta-glucosidase 20-like </t>
  </si>
  <si>
    <t>Cyanoamino acid metabolism (ko00460);; Starch and sucrose metabolism (ko00500);; Phenylpropanoid biosynthesis (ko00940)</t>
  </si>
  <si>
    <t>Protein of unknown function (DUF 659)</t>
  </si>
  <si>
    <t>hypothetical protein EE612_035806, partial [Oryza sativa]</t>
  </si>
  <si>
    <t>PH02Gene48062</t>
  </si>
  <si>
    <t xml:space="preserve">Molecular Function: calcium ion binding (GO:0005509);; Cellular Component: integral component of membrane (GO:0016021);; </t>
  </si>
  <si>
    <t xml:space="preserve">K01859|3.7e-234|sita:101771169|K01859 chalcone isomerase [EC:5.5.1.6] | (RefSeq) vacuolar-sorting receptor 1 </t>
  </si>
  <si>
    <t>Flavonoid biosynthesis (ko00941)</t>
  </si>
  <si>
    <t>PA domain</t>
  </si>
  <si>
    <t>Vacuolar-sorting receptor 7 OS=Arabidopsis thaliana OX=3702 GN=VSR7 PE=2 SV=2</t>
  </si>
  <si>
    <t>PREDICTED: vacuolar-sorting receptor 7 [Oryza brachyantha]</t>
  </si>
  <si>
    <t>molecular function: binding (GO:0005488);; cellular component: membrane (GO:0016020);; cellular component: membrane part (GO:0044425)</t>
  </si>
  <si>
    <t>PH02Gene07990</t>
  </si>
  <si>
    <t xml:space="preserve">K01180|6.3e-116|cmax:111487562|K01180 endo-1,3(4)-beta-glucanase [EC:3.2.1.6] | (RefSeq) uncharacterized protein LOC111487562 </t>
  </si>
  <si>
    <t>Proline-rich receptor-like protein kinase PERK1 OS=Arabidopsis thaliana OX=3702 GN=PERK1 PE=1 SV=1</t>
  </si>
  <si>
    <t>proline-rich receptor-like protein kinase PERK2 [Setaria viridis]</t>
  </si>
  <si>
    <t>Phyllostachys_edulis_newGene_1169</t>
  </si>
  <si>
    <t>hypothetical protein E2562_016036, partial [Oryza meyeriana var. granulata]</t>
  </si>
  <si>
    <t>PH02Gene39635</t>
  </si>
  <si>
    <t xml:space="preserve">Molecular Function: protein serine/threonine phosphatase activity (GO:0004722);; Molecular Function: metal ion binding (GO:0046872);; </t>
  </si>
  <si>
    <t xml:space="preserve">K14497|3.2e-159|osa:9270549|K14497 protein phosphatase 2C [EC:3.1.3.16] | (RefSeq) probable protein phosphatase 2C 49 </t>
  </si>
  <si>
    <t>MAPK signaling pathway - plant (ko04016);; Plant hormone signal transduction (ko04075)</t>
  </si>
  <si>
    <t>Probable protein phosphatase 2C 49 OS=Oryza sativa subsp. japonica OX=39947 GN=Os05g0457200 PE=3 SV=1</t>
  </si>
  <si>
    <t>putative protein phosphatase 2C 49 [Panicum miliaceum]</t>
  </si>
  <si>
    <t>PH02Gene48217</t>
  </si>
  <si>
    <t xml:space="preserve">K13418|3.1e-54|sita:101768859|K13418 somatic embryogenesis receptor kinase 1 [EC:2.7.10.1 2.7.11.1] | (RefSeq) LRR receptor kinase SERK2 </t>
  </si>
  <si>
    <t>probable LRR receptor-like serine/threonine-protein kinase IRK [Oryza sativa Japonica Group]</t>
  </si>
  <si>
    <t>PH02Gene41910</t>
  </si>
  <si>
    <t xml:space="preserve">K14493|1.2e-34|pop:7473315|K14493 gibberellin receptor GID1 [EC:3.-.-.-] | (RefSeq) gibberellin receptor GID1C </t>
  </si>
  <si>
    <t>Plant hormone signal transduction (ko04075)</t>
  </si>
  <si>
    <t>alpha/beta hydrolase fold</t>
  </si>
  <si>
    <t>Probable carboxylesterase 16 OS=Arabidopsis thaliana OX=3702 GN=CXE16 PE=2 SV=1</t>
  </si>
  <si>
    <t>LOW QUALITY PROTEIN: probable carboxylesterase 16 [Setaria italica]</t>
  </si>
  <si>
    <t>PH02Gene13165</t>
  </si>
  <si>
    <t xml:space="preserve">Molecular Function: protein dimerization activity (GO:0046983);; </t>
  </si>
  <si>
    <t xml:space="preserve">K13422|7.3e-14|ppp:112288376|K13422 transcription factor MYC2 | (RefSeq) transcription factor MYC3-like isoform X1 </t>
  </si>
  <si>
    <t>Helix-loop-helix DNA-binding domain</t>
  </si>
  <si>
    <t>Transcription factor bHLH35 OS=Arabidopsis thaliana OX=3702 GN=BHLH35 PE=2 SV=1</t>
  </si>
  <si>
    <t>transcription factor bHLH35-like [Aegilops tauschii subsp. tauschii]</t>
  </si>
  <si>
    <t>PH02Gene06424</t>
  </si>
  <si>
    <t xml:space="preserve">Molecular Function: molecular_function (GO:0003674);; Molecular Function: binding (GO:0005488);; Molecular Function: protein binding (GO:0005515);; Molecular Function: ATP binding (GO:0005524);; Cellular Component: cellular_component (GO:0005575);; Cellular Component: intracellular (GO:0005622);; Cellular Component: cell (GO:0005623);; Cellular Component: cytoplasm (GO:0005737);; Cellular Component: cytosol (GO:0005829);; Cellular Component: chaperonin-containing T-complex (GO:0005832);; Biological Process: protein folding (GO:0006457);; Biological Process: 'de novo' protein folding (GO:0006458);; Biological Process: biological_process (GO:0008150);; Biological Process: cellular process (GO:0009987);; Cellular Component: macromolecular complex (GO:0032991);; Molecular Function: protein binding involved in protein folding (GO:0044183);; Cellular Component: intracellular part (GO:0044424);; Cellular Component: cytoplasmic part (GO:0044444);; Cellular Component: cytosolic part (GO:0044445);; Cellular Component: cell part (GO:0044464);; Molecular Function: unfolded protein binding (GO:0051082);; Biological Process: chaperone-mediated protein folding (GO:0061077);; Cellular Component: chaperone complex (GO:0101031);; </t>
  </si>
  <si>
    <t xml:space="preserve">K09500|1.1e-295|obr:102718532|K09500 T-complex protein 1 subunit theta | (RefSeq) T-complex protein 1 subunit theta </t>
  </si>
  <si>
    <t>T-complex protein 1 subunit theta OS=Arabidopsis thaliana OX=3702 GN=CCT8 PE=1 SV=1</t>
  </si>
  <si>
    <t>hypothetical protein E2562_018927 [Oryza meyeriana var. granulata]</t>
  </si>
  <si>
    <t>molecular function: binding (GO:0005488);; cellular component: cell (GO:0005623);; cellular component: cell part (GO:0044464);; cellular component: macromolecular complex (GO:0032991);; biological process: cellular process (GO:0009987)</t>
  </si>
  <si>
    <t>PH02Gene40448</t>
  </si>
  <si>
    <t xml:space="preserve">Biological Process: cytokinin biosynthetic process (GO:0009691);; Molecular Function: hydrolase activity (GO:0016787);; </t>
  </si>
  <si>
    <t xml:space="preserve">K22522|9.6e-125|dosa:Os02t0628000-00|K22522 cytokinin riboside 5'-monophosphate phosphoribohydrolase [EC:3.2.2.-] | (RefSeq) Os02g0628000; Probable cytokinin riboside 5'-monophosphate phosphoribohydrolase LOGL2. </t>
  </si>
  <si>
    <t>Possible lysine decarboxylase</t>
  </si>
  <si>
    <t>Probable cytokinin riboside 5'-monophosphate phosphoribohydrolase LOGL2 OS=Oryza sativa subsp. japonica OX=39947 GN=LOGL2 PE=3 SV=1</t>
  </si>
  <si>
    <t>probable cytokinin riboside 5'-monophosphate phosphoribohydrolase LOGL2 [Oryza sativa Japonica Group]</t>
  </si>
  <si>
    <t>biological process: metabolic process (GO:0008152);; biological process: cellular process (GO:0009987);; biological process: biological regulation (GO:0065007);; molecular function: catalytic activity (GO:0003824)</t>
  </si>
  <si>
    <t>PH02Gene08939</t>
  </si>
  <si>
    <t xml:space="preserve">Molecular Function: potassium ion transmembrane transporter activity (GO:0015079);; Cellular Component: integral component of membrane (GO:0016021);; </t>
  </si>
  <si>
    <t xml:space="preserve">K03549|0.0e+00|sita:101765477|K03549 KUP system potassium uptake protein | (RefSeq) potassium transporter 1 </t>
  </si>
  <si>
    <t>K+ potassium transporter</t>
  </si>
  <si>
    <t>Potassium transporter 1 OS=Oryza sativa subsp. japonica OX=39947 GN=HAK1 PE=1 SV=2</t>
  </si>
  <si>
    <t>high-affinity potassium transporter [Phragmites australis]</t>
  </si>
  <si>
    <t>biological process: localization (GO:0051179);; molecular function: transporter activity (GO:0005215);; cellular component: membrane (GO:0016020);; cellular component: membrane part (GO:0044425)</t>
  </si>
  <si>
    <t>PH02Gene33717</t>
  </si>
  <si>
    <t xml:space="preserve">Molecular Function: manganese ion transmembrane transporter activity (GO:0005384);; Biological Process: ethylene-activated signaling pathway (GO:0009873);; Molecular Function: cadmium ion transmembrane transporter activity (GO:0015086);; Cellular Component: integral component of membrane (GO:0016021);; </t>
  </si>
  <si>
    <t xml:space="preserve">K14513|0.0e+00|bdi:100828216|K14513 ethylene-insensitive protein 2 | (RefSeq) protein ETHYLENE-INSENSITIVE 2 </t>
  </si>
  <si>
    <t>Natural resistance-associated macrophage protein</t>
  </si>
  <si>
    <t>Protein ETHYLENE-INSENSITIVE 2 OS=Oryza sativa subsp. japonica OX=39947 GN=EIN2 PE=2 SV=1</t>
  </si>
  <si>
    <t>protein ETHYLENE-INSENSITIVE 2 [Brachypodium distachyon]</t>
  </si>
  <si>
    <t>biological process: localization (GO:0051179);; molecular function: transporter activity (GO:0005215);;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(GO:0016020);; cellular component: membrane part (GO:0044425)</t>
  </si>
  <si>
    <t>PH02Gene15773</t>
  </si>
  <si>
    <t>[JO]</t>
  </si>
  <si>
    <t>Translation, ribosomal structure and biogenesis;; Posttranslational modification, protein turnover, chaperones</t>
  </si>
  <si>
    <t xml:space="preserve">Molecular Function: iron ion binding (GO:0005506);; Cellular Component: endoplasmic reticulum (GO:0005783);; Molecular Function: oxidoreductase activity, acting on paired donors, with incorporation or reduction of molecular oxygen (GO:0016705);; Biological Process: peptidyl-proline hydroxylation to 4-hydroxy-L-proline (GO:0018401);; Molecular Function: L-ascorbic acid binding (GO:0031418);; </t>
  </si>
  <si>
    <t xml:space="preserve">K00472|4.0e-154|sita:101783088|K00472 prolyl 4-hydroxylase [EC:1.14.11.2] | (RefSeq) probable prolyl 4-hydroxylase 6 </t>
  </si>
  <si>
    <t>Arginine and proline metabolism (ko00330)</t>
  </si>
  <si>
    <t>2OG-Fe(II) oxygenase superfamily</t>
  </si>
  <si>
    <t>Probable prolyl 4-hydroxylase 7 OS=Arabidopsis thaliana OX=3702 GN=P4H7 PE=2 SV=1</t>
  </si>
  <si>
    <t>probable prolyl 4-hydroxylase 6 [Setaria viridis]</t>
  </si>
  <si>
    <t>molecular function: binding (GO:0005488);; 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biological process: cellular process (GO:0009987)</t>
  </si>
  <si>
    <t>Phyllostachys_edulis_newGene_13426</t>
  </si>
  <si>
    <t>PH02Gene50230</t>
  </si>
  <si>
    <t xml:space="preserve">K13223|7.5e-167|ats:109757929|K13223 indole-2-monooxygenase [EC:1.14.14.153] | (RefSeq) LOC109757929; indole-2-monooxygenase-like </t>
  </si>
  <si>
    <t>Phyllostachys_edulis_newGene_17507</t>
  </si>
  <si>
    <t>PH02Gene20675</t>
  </si>
  <si>
    <t xml:space="preserve">Molecular Function: RNA binding (GO:0003723);; </t>
  </si>
  <si>
    <t xml:space="preserve">K03283|8.2e-32|peq:110019053|K03283 heat shock 70kDa protein 1/2/6/8 | (RefSeq) LOW QUALITY PROTEIN: stromal 70 kDa heat shock-related protein, chloroplastic-like </t>
  </si>
  <si>
    <t>Spliceosome (ko03040);; Protein processing in endoplasmic reticulum (ko04141);; Endocytosis (ko04144)</t>
  </si>
  <si>
    <t>Nucleic acid binding protein NABP</t>
  </si>
  <si>
    <t>Pumilio homolog 2 OS=Arabidopsis thaliana OX=3702 GN=APUM2 PE=1 SV=1</t>
  </si>
  <si>
    <t>pumilio homolog 1 [Oryza sativa Japonica Group]</t>
  </si>
  <si>
    <t>PH02Gene34089</t>
  </si>
  <si>
    <t xml:space="preserve">K00924|4.1e-113|mus:103998829|K00924 kinase [EC:2.7.1.-] | (RefSeq) leucine-rich repeat receptor-like kinase protein FLORAL ORGAN NUMBER1 </t>
  </si>
  <si>
    <t>Leucine-rich repeat receptor-like serine/threonine-protein kinase BAM1 OS=Arabidopsis thaliana OX=3702 GN=BAM1 PE=1 SV=1</t>
  </si>
  <si>
    <t>leucine-rich repeat receptor-like serine/threonine-protein kinase BAM1 [Aegilops tauschii subsp. tauschii]</t>
  </si>
  <si>
    <t>PH02Gene44557</t>
  </si>
  <si>
    <t>Salt stress response/antifungal</t>
  </si>
  <si>
    <t>Cysteine-rich receptor-like protein kinase 10 OS=Oryza sativa subsp. japonica OX=39947 GN=CRK10 PE=2 SV=1</t>
  </si>
  <si>
    <t>hypothetical protein E2562_001008 [Oryza meyeriana var. granulata]</t>
  </si>
  <si>
    <t>PH02Gene00478</t>
  </si>
  <si>
    <t xml:space="preserve">Biological Process: reproduction (GO:0000003);; Biological Process: regionalization (GO:0003002);; Biological Process: developmental process involved in reproduction (GO:0003006);; Molecular Function: molecular_function (GO:0003674);; Molecular Function: transcription factor activity, sequence-specific DNA binding (GO:0003700);;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multicellular organism development (GO:0007275);; Biological Process: pattern specification process (GO:0007389);; Biological Process: biological_process (GO:0008150);; Biological Process: anatomical structure morphogenesis (GO:0009653);; Biological Process: post-embryonic development (GO:0009791);; Biological Process: tissue development (GO:0009888);; Biological Process: regulation of biosynthetic process (GO:0009889);; Biological Process: flower development (GO:0009908);; Biological Process: meristem maintenance (GO:0010073);; Biological Process: specification of floral organ identity (GO:0010093);; Biological Process: fruit development (GO:0010154);;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reproductive process (GO:0022414);;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plant-type ovary development (GO:0035670);;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seed development (GO:0048316);; Biological Process: shoot system development (GO:0048367);; Biological Process: floral organ development (GO:0048437);; Biological Process: floral whorl development (GO:0048438);; Biological Process: carpel development (GO:0048440);; Biological Process: floral organ morphogenesis (GO:0048444);; Biological Process: floral organ formation (GO:0048449);; Biological Process: gynoecium development (GO:0048467);; Biological Process: plant ovule development (GO:0048481);; Biological Process: meristem development (GO:0048507);; Biological Process: reproductive structure development (GO:0048608);; Biological Process: anatomical structure formation involved in morphogenesis (GO:0048646);;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reproductive system development (GO:0061458);; Biological Process: biological regulation (GO:0065007);; Biological Process: regulation of primary metabolic process (GO:0080090);; Biological Process: reproductive shoot system development (GO:0090567);; Biological Process: post-embryonic plant organ development (GO:0090696);; Biological Process: post-embryonic plant organ morphogenesis (GO:0090697);; Biological Process: post-embryonic plant morphogenesis (GO:0090698);; Biological Process: specification of plant organ identity (GO:0090701);; Biological Process: plant organ development (GO:0099402);; Biological Process: regulation of nucleic acid-templated transcription (GO:1903506);; Biological Process: plant organ morphogenesis (GO:1905392);; Biological Process: plant organ formation (GO:1905393);; Biological Process: regulation of cellular macromolecule biosynthetic process (GO:2000112);; Biological Process: regulation of RNA biosynthetic process (GO:2001141);; </t>
  </si>
  <si>
    <t xml:space="preserve">K09284|1.8e-138|osa:9269072|K09284 AP2-like factor, euAP2 lineage | (RefSeq) AP2-like ethylene-responsive transcription factor TOE3 isoform X1 </t>
  </si>
  <si>
    <t>APETALA2-like protein 5 OS=Oryza sativa subsp. indica OX=39946 GN=AP2-5 PE=2 SV=1</t>
  </si>
  <si>
    <t>hypothetical protein E2562_004229 [Oryza meyeriana var. granulata]</t>
  </si>
  <si>
    <t>biological process: reproduction (GO:0000003);; biological process: multicellular organismal process (GO:0032501);; biological process: developmental process (GO:0032502);; biological process: single-organism process (GO:0044699);; biological process: reproductive process (GO:0022414);; biological process: biological regulation (GO:0065007);; molecular function: nucleic acid binding transcription factor activity (GO:0001071);; cellular component: cell (GO:0005623);; cellular component: cell part (GO:0044464);; cellular component: organelle (GO:0043226)</t>
  </si>
  <si>
    <t>PH02Gene05278</t>
  </si>
  <si>
    <t xml:space="preserve">Cellular Component: integral component of membrane (GO:0016021);; Biological Process: lipid catabolic process (GO:0016042);; </t>
  </si>
  <si>
    <t xml:space="preserve">K23408|4.3e-14|obr:102713458|K23408 cell division cycle-associated protein 7 | (RefSeq) cell division cycle-associated protein 7-like </t>
  </si>
  <si>
    <t>[IOT]</t>
  </si>
  <si>
    <t>Lipid transport and metabolism;; Posttranslational modification, protein turnover, chaperones;; Signal transduction mechanisms</t>
  </si>
  <si>
    <t>Lipase (class 3)</t>
  </si>
  <si>
    <t>uncharacterized protein LOC4340676 [Oryza sativa Japonica Group]</t>
  </si>
  <si>
    <t>cellular component: membrane (GO:0016020);; cellular component: membrane part (GO:0044425);; biological process: metabolic process (GO:0008152);; biological process: single-organism process (GO:0044699)</t>
  </si>
  <si>
    <t>PH02Gene07878</t>
  </si>
  <si>
    <t xml:space="preserve">K01180|2.3e-61|cmax:111487562|K01180 endo-1,3(4)-beta-glucanase [EC:3.2.1.6] | (RefSeq) uncharacterized protein LOC111487562 </t>
  </si>
  <si>
    <t>Probable receptor-like protein kinase At1g11050 OS=Arabidopsis thaliana OX=3702 GN=At1g11050 PE=2 SV=1</t>
  </si>
  <si>
    <t>hypothetical protein E2562_021181 [Oryza meyeriana var. granulata]</t>
  </si>
  <si>
    <t>PH02Gene29213</t>
  </si>
  <si>
    <t xml:space="preserve">Molecular Function: protein kinase activity (GO:0004672);; Molecular Function: ATP binding (GO:0005524);; Molecular Function: carbohydrate binding (GO:0030246);; </t>
  </si>
  <si>
    <t xml:space="preserve">K17302|4.4e-95|ats:109770508|K17302 coatomer subunit beta' | (RefSeq) uncharacterized protein LOC109770508 isoform X1 </t>
  </si>
  <si>
    <t>G-type lectin S-receptor-like serine/threonine-protein kinase At1g67520 OS=Arabidopsis thaliana OX=3702 GN=At1g67520 PE=2 SV=3</t>
  </si>
  <si>
    <t>mannose/glucose-specific lectin isoform X1 [Oryza sativa Japonica Group]</t>
  </si>
  <si>
    <t>Phyllostachys_edulis_newGene_8853</t>
  </si>
  <si>
    <t>PH02Gene34905</t>
  </si>
  <si>
    <t xml:space="preserve">Cellular Component: nucleus (GO:0005634);; Biological Process: mRNA transcription (GO:0009299);; Biological Process: response to light stimulus (GO:0009416);; </t>
  </si>
  <si>
    <t xml:space="preserve">K13413|5.0e-57|sbi:110435403|K13413 mitogen-activated protein kinase kinase 4/5 [EC:2.7.12.2] | (RefSeq) mitogen-activated protein kinase kinase 5-like </t>
  </si>
  <si>
    <t>Protein of unknown function (DUF640)</t>
  </si>
  <si>
    <t>Protein G1-like8 OS=Oryza sativa subsp. japonica OX=39947 GN=G1L8 PE=1 SV=1</t>
  </si>
  <si>
    <t>putative protein of unknown function (DUF640) domain family protein [Zea mays]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</si>
  <si>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</t>
  </si>
  <si>
    <t>Phyllostachys_edulis_newGene_2446</t>
  </si>
  <si>
    <t xml:space="preserve">K18757|6.8e-16|nta:107764024|K18757 la-related protein 1 | (RefSeq) la-related protein 1A-like </t>
  </si>
  <si>
    <t>Domain of unknown function (DUF4371)</t>
  </si>
  <si>
    <t>hypothetical protein BRADI_1g56843v3 [Brachypodium distachyon]</t>
  </si>
  <si>
    <t>PH02Gene22477</t>
  </si>
  <si>
    <t xml:space="preserve">Molecular Function: DNA binding (GO:0003677);; </t>
  </si>
  <si>
    <t>Williams-Beuren syndrome DDT (WSD), D-TOX E motif</t>
  </si>
  <si>
    <t>Homeobox-DDT domain protein RLT3 OS=Arabidopsis thaliana OX=3702 GN=RLT3 PE=3 SV=1</t>
  </si>
  <si>
    <t>hypothetical protein E2562_022918 [Oryza meyeriana var. granulata]</t>
  </si>
  <si>
    <t>PH02Gene37397</t>
  </si>
  <si>
    <t xml:space="preserve">Cellular Component: membrane (GO:0016020);; </t>
  </si>
  <si>
    <t xml:space="preserve">K00222|6.9e-196|bdi:100825049|K00222 Delta14-sterol reductase [EC:1.3.1.70] | (RefSeq) delta(14)-sterol reductase </t>
  </si>
  <si>
    <t>[IT]</t>
  </si>
  <si>
    <t>Lipid transport and metabolism;; Signal transduction mechanisms</t>
  </si>
  <si>
    <t>Ergosterol biosynthesis ERG4/ERG24 family</t>
  </si>
  <si>
    <t>Delta(14)-sterol reductase OS=Arabidopsis thaliana OX=3702 GN=FK PE=1 SV=2</t>
  </si>
  <si>
    <t>hypothetical protein E2562_011180 [Oryza meyeriana var. granulata]</t>
  </si>
  <si>
    <t>cellular component: membrane (GO:0016020)</t>
  </si>
  <si>
    <t>PH02Gene26282</t>
  </si>
  <si>
    <t xml:space="preserve">Molecular Function: copper ion binding (GO:0005507);; Molecular Function: primary amine oxidase activity (GO:0008131);; Biological Process: amine metabolic process (GO:0009308);; Molecular Function: quinone binding (GO:0048038);; </t>
  </si>
  <si>
    <t xml:space="preserve">K00276|0.0e+00|osa:4335335|K00276 primary-amine oxidase [EC:1.4.3.21] | (RefSeq) LOW QUALITY PROTEIN: primary amine oxidase </t>
  </si>
  <si>
    <t>Glycine, serine and threonine metabolism (ko00260);; Tyrosine metabolism (ko00350);; Phenylalanine metabolism (ko00360);; beta-Alanine metabolism (ko00410);; Isoquinoline alkaloid biosynthesis (ko00950);; Tropane, piperidine and pyridine alkaloid biosynthesis (ko00960)</t>
  </si>
  <si>
    <t>Copper amine oxidase, enzyme domain</t>
  </si>
  <si>
    <t>Primary amine oxidase OS=Arabidopsis thaliana OX=3702 GN=At1g62810 PE=2 SV=1</t>
  </si>
  <si>
    <t>hypothetical protein OsI_15134 [Oryza sativa Indica Group]</t>
  </si>
  <si>
    <t>molecular function: binding (GO:0005488);; biological process: metabolic process (GO:0008152);; biological process: single-organism process (GO:0044699);; molecular function: catalytic activity (GO:0003824)</t>
  </si>
  <si>
    <t>Phyllostachys_edulis_newGene_10813</t>
  </si>
  <si>
    <t>PH02Gene36421</t>
  </si>
  <si>
    <t xml:space="preserve">K18643|3.5e-38|gra:105795008|K18643 katanin p80 WD40 repeat-containing subunit B1 | (RefSeq) uncharacterized LOC105795008 </t>
  </si>
  <si>
    <t>hypothetical protein GQ55_5G335400 [Panicum hallii var. hallii]</t>
  </si>
  <si>
    <t>PH02Gene25738</t>
  </si>
  <si>
    <t>uncharacterized protein LOC100839819 [Brachypodium distachyon]</t>
  </si>
  <si>
    <t>Phyllostachys_edulis_newGene_4615</t>
  </si>
  <si>
    <t xml:space="preserve">Biological Process: reproduction (GO:0000003);; Biological Process: response to acid chemical (GO:0001101);; Biological Process: developmental process involved in reproduction (GO:0003006);; Molecular Function: molecular_function (GO:0003674);; Molecular Function: catalytic activity (GO:0003824);; Molecular Function: protein kinase activity (GO:0004672);; Molecular Function: protein serine/threonine kinase activity (GO:0004674);; Molecular Function: ATP binding (GO:0005524);; Cellular Component: cellular_component (GO:0005575);; Cellular Component: cell (GO:0005623);;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cell communication (GO:0007154);; Biological Process: signal transduction (GO:0007165);; Biological Process: cell surface receptor signaling pathway (GO:0007166);; Biological Process: multicellular organism development (GO:0007275);; Biological Process: biological_process (GO:0008150);; Biological Process: metabolic process (GO:0008152);; Biological Process: response to radiation (GO:0009314);; Biological Process: response to water deprivation (GO:0009414);; Biological Process: response to water (GO:0009415);; Biological Process: response to light stimulus (GO:0009416);; Biological Process: response to external stimulus (GO:0009605);; Biological Process: response to abiotic stimulus (GO:0009628);; Biological Process: photoperiodism (GO:0009648);; Biological Process: response to endogenous stimulus (GO:0009719);; Biological Process: response to hormone (GO:0009725);; Biological Process: response to abscisic acid (GO:0009737);; Biological Process: post-embryonic development (GO:0009791);; Biological Process: cellular process (GO:0009987);; Biological Process: response to extracellular stimulus (GO:0009991);; Biological Process: response to organic substance (GO:0010033);; Biological Process: response to inorganic substance (GO:0010035);; Biological Process: vegetative to reproductive phase transition of meristem (GO:0010228);;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reproductive process (GO:0022414);; Biological Process: signaling (GO:0023052);; Biological Process: cellular response to extracellular stimulus (GO:0031668);; Biological Process: multicellular organismal process (GO:0032501);; Biological Process: developmental process (GO:0032502);; Biological Process: cellular response to hormone stimulus (GO:0032870);; Biological Process: cellular response to stress (GO:0033554);; Biological Process: response to lipid (GO:0033993);; Biological Process: protein modification process (GO:0036211);; Biological Process: response to chemical (GO:0042221);; Biological Process: cellular response to water deprivation (GO:0042631);;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protein autophosphorylation (GO:0046777);; Biological Process: photoperiodism, flowering (GO:0048573);;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cellular response to stimulus (GO:0051716);; Biological Process: reproductive system development (GO:0061458);; Biological Process: biological regulation (GO:0065007);; Biological Process: cellular response to chemical stimulus (GO:0070887);; Biological Process: cellular response to abiotic stimulus (GO:0071214);;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water stimulus (GO:0071462);; Biological Process: cellular response to endogenous stimulus (GO:0071495);; Biological Process: cellular response to external stimulus (GO:0071496);; Biological Process: organic substance metabolic process (GO:0071704);; Cellular Component: cell periphery (GO:0071944);; Biological Process: response to alcohol (GO:0097305);; Biological Process: cellular response to alcohol (GO:0097306);; Biological Process: organonitrogen compound metabolic process (GO:1901564);; Biological Process: response to oxygen-containing compound (GO:1901700);; Biological Process: cellular response to oxygen-containing compound (GO:1901701);; </t>
  </si>
  <si>
    <t xml:space="preserve">K13430|6.3e-49|dct:110092571|K13430 serine/threonine-protein kinase PBS1 [EC:2.7.11.1] | (RefSeq) serine/threonine-protein kinase PBS1 isoform X1 </t>
  </si>
  <si>
    <t>LEAF RUST 10 DISEASE-RESISTANCE LOCUS RECEPTOR-LIKE PROTEIN KINASE-like 1.4 OS=Arabidopsis thaliana OX=3702 GN=LRK10L-1.4 PE=2 SV=2</t>
  </si>
  <si>
    <t>hypothetical protein E2562_000833 [Oryza meyeriana var. granulata]</t>
  </si>
  <si>
    <t>biological process: reproduction (GO:0000003);; biological process: response to stimulus (GO:0050896);; biological process: reproductive process (GO:0022414);; biological process: developmental process (GO:0032502);; molecular function: catalytic activity (GO:0003824);; biological process: metabolic process (GO:0008152);; biological process: cellular process (GO:0009987);; molecular function: binding (GO:0005488);; cellular component: cell (GO:0005623);; cellular component: membrane (GO:0016020);; cellular component: cell part (GO:0044464);; biological process: biological regulation (GO:0065007);; biological process: signaling (GO:0023052);; biological process: single-organism process (GO:0044699);; biological process: multicellular organismal process (GO:0032501)</t>
  </si>
  <si>
    <t>PH02Gene22535</t>
  </si>
  <si>
    <t>Cotton fibre expressed protein</t>
  </si>
  <si>
    <t>PH02Gene16312</t>
  </si>
  <si>
    <t>BRO1-like domain</t>
  </si>
  <si>
    <t>hypothetical protein EJB05_19106 [Eragrostis curvula]</t>
  </si>
  <si>
    <t>PH02Gene49473</t>
  </si>
  <si>
    <t xml:space="preserve">K12823|7.6e-10|psom:113318152|K12823 ATP-dependent RNA helicase DDX5/DBP2 [EC:3.6.4.13] | (RefSeq) uncharacterized protein LOC113318152 </t>
  </si>
  <si>
    <t>F-box associated domain</t>
  </si>
  <si>
    <t>Putative F-box protein At3g52320 OS=Arabidopsis thaliana OX=3702 GN=At3g52320 PE=4 SV=1</t>
  </si>
  <si>
    <t>hypothetical protein SEVIR_1G200600v2 [Setaria viridis]</t>
  </si>
  <si>
    <t>PH02Gene22949</t>
  </si>
  <si>
    <t xml:space="preserve">Molecular Function: regulatory region nucleic acid binding (GO:0001067);;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Molecular Function: phospholipid binding (GO:0005543);; 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plasma membrane (GO:0005886);; Biological Process: regulation of transcription, DNA-templated (GO:0006355);; Biological Process: multicellular organism development (GO:0007275);; Biological Process: biological_process (GO:0008150);; Molecular Function: lipid binding (GO:0008289);; Cellular Component: plastid (GO:0009536);; Biological Process: pollen development (GO:0009555);; Biological Process: response to external stimulus (GO:0009605);; Biological Process: response to biotic stimulus (GO:0009607);; Biological Process: response to fungus (GO:0009620);; Biological Process: regulation of biosynthetic process (GO:0009889);; Biological Process: regulation of gene expression (GO:0010468);; Biological Process: regulation of macromolecule biosynthetic process (GO:0010556);; Cellular Component: membrane (GO:0016020);;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Molecular Function: phosphatidylinositol binding (GO:0035091);; Molecular Function: ion binding (GO:0043167);; Molecular Function: anion binding (GO:0043168);;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Molecular Function: transcription regulatory region DNA binding (GO:0044212);; Cellular Component: intracellular part (GO:0044424);; Cellular Component: cytoplasmic part (GO:0044444);; Cellular Component: cell part (GO:0044464);; Biological Process: gametophyte development (GO:0048229);;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multi-organism process (GO:0051704);; Biological Process: response to other organism (GO:0051707);; Biological Process: regulation of macromolecule metabolic process (GO:0060255);; Biological Process: biological regulation (GO:0065007);; Cellular Component: cell periphery (GO:0071944);;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</si>
  <si>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K19600|2.4e-44|csl:COCSUDRAFT_13074|K19600 tubby-related protein 1 | (RefSeq) hypothetical protein </t>
  </si>
  <si>
    <t>Tub family</t>
  </si>
  <si>
    <t>Tubby-like F-box protein 1 OS=Oryza sativa subsp. japonica OX=39947 GN=TULP1 PE=2 SV=1</t>
  </si>
  <si>
    <t>hypothetical protein E2562_017838 [Oryza meyeriana var. granulata]</t>
  </si>
  <si>
    <t>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(GO:0043226);; cellular component: membrane (GO:0016020);; biological process: multicellular organismal process (GO:0032501);; biological process: developmental process (GO:0032502);; biological process: single-organism process (GO:0044699);; biological process: response to stimulus (GO:0050896);; biological process: multi-organism process (GO:0051704)</t>
  </si>
  <si>
    <t>Phyllostachys_edulis_newGene_14179</t>
  </si>
  <si>
    <t xml:space="preserve">Molecular Function: ion channel activity (GO:0005216);; Cellular Component: integral component of membrane (GO:0016021);; </t>
  </si>
  <si>
    <t xml:space="preserve">K05391|8.8e-277|dosa:Os02t0773400-01|K05391 cyclic nucleotide gated channel, plant | (RefSeq) Os02g0773400; Cyclic nucleotide-binding domain containing protein. </t>
  </si>
  <si>
    <t>[PT]</t>
  </si>
  <si>
    <t>Inorganic ion transport and metabolism;; Signal transduction mechanisms</t>
  </si>
  <si>
    <t>Ion transport protein</t>
  </si>
  <si>
    <t>Probable cyclic nucleotide-gated ion channel 20, chloroplastic OS=Arabidopsis thaliana OX=3702 GN=CNGC20 PE=2 SV=1</t>
  </si>
  <si>
    <t>hypothetical protein DAI22_02g350300 [Oryza sativa Japonica Group]</t>
  </si>
  <si>
    <t>PH02Gene36582</t>
  </si>
  <si>
    <t xml:space="preserve">Molecular Function: DNA binding (GO:0003677);; Molecular Function: DNA-directed 5'-3' RNA polymerase activity (GO:0003899);; Biological Process: transcription, DNA-templated (GO:0006351);; </t>
  </si>
  <si>
    <t xml:space="preserve">K16252|0.0e+00|obr:102702932|K16252 DNA-directed RNA polymerase IV and V subunit 2 [EC:2.7.7.6] | (RefSeq) DNA-directed RNA polymerases IV and V subunit 2-like </t>
  </si>
  <si>
    <t>RNA polymerase Rpb2, domain 6</t>
  </si>
  <si>
    <t>DNA-directed RNA polymerases IV and V subunit 2 OS=Arabidopsis thaliana OX=3702 GN=NRPD2 PE=1 SV=1</t>
  </si>
  <si>
    <t>hypothetical protein E2562_004284 [Oryza meyeriana var. granulata]</t>
  </si>
  <si>
    <t>molecular function: binding (GO:0005488);; molecular function: catalytic activity (GO:0003824);; biological process: metabolic process (GO:0008152);; biological process: cellular process (GO:0009987)</t>
  </si>
  <si>
    <t>Phyllostachys_edulis_newGene_355</t>
  </si>
  <si>
    <t>PH02Gene20862</t>
  </si>
  <si>
    <t xml:space="preserve">Molecular Function: phosphoglycerate kinase activity (GO:0004618);; Biological Process: glycolytic process (GO:0006096);; Molecular Function: tRNA (guanine-N7-)-methyltransferase activity (GO:0008176);; </t>
  </si>
  <si>
    <t xml:space="preserve">K00927|0.0e+00|bdi:100827995|K00927 phosphoglycerate kinase [EC:2.7.2.3] | (RefSeq) uncharacterized protein LOC100827995 isoform X1 </t>
  </si>
  <si>
    <t>Glycolysis / Gluconeogenesis (ko00010);; Carbon fixation in photosynthetic organisms (ko00710);; Carbon metabolism (ko01200);; Biosynthesis of amino acids (ko01230)</t>
  </si>
  <si>
    <t>Phosphoglycerate kinase</t>
  </si>
  <si>
    <t>hypothetical protein E2562_011865, partial [Oryza meyeriana var. granulata]</t>
  </si>
  <si>
    <t>biological process: metabolic process (GO:0008152);; biological process: cellular process (GO:0009987);; molecular function: catalytic activity (GO:0003824);; biological process: single-organism process (GO:0044699)</t>
  </si>
  <si>
    <t>PH02Gene48612</t>
  </si>
  <si>
    <t xml:space="preserve">Biological Process: reproduction (GO:0000003);; Cellular Component: nuclear chromosome (GO:0000228);; Biological Process: nuclear division (GO:0000280);; Cellular Component: condensed chromosome (GO:0000793);; Cellular Component: condensed nuclear chromosome (GO:0000794);; Cellular Component: synaptonemal complex (GO:0000795);; Cellular Component: cellular_component (GO:0005575);; Cellular Component: intracellular (GO:0005622);; Cellular Component: cell (GO:0005623);; Cellular Component: nucleus (GO:0005634);; Cellular Component: chromosome (GO:0005694);; Cellular Component: cytoplasm (GO:0005737);; Cellular Component: endoplasmic reticulum (GO:0005783);; Cellular Component: cytoskeleton (GO:0005856);; Cellular Component: microtubule associated complex (GO:0005875);; Biological Process: nucleobase-containing compound metabolic process (GO:0006139);; Biological Process: DNA metabolic process (GO:0006259);; Biological Process: DNA recombination (GO:0006310);; Biological Process: cellular aromatic compound metabolic process (GO:0006725);; Biological Process: nitrogen compound metabolic process (GO:0006807);; Biological Process: organelle organization (GO:0006996);; Biological Process: cell cycle (GO:0007049);; Biological Process: meiosis I (GO:0007127);; Biological Process: reciprocal meiotic recombination (GO:0007131);; Biological Process: biological_process (GO:0008150);; Biological Process: metabolic process (GO:0008152);; Biological Process: cellular process (GO:0009987);; Cellular Component: endomembrane system (GO:0012505);; Cellular Component: microtubule cytoskeleton (GO:0015630);; Biological Process: cellular component organization (GO:0016043);; Biological Process: cell cycle process (GO:0022402);; Biological Process: reproductive process (GO:0022414);; Cellular Component: membrane-enclosed lumen (GO:0031974);; Cellular Component: nuclear lumen (GO:0031981);; Cellular Component: macromolecular complex (GO:0032991);; Biological Process: cellular nitrogen compound metabolic process (GO:0034641);; Biological Process: reciprocal DNA recombination (GO:0035825);;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metabolic process (GO:0044237);; Biological Process: primary metabolic process (GO:0044238);; Biological Process: cellular macromolecule metabolic process (GO:0044260);; Cellular Component: organelle part (GO:0044422);; Cellular Component: intracellular part (GO:0044424);; Cellular Component: chromosomal part (GO:0044427);; Cellular Component: nuclear part (GO:0044428);; Cellular Component: cytoskeletal part (GO:0044430);; Cellular Component: cytoplasmic part (GO:0044444);; Cellular Component: intracellular organelle part (GO:0044446);; Cellular Component: nuclear chromosome part (GO:0044454);; Cellular Component: cell part (GO:0044464);; Biological Process: heterocycle metabolic process (GO:0046483);; Biological Process: organelle fission (GO:0048285);; Biological Process: meiotic cell cycle (GO:0051321);; Cellular Component: intracellular organelle lumen (GO:0070013);; Biological Process: organic substance metabolic process (GO:0071704);; Biological Process: cellular component organization or biogenesis (GO:0071840);; Biological Process: nucleic acid metabolic process (GO:0090304);; Cellular Component: synaptonemal structure (GO:0099086);; Biological Process: meiotic nuclear division (GO:0140013);; Biological Process: organic cyclic compound metabolic process (GO:1901360);; Biological Process: meiotic cell cycle process (GO:1903046);; </t>
  </si>
  <si>
    <t xml:space="preserve">K03522|4.8e-10|zma:103634677|K03522 electron transfer flavoprotein alpha subunit | (RefSeq) electron transfer flavoprotein subunit alpha, mitochondrial </t>
  </si>
  <si>
    <t>WEB family protein [Panicum miliaceum]</t>
  </si>
  <si>
    <t>biological process: reproduction (GO:0000003);; 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(GO:0071840);; cellular component: membrane-enclosed lumen (GO:0031974);; cellular component: macromolecular complex (GO:0032991);; biological process: metabolic process (GO:0008152);; biological process: single-organism process (GO:0044699);; biological process: reproductive process (GO:0022414)</t>
  </si>
  <si>
    <t>PH02Gene14929</t>
  </si>
  <si>
    <t>uncharacterized protein LOC100834893 [Brachypodium distachyon]</t>
  </si>
  <si>
    <t>PH02Gene49721</t>
  </si>
  <si>
    <t xml:space="preserve">Biological Process: reproduction (GO:0000003);; Biological Process: cell morphogenesis (GO:0000902);; Biological Process: cell morphogenesis involved in differentiation (GO:0000904);; Biological Process: developmental process involved in reproduction (GO:0003006);; Molecular Function: molecular_function (GO:0003674);; Molecular Function: catalytic activity (GO:0003824);; Biological Process: biological_process (GO:0008150);; Biological Process: metabolic process (GO:0008152);; Biological Process: catabolic process (GO:0009056);; Biological Process: anatomical structure morphogenesis (GO:0009653);; Biological Process: unidimensional cell growth (GO:0009826);; Biological Process: pollination (GO:0009856);; Biological Process: pollen tube growth (GO:0009860);; Biological Process: cell tip growth (GO:0009932);; Biological Process: cellular process (GO:0009987);; Biological Process: cellular component organization (GO:0016043);; Biological Process: cell growth (GO:0016049);; Molecular Function: hydrolase activity (GO:0016787);; Molecular Function: hydrolase activity, acting on ester bonds (GO:0016788);; Biological Process: reproductive process (GO:0022414);; Biological Process: cell differentiation (GO:0030154);; Biological Process: multicellular organismal process (GO:0032501);; Biological Process: developmental process (GO:0032502);; Biological Process: cellular component morphogenesis (GO:0032989);; Biological Process: growth (GO:0040007);; Biological Process: multi-multicellular organism process (GO:0044706);; Biological Process: cell development (GO:0048468);; Biological Process: developmental cell growth (GO:0048588);; Biological Process: developmental growth (GO:0048589);; Biological Process: anatomical structure development (GO:0048856);; Biological Process: pollen tube development (GO:0048868);; Biological Process: cellular developmental process (GO:0048869);; Biological Process: multi-organism process (GO:0051704);; Molecular Function: carboxylic ester hydrolase activity (GO:0052689);; Biological Process: developmental growth involved in morphogenesis (GO:0060560);; Biological Process: cellular component organization or biogenesis (GO:0071840);; </t>
  </si>
  <si>
    <t xml:space="preserve">K14493|8.6e-63|smo:SELMODRAFT_271143|K14493 gibberellin receptor GID1 [EC:3.-.-.-] | (RefSeq) GID1a-2; hypothetical protein </t>
  </si>
  <si>
    <t>Probable carboxylesterase 18 OS=Arabidopsis thaliana OX=3702 GN=CXE18 PE=1 SV=1</t>
  </si>
  <si>
    <t>hypothetical protein E2562_006854 [Oryza meyeriana var. granulata]</t>
  </si>
  <si>
    <t>biological process: reproduction (GO:0000003);; biological process: cellular process (GO:0009987);; biological process: developmental process (GO:0032502);; biological process: single-organism process (GO:0044699);; biological process: cellular component organization or biogenesis (GO:0071840);; biological process: reproductive process (GO:0022414);; molecular function: catalytic activity (GO:0003824);; biological process: metabolic process (GO:0008152);; biological process: growth (GO:0040007);; biological process: multicellular organismal process (GO:0032501);; biological process: multi-organism process (GO:0051704)</t>
  </si>
  <si>
    <t>Phyllostachys_edulis_newGene_7806</t>
  </si>
  <si>
    <t>PH02Gene33301</t>
  </si>
  <si>
    <t xml:space="preserve">Molecular Function: copper ion binding (GO:0005507);; Molecular Function: ATP binding (GO:0005524);; Cellular Component: integral component of membrane (GO:0016021);; Molecular Function: cation-transporting ATPase activity (GO:0019829);; Biological Process: metal ion transport (GO:0030001);; </t>
  </si>
  <si>
    <t xml:space="preserve">K17686|0.0e+00|sita:101770834|K17686 P-type Cu+ transporter [EC:7.2.2.8] | (RefSeq) cation-transporting ATPase HMA5 </t>
  </si>
  <si>
    <t>MAPK signaling pathway - plant (ko04016)</t>
  </si>
  <si>
    <t>E1-E2 ATPase</t>
  </si>
  <si>
    <t>Cation-transporting ATPase HMA5 OS=Oryza sativa subsp. japonica OX=39947 GN=HMA9 PE=2 SV=1</t>
  </si>
  <si>
    <t>hypothetical protein GQ55_4G054800 [Panicum hallii var. hallii]</t>
  </si>
  <si>
    <t>molecular function: binding (GO:0005488);; cellular component: membrane (GO:0016020);; cellular component: membrane part (GO:0044425);; biological process: localization (GO:0051179);; molecular function: catalytic activity (GO:0003824);; molecular function: transporter activity (GO:0005215)</t>
  </si>
  <si>
    <t>PH02Gene47205</t>
  </si>
  <si>
    <t xml:space="preserve">Molecular Function: transcription factor activity, sequence-specific DNA binding (GO:0003700);; Biological Process: DNA-templated transcription, initiation (GO:0006352);; Cellular Component: chloroplast (GO:0009507);; Molecular Function: sigma factor activity (GO:0016987);; Biological Process: cellular response to redox state (GO:0071461);; Biological Process: cellular response to light stimulus (GO:0071482);; Biological Process: photosystem stoichiometry adjustment (GO:0080005);; </t>
  </si>
  <si>
    <t xml:space="preserve">K03086|7.1e-20|obr:102701287|K03086 RNA polymerase primary sigma factor | (RefSeq) RNA polymerase sigma factor sigA </t>
  </si>
  <si>
    <t>RNA polymerase sigma factor sigA OS=Oryza sativa subsp. japonica OX=39947 GN=SIGA PE=2 SV=2</t>
  </si>
  <si>
    <t>PREDICTED: LOW QUALITY PROTEIN: RNA polymerase sigma factor sigA [Oryza brachyantha]</t>
  </si>
  <si>
    <t>biological process: biological regulation (GO:0065007);; molecular function: nucleic acid binding transcription factor activity (GO:0001071);; biological process: metabolic process (GO:0008152);; biological process: cellular process (GO:0009987);; cellular component: cell (GO:0005623);; cellular component: organelle (GO:0043226);; cellular component: cell part (GO:0044464);; molecular function: transcription factor activity, protein binding (GO:0000988);; biological process: response to stimulus (GO:0050896)</t>
  </si>
  <si>
    <t>PH02Gene01526</t>
  </si>
  <si>
    <t>Organic solute transporter Ostalpha</t>
  </si>
  <si>
    <t>Protein LAZ1 OS=Arabidopsis thaliana OX=3702 GN=LAZ1 PE=1 SV=1</t>
  </si>
  <si>
    <t>protein LAZ1 [Setaria italica]</t>
  </si>
  <si>
    <t>PH02Gene30410</t>
  </si>
  <si>
    <t>Eukaryotic protein of unknown function (DUF1764)</t>
  </si>
  <si>
    <t>hypothetical protein E2562_020294 [Oryza meyeriana var. granulata]</t>
  </si>
  <si>
    <t>Phyllostachys_edulis_newGene_20307</t>
  </si>
  <si>
    <t xml:space="preserve">Cellular Component: endoplasmic reticulum (GO:0005783);; Cellular Component: Golgi apparatus (GO:0005794);; Biological Process: phosphate ion transport (GO:0006817);; Biological Process: cellular response to phosphate starvation (GO:0016036);; Biological Process: cellular protein catabolic process (GO:0044257);; Biological Process: phosphate ion homeostasis (GO:0055062);; Molecular Function: ubiquitin conjugating enzyme activity (GO:0061631);; Biological Process: regulation of phosphate transmembrane transport (GO:2000185);; </t>
  </si>
  <si>
    <t xml:space="preserve">K10581|0.0e+00|bdi:100829591|K10581 ubiquitin-conjugating enzyme E2 O [EC:2.3.2.24] | (RefSeq) probable ubiquitin-conjugating enzyme E2 23 </t>
  </si>
  <si>
    <t>Ubiquitin mediated proteolysis (ko04120)</t>
  </si>
  <si>
    <t>Ubiquitin-conjugating enzyme</t>
  </si>
  <si>
    <t>Probable ubiquitin-conjugating enzyme E2 24 OS=Arabidopsis thaliana OX=3702 GN=UBC24 PE=1 SV=1</t>
  </si>
  <si>
    <t>probable ubiquitin-conjugating enzyme E2 23 [Brachypodium distachyon]</t>
  </si>
  <si>
    <t>cellular component: cell (GO:0005623);; cellular component: organelle (GO:0043226);; cellular component: cell part (GO:0044464);; biological process: localization (GO:0051179);; biological process: cellular process (GO:0009987);; biological process: response to stimulus (GO:0050896);; biological process: metabolic process (GO:0008152);; biological process: biological regulation (GO:0065007);; molecular function: catalytic activity (GO:0003824)</t>
  </si>
  <si>
    <t>PH02Gene27489</t>
  </si>
  <si>
    <t>uncharacterized protein LOC4329779 isoform X2 [Oryza sativa Japonica Group]</t>
  </si>
  <si>
    <t>PH02Gene41415</t>
  </si>
  <si>
    <t>Protein of unknown function (DUF3754)</t>
  </si>
  <si>
    <t>hypothetical protein EJB05_27057 [Eragrostis curvula]</t>
  </si>
  <si>
    <t>PH02Gene37758</t>
  </si>
  <si>
    <t>hypothetical protein D1007_53010 [Hordeum vulgare]</t>
  </si>
  <si>
    <t>PH02Gene04567</t>
  </si>
  <si>
    <t xml:space="preserve">Biological Process: reproduction (GO:0000003);; Cellular Component: lytic vacuole (GO:0000323);; Biological Process: instar larval or pupal development (GO:0002165);; Biological Process: developmental process involved in reproduction (GO:0003006);; Biological Process: sphingosine-1-phosphate signaling pathway (GO:0003376);; Molecular Function: molecular_function (GO:0003674);; Molecular Function: transporter activity (GO:0005215);; Molecular Function: lipid transporter activity (GO:0005319);; Cellular Component: cellular_component (GO:0005575);; Cellular Component: intracellular (GO:0005622);; Cellular Component: cell (GO:0005623);; Cellular Component: cytoplasm (GO:0005737);; Cellular Component: lysosome (GO:0005764);; Cellular Component: lysosomal membrane (GO:0005765);; Cellular Component: endosome (GO:0005768);; Cellular Component: late endosome (GO:0005770);; Cellular Component: vacuole (GO:0005773);; Cellular Component: vacuolar membrane (GO:0005774);; Biological Process: transport (GO:0006810);; Biological Process: lipid transport (GO:0006869);; Biological Process: endocytosis (GO:0006897);; Biological Process: apoptotic process (GO:0006915);; Biological Process: movement of cell or subcellular component (GO:0006928);; Biological Process: response to stress (GO:0006950);; Biological Process: organelle organization (GO:0006996);; Biological Process: vacuole organization (GO:0007033);; Biological Process: vacuolar transport (GO:0007034);; Biological Process: lysosome organization (GO:0007040);; Biological Process: lysosomal transport (GO:0007041);; Biological Process: cell communication (GO:0007154);; Biological Process: signal transduction (GO:0007165);; Biological Process: G-protein coupled receptor signaling pathway (GO:0007186);; Biological Process: multicellular organism development (GO:0007275);; Biological Process: gamete generation (GO:0007276);; Biological Process: germ cell development (GO:0007281);; Biological Process: female gamete generation (GO:0007292);; Biological Process: nervous system development (GO:0007399);; Biological Process: synapse assembly (GO:0007416);; Biological Process: central nervous system development (GO:0007417);; Biological Process: neuromuscular junction development (GO:0007528);; Biological Process: behavior (GO:0007610);; Biological Process: mating behavior (GO:0007617);; Biological Process: mating (GO:0007618);; Biological Process: courtship behavior (GO:0007619);; Biological Process: biological_process (GO:0008150);; Biological Process: cell death (GO:0008219);; Biological Process: endosome to lysosome transport (GO:0008333);; Biological Process: glial cell migration (GO:0008347);; Biological Process: regulation of synaptic growth at neuromuscular junction (GO:0008582);; Biological Process: cellular response to starvation (GO:0009267);; Biological Process: response to external stimulus (GO:0009605);; Biological Process: anatomical structure morphogenesis (GO:0009653);; Biological Process: post-embryonic development (GO:0009791);; Biological Process: post-embryonic animal morphogenesis (GO:0009886);; Biological Process: regulation of signal transduction (GO:0009966);; Biological Process: negative regulation of signal transduction (GO:0009968);; Biological Process: cellular process (GO:0009987);; Biological Process: response to extracellular stimulus (GO:0009991);; Biological Process: glial cell differentiation (GO:0010001);; Cellular Component: endosome membrane (GO:0010008);; Biological Process: programmed cell death involved in cell development (GO:0010623);; Biological Process: regulation of cell communication (GO:0010646);; Biological Process: negative regulation of cell communication (GO:0010648);; Biological Process: lipid localization (GO:0010876);; Biological Process: regulation of cell death (GO:0010941);; Biological Process: programmed cell death (GO:0012501);; Cellular Component: endomembrane system (GO:0012505);; Cellular Component: membrane (GO:0016020);; Cellular Component: integral component of membrane (GO:0016021);; Biological Process: cellular component organization (GO:0016043);; Biological Process: vesicle-mediated transport (GO:0016192);; Biological Process: cell migration (GO:0016477);; Biological Process: reproductive behavior (GO:0019098);; Biological Process: sexual reproduction (GO:0019953);; Biological Process: neurogenesis (GO:0022008);; Biological Process: cellular process involved in reproduction in multicellular organism (GO:0022412);; Biological Process: reproductive process (GO:0022414);; Biological Process: cellular component assembly (GO:0022607);; Biological Process: regulation of signaling (GO:0023051);; Biological Process: signaling (GO:0023052);; Biological Process: negative regulation of signaling (GO:0023057);; Biological Process: cell differentiation (GO:0030154);; Cellular Component: organelle membrane (GO:0031090);; Cellular Component: cytoplasmic vesicle (GO:0031410);; Biological Process: response to nutrient levels (GO:0031667);; Biological Process: cellular response to extracellular stimulus (GO:0031668);; Biological Process: cellular response to nutrient levels (GO:0031669);; Cellular Component: late endosome membrane (GO:0031902);; Cellular Component: vesicle (GO:0031982);; Biological Process: multicellular organismal process (GO:0032501);; Biological Process: developmental process (GO:0032502);; Biological Process: multicellular organism reproduction (GO:0032504);; Biological Process: macromolecule localization (GO:0033036);; Biological Process: cellular response to stress (GO:0033554);; Biological Process: larval central nervous system remodeling (GO:0035193);; Biological Process: synaptic vesicle recycling (GO:0036465);; Biological Process: growth (GO:0040007);; Biological Process: regulation of growth (GO:0040008);; Biological Process: locomotion (GO:0040011);; Biological Process: gliogenesis (GO:0042063);; Biological Process: response to starvation (GO:0042594);; Biological Process: regulation of apoptotic process (GO:0042981);; Biological Process: regulation of programmed cell death (GO:0043067);;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multi-organism process (GO:0043900);; Biological Process: cellular component biogenesis (GO:0044085);; Biological Process: regulation of cellular component biogenesis (GO:0044087);; Cellular Component: organelle part (GO:0044422);; Cellular Component: intracellular part (GO:0044424);; Cellular Component: cytoplasmic vesicle part (GO:0044433);; Cellular Component: vacuolar part (GO:0044437);; Cellular Component: endosomal part (GO:0044440);; Cellular Component: cytoplasmic part (GO:0044444);; Cellular Component: intracellular organelle part (GO:0044446);; Cellular Component: cell part (GO:0044464);; Biological Process: multi-organism reproductive process (GO:0044703);; Biological Process: nurse cell apoptotic process (GO:0045476);; Biological Process: regulation of nurse cell apoptotic process (GO:0045477);; Biological Process: regulation of cell differentiation (GO:0045595);; Biological Process: regulation of female receptivity (GO:0045924);; Molecular Function: sphingolipid transporter activity (GO:0046624);; Biological Process: intracellular transport (GO:0046907);; Biological Process: cell development (GO:0048468);; Biological Process: oogenesis (GO:0048477);; Biological Process: synaptic vesicle endocytosis (GO:0048488);;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developmental growth (GO:0048589);; Biological Process: multicellular organismal reproductive process (GO:0048609);; Biological Process: regulation of developmental growth (GO:0048638);; Biological Process: system development (GO:0048731);; Biological Process: anatomical structure development (GO:0048856);; Biological Process: cellular developmental process (GO:0048869);; Biological Process: cell motility (GO:0048870);; Biological Process: regulation of biological process (GO:0050789);; Biological Process: regulation of developmental process (GO:0050793);; Biological Process: regulation of cellular process (GO:0050794);; Biological Process: regulation of synapse structure or activity (GO:0050803);; Biological Process: regulation of synapse organization (GO:0050807);; Biological Process: synapse organization (GO:0050808);; Biological Process: response to stimulus (GO:0050896);; Biological Process: synaptic growth at neuromuscular junction (GO:0051124);; Biological Process: regulation of cellular component organization (GO:0051128);; Biological Process: localization (GO:0051179);; Biological Process: establishment of localization (GO:0051234);; Biological Process: regulation of multicellular organismal process (GO:0051239);; Biological Process: cellular localization (GO:0051641);; Biological Process: establishment of localization in cell (GO:0051649);; Biological Process: localization of cell (GO:0051674);; Biological Process: multi-organism process (GO:0051704);; Biological Process: cellular response to stimulus (GO:0051716);; Biological Process: regulation of nervous system development (GO:0051960);; Biological Process: regulation of synapse assembly (GO:0051963);; Biological Process: transmembrane transport (GO:0055085);; Biological Process: female mating behavior (GO:0060180);; Biological Process: regulation of cell development (GO:0060284);; Biological Process: biological regulation (GO:0065007);; Biological Process: regulation of biological quality (GO:0065008);; Biological Process: cellular response to external stimulus (GO:0071496);; Biological Process: organic substance transport (GO:0071702);; Biological Process: cellular component organization or biogenesis (GO:0071840);; Biological Process: lytic vacuole organization (GO:0080171);; Biological Process: regulation of transmembrane receptor protein serine/threonine kinase signaling pathway (GO:0090092);; Biological Process: regulation of decapentaplegic signaling pathway (GO:0090097);; Biological Process: negative regulation of decapentaplegic signaling pathway (GO:0090099);; Biological Process: negative regulation of transmembrane receptor protein serine/threonine kinase signaling pathway (GO:0090101);; Biological Process: sphingolipid mediated signaling pathway (GO:0090520);; Cellular Component: intracellular vesicle (GO:0097708);; Cellular Component: bounding membrane of organelle (GO:0098588);; Biological Process: import into cell (GO:0098657);; Cellular Component: whole membrane (GO:0098805);; Cellular Component: lytic vacuole membrane (GO:0098852);; Biological Process: vesicle-mediated transport in synapse (GO:0099003);; Biological Process: synaptic vesicle cycle (GO:0099504);; Biological Process: apoptotic process involved in development (GO:1902742);; Biological Process: regulation of neuromuscular junction development (GO:1904396);; Biological Process: regulation of apoptotic process involved in development (GO:1904748);; Biological Process: regulation of oogenesis (GO:1905879);; Biological Process: regulation of multicellular organismal development (GO:2000026);; Biological Process: regulation of reproductive process (GO:2000241);; </t>
  </si>
  <si>
    <t xml:space="preserve">K23677|1.5e-94|gra:105802280|K23677 MFS transporter, Spinster family, sphingosine-1-phosphate transporter | (RefSeq) uncharacterized LOC105802280 </t>
  </si>
  <si>
    <t>Major Facilitator Superfamily</t>
  </si>
  <si>
    <t>uncharacterized protein LOC112883582 [Panicum hallii]</t>
  </si>
  <si>
    <t>biological process: reproduction (GO:0000003);;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reproductive process (GO:0022414);; biological process: cellular process (GO:0009987);; biological process: signaling (GO:0023052);; biological process: response to stimulus (GO:0050896);; biological process: biological regulation (GO:0065007);; molecular function: transporter activity (GO:0005215);; biological process: localization (GO:0051179);; cellular component: membrane (GO:0016020);; cellular component: organelle part (GO:0044422);; biological process: cellular component organization or biogenesis (GO:0071840);; biological process: multi-organism process (GO:0051704);; biological process: behavior (GO:0007610);; biological process: locomotion (GO:0040011);; cellular component: membrane part (GO:0044425);; biological process: growth (GO:0040007)</t>
  </si>
  <si>
    <t>PH02Gene15808</t>
  </si>
  <si>
    <t xml:space="preserve">Cellular Component: apoplast (GO:0048046);; </t>
  </si>
  <si>
    <t xml:space="preserve">K01870|1.6e-37|csat:104723377|K01870 isoleucyl-tRNA synthetase [EC:6.1.1.5] | (RefSeq) isoleucine--tRNA ligase, chloroplastic/mitochondrial-like </t>
  </si>
  <si>
    <t>Dirigent-like protein</t>
  </si>
  <si>
    <t>Dirigent protein 21 OS=Arabidopsis thaliana OX=3702 GN=DIR21 PE=3 SV=1</t>
  </si>
  <si>
    <t>dirigent protein 22-like [Setaria viridis]</t>
  </si>
  <si>
    <t>cellular component: extracellular region (GO:0005576)</t>
  </si>
  <si>
    <t>PH02Gene26478</t>
  </si>
  <si>
    <t xml:space="preserve">Molecular Function: G-protein coupled receptor binding (GO:0001664);; Molecular Function: molecular_function (GO:0003674);; Molecular Function: catalytic activity (GO:0003824);; Molecular Function: ubiquitin-protein transferase activity (GO:0004842);; Molecular Function: receptor binding (GO:0005102);; Molecular Function: frizzled binding (GO:0005109);; Molecular Function: binding (GO:0005488);; Molecular Function: protein binding (GO:0005515);; Cellular Component: cellular_component (GO:0005575);; Cellular Component: cell (GO:0005623);; Cellular Component: plasma membrane (GO:0005886);; Cellular Component: integral component of plasma membrane (GO:0005887);;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cell communication (GO:0007154);; Biological Process: signal transduction (GO:0007165);; Biological Process: cell surface receptor signaling pathway (GO:0007166);; Biological Process: cell-cell signaling (GO:0007267);; Biological Process: biological_process (GO:0008150);; Biological Process: metabolic process (GO:0008152);; Biological Process: cell proliferation (GO:0008283);; Biological Process: catabolic process (GO:0009056);; Biological Process: macromolecule catabolic process (GO:0009057);; Biological Process: regulation of signal transduction (GO:0009966);; Biological Process: negative regulation of signal transduction (GO:0009968);; Biological Process: cellular process (GO:0009987);; Biological Process: regulation of cell communication (GO:0010646);; Biological Process: negative regulation of cell communication (GO:0010648);; Cellular Component: membrane (GO:0016020);; Cellular Component: integral component of membrane (GO:0016021);; Biological Process: Wnt signaling pathway (GO:0016055);;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regulation of anatomical structure morphogenesis (GO:0022603);; Biological Process: regulation of signaling (GO:0023051);; Biological Process: signaling (GO:0023052);; Biological Process: negative regulation of signaling (GO:0023057);; Biological Process: regulation of Wnt signaling pathway (GO:0030111);; Biological Process: protein catabolic process (GO:0030163);; Biological Process: negative regulation of Wnt signaling pathway (GO:0030178);; Cellular Component: intrinsic component of membrane (GO:0031224);; Cellular Component: intrinsic component of plasma membrane (GO:0031226);; Biological Process: protein modification by small protein conjugation (GO:0032446);; Biological Process: receptor catabolic process (GO:0032801);; Biological Process: non-canonical Wnt signaling pathway (GO:0035567);; Biological Process: protein modification process (GO:0036211);; Biological Process: Wnt receptor catabolic process (GO:0038018);; Biological Process: receptor metabolic process (GO:0043112);;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membrane part (GO:0044425);; Cellular Component: plasma membrane part (GO:0044459);; Cellular Component: cell part (GO:0044464);;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multicellular organismal process (GO:0051239);; Biological Process: proteolysis involved in cellular protein catabolic process (GO:0051603);; Biological Process: cellular response to stimulus (GO:0051716);; Biological Process: canonical Wnt signaling pathway (GO:0060070);; Biological Process: Wnt signaling pathway, planar cell polarity pathway (GO:0060071);; Biological Process: regulation of canonical Wnt signaling pathway (GO:0060828);; Biological Process: biological regulation (GO:0065007);; Biological Process: protein modification by small protein conjugation or removal (GO:0070647);; Biological Process: organic substance metabolic process (GO:0071704);; Cellular Component: cell periphery (GO:0071944);; Biological Process: stem cell proliferation (GO:0072089);; Biological Process: negative regulation of canonical Wnt signaling pathway (GO:0090090);; Biological Process: regulation of establishment of planar polarity (GO:0090175);; Biological Process: cell-cell signaling by wnt (GO:0198738);; Biological Process: organonitrogen compound metabolic process (GO:1901564);; Biological Process: organonitrogen compound catabolic process (GO:1901565);; Biological Process: organic substance catabolic process (GO:1901575);; Biological Process: cell surface receptor signaling pathway involved in cell-cell signaling (GO:1905114);; Biological Process: regulation of morphogenesis of an epithelium (GO:1905330);; Biological Process: regulation of multicellular organismal development (GO:2000026);; Biological Process: regulation of organ morphogenesis (GO:2000027);; Biological Process: regulation of non-canonical Wnt signaling pathway (GO:2000050);; Biological Process: negative regulation of non-canonical Wnt signaling pathway (GO:2000051);; </t>
  </si>
  <si>
    <t xml:space="preserve">K11982|3.2e-09|hbr:110652508|K11982 E3 ubiquitin-protein ligase RNF115/126 [EC:2.3.2.27] | (RefSeq) E3 ubiquitin-protein ligase SIRP1-like isoform X1 </t>
  </si>
  <si>
    <t>E3 ubiquitin-protein ligase SIRP1 OS=Oryza sativa subsp. japonica OX=39947 GN=SIRP1 PE=1 SV=1</t>
  </si>
  <si>
    <t>hypothetical protein C2845_PM09G04860 [Panicum miliaceum]</t>
  </si>
  <si>
    <t>molecular function: binding (GO:0005488);; molecular function: catalytic activity (GO:0003824);; cellular component: cell (GO:0005623);; cellular component: membrane (GO:0016020);; cellular component: cell part (GO:0044464);; cellular component: membrane part (GO:0044425);; biological process: metabolic process (GO:0008152);; biological process: cellular process (GO:0009987);; biological process: biological regulation (GO:0065007);; biological process: signaling (GO:0023052);; biological process: single-organism process (GO:0044699);; biological process: response to stimulus (GO:0050896)</t>
  </si>
  <si>
    <t>Phyllostachys_edulis_newGene_15804</t>
  </si>
  <si>
    <t>PH02Gene14783</t>
  </si>
  <si>
    <t xml:space="preserve">K20802|1.5e-46|ath:AT5G10300|K20802 (R)-mandelonitrile lyase [EC:4.1.2.10] | (RefSeq) MES5; methyl esterase 5 </t>
  </si>
  <si>
    <t>Cyanoamino acid metabolism (ko00460)</t>
  </si>
  <si>
    <t>Probable esterase PIR7A OS=Oryza sativa subsp. indica OX=39946 GN=PIR7A PE=3 SV=2</t>
  </si>
  <si>
    <t>hypothetical protein E2562_022003 [Oryza meyeriana var. granulata]</t>
  </si>
  <si>
    <t>PH02Gene12114</t>
  </si>
  <si>
    <t>Succinate dehydrogenase subunit 4, mitochondrial OS=Oryza sativa subsp. japonica OX=39947 GN=SDH4 PE=1 SV=1</t>
  </si>
  <si>
    <t>PH02Gene06554</t>
  </si>
  <si>
    <t xml:space="preserve">Molecular Function: protein serine/threonine kinase activity (GO:0004674);; Molecular Function: ATP binding (GO:0005524);; </t>
  </si>
  <si>
    <t xml:space="preserve">K20716|7.6e-152|bdi:100843256|K20716 mitogen-activated protein kinase kinase kinase 17/18 | (RefSeq) mitogen-activated protein kinase kinase kinase 18 </t>
  </si>
  <si>
    <t>Mitogen-activated protein kinase kinase kinase 17 OS=Arabidopsis thaliana OX=3702 GN=MAPKKK17 PE=1 SV=1</t>
  </si>
  <si>
    <t>mitogen-activated protein kinase kinase kinase 18 [Brachypodium distachyon]</t>
  </si>
  <si>
    <t>Phyllostachys_edulis_newGene_3870</t>
  </si>
  <si>
    <t>PH02Gene00764</t>
  </si>
  <si>
    <t xml:space="preserve">Molecular Function: pattern binding (GO:0001871);; Molecular Function: (1-&gt;3)-beta-D-glucan binding (GO:0001872);; Molecular Function: molecular_function (GO:0003674);; Molecular Function: catalytic activity (GO:0003824);; Molecular Function: hydrolase activity, hydrolyzing O-glycosyl compounds (GO:0004553);; Molecular Function: binding (GO:0005488);; Cellular Component: cellular_component (GO:0005575);; Cellular Component: cell wall (GO:0005618);; Cellular Component: cell (GO:0005623);; Cellular Component: plasma membrane (GO:0005886);; Cellular Component: cell-cell junction (GO:0005911);; Biological Process: response to stress (GO:0006950);; Biological Process: biological_process (GO:0008150);; Biological Process: response to temperature stimulus (GO:0009266);; Biological Process: response to heat (GO:0009408);; Cellular Component: plant-type cell wall (GO:0009505);; Cellular Component: plasmodesma (GO:0009506);; Biological Process: response to abiotic stimulus (GO:0009628);; Biological Process: cellular process (GO:0009987);; Cellular Component: membrane (GO:0016020);; Biological Process: cellular component organization (GO:0016043);; Molecular Function: hydrolase activity (GO:0016787);; Molecular Function: hydrolase activity, acting on glycosyl bonds (GO:0016798);; Cellular Component: cell junction (GO:0030054);; Molecular Function: carbohydrate binding (GO:0030246);; Molecular Function: polysaccharide binding (GO:0030247);; Cellular Component: external encapsulating structure (GO:0030312);; Cellular Component: intrinsic component of membrane (GO:0031224);; Cellular Component: anchored component of membrane (GO:0031225);; Cellular Component: intrinsic component of plasma membrane (GO:0031226);; Biological Process: macromolecule localization (GO:0033036);; Biological Process: polysaccharide localization (GO:0033037);; Biological Process: cell wall modification (GO:0042545);; Cellular Component: membrane part (GO:0044425);; Cellular Component: plasma membrane part (GO:0044459);; Cellular Component: cell part (GO:0044464);; Biological Process: external encapsulating structure organization (GO:0045229);; Cellular Component: anchored component of plasma membrane (GO:0046658);; Biological Process: response to stimulus (GO:0050896);; Biological Process: localization (GO:0051179);; Biological Process: cellular localization (GO:0051641);; Biological Process: cell wall thickening (GO:0052386);; Biological Process: callose deposition in cell wall (GO:0052543);; Biological Process: callose localization (GO:0052545);; Cellular Component: symplast (GO:0055044);; Biological Process: cellular macromolecule localization (GO:0070727);; Biological Process: cell wall organization or biogenesis (GO:0071554);; Biological Process: cell wall organization (GO:0071555);; Biological Process: cellular component organization or biogenesis (GO:0071840);; Cellular Component: cell periphery (GO:0071944);; </t>
  </si>
  <si>
    <t xml:space="preserve">K19891|1.4e-19|smo:SELMODRAFT_231287|K19891 glucan endo-1,3-beta-glucosidase 1/2/3 [EC:3.2.1.39] | (RefSeq) hypothetical protein </t>
  </si>
  <si>
    <t>X8 domain</t>
  </si>
  <si>
    <t>PLASMODESMATA CALLOSE-BINDING PROTEIN 2 OS=Arabidopsis thaliana OX=3702 GN=PDCB2 PE=1 SV=1</t>
  </si>
  <si>
    <t>hypothetical protein EE612_005913 [Oryza sativa]</t>
  </si>
  <si>
    <t>molecular function: binding (GO:0005488);; molecular function: catalytic activity (GO:0003824);; cellular component: cell (GO:0005623);; cellular component: cell part (GO:0044464);; cellular component: membrane (GO:0016020);; cellular component: cell junction (GO:0030054);; biological process: response to stimulus (GO:0050896);; biological process: cellular process (GO:0009987);; biological process: cellular component organization or biogenesis (GO:0071840);; cellular component: membrane part (GO:0044425);; biological process: localization (GO:0051179);; cellular component: symplast (GO:0055044)</t>
  </si>
  <si>
    <t>PH02Gene36344</t>
  </si>
  <si>
    <t xml:space="preserve">K16286|3.0e-13|dosa:Os02t0559800-01|K16286 E3 ubiquitin-protein ligase EL5 [EC:2.3.2.27] | (RefSeq) Os02g0559800, ELICITOR_5, EL5; E3 ubiquitin ligase EL5 (EC 6.3.2.-). </t>
  </si>
  <si>
    <t>E3 ubiquitin-protein ligase EL5 OS=Oryza sativa subsp. japonica OX=39947 GN=EL5.1 PE=1 SV=1</t>
  </si>
  <si>
    <t>hypothetical protein E2562_025808 [Oryza meyeriana var. granulata]</t>
  </si>
  <si>
    <t>PH02Gene37366</t>
  </si>
  <si>
    <t xml:space="preserve">Biological Process: transition metal ion transport (GO:0000041);; Molecular Function: molecular_function (GO:0003674);; Molecular Function: transporter activity (GO:0005215);; Molecular Function: iron ion transmembrane transporter activity (GO:0005381);; Molecular Function: manganese ion transmembrane transporter activity (GO:0005384);; Cellular Component: cellular_component (GO:0005575);; Cellular Component: intracellular (GO:0005622);; Cellular Component: cell (GO:0005623);; Cellular Component: cytoplasm (GO:0005737);; Cellular Component: vacuole (GO:0005773);; Cellular Component: vacuolar membrane (GO:0005774);; Biological Process: transport (GO:0006810);; Biological Process: ion transport (GO:0006811);; Biological Process: cation transport (GO:0006812);; Biological Process: iron ion transport (GO:0006826);; Biological Process: manganese ion transport (GO:0006828);; Biological Process: cellular ion homeostasis (GO:0006873);; Biological Process: cellular metal ion homeostasis (GO:0006875);; Biological Process: cellular iron ion homeostasis (GO:0006879);; Biological Process: intracellular sequestering of iron ion (GO:0006880);; Biological Process: biological_process (GO:0008150);; Molecular Function: cation transmembrane transporter activity (GO:0008324);; Biological Process: cellular process (GO:0009987);; Biological Process: response to inorganic substance (GO:0010035);; Biological Process: response to metal ion (GO:0010038);; Biological Process: response to iron ion (GO:0010039);; Molecular Function: ion transmembrane transporter activity (GO:0015075);; Molecular Function: inorganic solute uptake transmembrane transporter activity (GO:0015318);; Cellular Component: membrane (GO:0016020);; Biological Process: cellular homeostasis (GO:0019725);; Molecular Function: transmembrane transporter activity (GO:0022857);; Molecular Function: inorganic cation transmembrane transporter activity (GO:0022890);; Biological Process: metal ion transport (GO:0030001);; Biological Process: cellular cation homeostasis (GO:0030003);; Biological Process: cellular manganese ion homeostasis (GO:0030026);; Cellular Component: organelle membrane (GO:0031090);; Biological Process: ion transmembrane transport (GO:0034220);; Biological Process: iron ion transmembrane transport (GO:0034755);; Biological Process: response to chemical (GO:0042221);; Biological Process: homeostatic process (GO:0042592);;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vacuolar part (GO:0044437);; Cellular Component: cytoplasmic part (GO:0044444);; Cellular Component: intracellular organelle part (GO:0044446);; Cellular Component: cell part (GO:0044464);; Molecular Function: metal ion transmembrane transporter activity (GO:0046873);; Molecular Function: transition metal ion transmembrane transporter activity (GO:0046915);; Biological Process: cellular transition metal ion homeostasis (GO:0046916);; Biological Process: chemical homeostasis (GO:0048878);; Biological Process: ion homeostasis (GO:0050801);; Biological Process: response to stimulus (GO:0050896);; Biological Process: localization (GO:0051179);; Biological Process: establishment of localization (GO:0051234);; Biological Process: maintenance of location (GO:0051235);; Biological Process: sequestering of metal ion (GO:0051238);; Biological Process: cellular localization (GO:0051641);; Biological Process: maintenance of location in cell (GO:0051651);; Biological Process: cellular response to stimulus (GO:0051716);; Biological Process: metal ion homeostasis (GO:0055065);; Biological Process: manganese ion homeostasis (GO:0055071);; Biological Process: iron ion homeostasis (GO:0055072);; Biological Process: transition metal ion homeostasis (GO:0055076);; Biological Process: cation homeostasis (GO:0055080);; Biological Process: cellular chemical homeostasis (GO:0055082);; Biological Process: transmembrane transport (GO:0055085);; Biological Process: biological regulation (GO:0065007);; Biological Process: regulation of biological quality (GO:0065008);; Biological Process: cellular response to chemical stimulus (GO:0070887);; Biological Process: cellular response to inorganic substance (GO:0071241);; Biological Process: cellular response to metal ion (GO:0071248);; Biological Process: cellular response to iron ion (GO:0071281);; Biological Process: manganese ion transmembrane transport (GO:0071421);; Biological Process: sequestering of iron ion (GO:0097577);; Cellular Component: bounding membrane of organelle (GO:0098588);; Biological Process: cation transmembrane transport (GO:0098655);; Biological Process: inorganic ion transmembrane transport (GO:0098660);; Biological Process: inorganic cation transmembrane transport (GO:0098662);; Biological Process: inorganic ion homeostasis (GO:0098771);; Cellular Component: whole membrane (GO:0098805);; </t>
  </si>
  <si>
    <t xml:space="preserve">K22736|4.9e-121|obr:102707335|K22736 vacuolar iron transporter family protein | (RefSeq) vacuolar iron transporter 1.2 </t>
  </si>
  <si>
    <t>VIT family</t>
  </si>
  <si>
    <t>Vacuolar iron transporter 2 OS=Oryza sativa subsp. japonica OX=39947 GN=VIT2 PE=2 SV=2</t>
  </si>
  <si>
    <t>hypothetical protein E2562_032948 [Oryza meyeriana var. granulata]</t>
  </si>
  <si>
    <t>biological process: localization (GO:0051179);; molecular function: transporter activity (GO:0005215);; cellular component: cell (GO:0005623);; cellular component: cell part (GO:0044464);; cellular component: organelle (GO:0043226);; cellular component: membrane (GO:0016020);; cellular component: organelle part (GO:0044422);; biological process: cellular process (GO:0009987);; biological process: single-organism process (GO:0044699);; biological process: biological regulation (GO:0065007);; biological process: response to stimulus (GO:0050896)</t>
  </si>
  <si>
    <t>PH02Gene43241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</si>
  <si>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</si>
  <si>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 xml:space="preserve">K07375|4.5e-156|bdi:100836144|K07375 tubulin beta | (RefSeq) tubulin beta-5 chain </t>
  </si>
  <si>
    <t>Phagosome (ko04145)</t>
  </si>
  <si>
    <t>Tubulin/FtsZ family, GTPase domain</t>
  </si>
  <si>
    <t>Tubulin beta-4 chain OS=Eleusine indica OX=29674 GN=TUBB4 PE=2 SV=1</t>
  </si>
  <si>
    <t>Z</t>
  </si>
  <si>
    <t>Tubulin beta-1 chain, partial [Ananas comosus]</t>
  </si>
  <si>
    <t>molecular function: catalytic activity (GO:0003824);; molecular function: structural molecule activity (GO:0005198);;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biological process: cellular process (GO:0009987)</t>
  </si>
  <si>
    <t>PH02Gene36600</t>
  </si>
  <si>
    <t xml:space="preserve">Cellular Component: integral component of membrane (GO:0016021);; Biological Process: regulation of membrane lipid distribution (GO:0097035);; Cellular Component: inner mitochondrial membrane protein complex (GO:0098800);; Molecular Function: cardiolipin binding (GO:1901612);; </t>
  </si>
  <si>
    <t xml:space="preserve">K17785|7.2e-238|bdi:100844230|K17785 mitofilin | (RefSeq) MICOS complex subunit mic60 </t>
  </si>
  <si>
    <t>Mitochondrial inner membrane protein</t>
  </si>
  <si>
    <t>hypothetical protein E2562_004321 [Oryza meyeriana var. granulata]</t>
  </si>
  <si>
    <t>cellular component: membrane (GO:0016020);; cellular component: membrane part (GO:0044425);; biological process: cellular process (GO:0009987);; biological process: single-organism process (GO:0044699);; biological process: biological regulation (GO:0065007);;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</t>
  </si>
  <si>
    <t>PH02Gene25664</t>
  </si>
  <si>
    <t xml:space="preserve">Biological Process: regulation of transcription, DNA-templated (GO:0006355);; Molecular Function: protein dimerization activity (GO:0046983);; </t>
  </si>
  <si>
    <t xml:space="preserve">K18878|2.1e-26|cann:107866053|K18878 BHLH transcription factor Upa20 | (RefSeq) Upa20; transcription factor bHLH137-like </t>
  </si>
  <si>
    <t>Transcription factor bHLH48 OS=Arabidopsis thaliana OX=3702 GN=BHLH48 PE=2 SV=1</t>
  </si>
  <si>
    <t>transcription factor bHLH48-like isoform X1 [Aegilops tauschii subsp. tauschii]</t>
  </si>
  <si>
    <t>biological process: biological regulation (GO:0065007);; molecular function: binding (GO:0005488)</t>
  </si>
  <si>
    <t>Phyllostachys_edulis_newGene_14620</t>
  </si>
  <si>
    <t>PH02Gene06602</t>
  </si>
  <si>
    <t>von Willebrand factor type A domain</t>
  </si>
  <si>
    <t>E3 ubiquitin-protein ligase WAV3 OS=Arabidopsis thaliana OX=3702 GN=WAV3 PE=1 SV=1</t>
  </si>
  <si>
    <t>hypothetical protein E2562_021281 [Oryza meyeriana var. granulata]</t>
  </si>
  <si>
    <t>PH02Gene01589</t>
  </si>
  <si>
    <t xml:space="preserve">Cellular Component: nucleus (GO:0005634);; Biological Process: negative regulation of transcription, DNA-templated (GO:0045892);; </t>
  </si>
  <si>
    <t>Transcriptional repressor, ovate</t>
  </si>
  <si>
    <t>Transcription repressor OFP2 OS=Arabidopsis thaliana OX=3702 GN=OFP2 PE=1 SV=1</t>
  </si>
  <si>
    <t>transcription repressor OFP7-like [Hordeum vulgare]</t>
  </si>
  <si>
    <t>PH02Gene09741</t>
  </si>
  <si>
    <t xml:space="preserve">K01180|8.8e-29|cmax:111487562|K01180 endo-1,3(4)-beta-glucanase [EC:3.2.1.6] | (RefSeq) uncharacterized protein LOC111487562 </t>
  </si>
  <si>
    <t>Probable LRR receptor-like serine/threonine-protein kinase At1g63430 OS=Arabidopsis thaliana OX=3702 GN=At1g63430 PE=1 SV=1</t>
  </si>
  <si>
    <t>PREDICTED: probable LRR receptor-like serine/threonine-protein kinase At1g63430 isoform X1 [Oryza brachyantha]</t>
  </si>
  <si>
    <t>PH02Gene38236</t>
  </si>
  <si>
    <t xml:space="preserve">Molecular Function: phosphatidylinositol phosphate kinase activity (GO:0016307);; Biological Process: phosphatidylinositol metabolic process (GO:0046488);; </t>
  </si>
  <si>
    <t xml:space="preserve">K00889|3.1e-307|sita:101767396|K00889 1-phosphatidylinositol-4-phosphate 5-kinase [EC:2.7.1.68] | (RefSeq) phosphatidylinositol 4-phosphate 5-kinase 6 </t>
  </si>
  <si>
    <t>Inositol phosphate metabolism (ko00562);; Phosphatidylinositol signaling system (ko04070);; Endocytosis (ko04144)</t>
  </si>
  <si>
    <t>Phosphatidylinositol-4-phosphate 5-Kinase</t>
  </si>
  <si>
    <t>Phosphatidylinositol 4-phosphate 5-kinase 4 OS=Arabidopsis thaliana OX=3702 GN=PIP5K4 PE=4 SV=1</t>
  </si>
  <si>
    <t>hypothetical protein E2562_015853 [Oryza meyeriana var. granulata]</t>
  </si>
  <si>
    <t>PH02Gene34864</t>
  </si>
  <si>
    <t xml:space="preserve">K13466|1.1e-45|pmum:103343029|K13466 EIX receptor 1/2 | (RefSeq) probable LRR receptor-like serine/threonine-protein kinase At4g36180 </t>
  </si>
  <si>
    <t>Receptor-like protein EIX1 OS=Solanum lycopersicum OX=4081 GN=EIX1 PE=2 SV=2</t>
  </si>
  <si>
    <t>LRR receptor-like serine/threonine-protein kinase FLS2 [Setaria italica]</t>
  </si>
  <si>
    <t>PH02Gene19609</t>
  </si>
  <si>
    <t>[DPM]</t>
  </si>
  <si>
    <t>Cell cycle control, cell division, chromosome partitioning;; Inorganic ion transport and metabolism;; Cell wall/membrane/envelope biogenesis</t>
  </si>
  <si>
    <t xml:space="preserve">Molecular Function: copper ion binding (GO:0005507);; Cellular Component: extracellular region (GO:0005576);; Molecular Function: oxidoreductase activity (GO:0016491);; </t>
  </si>
  <si>
    <t xml:space="preserve">K00423|3.6e-180|aof:109828753|K00423 L-ascorbate oxidase [EC:1.10.3.3] | (RefSeq) L-ascorbate oxidase-like </t>
  </si>
  <si>
    <t>Ascorbate and aldarate metabolism (ko00053)</t>
  </si>
  <si>
    <t>Multicopper oxidase</t>
  </si>
  <si>
    <t>L-ascorbate oxidase OS=Cucumis sativus OX=3659 PE=1 SV=1</t>
  </si>
  <si>
    <t>L-ascorbate oxidase-like [Aegilops tauschii subsp. tauschii]</t>
  </si>
  <si>
    <t>molecular function: binding (GO:0005488);; cellular component: extracellular region (GO:0005576);; molecular function: catalytic activity (GO:0003824)</t>
  </si>
  <si>
    <t>PH02Gene20422</t>
  </si>
  <si>
    <t xml:space="preserve">Molecular Function: zinc ion binding (GO:0008270);; </t>
  </si>
  <si>
    <t>B-box zinc finger</t>
  </si>
  <si>
    <t>B-box zinc finger protein 22 OS=Arabidopsis thaliana OX=3702 GN=BBX22 PE=1 SV=2</t>
  </si>
  <si>
    <t>B-box zinc finger protein 22-like [Aegilops tauschii subsp. tauschii]</t>
  </si>
  <si>
    <t>PH02Gene00145</t>
  </si>
  <si>
    <t xml:space="preserve">Molecular Function: microtubule motor activity (GO:0003777);; Molecular Function: ATP binding (GO:0005524);; Biological Process: microtubule-based movement (GO:0007018);; Molecular Function: microtubule binding (GO:0008017);; </t>
  </si>
  <si>
    <t xml:space="preserve">K10398|0.0e+00|bdi:100825688|K10398 kinesin family member 11 | (RefSeq) kinesin-like protein KIN-5B isoform X1 </t>
  </si>
  <si>
    <t>Kinesin motor domain</t>
  </si>
  <si>
    <t>Kinesin-like protein KIN-5B OS=Oryza sativa subsp. japonica OX=39947 GN=KIN5B PE=3 SV=2</t>
  </si>
  <si>
    <t>molecular function: catalytic activity (GO:0003824);; molecular function: binding (GO:0005488);; biological process: cellular process (GO:0009987);; biological process: single-organism process (GO:0044699)</t>
  </si>
  <si>
    <t>Phyllostachys_edulis_newGene_6110</t>
  </si>
  <si>
    <t>glycine and proline rich protein 1 [Sorghum bicolor]</t>
  </si>
  <si>
    <t>PH02Gene04294</t>
  </si>
  <si>
    <t xml:space="preserve">Molecular Function: transferase activity, transferring acyl groups other than amino-acyl groups (GO:0016747);; </t>
  </si>
  <si>
    <t xml:space="preserve">K19861|2.1e-167|dosa:Os05t0141300-00|K19861 benzyl alcohol O-benzoyltransferase [EC:2.3.1.196 2.3.1.232] | (RefSeq) Os05g0141300; Transferase family protein. </t>
  </si>
  <si>
    <t>Transferase family</t>
  </si>
  <si>
    <t>Benzyl alcohol O-benzoyltransferase OS=Clarkia breweri OX=36903 PE=1 SV=1</t>
  </si>
  <si>
    <t>benzyl alcohol O-benzoyltransferase-like [Panicum hallii]</t>
  </si>
  <si>
    <t>PH02Gene46823</t>
  </si>
  <si>
    <t xml:space="preserve">K13415|3.7e-74|pda:103704826|K13415 protein brassinosteroid insensitive 1 [EC:2.7.10.1 2.7.11.1] | (RefSeq) LOW QUALITY PROTEIN: brassinosteroid LRR receptor kinase BRI1 </t>
  </si>
  <si>
    <t>Phytosulfokine receptor 2 OS=Arabidopsis thaliana OX=3702 GN=PSKR2 PE=1 SV=1</t>
  </si>
  <si>
    <t>phytosulfokine receptor 2 [Oryza sativa Japonica Group]</t>
  </si>
  <si>
    <t>PH02Gene24049</t>
  </si>
  <si>
    <t xml:space="preserve">Molecular Function: hydrolase activity, hydrolyzing O-glycosyl compounds (GO:0004553);; Cellular Component: cell wall (GO:0005618);; Biological Process: xyloglucan metabolic process (GO:0010411);; Molecular Function: xyloglucan:xyloglucosyl transferase activity (GO:0016762);; Biological Process: cell wall biogenesis (GO:0042546);; Cellular Component: apoplast (GO:0048046);; Biological Process: cell wall organization (GO:0071555);; </t>
  </si>
  <si>
    <t xml:space="preserve">K08235|3.4e-159|obr:102717793|K08235 xyloglucan:xyloglucosyl transferase [EC:2.4.1.207] | (RefSeq) xyloglucan endotransglucosylase/hydrolase protein 9 </t>
  </si>
  <si>
    <t>Glycosyl hydrolases family 16</t>
  </si>
  <si>
    <t>Xyloglucan endotransglucosylase/hydrolase protein 9 OS=Arabidopsis thaliana OX=3702 GN=XTH9 PE=2 SV=2</t>
  </si>
  <si>
    <t>PREDICTED: xyloglucan endotransglucosylase/hydrolase protein 9 [Oryza brachyantha]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</si>
  <si>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cellular component organization or biogenesis (GO:0071840);; cellular component: extracellular region (GO:0005576)</t>
  </si>
  <si>
    <t>Phyllostachys_edulis_newGene_19380</t>
  </si>
  <si>
    <t xml:space="preserve">Molecular Function: aminoacyl-tRNA ligase activity (GO:0004812);; Molecular Function: threonine-tRNA ligase activity (GO:0004829);; Molecular Function: ATP binding (GO:0005524);; Cellular Component: mitochondrion (GO:0005739);; Biological Process: tRNA aminoacylation for protein translation (GO:0006418);; Biological Process: threonyl-tRNA aminoacylation (GO:0006435);; Cellular Component: chloroplast (GO:0009507);; </t>
  </si>
  <si>
    <t xml:space="preserve">K01868|8.7e-10|dosa:Os08t0295300-01|K01868 threonyl-tRNA synthetase [EC:6.1.1.3] | (RefSeq) Os08g0295300; Similar to Threonyl-tRNA synthetase, cytoplasmic (EC 6.1.1.3) (Threonine--tRNA ligase) (ThrRS). </t>
  </si>
  <si>
    <t>Threonine--tRNA ligase, mitochondrial 1 OS=Arabidopsis thaliana OX=3702 GN=THRRS PE=1 SV=3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</si>
  <si>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</si>
  <si>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Phyllostachys_edulis_newGene_6376</t>
  </si>
  <si>
    <t>Transposase-associated domain</t>
  </si>
  <si>
    <t>transposon protein, putative, CACTA, En/Spm sub-class [Oryza sativa Japonica Group]</t>
  </si>
  <si>
    <t>PH02Gene46070</t>
  </si>
  <si>
    <t xml:space="preserve">K14209|5.5e-07|mus:103973443|K14209 solute carrier family 36 (proton-coupled amino acid transporter) | (RefSeq) amino acid transporter ANTL1-like </t>
  </si>
  <si>
    <t>Amino acid permease 1 OS=Arabidopsis thaliana OX=3702 GN=AAP1 PE=1 SV=1</t>
  </si>
  <si>
    <t>amino acid permease 3 [Oryza sativa Japonica Group]</t>
  </si>
  <si>
    <t>PH02Gene32359</t>
  </si>
  <si>
    <t xml:space="preserve">Molecular Function: ion channel activity (GO:0005216);; Biological Process: ion transport (GO:0006811);; Cellular Component: membrane (GO:0016020);; Biological Process: transmembrane transport (GO:0055085);; </t>
  </si>
  <si>
    <t xml:space="preserve">K21867|0.0e+00|sbi:8058492|K21867 potassium channel | (RefSeq) potassium channel AKT2 </t>
  </si>
  <si>
    <t>Potassium channel AKT2 OS=Oryza sativa subsp. japonica OX=39947 GN=Os05g0428700 PE=2 SV=1</t>
  </si>
  <si>
    <t>hypothetical protein E2562_028540 [Oryza meyeriana var. granulata]</t>
  </si>
  <si>
    <t>biological process: localization (GO:0051179);; molecular function: transporter activity (GO:0005215);; cellular component: membrane (GO:0016020)</t>
  </si>
  <si>
    <t>PH02Gene43989</t>
  </si>
  <si>
    <t xml:space="preserve">Molecular Function: protein kinase activity (GO:0004672);; Molecular Function: protein serine/threonine kinase activity (GO:0004674);; Molecular Function: ATP binding (GO:0005524);; </t>
  </si>
  <si>
    <t xml:space="preserve">K14510|1.4e-48|cmax:111481573|K14510 serine/threonine-protein kinase CTR1 [EC:2.7.11.1] | (RefSeq) serine/threonine-protein kinase CTR1-like </t>
  </si>
  <si>
    <t>Serine/threonine-protein kinase STY46 OS=Arabidopsis thaliana OX=3702 GN=STY46 PE=1 SV=1</t>
  </si>
  <si>
    <t>serine/threonine-protein kinase STY46 [Setaria italica]</t>
  </si>
  <si>
    <t>PH02Gene00897</t>
  </si>
  <si>
    <t xml:space="preserve">Molecular Function: oxidoreductase activity (GO:0016491);; Molecular Function: metal ion binding (GO:0046872);; </t>
  </si>
  <si>
    <t xml:space="preserve">K24028|2.2e-177|dosa:Os03t0122300-01|K24028 salicylic acid 3-hydroxylase [EC:1.14.11.-] | (RefSeq) Os03g0122300; Similar to Flavanone 3-hydroxylase-like protein. </t>
  </si>
  <si>
    <t>[QR]</t>
  </si>
  <si>
    <t>Secondary metabolites biosynthesis, transport and catabolism;; General function prediction only</t>
  </si>
  <si>
    <t>Flavanone 3-dioxygenase 2 OS=Oryza sativa subsp. japonica OX=39947 GN=F3H-2 PE=1 SV=1</t>
  </si>
  <si>
    <t>flavanone 3-dioxygenase 2-like [Oryza sativa Japonica Group]</t>
  </si>
  <si>
    <t>molecular function: catalytic activity (GO:0003824);; molecular function: binding (GO:0005488)</t>
  </si>
  <si>
    <t>Phyllostachys_edulis_newGene_9311</t>
  </si>
  <si>
    <t>PH02Gene14038</t>
  </si>
  <si>
    <t xml:space="preserve">Molecular Function: chitinase activity (GO:0004568);; Biological Process: carbohydrate metabolic process (GO:0005975);; Biological Process: chitin catabolic process (GO:0006032);; Molecular Function: chitin binding (GO:0008061);; Biological Process: cell wall macromolecule catabolic process (GO:0016998);; </t>
  </si>
  <si>
    <t xml:space="preserve">K01183|2.7e-133|ats:109758567|K01183 chitinase [EC:3.2.1.14] | (RefSeq) LOC109758567; chitinase 6-like </t>
  </si>
  <si>
    <t>Chitinase class I</t>
  </si>
  <si>
    <t>Chitinase 6 OS=Oryza sativa subsp. japonica OX=39947 GN=Cht6 PE=2 SV=1</t>
  </si>
  <si>
    <t>Chitinase 6 [Hordeum vulgare]</t>
  </si>
  <si>
    <t>molecular function: catalytic activity (GO:0003824);; biological process: metabolic process (GO:0008152);; molecular function: binding (GO:0005488);; biological process: cellular process (GO:0009987)</t>
  </si>
  <si>
    <t>PH02Gene50568</t>
  </si>
  <si>
    <t xml:space="preserve">Cellular Component: integral component of membrane (GO:0016021);; Molecular Function: transferase activity, transferring glycosyl groups (GO:0016757);; </t>
  </si>
  <si>
    <t xml:space="preserve">K18207|3.3e-54|jre:108983211|K18207 protein O-mannose beta-1,4-N-acetylglucosaminyltransferase [EC:2.4.1.312] | (RefSeq) alpha-1,3-arabinosyltransferase XAT3-like </t>
  </si>
  <si>
    <t>Mannose type O-glycan biosynthesis (ko00515)</t>
  </si>
  <si>
    <t>Protein of unknown function (DUF563)</t>
  </si>
  <si>
    <t>Beta-1,2-xylosyltransferase XYXT1 OS=Oryza sativa subsp. japonica OX=39947 GN=XYXT1 PE=1 SV=1</t>
  </si>
  <si>
    <t>PH02Gene13150</t>
  </si>
  <si>
    <t xml:space="preserve">Molecular Function: poly(A) binding (GO:0008143);; Biological Process: regulation of mRNA stability (GO:0043488);; Biological Process: negative regulation of mRNA polyadenylation (GO:1900364);; </t>
  </si>
  <si>
    <t xml:space="preserve">K14396|2.3e-16|ats:109750230|K14396 polyadenylate-binding protein 2 | (RefSeq) LOC109750230; polyadenylate-binding protein 2-like </t>
  </si>
  <si>
    <t>mRNA surveillance pathway (ko03015)</t>
  </si>
  <si>
    <t>[A]</t>
  </si>
  <si>
    <t>RNA processing and modification</t>
  </si>
  <si>
    <t>PH02Gene39329</t>
  </si>
  <si>
    <t xml:space="preserve">Biological Process: mRNA export from nucleus (GO:0006406);; Biological Process: protein import into nucleus (GO:0006606);; Molecular Function: structural constituent of nuclear pore (GO:0017056);; Cellular Component: nuclear pore outer ring (GO:0031080);; Cellular Component: nuclear membrane (GO:0031965);; </t>
  </si>
  <si>
    <t xml:space="preserve">K14301|0.0e+00|bdi:100840966|K14301 nuclear pore complex protein Nup107 | (RefSeq) nuclear pore complex protein NUP107 </t>
  </si>
  <si>
    <t>RNA transport (ko03013)</t>
  </si>
  <si>
    <t>[YU]</t>
  </si>
  <si>
    <t>Nuclear structure;; Intracellular trafficking, secretion, and vesicular transport</t>
  </si>
  <si>
    <t>Nuclear pore protein 84 / 107</t>
  </si>
  <si>
    <t>Nuclear pore complex protein NUP107 OS=Arabidopsis thaliana OX=3702 GN=NUP107 PE=1 SV=1</t>
  </si>
  <si>
    <t>nuclear pore complex protein NUP107 [Brachypodium distachyon]</t>
  </si>
  <si>
    <t>biological process: localization (GO:0051179);; biological process: single-organism process (GO:0044699);;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(GO:0044464);; cellular component: membrane (GO:0016020)</t>
  </si>
  <si>
    <t>Phyllostachys_edulis_newGene_21559</t>
  </si>
  <si>
    <t>PH02Gene39869</t>
  </si>
  <si>
    <t xml:space="preserve">K03188|5.5e-08|dcr:108224146|K03188 urease accessory protein | (RefSeq) uncharacterized protein LOC108224146 isoform X1 </t>
  </si>
  <si>
    <t>Phloem protein 2</t>
  </si>
  <si>
    <t>Protein PHLOEM PROTEIN 2-LIKE A1 OS=Arabidopsis thaliana OX=3702 GN=PP2A1 PE=2 SV=1</t>
  </si>
  <si>
    <t>hypothetical protein EJB05_31383, partial [Eragrostis curvula]</t>
  </si>
  <si>
    <t>PH02Gene17314</t>
  </si>
  <si>
    <t xml:space="preserve">Cellular Component: mitochondrial respiratory chain complex I (GO:0005747);; </t>
  </si>
  <si>
    <t xml:space="preserve">K03946|3.9e-45|osa:4335450|K03946 NADH dehydrogenase (ubiquinone) 1 alpha subcomplex subunit 2 | (RefSeq) NADH dehydrogenase [ubiquinone] 1 alpha subcomplex subunit 2 </t>
  </si>
  <si>
    <t>Oxidative phosphorylation (ko00190)</t>
  </si>
  <si>
    <t>Mitochondrial ribosomal protein L51 / S25 / CI-B8 domain</t>
  </si>
  <si>
    <t>NADH dehydrogenase [ubiquinone] 1 alpha subcomplex subunit 2 OS=Arabidopsis thaliana OX=3702 GN=At5g47890 PE=3 SV=1</t>
  </si>
  <si>
    <t>hypothetical protein OsI_15333 [Oryza sativa Indica Group]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</si>
  <si>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</si>
  <si>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PH02Gene20087</t>
  </si>
  <si>
    <t xml:space="preserve">Molecular Function: homogentisate 1,2-dioxygenase activity (GO:0004411);; Cellular Component: cytosol (GO:0005829);; Biological Process: L-phenylalanine catabolic process (GO:0006559);; Biological Process: tyrosine catabolic process (GO:0006572);; Biological Process: homogentisate catabolic process (GO:1902000);; </t>
  </si>
  <si>
    <t xml:space="preserve">K00451|8.7e-252|sbi:8066857|K00451 homogentisate 1,2-dioxygenase [EC:1.13.11.5] | (RefSeq) homogentisate 1,2-dioxygenase </t>
  </si>
  <si>
    <t>Tyrosine metabolism (ko00350)</t>
  </si>
  <si>
    <t>homogentisate 1,2-dioxygenase</t>
  </si>
  <si>
    <t>Homogentisate 1,2-dioxygenase OS=Oryza sativa subsp. japonica OX=39947 GN=HGO PE=2 SV=1</t>
  </si>
  <si>
    <t>hypothetical protein OsI_21275 [Oryza sativa Indica Group]</t>
  </si>
  <si>
    <t>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</t>
  </si>
  <si>
    <t>PH02Gene07452</t>
  </si>
  <si>
    <t xml:space="preserve">Molecular Function: molecular_function (GO:0003674);; Molecular Function: nucleic acid binding (GO:0003676);; Molecular Function: RNA binding (GO:0003723);; Molecular Function: mRNA binding (GO:0003729);; Molecular Function: mRNA 3'-UTR binding (GO:0003730);; Molecular Function: binding (GO:0005488);; Cellular Component: cellular_component (GO:0005575);; Cellular Component: intracellular (GO:0005622);; Cellular Component: cell (GO:0005623);; Cellular Component: cytoplasm (GO:0005737);; Cellular Component: cytosol (GO:0005829);; Cellular Component: plasma membrane (GO:0005886);; Cellular Component: membrane (GO:0016020);; Cellular Component: intracellular part (GO:0044424);; Cellular Component: cytoplasmic part (GO:0044444);; Cellular Component: cell part (GO:0044464);; Cellular Component: cell periphery (GO:0071944);; Molecular Function: organic cyclic compound binding (GO:0097159);; Molecular Function: heterocyclic compound binding (GO:1901363);; </t>
  </si>
  <si>
    <t xml:space="preserve">K03283|1.4e-21|peq:110019053|K03283 heat shock 70kDa protein 1/2/6/8 | (RefSeq) LOW QUALITY PROTEIN: stromal 70 kDa heat shock-related protein, chloroplastic-like </t>
  </si>
  <si>
    <t>Pumilio-family RNA binding repeat</t>
  </si>
  <si>
    <t>Pumilio homolog 1 OS=Arabidopsis thaliana OX=3702 GN=APUM1 PE=1 SV=1</t>
  </si>
  <si>
    <t>hypothetical protein E2562_008454 [Oryza meyeriana var. granulata]</t>
  </si>
  <si>
    <t>molecular function: binding (GO:0005488);; cellular component: cell (GO:0005623);; cellular component: cell part (GO:0044464);; cellular component: membrane (GO:0016020)</t>
  </si>
  <si>
    <t>PH02Gene13132</t>
  </si>
  <si>
    <t xml:space="preserve">Biological Process: reproduction (GO:0000003);; Biological Process: protein polyubiquitination (GO:0000209);; Biological Process: eye development (GO:0001654);; Biological Process: cell fate determination (GO:0001709);; Biological Process: morphogenesis of an epithelium (GO:0002009);; Biological Process: epithelial cell development (GO:0002064);; Biological Process: columnar/cuboidal epithelial cell differentiation (GO:0002065);; Biological Process: columnar/cuboidal epithelial cell development (GO:0002066);; Biological Process: instar larval or pupal development (GO:0002165);; Biological Process: regulation of immune system process (GO:0002682);; Biological Process: negative regulation of immune system process (GO:0002683);; Biological Process: regionalization (GO:0003002);; Biological Process: developmental process involved in reproduction (GO:0003006);; Biological Process: system process (GO:0003008);; Molecular Function: molecular_function (GO:0003674);; Molecular Function: catalytic activity (GO:0003824);; Molecular Function: ubiquitin-protein transferase activity (GO:0004842);; Molecular Function: binding (GO:0005488);; Molecular Function: phospholipid binding (GO:0005543);; Cellular Component: cellular_component (GO:0005575);; Cellular Component: intracellular (GO:0005622);; Cellular Component: cell (GO:0005623);; Cellular Component: cytoplasm (GO:0005737);; Cellular Component: cytosol (GO:0005829);; Cellular Component: plasma membrane (GO:0005886);; Biological Process: cellular protein modification process (GO:0006464);; Biological Process: nitrogen compound metabolic process (GO:0006807);; Biological Process: multicellular organism development (GO:0007275);; Biological Process: gamete generation (GO:0007276);; Biological Process: germ cell development (GO:0007281);; Biological Process: female gamete generation (GO:0007292);; Biological Process: pattern specification process (GO:0007389);; Biological Process: ectoderm development (GO:0007398);; Biological Process: nervous system development (GO:0007399);; Biological Process: peripheral nervous system development (GO:0007422);; Biological Process: sensory organ development (GO:0007423);; Biological Process: imaginal disc development (GO:0007444);; Biological Process: wing disc morphogenesis (GO:0007472);; Biological Process: imaginal disc-derived wing morphogenesis (GO:0007476);; Biological Process: mesoderm development (GO:0007498);; Biological Process: metamorphosis (GO:0007552);; Biological Process: imaginal disc morphogenesis (GO:0007560);; Biological Process: behavior (GO:0007610);; Biological Process: learning or memory (GO:0007611);; Biological Process: memory (GO:0007613);; Biological Process: long-term memory (GO:0007616);; Biological Process: sensory organ boundary specification (GO:0008052);; Biological Process: protein localization (GO:0008104);; Biological Process: biological_process (GO:0008150);; Biological Process: metabolic process (GO:0008152);; Molecular Function: zinc ion binding (GO:0008270);; Molecular Function: lipid binding (GO:0008289);; Biological Process: asymmetric cell division (GO:0008356);; Biological Process: regulation of Notch signaling pathway (GO:0008593);; Biological Process: anatomical structure morphogenesis (GO:0009653);; Biological Process: post-embryonic development (GO:0009791);; Biological Process: post-embryonic animal morphogenesis (GO:0009886);; Biological Process: animal organ morphogenesis (GO:0009887);; Biological Process: tissue development (GO:0009888);; Biological Process: regulation of signal transduction (GO:0009966);; Biological Process: positive regulation of signal transduction (GO:0009967);; Biological Process: cellular process (GO:0009987);; Biological Process: formation of animal organ boundary (GO:0010160);; Biological Process: regulation of cell communication (GO:0010646);; Biological Process: positive regulation of cell communication (GO:0010647);; Cellular Component: membrane (GO:0016020);; Biological Process: cellular component organization (GO:0016043);; Biological Process: sensory organ precursor cell fate determination (GO:0016360);; Biological Process: protein ubiquitination (GO:0016567);; Molecular Function: transferase activity (GO:0016740);; Biological Process: protein metabolic process (GO:0019538);; Molecular Function: ubiquitin-like protein transferase activity (GO:0019787);; Biological Process: stem cell population maintenance (GO:0019827);; Biological Process: sexual reproduction (GO:0019953);; Biological Process: neurogenesis (GO:0022008);; Biological Process: cellular process involved in reproduction in multicellular organism (GO:0022412);; Biological Process: reproductive process (GO:0022414);; Biological Process: regulation of anatomical structure morphogenesis (GO:0022603);; Biological Process: cellular component assembly (GO:0022607);; Biological Process: regulation of signaling (GO:0023051);; Biological Process: positive regulation of signaling (GO:0023056);; Biological Process: cell differentiation (GO:0030154);; Biological Process: ovarian follicle cell development (GO:0030707);; Biological Process: germ-line stem cell population maintenance (GO:0030718);; Biological Process: epithelial cell differentiation (GO:0030855);; Biological Process: protein modification by small protein conjugation (GO:0032446);; Biological Process: multicellular organismal process (GO:0032501);; Biological Process: developmental process (GO:0032502);; Biological Process: multicellular organism reproduction (GO:0032504);; Biological Process: macromolecule localization (GO:0033036);; Molecular Function: phosphatidylinositol binding (GO:0035091);; Biological Process: appendage morphogenesis (GO:0035107);; Biological Process: imaginal disc-derived appendage morphogenesis (GO:0035114);; Biological Process: post-embryonic appendage morphogenesis (GO:0035120);; Biological Process: regulation of lamellocyte differentiation (GO:0035203);; Biological Process: negative regulation of lamellocyte differentiation (GO:0035204);; Biological Process: wing disc development (GO:0035220);; Biological Process: tube morphogenesis (GO:0035239);; Biological Process: tube development (GO:0035295);; Biological Process: protein modification process (GO:0036211);; Biological Process: regulation of eye photoreceptor cell development (GO:0042478);; Molecular Function: ion binding (GO:0043167);; Molecular Function: anion binding (GO:0043168);; Molecular Function: cation binding (GO:0043169);; Biological Process: macromolecule metabolic process (GO:0043170);; Biological Process: macromolecule modification (GO:0043412);; Biological Process: macromolecular complex subunit organization (GO:0043933);; Biological Process: cellular component biogenesis (GO:0044085);;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multi-organism reproductive process (GO:0044703);; Biological Process: cell fate commitment (GO:0045165);; Biological Process: regulation of compound eye photoreceptor development (GO:0045314);; Biological Process: regulation of cell differentiation (GO:0045595);; Biological Process: negative regulation of cell differentiation (GO:0045596);; Biological Process: regulation of hemocyte differentiation (GO:0045610);; Biological Process: negative regulation of hemocyte differentiation (GO:0045611);; Biological Process: regulation of plasmatocyte differentiation (GO:0045613);; Biological Process: negative regulation of plasmatocyte differentiation (GO:0045614);; Biological Process: regulation of neuron differentiation (GO:0045664);; Biological Process: positive regulation of Notch signaling pathway (GO:0045747);; Biological Process: regulation of photoreceptor cell differentiation (GO:0046532);; Molecular Function: metal ion binding (GO:0046872);; Molecular Function: transition metal ion binding (GO:0046914);; Biological Process: cell development (GO:0048468);; Cellular Component: perinuclear region of cytoplasm (GO:0048471);; Biological Process: oogenesis (GO:0048477);; Biological Process: animal organ development (GO:0048513);;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post-embryonic animal organ morphogenesis (GO:0048563);; Biological Process: post-embryonic animal organ development (GO:0048569);; Biological Process: regulation of post-embryonic development (GO:0048580);; Biological Process: negative regulation of post-embryonic development (GO:0048581);; Biological Process: regulation of response to stimulus (GO:0048583);; Biological Process: positive regulation of response to stimulus (GO:0048584);; Biological Process: multicellular organismal reproductive process (GO:0048609);; Biological Process: animal organ formation (GO:0048645);; Biological Process: anatomical structure formation involved in morphogenesis (GO:0048646);; Biological Process: generation of neurons (GO:0048699);; Biological Process: instar larval or pupal morphogenesis (GO:0048707);; Biological Process: tissue morphogenesis (GO:0048729);; Biological Process: system development (GO:0048731);; Biological Process: appendage development (GO:0048736);; Biological Process: imaginal disc-derived appendage development (GO:0048737);; Biological Process: compound eye development (GO:0048749);; Biological Process: anatomical structure development (GO:0048856);; Biological Process: formation of anatomical boundary (GO:0048859);; Biological Process: cellular developmental process (GO:0048869);; Biological Process: regulation of neurogenesis (GO:0050767);; Biological Process: regulation of biological process (GO:0050789);; Biological Process: regulation of developmental process (GO:0050793);; Biological Process: regulation of cellular process (GO:0050794);; Biological Process: nervous system process (GO:0050877);; Biological Process: cognition (GO:0050890);; Biological Process: negative regulation of developmental process (GO:0051093);; Biological Process: localization (GO:0051179);; Biological Process: regulation of multicellular organismal process (GO:0051239);; Biological Process: negative regulation of multicellular organismal process (GO:0051241);; Biological Process: protein oligomerization (GO:0051259);; Biological Process: protein homooligomerization (GO:0051260);; Biological Process: cell division (GO:0051301);; Biological Process: multi-organism process (GO:0051704);; Biological Process: regulation of nervous system development (GO:0051960);; Biological Process: regulation of cell development (GO:0060284);; Biological Process: epithelium development (GO:0060429);; Biological Process: epithelial tube morphogenesis (GO:0060562);; Biological Process: cell fate commitment involved in pattern specification (GO:0060581);; Biological Process: cell fate determination involved in pattern specification (GO:0060582);; Molecular Function: ubiquitin protein ligase activity (GO:0061630);; Molecular Function: ubiquitin-like protein ligase activity (GO:0061659);; Biological Process: macromolecular complex assembly (GO:0065003);; Biological Process: biological regulation (GO:0065007);; Biological Process: protein modification by small protein conjugation or removal (GO:0070647);; Biological Process: organic substance metabolic process (GO:0071704);; Biological Process: cellular component organization or biogenesis (GO:0071840);; Cellular Component: cell periphery (GO:0071944);; Biological Process: maintenance of cell number (GO:0098727);; Biological Process: organonitrogen compound metabolic process (GO:1901564);; Molecular Function: phosphatidylinositol phosphate binding (GO:1901981);; Biological Process: regulation of hemopoiesis (GO:1903706);; Biological Process: negative regulation of hemopoiesis (GO:1903707);; Biological Process: regulation of multicellular organismal development (GO:2000026);; Biological Process: regulation of organ morphogenesis (GO:2000027);; </t>
  </si>
  <si>
    <t xml:space="preserve">K01931|2.6e-303|bdi:100846253|K01931 protein neuralized [EC:2.3.2.27] | (RefSeq) uncharacterized protein LOC100846253 isoform X1 </t>
  </si>
  <si>
    <t>Zinc finger, C3HC4 type (RING finger)</t>
  </si>
  <si>
    <t>uncharacterized protein LOC100846253 isoform X2 [Brachypodium distachyon]</t>
  </si>
  <si>
    <t>biological process: reproduction (GO:0000003);;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(GO:0065007);; biological process: reproductive process (GO:0022414);; molecular function: catalytic activity (GO:0003824);; molecular function: binding (GO:0005488);; cellular component: cell (GO:0005623);; cellular component: cell part (GO:0044464);; cellular component: membrane (GO:0016020);; biological process: multi-organism process (GO:0051704);; biological process: behavior (GO:0007610);; biological process: localization (GO:0051179);; biological process: cellular component organization or biogenesis (GO:0071840)</t>
  </si>
  <si>
    <t>PH02Gene34800</t>
  </si>
  <si>
    <t xml:space="preserve">Molecular Function: serine-type peptidase activity (GO:0008236);; </t>
  </si>
  <si>
    <t xml:space="preserve">K01285|8.7e-219|sita:101758273|K01285 lysosomal Pro-X carboxypeptidase [EC:3.4.16.2] | (RefSeq) lysosomal Pro-X carboxypeptidase </t>
  </si>
  <si>
    <t>[OR]</t>
  </si>
  <si>
    <t>Posttranslational modification, protein turnover, chaperones;; General function prediction only</t>
  </si>
  <si>
    <t>Serine carboxypeptidase S28</t>
  </si>
  <si>
    <t>hypothetical protein SHCRBa_168_J15_F_160 [Saccharum hybrid cultivar R570]</t>
  </si>
  <si>
    <t>PH02Gene40461</t>
  </si>
  <si>
    <t xml:space="preserve">Molecular Function: oxidoreductase activity (GO:0016491);; Biological Process: oxidation-reduction process (GO:0055114);; </t>
  </si>
  <si>
    <t xml:space="preserve">K13229|1.4e-82|ats:109766943|K13229 2,4-dihydroxy-1,4-benzoxazin-3-one-glucoside dioxygenase [EC:1.14.11.59] | (RefSeq) LOC109766943; DIBOA-glucoside dioxygenase BX6-like </t>
  </si>
  <si>
    <t>1-aminocyclopropane-1-carboxylate oxidase homolog 2 OS=Arabidopsis thaliana OX=3702 GN=At1g06640 PE=2 SV=1</t>
  </si>
  <si>
    <t>hypothetical protein E2562_015459 [Oryza meyeriana var. granulata]</t>
  </si>
  <si>
    <t>molecular function: catalytic activity (GO:0003824);; biological process: metabolic process (GO:0008152);; biological process: single-organism process (GO:0044699)</t>
  </si>
  <si>
    <t>PH02Gene41639</t>
  </si>
  <si>
    <t xml:space="preserve">Biological Process: DNA repair (GO:0006281);; </t>
  </si>
  <si>
    <t xml:space="preserve">K10895|0.0e+00|ats:109740657|K10895 fanconi anemia group I protein | (RefSeq) LOC109740657; Fanconi anemia group I protein </t>
  </si>
  <si>
    <t>FANCI helical domain 2</t>
  </si>
  <si>
    <t>Fanconi anemia group I protein [Aegilops tauschii subsp. tauschii]</t>
  </si>
  <si>
    <t>biological process: metabolic process (GO:0008152);; biological process: cellular process (GO:0009987);; biological process: response to stimulus (GO:0050896)</t>
  </si>
  <si>
    <t>PH02Gene38562</t>
  </si>
  <si>
    <t xml:space="preserve">Biological Process: reproduction (GO:0000003);; Biological Process: nuclear division (GO:0000280);; Cellular Component: chromosome, centromeric region (GO:0000775);; Biological Process: sister chromatid segregation (GO:0000819);; Cellular Component: cellular_component (GO:0005575);; Cellular Component: intracellular (GO:0005622);; Cellular Component: cell (GO:0005623);; Cellular Component: nucleus (GO:0005634);; Cellular Component: chromosome (GO:0005694);; Biological Process: organelle organization (GO:0006996);; Biological Process: cell cycle (GO:0007049);; Biological Process: chromosome segregation (GO:0007059);; Biological Process: meiosis II (GO:0007135);; Biological Process: biological_process (GO:0008150);; Biological Process: cellular process (GO:0009987);; Biological Process: cellular component organization (GO:0016043);; Biological Process: cell cycle process (GO:0022402);; Biological Process: reproductive process (GO:0022414);;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part (GO:0044422);; Cellular Component: intracellular part (GO:0044424);; Cellular Component: chromosomal part (GO:0044427);; Cellular Component: intracellular organelle part (GO:0044446);; Cellular Component: cell part (GO:0044464);; Biological Process: meiotic chromosome segregation (GO:0045132);; Biological Process: meiotic sister chromatid segregation (GO:0045144);; Biological Process: organelle fission (GO:0048285);; Biological Process: chromosome organization (GO:0051276);; Biological Process: meiotic cell cycle (GO:0051321);; Biological Process: chromosome organization involved in meiotic cell cycle (GO:0070192);; Biological Process: cellular component organization or biogenesis (GO:0071840);; Cellular Component: chromosomal region (GO:0098687);; Biological Process: nuclear chromosome segregation (GO:0098813);; Biological Process: meiotic nuclear division (GO:0140013);; Biological Process: meiotic cell cycle process (GO:1903046);; </t>
  </si>
  <si>
    <t>hypothetical protein [Oryza sativa Japonica Group]</t>
  </si>
  <si>
    <t>biological process: reproduction (GO:0000003);; 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biological process: single-organism process (GO:0044699);; biological process: reproductive process (GO:0022414)</t>
  </si>
  <si>
    <t>PH02Gene43653</t>
  </si>
  <si>
    <t xml:space="preserve">K00799|3.2e-99|zma:542490|K00799 glutathione S-transferase [EC:2.5.1.18] | (RefSeq) gst16; glutathione transferase16 </t>
  </si>
  <si>
    <t>Glutathione metabolism (ko00480)</t>
  </si>
  <si>
    <t>Serine/threonine-protein kinase STY46 [Hordeum vulgare]</t>
  </si>
  <si>
    <t>PH02Gene15809</t>
  </si>
  <si>
    <t xml:space="preserve">K01870|1.0e-36|csat:104723377|K01870 isoleucyl-tRNA synthetase [EC:6.1.1.5] | (RefSeq) isoleucine--tRNA ligase, chloroplastic/mitochondrial-like </t>
  </si>
  <si>
    <t>Dirigent protein 19 [Dichanthelium oligosanthes]</t>
  </si>
  <si>
    <t>PH02Gene08400</t>
  </si>
  <si>
    <t xml:space="preserve">Cellular Component: nucleus (GO:0005634);; Molecular Function: protein heterodimerization activity (GO:0046982);; </t>
  </si>
  <si>
    <t xml:space="preserve">K03506|5.4e-21|gab:108450372|K03506 DNA polymerase epsilon subunit 4 [EC:2.7.7.7] | (RefSeq) DNA polymerase epsilon subunit C </t>
  </si>
  <si>
    <t>DNA replication (ko03030);; Base excision repair (ko03410);; Nucleotide excision repair (ko03420)</t>
  </si>
  <si>
    <t>Histone-like transcription factor (CBF/NF-Y) and archaeal histone</t>
  </si>
  <si>
    <t>cellular component: cell (GO:0005623);; cellular component: organelle (GO:0043226);; cellular component: cell part (GO:0044464);; molecular function: binding (GO:0005488)</t>
  </si>
  <si>
    <t>PH02Gene02731</t>
  </si>
  <si>
    <t xml:space="preserve">Molecular Function: peroxidase activity (GO:0004601);; Cellular Component: extracellular region (GO:0005576);; Biological Process: response to oxidative stress (GO:0006979);; Molecular Function: heme binding (GO:0020037);; Biological Process: hydrogen peroxide catabolic process (GO:0042744);; Molecular Function: metal ion binding (GO:0046872);; </t>
  </si>
  <si>
    <t xml:space="preserve">K00430|6.4e-142|obr:102700439|K00430 peroxidase [EC:1.11.1.7] | (RefSeq) peroxidase 16-like </t>
  </si>
  <si>
    <t>Phenylpropanoid biosynthesis (ko00940)</t>
  </si>
  <si>
    <t>Peroxidase</t>
  </si>
  <si>
    <t>Peroxidase 45 OS=Arabidopsis thaliana OX=3702 GN=PER45 PE=1 SV=1</t>
  </si>
  <si>
    <t>PREDICTED: peroxidase 16-like [Oryza brachyantha]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</si>
  <si>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extracellular region (GO:0005576);; molecular function: binding (GO:0005488)</t>
  </si>
  <si>
    <t>PH02Gene30654</t>
  </si>
  <si>
    <t xml:space="preserve">Cellular Component: nucleus (GO:0005634);; Biological Process: DNA replication (GO:0006260);; </t>
  </si>
  <si>
    <t xml:space="preserve">K10734|9.3e-76|dosa:Os08t0274700-01|K10734 GINS complex subunit 3 | (RefSeq) Os08g0274700, PARTNER_OF_SLD_FIVE_3, PSF3; Similar to TTN10. </t>
  </si>
  <si>
    <t>GINS complex protein</t>
  </si>
  <si>
    <t>Os08g0274700, partial [Oryza sativa Japonica Group]</t>
  </si>
  <si>
    <t>cellular component: cell (GO:0005623);; cellular component: organelle (GO:0043226);; cellular component: cell part (GO:0044464);; biological process: metabolic process (GO:0008152);; biological process: cellular process (GO:0009987)</t>
  </si>
  <si>
    <t>PH02Gene35565</t>
  </si>
  <si>
    <t xml:space="preserve">Molecular Function: adenosylmethionine decarboxylase activity (GO:0004014);; Biological Process: S-adenosylmethioninamine biosynthetic process (GO:0006557);; Biological Process: spermine biosynthetic process (GO:0006597);; Biological Process: spermidine biosynthetic process (GO:0008295);; </t>
  </si>
  <si>
    <t xml:space="preserve">K01611|8.6e-205|sita:101766709|K01611 S-adenosylmethionine decarboxylase [EC:4.1.1.50] | (RefSeq) S-adenosylmethionine decarboxylase proenzyme </t>
  </si>
  <si>
    <t>Cysteine and methionine metabolism (ko00270);; Arginine and proline metabolism (ko00330)</t>
  </si>
  <si>
    <t>Adenosylmethionine decarboxylase</t>
  </si>
  <si>
    <t>S-adenosylmethionine decarboxylase proenzyme OS=Oryza sativa subsp. japonica OX=39947 GN=SAMDC PE=2 SV=1</t>
  </si>
  <si>
    <t>hypothetical protein OsI_31419 [Oryza sativa Indica Group]</t>
  </si>
  <si>
    <t>molecular function: catalytic activity (GO:0003824);; biological process: metabolic process (GO:0008152);; biological process: cellular process (GO:0009987);; biological process: single-organism process (GO:0044699)</t>
  </si>
  <si>
    <t>PH02Gene00186</t>
  </si>
  <si>
    <t xml:space="preserve">Molecular Function: aspartic-type endopeptidase activity (GO:0004190);; Biological Process: lipid metabolic process (GO:0006629);; </t>
  </si>
  <si>
    <t xml:space="preserve">K08245|1.2e-90|sbi:110433911|K08245 phytepsin [EC:3.4.23.40] | (RefSeq) aspartic proteinase-like </t>
  </si>
  <si>
    <t>Eukaryotic aspartyl protease</t>
  </si>
  <si>
    <t>Aspartic proteinase OS=Oryza sativa subsp. japonica OX=39947 GN=RAP PE=2 SV=2</t>
  </si>
  <si>
    <t>aspartic proteinase-like [Panicum miliaceum]</t>
  </si>
  <si>
    <t>biological process: metabolic process (GO:0008152);; molecular function: catalytic activity (GO:0003824);; biological process: single-organism process (GO:0044699)</t>
  </si>
  <si>
    <t>PH02Gene29461</t>
  </si>
  <si>
    <t xml:space="preserve">Cellular Component: extracellular region (GO:0005576);; </t>
  </si>
  <si>
    <t xml:space="preserve">K20628|2.9e-15|cmax:111486106|K20628 expansin | (RefSeq) expansin-B3-like </t>
  </si>
  <si>
    <t>Expansin C-terminal domain</t>
  </si>
  <si>
    <t>Expansin-like A4 OS=Oryza sativa subsp. japonica OX=39947 GN=EXLA4 PE=2 SV=1</t>
  </si>
  <si>
    <t>hypothetical protein EE612_036555 [Oryza sativa]</t>
  </si>
  <si>
    <t>PH02Gene04943</t>
  </si>
  <si>
    <t xml:space="preserve">Molecular Function: structural constituent of ribosome (GO:0003735);; Cellular Component: ribosome (GO:0005840);; Biological Process: translation (GO:0006412);; Cellular Component: cytosolic small ribosomal subunit (GO:0022627);; </t>
  </si>
  <si>
    <t xml:space="preserve">K02973|5.2e-75|sbi:8072558|K02973 small subunit ribosomal protein S23e | (RefSeq) 40S ribosomal protein S23 </t>
  </si>
  <si>
    <t>Ribosomal protein S12/S23</t>
  </si>
  <si>
    <t>40S ribosomal protein S23 OS=Fragaria ananassa OX=3747 GN=RPS23 PE=2 SV=1</t>
  </si>
  <si>
    <t>40S ribosomal protein S23 [Zea mays]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</si>
  <si>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cellular component: organelle part (GO:0044422)</t>
  </si>
  <si>
    <t>PH02Gene04338</t>
  </si>
  <si>
    <t xml:space="preserve">Molecular Function: long-chain fatty acid-CoA ligase activity (GO:0004467);; Cellular Component: endoplasmic reticulum (GO:0005783);; Biological Process: wax biosynthetic process (GO:0010025);; Biological Process: cutin biosynthetic process (GO:0010143);; Cellular Component: membrane (GO:0016020);; </t>
  </si>
  <si>
    <t xml:space="preserve">K01897|0.0e+00|bdi:100841530|K01897 long-chain acyl-CoA synthetase [EC:6.2.1.3] | (RefSeq) long chain acyl-CoA synthetase 1 </t>
  </si>
  <si>
    <t>Fatty acid biosynthesis (ko00061);; Fatty acid degradation (ko00071);; Fatty acid metabolism (ko01212);; Peroxisome (ko04146)</t>
  </si>
  <si>
    <t>AMP-binding enzyme</t>
  </si>
  <si>
    <t>Long chain acyl-CoA synthetase 1 OS=Arabidopsis thaliana OX=3702 GN=LACS1 PE=2 SV=1</t>
  </si>
  <si>
    <t>long chain acyl-CoA synthetase 1 [Brachypodium distachyon]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</si>
  <si>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single-organism process (GO:0044699);; cellular component: membrane (GO:0016020)</t>
  </si>
  <si>
    <t>Phyllostachys_edulis_newGene_18260</t>
  </si>
  <si>
    <t xml:space="preserve">Biological Process: cellular amino acid metabolic process (GO:0006520);; Molecular Function: transaminase activity (GO:0008483);; Biological Process: biosynthetic process (GO:0009058);; Molecular Function: pyridoxal phosphate binding (GO:0030170);; </t>
  </si>
  <si>
    <t xml:space="preserve">K00815|2.0e-84|sita:101755781|K00815 tyrosine aminotransferase [EC:2.6.1.5] | (RefSeq) nicotianamine aminotransferase A isoform X1 </t>
  </si>
  <si>
    <t>Ubiquinone and other terpenoid-quinone biosynthesis (ko00130);; Cysteine and methionine metabolism (ko00270);; Tyrosine metabolism (ko00350);; Phenylalanine metabolism (ko00360);; Phenylalanine, tyrosine and tryptophan biosynthesis (ko00400);; Isoquinoline alkaloid biosynthesis (ko00950);; Tropane, piperidine and pyridine alkaloid biosynthesis (ko00960)</t>
  </si>
  <si>
    <t>Aminotransferase class I and II</t>
  </si>
  <si>
    <t>Nicotianamine aminotransferase 1 OS=Oryza sativa subsp. japonica OX=39947 GN=NAAT1 PE=1 SV=1</t>
  </si>
  <si>
    <t>nicotianamine aminotransferase A isoform X2 [Setaria italica]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</si>
  <si>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</t>
  </si>
  <si>
    <t>PH02Gene39743</t>
  </si>
  <si>
    <t xml:space="preserve">Molecular Function: ADP binding (GO:0043531);; </t>
  </si>
  <si>
    <t xml:space="preserve">K13459|0.0e+00|obr:102705617|K13459 disease resistance protein RPS2 | (RefSeq) disease resistance protein RPS2-like </t>
  </si>
  <si>
    <t>NB-ARC domain</t>
  </si>
  <si>
    <t>Probable disease resistance protein At1g12290 OS=Arabidopsis thaliana OX=3702 GN=At1g12290 PE=3 SV=1</t>
  </si>
  <si>
    <t>PREDICTED: disease resistance protein RPS2-like [Oryza brachyantha]</t>
  </si>
  <si>
    <t>PH02Gene43208</t>
  </si>
  <si>
    <t xml:space="preserve">K13415|8.6e-71|atr:18432040|K13415 protein brassinosteroid insensitive 1 [EC:2.7.10.1 2.7.11.1] | (RefSeq) systemin receptor SR160 </t>
  </si>
  <si>
    <t>hypothetical protein DAI22_02g042601 [Oryza sativa Japonica Group]</t>
  </si>
  <si>
    <t>PH02Gene30686</t>
  </si>
  <si>
    <t xml:space="preserve">Biological Process: response to acid chemical (GO:0001101);; 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mitochondrion (GO:0005739);; Biological Process: organic acid metabolic process (GO:0006082);; Biological Process: lipid metabolic process (GO:0006629);; Biological Process: fatty acid metabolic process (GO:0006631);; Biological Process: fatty acid biosynthetic process (GO:0006633);; Biological Process: membrane lipid metabolic process (GO:0006643);; Biological Process: glycolipid metabolic process (GO:0006664);; Biological Process: cellular aromatic compound metabolic process (GO:0006725);; Biological Process: cell communication (GO:0007154);; Biological Process: signal transduction (GO:0007165);; Biological Process: biological_process (GO:0008150);; Biological Process: metabolic process (GO:0008152);; Molecular Function: UDP-glycosyltransferase activity (GO:0008194);; Molecular Function: galactosyltransferase activity (GO:0008378);; Biological Process: lipid biosynthetic process (GO:0008610);; Biological Process: biosynthetic process (GO:0009058);; Biological Process: glycolipid biosynthetic process (GO:0009247);; Cellular Component: chloroplast (GO:0009507);; Cellular Component: plastid envelope (GO:0009526);; Cellular Component: plastid outer membrane (GO:0009527);; Cellular Component: plastid (GO:0009536);; Biological Process: phenylpropanoid metabolic process (GO:0009698);; Biological Process: phenylpropanoid biosynthetic process (GO:0009699);; Cellular Component: chloroplast outer membrane (GO:0009707);; Biological Process: response to endogenous stimulus (GO:0009719);; Biological Process: response to hormone (GO:0009725);; Biological Process: response to jasmonic acid (GO:0009753);; Biological Process: hormone-mediated signaling pathway (GO:0009755);; Biological Process: lignin metabolic process (GO:0009808);; Biological Process: lignin biosynthetic process (GO:0009809);; Biological Process: jasmonic acid mediated signaling pathway (GO:0009867);; Cellular Component: chloroplast envelope (GO:0009941);; Biological Process: cellular process (GO:0009987);; Biological Process: response to organic substance (GO:0010033);; Biological Process: regulation of photosynthesis (GO:0010109);; Cellular Component: membrane (GO:0016020);; Biological Process: organic acid biosynthetic process (GO:0016053);; Molecular Function: transferase activity (GO:0016740);; Molecular Function: transferase activity, transferring glycosyl groups (GO:0016757);; Molecular Function: transferase activity, transferring hexosyl groups (GO:0016758);; Biological Process: regulation of metabolic process (GO:0019222);; Biological Process: galactolipid metabolic process (GO:0019374);; Biological Process: galactolipid biosynthetic process (GO:0019375);; Biological Process: aromatic compound biosynthetic process (GO:0019438);; Biological Process: secondary metabolic process (GO:0019748);; Biological Process: carboxylic acid metabolic process (GO:0019752);; Cellular Component: outer membrane (GO:0019867);; Biological Process: signaling (GO:0023052);; Cellular Component: organelle membrane (GO:0031090);; Biological Process: regulation of cellular metabolic process (GO:0031323);; Biological Process: oxylipin metabolic process (GO:0031407);; Biological Process: oxylipin biosynthetic process (GO:0031408);; Cellular Component: organelle envelope (GO:0031967);; Cellular Component: organelle outer membrane (GO:0031968);; Cellular Component: chloroplast membrane (GO:0031969);; Cellular Component: envelope (GO:0031975);; Biological Process: monocarboxylic acid metabolic process (GO:0032787);; Biological Process: cellular response to hormone stimulus (GO:0032870);; Molecular Function: UDP-galactosyltransferase activity (GO:0035250);; Cellular Component: plastid membrane (GO:0042170);; Biological Process: response to chemical (GO:0042221);; Biological Process: regulation of photosynthesis, light reaction (GO:0042548);; Biological Process: photosystem I stabilization (GO:0042550);;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regulation of generation of precursor metabolites and energy (GO:0043467);; Biological Process: cellular metabolic process (GO:0044237);; Biological Process: primary metabolic process (GO:0044238);; Biological Process: cellular biosynthetic process (GO:0044249);; Biological Process: cellular lipid metabolic process (GO:0044255);; Biological Process: small molecule metabolic process (GO:0044281);; Biological Process: small molecule biosynthetic process (GO:0044283);;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secondary metabolite biosynthetic process (GO:0044550);; Biological Process: carboxylic acid biosynthetic process (GO:0046394);; Biological Process: membrane lipid biosynthetic process (GO:0046467);;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jasmonic acid stimulus (GO:0071395);; Biological Process: cellular response to endogenous stimulus (GO:0071495);; Biological Process: organic substance metabolic process (GO:0071704);; Biological Process: monocarboxylic acid biosynthetic process (GO:0072330);; Cellular Component: bounding membrane of organelle (GO:0098588);; Cellular Component: whole membrane (GO:0098805);; Biological Process: carbohydrate derivative metabolic process (GO:1901135);; Biological Process: carbohydrate derivative biosynthetic process (GO:1901137);; Biological Process: organic cyclic compound metabolic process (GO:1901360);; Biological Process: organic cyclic compound biosynthetic process (GO:1901362);; Biological Process: organic substance biosynthetic process (GO:1901576);; Biological Process: response to oxygen-containing compound (GO:1901700);; Biological Process: cellular response to oxygen-containing compound (GO:1901701);; Biological Process: liposaccharide metabolic process (GO:1903509);; </t>
  </si>
  <si>
    <t xml:space="preserve">K09480|7.0e-119|obr:102709991|K09480 digalactosyldiacylglycerol synthase [EC:2.4.1.241] | (RefSeq) digalactosyldiacylglycerol synthase 1, chloroplastic-like </t>
  </si>
  <si>
    <t>Glycerolipid metabolism (ko00561)</t>
  </si>
  <si>
    <t>Digalactosyldiacylglycerol synthase 1, chloroplastic OS=Lotus japonicus OX=34305 GN=DGD1 PE=2 SV=1</t>
  </si>
  <si>
    <t>hypothetical protein OsI_07563 [Oryza sativa Indica Group]</t>
  </si>
  <si>
    <t>biological process: response to stimulus (GO:0050896);; molecular function: catalytic activity (GO:0003824);;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(GO:0044699);; biological process: biological regulation (GO:0065007);; cellular component: organelle part (GO:0044422);; cellular component: membrane (GO:0016020);; biological process: signaling (GO:0023052)</t>
  </si>
  <si>
    <t>PH02Gene24282</t>
  </si>
  <si>
    <t xml:space="preserve">Biological Process: maturation of SSU-rRNA from tricistronic rRNA transcript (SSU-rRNA, 5.8S rRNA, LSU-rRNA) (GO:0000462);; Molecular Function: molecular_function (GO:0003674);; Molecular Function: nucleic acid binding (GO:0003676);; Molecular Function: RNA binding (GO:0003723);; Molecular Function: binding (GO:0005488);; Cellular Component: cellular_component (GO:0005575);; Cellular Component: intracellular (GO:0005622);; Cellular Component: cell (GO:0005623);; Cellular Component: nucleus (GO:0005634);; Cellular Component: nucleolus (GO:0005730);; Biological Process: nucleobase-containing compound metabolic process (GO:0006139);; Biological Process: regulation of transcription, DNA-templated (GO:0006355);; Biological Process: regulation of transcription from RNA polymerase I promoter (GO:0006356);; Biological Process: rRNA processing (GO:0006364);;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gene expression (GO:0010467);;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RNA metabolic process (GO:0016070);; Biological Process: rRNA metabolic process (GO:0016072);; Biological Process: regulation of nucleobase-containing compound metabolic process (GO:0019219);; Biological Process: regulation of metabolic process (GO:0019222);; Biological Process: ribonucleoprotein complex biogenesis (GO:0022613);; Biological Process: maturation of SSU-rRNA (GO:0030490);; Molecular Function: snoRNA binding (GO:0030515);; Cellular Component: preribosome (GO:0030684);; Cellular Component: 90S preribosome (GO:0030686);;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Cellular Component: membrane-enclosed lumen (GO:0031974);; Cellular Component: nuclear lumen (GO:0031981);; Cellular Component: small-subunit processome (GO:0032040);; Cellular Component: macromolecular complex (GO:0032991);; Cellular Component: t-UTP complex (GO:0034455);; Biological Process: ncRNA processing (GO:0034470);; Biological Process: cellular nitrogen compound metabolic process (GO:0034641);; Biological Process: ncRNA metabolic process (GO:0034660);; Biological Process: ribosome biogenesis (GO:0042254);; Biological Process: ribosomal small subunit biogenesis (GO:0042274);;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intracellular organelle part (GO:0044446);; Cellular Component: nucleolar part (GO:0044452);; Cellular Component: cell part (GO:0044464);; Biological Process: positive regulation of transcription, DNA-templated (GO:0045893);; Biological Process: positive regulation of nucleobase-containing compound metabolic process (GO:0045935);; Biological Process: positive regulation of transcription from RNA polymerase I promoter (GO:0045943);; Biological Process: heterocycle metabolic process (GO:0046483);;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Cellular Component: intracellular organelle lumen (GO:0070013);; Biological Process: organic substance metabolic process (GO:0071704);; Biological Process: cellular component organization or biogenesis (GO:0071840);; Biological Process: regulation of primary metabolic process (GO:0080090);; Biological Process: nucleic acid metabolic process (GO:0090304);; Molecular Function: organic cyclic compound binding (GO:0097159);; Biological Process: organic cyclic compound metabolic process (GO:1901360);; Molecular Function: heterocyclic compound binding (GO:1901363);; Biological Process: positive regulation of RNA biosynthetic process (GO:1902680);; Biological Process: regulation of nucleic acid-templated transcription (GO:1903506);; Biological Process: positive regulation of nucleic acid-templated transcription (GO:1903508);; Cellular Component: ribonucleoprotein complex (GO:1990904);; Biological Process: regulation of cellular macromolecule biosynthetic process (GO:2000112);; Biological Process: regulation of RNA biosynthetic process (GO:2001141);; </t>
  </si>
  <si>
    <t xml:space="preserve">K14550|0.0e+00|bdi:100833028|K14550 U3 small nucleolar RNA-associated protein 10 | (RefSeq) uncharacterized protein At3g06530 </t>
  </si>
  <si>
    <t>BP28CT (NUC211) domain</t>
  </si>
  <si>
    <t>Uncharacterized protein At3g06530 OS=Arabidopsis thaliana OX=3702 GN=At3g06530 PE=1 SV=3</t>
  </si>
  <si>
    <t>uncharacterized protein At3g06530 [Brachypodium distachyon]</t>
  </si>
  <si>
    <t>biological process: metabolic process (GO:0008152);; biological process: cellular process (GO:0009987);; biological process: cellular component organization or biogenesis (GO:0071840);; molecular function: binding (GO:0005488);; cellular component: cell (GO:0005623);; cellular component: cell part (GO:0044464);; cellular component: organelle (GO:0043226);; cellular component: organelle part (GO:0044422);; biological process: biological regulation (GO:0065007);; cellular component: macromolecular complex (GO:0032991);; cellular component: membrane-enclosed lumen (GO:0031974)</t>
  </si>
  <si>
    <t>PH02Gene07060</t>
  </si>
  <si>
    <t>Protein of unknown function (DUF1997)</t>
  </si>
  <si>
    <t>hypothetical protein, partial [Phyllostachys edulis]</t>
  </si>
  <si>
    <t>PH02Gene03919</t>
  </si>
  <si>
    <t xml:space="preserve">Biological Process: immune system process (GO:0002376);; Molecular Function: molecular_function (GO:0003674);; Molecular Function: catalytic activity (GO:0003824);; Biological Process: organic acid metabolic process (GO:0006082);; Biological Process: cellular aromatic compound metabolic process (GO:0006725);; Biological Process: response to stress (GO:0006950);; Biological Process: defense response (GO:0006952);; Biological Process: immune response (GO:0006955);; Biological Process: biological_process (GO:0008150);; Biological Process: metabolic process (GO:0008152);; Biological Process: catabolic process (GO:0009056);; Biological Process: response to external stimulus (GO:0009605);; Biological Process: response to biotic stimulus (GO:0009607);; Biological Process: response to wounding (GO:0009611);; Biological Process: response to fungus (GO:0009620);; Biological Process: systemic acquired resistance (GO:0009627);; Biological Process: salicylic acid metabolic process (GO:0009696);; Biological Process: defense response, incompatible interaction (GO:0009814);; Biological Process: defense response to fungus, incompatible interaction (GO:0009817);; Biological Process: cellular process (GO:0009987);; Biological Process: regulation of hormone levels (GO:0010817);; Biological Process: glycoside metabolic process (GO:0016137);; Biological Process: glycoside catabolic process (GO:0016139);; Molecular Function: hydrolase activity (GO:0016787);; Molecular Function: hydrolase activity, acting on ester bonds (GO:0016788);; Molecular Function: lyase activity (GO:0016829);; Molecular Function: carbon-carbon lyase activity (GO:0016830);; Molecular Function: aldehyde-lyase activity (GO:0016832);; Biological Process: antibiotic metabolic process (GO:0016999);; Biological Process: drug metabolic process (GO:0017144);; Biological Process: phenol-containing compound metabolic process (GO:0018958);; Biological Process: carboxylic acid metabolic process (GO:0019752);; Biological Process: monocarboxylic acid metabolic process (GO:0032787);; Biological Process: hormone metabolic process (GO:0042445);; Biological Process: benzene-containing compound metabolic process (GO:0042537);; Biological Process: response to external biotic stimulus (GO:0043207);; Biological Process: oxoacid metabolic process (GO:0043436);; Biological Process: cellular metabolic process (GO:0044237);; Biological Process: small molecule metabolic process (GO:0044281);; Biological Process: innate immune response (GO:0045087);; Molecular Function: mandelonitrile lyase activity (GO:0046593);; Biological Process: defense response to fungus (GO:0050832);; Biological Process: response to stimulus (GO:0050896);; Biological Process: multi-organism process (GO:0051704);; Biological Process: response to other organism (GO:0051707);; Molecular Function: carboxylic ester hydrolase activity (GO:0052689);; Biological Process: biological regulation (GO:0065007);; Biological Process: regulation of biological quality (GO:0065008);; Biological Process: organic substance metabolic process (GO:0071704);; Molecular Function: methyl indole-3-acetate esterase activity (GO:0080030);; Molecular Function: methyl salicylate esterase activity (GO:0080031);; Molecular Function: methyl jasmonate esterase activity (GO:0080032);; Biological Process: defense response to other organism (GO:0098542);; Biological Process: carbohydrate derivative metabolic process (GO:1901135);; Biological Process: carbohydrate derivative catabolic process (GO:1901136);; Biological Process: organic cyclic compound metabolic process (GO:1901360);; Biological Process: organic substance catabolic process (GO:1901575);; Biological Process: organic hydroxy compound metabolic process (GO:1901615);; Biological Process: glycosyl compound metabolic process (GO:1901657);; Biological Process: glycosyl compound catabolic process (GO:1901658);; </t>
  </si>
  <si>
    <t xml:space="preserve">K20802|1.3e-63|brp:103846819|K20802 (R)-mandelonitrile lyase [EC:4.1.2.10] | (RefSeq) alpha-hydroxynitrile lyase </t>
  </si>
  <si>
    <t>Salicylic acid-binding protein 2 OS=Nicotiana tabacum OX=4097 GN=SABP2 PE=1 SV=1</t>
  </si>
  <si>
    <t>hypothetical protein EJB05_16715, partial [Eragrostis curvula]</t>
  </si>
  <si>
    <t>biological process: immune system process (GO:0002376);; molecular function: catalytic activity (GO:0003824);; biological process: metabolic process (GO:0008152);; biological process: cellular process (GO:0009987);; biological process: single-organism process (GO:0044699);; biological process: response to stimulus (GO:0050896);; biological process: multi-organism process (GO:0051704);; biological process: biological regulation (GO:0065007)</t>
  </si>
  <si>
    <t>PH02Gene08268</t>
  </si>
  <si>
    <t xml:space="preserve">Biological Process: reproduction (GO:0000003);; Biological Process: microtubule cytoskeleton organization (GO:0000226);; Biological Process: microtubule bundle formation (GO:0001578);; Cellular Component: acrosomal vesicle (GO:0001669);; Cellular Component: manchette (GO:0002177);; Cellular Component: cellular_component (GO:0005575);; Cellular Component: intracellular (GO:0005622);; Cellular Component: cell (GO:0005623);; Cellular Component: cytoplasm (GO:0005737);; Cellular Component: cytoskeleton (GO:0005856);; Cellular Component: microtubule (GO:0005874);; Cellular Component: cytoplasmic microtubule (GO:0005881);; Cellular Component: plasma membrane (GO:0005886);; Cellular Component: cell-cell junction (GO:0005911);; Cellular Component: cell cortex (GO:0005938);; Biological Process: organelle organization (GO:0006996);; Biological Process: cytoskeleton organization (GO:0007010);; Biological Process: microtubule-based process (GO:0007017);; Biological Process: multicellular organism development (GO:0007275);; Biological Process: gamete generation (GO:0007276);; Biological Process: spermatogenesis (GO:0007283);; Biological Process: biological_process (GO:0008150);; Cellular Component: plasmodesma (GO:0009506);; Cellular Component: phragmoplast (GO:0009524);; Cellular Component: preprophase band (GO:0009574);; Biological Process: anatomical structure morphogenesis (GO:0009653);; Biological Process: response to endogenous stimulus (GO:0009719);; Biological Process: response to hormone (GO:0009725);; Biological Process: response to auxin (GO:0009733);; Biological Process: post-embryonic development (GO:0009791);; Biological Process: cellular process (GO:0009987);; Biological Process: root morphogenesis (GO:0010015);; Biological Process: response to organic substance (GO:0010033);; Biological Process: post-embryonic root morphogenesis (GO:0010101);; Biological Process: lateral root morphogenesis (GO:0010102);; Cellular Component: endomembrane system (GO:0012505);; Cellular Component: microtubule cytoskeleton (GO:0015630);; Cellular Component: membrane (GO:0016020);; Biological Process: cellular component organization (GO:0016043);; Biological Process: sexual reproduction (GO:0019953);; Biological Process: reproductive process (GO:0022414);; Biological Process: cellular component assembly (GO:0022607);; Biological Process: root system development (GO:0022622);; Biological Process: cell projection organization (GO:0030030);; Biological Process: cell projection assembly (GO:0030031);; Cellular Component: cell junction (GO:0030054);; Cellular Component: secretory granule (GO:0030141);; Cellular Component: cortical cytoskeleton (GO:0030863);; Cellular Component: cortical microtubule cytoskeleton (GO:0030981);; Cellular Component: cytoplasmic vesicle (GO:0031410);; Cellular Component: vesicle (GO:0031982);; Biological Process: multicellular organismal process (GO:0032501);; Biological Process: developmental process (GO:0032502);; Biological Process: multicellular organism reproduction (GO:0032504);; Biological Process: axoneme assembly (GO:0035082);; Biological Process: response to chemical (GO:0042221);; Cellular Component: organelle (GO:0043226);; Cellular Component: membrane-bounded organelle (GO:0043227);; Cellular Component: non-membrane-bounded organelle (GO:0043228);; Cellular Component: intracellular organelle (GO:0043229);; Cellular Component: intracellular non-membrane-bounded organelle (GO:0043232);; Biological Process: cellular component biogenesis (GO:0044085);; Cellular Component: organelle part (GO:0044422);; Cellular Component: intracellular part (GO:0044424);; Cellular Component: cytoskeletal part (GO:0044430);; Cellular Component: cytoplasmic part (GO:0044444);; Cellular Component: intracellular organelle part (GO:0044446);; Cellular Component: cell cortex part (GO:0044448);; Cellular Component: cell part (GO:0044464);; Biological Process: multi-organism reproductive process (GO:0044703);; Biological Process: cilium organization (GO:0044782);; Biological Process: male gamete generation (GO:0048232);; Biological Process: root development (GO:0048364);; Biological Process: lateral root development (GO:0048527);; Biological Process: post-embryonic root development (GO:0048528);; Biological Process: multicellular organismal reproductive process (GO:0048609);; Biological Process: system development (GO:0048731);; Biological Process: anatomical structure development (GO:0048856);; Biological Process: response to stimulus (GO:0050896);; Biological Process: multi-organism process (GO:0051704);; Cellular Component: cortical microtubule (GO:0055028);; Cellular Component: symplast (GO:0055044);; Biological Process: cilium assembly (GO:0060271);; Biological Process: organelle assembly (GO:0070925);; Biological Process: cellular component organization or biogenesis (GO:0071840);; Cellular Component: cell periphery (GO:0071944);; Biological Process: post-embryonic plant organ development (GO:0090696);; Biological Process: post-embryonic plant organ morphogenesis (GO:0090697);; Biological Process: post-embryonic plant morphogenesis (GO:0090698);; Cellular Component: sperm part (GO:0097223);; Cellular Component: intracellular vesicle (GO:0097708);; Cellular Component: supramolecular complex (GO:0099080);; Cellular Component: supramolecular polymer (GO:0099081);; Biological Process: plant organ development (GO:0099402);; Cellular Component: secretory vesicle (GO:0099503);; Cellular Component: supramolecular fiber (GO:0099512);; Cellular Component: polymeric cytoskeletal fiber (GO:0099513);; Cellular Component: cytoplasmic region (GO:0099568);; Biological Process: plasma membrane bounded cell projection assembly (GO:0120031);; Biological Process: plasma membrane bounded cell projection organization (GO:0120036);; Biological Process: plant organ morphogenesis (GO:1905392);; </t>
  </si>
  <si>
    <t xml:space="preserve">K09489|2.4e-06|lsv:111902331|K09489 heat shock 70kDa protein 4 | (RefSeq) heat shock 70 kDa protein 15-like </t>
  </si>
  <si>
    <t>Leucine Rich repeats (2 copies)</t>
  </si>
  <si>
    <t>187-kDa microtubule-associated protein AIR9 OS=Arabidopsis thaliana OX=3702 GN=AIR9 PE=1 SV=1</t>
  </si>
  <si>
    <t>hypothetical protein E2562_032217 [Oryza meyeriana var. granulata]</t>
  </si>
  <si>
    <t>biological process: reproduction (GO:0000003);; biological process: cellular process (GO:0009987);; biological process: cellular component organization or biogenesis (GO:0071840);; cellular component: cell (GO:0005623);; cellular component: organelle (GO:0043226);; cellular component: cell part (GO:0044464);; cellular component: organelle part (GO:0044422);; cellular component: supramolecular complex (GO:0099080);; cellular component: membrane (GO:0016020);; cellular component: cell junction (GO:0030054);; biological process: multicellular organismal process (GO:0032501);; biological process: developmental process (GO:0032502);; biological process: single-organism process (GO:0044699);; biological process: reproductive process (GO:0022414);; biological process: multi-organism process (GO:0051704);; biological process: response to stimulus (GO:0050896);; cellular component: symplast (GO:0055044)</t>
  </si>
  <si>
    <t>PH02Gene42446</t>
  </si>
  <si>
    <t xml:space="preserve">K12126|9.7e-214|sita:101757582|K12126 phytochrome-interacting factor 3 | (RefSeq) transcription factor APG isoform X1 </t>
  </si>
  <si>
    <t>Plant hormone signal transduction (ko04075);; Circadian rhythm - plant (ko04712)</t>
  </si>
  <si>
    <t>Transcription factor PHYTOCHROME INTERACTING FACTOR-LIKE 15 OS=Oryza sativa subsp. japonica OX=39947 GN=PIL15 PE=1 SV=2</t>
  </si>
  <si>
    <t>transcription factor APG-like isoform X1 [Panicum miliaceum]</t>
  </si>
  <si>
    <t>PH02Gene07862</t>
  </si>
  <si>
    <t>[F]</t>
  </si>
  <si>
    <t>Nucleotide transport and metabolism</t>
  </si>
  <si>
    <t xml:space="preserve">Biological Process: fatty acid metabolic process (GO:0006631);; Molecular Function: acyl-[acyl-carrier-protein] desaturase activity (GO:0045300);; Molecular Function: metal ion binding (GO:0046872);; </t>
  </si>
  <si>
    <t xml:space="preserve">K03921|8.6e-194|sita:101760033|K03921 acyl-[acyl-carrier-protein] desaturase [EC:1.14.19.2 1.14.19.11 1.14.19.26] | (RefSeq) stearoyl-[acyl-carrier-protein] 9-desaturase 1, chloroplastic </t>
  </si>
  <si>
    <t>Fatty acid biosynthesis (ko00061);; Biosynthesis of unsaturated fatty acids (ko01040);; Fatty acid metabolism (ko01212)</t>
  </si>
  <si>
    <t>Fatty acid desaturase</t>
  </si>
  <si>
    <t>Stearoyl-[acyl-carrier-protein] 9-desaturase 1, chloroplastic OS=Oryza sativa subsp. indica OX=39946 GN=OsI_04666 PE=3 SV=1</t>
  </si>
  <si>
    <t>Stearoyl-[acyl-carrier-protein] 9-desaturase 1, chloroplastic [Dichanthelium oligosanthes]</t>
  </si>
  <si>
    <t>PH02Gene19660</t>
  </si>
  <si>
    <t xml:space="preserve">Molecular Function: acetyl-CoA C-acetyltransferase activity (GO:0003985);; Molecular Function: acetyl-CoA C-acyltransferase activity (GO:0003988);; Biological Process: fatty acid beta-oxidation (GO:0006635);; </t>
  </si>
  <si>
    <t xml:space="preserve">K00626|8.6e-167|bdi:100836749|K00626 acetyl-CoA C-acetyltransferase [EC:2.3.1.9] | (RefSeq) acetyl-CoA acetyltransferase, cytosolic 1 </t>
  </si>
  <si>
    <t>Fatty acid degradation (ko00071);; Synthesis and degradation of ketone bodies (ko00072);; Valine, leucine and isoleucine degradation (ko00280);; Lysine degradation (ko00310);; Tryptophan metabolism (ko00380);; Pyruvate metabolism (ko00620);; Glyoxylate and dicarboxylate metabolism (ko00630);; Propanoate metabolism (ko00640);; Butanoate metabolism (ko00650);; Terpenoid backbone biosynthesis (ko00900);; Carbon metabolism (ko01200);; Fatty acid metabolism (ko01212)</t>
  </si>
  <si>
    <t>Thiolase, N-terminal domain</t>
  </si>
  <si>
    <t>Probable acetyl-CoA acetyltransferase, cytosolic 2 OS=Arabidopsis thaliana OX=3702 GN=At5g47720 PE=2 SV=1</t>
  </si>
  <si>
    <t>acetyl-CoA acetyltransferase, cytosolic 1 [Brachypodium distachyon]</t>
  </si>
  <si>
    <t>PH02Gene07479</t>
  </si>
  <si>
    <t xml:space="preserve">K09422|6.4e-64|ats:109741518|K09422 transcription factor MYB, plant | (RefSeq) LOC109741518; myb-related protein MYBAS2-like </t>
  </si>
  <si>
    <t>Myb-like DNA-binding domain</t>
  </si>
  <si>
    <t>Myb-related protein MYBAS2 OS=Oryza sativa subsp. japonica OX=39947 GN=MYBAS2 PE=2 SV=1</t>
  </si>
  <si>
    <t>hypothetical protein EJB05_34335, partial [Eragrostis curvula]</t>
  </si>
  <si>
    <t>PH02Gene29822</t>
  </si>
  <si>
    <t xml:space="preserve">K02184|6.2e-169|ini:109182789|K02184 formin 2 | (RefSeq) formin-like protein 1 </t>
  </si>
  <si>
    <t>[TZ]</t>
  </si>
  <si>
    <t>Signal transduction mechanisms;; Cytoskeleton</t>
  </si>
  <si>
    <t>Formin Homology 2 Domain</t>
  </si>
  <si>
    <t>Formin-like protein 1 OS=Oryza sativa subsp. japonica OX=39947 GN=FH1 PE=2 SV=1</t>
  </si>
  <si>
    <t>formin-like protein 1 [Sorghum bicolor]</t>
  </si>
  <si>
    <t>PH02Gene01085</t>
  </si>
  <si>
    <t xml:space="preserve">Cellular Component: microtubule (GO:0005874);; Molecular Function: microtubule binding (GO:0008017);; </t>
  </si>
  <si>
    <t>TORTIFOLIA1-like protein 3 OS=Arabidopsis thaliana OX=3702 GN=TOR1L3 PE=2 SV=1</t>
  </si>
  <si>
    <t>TORTIFOLIA1-like protein 3 [Sorghum bicolor]</t>
  </si>
  <si>
    <t>cellular component: cell (GO:0005623);; cellular component: organelle (GO:0043226);; cellular component: organelle part (GO:0044422);; cellular component: cell part (GO:0044464);; cellular component: supramolecular complex (GO:0099080);; molecular function: binding (GO:0005488)</t>
  </si>
  <si>
    <t>PH02Gene30400</t>
  </si>
  <si>
    <t xml:space="preserve">Molecular Function: oxidoreductase activity, acting on the aldehyde or oxo group of donors, disulfide as acceptor (GO:0016624);; </t>
  </si>
  <si>
    <t xml:space="preserve">K00166|5.0e-239|dosa:Os12t0183100-01|K00166 2-oxoisovalerate dehydrogenase E1 component alpha subunit [EC:1.2.4.4] | (RefSeq) Os12g0183100; Similar to Branched chain alpha-keto acid dehydrogenase E1-alpha subunit (Fragment). </t>
  </si>
  <si>
    <t>Valine, leucine and isoleucine degradation (ko00280);; Propanoate metabolism (ko00640)</t>
  </si>
  <si>
    <t>Dehydrogenase E1 component</t>
  </si>
  <si>
    <t>2-oxoisovalerate dehydrogenase subunit alpha 2, mitochondrial OS=Arabidopsis thaliana OX=3702 GN=At5g09300 PE=1 SV=1</t>
  </si>
  <si>
    <t>hypothetical protein E2562_010844 [Oryza meyeriana var. granulata]</t>
  </si>
  <si>
    <t>biological process: metabolic process (GO:0008152);; biological process: single-organism process (GO:0044699);; molecular function: catalytic activity (GO:0003824)</t>
  </si>
  <si>
    <t>PH02Gene23923</t>
  </si>
  <si>
    <t xml:space="preserve">K02995|9.1e-119|obr:102704327|K02995 small subunit ribosomal protein S8e | (RefSeq) 40S ribosomal protein S8-like </t>
  </si>
  <si>
    <t>Ribosomal protein S8e</t>
  </si>
  <si>
    <t>40S ribosomal protein S8 OS=Zea mays OX=4577 GN=RPS8 PE=2 SV=2</t>
  </si>
  <si>
    <t>40S ribosomal protein S8-like [Panicum miliaceum]</t>
  </si>
  <si>
    <t>PH02Gene38565</t>
  </si>
  <si>
    <t>Wall-associated receptor kinase galacturonan-binding</t>
  </si>
  <si>
    <t>hypothetical protein OsI_00137 [Oryza sativa Indica Group]</t>
  </si>
  <si>
    <t>PH02Gene30246</t>
  </si>
  <si>
    <t xml:space="preserve">K03122|1.0e-08|mdm:114825099|K03122 transcription initiation factor TFIIA large subunit | (RefSeq) uncharacterized protein LOC114825099 </t>
  </si>
  <si>
    <t>Basal transcription factors (ko03022)</t>
  </si>
  <si>
    <t>PB1 domain</t>
  </si>
  <si>
    <t>hypothetical protein EJB05_01973 [Eragrostis curvula]</t>
  </si>
  <si>
    <t>PH02Gene01328</t>
  </si>
  <si>
    <t xml:space="preserve">K02902|3.0e-51|dosa:Os05t0101400-01|K02902 large subunit ribosomal protein L28 | (RefSeq) Os05g0101400; Similar to 50S ribosomal protein L28, chloroplast precursor. </t>
  </si>
  <si>
    <t>PH02Gene50810</t>
  </si>
  <si>
    <t xml:space="preserve">Molecular Function: calcium-transporting ATPase activity (GO:0005388);; Molecular Function: ATP binding (GO:0005524);; Cellular Component: integral component of membrane (GO:0016021);; </t>
  </si>
  <si>
    <t xml:space="preserve">K01537|0.0e+00|ats:109750850|K01537 P-type Ca2+ transporter type 2C [EC:7.2.2.10] | (RefSeq) LOC109750850; putative calcium-transporting ATPase 13, plasma membrane-type </t>
  </si>
  <si>
    <t>Cation transporting ATPase, C-terminus</t>
  </si>
  <si>
    <t>Calcium-transporting ATPase 7, plasma membrane-type OS=Oryza sativa subsp. japonica OX=39947 GN=ACA7 PE=2 SV=1</t>
  </si>
  <si>
    <t>putative calcium-transporting ATPase 13, plasma membrane-type [Hordeum vulgare]</t>
  </si>
  <si>
    <t>biological process: localization (GO:0051179);; molecular function: catalytic activity (GO:0003824);; molecular function: transporter activity (GO:0005215);; molecular function: binding (GO:0005488);; cellular component: membrane (GO:0016020);; cellular component: membrane part (GO:0044425)</t>
  </si>
  <si>
    <t>PH02Gene31895</t>
  </si>
  <si>
    <t>PH02Gene24644</t>
  </si>
  <si>
    <t>Protein of unknown function (DUF620)</t>
  </si>
  <si>
    <t>hypothetical protein BAE44_0021560 [Dichanthelium oligosanthes]</t>
  </si>
  <si>
    <t>PH02Gene39757</t>
  </si>
  <si>
    <t>[L]</t>
  </si>
  <si>
    <t xml:space="preserve">Biological Process: double-strand break repair via homologous recombination (GO:0000724);; Molecular Function: DNA replication origin binding (GO:0003688);; Molecular Function: single-stranded DNA binding (GO:0003697);; Molecular Function: ATP binding (GO:0005524);; Cellular Component: nucleus (GO:0005634);; Biological Process: DNA replication initiation (GO:0006270);; Biological Process: male meiotic nuclear division (GO:0007140);; Biological Process: female meiotic nuclear division (GO:0007143);; Biological Process: pollen development (GO:0009555);; Cellular Component: MCM complex (GO:0042555);; </t>
  </si>
  <si>
    <t xml:space="preserve">K10737|0.0e+00|bdi:100830613|K10737 DNA helicase MCM8 [EC:3.6.4.12] | (RefSeq) probable DNA helicase MCM8 isoform X1 </t>
  </si>
  <si>
    <t>MCM P-loop domain</t>
  </si>
  <si>
    <t>Probable DNA helicase MCM8 OS=Oryza sativa subsp. japonica OX=39947 GN=MCM8 PE=2 SV=1</t>
  </si>
  <si>
    <t>probable DNA helicase MCM8 isoform X1 [Brachypodium distachyon]</t>
  </si>
  <si>
    <t>biological process: metabolic process (GO:0008152);; biological process: cellular process (GO:0009987);; biological process: response to stimulus (GO:0050896);; molecular function: binding (GO:0005488);; cellular component: cell (GO:0005623);; cellular component: organelle (GO:0043226);; cellular component: cell part (GO:0044464);; biological process: reproduction (GO:0000003);; biological process: reproductive process (GO:0022414);; biological process: single-organism process (GO:0044699);; biological process: cellular component organization or biogenesis (GO:0071840);; biological process: multicellular organismal process (GO:0032501);; biological process: developmental process (GO:0032502);; cellular component: macromolecular complex (GO:0032991)</t>
  </si>
  <si>
    <t>PH02Gene44128</t>
  </si>
  <si>
    <t xml:space="preserve">Cellular Component: plant-type vacuole (GO:0000325);; Molecular Function: molecular_function (GO:0003674);; Molecular Function: catalytic activity (GO:0003824);; Molecular Function: transporter activity (GO:0005215);; Molecular Function: ATP binding (GO:0005524);; Cellular Component: cellular_component (GO:0005575);; Cellular Component: intracellular (GO:0005622);; Cellular Component: cell (GO:0005623);; Cellular Component: cytoplasm (GO:0005737);; Cellular Component: vacuole (GO:0005773);; Cellular Component: vacuolar membrane (GO:0005774);; Biological Process: transport (GO:0006810);; Biological Process: biological_process (GO:0008150);; Molecular Function: primary active transmembrane transporter activity (GO:0015399);; Molecular Function: P-P-bond-hydrolysis-driven transmembrane transporter activity (GO:0015405);; Cellular Component: membrane (GO:0016020);; Cellular Component: integral component of membrane (GO:0016021);;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Molecular Function: active transmembrane transporter activity (GO:0022804);; Molecular Function: transmembrane transporter activity (GO:0022857);; Cellular Component: organelle membrane (GO:0031090);; Molecular Function: ATPase activity, coupled (GO:0042623);; Molecular Function: ATPase activity, coupled to transmembrane movement of substances (GO:0042626);; Cellular Component: organelle (GO:0043226);; Cellular Component: membrane-bounded organelle (GO:0043227);; Cellular Component: intracellular organelle (GO:0043229);; Cellular Component: intracellular membrane-bounded organelle (GO:0043231);; Molecular Function: ATPase activity, coupled to movement of substances (GO:0043492);; Cellular Component: organelle part (GO:0044422);; Cellular Component: intracellular part (GO:0044424);; Cellular Component: vacuolar part (GO:0044437);; Cellular Component: cytoplasmic part (GO:0044444);; Cellular Component: intracellular organelle part (GO:0044446);; Cellular Component: cell part (GO:0044464);; Biological Process: localization (GO:0051179);; Biological Process: establishment of localization (GO:0051234);; Biological Process: transmembrane transport (GO:0055085);; Cellular Component: bounding membrane of organelle (GO:0098588);; Cellular Component: whole membrane (GO:0098805);; </t>
  </si>
  <si>
    <t xml:space="preserve">K05665|1.2e-116|sita:101758752|K05665 ATP-binding cassette, subfamily C (CFTR/MRP), member 1 [EC:7.6.2.3] | (RefSeq) ABC transporter C family member 8 </t>
  </si>
  <si>
    <t>ABC transporter C family member 8 OS=Arabidopsis thaliana OX=3702 GN=ABCC8 PE=2 SV=3</t>
  </si>
  <si>
    <t>ABC transporter C family member 8-like [Panicum miliaceum]</t>
  </si>
  <si>
    <t>cellular component: cell (GO:0005623);; cellular component: organelle (GO:0043226);; cellular component: cell part (GO:0044464);; molecular function: catalytic activity (GO:0003824);; molecular function: transporter activity (GO:0005215);; molecular function: binding (GO:0005488);; cellular component: membrane (GO:0016020);; cellular component: organelle part (GO:0044422);; biological process: localization (GO:0051179);; cellular component: membrane part (GO:0044425)</t>
  </si>
  <si>
    <t>PH02Gene12640</t>
  </si>
  <si>
    <t xml:space="preserve">K19861|7.2e-134|dosa:Os10t0195600-01|K19861 benzyl alcohol O-benzoyltransferase [EC:2.3.1.196 2.3.1.232] | (RefSeq) Os10g0195600; Transferase family protein. </t>
  </si>
  <si>
    <t>Acyl transferase 1 OS=Oryza sativa subsp. japonica OX=39947 GN=AT1 PE=2 SV=1</t>
  </si>
  <si>
    <t>hypothetical protein EE612_054664, partial [Oryza sativa]</t>
  </si>
  <si>
    <t>PH02Gene02928</t>
  </si>
  <si>
    <t xml:space="preserve">Molecular Function: metalloendopeptidase activity (GO:0004222);; Biological Process: proteolysis (GO:0006508);; Molecular Function: zinc ion binding (GO:0008270);; Cellular Component: extracellular matrix (GO:0031012);; </t>
  </si>
  <si>
    <t xml:space="preserve">K07999|1.4e-89|ghi:107911886|K07999 matrix metalloproteinase-20 (enamelysin) [EC:3.4.24.-] | (RefSeq) metalloendoproteinase 4-MMP-like </t>
  </si>
  <si>
    <t>[OW]</t>
  </si>
  <si>
    <t>Posttranslational modification, protein turnover, chaperones;; Extracellular structures</t>
  </si>
  <si>
    <t>Matrixin</t>
  </si>
  <si>
    <t>Metalloendoproteinase 1-MMP OS=Arabidopsis thaliana OX=3702 GN=1MMP PE=1 SV=1</t>
  </si>
  <si>
    <t>hypothetical protein E2562_006121 [Oryza meyeriana var. granulata]</t>
  </si>
  <si>
    <t>biological process: metabolic process (GO:0008152);; molecular function: catalytic activity (GO:0003824);; molecular function: binding (GO:0005488);; cellular component: extracellular region (GO:0005576);; cellular component: extracellular region part (GO:0044421)</t>
  </si>
  <si>
    <t>PH02Gene30005</t>
  </si>
  <si>
    <t>Armadillo/beta-catenin-like repeat</t>
  </si>
  <si>
    <t>hypothetical protein E2562_028075 [Oryza meyeriana var. granulata]</t>
  </si>
  <si>
    <t>PH02Gene41046</t>
  </si>
  <si>
    <t xml:space="preserve">K02923|1.4e-30|sbi:8060905|K02923 large subunit ribosomal protein L38e | (RefSeq) 60S ribosomal protein L38 </t>
  </si>
  <si>
    <t>Ribosomal L38e protein family</t>
  </si>
  <si>
    <t>60S ribosomal protein L38 OS=Arabidopsis thaliana OX=3702 GN=RPL38A PE=3 SV=1</t>
  </si>
  <si>
    <t>hypothetical protein SETIT_6G231700v2 [Setaria italica]</t>
  </si>
  <si>
    <t>PH02Gene16336</t>
  </si>
  <si>
    <t xml:space="preserve">Molecular Function: molecular_function (GO:0003674);; Molecular Function: catalytic activity (GO:0003824);; Molecular Function: monooxygenase activity (GO:0004497);; Molecular Function: binding (GO:0005488);; Molecular Function: iron ion binding (GO:0005506);; Biological Process: lipid metabolic process (GO:0006629);; Biological Process: steroid biosynthetic process (GO:0006694);; Biological Process: multicellular organism development (GO:0007275);; Biological Process: biological_process (GO:0008150);; Biological Process: metabolic process (GO:0008152);; Biological Process: steroid metabolic process (GO:0008202);; Biological Process: lipid biosynthetic process (GO:0008610);; Biological Process: biosynthetic process (GO:0009058);; Biological Process: response to radiation (GO:0009314);; Biological Process: response to light stimulus (GO:0009416);; Biological Process: response to abiotic stimulus (GO:0009628);; Biological Process: response to light intensity (GO:0009642);; Biological Process: response to absence of light (GO:0009646);; Biological Process: skotomorphogenesis (GO:0009647);; Biological Process: post-embryonic development (GO:0009791);; Biological Process: brassinosteroid homeostasis (GO:0010268);; Biological Process: regulation of hormone levels (GO:0010817);; Biological Process: sterol metabolic process (GO:0016125);; Biological Process: phytosteroid metabolic process (GO:0016128);; Biological Process: phytosteroid biosynthetic process (GO:0016129);; Biological Process: brassinosteroid metabolic process (GO:0016131);; Biological Process: brassinosteroid biosynthetic process (GO:0016132);; Molecular Function: oxidoreductase activity (GO:0016491);; Molecular Function: oxidoreductase activity, acting on paired donors, with incorporation or reduction of molecular oxygen (GO:0016705);; Molecular Function: heme binding (GO:0020037);; Biological Process: multicellular organismal process (GO:0032501);; Biological Process: developmental process (GO:0032502);; Biological Process: hormone metabolic process (GO:0042445);; Biological Process: hormone biosynthetic process (GO:0042446);; Biological Process: homeostatic process (GO:0042592);; Biological Process: primary metabolic process (GO:0044238);; Molecular Function: tetrapyrrole binding (GO:0046906);; Molecular Function: cofactor binding (GO:0048037);; Biological Process: anatomical structure development (GO:0048856);; Biological Process: chemical homeostasis (GO:0048878);; Biological Process: response to stimulus (GO:0050896);; Biological Process: lipid homeostasis (GO:0055088);; Biological Process: oxidation-reduction process (GO:0055114);; Biological Process: biological regulation (GO:0065007);; Biological Process: regulation of biological quality (GO:0065008);; Biological Process: organic substance metabolic process (GO:0071704);; Molecular Function: organic cyclic compound binding (GO:0097159);; Biological Process: organic cyclic compound metabolic process (GO:1901360);; Biological Process: organic cyclic compound biosynthetic process (GO:1901362);; Molecular Function: heterocyclic compound binding (GO:1901363);; Biological Process: organic substance biosynthetic process (GO:1901576);; Biological Process: organic hydroxy compound metabolic process (GO:1901615);; Biological Process: organic hydroxy compound biosynthetic process (GO:1901617);; </t>
  </si>
  <si>
    <t xml:space="preserve">K12639|2.6e-259|dosa:Os04t0469800-01|K12639 cytochrome P450 family 724 subfamily B polypeptide 1 [EC:1.14.13.-] | (RefSeq) Os04g0469800, D11, DWARF_SHINKANEAIKOKU_OR_NOHRIN_28; Cytochrome P450 724B1 (EC 1.14.-.-) (OsDWARF11) (Dwarf protein 11). </t>
  </si>
  <si>
    <t>Cytochrome P450 724B1 OS=Oryza sativa subsp. japonica OX=39947 GN=CYP724B1 PE=1 SV=1</t>
  </si>
  <si>
    <t>hypothetical protein E2562_002845 [Oryza meyeriana var. granulata]</t>
  </si>
  <si>
    <t>molecular function: catalytic activity (GO:0003824);; biological process: metabolic process (GO:0008152);; biological process: single-organism process (GO:0044699);; molecular function: binding (GO:0005488);; biological process: multicellular organismal process (GO:0032501);; biological process: developmental process (GO:0032502);; biological process: response to stimulus (GO:0050896);; biological process: biological regulation (GO:0065007)</t>
  </si>
  <si>
    <t>PH02Gene19235</t>
  </si>
  <si>
    <t>Phosphatidylethanolamine-binding protein</t>
  </si>
  <si>
    <t>UPF0098 protein [Dichanthelium oligosanthes]</t>
  </si>
  <si>
    <t>PH02Gene44454</t>
  </si>
  <si>
    <t xml:space="preserve">Molecular Function: transcription factor activity, sequence-specific DNA binding (GO:0003700);; Biological Process: transcription, DNA-templated (GO:0006351);; Molecular Function: sequence-specific DNA binding (GO:0043565);; </t>
  </si>
  <si>
    <t xml:space="preserve">K14431|4.7e-159|dosa:Os06t0614100-01|K14431 transcription factor TGA | (RefSeq) Os06g0614100; bZIP transcription factor, bZIP-1 domain containing protein. </t>
  </si>
  <si>
    <t>Seed dormancy control</t>
  </si>
  <si>
    <t>Transcription factor TGAL8 OS=Oryza sativa subsp. japonica OX=39947 GN=TGAL8 PE=1 SV=1</t>
  </si>
  <si>
    <t>hypothetical protein EE612_035330 [Oryza sativa]</t>
  </si>
  <si>
    <t>biological process: biological regulation (GO:0065007);; molecular function: nucleic acid binding transcription factor activity (GO:0001071);; biological process: metabolic process (GO:0008152);; biological process: cellular process (GO:0009987);; molecular function: binding (GO:0005488)</t>
  </si>
  <si>
    <t>Phyllostachys_edulis_newGene_18594</t>
  </si>
  <si>
    <t>PH02Gene35458</t>
  </si>
  <si>
    <t xml:space="preserve">Molecular Function: nucleic acid binding (GO:0003676);; Molecular Function: zinc ion binding (GO:0008270);; </t>
  </si>
  <si>
    <t>gag-polypeptide of LTR copia-type</t>
  </si>
  <si>
    <t>uncharacterized protein LOC109839238 [Asparagus officinalis]</t>
  </si>
  <si>
    <t>PH02Gene40994</t>
  </si>
  <si>
    <t xml:space="preserve">Molecular Function: protein-arginine N-methyltransferase activity (GO:0016274);; </t>
  </si>
  <si>
    <t xml:space="preserve">K11434|1.2e-195|sita:101775605|K11434 type I protein arginine methyltransferase [EC:2.1.1.319] | (RefSeq) probable protein arginine N-methyltransferase 1 </t>
  </si>
  <si>
    <t>[OKT]</t>
  </si>
  <si>
    <t>Posttranslational modification, protein turnover, chaperones;; Transcription;; Signal transduction mechanisms</t>
  </si>
  <si>
    <t>Methyltransferase domain</t>
  </si>
  <si>
    <t>Probable protein arginine N-methyltransferase 1 OS=Oryza sativa subsp. indica OX=39946 GN=PRMT1 PE=3 SV=1</t>
  </si>
  <si>
    <t>hypothetical protein EJB05_42774 [Eragrostis curvula]</t>
  </si>
  <si>
    <t>biological process: metabolic process (GO:0008152);; biological process: cellular process (GO:0009987);; molecular function: catalytic activity (GO:0003824)</t>
  </si>
  <si>
    <t>Phyllostachys_edulis_newGene_3899</t>
  </si>
  <si>
    <t>zinc-finger of the FCS-type, C2-C2</t>
  </si>
  <si>
    <t>FCS-Like Zinc finger 8 OS=Arabidopsis thaliana OX=3702 GN=FLZ8 PE=1 SV=1</t>
  </si>
  <si>
    <t>protein MARD1 [Brachypodium distachyon]</t>
  </si>
  <si>
    <t>PH02Gene10759</t>
  </si>
  <si>
    <t>uncharacterized protein LOC4330799 [Oryza sativa Japonica Group]</t>
  </si>
  <si>
    <t>PH02Gene04879</t>
  </si>
  <si>
    <t>PREDICTED: uncharacterized protein LOC102717681 [Oryza brachyantha]</t>
  </si>
  <si>
    <t>PH02Gene11287</t>
  </si>
  <si>
    <t xml:space="preserve">Molecular Function: core promoter proximal region sequence-specific DNA binding (GO:0000987);; Cellular Component: nucleus (GO:0005634);; Biological Process: positive regulation of seed germination (GO:0010030);; Biological Process: histone H4-R3 methylation (GO:0043985);; </t>
  </si>
  <si>
    <t xml:space="preserve">K11323|1.9e-47|cre:CHLREDRAFT_120259|K11323 histone arginine demethylase JMJD6 [EC:1.14.11.-] | (RefSeq) predicted protein </t>
  </si>
  <si>
    <t>[BT]</t>
  </si>
  <si>
    <t>Chromatin structure and dynamics;; Signal transduction mechanisms</t>
  </si>
  <si>
    <t>Cupin-like domain</t>
  </si>
  <si>
    <t>F-box protein At5g06550 OS=Arabidopsis thaliana OX=3702 GN=At5g06550 PE=2 SV=1</t>
  </si>
  <si>
    <t>F-box protein At5g06550 [Oryza sativa Japonica Group]</t>
  </si>
  <si>
    <t>molecular function: binding (GO:0005488);; cellular component: cell (GO:0005623);; cellular component: organelle (GO:0043226);; cellular component: cell part (GO:0044464);; biological process: biological regulation (GO:0065007);; biological process: metabolic process (GO:0008152);; biological process: cellular process (GO:0009987);; biological process: cellular component organization or biogenesis (GO:0071840)</t>
  </si>
  <si>
    <t>PH02Gene27800</t>
  </si>
  <si>
    <t>hypothetical protein EJB05_20969 [Eragrostis curvula]</t>
  </si>
  <si>
    <t>PH02Gene45616</t>
  </si>
  <si>
    <t xml:space="preserve">Molecular Function: metal ion binding (GO:0046872);; </t>
  </si>
  <si>
    <t xml:space="preserve">K01081|5.7e-58|gsl:Gasu_60230|K01081 5'-nucleotidase [EC:3.1.3.5] | (RefSeq) 5' nucleotidase family protein </t>
  </si>
  <si>
    <t>Purine metabolism (ko00230);; Pyrimidine metabolism (ko00240);; Nicotinate and nicotinamide metabolism (ko00760)</t>
  </si>
  <si>
    <t>5' nucleotidase family</t>
  </si>
  <si>
    <t>PREDICTED: 5'-nucleotidase domain-containing protein DDB_G0275467 [Oryza brachyantha]</t>
  </si>
  <si>
    <t>PH02Gene11915</t>
  </si>
  <si>
    <t xml:space="preserve">Molecular Function: hydrolase activity, hydrolyzing O-glycosyl compounds (GO:0004553);; Biological Process: carbohydrate metabolic process (GO:0005975);; Cellular Component: integral component of membrane (GO:0016021);; </t>
  </si>
  <si>
    <t>Glycosyl hydrolases family 43</t>
  </si>
  <si>
    <t>hypothetical protein OsJ_35850 [Oryza sativa Japonica Group]</t>
  </si>
  <si>
    <t>molecular function: catalytic activity (GO:0003824);; biological process: metabolic process (GO:0008152);; cellular component: membrane (GO:0016020);; cellular component: membrane part (GO:0044425)</t>
  </si>
  <si>
    <t>PH02Gene07338</t>
  </si>
  <si>
    <t xml:space="preserve">K14638|9.6e-212|bdi:100827435|K14638 solute carrier family 15 (peptide/histidine transporter), member 3/4 | (RefSeq) protein NRT1/ PTR FAMILY 5.8 </t>
  </si>
  <si>
    <t>POT family</t>
  </si>
  <si>
    <t>Protein NRT1/ PTR FAMILY 5.8 OS=Arabidopsis thaliana OX=3702 GN=NPF5.8 PE=2 SV=1</t>
  </si>
  <si>
    <t>hypothetical protein EJB05_55363, partial [Eragrostis curvula]</t>
  </si>
  <si>
    <t>PH02Gene47207</t>
  </si>
  <si>
    <t xml:space="preserve">K24104|1.7e-75|thj:104799061|K24104 GPN-loop GTPase | (RefSeq) LOW QUALITY PROTEIN: uncharacterized protein LOC104799061 </t>
  </si>
  <si>
    <t>Cysteine-rich receptor-like protein kinase 6 OS=Oryza sativa subsp. japonica OX=39947 GN=CRK6 PE=1 SV=1</t>
  </si>
  <si>
    <t>Os07g0537500 [Oryza sativa Japonica Group]</t>
  </si>
  <si>
    <t>PH02Gene27951</t>
  </si>
  <si>
    <t xml:space="preserve">Molecular Function: transcription factor activity, sequence-specific DNA binding (GO:0003700);; Cellular Component: nucleus (GO:0005634);; Cellular Component: host cell nucleus (GO:0042025);; Molecular Function: sequence-specific DNA binding (GO:0043565);; </t>
  </si>
  <si>
    <t xml:space="preserve">K09419|7.3e-124|ats:109763222|K09419 heat shock transcription factor, other eukaryote | (RefSeq) LOC109763222; heat stress transcription factor B-1-like </t>
  </si>
  <si>
    <t>HSF-type DNA-binding</t>
  </si>
  <si>
    <t>Heat stress transcription factor B-1 OS=Oryza sativa subsp. japonica OX=39947 GN=HSFB1 PE=2 SV=1</t>
  </si>
  <si>
    <t>heat stress transcription factor B-1-like [Aegilops tauschii subsp. tauschii]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</si>
  <si>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cellular component: other organism (GO:0044215);; cellular component: other organism part (GO:0044217);; molecular function: binding (GO:0005488)</t>
  </si>
  <si>
    <t>PH02Gene06310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</si>
  <si>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cytoskeleton (GO:0005856);; Cellular Component: microtubule (GO:0005874);; Molecular Function: microtubule binding (GO:0008017);; Molecular Function: cytoskeletal protein binding (GO:0008092);; Cellular Component: microtubule cytoskeleton (GO:0015630);; Molecular Function: tubulin binding (GO:0015631);;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part (GO:0044422);; Cellular Component: intracellular part (GO:0044424);; Cellular Component: cytoskeletal part (GO:0044430);; Cellular Component: intracellular organelle part (GO:0044446);; Cellular Component: cell part (GO:0044464);; Cellular Component: supramolecular complex (GO:0099080);; Cellular Component: supramolecular polymer (GO:0099081);; Cellular Component: supramolecular fiber (GO:0099512);; Cellular Component: polymeric cytoskeletal fiber (GO:0099513);; </t>
  </si>
  <si>
    <t>IQ calmodulin-binding motif</t>
  </si>
  <si>
    <t>Protein IQ-DOMAIN 14 OS=Arabidopsis thaliana OX=3702 GN=IQD14 PE=1 SV=1</t>
  </si>
  <si>
    <t>protein IQ-DOMAIN 1-like [Panicum miliaceum]</t>
  </si>
  <si>
    <t>molecular function: binding (GO:0005488);; cellular component: cell (GO:0005623);; cellular component: cell part (GO:0044464);; cellular component: organelle (GO:0043226);; cellular component: organelle part (GO:0044422);; cellular component: supramolecular complex (GO:0099080)</t>
  </si>
  <si>
    <t>PH02Gene42504</t>
  </si>
  <si>
    <t xml:space="preserve">Molecular Function: molecular_function (GO:0003674);; Molecular Function: catalytic activity (GO:0003824);; Molecular Function: gamma-glutamylcyclotransferase activity (GO:0003839);; Cellular Component: cellular_component (GO:0005575);; Cellular Component: intracellular (GO:0005622);; Cellular Component: cell (GO:0005623);; Cellular Component: cytoplasm (GO:0005737);; Cellular Component: cytosol (GO:0005829);; Biological Process: peptide metabolic process (GO:0006518);; Biological Process: cellular modified amino acid metabolic process (GO:0006575);; Biological Process: glutathione metabolic process (GO:0006749);; Biological Process: glutathione catabolic process (GO:0006751);; Biological Process: sulfur compound metabolic process (GO:0006790);; Biological Process: nitrogen compound metabolic process (GO:0006807);; Biological Process: biological_process (GO:0008150);; Biological Process: metabolic process (GO:0008152);; Biological Process: catabolic process (GO:0009056);; Biological Process: cellular process (GO:0009987);; Molecular Function: lyase activity (GO:0016829);; Molecular Function: carbon-nitrogen lyase activity (GO:0016840);; Molecular Function: amidine-lyase activity (GO:0016842);; Biological Process: cellular nitrogen compound metabolic process (GO:0034641);; Biological Process: cellular modified amino acid catabolic process (GO:0042219);; Biological Process: peptide catabolic process (GO:0043171);; Biological Process: cellular amide metabolic process (GO:0043603);; Biological Process: cellular metabolic process (GO:0044237);; Biological Process: cellular catabolic process (GO:0044248);; Biological Process: sulfur compound catabolic process (GO:0044273);; Cellular Component: intracellular part (GO:0044424);; Cellular Component: cytoplasmic part (GO:0044444);; Cellular Component: cell part (GO:0044464);; Biological Process: cofactor metabolic process (GO:0051186);; Biological Process: cofactor catabolic process (GO:0051187);; Biological Process: organic substance metabolic process (GO:0071704);; Biological Process: organonitrogen compound metabolic process (GO:1901564);; Biological Process: organonitrogen compound catabolic process (GO:1901565);; Biological Process: organic substance catabolic process (GO:1901575);; </t>
  </si>
  <si>
    <t xml:space="preserve">K22596|2.6e-57|obr:102712078|K22596 gamma-glutamylcyclotransferase, plant [EC:4.3.2.9] | (RefSeq) putative glutathione-specific gamma-glutamylcyclotransferase 2 </t>
  </si>
  <si>
    <t>ChaC-like protein</t>
  </si>
  <si>
    <t>Gamma-glutamylcyclotransferase 2-3 OS=Arabidopsis thaliana OX=3702 GN=GGCT2;3 PE=1 SV=1</t>
  </si>
  <si>
    <t>hypothetical protein E2562_002705 [Oryza meyeriana var. granulata]</t>
  </si>
  <si>
    <t>molecular function: catalytic activity (GO:0003824);; cellular component: cell (GO:0005623);; cellular component: cell part (GO:0044464);; biological process: metabolic process (GO:0008152);; biological process: cellular process (GO:0009987)</t>
  </si>
  <si>
    <t>PH02Gene37083</t>
  </si>
  <si>
    <t xml:space="preserve">K10691|4.1e-45|ats:109762802|K10691 E3 ubiquitin-protein ligase UBR4 [EC:2.3.2.27] | (RefSeq) LOC109762802; auxin transport protein BIG </t>
  </si>
  <si>
    <t>GDSL esterase/lipase At1g71691 OS=Arabidopsis thaliana OX=3702 GN=At1g71691 PE=2 SV=1</t>
  </si>
  <si>
    <t>hypothetical protein E2562_001072, partial [Oryza meyeriana var. granulata]</t>
  </si>
  <si>
    <t>PH02Gene23622</t>
  </si>
  <si>
    <t xml:space="preserve">Biological Process: reproduction (GO:0000003);; Biological Process: G1/S transition of mitotic cell cycle (GO:0000082);; Biological Process: mitotic cell cycle (GO:0000278);; Biological Process: nuclear division (GO:0000280);; Biological Process: cell morphogenesis (GO:0000902);; Biological Process: cell morphogenesis involved in differentiation (GO:0000904);; Biological Process: regulation of cell growth (GO:0001558);; Biological Process: cell fate specification (GO:0001708);; Molecular Function: molecular_function (GO:0003674);; Molecular Function: nucleic acid binding (GO:0003676);; Molecular Function: DNA binding (GO:0003677);;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Biological Process: nucleobase-containing compound metabolic process (GO:0006139);; Biological Process: regulation of DNA replication (GO:0006275);; Biological Process: regulation of gene expression by genetic imprinting (GO:0006349);; Biological Process: cellular aromatic compound metabolic process (GO:0006725);; Biological Process: nitrogen compound metabolic process (GO:0006807);; Biological Process: organelle organization (GO:0006996);; Biological Process: cell cycle (GO:0007049);; Biological Process: chromosome segregation (GO:0007059);; Biological Process: meiosis I (GO:0007127);; Biological Process: synapsis (GO:0007129);; Biological Process: multicellular organism development (GO:0007275);; Molecular Function: transcription factor binding (GO:0008134);; Biological Process: biological_process (GO:0008150);; Biological Process: metabolic process (GO:0008152);; Biological Process: asymmetric cell division (GO:0008356);; Biological Process: embryo sac development (GO:0009553);; Biological Process: pollen development (GO:0009555);; Biological Process: fertilization (GO:0009566);; Biological Process: double fertilization forming a zygote and endosperm (GO:0009567);; Biological Process: anatomical structure morphogenesis (GO:0009653);; Biological Process: post-embryonic development (GO:0009791);; Biological Process: tissue development (GO:0009888);; Biological Process: regulation of biosynthetic process (GO:0009889);; Biological Process: cellular process (GO:0009987);; Biological Process: shoot system morphogenesis (GO:0010016);; Biological Process: trichome differentiation (GO:0010026);; Biological Process: guard cell differentiation (GO:0010052);; Biological Process: trichome morphogenesis (GO:0010090);; Biological Process: stomatal complex morphogenesis (GO:0010103);; Biological Process: stomatal complex development (GO:0010374);; Biological Process: guard cell fate commitment (GO:0010377);; Biological Process: regulation of gene expression (GO:0010468);; Biological Process: regulation of macromolecule biosynthetic process (GO:0010556);; Biological Process: regulation of cell cycle process (GO:0010564);; Biological Process: cellular component organization (GO:0016043);; Biological Process: regulation of nucleobase-containing compound metabolic process (GO:0019219);; Biological Process: regulation of metabolic process (GO:0019222);; Biological Process: sexual reproduction (GO:0019953);; Biological Process: cell cycle process (GO:0022402);; Biological Process: reproductive process (GO:0022414);; Biological Process: generative cell differentiation (GO:0022619);; Biological Process: cell differentiation (GO:0030154);;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regulation of DNA endoreduplication (GO:0032875);; Biological Process: cellular component morphogenesis (GO:0032989);; Biological Process: regulation of organelle organization (GO:0033043);; Biological Process: cellular nitrogen compound metabolic process (GO:0034641);; Biological Process: regulation of growth (GO:0040008);; Biological Process: regulation of gene expression, epigenetic (GO:0040029);;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Cellular Component: intracellular part (GO:0044424);; Cellular Component: cytoplasmic part (GO:0044444);; Cellular Component: cell part (GO:0044464);; Biological Process: multi-organism reproductive process (GO:0044703);; Biological Process: cell cycle phase transition (GO:0044770);; Biological Process: mitotic cell cycle phase transition (GO:0044772);; Biological Process: cell cycle G1/S phase transition (GO:0044843);; Biological Process: meiotic chromosome segregation (GO:0045132);; Biological Process: homologous chromosome segregation (GO:0045143);; Biological Process: cell fate commitment (GO:0045165);; Biological Process: heterocycle metabolic process (GO:0046483);; Biological Process: gametophyte development (GO:0048229);; Biological Process: organelle fission (GO:0048285);; Biological Process: leaf development (GO:0048366);; Biological Process: shoot system development (GO:0048367);; Biological Process: cell development (GO:0048468);; Biological Process: system development (GO:0048731);; Biological Process: phyllome development (GO:0048827);; Biological Process: anatomical structure development (GO:0048856);; Biological Process: cellular developmental process (GO:0048869);; Biological Process: regulation of biological process (GO:0050789);; Biological Process: regulation of developmental process (GO:0050793);; Biological Process: regulation of cellular process (GO:0050794);; Biological Process: regulation of DNA metabolic process (GO:0051052);; Biological Process: regulation of cellular component organization (GO:0051128);; Biological Process: regulation of nitrogen compound metabolic process (GO:0051171);; Biological Process: regulation of multicellular organismal process (GO:0051239);; Biological Process: chromosome organization (GO:0051276);; Biological Process: cell division (GO:0051301);; Biological Process: meiotic cell cycle (GO:0051321);; Biological Process: multi-organism process (GO:0051704);; Biological Process: regulation of cell cycle (GO:0051726);; Biological Process: regulation of nuclear division (GO:0051783);; Biological Process: microgametogenesis (GO:0055046);; Biological Process: regulation of macromolecule metabolic process (GO:0060255);; Biological Process: biological regulation (GO:0065007);; Biological Process: chromosome organization involved in meiotic cell cycle (GO:0070192);; Biological Process: genetic imprinting (GO:0071514);; Biological Process: organic substance metabolic process (GO:0071704);; Biological Process: cellular component organization or biogenesis (GO:0071840);; Biological Process: regulation of primary metabolic process (GO:0080090);; Biological Process: regulation of DNA-dependent DNA replication (GO:0090329);; Biological Process: plant epidermis development (GO:0090558);; Biological Process: plant epidermis morphogenesis (GO:0090626);; Biological Process: plant epidermal cell differentiation (GO:0090627);; Biological Process: post-embryonic plant morphogenesis (GO:0090698);; Molecular Function: organic cyclic compound binding (GO:0097159);; Biological Process: nuclear chromosome segregation (GO:0098813);; Biological Process: plant organ development (GO:0099402);; Biological Process: meiotic nuclear division (GO:0140013);; Biological Process: organic cyclic compound metabolic process (GO:1901360);; Molecular Function: heterocyclic compound binding (GO:1901363);; Biological Process: meiotic cell cycle process (GO:1903046);; Biological Process: mitotic cell cycle process (GO:1903047);; Biological Process: palisade mesophyll development (GO:1903866);; Biological Process: regulation of stem cell population maintenance (GO:2000036);; Biological Process: regulation of cellular macromolecule biosynthetic process (GO:2000112);; Biological Process: regulation of genetic imprinting (GO:2000653);; </t>
  </si>
  <si>
    <t xml:space="preserve">K04681|0.0e+00|dosa:Os08t0538700-01|K04681 retinoblastoma-like protein 1 | (RefSeq) Os08g0538700; Retinoblastoma-related protein. </t>
  </si>
  <si>
    <t>[D]</t>
  </si>
  <si>
    <t>Cell cycle control, cell division, chromosome partitioning</t>
  </si>
  <si>
    <t>Retinoblastoma-associated protein A domain</t>
  </si>
  <si>
    <t>Retinoblastoma-related protein 1 OS=Oryza sativa subsp. japonica OX=39947 GN=RBR1 PE=2 SV=1</t>
  </si>
  <si>
    <t>hypothetical protein E2562_026247 [Oryza meyeriana var. granulata]</t>
  </si>
  <si>
    <t>biological process: reproduction (GO:0000003);; biological process: cellular process (GO:0009987);; biological process: single-organism process (GO:0044699);; biological process: cellular component organization or biogenesis (GO:0071840);; biological process: developmental process (GO:0032502);; biological process: biological regulation (GO:0065007);; molecular function: binding (GO:0005488);; cellular component: cell (GO:0005623);; cellular component: cell part (GO:0044464);; cellular component: organelle (GO:0043226);; biological process: metabolic process (GO:0008152);; biological process: reproductive process (GO:0022414);; biological process: multicellular organismal process (GO:0032501);; biological process: multi-organism process (GO:0051704)</t>
  </si>
  <si>
    <t>PH02Gene11286</t>
  </si>
  <si>
    <t xml:space="preserve">Biological Process: carotenoid biosynthetic process (GO:0016117);; Molecular Function: oxidoreductase activity (GO:0016491);; Molecular Function: carotenoid isomerase activity (GO:0046608);; </t>
  </si>
  <si>
    <t xml:space="preserve">K09835|3.2e-267|dosa:Os11t0572700-00|K09835 prolycopene isomerase [EC:5.2.1.13] | (RefSeq) Os11g0572700; Similar to Carotenoid isomerase 1. </t>
  </si>
  <si>
    <t>Carotenoid biosynthesis (ko00906)</t>
  </si>
  <si>
    <t>Flavin containing amine oxidoreductase</t>
  </si>
  <si>
    <t>Prolycopene isomerase, chloroplastic OS=Daucus carota OX=4039 GN=CRTISO PE=2 SV=1</t>
  </si>
  <si>
    <t>putative carotenoid isomerase ZEBRA2, partial [Oryza sativa Japonica Group]</t>
  </si>
  <si>
    <t>PH02Gene16861</t>
  </si>
  <si>
    <t xml:space="preserve">K01674|2.5e-126|bdi:100837442|K01674 carbonic anhydrase [EC:4.2.1.1] | (RefSeq) alpha carbonic anhydrase 1, chloroplastic isoform X2 </t>
  </si>
  <si>
    <t>Nitrogen metabolism (ko00910)</t>
  </si>
  <si>
    <t>Eukaryotic-type carbonic anhydrase</t>
  </si>
  <si>
    <t>Alpha carbonic anhydrase 1, chloroplastic OS=Arabidopsis thaliana OX=3702 GN=ACA1 PE=1 SV=2</t>
  </si>
  <si>
    <t>hypothetical protein E2562_011289 [Oryza meyeriana var. granulata]</t>
  </si>
  <si>
    <t>PH02Gene40136</t>
  </si>
  <si>
    <t xml:space="preserve">K05282|6.2e-102|peq:110031087|K05282 gibberellin-44 dioxygenase [EC:1.14.11.12] | (RefSeq) gibberellin 20 oxidase 1-D-like </t>
  </si>
  <si>
    <t>Diterpenoid biosynthesis (ko00904)</t>
  </si>
  <si>
    <t>Gibberellin 20 oxidase 2 OS=Oryza sativa subsp. indica OX=39946 GN=20ox2 PE=1 SV=1</t>
  </si>
  <si>
    <t>GA20ox-B4 [Triticum aestivum]</t>
  </si>
  <si>
    <t>PH02Gene03260</t>
  </si>
  <si>
    <t xml:space="preserve">Molecular Function: transcription cofactor activity (GO:0003712);; Molecular Function: histone acetyltransferase activity (GO:0004402);; Biological Process: regulation of transcription, DNA-templated (GO:0006355);; Molecular Function: zinc ion binding (GO:0008270);; Cellular Component: host cell nucleus (GO:0042025);; </t>
  </si>
  <si>
    <t>BTB/POZ domain</t>
  </si>
  <si>
    <t>BTB/POZ and TAZ domain-containing protein 2 OS=Arabidopsis thaliana OX=3702 GN=BT2 PE=1 SV=1</t>
  </si>
  <si>
    <t>BK</t>
  </si>
  <si>
    <t>Chromatin structure and dynamics;; Transcription</t>
  </si>
  <si>
    <t>BTB/POZ and TAZ domain-containing protein 2-like [Aegilops tauschii subsp. tauschii]</t>
  </si>
  <si>
    <t>biological process: biological regulation (GO:0065007);; molecular function: transcription factor activity, protein binding (GO:0000988);; molecular function: catalytic activity (GO:0003824);; molecular function: binding (GO:0005488);; cellular component: other organism (GO:0044215);; cellular component: other organism part (GO:0044217)</t>
  </si>
  <si>
    <t>PH02Gene46051</t>
  </si>
  <si>
    <t>PREDICTED: uncharacterized protein LOC102707298 [Oryza brachyantha]</t>
  </si>
  <si>
    <t>PH02Gene10469</t>
  </si>
  <si>
    <t xml:space="preserve">K15333|2.2e-79|nsy:104224633|K15333 tRNA guanosine-2'-O-methyltransferase [EC:2.1.1.34] | (RefSeq) uncharacterized protein LOC104224633 </t>
  </si>
  <si>
    <t>Subtilase family</t>
  </si>
  <si>
    <t>Subtilisin-like protease SBT1.7 OS=Arabidopsis thaliana OX=3702 GN=SBT1.7 PE=1 SV=1</t>
  </si>
  <si>
    <t>subtilisin-like protease SBT1.7 [Aegilops tauschii subsp. tauschii]</t>
  </si>
  <si>
    <t>PH02Gene35696</t>
  </si>
  <si>
    <t xml:space="preserve">K13070|1.5e-60|dosa:Os04t0179200-01|K13070 momilactone-A synthase [EC:1.1.1.295] | (RefSeq) Os04g0179200, MAS, MOMILACTONE_A_SYNTHASE; Similar to Stem secoisolariciresinol dehydrogenase (Fragment). </t>
  </si>
  <si>
    <t>Momilactone A synthase OS=Oryza sativa subsp. japonica OX=39947 GN=Os04g0179200 PE=2 SV=1</t>
  </si>
  <si>
    <t>momilactone A synthase-like [Aegilops tauschii subsp. tauschii]</t>
  </si>
  <si>
    <t>PH02Gene50167</t>
  </si>
  <si>
    <t xml:space="preserve">Molecular Function: cellulase activity (GO:0008810);; Cellular Component: integral component of membrane (GO:0016021);; Biological Process: cellulose catabolic process (GO:0030245);; </t>
  </si>
  <si>
    <t xml:space="preserve">K01179|0.0e+00|dosa:Os03t0329500-01|K01179 endoglucanase [EC:3.2.1.4] | (RefSeq) Os03g0329500, CELLULASE_9D, CEL9D; Similar to Endo-1,4-beta-glucanase (EC 3.2.1.4). </t>
  </si>
  <si>
    <t>Glycosyl hydrolase family 9</t>
  </si>
  <si>
    <t>Endoglucanase 9 OS=Oryza sativa subsp. japonica OX=39947 GN=GLU1 PE=2 SV=1</t>
  </si>
  <si>
    <t>hypothetical protein E2562_009781 [Oryza meyeriana var. granulata]</t>
  </si>
  <si>
    <t>molecular function: catalytic activity (GO:0003824);; cellular component: membrane (GO:0016020);; cellular component: membrane part (GO:0044425);; biological process: metabolic process (GO:0008152);; biological process: cellular process (GO:0009987)</t>
  </si>
  <si>
    <t>PH02Gene17790</t>
  </si>
  <si>
    <t xml:space="preserve">Molecular Function: DNA binding (GO:0003677);; Cellular Component: nucleus (GO:0005634);; </t>
  </si>
  <si>
    <t xml:space="preserve">K14491|1.1e-11|bvg:104887855|K14491 two-component response regulator ARR-B family | (RefSeq) two-component response regulator ARR2 </t>
  </si>
  <si>
    <t>Myb family transcription factor EFM OS=Arabidopsis thaliana OX=3702 GN=EFM PE=1 SV=2</t>
  </si>
  <si>
    <t>hypothetical protein EJB05_04318 [Eragrostis curvula]</t>
  </si>
  <si>
    <t>molecular function: binding (GO:0005488);; cellular component: cell (GO:0005623);; cellular component: organelle (GO:0043226);; cellular component: cell part (GO:0044464)</t>
  </si>
  <si>
    <t>PH02Gene29933</t>
  </si>
  <si>
    <t xml:space="preserve">Molecular Function: structural constituent of ribosome (GO:0003735);; Cellular Component: nucleus (GO:0005634);; Cellular Component: ribosome (GO:0005840);; Biological Process: translation (GO:0006412);; </t>
  </si>
  <si>
    <t xml:space="preserve">K02920|9.8e-50|bdi:100840421|K02920 large subunit ribosomal protein L36e | (RefSeq) 60S ribosomal protein L36-3 </t>
  </si>
  <si>
    <t>Ribosomal protein L36e</t>
  </si>
  <si>
    <t>60S ribosomal protein L36-3 OS=Arabidopsis thaliana OX=3702 GN=RPL36C PE=3 SV=1</t>
  </si>
  <si>
    <t>60S ribosomal protein L36-3-like [Panicum miliaceum]</t>
  </si>
  <si>
    <t>molecular function: structural molecule activity (GO:0005198);; cellular component: cell (GO:0005623);; cellular component: organelle (GO:0043226);; cellular component: cell part (GO:0044464);; cellular component: macromolecular complex (GO:0032991);; biological process: metabolic process (GO:0008152);; biological process: cellular process (GO:0009987)</t>
  </si>
  <si>
    <t>Phyllostachys_edulis_newGene_167</t>
  </si>
  <si>
    <t xml:space="preserve">K00799|2.1e-97|sita:101764179|K00799 glutathione S-transferase [EC:2.5.1.18] | (RefSeq) uncharacterized protein LOC101764179 </t>
  </si>
  <si>
    <t>Glutathione S-transferase, N-terminal domain</t>
  </si>
  <si>
    <t>Probable glutathione S-transferase GSTU6 OS=Oryza sativa subsp. japonica OX=39947 GN=GSTU6 PE=2 SV=2</t>
  </si>
  <si>
    <t>hypothetical protein SETIT_9G347000v2 [Setaria italica]</t>
  </si>
  <si>
    <t>PH02Gene42520</t>
  </si>
  <si>
    <t>C2H2-type zinc finger</t>
  </si>
  <si>
    <t>zinc finger protein ZAT12 [Setaria italica]</t>
  </si>
  <si>
    <t>PH02Gene36369</t>
  </si>
  <si>
    <t xml:space="preserve">Molecular Function: zinc ion binding (GO:0008270);; Molecular Function: ubiquitin protein ligase activity (GO:0061630);; </t>
  </si>
  <si>
    <t xml:space="preserve">K14313|1.2e-19|psom:113341515|K14313 nuclear pore complex protein Nup53 | (RefSeq) uncharacterized protein LOC113341515 </t>
  </si>
  <si>
    <t>SWIM zinc finger</t>
  </si>
  <si>
    <t>hypothetical protein BAE44_0003579 [Dichanthelium oligosanthes]</t>
  </si>
  <si>
    <t>molecular function: binding (GO:0005488);; biological process: metabolic process (GO:0008152);; biological process: cellular process (GO:0009987);; molecular function: catalytic activity (GO:0003824)</t>
  </si>
  <si>
    <t>PH02Gene27586</t>
  </si>
  <si>
    <t xml:space="preserve">K04728|6.0e-12|pmum:103338375|K04728 serine-protein kinase ATM [EC:2.7.11.1] | (RefSeq) serine/threonine-protein kinase ATM </t>
  </si>
  <si>
    <t>Homologous recombination (ko03440)</t>
  </si>
  <si>
    <t>PWWP domain</t>
  </si>
  <si>
    <t>hypothetical protein E2562_028962 [Oryza meyeriana var. granulata]</t>
  </si>
  <si>
    <t>PH02Gene07261</t>
  </si>
  <si>
    <t>Domain of unknown function (DUF3444)</t>
  </si>
  <si>
    <t>hypothetical protein BAE44_0023332 [Dichanthelium oligosanthes]</t>
  </si>
  <si>
    <t>Phyllostachys_edulis_newGene_10653</t>
  </si>
  <si>
    <t>hypothetical protein TRIUR3_28812 [Triticum urartu]</t>
  </si>
  <si>
    <t>PH02Gene12697</t>
  </si>
  <si>
    <t xml:space="preserve">Cellular Component: nucleus (GO:0005634);; Biological Process: regulation of transcription, DNA-templated (GO:0006355);; Molecular Function: zinc ion binding (GO:0008270);; </t>
  </si>
  <si>
    <t xml:space="preserve">K17604|3.6e-17|ats:109756079|K17604 zinc finger SWIM domain-containing protein 3 | (RefSeq) LOC109756079; protein FAR1-RELATED SEQUENCE 5-like </t>
  </si>
  <si>
    <t>FAR1 DNA-binding domain</t>
  </si>
  <si>
    <t>hypothetical protein BAE44_0000125, partial [Dichanthelium oligosanthes]</t>
  </si>
  <si>
    <t>cellular component: cell (GO:0005623);; cellular component: organelle (GO:0043226);; cellular component: cell part (GO:0044464);; biological process: biological regulation (GO:0065007);; molecular function: binding (GO:0005488)</t>
  </si>
  <si>
    <t>PH02Gene03815</t>
  </si>
  <si>
    <t xml:space="preserve">K09510|2.0e-11|bdi:100839313|K09510 DnaJ homolog subfamily B member 4 | (RefSeq) dnaJ homolog subfamily B member 1 </t>
  </si>
  <si>
    <t>DnaJ domain</t>
  </si>
  <si>
    <t>DnaJ protein ERDJ3B OS=Arabidopsis thaliana OX=3702 GN=ERDJ3B PE=1 SV=1</t>
  </si>
  <si>
    <t>Chaperone protein DnaJ [Zea mays]</t>
  </si>
  <si>
    <t>PH02Gene18807</t>
  </si>
  <si>
    <t xml:space="preserve">Molecular Function: GTP binding (GO:0005525);; </t>
  </si>
  <si>
    <t xml:space="preserve">K03978|6.7e-160|dosa:Os01t0732200-01|K03978 GTP-binding protein | (RefSeq) Os01g0732200; GTP-binding protein, HSR1-related domain containing protein. </t>
  </si>
  <si>
    <t>50S ribosome-binding GTPase</t>
  </si>
  <si>
    <t>GTP-binding protein At2g22870 OS=Arabidopsis thaliana OX=3702 GN=EMB2001 PE=2 SV=2</t>
  </si>
  <si>
    <t>GTP-binding protein At2g22870 [Oryza sativa Japonica Group]</t>
  </si>
  <si>
    <t>PH02Gene28684</t>
  </si>
  <si>
    <t xml:space="preserve">Cellular Component: cellular_component (GO:0005575);; Cellular Component: intracellular (GO:0005622);; Cellular Component: cell (GO:0005623);; Cellular Component: cytoplasm (GO:0005737);; Cellular Component: chloroplast (GO:0009507);; Cellular Component: plastid (GO:0009536);;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</t>
  </si>
  <si>
    <t xml:space="preserve">K12897|9.1e-47|csv:101217009|K12897 transformer-2 protein | (RefSeq) serine/arginine-rich splicing factor SR45a </t>
  </si>
  <si>
    <t>Ankyrin repeats (3 copies)</t>
  </si>
  <si>
    <t>Ankyrin repeat domain-containing protein, chloroplastic OS=Arabidopsis thaliana OX=3702 GN=AKRP PE=1 SV=2</t>
  </si>
  <si>
    <t>hypothetical protein E2562_023928 [Oryza meyeriana var. granulata]</t>
  </si>
  <si>
    <t>cellular component: cell (GO:0005623);; cellular component: cell part (GO:0044464);; cellular component: organelle (GO:0043226)</t>
  </si>
  <si>
    <t>PH02Gene10576</t>
  </si>
  <si>
    <t xml:space="preserve">Molecular Function: structural constituent of ribosome (GO:0003735);; Biological Process: translation (GO:0006412);; Cellular Component: large ribosomal subunit (GO:0015934);; </t>
  </si>
  <si>
    <t xml:space="preserve">K02900|1.5e-65|dosa:Os03t0408300-00|K02900 large subunit ribosomal protein L27Ae | (RefSeq) Os03g0408300; Similar to 60S ribosomal protein L27a-3. </t>
  </si>
  <si>
    <t>Ribosomal proteins 50S-L15, 50S-L18e, 60S-L27A</t>
  </si>
  <si>
    <t>60S ribosomal protein L27a-3 OS=Arabidopsis thaliana OX=3702 GN=RPL27AC PE=2 SV=2</t>
  </si>
  <si>
    <t>60S ribosomal protein L27a-3 [Oryza sativa Japonica Group]</t>
  </si>
  <si>
    <t>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</t>
  </si>
  <si>
    <t>PH02Gene41471</t>
  </si>
  <si>
    <t>Peptidase of plants and bacteria</t>
  </si>
  <si>
    <t>Basic secretory protease (Fragments) OS=Boswellia serrata OX=613112 PE=1 SV=1</t>
  </si>
  <si>
    <t>PH02Gene45307</t>
  </si>
  <si>
    <t xml:space="preserve">Molecular Function: phosphatase activity (GO:0016791);; Molecular Function: metal ion binding (GO:0046872);; </t>
  </si>
  <si>
    <t xml:space="preserve">K13248|8.5e-123|ats:109747901|K13248 pyridoxal phosphate phosphatase PHOSPHO2 [EC:3.1.3.74] | (RefSeq) LOC109747901; inorganic pyrophosphatase 2-like </t>
  </si>
  <si>
    <t>Vitamin B6 metabolism (ko00750)</t>
  </si>
  <si>
    <t>Putative Phosphatase</t>
  </si>
  <si>
    <t>Inorganic pyrophosphatase 2 OS=Arabidopsis thaliana OX=3702 GN=At1g17710 PE=2 SV=1</t>
  </si>
  <si>
    <t>inorganic pyrophosphatase 2-like [Aegilops tauschii subsp. tauschii]</t>
  </si>
  <si>
    <t>PH02Gene20837</t>
  </si>
  <si>
    <t xml:space="preserve">Molecular Function: ATP binding (GO:0005524);; Biological Process: response to heat (GO:0009408);; Cellular Component: chloroplast stroma (GO:0009570);; Biological Process: chloroplast organization (GO:0009658);; Biological Process: protein refolding (GO:0042026);; </t>
  </si>
  <si>
    <t xml:space="preserve">K03695|0.0e+00|bdi:100834255|K03695 ATP-dependent Clp protease ATP-binding subunit ClpB | (RefSeq) chaperone protein ClpB2, chloroplastic </t>
  </si>
  <si>
    <t>AAA domain (Cdc48 subfamily)</t>
  </si>
  <si>
    <t>Chaperone protein ClpB2, chloroplastic OS=Oryza sativa subsp. japonica OX=39947 GN=CLPB2 PE=2 SV=1</t>
  </si>
  <si>
    <t>chaperone protein ClpB2, chloroplastic [Brachypodium distachyon]</t>
  </si>
  <si>
    <t>molecular function: binding (GO:0005488);; biological process: response to stimulus (GO:0050896);; 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</t>
  </si>
  <si>
    <t>PH02Gene28994</t>
  </si>
  <si>
    <t xml:space="preserve">Biological Process: G2/M transition of mitotic cell cycle (GO:0000086);; Biological Process: mitotic cell cycle (GO:0000278);; Molecular Function: protein binding (GO:0005515);; Cellular Component: cellular_component (GO:0005575);; Cellular Component: intracellular (GO:0005622);; Cellular Component: cell (GO:0005623);; Cellular Component: nucleus (GO:0005634);; Biological Process: cell cycle (GO:0007049);; Biological Process: biological_process (GO:0008150);; Biological Process: anatomical structure morphogenesis (GO:0009653);; Biological Process: tissue development (GO:0009888);; Biological Process: meristem structural organization (GO:0009933);; Biological Process: regulation of meristem structural organization (GO:0009934);; Biological Process: cellular process (GO:0009987);; Cellular Component: membrane (GO:0016020);; Biological Process: cell cycle process (GO:0022402);; Biological Process: regulation of anatomical structure morphogenesis (GO:0022603);;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cell cycle phase transition (GO:0044770);; Biological Process: mitotic cell cycle phase transition (GO:0044772);; Biological Process: cell cycle G2/M phase transition (GO:0044839);; Biological Process: meristem development (GO:0048507);; Biological Process: regulation of meristem development (GO:0048509);; Biological Process: anatomical structure arrangement (GO:0048532);; Biological Process: anatomical structure development (GO:0048856);; Biological Process: regulation of biological process (GO:0050789);; Biological Process: regulation of developmental process (GO:0050793);; Biological Process: cell division (GO:0051301);; Biological Process: biological regulation (GO:0065007);; Biological Process: mitotic cell cycle process (GO:1903047);; </t>
  </si>
  <si>
    <t>Protein TONSOKU OS=Arabidopsis thaliana OX=3702 GN=TSK PE=1 SV=2</t>
  </si>
  <si>
    <t>hypothetical protein E2562_002524 [Oryza meyeriana var. granulata]</t>
  </si>
  <si>
    <t>biological process: cellular process (GO:0009987);; biological process: single-organism process (GO:0044699);; molecular function: binding (GO:0005488);; cellular component: cell (GO:0005623);; cellular component: cell part (GO:0044464);; cellular component: organelle (GO:0043226);; biological process: developmental process (GO:0032502);; biological process: biological regulation (GO:0065007);; cellular component: membrane (GO:0016020)</t>
  </si>
  <si>
    <t>PH02Gene05326</t>
  </si>
  <si>
    <t>PREDICTED: uncharacterized protein LOC102699564 [Oryza brachyantha]</t>
  </si>
  <si>
    <t>PH02Gene37172</t>
  </si>
  <si>
    <t xml:space="preserve">K15078|1.9e-78|tcc:18614561|K15078 structure-specific endonuclease subunit SLX1 [EC:3.6.1.-] | (RefSeq) putative disease resistance protein RGA3 </t>
  </si>
  <si>
    <t>Putative disease resistance protein RGA1 OS=Solanum bulbocastanum OX=147425 GN=RGA1 PE=2 SV=2</t>
  </si>
  <si>
    <t>putative disease resistance protein RGA3 [Brachypodium distachyon]</t>
  </si>
  <si>
    <t>Phyllostachys_edulis_newGene_2151</t>
  </si>
  <si>
    <t xml:space="preserve">Biological Process: attachment of GPI anchor to protein (GO:0016255);; Cellular Component: GPI-anchor transamidase complex (GO:0042765);; </t>
  </si>
  <si>
    <t xml:space="preserve">K05292|1.7e-63|ats:109757827|K05292 GPI-anchor transamidase subunit T | (RefSeq) LOC109757827; GPI transamidase component PIG-T </t>
  </si>
  <si>
    <t>Glycosylphosphatidylinositol (GPI)-anchor biosynthesis (ko00563)</t>
  </si>
  <si>
    <t>[MO]</t>
  </si>
  <si>
    <t>Cell wall/membrane/envelope biogenesis;; Posttranslational modification, protein turnover, chaperones</t>
  </si>
  <si>
    <t>Gpi16 subunit, GPI transamidase component</t>
  </si>
  <si>
    <t>GPI transamidase component PIG-T [Hordeum vulgare]</t>
  </si>
  <si>
    <t>biological process: metabolic process (GO:0008152);; biological process: cellular process (GO:0009987);;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</si>
  <si>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PH02Gene07182</t>
  </si>
  <si>
    <t xml:space="preserve">K02184|2.0e-133|ini:109182789|K02184 formin 2 | (RefSeq) formin-like protein 1 </t>
  </si>
  <si>
    <t>Formin-like protein 15 OS=Oryza sativa subsp. japonica OX=39947 GN=FH15 PE=2 SV=1</t>
  </si>
  <si>
    <t>hypothetical protein E2562_026461 [Oryza meyeriana var. granulata]</t>
  </si>
  <si>
    <t>PH02Gene02861</t>
  </si>
  <si>
    <t xml:space="preserve">K09497|1.7e-291|obr:102722021|K09497 T-complex protein 1 subunit epsilon | (RefSeq) T-complex protein 1 subunit epsilon-like </t>
  </si>
  <si>
    <t>T-complex protein 1 subunit epsilon OS=Avena sativa OX=4498 PE=2 SV=1</t>
  </si>
  <si>
    <t>hypothetical protein GQ55_4G110500 [Panicum hallii var. hallii]</t>
  </si>
  <si>
    <t>PH02Gene06760</t>
  </si>
  <si>
    <t xml:space="preserve">Molecular Function: molecular_function (GO:0003674);; Molecular Function: catalytic activity (GO:0003824);; Molecular Function: protein binding (GO:0005515);; Cellular Component: cellular_component (GO:0005575);; Cellular Component: intracellular (GO:0005622);; Cellular Component: cell (GO:0005623);; Cellular Component: cytoplasm (GO:0005737);; Biological Process: cellular protein modification process (GO:0006464);; Biological Process: protein methylation (GO:0006479);; Biological Process: nitrogen compound metabolic process (GO:0006807);; Biological Process: biological_process (GO:0008150);; Biological Process: metabolic process (GO:0008152);; Molecular Function: methyltransferase activity (GO:0008168);; Molecular Function: N-methyltransferase activity (GO:0008170);; Biological Process: protein alkylation (GO:0008213);; Molecular Function: protein methyltransferase activity (GO:0008276);; Molecular Function: S-adenosylmethionine-dependent methyltransferase activity (GO:0008757);; Cellular Component: chloroplast (GO:0009507);; Cellular Component: plastid stroma (GO:0009532);; Cellular Component: plastid (GO:0009536);; Cellular Component: chloroplast stroma (GO:0009570);; Biological Process: cellular process (GO:0009987);; Molecular Function: lysine N-methyltransferase activity (GO:0016278);; Molecular Function: protein-lysine N-methyltransferase activity (GO:0016279);; Molecular Function: transferase activity (GO:0016740);; Molecular Function: transferase activity, transferring one-carbon groups (GO:0016741);; Biological Process: peptidyl-lysine methylation (GO:0018022);; Biological Process: peptidyl-lysine trimethylation (GO:0018023);; Biological Process: peptidyl-lysine monomethylation (GO:0018026);; Biological Process: peptidyl-amino acid modification (GO:0018193);; Biological Process: peptidyl-lysine modification (GO:0018205);; Biological Process: protein metabolic process (GO:0019538);; Biological Process: methylation (GO:0032259);; Biological Process: protein modification process (GO:0036211);;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macromolecule methylation (GO:0043414);;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organic substance metabolic process (GO:0071704);; Biological Process: organonitrogen compound metabolic process (GO:1901564);; </t>
  </si>
  <si>
    <t xml:space="preserve">K00592|9.5e-218|ats:109773851|K00592 [ribulose-bisphosphate carboxylase]/[fructose-bisphosphate aldolase]-lysine N-methyltransferase [EC:2.1.1.127 2.1.1.259] | (RefSeq) LOC109773851; fructose-bisphosphate aldolase-lysine N-methyltransferase, chloroplastic </t>
  </si>
  <si>
    <t>Rubisco LSMT substrate-binding</t>
  </si>
  <si>
    <t>Ribulose-1,5 bisphosphate carboxylase/oxygenase large subunit N-methyltransferase, chloroplastic OS=Nicotiana tabacum OX=4097 GN=RBCMT PE=2 SV=1</t>
  </si>
  <si>
    <t>hypothetical protein E2562_019784 [Oryza meyeriana var. granulata]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</si>
  <si>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(GO:0009987);; cellular component: organelle (GO:0043226);; cellular component: organelle part (GO:0044422)</t>
  </si>
  <si>
    <t>Phyllostachys_edulis_newGene_9733</t>
  </si>
  <si>
    <t>PH02Gene33687</t>
  </si>
  <si>
    <t xml:space="preserve">K08770|3.9e-123|dosa:Os10t0475900-01|K08770 ubiquitin C | (RefSeq) Os10g0475900; Ubiquitin domain containing protein. </t>
  </si>
  <si>
    <t>Ubiquitin family</t>
  </si>
  <si>
    <t>Polyubiquitin 3 OS=Oryza sativa subsp. japonica OX=39947 GN=UBQ3 PE=2 SV=2</t>
  </si>
  <si>
    <t>polyubiquitin-B-like [Aegilops tauschii subsp. tauschii]</t>
  </si>
  <si>
    <t>Phyllostachys_edulis_newGene_3000</t>
  </si>
  <si>
    <t>PH02Gene10997</t>
  </si>
  <si>
    <t xml:space="preserve">Biological Process: metal ion transport (GO:0030001);; Molecular Function: metal ion binding (GO:0046872);; </t>
  </si>
  <si>
    <t>Heavy-metal-associated domain</t>
  </si>
  <si>
    <t>Heavy metal-associated isoprenylated plant protein 5 OS=Arabidopsis thaliana OX=3702 GN=HIPP05 PE=1 SV=2</t>
  </si>
  <si>
    <t>heavy metal-associated isoprenylated plant protein 6 [Setaria italica]</t>
  </si>
  <si>
    <t>biological process: localization (GO:0051179);; molecular function: binding (GO:0005488)</t>
  </si>
  <si>
    <t>PH02Gene23825</t>
  </si>
  <si>
    <t>PH02Gene22417</t>
  </si>
  <si>
    <t xml:space="preserve">Cellular Component: cytosol (GO:0005829);; Cellular Component: nascent polypeptide-associated complex (GO:0005854);; Cellular Component: polysomal ribosome (GO:0042788);; </t>
  </si>
  <si>
    <t>NAC domain</t>
  </si>
  <si>
    <t>Nascent polypeptide-associated complex subunit beta OS=Arabidopsis thaliana OX=3702 GN=At1g73230 PE=2 SV=1</t>
  </si>
  <si>
    <t>uncharacterized protein LOC105667212 [Zea mays]</t>
  </si>
  <si>
    <t>cellular component: cell (GO:0005623);; cellular component: cell part (GO:0044464);; cellular component: macromolecular complex (GO:0032991);; cellular component: organelle (GO:0043226)</t>
  </si>
  <si>
    <t>PH02Gene20037</t>
  </si>
  <si>
    <t xml:space="preserve">Molecular Function: antiporter activity (GO:0015297);; Cellular Component: integral component of membrane (GO:0016021);; Molecular Function: xenobiotic transporter activity (GO:0042910);; </t>
  </si>
  <si>
    <t xml:space="preserve">K03327|2.1e-237|dosa:Os01t0684900-01|K03327 multidrug resistance protein, MATE family | (RefSeq) Os01g0684900; Multi antimicrobial extrusion protein MatE family protein. </t>
  </si>
  <si>
    <t>MatE</t>
  </si>
  <si>
    <t>Protein DETOXIFICATION 12 OS=Arabidopsis thaliana OX=3702 GN=DTX12 PE=2 SV=1</t>
  </si>
  <si>
    <t>hypothetical protein EE612_005041, partial [Oryza sativa]</t>
  </si>
  <si>
    <t>PH02Gene25207</t>
  </si>
  <si>
    <t xml:space="preserve">Cellular Component: Cul4-RING E3 ubiquitin ligase complex (GO:0080008);; </t>
  </si>
  <si>
    <t xml:space="preserve">K11806|1.7e-257|osa:4326362|K11806 DDB1- and CUL4-associated factor 13 | (RefSeq) DDB1- and CUL4-associated factor 13 </t>
  </si>
  <si>
    <t>Sof1-like domain</t>
  </si>
  <si>
    <t>Autophagy-related protein 16 OS=Arabidopsis thaliana OX=3702 GN=ATG16 PE=1 SV=1</t>
  </si>
  <si>
    <t>hypothetical protein OsI_01086 [Oryza sativa Indica Group]</t>
  </si>
  <si>
    <t>cellular component: cell (GO:0005623);; cellular component: macromolecular complex (GO:0032991);; cellular component: cell part (GO:0044464)</t>
  </si>
  <si>
    <t>Phyllostachys_edulis_newGene_11935</t>
  </si>
  <si>
    <t>PH02Gene39068</t>
  </si>
  <si>
    <t xml:space="preserve">K08150|1.7e-59|gmx:100810755|K08150 MFS transporter, SP family, solute carrier family 2 (myo-inositol transporter), member 13 | (RefSeq) inositol transporter 1 </t>
  </si>
  <si>
    <t>Sugar (and other) transporter</t>
  </si>
  <si>
    <t>Polyol transporter 5 OS=Arabidopsis thaliana OX=3702 GN=PLT5 PE=1 SV=2</t>
  </si>
  <si>
    <t>PREDICTED: putative polyol transporter 1 [Oryza brachyantha]</t>
  </si>
  <si>
    <t>Phyllostachys_edulis_newGene_12818</t>
  </si>
  <si>
    <t>PH02Gene20930</t>
  </si>
  <si>
    <t xml:space="preserve">Molecular Function: DNA binding (GO:0003677);; Cellular Component: transcription factor complex (GO:0005667);; Biological Process: red, far-red light phototransduction (GO:0009585);; Biological Process: jasmonic acid mediated signaling pathway (GO:0009867);; Biological Process: positive regulation of flower development (GO:0009911);; Biological Process: trichome branching (GO:0010091);; Biological Process: response to red light (GO:0010114);; Biological Process: response to far red light (GO:0010218);; Cellular Component: mediator complex (GO:0016592);; Biological Process: positive regulation of defense response (GO:0031349);; Biological Process: positive regulation of transcription from RNA polymerase II promoter (GO:0045944);; Biological Process: defense response to fungus (GO:0050832);; Biological Process: trichome papilla formation (GO:1905499);; </t>
  </si>
  <si>
    <t xml:space="preserve">K15168|1.9e-297|bdi:100843505|K15168 mediator of RNA polymerase II transcription subunit 25 | (RefSeq) mediator of RNA polymerase II transcription subunit 25 isoform X2 </t>
  </si>
  <si>
    <t>Mediator complex subunit 25 von Willebrand factor type A</t>
  </si>
  <si>
    <t>Mediator of RNA polymerase II transcription subunit 25 OS=Solanum lycopersicum OX=4081 GN=MED25 PE=1 SV=1</t>
  </si>
  <si>
    <t>mediator of RNA polymerase II transcription subunit 25 isoform X2 [Brachypodium distachyon]</t>
  </si>
  <si>
    <t>molecular function: binding (GO:0005488);; cellular component: cell (GO:0005623);; cellular component: macromolecular complex (GO:0032991);;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developmental process (GO:0032502);; biological process: cellular component organization or biogenesis (GO:0071840);; cellular component: membrane-enclosed lumen (GO:0031974);; cellular component: organelle (GO:0043226);; cellular component: organelle part (GO:0044422);; biological process: multi-organism process (GO:0051704)</t>
  </si>
  <si>
    <t>PH02Gene11847</t>
  </si>
  <si>
    <t xml:space="preserve">K12126|3.5e-14|var:108328010|K12126 phytochrome-interacting factor 3 | (RefSeq) transcription factor PIF3 </t>
  </si>
  <si>
    <t>Transcription factor UNE12 OS=Arabidopsis thaliana OX=3702 GN=UNE12 PE=1 SV=2</t>
  </si>
  <si>
    <t>uncharacterized protein C2845_PM01G23560 [Panicum miliaceum]</t>
  </si>
  <si>
    <t>PH02Gene33832</t>
  </si>
  <si>
    <t xml:space="preserve">Molecular Function: copper ion binding (GO:0005507);; Biological Process: lignin catabolic process (GO:0046274);; Cellular Component: apoplast (GO:0048046);; Molecular Function: hydroquinone:oxygen oxidoreductase activity (GO:0052716);; </t>
  </si>
  <si>
    <t xml:space="preserve">K05909|5.0e-262|ats:109741539|K05909 laccase [EC:1.10.3.2] | (RefSeq) LOC109741539; laccase-25-like isoform X1 </t>
  </si>
  <si>
    <t>Laccase-24 OS=Oryza sativa subsp. japonica OX=39947 GN=LAC24 PE=2 SV=1</t>
  </si>
  <si>
    <t>molecular function: binding (GO:0005488);; biological process: metabolic process (GO:0008152);; biological process: cellular process (GO:0009987);; biological process: single-organism process (GO:0044699);; cellular component: extracellular region (GO:0005576);; molecular function: catalytic activity (GO:0003824)</t>
  </si>
  <si>
    <t>PH02Gene01654</t>
  </si>
  <si>
    <t xml:space="preserve">Cellular Component: nucleus (GO:0005634);; Biological Process: regulation of transcription, DNA-templated (GO:0006355);; Molecular Function: zinc ion binding (GO:0008270);; Molecular Function: sequence-specific DNA binding (GO:0043565);; </t>
  </si>
  <si>
    <t xml:space="preserve">K21630|1.1e-25|cmax:111478040|K21630 GATA-type zinc finger protein 1 | (RefSeq) GATA transcription factor 6-like </t>
  </si>
  <si>
    <t>GATA zinc finger</t>
  </si>
  <si>
    <t>GATA transcription factor 4 OS=Arabidopsis thaliana OX=3702 GN=GATA4 PE=2 SV=1</t>
  </si>
  <si>
    <t>hypothetical protein EJB05_23424 [Eragrostis curvula]</t>
  </si>
  <si>
    <t>PH02Gene11062</t>
  </si>
  <si>
    <t xml:space="preserve">Molecular Function: mRNA binding (GO:0003729);; Cellular Component: plasma membrane (GO:0005886);; Cellular Component: actin cytoskeleton (GO:0015629);; Molecular Function: metal ion binding (GO:0046872);; Molecular Function: actin filament binding (GO:0051015);; Biological Process: actin filament bundle assembly (GO:0051017);; </t>
  </si>
  <si>
    <t xml:space="preserve">K09377|1.3e-108|ats:109753770|K09377 cysteine and glycine-rich protein | (RefSeq) LOC109753770; LIM domain-containing protein WLIM1 </t>
  </si>
  <si>
    <t>LIM domain</t>
  </si>
  <si>
    <t>LIM domain-containing protein WLIM1 OS=Arabidopsis thaliana OX=3702 GN=WLIM1 PE=1 SV=1</t>
  </si>
  <si>
    <t>LIM domain-containing protein WLIM1 [Brachypodium distachyon]</t>
  </si>
  <si>
    <t>molecular function: binding (GO:0005488);; cellular component: cell (GO:0005623);; cellular component: membrane (GO:0016020);; cellular component: cell part (GO:0044464);; cellular component: organelle (GO:0043226);; biological process: cellular process (GO:0009987);; biological process: single-organism process (GO:0044699);; biological process: cellular component organization or biogenesis (GO:0071840)</t>
  </si>
  <si>
    <t>Phyllostachys_edulis_newGene_17638</t>
  </si>
  <si>
    <t>hypothetical protein E2562_011601 [Oryza meyeriana var. granulata]</t>
  </si>
  <si>
    <t>PH02Gene36941</t>
  </si>
  <si>
    <t xml:space="preserve">Molecular Function: GTPase activity (GO:0003924);; Molecular Function: GTP binding (GO:0005525);; </t>
  </si>
  <si>
    <t xml:space="preserve">K03234|0.0e+00|dosa:Os01t0742200-01|K03234 elongation factor 2 | (RefSeq) Os01g0742200; Similar to Elongation factor EF-2 (Fragment). </t>
  </si>
  <si>
    <t>Elongation factor Tu GTP binding domain</t>
  </si>
  <si>
    <t>Elongation factor 2 OS=Arabidopsis thaliana OX=3702 GN=LOS1 PE=1 SV=1</t>
  </si>
  <si>
    <t>hypothetical protein E2562_032438 [Oryza meyeriana var. granulata]</t>
  </si>
  <si>
    <t>PH02Gene12750</t>
  </si>
  <si>
    <t xml:space="preserve">Molecular Function: molecular_function (GO:0003674);; Cellular Component: cellular_component (GO:0005575);; Cellular Component: intracellular (GO:0005622);; Cellular Component: cell (GO:0005623);; Cellular Component: cytoplasm (GO:0005737);; Biological Process: generation of precursor metabolites and energy (GO:0006091);; Biological Process: nucleobase-containing compound metabolic process (GO:0006139);; Biological Process: purine nucleotide metabolic process (GO:0006163);; Biological Process: purine nucleotide biosynthetic process (GO:0006164);; Biological Process: cellular aromatic compound metabolic process (GO:0006725);; Biological Process: nucleoside phosphate metabolic process (GO:0006753);; Biological Process: ATP biosynthetic process (GO:0006754);; Biological Process: phosphorus metabolic process (GO:0006793);; Biological Process: phosphate-containing compound metabolic process (GO:0006796);; Biological Process: nitrogen compound metabolic process (GO:0006807);; Biological Process: transport (GO:0006810);; Biological Process: ion transport (GO:0006811);; Biological Process: cation transport (GO:0006812);; Biological Process: biological_process (GO:0008150);; Biological Process: metabolic process (GO:0008152);; Biological Process: biosynthetic process (GO:0009058);; Biological Process: nucleotide metabolic process (GO:0009117);; Biological Process: nucleoside monophosphate metabolic process (GO:0009123);; Biological Process: nucleoside monophosphate biosynthetic process (GO:0009124);; Biological Process: purine nucleoside monophosphate metabolic process (GO:0009126);; Biological Process: purine nucleoside monophosphate biosynthetic process (GO:0009127);; Biological Process: nucleoside triphosphate metabolic process (GO:0009141);; Biological Process: nucleoside triphosphate biosynthetic process (GO:0009142);; Biological Process: purine nucleoside triphosphate metabolic process (GO:0009144);; Biological Process: purine nucleoside triphosphate biosynthetic process (GO:0009145);; Biological Process: purine ribonucleotide metabolic process (GO:0009150);; Biological Process: purine ribonucleotide biosynthetic process (GO:0009152);; Biological Process: ribonucleoside monophosphate biosynthetic process (GO:0009156);; Biological Process: ribonucleoside monophosphate metabolic process (GO:0009161);; Biological Process: nucleotide biosynthetic process (GO:0009165);; Biological Process: purine ribonucleoside monophosphate metabolic process (GO:0009167);; Biological Process: purine ribonucleoside monophosphate biosynthetic process (GO:0009168);; Biological Process: ribonucleoside triphosphate metabolic process (GO:0009199);; Biological Process: ribonucleoside triphosphate biosynthetic process (GO:0009201);; Biological Process: purine ribonucleoside triphosphate metabolic process (GO:0009205);; Biological Process: purine ribonucleoside triphosphate biosynthetic process (GO:0009206);; Biological Process: ribonucleotide metabolic process (GO:0009259);; Biological Process: ribonucleotide biosynthetic process (GO:0009260);; Cellular Component: chloroplast (GO:0009507);; Cellular Component: plastid envelope (GO:0009526);; Cellular Component: chloroplast thylakoid (GO:0009534);; Cellular Component: chloroplast thylakoid membrane (GO:0009535);; Cellular Component: plastid (GO:0009536);; Cellular Component: chloroplast ATP synthase complex (GO:0009544);; Cellular Component: thylakoid (GO:0009579);; Biological Process: photosynthetic electron transport chain (GO:0009767);; Biological Process: photosynthetic electron transport in photosystem II (GO:0009772);; Cellular Component: chloroplast envelope (GO:0009941);; Biological Process: cellular process (GO:0009987);; Biological Process: monovalent inorganic cation transport (GO:0015672);; Biological Process: photosynthesis (GO:0015979);; Biological Process: energy coupled proton transport, down electrochemical gradient (GO:0015985);; Biological Process: ATP synthesis coupled proton transport (GO:0015986);; Cellular Component: membrane (GO:0016020);; Biological Process: drug metabolic process (GO:0017144);; Biological Process: heterocycle biosynthetic process (GO:0018130);; Biological Process: aromatic compound biosynthetic process (GO:0019438);; Biological Process: organophosphate metabolic process (GO:0019637);; Biological Process: photosynthesis, light reaction (GO:0019684);; Biological Process: ribose phosphate metabolic process (GO:0019693);; Biological Process: regulation of anatomical structure morphogenesis (GO:0022603);; Biological Process: electron transport chain (GO:0022900);; Molecular Function: enzyme regulator activity (GO:0030234);; Cellular Component: organelle envelope (GO:0031967);; Cellular Component: envelope (GO:0031975);; Cellular Component: plastid thylakoid (GO:0031976);; Cellular Component: organelle subcompartment (GO:0031984);; Cellular Component: macromolecular complex (GO:0032991);; Biological Process: ion transmembrane transport (GO:0034220);; Cellular Component: photosynthetic membrane (GO:0034357);; Biological Process: cellular nitrogen compound metabolic process (GO:0034641);; Biological Process: nucleobase-containing compound biosynthetic process (GO:0034654);;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Cellular Component: organelle part (GO:0044422);; Cellular Component: intracellular part (GO:0044424);; Cellular Component: membrane part (GO:0044425);; Cellular Component: chloroplast part (GO:0044434);; Cellular Component: plastid part (GO:0044435);; Cellular Component: thylakoid part (GO:0044436);; Cellular Component: cytoplasmic part (GO:0044444);; Cellular Component: intracellular organelle part (GO:0044446);; Cellular Component: cell part (GO:0044464);; Cellular Component: proton-transporting ATP synthase complex, catalytic core F(1) (GO:0045261);; Biological Process: ATP metabolic process (GO:0046034);; Biological Process: ribose phosphate biosynthetic process (GO:0046390);; Biological Process: heterocycle metabolic process (GO:0046483);; Molecular Function: proton-transporting ATP synthase activity, rotational mechanism (GO:0046933);; Biological Process: regulation of biological process (GO:0050789);; Biological Process: regulation of catalytic activity (GO:0050790);; Biological Process: regulation of developmental process (GO:0050793);; Biological Process: localization (GO:0051179);; Biological Process: establishment of localization (GO:0051234);; Biological Process: regulation of multicellular organismal process (GO:0051239);; Cellular Component: plastid thylakoid membrane (GO:0055035);; Biological Process: transmembrane transport (GO:0055085);; Biological Process: nucleobase-containing small molecule metabolic process (GO:0055086);; Biological Process: oxidation-reduction process (GO:0055114);; Biological Process: biological regulation (GO:0065007);; Biological Process: regulation of molecular function (GO:0065009);; Biological Process: organic substance metabolic process (GO:0071704);; Biological Process: purine-containing compound metabolic process (GO:0072521);; Biological Process: purine-containing compound biosynthetic process (GO:0072522);; Biological Process: organophosphate biosynthetic process (GO:0090407);; Biological Process: cation transmembrane transport (GO:0098655);; Biological Process: inorganic ion transmembrane transport (GO:0098660);; Biological Process: inorganic cation transmembrane transport (GO:0098662);; Molecular Function: molecular function regulator (GO:0098772);; Cellular Component: membrane protein complex (GO:0098796);; Cellular Component: chloroplast thylakoid membrane protein complex (GO:0098807);; Biological Process: carbohydrate derivative metabolic process (GO:1901135);; Biological Process: carbohydrate derivative biosynthetic process (GO:1901137);; Biological Process: nucleoside phosphate biosynthetic process (GO:1901293);;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Biological Process: hydrogen ion transmembrane transport (GO:1902600);; Biological Process: regulation of plant organ morphogenesis (GO:1905421);; Biological Process: regulation of multicellular organismal development (GO:2000026);; Biological Process: regulation of root morphogenesis (GO:2000067);; Biological Process: regulation of root development (GO:2000280);; </t>
  </si>
  <si>
    <t xml:space="preserve">K02115|6.0e-168|zma:100284505|K02115 F-type H+-transporting ATPase subunit gamma | (RefSeq) csu309(atpc); ATP synthase subunit gamma, chloroplastic precursor </t>
  </si>
  <si>
    <t>Oxidative phosphorylation (ko00190);; Photosynthesis (ko00195)</t>
  </si>
  <si>
    <t>ATP synthase</t>
  </si>
  <si>
    <t>ATP synthase subunit gamma, chloroplastic OS=Zea mays OX=4577 PE=1 SV=1</t>
  </si>
  <si>
    <t>hypothetical protein E2562_028597 [Oryza meyeriana var. granulata]</t>
  </si>
  <si>
    <t>cellular component: cell (GO:0005623);; cellular component: cell part (GO:0044464);; biological process: metabolic process (GO:0008152);; biological process: cellular process (GO:0009987);; biological process: single-organism process (GO:0044699);; biological process: localization (GO:0051179);; cellular component: organelle (GO:0043226);; cellular component: organelle part (GO:0044422);; cellular component: membrane (GO:0016020);; cellular component: macromolecular complex (GO:0032991);; cellular component: membrane part (GO:0044425);; biological process: biological regulation (GO:0065007);; molecular function: molecular function regulator (GO:0098772);; molecular function: catalytic activity (GO:0003824);; molecular function: transporter activity (GO:0005215)</t>
  </si>
  <si>
    <t>PH02Gene02643</t>
  </si>
  <si>
    <t xml:space="preserve">Biological Process: embryo development ending in seed dormancy (GO:0009793);; </t>
  </si>
  <si>
    <t xml:space="preserve">K17710|3.6e-07|psom:113290128|K17710 pentatricopeptide repeat domain-containing protein 1 | (RefSeq) pentatricopeptide repeat-containing protein At2g18940, chloroplastic-like </t>
  </si>
  <si>
    <t>PPR repeat family</t>
  </si>
  <si>
    <t>Pentatricopeptide repeat-containing protein At3g18110, chloroplastic OS=Arabidopsis thaliana OX=3702 GN=EMB1270 PE=2 SV=2</t>
  </si>
  <si>
    <t>PREDICTED: pentatricopeptide repeat-containing protein At3g18110, chloroplastic [Oryza brachyantha]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</si>
  <si>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</si>
  <si>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Phyllostachys_edulis_newGene_14786</t>
  </si>
  <si>
    <t xml:space="preserve">Biological Process: response to acid chemical (GO:0001101);; Biological Process: response to stress (GO:0006950);; Biological Process: response to osmotic stress (GO:0006970);; Biological Process: biological_process (GO:0008150);; Biological Process: response to external stimulus (GO:0009605);; Biological Process: response to biotic stimulus (GO:0009607);; Biological Process: response to wounding (GO:0009611);; Biological Process: response to bacterium (GO:0009617);;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abscisic acid (GO:0009737);; Biological Process: response to salicylic acid (GO:0009751);; Biological Process: response to jasmonic acid (GO:0009753);; Biological Process: response to 1-aminocyclopropane-1-carboxylic acid (GO:0009961);; Biological Process: response to organic substance (GO:0010033);; Biological Process: response to organonitrogen compound (GO:0010243);; Biological Process: response to organic cyclic compound (GO:0014070);; Biological Process: response to lipid (GO:0033993);; Biological Process: response to chemical (GO:0042221);; Biological Process: response to drug (GO:0042493);; Biological Process: response to amino acid (GO:0043200);; Biological Process: response to external biotic stimulus (GO:0043207);; Biological Process: response to antibiotic (GO:0046677);; Biological Process: response to stimulus (GO:0050896);; Biological Process: multi-organism process (GO:0051704);; Biological Process: response to other organism (GO:0051707);; Biological Process: response to alcohol (GO:0097305);; Biological Process: response to nitrogen compound (GO:1901698);; Biological Process: response to oxygen-containing compound (GO:1901700);; </t>
  </si>
  <si>
    <t>F-box protein At1g61340 OS=Arabidopsis thaliana OX=3702 GN=At1g61340 PE=2 SV=1</t>
  </si>
  <si>
    <t>F-box domain-containing protein, partial [Phyllostachys edulis]</t>
  </si>
  <si>
    <t>biological process: response to stimulus (GO:0050896);; biological process: multi-organism process (GO:0051704)</t>
  </si>
  <si>
    <t>Phyllostachys_edulis_newGene_15684</t>
  </si>
  <si>
    <t xml:space="preserve">Molecular Function: nucleic acid binding (GO:0003676);; Molecular Function: poly(A)-specific ribonuclease activity (GO:0004535);; Cellular Component: CCR4-NOT complex (GO:0030014);; </t>
  </si>
  <si>
    <t>hypothetical protein OsI_32605 [Oryza sativa Indica Group]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</si>
  <si>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macromolecular complex (GO:0032991);; cellular component: cell part (GO:0044464)</t>
  </si>
  <si>
    <t>PH02Gene32215</t>
  </si>
  <si>
    <t xml:space="preserve">Molecular Function: transcription factor activity, sequence-specific DNA binding (GO:0003700);; </t>
  </si>
  <si>
    <t xml:space="preserve">K16221|4.5e-31|gab:108479959|K16221 transcription factor TCP21 (protein CCA1 HIKING EXPEDITION) | (RefSeq) transcription factor TCP7-like </t>
  </si>
  <si>
    <t>Circadian rhythm - plant (ko04712)</t>
  </si>
  <si>
    <t>TCP family transcription factor</t>
  </si>
  <si>
    <t>Transcription factor PCF3 OS=Oryza sativa subsp. japonica OX=39947 GN=PCF3 PE=2 SV=1</t>
  </si>
  <si>
    <t>biological process: biological regulation (GO:0065007);; molecular function: nucleic acid binding transcription factor activity (GO:0001071)</t>
  </si>
  <si>
    <t>PH02Gene20563</t>
  </si>
  <si>
    <t xml:space="preserve">K01193|3.8e-254|osa:4346527|K01193 beta-fructofuranosidase [EC:3.2.1.26] | (RefSeq) LOW QUALITY PROTEIN: beta-fructofuranosidase, insoluble isoenzyme 7-like </t>
  </si>
  <si>
    <t>Galactose metabolism (ko00052);; Starch and sucrose metabolism (ko00500)</t>
  </si>
  <si>
    <t>Glycosyl hydrolases family 32 N-terminal domain</t>
  </si>
  <si>
    <t>Beta-fructofuranosidase, insoluble isoenzyme 7 OS=Oryza sativa subsp. indica OX=39946 GN=CIN7 PE=2 SV=2</t>
  </si>
  <si>
    <t>Beta-fructofuranosidase, insoluble isoenzyme 7 [Dichanthelium oligosanthes]</t>
  </si>
  <si>
    <t>PH02Gene02092</t>
  </si>
  <si>
    <t xml:space="preserve">K01988|4.1e-170|obr:102717891|K01988 lactosylceramide 4-alpha-galactosyltransferase [EC:2.4.1.228] | (RefSeq) uncharacterized protein At4g19900-like </t>
  </si>
  <si>
    <t>Glycosphingolipid biosynthesis - lacto and neolacto series (ko00601);; Glycosphingolipid biosynthesis - globo and isoglobo series (ko00603)</t>
  </si>
  <si>
    <t>Alpha 1,4-glycosyltransferase conserved region</t>
  </si>
  <si>
    <t>Uncharacterized protein At4g19900 OS=Arabidopsis thaliana OX=3702 GN=At4g19900 PE=2 SV=1</t>
  </si>
  <si>
    <t>PREDICTED: uncharacterized protein At4g19900-like [Oryza brachyantha]</t>
  </si>
  <si>
    <t>PH02Gene42878</t>
  </si>
  <si>
    <t xml:space="preserve">Molecular Function: protein kinase activity (GO:0004672);; Molecular Function: ATP binding (GO:0005524);; Molecular Function: polysaccharide binding (GO:0030247);; </t>
  </si>
  <si>
    <t>putative receptor-like protein kinase [Dichanthelium oligosanthes]</t>
  </si>
  <si>
    <t>Phyllostachys_edulis_newGene_734</t>
  </si>
  <si>
    <t>PH02Gene46669</t>
  </si>
  <si>
    <t xml:space="preserve">Molecular Function: transferase activity, transferring acyl groups, acyl groups converted into alkyl on transfer (GO:0046912);; </t>
  </si>
  <si>
    <t>hypothetical protein EJB05_57973 [Eragrostis curvula]</t>
  </si>
  <si>
    <t>PH02Gene07002</t>
  </si>
  <si>
    <t xml:space="preserve">K08202|2.5e-77|bna:106377603|K08202 MFS transporter, OCT family, solute carrier family 22 (organic cation transporter), member 4/5 | (RefSeq) organic cation/carnitine transporter 4-like </t>
  </si>
  <si>
    <t>Organic cation/carnitine transporter 2 OS=Arabidopsis thaliana OX=3702 GN=OCT2 PE=2 SV=1</t>
  </si>
  <si>
    <t>organic cation/carnitine transporter 2-like [Aegilops tauschii subsp. tauschii]</t>
  </si>
  <si>
    <t>PH02Gene10725</t>
  </si>
  <si>
    <t xml:space="preserve">Molecular Function: DNA binding (GO:0003677);; Cellular Component: nucleus (GO:0005634);; Biological Process: regulation of transcription, DNA-templated (GO:0006355);; </t>
  </si>
  <si>
    <t xml:space="preserve">K00521|7.9e-84|cmos:111447866|K00521 ferric-chelate reductase [EC:1.16.1.7] | (RefSeq) ferric reduction oxidase 7, chloroplastic-like </t>
  </si>
  <si>
    <t>NAC domain-containing protein 35 OS=Arabidopsis thaliana OX=3702 GN=NAC035 PE=1 SV=2</t>
  </si>
  <si>
    <t>NAC transcription factor [Hordeum vulgare]</t>
  </si>
  <si>
    <t>molecular function: binding (GO:0005488);; cellular component: cell (GO:0005623);; cellular component: organelle (GO:0043226);; cellular component: cell part (GO:0044464);; biological process: biological regulation (GO:0065007)</t>
  </si>
  <si>
    <t>PH02Gene10687</t>
  </si>
  <si>
    <t>PH02Gene14774</t>
  </si>
  <si>
    <t xml:space="preserve">K01188|2.8e-248|sbi:8062700|K01188 beta-glucosidase [EC:3.2.1.21] | (RefSeq) beta-glucosidase 20 isoform X1 </t>
  </si>
  <si>
    <t>Glycosyl hydrolase family 1</t>
  </si>
  <si>
    <t>Beta-glucosidase 20 OS=Oryza sativa subsp. japonica OX=39947 GN=BGLU20 PE=2 SV=1</t>
  </si>
  <si>
    <t>beta-glucosidase 20-like isoform X1 [Panicum hallii]</t>
  </si>
  <si>
    <t>PH02Gene40929</t>
  </si>
  <si>
    <t xml:space="preserve">Molecular Function: calmodulin binding (GO:0005516);; Biological Process: defense response (GO:0006952);; Biological Process: response to biotic stimulus (GO:0009607);; Cellular Component: integral component of membrane (GO:0016021);; </t>
  </si>
  <si>
    <t xml:space="preserve">K08472|1.3e-205|bdi:100827835|K08472 mlo protein | (RefSeq) MLO-like protein 13 </t>
  </si>
  <si>
    <t>Mlo family</t>
  </si>
  <si>
    <t>MLO-like protein 13 OS=Arabidopsis thaliana OX=3702 GN=MLO13 PE=2 SV=1</t>
  </si>
  <si>
    <t>D</t>
  </si>
  <si>
    <t>MLO-like protein 13 [Brachypodium distachyon]</t>
  </si>
  <si>
    <t>molecular function: binding (GO:0005488);; biological process: response to stimulus (GO:0050896);; cellular component: membrane (GO:0016020);; cellular component: membrane part (GO:0044425)</t>
  </si>
  <si>
    <t>PH02Gene02096</t>
  </si>
  <si>
    <t xml:space="preserve">Molecular Function: ATP binding (GO:0005524);; Cellular Component: integral component of membrane (GO:0016021);; Molecular Function: ATPase activity (GO:0016887);; </t>
  </si>
  <si>
    <t xml:space="preserve">K05681|7.3e-69|cme:CYME_CMS467C|K05681 ATP-binding cassette, subfamily G (WHITE), member 2 | (RefSeq) ATP-binding cassette, sub-family G, member 2 </t>
  </si>
  <si>
    <t>ABC transporter G family member 11 OS=Arabidopsis thaliana OX=3702 GN=ABCG11 PE=1 SV=1</t>
  </si>
  <si>
    <t>PREDICTED: ABC transporter G family member 11-like [Oryza brachyantha]</t>
  </si>
  <si>
    <t>molecular function: binding (GO:0005488);; cellular component: membrane (GO:0016020);; cellular component: membrane part (GO:0044425);; molecular function: catalytic activity (GO:0003824)</t>
  </si>
  <si>
    <t>PH02Gene10383</t>
  </si>
  <si>
    <t xml:space="preserve">Biological Process: lipid metabolic process (GO:0006629);; </t>
  </si>
  <si>
    <t>hypothetical protein EE612_007842 [Oryza sativa]</t>
  </si>
  <si>
    <t>biological process: metabolic process (GO:0008152);; biological process: single-organism process (GO:0044699)</t>
  </si>
  <si>
    <t>PH02Gene28987</t>
  </si>
  <si>
    <t xml:space="preserve">K13415|1.2e-51|lja:Lj1g3v1222380.1|K13415 protein brassinosteroid insensitive 1 [EC:2.7.10.1 2.7.11.1] | (RefSeq) Lj1g3v1222380.1; - </t>
  </si>
  <si>
    <t>Probable inactive receptor kinase At5g58300 OS=Arabidopsis thaliana OX=3702 GN=At5g58300 PE=1 SV=1</t>
  </si>
  <si>
    <t>probable inactive receptor kinase At5g58300 [Oryza sativa Japonica Group]</t>
  </si>
  <si>
    <t>PH02Gene35117</t>
  </si>
  <si>
    <t xml:space="preserve">Molecular Function: superoxide dismutase activity (GO:0004784);; Cellular Component: chloroplast stroma (GO:0009570);; Cellular Component: thylakoid (GO:0009579);; Biological Process: response to iron ion (GO:0010039);; Biological Process: gene silencing by miRNA (GO:0035195);; Biological Process: response to copper ion (GO:0046688);; Molecular Function: metal ion binding (GO:0046872);; Cellular Component: apoplast (GO:0048046);; Biological Process: cellular response to sucrose stimulus (GO:0071329);; Biological Process: cellular response to ozone (GO:0071457);; Biological Process: cellular response to salt stress (GO:0071472);; Biological Process: cellular response to light intensity (GO:0071484);; Biological Process: cellular response to UV-B (GO:0071493);; </t>
  </si>
  <si>
    <t xml:space="preserve">K04565|8.4e-69|dosa:Os08t0561700-01|K04565 superoxide dismutase, Cu-Zn family [EC:1.15.1.1] | (RefSeq) Os08g0561700; Similar to Superoxide dismutase. </t>
  </si>
  <si>
    <t>Peroxisome (ko04146)</t>
  </si>
  <si>
    <t>Copper/zinc superoxide dismutase (SODC)</t>
  </si>
  <si>
    <t>Superoxide dismutase [Cu-Zn], chloroplastic OS=Oryza sativa subsp. japonica OX=39947 GN=SODCP PE=1 SV=1</t>
  </si>
  <si>
    <t>superoxide dismutase [Cu-Zn], chloroplastic [Oryza sativa Japonica Group]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</si>
  <si>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organelle (GO:0043226);; cellular component: organelle part (GO:0044422);; cellular component: cell part (GO:0044464);; biological process: biological regulation (GO:0065007);; molecular function: binding (GO:0005488);; cellular component: extracellular region (GO:0005576)</t>
  </si>
  <si>
    <t>PH02Gene49111</t>
  </si>
  <si>
    <t xml:space="preserve">Cellular Component: nucleus (GO:0005634);; Biological Process: cellular response to phosphate starvation (GO:0016036);; Biological Process: cellular response to cold (GO:0070417);; </t>
  </si>
  <si>
    <t>SPX domain</t>
  </si>
  <si>
    <t>SPX domain-containing protein 1 OS=Oryza sativa subsp. japonica OX=39947 GN=SPX1 PE=1 SV=1</t>
  </si>
  <si>
    <t>SPX domain-containing protein 1 [Brachypodium distachyon]</t>
  </si>
  <si>
    <t>cellular component: cell (GO:0005623);; cellular component: organelle (GO:0043226);; cellular component: cell part (GO:0044464);; biological process: cellular process (GO:0009987);; biological process: response to stimulus (GO:0050896)</t>
  </si>
  <si>
    <t>PH02Gene49677</t>
  </si>
  <si>
    <t xml:space="preserve">K00924|4.8e-110|pda:103710231|K00924 kinase [EC:2.7.1.-] | (RefSeq) receptor-like protein kinase 5 </t>
  </si>
  <si>
    <t>LRR receptor-like serine/threonine-protein kinase HSL2 OS=Arabidopsis thaliana OX=3702 GN=HSL2 PE=1 SV=1</t>
  </si>
  <si>
    <t>PH02Gene20238</t>
  </si>
  <si>
    <t>Heavy metal-associated isoprenylated plant protein 34 OS=Arabidopsis thaliana OX=3702 GN=HIPP34 PE=2 SV=1</t>
  </si>
  <si>
    <t>hypothetical protein D1007_60139 [Hordeum vulgare]</t>
  </si>
  <si>
    <t>PH02Gene37888</t>
  </si>
  <si>
    <t xml:space="preserve">Biological Process: response to acid chemical (GO:0001101);;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response to endogenous stimulus (GO:0009719);; Biological Process: response to hormone (GO:0009725);; Biological Process: response to gibberellin (GO:0009739);; Biological Process: regulation of biosynthetic process (GO:0009889);; Biological Process: response to organic substance (GO:0010033);;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response to lipid (GO:0033993);;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intracellular part (GO:0044424);; Cellular Component: cell part (GO:0044464);;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heterocyclic compound binding (GO:1901363);; Biological Process: response to oxygen-containing compound (GO:1901700);;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</si>
  <si>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K14494|4.3e-59|adu:107481054|K14494 DELLA protein | (RefSeq) DELLA protein GAI </t>
  </si>
  <si>
    <t>GRAS domain family</t>
  </si>
  <si>
    <t>Scarecrow-like protein 3 OS=Arabidopsis thaliana OX=3702 GN=SCL3 PE=1 SV=1</t>
  </si>
  <si>
    <t>scarecrow-like protein 3 isoform X1 [Oryza sativa Japonica Group]</t>
  </si>
  <si>
    <t>biological process: response to stimulus (GO:0050896);; 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</t>
  </si>
  <si>
    <t>PH02Gene03173</t>
  </si>
  <si>
    <t>Early nodulin-like protein 2 OS=Arabidopsis thaliana OX=3702 GN=At4g27520 PE=1 SV=1</t>
  </si>
  <si>
    <t>hypothetical protein EJB05_41972, partial [Eragrostis curvula]</t>
  </si>
  <si>
    <t>PH02Gene17564</t>
  </si>
  <si>
    <t>Uncharacterized protein At4g18490 OS=Arabidopsis thaliana OX=3702 GN=At4g18490 PE=4 SV=3</t>
  </si>
  <si>
    <t>uncharacterized protein At4g18490 isoform X2 [Aegilops tauschii subsp. tauschii]</t>
  </si>
  <si>
    <t>PH02Gene38730</t>
  </si>
  <si>
    <t>uncharacterized protein LOC4334159 [Oryza sativa Japonica Group]</t>
  </si>
  <si>
    <t>PH02Gene30029</t>
  </si>
  <si>
    <t>hypothetical protein EE612_027781 [Oryza sativa]</t>
  </si>
  <si>
    <t>PH02Gene08911</t>
  </si>
  <si>
    <t xml:space="preserve">Biological Process: biological_process (GO:0008150);; Biological Process: response to abiotic stimulus (GO:0009628);; Biological Process: response to stimulus (GO:0050896);; Biological Process: response to karrikin (GO:0080167);; </t>
  </si>
  <si>
    <t xml:space="preserve">K19761|8.6e-82|dosa:Os03t0854000-01|K19761 gamma-glutamylaminecyclotransferase [EC:2.3.2.-] | (RefSeq) Os03g0854000; Butirosin biosynthesis, BtrG-like domain containing protein. </t>
  </si>
  <si>
    <t>Putative gamma-glutamylcyclotransferase At3g02910 OS=Arabidopsis thaliana OX=3702 GN=At3g02910 PE=2 SV=2</t>
  </si>
  <si>
    <t>hypothetical protein E2562_009231 [Oryza meyeriana var. granulata]</t>
  </si>
  <si>
    <t>biological process: response to stimulus (GO:0050896)</t>
  </si>
  <si>
    <t>PH02Gene05165</t>
  </si>
  <si>
    <t xml:space="preserve">Molecular Function: ATP binding (GO:0005524);; Biological Process: protein refolding (GO:0042026);; </t>
  </si>
  <si>
    <t xml:space="preserve">K04077|1.8e-285|dosa:Os04t0443900-01|K04077 chaperonin GroEL | (RefSeq) Os04g0443900; Similar to RuBisCO large subunit-binding protein subunit beta, chloroplastic. </t>
  </si>
  <si>
    <t>RNA degradation (ko03018)</t>
  </si>
  <si>
    <t>Chaperonin 60 subunit beta 4, chloroplastic OS=Arabidopsis thaliana OX=3702 GN=CPN60B4 PE=1 SV=1</t>
  </si>
  <si>
    <t>ruBisCO large subunit-binding protein subunit beta, chloroplastic-like [Panicum miliaceum]</t>
  </si>
  <si>
    <t>molecular function: binding (GO:0005488);; biological process: cellular process (GO:0009987)</t>
  </si>
  <si>
    <t>PH02Gene37068</t>
  </si>
  <si>
    <t xml:space="preserve">Molecular Function: prephenate dehydrogenase (NADP+) activity (GO:0004665);; Biological Process: tyrosine biosynthetic process (GO:0006571);; Molecular Function: prephenate dehydrogenase (NAD+) activity (GO:0008977);; Cellular Component: chloroplast (GO:0009507);; </t>
  </si>
  <si>
    <t xml:space="preserve">K15227|7.9e-173|zma:100281038|K15227 arogenate dehydrogenase (NADP+), plant [EC:1.3.1.78] | (RefSeq) arogenate dehydrogenase </t>
  </si>
  <si>
    <t>Phenylalanine, tyrosine and tryptophan biosynthesis (ko00400);; Biosynthesis of amino acids (ko01230)</t>
  </si>
  <si>
    <t>Prephenate dehydrogenase</t>
  </si>
  <si>
    <t>Arogenate dehydrogenase 2, chloroplastic OS=Arabidopsis thaliana OX=3702 GN=TYRAAT2 PE=1 SV=1</t>
  </si>
  <si>
    <t>arogenate dehydrogenase 2, chloroplastic-like [Panicum hallii]</t>
  </si>
  <si>
    <t>biological process: metabolic process (GO:0008152);; biological process: single-organism process (GO:0044699);; molecular function: catalytic activity (GO:0003824);; biological process: cellular process (GO:0009987);; cellular component: cell (GO:0005623);; cellular component: organelle (GO:0043226);; cellular component: cell part (GO:0044464)</t>
  </si>
  <si>
    <t>PH02Gene35285</t>
  </si>
  <si>
    <t xml:space="preserve">K00901|1.9e-48|apro:F751_1887|K00901 diacylglycerol kinase (ATP) [EC:2.7.1.107] | (RefSeq) Diacylglycerol kinase 1 </t>
  </si>
  <si>
    <t>Glycerolipid metabolism (ko00561);; Glycerophospholipid metabolism (ko00564);; Phosphatidylinositol signaling system (ko04070)</t>
  </si>
  <si>
    <t>4Fe-4S single cluster domain of Ferredoxin I</t>
  </si>
  <si>
    <t>PH02Gene38435</t>
  </si>
  <si>
    <t xml:space="preserve">K13195|1.4e-34|sita:101772306|K13195 cold-inducible RNA-binding protein | (RefSeq) glycine-rich RNA-binding protein </t>
  </si>
  <si>
    <t>Glycine-rich RNA-binding protein GRP2A OS=Sinapis alba OX=3728 PE=2 SV=1</t>
  </si>
  <si>
    <t>hypothetical protein GQ55_1G229700 [Panicum hallii var. hallii]</t>
  </si>
  <si>
    <t>PH02Gene13695</t>
  </si>
  <si>
    <t xml:space="preserve">Molecular Function: transcription factor activity, sequence-specific DNA binding (GO:0003700);; Biological Process: regulation of transcription, DNA-templated (GO:0006355);; </t>
  </si>
  <si>
    <t>bZIP transcription factor</t>
  </si>
  <si>
    <t>Basic leucine zipper 43 OS=Arabidopsis thaliana OX=3702 GN=BZIP43 PE=1 SV=1</t>
  </si>
  <si>
    <t>hypothetical protein E2562_004527 [Oryza meyeriana var. granulata]</t>
  </si>
  <si>
    <t>PH02Gene01062</t>
  </si>
  <si>
    <t>hypothetical protein EJB05_20002, partial [Eragrostis curvula]</t>
  </si>
  <si>
    <t>PH02Gene40249</t>
  </si>
  <si>
    <t xml:space="preserve">Molecular Function: magnesium ion binding (GO:0000287);; Molecular Function: terpene synthase activity (GO:0010333);; </t>
  </si>
  <si>
    <t xml:space="preserve">K15803|7.6e-197|obr:102717612|K15803 (-)-germacrene D synthase [EC:4.2.3.75] | (RefSeq) (-)-germacrene D synthase-like </t>
  </si>
  <si>
    <t>Sesquiterpenoid and triterpenoid biosynthesis (ko00909)</t>
  </si>
  <si>
    <t>Terpene synthase family, metal binding domain</t>
  </si>
  <si>
    <t>(-)-beta-caryophyllene synthase OS=Matricaria chamomilla var. recutita OX=127986 PE=1 SV=1</t>
  </si>
  <si>
    <t>(-)-germacrene D synthase [Indosasa hispida]</t>
  </si>
  <si>
    <t>molecular function: binding (GO:0005488);; molecular function: catalytic activity (GO:0003824)</t>
  </si>
  <si>
    <t>PH02Gene09134</t>
  </si>
  <si>
    <t xml:space="preserve">K07375|1.3e-252|dosa:Os02t0167300-01|K07375 tubulin beta | (RefSeq) Os02g0167300, BETA-TUBULIN_5, TUB5; Tubulin beta-3 chain (Beta-3 tubulin). </t>
  </si>
  <si>
    <t>Tubulin beta-1 chain OS=Eleusine indica OX=29674 GN=TUBB1 PE=2 SV=1</t>
  </si>
  <si>
    <t>hypothetical protein GQ55_4G051200 [Panicum hallii var. hallii]</t>
  </si>
  <si>
    <t>PH02Gene02501</t>
  </si>
  <si>
    <t xml:space="preserve">Molecular Function: transcription factor activity, sequence-specific DNA binding (GO:0003700);; Cellular Component: nucleus (GO:0005634);; Molecular Function: sequence-specific DNA binding (GO:0043565);; </t>
  </si>
  <si>
    <t xml:space="preserve">K13424|3.4e-21|ccaj:109816325|K13424 WRKY transcription factor 33 | (RefSeq) probable WRKY transcription factor 33 </t>
  </si>
  <si>
    <t>WRKY DNA -binding domain</t>
  </si>
  <si>
    <t>Probable WRKY transcription factor 9 OS=Arabidopsis thaliana OX=3702 GN=WRKY9 PE=2 SV=1</t>
  </si>
  <si>
    <t>probable WRKY transcription factor 9 [Setaria italica]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</si>
  <si>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molecular function: binding (GO:0005488)</t>
  </si>
  <si>
    <t>Phyllostachys_edulis_newGene_18368</t>
  </si>
  <si>
    <t>PH02Gene02371</t>
  </si>
  <si>
    <t xml:space="preserve">K07375|1.8e-259|gmx:547844|K07375 tubulin beta | (RefSeq) TUBB3; beta-tubulin </t>
  </si>
  <si>
    <t>Tubulin beta-4 chain OS=Oryza sativa subsp. japonica OX=39947 GN=TUBB4 PE=2 SV=1</t>
  </si>
  <si>
    <t>beta-tubulin [Glycine max]</t>
  </si>
  <si>
    <t>PH02Gene46682</t>
  </si>
  <si>
    <t xml:space="preserve">K13459|6.2e-10|pavi:110755168|K13459 disease resistance protein RPS2 | (RefSeq) disease resistance protein At4g27190-like </t>
  </si>
  <si>
    <t>PREDICTED: uncharacterized protein LOC102717841 [Oryza brachyantha]</t>
  </si>
  <si>
    <t>PH02Gene22851</t>
  </si>
  <si>
    <t xml:space="preserve">K02910|9.1e-60|bdi:100838792|K02910 large subunit ribosomal protein L31e | (RefSeq) 60S ribosomal protein L31 </t>
  </si>
  <si>
    <t>Ribosomal protein L31e</t>
  </si>
  <si>
    <t>60S ribosomal protein L31 OS=Perilla frutescens OX=48386 GN=RPL31 PE=2 SV=1</t>
  </si>
  <si>
    <t>60S ribosomal protein L31 [Panicum hallii]</t>
  </si>
  <si>
    <t>PH02Gene14332</t>
  </si>
  <si>
    <t xml:space="preserve">Molecular Function: calcium ion binding (GO:0005509);; Cellular Component: integral component of membrane (GO:0016021);; Molecular Function: polysaccharide binding (GO:0030247);; </t>
  </si>
  <si>
    <t>Wall-associated receptor kinase 1 OS=Arabidopsis thaliana OX=3702 GN=WAK1 PE=1 SV=2</t>
  </si>
  <si>
    <t>predicted protein, partial [Hordeum vulgare subsp. vulgare]</t>
  </si>
  <si>
    <t>PH02Gene33577</t>
  </si>
  <si>
    <t xml:space="preserve">K20718|1.2e-263|osa:4330905|K20718 LRR receptor-like serine/threonine-protein kinase ERECTA [EC:2.7.11.1] | (RefSeq) LRR receptor-like serine/threonine-protein kinase ERECTA isoform X1 </t>
  </si>
  <si>
    <t>LRR receptor-like serine/threonine-protein kinase ER2 OS=Oryza sativa subsp. japonica OX=39947 GN=ER2 PE=1 SV=2</t>
  </si>
  <si>
    <t>LRR receptor-like serine/threonine-protein kinase ERECTA isoform X2 [Oryza sativa Japonica Group]</t>
  </si>
  <si>
    <t>PH02Gene23335</t>
  </si>
  <si>
    <t xml:space="preserve">Molecular Function: carbohydrate binding (GO:0030246);; </t>
  </si>
  <si>
    <t>Jacalin-like lectin domain</t>
  </si>
  <si>
    <t>Horcolin OS=Hordeum vulgare OX=4513 PE=3 SV=1</t>
  </si>
  <si>
    <t>hypothetical protein EJB05_49520 [Eragrostis curvula]</t>
  </si>
  <si>
    <t>PH02Gene32697</t>
  </si>
  <si>
    <t>uncharacterized protein LOC112875701 [Panicum hallii]</t>
  </si>
  <si>
    <t>PH02Gene31728</t>
  </si>
  <si>
    <t xml:space="preserve">Molecular Function: single-stranded DNA binding (GO:0003697);; Biological Process: cellular response to DNA damage stimulus (GO:0006974);; Biological Process: protein-DNA covalent cross-linking (GO:0018142);; </t>
  </si>
  <si>
    <t>SOS response associated peptidase (SRAP)</t>
  </si>
  <si>
    <t>embryonic stem cell-specific 5-hydroxymethylcytosine-binding protein [Brachypodium distachyon]</t>
  </si>
  <si>
    <t>molecular function: binding (GO:0005488);; biological process: cellular process (GO:0009987);; biological process: response to stimulus (GO:0050896);; biological process: metabolic process (GO:0008152)</t>
  </si>
  <si>
    <t>PH02Gene38980</t>
  </si>
  <si>
    <t xml:space="preserve">Molecular Function: protein binding (GO:0005515);; Molecular Function: chaperone binding (GO:0051087);; </t>
  </si>
  <si>
    <t>BAG domain</t>
  </si>
  <si>
    <t>BAG family molecular chaperone regulator 1 OS=Arabidopsis thaliana OX=3702 GN=BAG1 PE=1 SV=1</t>
  </si>
  <si>
    <t>hypothetical protein E2562_007152 [Oryza meyeriana var. granulata]</t>
  </si>
  <si>
    <t>PH02Gene39434</t>
  </si>
  <si>
    <t xml:space="preserve">Molecular Function: heme oxygenase (decyclizing) activity (GO:0004392);; Biological Process: heme oxidation (GO:0006788);; Biological Process: inflorescence development (GO:0010229);; Biological Process: photoperiodism, flowering (GO:0048573);; </t>
  </si>
  <si>
    <t xml:space="preserve">K21480|7.0e-124|bdi:100841507|K21480 heme oxygenase (biliverdin-producing, ferredoxin) [EC:1.14.15.20] | (RefSeq) heme oxygenase 1, chloroplastic </t>
  </si>
  <si>
    <t>Porphyrin and chlorophyll metabolism (ko00860)</t>
  </si>
  <si>
    <t>Heme oxygenase</t>
  </si>
  <si>
    <t>Heme oxygenase 1, chloroplastic OS=Oryza sativa subsp. japonica OX=39947 GN=HO1 PE=2 SV=1</t>
  </si>
  <si>
    <t>heme oxygenase 1, chloroplastic [Brachypodium distachyon]</t>
  </si>
  <si>
    <t>biological process: metabolic process (GO:0008152);; biological process: single-organism process (GO:0044699);; molecular function: catalytic activity (GO:0003824);;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(GO:0032502);; biological process: response to stimulus (GO:0050896)</t>
  </si>
  <si>
    <t>PH02Gene25046</t>
  </si>
  <si>
    <t>GDSL esterase/lipase At4g10955-like [Aegilops tauschii subsp. tauschii]</t>
  </si>
  <si>
    <t>PH02Gene24746</t>
  </si>
  <si>
    <t xml:space="preserve">Biological Process: reproduction (GO:0000003);; Biological Process: developmental process involved in reproduction (GO:0003006);; Molecular Function: molecular_function (GO:0003674);; Molecular Function: catalytic activity (GO:0003824);; Molecular Function: ubiquitin-protein transferase activity (GO:0004842);; Molecular Function: binding (GO:0005488);; Molecular Function: protein binding (GO:0005515);;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multicellular organism development (GO:0007275);; Biological Process: biological_process (GO:0008150);; Biological Process: metabolic process (GO:0008152);; Biological Process: negative regulation of cell proliferation (GO:0008285);; Biological Process: catabolic process (GO:0009056);; Biological Process: macromolecule catabolic process (GO:0009057);; Biological Process: post-embryonic development (GO:0009791);; Biological Process: flower development (GO:0009908);; Biological Process: cellular process (GO:0009987);; Biological Process: proteasomal protein catabolic process (GO:0010498);; Biological Process: protein ubiquitination (GO:0016567);; Molecular Function: transferase activity (GO:0016740);; Biological Process: protein metabolic process (GO:0019538);; Molecular Function: ubiquitin-like protein transferase activity (GO:0019787);; Molecular Function: enzyme binding (GO:0019899);; Biological Process: modification-dependent protein catabolic process (GO:0019941);; Biological Process: reproductive process (GO:0022414);; Biological Process: protein catabolic process (GO:0030163);; Molecular Function: ubiquitin conjugating enzyme binding (GO:0031624);; Biological Process: protein modification by small protein conjugation (GO:0032446);; Biological Process: multicellular organismal process (GO:0032501);; Biological Process: developmental process (GO:0032502);; Biological Process: protein modification process (GO:0036211);; Biological Process: regulation of growth (GO:0040008);; Biological Process: regulation of cell proliferation (GO:0042127);;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Molecular Function: ubiquitin-like protein conjugating enzyme binding (GO:0044390);; Biological Process: negative regulation of growth (GO:0045926);; Biological Process: regulation of organ growth (GO:0046620);; Biological Process: negative regulation of organ growth (GO:0046621);; Biological Process: shoot system development (GO:0048367);; Biological Process: floral organ development (GO:0048437);; Biological Process: positive regulation of biological process (GO:0048518);; Biological Process: negative regulation of biological process (GO:0048519);; Biological Process: negative regulation of cellular process (GO:0048523);; Biological Process: reproductive structure development (GO:0048608);; Biological Process: regulation of developmental growth (GO:0048638);; Biological Process: negative regulation of developmental growth (GO:0048640);; Biological Process: system development (GO:0048731);; Biological Process: regulation of shoot system development (GO:0048831);;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negative regulation of developmental process (GO:0051093);; Biological Process: positive regulation of developmental process (GO:0051094);; Biological Process: regulation of multicellular organismal process (GO:0051239);; Biological Process: positive regulation of multicellular organismal process (GO:0051240);; Biological Process: negative regulation of multicellular organismal process (GO:0051241);; Biological Process: proteolysis involved in cellular protein catabolic process (GO:0051603);; Biological Process: protein autoubiquitination (GO:0051865);; Biological Process: reproductive system development (GO:0061458);; Molecular Function: ubiquitin protein ligase activity (GO:0061630);; Molecular Function: ubiquitin-like protein ligase activity (GO:0061659);; Biological Process: biological regulation (GO:0065007);; Biological Process: protein modification by small protein conjugation or removal (GO:0070647);; Biological Process: organic substance metabolic process (GO:0071704);; Biological Process: reproductive shoot system development (GO:0090567);; Biological Process: plant organ development (GO:0099402);; Biological Process: regulation of leaf senescence (GO:1900055);; Biological Process: positive regulation of leaf senescence (GO:1900057);; Biological Process: organonitrogen compound metabolic process (GO:1901564);; Biological Process: organonitrogen compound catabolic process (GO:1901565);; Biological Process: organic substance catabolic process (GO:1901575);; Biological Process: positive regulation of leaf development (GO:1905623);; Biological Process: regulation of leaf development (GO:2000024);; Biological Process: regulation of multicellular organismal development (GO:2000026);; </t>
  </si>
  <si>
    <t xml:space="preserve">K19041|5.8e-32|var:108341058|K19041 E3 ubiquitin-protein ligase RNF38/44 [EC:2.3.2.27] | (RefSeq) E3 ubiquitin-protein ligase MBR2 </t>
  </si>
  <si>
    <t>E3 ubiquitin-protein ligase MBR2 OS=Arabidopsis thaliana OX=3702 GN=MBR2 PE=1 SV=1</t>
  </si>
  <si>
    <t>uncharacterized protein LOC100824004 isoform X1 [Brachypodium distachyon]</t>
  </si>
  <si>
    <t>biological process: reproduction (GO:0000003);; biological process: reproductive process (GO:0022414);; biological process: developmental process (GO:0032502);; molecular function: catalytic activity (GO:0003824);; molecular function: binding (GO:0005488);; biological process: metabolic process (GO:0008152);; biological process: cellular process (GO:0009987);; biological process: multicellular organismal process (GO:0032501);; biological process: single-organism process (GO:0044699);; biological process: biological regulation (GO:0065007)</t>
  </si>
  <si>
    <t>PH02Gene49673</t>
  </si>
  <si>
    <t>[N]</t>
  </si>
  <si>
    <t>Cell motility</t>
  </si>
  <si>
    <t xml:space="preserve">Cellular Component: plasma membrane (GO:0005886);; Cellular Component: integral component of membrane (GO:0016021);; Molecular Function: cellulose synthase (UDP-forming) activity (GO:0016760);; Biological Process: cellulose biosynthetic process (GO:0030244);; Molecular Function: metal ion binding (GO:0046872);; Biological Process: cell wall organization (GO:0071555);; </t>
  </si>
  <si>
    <t xml:space="preserve">K10999|0.0e+00|dosa:Os07t0424400-01|K10999 cellulose synthase A [EC:2.4.1.12] | (RefSeq) Os07g0424400, CESA3, CELLULOSE_SYNTHASE_A3; Similar to Cellulose synthase-7. </t>
  </si>
  <si>
    <t>Cellulose synthase</t>
  </si>
  <si>
    <t>Probable cellulose synthase A catalytic subunit 3 [UDP-forming] OS=Oryza sativa subsp. japonica OX=39947 GN=CESA3 PE=2 SV=1</t>
  </si>
  <si>
    <t>probable cellulose synthase A catalytic subunit 3 [UDP-forming] [Oryza sativa Japonica Group]</t>
  </si>
  <si>
    <t>cellular component: cell (GO:0005623);; cellular component: membrane (GO:0016020);; cellular component: cell part (GO:0044464);; cellular component: membrane part (GO:0044425);; molecular function: catalytic activity (GO:0003824);; biological process: metabolic process (GO:0008152);; biological process: cellular process (GO:0009987);; biological process: single-organism process (GO:0044699);; molecular function: binding (GO:0005488);; biological process: cellular component organization or biogenesis (GO:0071840)</t>
  </si>
  <si>
    <t>PH02Gene11543</t>
  </si>
  <si>
    <t>Uncharacterized protein At5g19025 OS=Arabidopsis thaliana OX=3702 GN=At5g19025 PE=2 SV=3</t>
  </si>
  <si>
    <t>uncharacterized protein At5g19025 [Brachypodium distachyon]</t>
  </si>
  <si>
    <t>PH02Gene32963</t>
  </si>
  <si>
    <t xml:space="preserve">Molecular Function: UDP-glycosyltransferase activity (GO:0008194);; </t>
  </si>
  <si>
    <t xml:space="preserve">K13496|1.4e-182|bdi:100827332|K13496 UDP-glucosyltransferase 73C [EC:2.4.1.-] | (RefSeq) UDP-glycosyltransferase 73C6 </t>
  </si>
  <si>
    <t>Zeatin biosynthesis (ko00908)</t>
  </si>
  <si>
    <t>[GC]</t>
  </si>
  <si>
    <t>Carbohydrate transport and metabolism;; Energy production and conversion</t>
  </si>
  <si>
    <t>UDP-glucoronosyl and UDP-glucosyl transferase</t>
  </si>
  <si>
    <t>UDP-glycosyltransferase 73C6 OS=Arabidopsis thaliana OX=3702 GN=UGT73C6 PE=2 SV=1</t>
  </si>
  <si>
    <t>hypothetical protein EJB05_45730, partial [Eragrostis curvula]</t>
  </si>
  <si>
    <t>PH02Gene11436</t>
  </si>
  <si>
    <t xml:space="preserve">Molecular Function: peptidyl-prolyl cis-trans isomerase activity (GO:0003755);; </t>
  </si>
  <si>
    <t xml:space="preserve">K01802|2.0e-70|dosa:Os01t0844300-01|K01802 peptidylprolyl isomerase [EC:5.2.1.8] | (RefSeq) Os01g0844300; Similar to Peptidylprolyl isomerase. </t>
  </si>
  <si>
    <t>FKBP-type peptidyl-prolyl cis-trans isomerase</t>
  </si>
  <si>
    <t>Peptidyl-prolyl cis-trans isomerase FKBP20-1 OS=Arabidopsis thaliana OX=3702 GN=FKBP20-1 PE=1 SV=1</t>
  </si>
  <si>
    <t>hypothetical protein OsJ_04049 [Oryza sativa Japonica Group]</t>
  </si>
  <si>
    <t>PH02Gene43418</t>
  </si>
  <si>
    <t xml:space="preserve">K05909|3.5e-243|ats:109741539|K05909 laccase [EC:1.10.3.2] | (RefSeq) LOC109741539; laccase-25-like isoform X1 </t>
  </si>
  <si>
    <t>laccase-25-like isoform X2 [Aegilops tauschii subsp. tauschii]</t>
  </si>
  <si>
    <t>PH02Gene25533</t>
  </si>
  <si>
    <t xml:space="preserve">Molecular Function: aldehyde dehydrogenase (NAD) activity (GO:0004029);; </t>
  </si>
  <si>
    <t xml:space="preserve">K12355|3.1e-271|sbi:8082171|K12355 coniferyl-aldehyde dehydrogenase [EC:1.2.1.68] | (RefSeq) aldehyde dehydrogenase family 2 member C4 </t>
  </si>
  <si>
    <t>Aldehyde dehydrogenase family</t>
  </si>
  <si>
    <t>Aldehyde dehydrogenase family 2 member C4 OS=Arabidopsis thaliana OX=3702 GN=ALDH2C4 PE=1 SV=2</t>
  </si>
  <si>
    <t>aldehyde dehydrogenase family 2 member C4 [Sorghum bicolor]</t>
  </si>
  <si>
    <t>PH02Gene02107</t>
  </si>
  <si>
    <t>[GM]</t>
  </si>
  <si>
    <t>Carbohydrate transport and metabolism;; Cell wall/membrane/envelope biogenesis</t>
  </si>
  <si>
    <t xml:space="preserve">Biological Process: carbohydrate metabolic process (GO:0005975);; Molecular Function: isomerase activity (GO:0016853);; Molecular Function: carbohydrate derivative binding (GO:0097367);; Biological Process: carbohydrate derivative metabolic process (GO:1901135);; </t>
  </si>
  <si>
    <t xml:space="preserve">K06041|1.7e-180|bdi:100835111|K06041 arabinose-5-phosphate isomerase [EC:5.3.1.13] | (RefSeq) probable arabinose 5-phosphate isomerase </t>
  </si>
  <si>
    <t>CBS domain</t>
  </si>
  <si>
    <t>Probable arabinose 5-phosphate isomerase OS=Arabidopsis thaliana OX=3702 GN=SETH3 PE=2 SV=1</t>
  </si>
  <si>
    <t>putative arabinose 5-phosphate isomerase [Dichanthelium oligosanthes]</t>
  </si>
  <si>
    <t>biological process: metabolic process (GO:0008152);; molecular function: catalytic activity (GO:0003824);; molecular function: binding (GO:0005488)</t>
  </si>
  <si>
    <t>PH02Gene29096</t>
  </si>
  <si>
    <t xml:space="preserve">K07466|1.7e-13|qsu:112000355|K07466 replication factor A1 | (RefSeq) replication protein A 70 kDa DNA-binding subunit D-like </t>
  </si>
  <si>
    <t>DNA replication (ko03030);; Nucleotide excision repair (ko03420);; Mismatch repair (ko03430);; Homologous recombination (ko03440)</t>
  </si>
  <si>
    <t>hypothetical protein SETIT_1G234300v2 [Setaria italica]</t>
  </si>
  <si>
    <t>PH02Gene18909</t>
  </si>
  <si>
    <t xml:space="preserve">K04424|9.5e-56|mus:103975349|K04424 sterile alpha motif and leucine zipper containing kinase AZK [EC:2.7.11.25] | (RefSeq) serine/threonine-protein kinase EDR1 isoform X1 </t>
  </si>
  <si>
    <t>Serine/threonine-protein kinase STY17 OS=Arabidopsis thaliana OX=3702 GN=STY17 PE=1 SV=1</t>
  </si>
  <si>
    <t>serine/threonine-protein kinase STY17 [Brachypodium distachyon]</t>
  </si>
  <si>
    <t>PH02Gene06515</t>
  </si>
  <si>
    <t xml:space="preserve">K14664|2.7e-167|ats:109751618|K14664 IAA-amino acid hydrolase [EC:3.5.1.-] | (RefSeq) LOC109751618; IAA-amino acid hydrolase ILR1-like 2 </t>
  </si>
  <si>
    <t>Peptidase family M20/M25/M40</t>
  </si>
  <si>
    <t>IAA-amino acid hydrolase ILR1-like 2 OS=Oryza sativa subsp. japonica OX=39947 GN=ILL2 PE=2 SV=1</t>
  </si>
  <si>
    <t>IAA-amino acid hydrolase ILR1-like 2 [Aegilops tauschii subsp. tauschii]</t>
  </si>
  <si>
    <t>PH02Gene24956</t>
  </si>
  <si>
    <t xml:space="preserve">Cellular Component: ubiquitin ligase complex (GO:0000151);; Molecular Function: protein binding (GO:0005515);; Cellular Component: cellular_component (GO:0005575);; Cellular Component: intracellular (GO:0005622);; Cellular Component: cell (GO:0005623);; Cellular Component: cullin-RING ubiquitin ligase complex (GO:0031461);; Cellular Component: macromolecular complex (GO:0032991);; Cellular Component: intracellular part (GO:0044424);; Cellular Component: cell part (GO:0044464);; Cellular Component: Cul4-RING E3 ubiquitin ligase complex (GO:0080008);; Cellular Component: catalytic complex (GO:1902494);; Cellular Component: transferase complex (GO:1990234);; </t>
  </si>
  <si>
    <t xml:space="preserve">K18643|4.1e-199|sita:101758399|K18643 katanin p80 WD40 repeat-containing subunit B1 | (RefSeq) katanin p80 WD40 repeat-containing subunit B1 homolog </t>
  </si>
  <si>
    <t>WD domain, G-beta repeat</t>
  </si>
  <si>
    <t>Katanin p80 WD40 repeat-containing subunit B1 homolog KTN80.2 OS=Arabidopsis thaliana OX=3702 GN=KTN80.2 PE=1 SV=1</t>
  </si>
  <si>
    <t>hypothetical protein E2562_016944 [Oryza meyeriana var. granulata]</t>
  </si>
  <si>
    <t>cellular component: cell (GO:0005623);; cellular component: macromolecular complex (GO:0032991);; cellular component: cell part (GO:0044464);; molecular function: binding (GO:0005488)</t>
  </si>
  <si>
    <t>PH02Gene08866</t>
  </si>
  <si>
    <t xml:space="preserve">Cellular Component: endoplasmic reticulum membrane (GO:0005789);; Cellular Component: integral component of plasma membrane (GO:0005887);; Biological Process: intracellular protein transport (GO:0006886);; Biological Process: ER to Golgi vesicle-mediated transport (GO:0006888);; Biological Process: protein localization to endoplasmic reticulum exit site (GO:0070973);; </t>
  </si>
  <si>
    <t xml:space="preserve">K14009|8.4e-93|bdi:100826200|K14009 B-cell receptor-associated protein 31 | (RefSeq) B-cell receptor-associated protein 31 </t>
  </si>
  <si>
    <t>Protein processing in endoplasmic reticulum (ko04141)</t>
  </si>
  <si>
    <t>B-cell receptor-associated protein 31 [Brachypodium distachyon]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</si>
  <si>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localization (GO:0051179)</t>
  </si>
  <si>
    <t>PH02Gene03726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</si>
  <si>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</si>
  <si>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>Pentatricopeptide repeat-containing protein At5g15010, mitochondrial OS=Arabidopsis thaliana OX=3702 GN=At5g15010 PE=2 SV=2</t>
  </si>
  <si>
    <t>pentatricopeptide repeat-containing protein At5g15010, mitochondrial [Brachypodium distachyon]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</si>
  <si>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</t>
  </si>
  <si>
    <t>PH02Gene05349</t>
  </si>
  <si>
    <t>Cleft lip and palate transmembrane protein 1 (CLPTM1)</t>
  </si>
  <si>
    <t>transmembrane CLPTM1 family protein, partial [Fargesia spathacea]</t>
  </si>
  <si>
    <t>PH02Gene07860</t>
  </si>
  <si>
    <t>[GI]</t>
  </si>
  <si>
    <t>Carbohydrate transport and metabolism;; Lipid transport and metabolism</t>
  </si>
  <si>
    <t xml:space="preserve">Molecular Function: molecular_function (GO:0003674);; Molecular Function: catalytic activity (GO:0003824);; Molecular Function: enzyme inhibitor activity (GO:0004857);; Cellular Component: cellular_component (GO:0005575);; Cellular Component: cell (GO:0005623);; Cellular Component: plasma membrane (GO:0005886);; Biological Process: biological_process (GO:0008150);; Cellular Component: membrane (GO:0016020);; Molecular Function: hydrolase activity (GO:0016787);; Molecular Function: hydrolase activity, acting on ester bonds (GO:0016788);; Molecular Function: enzyme regulator activity (GO:0030234);; Molecular Function: pectinesterase activity (GO:0030599);; Biological Process: cell wall modification (GO:0042545);; Biological Process: negative regulation of catalytic activity (GO:0043086);; Biological Process: negative regulation of molecular function (GO:0044092);; Cellular Component: cell part (GO:0044464);; Molecular Function: pectinesterase inhibitor activity (GO:0046910);; Biological Process: regulation of catalytic activity (GO:0050790);; Molecular Function: carboxylic ester hydrolase activity (GO:0052689);; Biological Process: biological regulation (GO:0065007);; Biological Process: regulation of molecular function (GO:0065009);; Cellular Component: cell periphery (GO:0071944);; Molecular Function: molecular function regulator (GO:0098772);; </t>
  </si>
  <si>
    <t xml:space="preserve">K01051|2.7e-76|fve:101311252|K01051 pectinesterase [EC:3.1.1.11] | (RefSeq) pectinesterase </t>
  </si>
  <si>
    <t>Pentose and glucuronate interconversions (ko00040)</t>
  </si>
  <si>
    <t>Pectinesterase</t>
  </si>
  <si>
    <t>Probable pectinesterase/pectinesterase inhibitor 51 OS=Arabidopsis thaliana OX=3702 GN=PME51 PE=2 SV=1</t>
  </si>
  <si>
    <t>hypothetical protein E2562_036176 [Oryza meyeriana var. granulata]</t>
  </si>
  <si>
    <t>molecular function: catalytic activity (GO:0003824);; biological process: biological regulation (GO:0065007);; molecular function: molecular function regulator (GO:0098772);; cellular component: cell (GO:0005623);; cellular component: membrane (GO:0016020);; cellular component: cell part (GO:0044464);; biological process: cellular process (GO:0009987);; biological process: cellular component organization or biogenesis (GO:0071840)</t>
  </si>
  <si>
    <t>PH02Gene01655</t>
  </si>
  <si>
    <t xml:space="preserve">K07999|1.2e-88|nau:109211881|K07999 matrix metalloproteinase-20 (enamelysin) [EC:3.4.24.-] | (RefSeq) metalloendoproteinase 1-MMP-like </t>
  </si>
  <si>
    <t>PH02Gene38856</t>
  </si>
  <si>
    <t xml:space="preserve">Molecular Function: protein serine/threonine kinase activity (GO:0004674);; Molecular Function: ATP binding (GO:0005524);; Cellular Component: chloroplast (GO:0009507);; Molecular Function: phosphotransferase activity, phosphate group as acceptor (GO:0016776);; </t>
  </si>
  <si>
    <t xml:space="preserve">K20115|3.4e-190|dosa:Os07t0530600-01|K20115 [pyruvate, phosphate dikinase]-phosphate phosphotransferase / [pyruvate, phosphate dikinase] kinase [EC:2.7.4.27 2.7.11.32] | (RefSeq) Os07g0530600; Protein of unknown function DUF299 family protein. </t>
  </si>
  <si>
    <t>Kinase/pyrophosphorylase</t>
  </si>
  <si>
    <t>Probable pyruvate, phosphate dikinase regulatory protein, chloroplastic OS=Oryza sativa subsp. indica OX=39946 GN=PDRP1 PE=3 SV=1</t>
  </si>
  <si>
    <t>hypothetical protein E2562_003869 [Oryza meyeriana var. granulata]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</si>
  <si>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</t>
  </si>
  <si>
    <t>PH02Gene49611</t>
  </si>
  <si>
    <t xml:space="preserve">Molecular Function: translation initiation factor activity (GO:0003743);; Cellular Component: cytoplasm (GO:0005737);; </t>
  </si>
  <si>
    <t xml:space="preserve">K03259|1.1e-114|ats:109775147|K03259 translation initiation factor 4E | (RefSeq) LOC109775147; eukaryotic translation initiation factor NCBP </t>
  </si>
  <si>
    <t>Eukaryotic initiation factor 4E</t>
  </si>
  <si>
    <t>Eukaryotic translation initiation factor NCBP OS=Triticum aestivum OX=4565 GN=NCBP PE=2 SV=1</t>
  </si>
  <si>
    <t>eukaryotic translation initiation factor NCBP [Aegilops tauschii subsp. tauschii]</t>
  </si>
  <si>
    <t>biological process: metabolic process (GO:0008152);; biological process: cellular process (GO:0009987);; molecular function: binding (GO:0005488);; cellular component: cell (GO:0005623);; cellular component: cell part (GO:0044464)</t>
  </si>
  <si>
    <t>PH02Gene47295</t>
  </si>
  <si>
    <t xml:space="preserve">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Cellular Component: membrane (GO:0016020);; Biological Process: regulation of nucleobase-containing compound metabolic process (GO:0019219);; Biological Process: regulation of metabolic process (GO:0019222);; Molecular Function: transmembrane transporter activity (GO:0022857);;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intracellular part (GO:0044424);; Cellular Component: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transmembrane transport (GO:0055085);;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</si>
  <si>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K14638|7.3e-245|sita:101775011|K14638 solute carrier family 15 (peptide/histidine transporter), member 3/4 | (RefSeq) protein NRT1/ PTR FAMILY 1.2 </t>
  </si>
  <si>
    <t>Protein NRT1/ PTR FAMILY 1.2 OS=Arabidopsis thaliana OX=3702 GN=NPF1.2 PE=1 SV=1</t>
  </si>
  <si>
    <t>hypothetical protein GQ55_8G261000 [Panicum hallii var. hallii]</t>
  </si>
  <si>
    <t>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(GO:0043226);; cellular component: membrane (GO:0016020);; biological process: localization (GO:0051179);; molecular function: transporter activity (GO:0005215)</t>
  </si>
  <si>
    <t>Phyllostachys_edulis_newGene_9075</t>
  </si>
  <si>
    <t xml:space="preserve">K06268|9.1e-59|dosa:Os03t0626800-01|K06268 serine/threonine-protein phosphatase 2B regulatory subunit | (RefSeq) Os03g0626800, CALCINEURIN_B-LIKE_PROTEIN_3, CBL3; Calcineurin B protein. </t>
  </si>
  <si>
    <t>EF-hand domain</t>
  </si>
  <si>
    <t>Calcineurin B-like protein 3 OS=Oryza sativa subsp. japonica OX=39947 GN=CBL3 PE=1 SV=1</t>
  </si>
  <si>
    <t>hypothetical protein EJB05_05594 [Eragrostis curvula]</t>
  </si>
  <si>
    <t>PH02Gene09186</t>
  </si>
  <si>
    <t xml:space="preserve">K16818|3.1e-12|jre:109015008|K16818 phospholipase A1 [EC:3.1.1.32] | (RefSeq) phospholipase A(1) DAD1, chloroplastic-like </t>
  </si>
  <si>
    <t>Glycerophospholipid metabolism (ko00564);; alpha-Linolenic acid metabolism (ko00592)</t>
  </si>
  <si>
    <t>Phospholipase A1-II 6 OS=Oryza sativa subsp. japonica OX=39947 GN=Os05g0574000 PE=2 SV=1</t>
  </si>
  <si>
    <t>hypothetical protein EJB05_16530 [Eragrostis curvula]</t>
  </si>
  <si>
    <t>PH02Gene49524</t>
  </si>
  <si>
    <t xml:space="preserve">Molecular Function: isopentenyl-diphosphate delta-isomerase activity (GO:0004452);; Biological Process: isoprenoid biosynthetic process (GO:0008299);; Molecular Function: hydrolase activity (GO:0016787);; </t>
  </si>
  <si>
    <t xml:space="preserve">K01823|1.3e-136|ats:109755070|K01823 isopentenyl-diphosphate Delta-isomerase [EC:5.3.3.2] | (RefSeq) LOC109755070; isopentenyl-diphosphate Delta-isomerase I-like </t>
  </si>
  <si>
    <t>Terpenoid backbone biosynthesis (ko00900)</t>
  </si>
  <si>
    <t>NUDIX domain</t>
  </si>
  <si>
    <t>Isopentenyl-diphosphate Delta-isomerase I OS=Clarkia breweri OX=36903 GN=IPI1 PE=2 SV=2</t>
  </si>
  <si>
    <t>PH02Gene36356</t>
  </si>
  <si>
    <t xml:space="preserve">Cellular Component: cytoplasm (GO:0005737);; Molecular Function: queuine tRNA-ribosyltransferase activity (GO:0008479);; Molecular Function: metal ion binding (GO:0046872);; Biological Process: tRNA-guanine transglycosylation (GO:0101030);; </t>
  </si>
  <si>
    <t xml:space="preserve">K15407|2.5e-207|sita:101777157|K15407 queuine tRNA-ribosyltransferase subunit QTRTD1 [EC:2.4.2.29] | (RefSeq) queuine tRNA-ribosyltransferase accessory subunit 2 </t>
  </si>
  <si>
    <t>Queuine tRNA-ribosyltransferase</t>
  </si>
  <si>
    <t>queuine tRNA-ribosyltransferase accessory subunit 2 [Setaria italica]</t>
  </si>
  <si>
    <t>cellular component: cell (GO:0005623);; cellular component: cell part (GO:0044464);; molecular function: catalytic activity (GO:0003824);; molecular function: binding (GO:0005488);; biological process: metabolic process (GO:0008152);; biological process: cellular process (GO:0009987)</t>
  </si>
  <si>
    <t>PH02Gene26731</t>
  </si>
  <si>
    <t xml:space="preserve">Molecular Function: catalytic activity (GO:0003824);; Biological Process: biosynthetic process (GO:0009058);; Molecular Function: pyridoxal phosphate binding (GO:0030170);; </t>
  </si>
  <si>
    <t xml:space="preserve">K01762|4.1e-241|dosa:Os03t0727600-01|K01762 1-aminocyclopropane-1-carboxylate synthase [EC:4.4.1.14] | (RefSeq) Os03g0727600, ACC_SYNTHASE_1, ACS1; 1-aminocyclopropane-1-carboxylate synthase 1 (EC 4.4.1.14) (ACC synthase 1) (S-adenosyl-L-methionine methylthioadenosine-lyase 1). </t>
  </si>
  <si>
    <t>Cysteine and methionine metabolism (ko00270)</t>
  </si>
  <si>
    <t>1-aminocyclopropane-1-carboxylate synthase 1 OS=Oryza sativa subsp. indica OX=39946 GN=ACC1 PE=2 SV=2</t>
  </si>
  <si>
    <t>ACC synthase [Phyllostachys edulis]</t>
  </si>
  <si>
    <t>molecular function: catalytic activity (GO:0003824);; biological process: metabolic process (GO:0008152);; molecular function: binding (GO:0005488)</t>
  </si>
  <si>
    <t>PH02Gene13730</t>
  </si>
  <si>
    <t xml:space="preserve">K13430|5.4e-63|sbi:8071855|K13430 serine/threonine-protein kinase PBS1 [EC:2.7.11.1] | (RefSeq) serine/threonine-protein kinase PBS1 </t>
  </si>
  <si>
    <t>Cold-responsive protein kinase 1 OS=Arabidopsis thaliana OX=3702 GN=CRPK1 PE=1 SV=1</t>
  </si>
  <si>
    <t>cold-responsive protein kinase 1 [Oryza sativa Japonica Group]</t>
  </si>
  <si>
    <t>Phyllostachys_edulis_newGene_18196</t>
  </si>
  <si>
    <t>Phyllostachys_edulis_newGene_14777</t>
  </si>
  <si>
    <t>PH02Gene31651</t>
  </si>
  <si>
    <t xml:space="preserve">Biological Process: defense response (GO:0006952);; Molecular Function: ADP binding (GO:0043531);; </t>
  </si>
  <si>
    <t xml:space="preserve">K12818|7.8e-67|mtr:MTR_0267s0070|K12818 ATP-dependent RNA helicase DHX8/PRP22 [EC:3.6.4.13] | (RefSeq) NB-ARC domain disease resistance protein, putative </t>
  </si>
  <si>
    <t>Disease resistance RPP13-like protein 4 OS=Arabidopsis thaliana OX=3702 GN=RPP13L4 PE=1 SV=2</t>
  </si>
  <si>
    <t>putative disease resistance protein RGA4 [Hordeum vulgare]</t>
  </si>
  <si>
    <t>biological process: response to stimulus (GO:0050896);; molecular function: binding (GO:0005488)</t>
  </si>
  <si>
    <t>PH02Gene22127</t>
  </si>
  <si>
    <t xml:space="preserve">Cellular Component: endoplasmic reticulum membrane (GO:0005789);; Cellular Component: integral component of membrane (GO:0016021);; </t>
  </si>
  <si>
    <t xml:space="preserve">K20721|1.9e-68|lang:109335249|K20721 reticulon-1 | (RefSeq) reticulon-like protein B1 </t>
  </si>
  <si>
    <t>Reticulon</t>
  </si>
  <si>
    <t>Reticulon-like protein B1 OS=Arabidopsis thaliana OX=3702 GN=RTNLB1 PE=1 SV=1</t>
  </si>
  <si>
    <t>hypothetical protein E2562_039225 [Oryza meyeriana var. granulata]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</si>
  <si>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</si>
  <si>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PH02Gene25862</t>
  </si>
  <si>
    <t>FAM91 N-terminus</t>
  </si>
  <si>
    <t>hypothetical protein E2562_018447 [Oryza meyeriana var. granulata]</t>
  </si>
  <si>
    <t>PH02Gene23548</t>
  </si>
  <si>
    <t xml:space="preserve">Molecular Function: N-acetyltransferase activity (GO:0008080);; Molecular Function: metal ion binding (GO:0046872);; </t>
  </si>
  <si>
    <t xml:space="preserve">K08343|4.3e-32|zma:103625959|K08343 ubiquitin-like-conjugating enzyme ATG3 | (RefSeq) autophagy-related protein 3 </t>
  </si>
  <si>
    <t>Autophagy - other (ko04136)</t>
  </si>
  <si>
    <t>Tify domain binding domain</t>
  </si>
  <si>
    <t>Increased DNA methylation 1 OS=Arabidopsis thaliana OX=3702 GN=IDM1 PE=1 SV=1</t>
  </si>
  <si>
    <t>uncharacterized protein LOC109737827 isoform X3 [Aegilops tauschii subsp. tauschii]</t>
  </si>
  <si>
    <t>PH02Gene08858</t>
  </si>
  <si>
    <t xml:space="preserve">Cellular Component: chloroplast thylakoid membrane (GO:0009535);; Biological Process: chloroplast organization (GO:0009658);; Cellular Component: integral component of membrane (GO:0016021);; Molecular Function: membrane insertase activity (GO:0032977);; Biological Process: protein localization to chloroplast (GO:0072598);; </t>
  </si>
  <si>
    <t xml:space="preserve">K03217|3.1e-226|osa:4334759|K03217 YidC/Oxa1 family membrane protein insertase | (RefSeq) ALBINO3-like protein 1, chloroplastic isoform X1 </t>
  </si>
  <si>
    <t>Protein export (ko03060)</t>
  </si>
  <si>
    <t>[OU]</t>
  </si>
  <si>
    <t>Posttranslational modification, protein turnover, chaperones;; Intracellular trafficking, secretion, and vesicular transport</t>
  </si>
  <si>
    <t>60Kd inner membrane protein</t>
  </si>
  <si>
    <t>ALBINO3-like protein 1, chloroplastic OS=Arabidopsis thaliana OX=3702 GN=ALB4 PE=1 SV=3</t>
  </si>
  <si>
    <t>ALBINO3-like protein 1, chloroplastic isoform X1 [Oryza sativa Japonica Group]</t>
  </si>
  <si>
    <t>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cellular component organization or biogenesis (GO:0071840);; cellular component: membrane part (GO:0044425);; biological process: localization (GO:0051179);; molecular function: transporter activity (GO:0005215)</t>
  </si>
  <si>
    <t>Phyllostachys_edulis_newGene_14085</t>
  </si>
  <si>
    <t xml:space="preserve">K08176|4.4e-09|aof:109841934|K08176 MFS transporter, PHS family, inorganic phosphate transporter | (RefSeq) LOW QUALITY PROTEIN: probable inorganic phosphate transporter 1-10 </t>
  </si>
  <si>
    <t>hAT family dimerisation domain, putative [Oryza sativa Japonica Group]</t>
  </si>
  <si>
    <t>PH02Gene39378</t>
  </si>
  <si>
    <t xml:space="preserve">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cytoskeleton (GO:0005856);;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intracellular part (GO:0044424);; Cellular Component: cell part (GO:0044464);; </t>
  </si>
  <si>
    <t xml:space="preserve">K10638|7.3e-16|psom:113321800|K10638 E3 ubiquitin-protein ligase UHRF1 [EC:2.3.2.27] | (RefSeq) uncharacterized protein LOC113321800 isoform X1 </t>
  </si>
  <si>
    <t>Kelch motif</t>
  </si>
  <si>
    <t>uncharacterized protein LOC100833476 isoform X2 [Brachypodium distachyon]</t>
  </si>
  <si>
    <t>molecular function: binding (GO:0005488);; cellular component: cell (GO:0005623);; cellular component: cell part (GO:0044464);; cellular component: organelle (GO:0043226)</t>
  </si>
  <si>
    <t>Phyllostachys_edulis_newGene_20115</t>
  </si>
  <si>
    <t>PH02Gene22613</t>
  </si>
  <si>
    <t xml:space="preserve">Cellular Component: mitochondrion (GO:0005739);; Cellular Component: chloroplast inner membrane (GO:0009706);; Cellular Component: integral component of membrane (GO:0016021);; Biological Process: plant organ development (GO:0099402);; </t>
  </si>
  <si>
    <t xml:space="preserve">K20854|4.0e-16|pavi:110744711|K20854 hydroxyproline O-galactosyltransferase HPGT [EC:2.4.1.-] | (RefSeq) hydroxyproline O-galactosyltransferase HPGT1-like isoform X1 </t>
  </si>
  <si>
    <t>Protein RETICULATA-related</t>
  </si>
  <si>
    <t>Protein RETICULATA, chloroplastic OS=Arabidopsis thaliana OX=3702 GN=RE PE=1 SV=1</t>
  </si>
  <si>
    <t>hypothetical protein SORBI_3006G152000 [Sorghum bicolor]</t>
  </si>
  <si>
    <t>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developmental process (GO:0032502)</t>
  </si>
  <si>
    <t>PH02Gene26631</t>
  </si>
  <si>
    <t xml:space="preserve">Biological Process: cortical microtubule organization (GO:0043622);; </t>
  </si>
  <si>
    <t xml:space="preserve">K18635|2.5e-35|sita:101774578|K18635 protein SPIRAL1 and related proteins | (RefSeq) protein SPIRAL1-like 3 </t>
  </si>
  <si>
    <t>Protein SPIRAL1-like 2 OS=Oryza sativa subsp. japonica OX=39947 GN=Os11g0629400 PE=3 SV=1</t>
  </si>
  <si>
    <t>protein SPIRAL1-like 3 [Setaria italica]</t>
  </si>
  <si>
    <t>biological process: cellular process (GO:0009987);; biological process: single-organism process (GO:0044699);; biological process: cellular component organization or biogenesis (GO:0071840)</t>
  </si>
  <si>
    <t>PH02Gene31072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</si>
  <si>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</si>
  <si>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K20665|1.9e-239|ats:109782849|K20665 jasmonoyl-L-amino acid 12-hydroxylase [EC:1.14.14.48] | (RefSeq) LOC109782849; cytochrome P450 94B3-like </t>
  </si>
  <si>
    <t>Cytochrome P450 94B1 OS=Arabidopsis thaliana OX=3702 GN=CYP94B1 PE=1 SV=1</t>
  </si>
  <si>
    <t>cytochrome P450 94B3-like [Aegilops tauschii subsp. tauschii]</t>
  </si>
  <si>
    <t>molecular function: binding (GO:0005488);; cellular component: membrane (GO:0016020);; cellular component: membrane part (GO:0044425);; biological process: metabolic process (GO:0008152);; biological process: single-organism process (GO:0044699);; molecular function: catalytic activity (GO:0003824)</t>
  </si>
  <si>
    <t>Phyllostachys_edulis_newGene_7777</t>
  </si>
  <si>
    <t xml:space="preserve">K20181|5.5e-85|mtr:MTR_5g026090|K20181 vacuolar protein sorting-associated protein 18 | (RefSeq) vacuolar sorting-associated-like protein </t>
  </si>
  <si>
    <t>Receptor kinase-like protein Xa21 OS=Oryza sativa subsp. japonica OX=39947 GN=XA21 PE=1 SV=1</t>
  </si>
  <si>
    <t>Leucine Rich Repeat, putative [Oryza sativa Japonica Group]</t>
  </si>
  <si>
    <t>PH02Gene07373</t>
  </si>
  <si>
    <t xml:space="preserve">Molecular Function: calmodulin binding (GO:0005516);; </t>
  </si>
  <si>
    <t>Calmodulin binding protein-like</t>
  </si>
  <si>
    <t>PH02Gene51119</t>
  </si>
  <si>
    <t>hypothetical protein E2562_025901 [Oryza meyeriana var. granulata]</t>
  </si>
  <si>
    <t>PH02Gene40620</t>
  </si>
  <si>
    <t xml:space="preserve">Molecular Function: catalytic activity (GO:0003824);; </t>
  </si>
  <si>
    <t xml:space="preserve">K22696|1.2e-308|ats:109754591|K22696 protein-lysine N-methyltransferase EEF2KMT [EC:2.1.1.-] | (RefSeq) LOC109754591; branched-chain-amino-acid aminotransferase-like protein 1 isoform X1 </t>
  </si>
  <si>
    <t>Branched-chain-amino-acid aminotransferase-like protein 1 OS=Arabidopsis thaliana OX=3702 GN=At3g05190 PE=2 SV=1</t>
  </si>
  <si>
    <t>hypothetical protein EJB05_06560 [Eragrostis curvula]</t>
  </si>
  <si>
    <t>PH02Gene51287</t>
  </si>
  <si>
    <t xml:space="preserve">Biological Process: response to wounding (GO:0009611);; Biological Process: jasmonic acid metabolic process (GO:0009694);; Biological Process: induced systemic resistance, jasmonic acid mediated signaling pathway (GO:0009864);; Molecular Function: jasmonate-amino synthetase activity (GO:0080123);; </t>
  </si>
  <si>
    <t xml:space="preserve">K14506|2.0e-147|sita:101779619|K14506 jasmonic acid-amino synthetase [EC:6.3.2.52] | (RefSeq) jasmonic acid-amido synthetase JAR1 </t>
  </si>
  <si>
    <t>GH3 auxin-responsive promoter</t>
  </si>
  <si>
    <t>Jasmonoyl--L-amino acid synthetase GH3.5 OS=Oryza sativa subsp. japonica OX=39947 GN=GH3.5 PE=1 SV=1</t>
  </si>
  <si>
    <t>jasmonoyl--L-amino acid synthetase GH3.5-like [Setaria viridis]</t>
  </si>
  <si>
    <t>biological process: response to stimulus (GO:0050896);; biological process: metabolic process (GO:0008152);; biological process: cellular process (GO:0009987);; biological process: single-organism process (GO:0044699);; biological process: immune system process (GO:0002376);; biological process: signaling (GO:0023052);; biological process: biological regulation (GO:0065007);; molecular function: catalytic activity (GO:0003824)</t>
  </si>
  <si>
    <t>PH02Gene08243</t>
  </si>
  <si>
    <t xml:space="preserve">Molecular Function: protein serine/threonine kinase activity (GO:0004674);; Molecular Function: ATP binding (GO:0005524);; Biological Process: signal transduction (GO:0007165);; </t>
  </si>
  <si>
    <t xml:space="preserve">K07198|8.2e-231|bdi:100832235|K07198 5'-AMP-activated protein kinase, catalytic alpha subunit [EC:2.7.11.11] | (RefSeq) CBL-interacting protein kinase 5 </t>
  </si>
  <si>
    <t>CBL-interacting protein kinase 5 OS=Oryza sativa subsp. japonica OX=39947 GN=CIPK5 PE=2 SV=1</t>
  </si>
  <si>
    <t>CBL-interacting protein kinase 5 [Brachypodium distachyon]</t>
  </si>
  <si>
    <t>biological process: metabolic process (GO:0008152);; biological process: cellular process (GO:0009987);; molecular function: catalytic activity (GO:0003824);; molecular function: binding (GO:0005488);; biological process: biological regulation (GO:0065007)</t>
  </si>
  <si>
    <t>Phyllostachys_edulis_newGene_8699</t>
  </si>
  <si>
    <t>PH02Gene46698</t>
  </si>
  <si>
    <t xml:space="preserve">K11267|1.0e-35|zma:100284656|K11267 sister chromatid cohesion protein PDS5 | (RefSeq) embryogenesis transmembrane protein </t>
  </si>
  <si>
    <t>Domain of unknown function</t>
  </si>
  <si>
    <t>hypothetical protein E2562_027707 [Oryza meyeriana var. granulata]</t>
  </si>
  <si>
    <t>PH02Gene45828</t>
  </si>
  <si>
    <t xml:space="preserve">Molecular Function: cystathionine beta-lyase activity (GO:0004121);; Molecular Function: cystathionine gamma-lyase activity (GO:0004123);; Cellular Component: cytoplasm (GO:0005737);; Cellular Component: chloroplast stroma (GO:0009570);; Molecular Function: carbon-sulfur lyase activity (GO:0016846);; Biological Process: cysteine biosynthetic process via cystathionine (GO:0019343);; Biological Process: transsulfuration (GO:0019346);; Molecular Function: pyridoxal phosphate binding (GO:0030170);; Biological Process: 'de novo' L-methionine biosynthetic process (GO:0071266);; </t>
  </si>
  <si>
    <t xml:space="preserve">K01760|4.9e-226|bdi:100836410|K01760 cysteine-S-conjugate beta-lyase [EC:4.4.1.13] | (RefSeq) cystathionine beta-lyase, chloroplastic </t>
  </si>
  <si>
    <t>Cysteine and methionine metabolism (ko00270);; Selenocompound metabolism (ko00450);; Biosynthesis of amino acids (ko01230)</t>
  </si>
  <si>
    <t>Cys/Met metabolism PLP-dependent enzyme</t>
  </si>
  <si>
    <t>Cystathionine beta-lyase, chloroplastic OS=Arabidopsis thaliana OX=3702 GN=At3g57050 PE=1 SV=1</t>
  </si>
  <si>
    <t>cystathionine beta-lyase, chloroplastic [Brachypodium distachyon]</t>
  </si>
  <si>
    <t>molecular function: catalytic activity (GO:0003824);; cellular component: cell (GO:0005623);; cellular component: cell part (GO:0044464);; cellular component: organelle (GO:0043226);; cellular component: organelle part (GO:0044422);; biological process: metabolic process (GO:0008152);; biological process: cellular process (GO:0009987);; biological process: single-organism process (GO:0044699);; molecular function: binding (GO:0005488)</t>
  </si>
  <si>
    <t>PH02Gene01266</t>
  </si>
  <si>
    <t xml:space="preserve">Biological Process: polysaccharide catabolic process (GO:0000272);; Molecular Function: molecular_function (GO:0003674);; Molecular Function: catalytic activity (GO:0003824);; Molecular Function: glycogen debranching enzyme activity (GO:0004133);; Molecular Function: hydrolase activity, hydrolyzing O-glycosyl compounds (GO:0004553);; Cellular Component: cellular_component (GO:0005575);; Cellular Component: intracellular (GO:0005622);; Cellular Component: cell (GO:0005623);; Cellular Component: cytoplasm (GO:0005737);; Biological Process: carbohydrate metabolic process (GO:0005975);; Biological Process: polysaccharide metabolic process (GO:0005976);; Biological Process: glycogen metabolic process (GO:0005977);; Biological Process: starch metabolic process (GO:0005982);; Biological Process: starch catabolic process (GO:0005983);; Biological Process: cellular glucan metabolic process (GO:0006073);; Biological Process: generation of precursor metabolites and energy (GO:0006091);; Biological Process: energy reserve metabolic process (GO:0006112);; Biological Process: organelle organization (GO:0006996);; Biological Process: biological_process (GO:0008150);; Biological Process: metabolic process (GO:0008152);; Biological Process: catabolic process (GO:0009056);; Biological Process: macromolecule catabolic process (GO:0009057);; Biological Process: glucan catabolic process (GO:0009251);; Cellular Component: amyloplast (GO:0009501);; Cellular Component: chloroplast (GO:0009507);; Cellular Component: plastid stroma (GO:0009532);; Cellular Component: plastid (GO:0009536);; Cellular Component: chloroplast starch grain (GO:0009569);; Cellular Component: chloroplast stroma (GO:0009570);; Biological Process: plastid organization (GO:0009657);; Biological Process: amyloplast organization (GO:0009660);; Biological Process: cellular process (GO:0009987);; Biological Process: energy derivation by oxidation of organic compounds (GO:0015980);; Biological Process: cellular component organization (GO:0016043);; Biological Process: carbohydrate catabolic process (GO:0016052);; Molecular Function: hydrolase activity (GO:0016787);; Molecular Function: hydrolase activity, acting on glycosyl bonds (GO:0016798);; Molecular Function: isoamylase activity (GO:0019156);; Cellular Component: starch grain (GO:0043036);;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glucan metabolic process (GO:0044042);; Biological Process: cellular metabolic process (GO:0044237);; Biological Process: primary metabolic process (GO:0044238);; Biological Process: cellular polysaccharide catabolic process (GO:0044247);; Biological Process: cellular catabolic process (GO:0044248);; Biological Process: cellular macromolecule metabolic process (GO:0044260);; Biological Process: cellular carbohydrate metabolic process (GO:0044262);; Biological Process: cellular polysaccharide metabolic process (GO:0044264);; Biological Process: cellular carbohydrate catabolic process (GO:0044275);;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oxidation-reduction process (GO:0055114);; Biological Process: organic substance metabolic process (GO:0071704);; Biological Process: cellular component organization or biogenesis (GO:0071840);; Biological Process: organic substance catabolic process (GO:1901575);; </t>
  </si>
  <si>
    <t xml:space="preserve">K01214|0.0e+00|bdi:100831289|K01214 isoamylase [EC:3.2.1.68] | (RefSeq) isoamylase 3, chloroplastic isoform X1 </t>
  </si>
  <si>
    <t>Alpha amylase, catalytic domain</t>
  </si>
  <si>
    <t>Isoamylase 3, chloroplastic OS=Oryza sativa subsp. japonica OX=39947 GN=ISA3 PE=2 SV=1</t>
  </si>
  <si>
    <t>hypothetical protein E2562_021968 [Oryza meyeriana var. granulata]</t>
  </si>
  <si>
    <t>biological process: metabolic process (GO:0008152);; molecular function: catalytic activity (GO:0003824);; cellular component: cell (GO:0005623);; cellular component: cell part (GO:0044464);; biological process: cellular process (GO:0009987);; biological process: single-organism process (GO:0044699);; biological process: cellular component organization or biogenesis (GO:0071840);; cellular component: organelle (GO:0043226);; cellular component: organelle part (GO:0044422)</t>
  </si>
  <si>
    <t>PH02Gene17998</t>
  </si>
  <si>
    <t>Ricin-type beta-trefoil lectin domain-like</t>
  </si>
  <si>
    <t>Ricin B-like lectin R40G3 OS=Oryza sativa subsp. japonica OX=39947 GN=R40G3 PE=2 SV=1</t>
  </si>
  <si>
    <t>hypothetical protein BAE44_0015231 [Dichanthelium oligosanthes]</t>
  </si>
  <si>
    <t>PH02Gene43777</t>
  </si>
  <si>
    <t xml:space="preserve">Molecular Function: molecular_function (GO:0003674);; Molecular Function: catalytic activity (GO:0003824);; Molecular Function: carboxypeptidase activity (GO:0004180);; Molecular Function: serine-type carboxypeptidase activity (GO:0004185);; Cellular Component: cellular_component (GO:0005575);; Cellular Component: intracellular (GO:0005622);; Cellular Component: cell (GO:0005623);; Cellular Component: cytoplasm (GO:0005737);; Cellular Component: vacuole (GO:0005773);; Cellular Component: peroxisome (GO:0005777);; Cellular Component: endoplasmic reticulum (GO:0005783);; Cellular Component: endoplasmic reticulum membrane (GO:0005789);; Cellular Component: cytosol (GO:0005829);; Biological Process: proteolysis (GO:0006508);; Biological Process: nitrogen compound metabolic process (GO:0006807);; Biological Process: biological_process (GO:0008150);; Biological Process: metabolic process (GO:0008152);; Molecular Function: peptidase activity (GO:0008233);; Molecular Function: serine-type peptidase activity (GO:0008236);; Molecular Function: exopeptidase activity (GO:0008238);; Biological Process: catabolic process (GO:0009056);; Biological Process: macromolecule catabolic process (GO:0009057);; Biological Process: cellular process (GO:0009987);; Cellular Component: endomembrane system (GO:0012505);; Cellular Component: membrane (GO:0016020);; Molecular Function: hydrolase activity (GO:0016787);; Molecular Function: serine hydrolase activity (GO:0017171);; Biological Process: protein metabolic process (GO:0019538);; Biological Process: protein catabolic process (GO:0030163);; Cellular Component: organelle subcompartment (GO:0031984);; Cellular Component: nuclear outer membrane-endoplasmic reticulum membrane network (GO:0042175);; Cellular Component: microbody (GO:0042579);;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organelle part (GO:0044422);; Cellular Component: intracellular part (GO:0044424);; Cellular Component: membrane part (GO:0044425);; Cellular Component: endoplasmic reticulum part (GO:0044432);; Cellular Component: cytoplasmic part (GO:0044444);; Cellular Component: intracellular organelle part (GO:0044446);; Cellular Component: cell part (GO:0044464);; Biological Process: proteolysis involved in cellular protein catabolic process (GO:0051603);; Molecular Function: serine-type exopeptidase activity (GO:0070008);; Molecular Function: peptidase activity, acting on L-amino acid peptides (GO:0070011);; Biological Process: organic substance metabolic process (GO:0071704);; Cellular Component: endoplasmic reticulum subcompartment (GO:0098827);; Biological Process: organonitrogen compound metabolic process (GO:1901564);; Biological Process: organonitrogen compound catabolic process (GO:1901565);; Biological Process: organic substance catabolic process (GO:1901575);; </t>
  </si>
  <si>
    <t xml:space="preserve">K16298|3.5e-260|ats:109750702|K16298 serine carboxypeptidase-like clade IV [EC:3.4.16.-] | (RefSeq) LOC109750702; serine carboxypeptidase-like </t>
  </si>
  <si>
    <t>[OE]</t>
  </si>
  <si>
    <t>Posttranslational modification, protein turnover, chaperones;; Amino acid transport and metabolism</t>
  </si>
  <si>
    <t>Serine carboxypeptidase</t>
  </si>
  <si>
    <t>Serine carboxypeptidase-like OS=Oryza sativa subsp. japonica OX=39947 GN=CBP31 PE=2 SV=2</t>
  </si>
  <si>
    <t>hypothetical protein E2562_032967 [Oryza meyeriana var. granulata]</t>
  </si>
  <si>
    <t>molecular function: catalytic activity (GO:0003824);; biological process: metabolic process (GO:0008152);; cellular component: cell (GO:0005623);; cellular component: cell part (GO:0044464);; cellular component: organelle (GO:0043226);; cellular component: membrane (GO:0016020);; cellular component: organelle part (GO:0044422);; cellular component: membrane part (GO:0044425);; biological process: cellular process (GO:0009987)</t>
  </si>
  <si>
    <t>PH02Gene16106</t>
  </si>
  <si>
    <t xml:space="preserve">Cellular Component: cellular_component (GO:0005575);; Cellular Component: intracellular (GO:0005622);; Cellular Component: cell (GO:0005623);; Cellular Component: cytoplasm (GO:0005737);; Cellular Component: mitochondrion (GO:0005739);; Cellular Component: chloroplast (GO:0009507);; Cellular Component: plastid envelope (GO:0009526);; Cellular Component: plastid inner membrane (GO:0009528);; Cellular Component: plastid (GO:0009536);; Cellular Component: chloroplast inner membrane (GO:0009706);; Cellular Component: chloroplast envelope (GO:0009941);; Cellular Component: membrane (GO:0016020);; Cellular Component: organelle inner membrane (GO:0019866);; Cellular Component: organelle membrane (GO:0031090);; Cellular Component: organelle envelope (GO:0031967);; Cellular Component: chloroplast membrane (GO:0031969);; Cellular Component: envelope (GO:0031975);; Cellular Component: plastid membrane (GO:0042170);;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</t>
  </si>
  <si>
    <t>Protein RETICULATA-RELATED 4, chloroplastic OS=Arabidopsis thaliana OX=3702 GN=RER4 PE=2 SV=1</t>
  </si>
  <si>
    <t>hypothetical protein DAI22_05g147200 [Oryza sativa Japonica Group]</t>
  </si>
  <si>
    <t>cellular component: cell (GO:0005623);; cellular component: cell part (GO:0044464);; cellular component: organelle (GO:0043226);; cellular component: organelle part (GO:0044422);; cellular component: membrane (GO:0016020)</t>
  </si>
  <si>
    <t>PH02Gene25209</t>
  </si>
  <si>
    <t xml:space="preserve">Cellular Component: Golgi apparatus (GO:0005794);; Biological Process: fucose metabolic process (GO:0006004);; Cellular Component: chloroplast (GO:0009507);; Biological Process: polar nucleus fusion (GO:0010197);; Molecular Function: transferase activity, transferring glycosyl groups (GO:0016757);; Biological Process: pollen tube development (GO:0048868);; </t>
  </si>
  <si>
    <t xml:space="preserve">K23280|4.1e-42|atr:18425137|K23280 rhamnogalacturonan I rhamnosyltransferase [EC:2.4.1.351] | (RefSeq) uncharacterized protein At1g04910 isoform X1 </t>
  </si>
  <si>
    <t>GDP-fucose protein O-fucosyltransferase</t>
  </si>
  <si>
    <t>Protein EMBRYO SAC DEVELOPMENT ARREST 30 OS=Arabidopsis thaliana OX=3702 GN=EDA30 PE=2 SV=1</t>
  </si>
  <si>
    <t>hypothetical protein OsI_18338 [Oryza sativa Indica Group]</t>
  </si>
  <si>
    <t>cellular component: cell (GO:0005623);; cellular component: organelle (GO:0043226);; cellular component: cell part (GO:0044464);; biological process: metabolic process (GO:0008152);; biological process: single-organism process (GO:0044699);; biological process: cellular process (GO:0009987);; biological process: cellular component organization or biogenesis (GO:0071840);; molecular function: catalytic activity (GO:0003824);; biological process: reproduction (GO:0000003);; biological process: reproductive process (GO:0022414);; biological process: developmental process (GO:0032502)</t>
  </si>
  <si>
    <t>PH02Gene46883</t>
  </si>
  <si>
    <t xml:space="preserve">Molecular Function: metal ion binding (GO:0046872);; Molecular Function: dioxygenase activity (GO:0051213);; </t>
  </si>
  <si>
    <t xml:space="preserve">K05933|1.1e-37|cpap:110813532|K05933 aminocyclopropanecarboxylate oxidase [EC:1.14.17.4] | (RefSeq) 1-aminocyclopropane-1-carboxylate oxidase 5 </t>
  </si>
  <si>
    <t>non-haem dioxygenase in morphine synthesis N-terminal</t>
  </si>
  <si>
    <t>gibberellin 20 oxidase 2 [Setaria italica]</t>
  </si>
  <si>
    <t>PH02Gene16670</t>
  </si>
  <si>
    <t xml:space="preserve">Molecular Function: molecular_function (GO:0003674);; Molecular Function: catalytic activity (GO:0003824);; Molecular Function: aldehyde dehydrogenase (NAD) activity (GO:0004029);; Cellular Component: cellular_component (GO:0005575);; Cellular Component: intracellular (GO:0005622);; Cellular Component: cell (GO:0005623);; Cellular Component: cytoplasm (GO:0005737);; Cellular Component: endoplasmic reticulum (GO:0005783);; Biological Process: biological_process (GO:0008150);; Biological Process: metabolic process (GO:0008152);; Cellular Component: endomembrane system (GO:0012505);; Molecular Function: oxidoreductase activity (GO:0016491);; Molecular Function: oxidoreductase activity, acting on the aldehyde or oxo group of donors, NAD or NADP as acceptor (GO:0016620);; Molecular Function: oxidoreductase activity, acting on the aldehyde or oxo group of donors (GO:0016903);;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oxidation-reduction process (GO:0055114);; </t>
  </si>
  <si>
    <t xml:space="preserve">K00130|6.1e-61|cqi:110700462|K00130 betaine-aldehyde dehydrogenase [EC:1.2.1.8] | (RefSeq) betaine aldehyde dehydrogenase, chloroplastic </t>
  </si>
  <si>
    <t>Glycine, serine and threonine metabolism (ko00260)</t>
  </si>
  <si>
    <t>Aldehyde dehydrogenase 22A1 OS=Arabidopsis thaliana OX=3702 GN=ALDH22A1 PE=2 SV=2</t>
  </si>
  <si>
    <t>hypothetical protein E2562_018417 [Oryza meyeriana var. granulata]</t>
  </si>
  <si>
    <t>molecular function: catalytic activity (GO:0003824);; biological process: metabolic process (GO:0008152);; biological process: single-organism process (GO:0044699);; cellular component: cell (GO:0005623);; cellular component: cell part (GO:0044464);; cellular component: organelle (GO:0043226)</t>
  </si>
  <si>
    <t>PH02Gene20192</t>
  </si>
  <si>
    <t xml:space="preserve">Biological Process: neurotransmitter uptake (GO:0001504);; Biological Process: regulation of neurotransmitter levels (GO:0001505);; Biological Process: amino acid transmembrane transport (GO:0003333);; Molecular Function: molecular_function (GO:0003674);; Molecular Function: transporter activity (GO:0005215);; Molecular Function: dicarboxylic acid transmembrane transporter activity (GO:0005310);; Molecular Function: L-glutamate transmembrane transporter activity (GO:0005313);; Molecular Function: neurotransmitter transporter activity (GO:0005326);; Molecular Function: organic acid transmembrane transporter activity (GO:0005342);; Cellular Component: cellular_component (GO:0005575);; Cellular Component: cell (GO:0005623);; Cellular Component: plasma membrane (GO:0005886);; Biological Process: transport (GO:0006810);; Biological Process: ion transport (GO:0006811);; Biological Process: cation transport (GO:0006812);; Biological Process: anion transport (GO:0006820);; Biological Process: dicarboxylic acid transport (GO:0006835);; Biological Process: neurotransmitter transport (GO:0006836);; Biological Process: drug transmembrane transport (GO:0006855);; Biological Process: amino acid transport (GO:0006865);; Biological Process: glutamine transport (GO:0006868);; Biological Process: biological_process (GO:0008150);; Molecular Function: cation transmembrane transporter activity (GO:0008324);; Molecular Function: anion transmembrane transporter activity (GO:0008509);; Molecular Function: organic anion transmembrane transporter activity (GO:0008514);; Biological Process: response to external stimulus (GO:0009605);; Biological Process: response to biotic stimulus (GO:0009607);; Biological Process: response to nematode (GO:0009624);; Molecular Function: ion transmembrane transporter activity (GO:0015075);; Molecular Function: amino acid transmembrane transporter activity (GO:0015171);; Molecular Function: acidic amino acid transmembrane transporter activity (GO:0015172);; Molecular Function: neutral amino acid transmembrane transporter activity (GO:0015175);; Molecular Function: L-amino acid transmembrane transporter activity (GO:0015179);; Molecular Function: L-alanine transmembrane transporter activity (GO:0015180);; Molecular Function: L-glutamine transmembrane transporter activity (GO:0015186);; Molecular Function: L-proline transmembrane transporter activity (GO:0015193);; Molecular Function: L-serine transmembrane transporter activity (GO:0015194);; Molecular Function: drug transmembrane transporter activity (GO:0015238);; Molecular Function: inorganic solute uptake transmembrane transporter activity (GO:0015318);; Biological Process: organic anion transport (GO:0015711);; Biological Process: C4-dicarboxylate transport (GO:0015740);; Biological Process: acidic amino acid transport (GO:0015800);; Biological Process: aromatic amino acid transport (GO:0015801);; Biological Process: neutral amino acid transport (GO:0015804);; Biological Process: L-amino acid transport (GO:0015807);; Biological Process: L-alanine transport (GO:0015808);; Biological Process: aspartate transport (GO:0015810);; Biological Process: L-glutamate transport (GO:0015813);; Biological Process: proline transport (GO:0015824);; Biological Process: L-serine transport (GO:0015825);; Biological Process: tryptophan transport (GO:0015827);; Biological Process: organic acid transport (GO:0015849);; Biological Process: drug transport (GO:0015893);; Cellular Component: membrane (GO:0016020);; Molecular Function: transmembrane transporter activity (GO:0022857);; Molecular Function: alanine transmembrane transporter activity (GO:0022858);; Molecular Function: serine transmembrane transporter activity (GO:0022889);; Biological Process: alanine transport (GO:0032328);; Biological Process: serine transport (GO:0032329);; Biological Process: ion transmembrane transport (GO:0034220);; Biological Process: proline transmembrane transport (GO:0035524);; Biological Process: response to chemical (GO:0042221);; Biological Process: response to drug (GO:0042493);; Biological Process: amino acid import (GO:0043090);; Biological Process: response to external biotic stimulus (GO:0043207);; Cellular Component: cell part (GO:0044464);; Biological Process: carboxylic acid transport (GO:0046942);; Molecular Function: carboxylic acid transmembrane transporter activity (GO:0046943);; Biological Process: response to stimulus (GO:0050896);; Biological Process: localization (GO:0051179);; Biological Process: establishment of localization (GO:0051234);; Biological Process: multi-organism process (GO:0051704);; Biological Process: response to other organism (GO:0051707);; Biological Process: L-glutamate import (GO:0051938);; Biological Process: transmembrane transport (GO:0055085);; Biological Process: biological regulation (GO:0065007);; Biological Process: regulation of biological quality (GO:0065008);; Biological Process: organic substance transport (GO:0071702);; Biological Process: nitrogen compound transport (GO:0071705);; Cellular Component: cell periphery (GO:0071944);; Biological Process: amino acid import across plasma membrane (GO:0089718);; Biological Process: cation transmembrane transport (GO:0098655);; Biological Process: anion transmembrane transport (GO:0098656);; Biological Process: import into cell (GO:0098657);; Biological Process: L-glutamate import across plasma membrane (GO:0098712);; Biological Process: import across plasma membrane (GO:0098739);; Biological Process: L-alpha-amino acid transmembrane transport (GO:1902475);; Biological Process: organic acid transmembrane transport (GO:1903825);; Biological Process: carboxylic acid transmembrane transport (GO:1905039);; </t>
  </si>
  <si>
    <t xml:space="preserve">K14209|2.4e-10|dosa:Os04t0565500-01|K14209 solute carrier family 36 (proton-coupled amino acid transporter) | (RefSeq) Os04g0565500; Similar to OSIGBa0158F05.8 protein. </t>
  </si>
  <si>
    <t>Amino acid permease 6 OS=Arabidopsis thaliana OX=3702 GN=AAP6 PE=1 SV=1</t>
  </si>
  <si>
    <t>hypothetical protein E2562_007363 [Oryza meyeriana var. granulata]</t>
  </si>
  <si>
    <t>biological process: single-organism process (GO:0044699);; biological process: localization (GO:0051179);; biological process: biological regulation (GO:0065007);; molecular function: transporter activity (GO:0005215);; cellular component: cell (GO:0005623);; cellular component: membrane (GO:0016020);; cellular component: cell part (GO:0044464);; biological process: response to stimulus (GO:0050896);; biological process: multi-organism process (GO:0051704)</t>
  </si>
  <si>
    <t>PH02Gene50670</t>
  </si>
  <si>
    <t>F-box-like</t>
  </si>
  <si>
    <t>F-box/WD-40 repeat-containing protein At3g52030 OS=Arabidopsis thaliana OX=3702 GN=At3g52030 PE=4 SV=2</t>
  </si>
  <si>
    <t>hypothetical protein OsI_35361 [Oryza sativa Indica Group]</t>
  </si>
  <si>
    <t>PH02Gene10969</t>
  </si>
  <si>
    <t xml:space="preserve">Cellular Component: chloroplast (GO:0009507);; Molecular Function: hydrolase activity (GO:0016787);; </t>
  </si>
  <si>
    <t>Haloacid dehalogenase-like hydrolase domain-containing protein At2g33255 OS=Arabidopsis thaliana OX=3702 GN=At2g33255 PE=1 SV=1</t>
  </si>
  <si>
    <t>hypothetical protein EE612_014452 [Oryza sativa]</t>
  </si>
  <si>
    <t>cellular component: cell (GO:0005623);; cellular component: organelle (GO:0043226);; cellular component: cell part (GO:0044464);; molecular function: catalytic activity (GO:0003824)</t>
  </si>
  <si>
    <t>PH02Gene15530</t>
  </si>
  <si>
    <t xml:space="preserve">Biological Process: carbohydrate transport (GO:0008643);; Cellular Component: integral component of membrane (GO:0016021);; </t>
  </si>
  <si>
    <t xml:space="preserve">K15382|4.9e-108|ats:109781911|K15382 solute carrier family 50 (sugar transporter) | (RefSeq) LOC109781911; bidirectional sugar transporter SWEET1b-like </t>
  </si>
  <si>
    <t>Sugar efflux transporter for intercellular exchange</t>
  </si>
  <si>
    <t>Bidirectional sugar transporter SWEET1b OS=Oryza sativa subsp. indica OX=39946 GN=SWEET1B PE=3 SV=1</t>
  </si>
  <si>
    <t>biological process: single-organism process (GO:0044699);; biological process: localization (GO:0051179);; cellular component: membrane (GO:0016020);; cellular component: membrane part (GO:0044425)</t>
  </si>
  <si>
    <t>PH02Gene24919</t>
  </si>
  <si>
    <t xml:space="preserve">Molecular Function: 3'-tRNA processing endoribonuclease activity (GO:0042781);; </t>
  </si>
  <si>
    <t xml:space="preserve">K00784|2.4e-89|bdi:100834210|K00784 ribonuclease Z [EC:3.1.26.11] | (RefSeq) nuclear ribonuclease Z </t>
  </si>
  <si>
    <t>Beta-lactamase superfamily domain</t>
  </si>
  <si>
    <t>Nuclear ribonuclease Z (Fragment) OS=Triticum aestivum OX=4565 GN=ELAC PE=1 SV=1</t>
  </si>
  <si>
    <t>nuclear ribonuclease Z [Brachypodium distachyon]</t>
  </si>
  <si>
    <t>PH02Gene23695</t>
  </si>
  <si>
    <t xml:space="preserve">K05917|5.3e-268|zma:100382691|K05917 sterol 14alpha-demethylase [EC:1.14.14.154 1.14.15.36] | (RefSeq) cytochrome P450-like protein </t>
  </si>
  <si>
    <t>Obtusifoliol 14-alpha demethylase OS=Sorghum bicolor OX=4558 GN=CYP51 PE=1 SV=1</t>
  </si>
  <si>
    <t>hypothetical protein EJB05_27020 [Eragrostis curvula]</t>
  </si>
  <si>
    <t>PH02Gene28165</t>
  </si>
  <si>
    <t xml:space="preserve">Molecular Function: RNA polymerase II transcription factor activity, sequence-specific DNA binding (GO:0000981);; Molecular Function: core promoter proximal region sequence-specific DNA binding (GO:0000987);; Molecular Function: DNA binding (GO:0003677);; Cellular Component: nucleus (GO:0005634);; Biological Process: positive regulation of transcription from RNA polymerase II promoter (GO:0045944);; Molecular Function: protein dimerization activity (GO:0046983);; </t>
  </si>
  <si>
    <t xml:space="preserve">K19995|1.2e-13|bdi:100825352|K19995 secretory carrier-associated membrane protein | (RefSeq) uncharacterized LOC100825352 </t>
  </si>
  <si>
    <t>SRF-type transcription factor (DNA-binding and dimerisation domain)</t>
  </si>
  <si>
    <t>Agamous-like MADS-box protein AGL80 OS=Arabidopsis thaliana OX=3702 GN=AGL80 PE=1 SV=1</t>
  </si>
  <si>
    <t>MADS89 [Bambusa multiplex]</t>
  </si>
  <si>
    <t>biological process: biological regulation (GO:0065007);; molecular function: nucleic acid binding transcription factor activity (GO:0001071);; molecular function: binding (GO:0005488);; cellular component: cell (GO:0005623);; cellular component: organelle (GO:0043226);; cellular component: cell part (GO:0044464)</t>
  </si>
  <si>
    <t>PH02Gene33423</t>
  </si>
  <si>
    <t xml:space="preserve">Molecular Function: double-stranded DNA binding (GO:0003690);; Biological Process: regulation of transcription, DNA-templated (GO:0006355);; </t>
  </si>
  <si>
    <t xml:space="preserve">K15032|3.7e-09|mus:103980286|K15032 mTERF domain-containing protein, mitochondrial | (RefSeq) transcription termination factor MTERF8, chloroplastic-like </t>
  </si>
  <si>
    <t>mTERF</t>
  </si>
  <si>
    <t>Transcription termination factor MTERF15, mitochondrial OS=Arabidopsis thaliana OX=3702 GN=MTERF15 PE=2 SV=1</t>
  </si>
  <si>
    <t>transcription termination factor MTERF15, mitochondrial [Brachypodium distachyon]</t>
  </si>
  <si>
    <t>PH02Gene18915</t>
  </si>
  <si>
    <t xml:space="preserve">K20456|3.3e-93|smo:SELMODRAFT_417928|K20456 oxysterol-binding protein 1 | (RefSeq) hypothetical protein </t>
  </si>
  <si>
    <t>Protein DETOXIFICATION 44, chloroplastic OS=Arabidopsis thaliana OX=3702 GN=DTX44 PE=2 SV=1</t>
  </si>
  <si>
    <t>PH02Gene50676</t>
  </si>
  <si>
    <t xml:space="preserve">Molecular Function: ferroxidase activity (GO:0004322);; Molecular Function: copper ion binding (GO:0005507);; Cellular Component: plasma membrane (GO:0005886);; Biological Process: iron ion transport (GO:0006826);; Biological Process: iron ion homeostasis (GO:0055072);; </t>
  </si>
  <si>
    <t xml:space="preserve">K19791|4.6e-286|ats:109759303|K19791 iron transport multicopper oxidase | (RefSeq) LOC109759303; L-ascorbate oxidase homolog </t>
  </si>
  <si>
    <t>L-ascorbate oxidase homolog OS=Nicotiana tabacum OX=4097 PE=2 SV=1</t>
  </si>
  <si>
    <t>L-ascorbate oxidase-like protein [Hordeum vulgare]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</si>
  <si>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membrane (GO:0016020);; cellular component: cell part (GO:0044464);; biological process: localization (GO:0051179);; biological process: biological regulation (GO:0065007)</t>
  </si>
  <si>
    <t>PH02Gene16044</t>
  </si>
  <si>
    <t xml:space="preserve">K07375|1.4e-259|bdi:100843456|K07375 tubulin beta | (RefSeq) tubulin beta-4 chain </t>
  </si>
  <si>
    <t>tubulin beta-1 chain [Ananas comosus]</t>
  </si>
  <si>
    <t>PH02Gene28763</t>
  </si>
  <si>
    <t xml:space="preserve">Molecular Function: triose-phosphate isomerase activity (GO:0004807);; Biological Process: glycolytic process (GO:0006096);; </t>
  </si>
  <si>
    <t xml:space="preserve">K01803|2.5e-133|sita:101778953|K01803 triosephosphate isomerase (TIM) [EC:5.3.1.1] | (RefSeq) triosephosphate isomerase, cytosolic </t>
  </si>
  <si>
    <t>Glycolysis / Gluconeogenesis (ko00010);; Fructose and mannose metabolism (ko00051);; Inositol phosphate metabolism (ko00562);; Carbon fixation in photosynthetic organisms (ko00710);; Carbon metabolism (ko01200);; Biosynthesis of amino acids (ko01230)</t>
  </si>
  <si>
    <t>Triosephosphate isomerase</t>
  </si>
  <si>
    <t>Triosephosphate isomerase, cytosolic OS=Zea mays OX=4577 PE=1 SV=3</t>
  </si>
  <si>
    <t>hypothetical protein EJB05_31570 [Eragrostis curvula]</t>
  </si>
  <si>
    <t>PH02Gene06402</t>
  </si>
  <si>
    <t xml:space="preserve">Molecular Function: RNA binding (GO:0003723);; Cellular Component: nucleus (GO:0005634);; Cellular Component: cytosol (GO:0005829);; Biological Process: tRNA modification (GO:0006400);; </t>
  </si>
  <si>
    <t xml:space="preserve">K06963|5.4e-164|dosa:Os11t0568600-01|K06963 tRNA acetyltransferase TAN1 | (RefSeq) Os11g0568600; THUMP domain containing protein. </t>
  </si>
  <si>
    <t>THUMP domain</t>
  </si>
  <si>
    <t>THUMP domain-containing protein 1 homolog isoform X1 [Oryza sativa Japonica Group]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</si>
  <si>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</t>
  </si>
  <si>
    <t>PH02Gene38147</t>
  </si>
  <si>
    <t>GRAM domain</t>
  </si>
  <si>
    <t>GEM-like protein 5 OS=Arabidopsis thaliana OX=3702 GN=At5g13200 PE=1 SV=1</t>
  </si>
  <si>
    <t>GEM-like protein 5 [Sorghum bicolor]</t>
  </si>
  <si>
    <t>Phyllostachys_edulis_newGene_14272</t>
  </si>
  <si>
    <t>Protein MEI2-like 4 OS=Oryza sativa subsp. japonica OX=39947 GN=ML4 PE=2 SV=1</t>
  </si>
  <si>
    <t>A</t>
  </si>
  <si>
    <t>protein MEI2-like 4 [Oryza sativa Japonica Group]</t>
  </si>
  <si>
    <t>PH02Gene21677</t>
  </si>
  <si>
    <t xml:space="preserve">Biological Process: immune system process (GO:0002376);; Molecular Function: molecular_function (GO:0003674);; Molecular Function: transporter activity (GO:0005215);; Molecular Function: ion channel activity (GO:0005216);; Molecular Function: intracellular ligand-gated ion channel activity (GO:0005217);; Molecular Function: intracellular cyclic nucleotide activated cation channel activity (GO:0005221);; Molecular Function: intracellular cAMP activated cation channel activity (GO:0005222);; Molecular Function: inward rectifier potassium channel activity (GO:0005242);; Molecular Function: voltage-gated ion channel activity (GO:0005244);; Molecular Function: voltage-gated potassium channel activity (GO:0005249);; Molecular Function: cation channel activity (GO:0005261);; Molecular Function: calcium channel activity (GO:0005262);; Molecular Function: potassium channel activity (GO:0005267);; Molecular Function: binding (GO:0005488);; Molecular Function: protein binding (GO:0005515);; Molecular Function: calmodulin binding (GO:0005516);; Cellular Component: cellular_component (GO:0005575);; Cellular Component: cell (GO:0005623);; Cellular Component: plasma membrane (GO:0005886);; Cellular Component: integral component of plasma membrane (GO:0005887);; Biological Process: transport (GO:0006810);; Biological Process: ion transport (GO:0006811);; Biological Process: cation transport (GO:0006812);; Biological Process: potassium ion transport (GO:0006813);; Biological Process: calcium ion transport (GO:0006816);; Biological Process: response to stress (GO:0006950);; Biological Process: defense response (GO:0006952);; Biological Process: immune response (GO:0006955);; Biological Process: cell communication (GO:0007154);; Biological Process: signal transduction (GO:0007165);; Biological Process: nitric oxide mediated signal transduction (GO:0007263);; Biological Process: biological_process (GO:0008150);; Biological Process: cell death (GO:0008219);; Molecular Function: cation transmembrane transporter activity (GO:0008324);; Biological Process: plant-type hypersensitive response (GO:0009626);; Biological Process: cellular process (GO:0009987);; Biological Process: programmed cell death (GO:0012501);; Molecular Function: ion transmembrane transporter activity (GO:0015075);; Molecular Function: monovalent inorganic cation transmembrane transporter activity (GO:0015077);; Molecular Function: potassium ion transmembrane transporter activity (GO:0015079);; Molecular Function: calcium ion transmembrane transporter activity (GO:0015085);; Molecular Function: channel activity (GO:0015267);; Molecular Function: ligand-gated ion channel activity (GO:0015276);; Molecular Function: inorganic solute uptake transmembrane transporter activity (GO:0015318);; Biological Process: monovalent inorganic cation transport (GO:0015672);; Cellular Component: membrane (GO:0016020);; Cellular Component: integral component of membrane (GO:0016021);; Biological Process: second-messenger-mediated signaling (GO:0019932);; Molecular Function: passive transmembrane transporter activity (GO:0022803);; Molecular Function: voltage-gated channel activity (GO:0022832);; Molecular Function: ligand-gated channel activity (GO:0022834);; Molecular Function: gated channel activity (GO:0022836);; Molecular Function: substrate-specific channel activity (GO:0022838);; Molecular Function: ion gated channel activity (GO:0022839);; Molecular Function: voltage-gated cation channel activity (GO:0022843);; Molecular Function: transmembrane transporter activity (GO:0022857);; Molecular Function: inorganic cation transmembrane transporter activity (GO:0022890);; Biological Process: signaling (GO:0023052);; Biological Process: metal ion transport (GO:0030001);; Cellular Component: intrinsic component of membrane (GO:0031224);; Cellular Component: intrinsic component of plasma membrane (GO:0031226);; Biological Process: cellular response to stress (GO:0033554);; Biological Process: host programmed cell death induced by symbiont (GO:0034050);; Biological Process: ion transmembrane transport (GO:0034220);; Biological Process: intracellular signal transduction (GO:0035556);; Biological Process: regulation of membrane potential (GO:0042391);; Molecular Function: cyclic nucleotide-gated ion channel activity (GO:0043855);; Cellular Component: membrane part (GO:0044425);; Cellular Component: plasma membrane part (GO:0044459);; Cellular Component: cell part (GO:0044464);; Biological Process: innate immune response (GO:0045087);; Molecular Function: metal ion transmembrane transporter activity (GO:0046873);; Biological Process: regulation of biological process (GO:0050789);; Biological Process: regulation of cellular process (GO:0050794);; Biological Process: response to stimulus (GO:0050896);; Biological Process: localization (GO:0051179);; Biological Process: establishment of localization (GO:0051234);; Biological Process: cellular response to stimulus (GO:0051716);; Biological Process: transmembrane transport (GO:0055085);; Biological Process: biological regulation (GO:0065007);; Biological Process: regulation of biological quality (GO:0065008);; Biological Process: calcium ion import (GO:0070509);; Biological Process: calcium ion transmembrane transport (GO:0070588);; Biological Process: divalent metal ion transport (GO:0070838);; Biological Process: cellular potassium ion transport (GO:0071804);; Biological Process: potassium ion transmembrane transport (GO:0071805);; Cellular Component: cell periphery (GO:0071944);; Biological Process: divalent inorganic cation transport (GO:0072511);; Biological Process: cation transmembrane transport (GO:0098655);; Biological Process: inorganic ion transmembrane transport (GO:0098660);; Biological Process: inorganic cation transmembrane transport (GO:0098662);; Molecular Function: ligand-gated cation channel activity (GO:0099094);; </t>
  </si>
  <si>
    <t xml:space="preserve">K05391|0.0e+00|bdi:100830976|K05391 cyclic nucleotide gated channel, plant | (RefSeq) cyclic nucleotide-gated ion channel 2 isoform X1 </t>
  </si>
  <si>
    <t>Cyclic nucleotide-gated ion channel 2 OS=Arabidopsis thaliana OX=3702 GN=CNGC2 PE=1 SV=1</t>
  </si>
  <si>
    <t>hypothetical protein E2562_036528 [Oryza meyeriana var. granulata]</t>
  </si>
  <si>
    <t>biological process: immune system process (GO:0002376);; molecular function: transporter activity (GO:0005215);; biological process: localization (GO:0051179);; molecular function: molecular transducer activity (GO:0060089);; biological process: cellular process (GO:0009987);; biological process: single-organism process (GO:0044699);; biological process: biological regulation (GO:0065007);; molecular function: binding (GO:0005488);; cellular component: cell (GO:0005623);; cellular component: membrane (GO:0016020);; cellular component: cell part (GO:0044464);; cellular component: membrane part (GO:0044425);; biological process: response to stimulus (GO:0050896);; biological process: signaling (GO:0023052)</t>
  </si>
  <si>
    <t>PH02Gene02459</t>
  </si>
  <si>
    <t xml:space="preserve">Biological Process: reproduction (GO:0000003);; Biological Process: protein polyubiquitination (GO:0000209);; Biological Process: cell morphogenesis (GO:0000902);; Biological Process: cell morphogenesis involved in differentiation (GO:0000904);; Biological Process: developmental process involved in reproduction (GO:0003006);; Molecular Function: molecular_function (GO:0003674);; Molecular Function: catalytic activity (GO:0003824);; Molecular Function: ubiquitin-protein transferase activity (GO:0004842);;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cytosol (GO:0005829);; Biological Process: cellular protein modification process (GO:0006464);; Biological Process: proteolysis (GO:0006508);; Biological Process: ubiquitin-dependent protein catabolic process (GO:0006511);; Biological Process: misfolded or incompletely synthesized protein catabolic process (GO:0006515);; Biological Process: nitrogen compound metabolic process (GO:0006807);; Biological Process: response to stress (GO:0006950);; Biological Process: multicellular organism development (GO:0007275);; Biological Process: biological_process (GO:0008150);; Biological Process: metabolic process (GO:0008152);; Biological Process: catabolic process (GO:0009056);; Biological Process: macromolecule catabolic process (GO:0009057);; Biological Process: anatomical structure morphogenesis (GO:0009653);; Biological Process: post-embryonic development (GO:0009791);; Biological Process: unidimensional cell growth (GO:0009826);; Biological Process: tissue development (GO:0009888);; Biological Process: cellular process (GO:0009987);; Biological Process: trichome differentiation (GO:0010026);; Biological Process: response to organic substance (GO:0010033);; Biological Process: fruit development (GO:0010154);; Biological Process: proteasomal protein catabolic process (GO:0010498);; Biological Process: cellular component organization (GO:0016043);; Biological Process: cell growth (GO:0016049);;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cellular process involved in reproduction in multicellular organism (GO:0022412);; Biological Process: reproductive process (GO:0022414);; Biological Process: cell differentiation (GO:0030154);; Biological Process: protein catabolic process (GO:0030163);; Biological Process: protein modification by small protein conjugation (GO:0032446);; Biological Process: multicellular organismal process (GO:0032501);; Biological Process: developmental process (GO:0032502);; Biological Process: multicellular organism reproduction (GO:0032504);; Biological Process: cellular component morphogenesis (GO:0032989);; Biological Process: cellular response to stress (GO:0033554);; Biological Process: response to topologically incorrect protein (GO:0035966);; Biological Process: cellular response to topologically incorrect protein (GO:0035967);; Biological Process: protein modification process (GO:0036211);; Biological Process: growth (GO:0040007);; Biological Process: response to chemical (GO:0042221);;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intracellular part (GO:0044424);; Cellular Component: cytoplasmic part (GO:0044444);; Cellular Component: cell part (GO:0044464);; Biological Process: seed development (GO:0048316);; Biological Process: cell development (GO:0048468);; Biological Process: developmental growth (GO:0048589);; Biological Process: reproductive structure development (GO:0048608);; Biological Process: system development (GO:0048731);; Biological Process: anatomical structure development (GO:0048856);; Biological Process: cellular developmental process (GO:0048869);; Biological Process: response to stimulus (GO:0050896);; Biological Process: proteolysis involved in cellular protein catabolic process (GO:0051603);; Biological Process: cellular response to stimulus (GO:0051716);; Molecular Function: misfolded protein binding (GO:0051787);; Biological Process: response to misfolded protein (GO:0051788);; Biological Process: protein autoubiquitination (GO:0051865);; Biological Process: developmental growth involved in morphogenesis (GO:0060560);; Biological Process: reproductive system development (GO:0061458);; Molecular Function: ubiquitin protein ligase activity (GO:0061630);; Biological Process: regulation of protein complex stability (GO:0061635);; Molecular Function: ubiquitin-like protein ligase activity (GO:0061659);; Biological Process: biological regulation (GO:0065007);; Biological Process: regulation of biological quality (GO:0065008);; Biological Process: protein modification by small protein conjugation or removal (GO:0070647);; Biological Process: cellular response to chemical stimulus (GO:0070887);; Biological Process: cellular response to misfolded protein (GO:0071218);; Biological Process: cellular response to organic substance (GO:0071310);; Biological Process: ubiquitin-dependent catabolism of misfolded proteins by cytoplasm-associated proteasome (GO:0071629);; Biological Process: organic substance metabolic process (GO:0071704);; Biological Process: cellular component organization or biogenesis (GO:0071840);; Biological Process: seed trichome differentiation (GO:0090376);; Biological Process: seed trichome elongation (GO:0090378);; Biological Process: plant epidermis development (GO:0090558);; Biological Process: organonitrogen compound metabolic process (GO:1901564);; Biological Process: organonitrogen compound catabolic process (GO:1901565);; Biological Process: organic substance catabolic process (GO:1901575);; </t>
  </si>
  <si>
    <t xml:space="preserve">K11982|2.2e-10|spen:107020650|K11982 E3 ubiquitin-protein ligase RNF115/126 [EC:2.3.2.27] | (RefSeq) E3 ubiquitin-protein ligase MPSR1 </t>
  </si>
  <si>
    <t>RING-like zinc finger</t>
  </si>
  <si>
    <t>E3 ubiquitin-protein ligase RDUF1 OS=Arabidopsis thaliana OX=3702 GN=RDUF1 PE=1 SV=1</t>
  </si>
  <si>
    <t>E3 ubiquitin-protein ligase CIP8 [Panicum miliaceum]</t>
  </si>
  <si>
    <t>biological process: reproduction (GO:0000003);; biological process: metabolic process (GO:0008152);; biological process: cellular process (GO:0009987);; biological process: developmental process (GO:0032502);; biological process: single-organism process (GO:0044699);; biological process: cellular component organization or biogenesis (GO:0071840);; biological process: reproductive process (GO:0022414);; molecular function: catalytic activity (GO:0003824);; molecular function: binding (GO:0005488);; cellular component: cell (GO:0005623);; cellular component: cell part (GO:0044464);; biological process: response to stimulus (GO:0050896);; biological process: multicellular organismal process (GO:0032501);; biological process: growth (GO:0040007);; biological process: biological regulation (GO:0065007)</t>
  </si>
  <si>
    <t>Phyllostachys_edulis_newGene_20174</t>
  </si>
  <si>
    <t xml:space="preserve">Molecular Function: protein binding (GO:0005515);; Cellular Component: cellular_component (GO:0005575);; Cellular Component: cell (GO:0005623);; Cellular Component: plasma membrane (GO:0005886);; Cellular Component: membrane (GO:0016020);; Cellular Component: cell part (GO:0044464);; Cellular Component: cell periphery (GO:0071944);; </t>
  </si>
  <si>
    <t xml:space="preserve">K03453|7.0e-07|han:110873038|K03453 bile acid:Na+ symporter, BASS family | (RefSeq) probable sodium/metabolite cotransporter BASS3, chloroplastic </t>
  </si>
  <si>
    <t>NPH3 family</t>
  </si>
  <si>
    <t>BTB/POZ domain-containing protein At1g30440 OS=Arabidopsis thaliana OX=3702 GN=At1g30440 PE=1 SV=2</t>
  </si>
  <si>
    <t>BTB/POZ domain-containing protein At1g30440-like [Aegilops tauschii subsp. tauschii]</t>
  </si>
  <si>
    <t>molecular function: binding (GO:0005488);; cellular component: cell (GO:0005623);; cellular component: membrane (GO:0016020);; cellular component: cell part (GO:0044464)</t>
  </si>
  <si>
    <t>PH02Gene01764</t>
  </si>
  <si>
    <t xml:space="preserve">Molecular Function: polygalacturonase activity (GO:0004650);; </t>
  </si>
  <si>
    <t>Pectate lyase superfamily protein</t>
  </si>
  <si>
    <t>Polygalacturonase QRT3 OS=Arabidopsis thaliana OX=3702 GN=QRT3 PE=2 SV=1</t>
  </si>
  <si>
    <t>hypothetical protein DAI22_04g258700 [Oryza sativa Japonica Group]</t>
  </si>
  <si>
    <t>PH02Gene46487</t>
  </si>
  <si>
    <t xml:space="preserve">K14638|7.0e-227|ccaj:109801166|K14638 solute carrier family 15 (peptide/histidine transporter), member 3/4 | (RefSeq) protein NRT1/ PTR FAMILY 4.6-like </t>
  </si>
  <si>
    <t>Protein NRT1/ PTR FAMILY 4.6 OS=Arabidopsis thaliana OX=3702 GN=NPF4.6 PE=1 SV=1</t>
  </si>
  <si>
    <t>Protein NRT1/ PTR FAMILY 4.6, partial [Dichanthelium oligosanthes]</t>
  </si>
  <si>
    <t>PH02Gene34899</t>
  </si>
  <si>
    <t>[GHR]</t>
  </si>
  <si>
    <t>Carbohydrate transport and metabolism;; Coenzyme transport and metabolism;; General function prediction only</t>
  </si>
  <si>
    <t xml:space="preserve">Molecular Function: catalytic activity (GO:0003824);; Molecular Function: thiamine pyrophosphate binding (GO:0030976);; </t>
  </si>
  <si>
    <t xml:space="preserve">K01568|1.2e-179|sita:101757538|K01568 pyruvate decarboxylase [EC:4.1.1.1] | (RefSeq) pyruvate decarboxylase 1 </t>
  </si>
  <si>
    <t>Glycolysis / Gluconeogenesis (ko00010)</t>
  </si>
  <si>
    <t>Thiamine pyrophosphate enzyme, N-terminal TPP binding domain</t>
  </si>
  <si>
    <t>Pyruvate decarboxylase 1 OS=Oryza sativa subsp. indica OX=39946 GN=PDC1 PE=2 SV=1</t>
  </si>
  <si>
    <t>GH</t>
  </si>
  <si>
    <t>Carbohydrate transport and metabolism;; Coenzyme transport and metabolism</t>
  </si>
  <si>
    <t>PH02Gene23528</t>
  </si>
  <si>
    <t xml:space="preserve">K10664|1.8e-94|ats:109786834|K10664 E3 ubiquitin-protein ligase ATL6/9/15/31/42/55 [EC:2.3.2.27] | (RefSeq) LOC109786834; RING-H2 finger protein ATL38-like </t>
  </si>
  <si>
    <t>E3 ubiquitin-protein ligase ATL31 OS=Arabidopsis thaliana OX=3702 GN=ATL31 PE=1 SV=2</t>
  </si>
  <si>
    <t>hypothetical protein E2562_011462 [Oryza meyeriana var. granulata]</t>
  </si>
  <si>
    <t>PH02Gene43173</t>
  </si>
  <si>
    <t>Protein of unknown function (DUF642)</t>
  </si>
  <si>
    <t>uncharacterized protein C2845_PM08G18680 [Panicum miliaceum]</t>
  </si>
  <si>
    <t>PH02Gene22769</t>
  </si>
  <si>
    <t xml:space="preserve">K11000|0.0e+00|osa:4327807|K11000 callose synthase [EC:2.4.1.-] | (RefSeq) callose synthase 7 isoform X1 </t>
  </si>
  <si>
    <t>Callose synthase 7 OS=Arabidopsis thaliana OX=3702 GN=CALS7 PE=3 SV=3</t>
  </si>
  <si>
    <t>putative callose synthase 6 isoform X2 [Aegilops tauschii subsp. tauschii]</t>
  </si>
  <si>
    <t>PH02Gene31720</t>
  </si>
  <si>
    <t xml:space="preserve">K23050|5.0e-155|sbi:8078698|K23050 phenylcoumaran benzylic ether reductase [EC:1.3.1.-] | (RefSeq) isoflavone reductase-like protein </t>
  </si>
  <si>
    <t>NmrA-like family</t>
  </si>
  <si>
    <t>Phenylcoumaran benzylic ether reductase Pyrc5 OS=Pyrus communis OX=23211 GN=PYRC5 PE=1 SV=1</t>
  </si>
  <si>
    <t>isoflavone reductase-like protein [Sorghum bicolor]</t>
  </si>
  <si>
    <t>PH02Gene33350</t>
  </si>
  <si>
    <t>PH02Gene30770</t>
  </si>
  <si>
    <t>Domain of unknown function (DUF4477)</t>
  </si>
  <si>
    <t>hypothetical protein E2562_028529 [Oryza meyeriana var. granulata]</t>
  </si>
  <si>
    <t>PH02Gene47980</t>
  </si>
  <si>
    <t xml:space="preserve">Biological Process: cytoplasmic translation (GO:0002181);; Molecular Function: structural constituent of ribosome (GO:0003735);; Molecular Function: rRNA binding (GO:0019843);; Cellular Component: cytosolic large ribosomal subunit (GO:0022625);; </t>
  </si>
  <si>
    <t xml:space="preserve">K02940|9.0e-99|sita:101772541|K02940 large subunit ribosomal protein L9e | (RefSeq) 60S ribosomal protein L9 </t>
  </si>
  <si>
    <t>Ribosomal protein L6</t>
  </si>
  <si>
    <t>60S ribosomal protein L9 OS=Oryza sativa subsp. japonica OX=39947 GN=RPL9 PE=2 SV=3</t>
  </si>
  <si>
    <t>60S ribosomal protein L9 [Setaria italica]</t>
  </si>
  <si>
    <t>biological process: metabolic process (GO:0008152);; biological process: cellular process (GO:0009987);; molecular function: structural molecule activity (GO:0005198);;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</t>
  </si>
  <si>
    <t>PH02Gene20370</t>
  </si>
  <si>
    <t xml:space="preserve">Cellular Component: cortical microtubule, transverse to long axis (GO:0010005);; Biological Process: cortical microtubule organization (GO:0043622);; </t>
  </si>
  <si>
    <t xml:space="preserve">K18635|4.0e-27|bdi:100846685|K18635 protein SPIRAL1 and related proteins | (RefSeq) protein SPIRAL1-like 1 </t>
  </si>
  <si>
    <t>Protein SPIRAL1-like 1 OS=Oryza sativa subsp. japonica OX=39947 GN=Os03g0417800 PE=3 SV=1</t>
  </si>
  <si>
    <t>protein SPIRAL1-like 1 [Brachypodium distachyon]</t>
  </si>
  <si>
    <t>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(GO:0044699);; biological process: cellular component organization or biogenesis (GO:0071840)</t>
  </si>
  <si>
    <t>PH02Gene40047</t>
  </si>
  <si>
    <t xml:space="preserve">K20888|1.8e-220|ats:109749022|K20888 xyloglucan galactosyltransferase MUR3 [EC:2.4.1.-] | (RefSeq) LOC109749022; xyloglucan galactosyltransferase KATAMARI1 homolog </t>
  </si>
  <si>
    <t>Xyloglucan galactosyltransferase KATAMARI1 homolog OS=Oryza sativa subsp. japonica OX=39947 GN=Os03g0144800 PE=2 SV=1</t>
  </si>
  <si>
    <t>xyloglucan galactosyltransferase KATAMARI1 [Hordeum vulgare]</t>
  </si>
  <si>
    <t>PH02Gene40007</t>
  </si>
  <si>
    <t xml:space="preserve">Molecular Function: FMN binding (GO:0010181);; Molecular Function: oxidoreductase activity (GO:0016491);; </t>
  </si>
  <si>
    <t xml:space="preserve">K05894|4.9e-189|sita:101762295|K05894 12-oxophytodienoic acid reductase [EC:1.3.1.42] | (RefSeq) 12-oxophytodienoate reductase 1 </t>
  </si>
  <si>
    <t>alpha-Linolenic acid metabolism (ko00592)</t>
  </si>
  <si>
    <t>[CR]</t>
  </si>
  <si>
    <t>Energy production and conversion;; General function prediction only</t>
  </si>
  <si>
    <t>NADH:flavin oxidoreductase / NADH oxidase family</t>
  </si>
  <si>
    <t>12-oxophytodienoate reductase 1 OS=Oryza sativa subsp. japonica OX=39947 GN=OPR1 PE=2 SV=1</t>
  </si>
  <si>
    <t>hypothetical protein EJB05_44919 [Eragrostis curvula]</t>
  </si>
  <si>
    <t>PH02Gene14734</t>
  </si>
  <si>
    <t>NFACT protein RNA binding domain</t>
  </si>
  <si>
    <t>hypothetical protein E2562_032363 [Oryza meyeriana var. granulata]</t>
  </si>
  <si>
    <t>PH02Gene24256</t>
  </si>
  <si>
    <t xml:space="preserve">Molecular Function: molecular_function (GO:0003674);; Molecular Function: catalytic activity (GO:0003824);; Molecular Function: fatty acid synthase activity (GO:0004312);; Cellular Component: cellular_component (GO:0005575);; Cellular Component: intracellular (GO:0005622);; Cellular Component: cell (GO:0005623);; Cellular Component: cytoplasm (GO:0005737);; Cellular Component: chloroplast (GO:0009507);; Cellular Component: plastid (GO:0009536);; Molecular Function: myristoyl-[acyl-carrier-protein] hydrolase activity (GO:0016295);; Molecular Function: palmitoyl-[acyl-carrier-protein] hydrolase activity (GO:0016296);; Molecular Function: acyl-[acyl-carrier-protein] hydrolase activity (GO:0016297);; Molecular Function: transferase activity (GO:0016740);; Molecular Function: transferase activity, transferring acyl groups (GO:0016746);; Molecular Function: transferase activity, transferring acyl groups other than amino-acyl groups (GO:0016747);; Molecular Function: hydrolase activity (GO:0016787);; Molecular Function: hydrolase activity, acting on ester bonds (GO:0016788);; Molecular Function: thiolester hydrolase activity (GO:0016790);;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Molecular Function: dodecanoyl-[acyl-carrier-protein] hydrolase activity (GO:0047381);; </t>
  </si>
  <si>
    <t>Thioesterase superfamily</t>
  </si>
  <si>
    <t>Acyl-acyl carrier protein thioesterase ATL4, chloroplastic OS=Arabidopsis thaliana OX=3702 GN=ALT4 PE=2 SV=1</t>
  </si>
  <si>
    <t>acyl-acyl carrier protein thioesterase ATL3, chloroplastic-like [Aegilops tauschii subsp. tauschii]</t>
  </si>
  <si>
    <t>molecular function: catalytic activity (GO:0003824);; cellular component: cell (GO:0005623);; cellular component: cell part (GO:0044464);; cellular component: organelle (GO:0043226)</t>
  </si>
  <si>
    <t>PH02Gene33193</t>
  </si>
  <si>
    <t xml:space="preserve">Biological Process: regulation of pH (GO:0006885);; Molecular Function: sodium:proton antiporter activity (GO:0015385);; Cellular Component: integral component of membrane (GO:0016021);; </t>
  </si>
  <si>
    <t xml:space="preserve">K14724|1.7e-227|gab:108455948|K14724 solute carrier family 9 (sodium/hydrogen exchanger), member 8 | (RefSeq) sodium/hydrogen exchanger 2-like </t>
  </si>
  <si>
    <t>Sodium/hydrogen exchanger family</t>
  </si>
  <si>
    <t>Sodium/hydrogen exchanger 2 OS=Arabidopsis thaliana OX=3702 GN=NHX2 PE=2 SV=2</t>
  </si>
  <si>
    <t>Na+/H+ exchanger [Phyllostachys edulis]</t>
  </si>
  <si>
    <t>biological process: biological regulation (GO:0065007);; biological process: single-organism process (GO:0044699);; biological process: localization (GO:0051179);; molecular function: transporter activity (GO:0005215);; cellular component: membrane (GO:0016020);; cellular component: membrane part (GO:0044425)</t>
  </si>
  <si>
    <t>PH02Gene12576</t>
  </si>
  <si>
    <t xml:space="preserve">Molecular Function: channel activity (GO:0015267);; Cellular Component: integral component of membrane (GO:0016021);; </t>
  </si>
  <si>
    <t xml:space="preserve">K09874|1.7e-103|sita:101752630|K09874 aquaporin NIP | (RefSeq) aquaporin NIP3-2 </t>
  </si>
  <si>
    <t>Major intrinsic protein</t>
  </si>
  <si>
    <t>Aquaporin NIP3-2 OS=Oryza sativa subsp. japonica OX=39947 GN=NIP3-2 PE=2 SV=1</t>
  </si>
  <si>
    <t>hypothetical protein C2845_PM14G02610 [Panicum miliaceum]</t>
  </si>
  <si>
    <t>PH02Gene50226</t>
  </si>
  <si>
    <t xml:space="preserve">K13457|2.4e-295|ats:109779569|K13457 disease resistance protein RPM1 | (RefSeq) LOC109779569; disease resistance protein RPM1-like </t>
  </si>
  <si>
    <t>Disease resistance protein RPM1 OS=Arabidopsis thaliana OX=3702 GN=RPM1 PE=1 SV=1</t>
  </si>
  <si>
    <t>Disease resistance protein RPM1 [Triticum urartu]</t>
  </si>
  <si>
    <t>Phyllostachys_edulis_newGene_6613</t>
  </si>
  <si>
    <t>PH02Gene31984</t>
  </si>
  <si>
    <t xml:space="preserve">Molecular Function: molecular_function (GO:0003674);; Molecular Function: catalytic activity (GO:0003824);; Molecular Function: hydrolase activity, hydrolyzing O-glycosyl compounds (GO:0004553);; Molecular Function: beta-galactosidase activity (GO:0004565);; Cellular Component: cellular_component (GO:0005575);; Cellular Component: cell wall (GO:0005618);; Cellular Component: intracellular (GO:0005622);; Cellular Component: cell (GO:0005623);; Cellular Component: cytoplasm (GO:0005737);; Cellular Component: vacuole (GO:0005773);; Biological Process: carbohydrate metabolic process (GO:0005975);; Molecular Function: galactosidase activity (GO:0015925);; Molecular Function: oxidoreductase activity (GO:0016491);; Molecular Function: hydrolase activity (GO:0016787);; Molecular Function: hydrolase activity, acting on glycosyl bonds (GO:0016798);; Molecular Function: carbohydrate binding (GO:0030246);; Cellular Component: external encapsulating structure (GO:0030312);;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oxidation-reduction process (GO:0055114);; Cellular Component: cell periphery (GO:0071944);; </t>
  </si>
  <si>
    <t xml:space="preserve">K12309|1.6e-28|ath:AT3G52840|K12309 beta-galactosidase [EC:3.2.1.23] | (RefSeq) BGAL2; beta-galactosidase 2 </t>
  </si>
  <si>
    <t>Galactose metabolism (ko00052);; Other glycan degradation (ko00511);; Glycosaminoglycan degradation (ko00531);; Sphingolipid metabolism (ko00600);; Glycosphingolipid biosynthesis - ganglio series (ko00604)</t>
  </si>
  <si>
    <t>Beta-galactosidase 6 OS=Oryza sativa subsp. japonica OX=39947 GN=Os03g0255100 PE=1 SV=2</t>
  </si>
  <si>
    <t>beta-galactosidase 6 [Brachypodium distachyon]</t>
  </si>
  <si>
    <t>molecular function: catalytic activity (GO:0003824);; cellular component: cell (GO:0005623);; cellular component: cell part (GO:0044464);; cellular component: organelle (GO:0043226);; biological process: metabolic process (GO:0008152);; molecular function: binding (GO:0005488);; biological process: single-organism process (GO:0044699)</t>
  </si>
  <si>
    <t>PH02Gene02943</t>
  </si>
  <si>
    <t xml:space="preserve">Molecular Function: N,N-dimethylaniline monooxygenase activity (GO:0004499);; Molecular Function: flavin adenine dinucleotide binding (GO:0050660);; Molecular Function: NADP binding (GO:0050661);; </t>
  </si>
  <si>
    <t xml:space="preserve">K22324|4.5e-122|eus:EUTSA_v10007582mg|K22324 aliphatic glucosinolate S-oxygenase [EC:1.14.13.237] | (RefSeq) hypothetical protein </t>
  </si>
  <si>
    <t>Flavin-binding monooxygenase-like</t>
  </si>
  <si>
    <t>Flavin-containing monooxygenase FMO GS-OX-like 2 OS=Arabidopsis thaliana OX=3702 GN=At1g12200 PE=2 SV=1</t>
  </si>
  <si>
    <t>flavin-containing monooxygenase FMO GS-OX-like 2 [Setaria italica]</t>
  </si>
  <si>
    <t>biological process: metabolic process (GO:0008152);; biological process: single-organism process (GO:0044699);; molecular function: catalytic activity (GO:0003824);; molecular function: binding (GO:0005488)</t>
  </si>
  <si>
    <t>PH02Gene10895</t>
  </si>
  <si>
    <t xml:space="preserve">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intracellular part (GO:0044424);; Cellular Component: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</si>
  <si>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K14841|3.1e-06|obr:102706672|K14841 ribosome biogenesis protein NSA1 | (RefSeq) WD repeat-containing protein DDB_G0290555 </t>
  </si>
  <si>
    <t>Zinc finger protein ZAT5 OS=Arabidopsis thaliana OX=3702 GN=ZAT5 PE=2 SV=1</t>
  </si>
  <si>
    <t>zinc finger protein ZAT5-like [Panicum hallii]</t>
  </si>
  <si>
    <t>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</t>
  </si>
  <si>
    <t>PH02Gene06032</t>
  </si>
  <si>
    <t xml:space="preserve">Biological Process: protein glycosylation (GO:0006486);; Cellular Component: oligosaccharyltransferase complex (GO:0008250);; Cellular Component: integral component of membrane (GO:0016021);; </t>
  </si>
  <si>
    <t xml:space="preserve">K12668|2.4e-54|dosa:Os04t0397000-01|K12668 oligosaccharyltransferase complex subunit epsilon | (RefSeq) Os04g0397000; Defender against cell death 1 (DAD-1) (Defender against apoptotic death 1 protein). </t>
  </si>
  <si>
    <t>N-Glycan biosynthesis (ko00510);; Various types of N-glycan biosynthesis (ko00513);; Protein processing in endoplasmic reticulum (ko04141)</t>
  </si>
  <si>
    <t>[DO]</t>
  </si>
  <si>
    <t>Cell cycle control, cell division, chromosome partitioning;; Posttranslational modification, protein turnover, chaperones</t>
  </si>
  <si>
    <t>DAD family</t>
  </si>
  <si>
    <t>Dolichyl-diphosphooligosaccharide--protein glycosyltransferase subunit DAD1 OS=Oryza sativa subsp. indica OX=39946 GN=DAD1 PE=3 SV=1</t>
  </si>
  <si>
    <t>dolichyl-diphosphooligosaccharide--protein glycosyltransferase subunit DAD1 [Oryza sativa Japonica Group]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</si>
  <si>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</si>
  <si>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PH02Gene29601</t>
  </si>
  <si>
    <t xml:space="preserve">K10638|1.1e-12|psom:113308475|K10638 E3 ubiquitin-protein ligase UHRF1 [EC:2.3.2.27] | (RefSeq) uncharacterized protein LOC113308475 </t>
  </si>
  <si>
    <t>B2 protein OS=Daucus carota OX=4039 PE=2 SV=1</t>
  </si>
  <si>
    <t>uncharacterized protein LOC100836442 [Brachypodium distachyon]</t>
  </si>
  <si>
    <t>PH02Gene08563</t>
  </si>
  <si>
    <t xml:space="preserve">Molecular Function: DNA binding (GO:0003677);; Molecular Function: DNA helicase activity (GO:0003678);; Molecular Function: ATP binding (GO:0005524);; Biological Process: DNA replication initiation (GO:0006270);; </t>
  </si>
  <si>
    <t xml:space="preserve">K10738|3.2e-297|dosa:Os06t0218500-01|K10738 DNA helicase MCM9 [EC:3.6.4.12] | (RefSeq) Os06g0218500, MCM9, MINI-CHROMOSOME_MAINTENANCE_PROTEIN_9; MCM family protein. </t>
  </si>
  <si>
    <t>Probable DNA helicase MCM9 OS=Oryza sativa subsp. indica OX=39946 GN=MCM9 PE=3 SV=1</t>
  </si>
  <si>
    <t>probable DNA helicase MCM9 isoform X2 [Oryza sativa Japonica Group]</t>
  </si>
  <si>
    <t>PH02Gene12608</t>
  </si>
  <si>
    <t>hypothetical protein E2562_016451 [Oryza meyeriana var. granulata]</t>
  </si>
  <si>
    <t>PH02Gene48894</t>
  </si>
  <si>
    <t xml:space="preserve">Molecular Function: chromatin binding (GO:0003682);; Cellular Component: nucleus (GO:0005634);; Molecular Function: methyltransferase activity (GO:0008168);; Biological Process: maintenance of DNA methylation (GO:0010216);; Biological Process: DNA methylation on cytosine (GO:0032776);; </t>
  </si>
  <si>
    <t xml:space="preserve">K00558|0.0e+00|osa:4347954|K00558 DNA (cytosine-5)-methyltransferase 1 [EC:2.1.1.37] | (RefSeq) DNA (cytosine-5)-methyltransferase 1 </t>
  </si>
  <si>
    <t>C-5 cytosine-specific DNA methylase</t>
  </si>
  <si>
    <t>DNA (cytosine-5)-methyltransferase CMT3 OS=Oryza sativa subsp. japonica OX=39947 GN=CMT3 PE=2 SV=1</t>
  </si>
  <si>
    <t>hypothetical protein E2562_023054 [Oryza meyeriana var. granulata]</t>
  </si>
  <si>
    <t>molecular function: binding (GO:0005488);; cellular component: cell (GO:0005623);; cellular component: organelle (GO:0043226);; cellular component: cell part (GO:0044464);; molecular function: catalytic activity (GO:0003824);; biological process: metabolic process (GO:0008152);; biological process: cellular process (GO:0009987)</t>
  </si>
  <si>
    <t>PH02Gene40302</t>
  </si>
  <si>
    <t xml:space="preserve">K08176|3.6e-06|bvg:104892046|K08176 MFS transporter, PHS family, inorganic phosphate transporter | (RefSeq) probable inorganic phosphate transporter 1-4 </t>
  </si>
  <si>
    <t>Plant protein of unknown function (DUF863)</t>
  </si>
  <si>
    <t>uncharacterized protein LOC100837046 [Brachypodium distachyon]</t>
  </si>
  <si>
    <t>PH02Gene30261</t>
  </si>
  <si>
    <t xml:space="preserve">Molecular Function: GTPase activity (GO:0003924);; Molecular Function: GTP binding (GO:0005525);; Cellular Component: cytoplasm (GO:0005737);; Cellular Component: microtubule (GO:0005874);; Biological Process: microtubule-based process (GO:0007017);; Cellular Component: chloroplast (GO:0009507);; Cellular Component: chloroplast thylakoid membrane (GO:0009535);; Cellular Component: chloroplast stroma (GO:0009570);; Biological Process: response to blue light (GO:0009637);; Biological Process: chloroplast relocation (GO:0009902);; Biological Process: chloroplast fission (GO:0010020);; Cellular Component: cell division site (GO:0032153);; Molecular Function: identical protein binding (GO:0042802);; Molecular Function: protein self-association (GO:0043621);; Biological Process: organelle fission (GO:0048285);; Biological Process: cell division (GO:0051301);; </t>
  </si>
  <si>
    <t xml:space="preserve">K03531|1.1e-49|dosa:Os04t0665400-01|K03531 cell division protein FtsZ | (RefSeq) Os04g0665400; Similar to H1005F08.7 protein. </t>
  </si>
  <si>
    <t>Cell division protein FtsZ homolog 1, chloroplastic OS=Arabidopsis thaliana OX=3702 GN=FTSZ1 PE=1 SV=2</t>
  </si>
  <si>
    <t>cell division protein FtsZ homolog 1, chloroplastic [Oryza sativa Japonica Group]</t>
  </si>
  <si>
    <t>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biological process: cellular process (GO:0009987);; cellular component: membrane (GO:0016020);; biological process: response to stimulus (GO:0050896);; biological process: localization (GO:0051179);; biological process: cellular component organization or biogenesis (GO:0071840);; biological process: single-organism process (GO:0044699)</t>
  </si>
  <si>
    <t>PH02Gene28225</t>
  </si>
  <si>
    <t xml:space="preserve">Molecular Function: structural constituent of ribosome (GO:0003735);; Cellular Component: mitochondrion (GO:0005739);; Biological Process: translation (GO:0006412);; Biological Process: mitochondrial translation (GO:0032543);; </t>
  </si>
  <si>
    <t>CHCH-CHCH-like Cx9C, IMS import disulfide relay-system,</t>
  </si>
  <si>
    <t>uncharacterized protein LOC100839705 [Brachypodium distachyon]</t>
  </si>
  <si>
    <t>molecular function: structural molecule activity (GO:0005198);; cellular component: cell (GO:0005623);; cellular component: organelle (GO:0043226);; cellular component: cell part (GO:0044464);; biological process: metabolic process (GO:0008152);; biological process: cellular process (GO:0009987)</t>
  </si>
  <si>
    <t>PH02Gene19528</t>
  </si>
  <si>
    <t xml:space="preserve">Biological Process: reproduction (GO:0000003);; Biological Process: response to acid chemical (GO:0001101);; Biological Process: developmental process involved in reproduction (GO:0003006);;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regulation of cellular amino acid metabolic process (GO:0006521);; Biological Process: response to stress (GO:0006950);; Biological Process: multicellular organism development (GO:0007275);; Biological Process: aging (GO:0007568);; Biological Process: biological_process (GO:0008150);; Biological Process: response to flooding (GO:0009413);; Biological Process: response to water (GO:0009415);; Biological Process: response to abiotic stimulus (GO:0009628);; Biological Process: embryo development (GO:0009790);; Biological Process: post-embryonic development (GO:0009791);; Biological Process: embryo development ending in seed dormancy (GO:0009793);; Biological Process: multidimensional cell growth (GO:0009825);; Biological Process: fruit ripening (GO:0009835);; Biological Process: regulation of biosynthetic process (GO:0009889);; Biological Process: positive regulation of biosynthetic process (GO:0009891);; Biological Process: positive regulation of metabolic process (GO:0009893);; Biological Process: flower development (GO:0009908);; Biological Process: cellular process (GO:0009987);; Biological Process: response to inorganic substance (GO:0010035);; Biological Process: leaf senescence (GO:0010150);; Biological Process: fruit development (GO:0010154);; Biological Process: regulation of ethylene biosynthetic process (GO:0010364);; Biological Process: positive regulation of ethylene biosynthetic process (GO:0010365);; Biological Process: regulation of gene expression (GO:0010468);; Biological Process: regulation of macromolecule biosynthetic process (GO:0010556);; Biological Process: regulation of cellular ketone metabolic process (GO:0010565);; Biological Process: regulation of hormone levels (GO:0010817);; Biological Process: cell growth (GO:0016049);; Biological Process: regulation of nucleobase-containing compound metabolic process (GO:0019219);; Biological Process: regulation of metabolic process (GO:0019222);; Biological Process: developmental maturation (GO:0021700);; Biological Process: reproductive process (GO:0022414);;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regulation of sulfur amino acid metabolic process (GO:0031335);; Biological Process: positive regulation of sulfur amino acid metabolic process (GO:0031337);; Biological Process: regulation of hormone metabolic process (GO:0032350);; Biological Process: positive regulation of hormone metabolic process (GO:0032352);; Biological Process: multicellular organismal process (GO:0032501);; Biological Process: developmental process (GO:0032502);; Biological Process: regulation of cellular amine metabolic process (GO:0033238);; Biological Process: positive regulation of cellular amine metabolic process (GO:0033240);; Biological Process: growth (GO:0040007);; Biological Process: response to chemical (GO:0042221);; Biological Process: regulation of sulfur metabolic process (GO:0042762);;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intracellular part (GO:0044424);; Cellular Component: cell part (GO:0044464);; Biological Process: positive regulation of cellular amino acid metabolic process (GO:0045764);; Biological Process: regulation of hormone biosynthetic process (GO:0046885);; Biological Process: positive regulation of hormone biosynthetic process (GO:0046886);; Biological Process: seed development (GO:0048316);; Biological Process: leaf development (GO:0048366);; Biological Process: shoot system development (GO:0048367);; Biological Process: positive regulation of biological process (GO:0048518);; Biological Process: positive regulation of cellular process (GO:0048522);; Biological Process: reproductive structure development (GO:0048608);;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positive regulation of sulfur metabolic process (GO:0051176);; Biological Process: regulation of RNA metabolic process (GO:0051252);; Biological Process: regulation of macromolecule metabolic process (GO:0060255);; Biological Process: reproductive system development (GO:0061458);; Biological Process: biological regulation (GO:0065007);; Biological Process: regulation of biological quality (GO:0065008);; Biological Process: anatomical structure maturation (GO:0071695);; Biological Process: regulation of primary metabolic process (GO:0080090);; Biological Process: reproductive shoot system development (GO:0090567);; Biological Process: plant organ senescence (GO:0090693);; Molecular Function: organic cyclic compound binding (GO:0097159);; Biological Process: plant organ development (GO:0099402);; Biological Process: regulation of olefin metabolic process (GO:1900908);; Biological Process: positive regulation of olefin metabolic process (GO:1900910);; Biological Process: regulation of olefin biosynthetic process (GO:1900911);; Biological Process: positive regulation of olefin biosynthetic process (GO:1900913);; Molecular Function: heterocyclic compound binding (GO:1901363);; Biological Process: response to oxygen-containing compound (GO:1901700);;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</si>
  <si>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K00521|9.0e-39|cmos:111447866|K00521 ferric-chelate reductase [EC:1.16.1.7] | (RefSeq) ferric reduction oxidase 7, chloroplastic-like </t>
  </si>
  <si>
    <t>NAC transcription factor 56 OS=Arabidopsis thaliana OX=3702 GN=NAC056 PE=2 SV=1</t>
  </si>
  <si>
    <t>NAC domain-containing protein 10-2 [Phyllostachys edulis]</t>
  </si>
  <si>
    <t>biological process: reproduction (GO:0000003);; biological process: response to stimulus (GO:0050896);; biological process: reproductive process (GO:0022414);; biological process: developmental process (GO:0032502);; 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(GO:0043226);; biological process: multicellular organismal process (GO:0032501);; biological process: single-organism process (GO:0044699);; biological process: cellular process (GO:0009987);; biological process: growth (GO:0040007)</t>
  </si>
  <si>
    <t>PH02Gene01722</t>
  </si>
  <si>
    <t xml:space="preserve">Molecular Function: calcium ion binding (GO:0005509);; Molecular Function: calcium-dependent phospholipid binding (GO:0005544);; </t>
  </si>
  <si>
    <t xml:space="preserve">K17098|8.0e-137|obr:102704559|K17098 annexin D | (RefSeq) annexin-like protein RJ4 </t>
  </si>
  <si>
    <t>Annexin</t>
  </si>
  <si>
    <t>Annexin-like protein RJ4 OS=Fragaria ananassa OX=3747 PE=2 SV=2</t>
  </si>
  <si>
    <t>annexin-like protein RJ4 [Oryza sativa Japonica Group]</t>
  </si>
  <si>
    <t>PH02Gene23029</t>
  </si>
  <si>
    <t xml:space="preserve">Molecular Function: transcription factor activity, sequence-specific DNA binding (GO:0003700);; Cellular Component: nucleus (GO:0005634);; Cellular Component: host cell nucleus (GO:0042025);; Molecular Function: identical protein binding (GO:0042802);; Molecular Function: sequence-specific DNA binding (GO:0043565);; </t>
  </si>
  <si>
    <t xml:space="preserve">K09419|6.5e-157|dosa:Os10t0419300-00|K09419 heat shock transcription factor, other eukaryote | (RefSeq) Os10g0419300, HEAT_STRESS_TRANSCRIPTION_FACTOR_A2C, HSFA2C; Similar to Heat shock transcription factor 31 (Fragment). </t>
  </si>
  <si>
    <t>Heat stress transcription factor A-2c OS=Oryza sativa subsp. japonica OX=39947 GN=HSFA2C PE=1 SV=2</t>
  </si>
  <si>
    <t>RecName: Full=Heat stress transcription factor A-2c; AltName: Full=Heat stress transcription factor 25; Short=OsHsf-25; AltName: Full=Heat stress transcription factor 6; Short=OsHSF6; Short=rHsf6 [Oryza sativa Japonica Group]</t>
  </si>
  <si>
    <t>PH02Gene11930</t>
  </si>
  <si>
    <t>Glucose / Sorbosone dehydrogenase</t>
  </si>
  <si>
    <t>HIPL1 protein OS=Arabidopsis thaliana OX=3702 GN=HIPL1 PE=3 SV=2</t>
  </si>
  <si>
    <t>hypothetical protein E2562_033685 [Oryza meyeriana var. granulata]</t>
  </si>
  <si>
    <t>PH02Gene16546</t>
  </si>
  <si>
    <t xml:space="preserve">K01180|9.1e-54|cmax:111487562|K01180 endo-1,3(4)-beta-glucanase [EC:3.2.1.6] | (RefSeq) uncharacterized protein LOC111487562 </t>
  </si>
  <si>
    <t>LRR receptor-like serine/threonine-protein kinase RPK2 OS=Arabidopsis thaliana OX=3702 GN=RPK2 PE=1 SV=1</t>
  </si>
  <si>
    <t>Phyllostachys_edulis_newGene_21642</t>
  </si>
  <si>
    <t>PH02Gene01246</t>
  </si>
  <si>
    <t xml:space="preserve">Molecular Function: microtubule binding (GO:0008017);; Biological Process: plasmodesmata-mediated intercellular transport (GO:0010497);; </t>
  </si>
  <si>
    <t>Protein MICROTUBULE BINDING PROTEIN 2C OS=Nicotiana tabacum OX=4097 GN=MBP2C PE=1 SV=1</t>
  </si>
  <si>
    <t>tropomyosin alpha-3 chain-like [Aegilops tauschii subsp. tauschii]</t>
  </si>
  <si>
    <t>molecular function: binding (GO:0005488);; biological process: cellular process (GO:0009987);; biological process: localization (GO:0051179)</t>
  </si>
  <si>
    <t>PH02Gene40325</t>
  </si>
  <si>
    <t xml:space="preserve">Molecular Function: inorganic diphosphatase activity (GO:0004427);; Molecular Function: hydrogen-translocating pyrophosphatase activity (GO:0009678);; Cellular Component: membrane (GO:0016020);; </t>
  </si>
  <si>
    <t xml:space="preserve">K23025|0.0e+00|obr:102716473|K23025 H+-translocating diphosphatase [EC:7.1.3.1] | (RefSeq) pyrophosphate-energized vacuolar membrane proton pump </t>
  </si>
  <si>
    <t>Inorganic H+ pyrophosphatase</t>
  </si>
  <si>
    <t>Pyrophosphate-energized vacuolar membrane proton pump OS=Vigna radiata var. radiata OX=3916 PE=1 SV=4</t>
  </si>
  <si>
    <t>pyrophosphate-energized vacuolar membrane proton pump [Panicum hallii]</t>
  </si>
  <si>
    <t>molecular function: catalytic activity (GO:0003824);; biological process: localization (GO:0051179);; molecular function: transporter activity (GO:0005215);; cellular component: membrane (GO:0016020)</t>
  </si>
  <si>
    <t>PH02Gene30554</t>
  </si>
  <si>
    <t xml:space="preserve">Cellular Component: cellular_component (GO:0005575);; Cellular Component: intracellular (GO:0005622);; Cellular Component: cell (GO:0005623);; Cellular Component: cytoplasm (GO:0005737);; Cellular Component: chloroplast (GO:0009507);; Cellular Component: plastid stroma (GO:0009532);; Cellular Component: plastid (GO:0009536);; Cellular Component: chloroplast stroma (GO:0009570);; Cellular Component: plastoglobule (GO:0010287);; Molecular Function: oxidoreductase activity, acting on single donors with incorporation of molecular oxygen, incorporation of two atoms of oxygen (GO:0016702);;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oxidation-reduction process (GO:0055114);; </t>
  </si>
  <si>
    <t xml:space="preserve">K09840|2.6e-239|obr:102709247|K09840 9-cis-epoxycarotenoid dioxygenase [EC:1.13.11.51] | (RefSeq) zeaxanthin 7,8(7',8')-cleavage dioxygenase, chromoplastic </t>
  </si>
  <si>
    <t>Retinal pigment epithelial membrane protein</t>
  </si>
  <si>
    <t>9-cis-epoxycarotenoid dioxygenase NCED1, chloroplastic OS=Oryza sativa subsp. japonica OX=39947 GN=NCED1 PE=2 SV=1</t>
  </si>
  <si>
    <t>hypothetical protein E2562_028881 [Oryza meyeriana var. granulata]</t>
  </si>
  <si>
    <t>cellular component: cell (GO:0005623);; cellular component: cell part (GO:0044464);; cellular component: organelle (GO:0043226);; cellular component: organelle part (GO:0044422);; biological process: metabolic process (GO:0008152);; biological process: single-organism process (GO:0044699);; molecular function: catalytic activity (GO:0003824)</t>
  </si>
  <si>
    <t>PH02Gene00013</t>
  </si>
  <si>
    <t xml:space="preserve">Cellular Component: cellular_component (GO:0005575);; Cellular Component: intracellular (GO:0005622);; Cellular Component: cell (GO:0005623);; Cellular Component: cytoplasm (GO:0005737);; Cellular Component: myofibril (GO:0030016);; Cellular Component: sarcomere (GO:0030017);; Cellular Component: Z disc (GO:0030018);; Cellular Component: I band (GO:0031674);; Cellular Component: organelle (GO:0043226);; Cellular Component: non-membrane-bounded organelle (GO:0043228);; Cellular Component: intracellular organelle (GO:0043229);; Cellular Component: intracellular non-membrane-bounded organelle (GO:0043232);; Cellular Component: contractile fiber (GO:0043292);; Cellular Component: organelle part (GO:0044422);; Cellular Component: intracellular part (GO:0044424);; Cellular Component: cytoplasmic part (GO:0044444);; Cellular Component: contractile fiber part (GO:0044449);; Cellular Component: cell part (GO:0044464);; Cellular Component: supramolecular complex (GO:0099080);; Cellular Component: supramolecular polymer (GO:0099081);; Cellular Component: supramolecular fiber (GO:0099512);; </t>
  </si>
  <si>
    <t xml:space="preserve">K09510|6.3e-13|cann:107859351|K09510 DnaJ homolog subfamily B member 4 | (RefSeq) dnaJ protein homolog 1-like </t>
  </si>
  <si>
    <t>Chaperone protein dnaJ 72 OS=Arabidopsis thaliana OX=3702 GN=ATJ72 PE=2 SV=1</t>
  </si>
  <si>
    <t>cellular component: cell (GO:0005623);; cellular component: cell part (GO:0044464);; cellular component: organelle (GO:0043226);; cellular component: supramolecular complex (GO:0099080);; cellular component: organelle part (GO:0044422)</t>
  </si>
  <si>
    <t>PH02Gene17625</t>
  </si>
  <si>
    <t xml:space="preserve">K08819|7.0e-264|bdi:100842107|K08819 cyclin-dependent kinase 12/13 [EC:2.7.11.22 2.7.11.23] | (RefSeq) probable serine/threonine-protein kinase At1g54610 </t>
  </si>
  <si>
    <t>Probable serine/threonine-protein kinase At1g54610 OS=Arabidopsis thaliana OX=3702 GN=At1g54610 PE=1 SV=1</t>
  </si>
  <si>
    <t>hypothetical protein EJB05_51119 [Eragrostis curvula]</t>
  </si>
  <si>
    <t>PH02Gene28192</t>
  </si>
  <si>
    <t xml:space="preserve">Cellular Component: integral component of membrane (GO:0016021);; Molecular Function: protein-cysteine S-palmitoyltransferase activity (GO:0019706);; </t>
  </si>
  <si>
    <t xml:space="preserve">K20027|1.3e-265|dosa:Os10t0337500-01|K20027 palmitoyltransferase ZDHHC1/11 [EC:2.3.1.225] | (RefSeq) Os10g0337500; Zinc finger, DHHC-type domain containing protein. </t>
  </si>
  <si>
    <t>DHHC palmitoyltransferase</t>
  </si>
  <si>
    <t>Probable protein S-acyltransferase 22 OS=Arabidopsis thaliana OX=3702 GN=PAT22 PE=2 SV=2</t>
  </si>
  <si>
    <t>hypothetical protein OsI_33126 [Oryza sativa Indica Group]</t>
  </si>
  <si>
    <t>PH02Gene19333</t>
  </si>
  <si>
    <t>Sulfite exporter TauE/SafE</t>
  </si>
  <si>
    <t>Sulfite exporter TauE/SafE family protein 3 OS=Arabidopsis thaliana OX=3702 GN=At2g25737 PE=2 SV=1</t>
  </si>
  <si>
    <t>sulfite exporter TauE/SafE family protein 3 [Oryza sativa Japonica Group]</t>
  </si>
  <si>
    <t>PH02Gene18431</t>
  </si>
  <si>
    <t>Protein of unknown function (DUF1639)</t>
  </si>
  <si>
    <t>hypothetical protein PAHAL_3G190200 [Panicum hallii]</t>
  </si>
  <si>
    <t>PH02Gene19574</t>
  </si>
  <si>
    <t xml:space="preserve">Molecular Function: sucrose alpha-glucosidase activity (GO:0004575);; Biological Process: sucrose catabolic process (GO:0005987);; Molecular Function: glycopeptide alpha-N-acetylgalactosaminidase activity (GO:0033926);; </t>
  </si>
  <si>
    <t xml:space="preserve">K03884|2.0e-22|nau:109243048|K03884 NADH-ubiquinone oxidoreductase chain 6 [EC:7.1.1.2] | (RefSeq) uncharacterized protein LOC109243048 </t>
  </si>
  <si>
    <t>Alkaline and neutral invertase</t>
  </si>
  <si>
    <t>Neutral/alkaline invertase 1, mitochondrial OS=Oryza sativa subsp. japonica OX=39947 GN=NIN1 PE=1 SV=1</t>
  </si>
  <si>
    <t>uncharacterized protein LOC100383467 [Zea mays]</t>
  </si>
  <si>
    <t>PH02Gene47741</t>
  </si>
  <si>
    <t xml:space="preserve">Molecular Function: molecular_function (GO:0003674);; Molecular Function: catalytic activity (GO:0003824);; Molecular Function: cytidine deaminase activity (GO:0004126);;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cytosol (GO:0005829);; Biological Process: nucleobase-containing compound metabolic process (GO:0006139);; Biological Process: pyrimidine nucleoside metabolic process (GO:0006213);; Biological Process: cytidine catabolic process (GO:0006216);; Biological Process: cellular aromatic compound metabolic process (GO:0006725);; Biological Process: nitrogen compound metabolic process (GO:0006807);; Biological Process: biological_process (GO:0008150);; Biological Process: metabolic process (GO:0008152);; Molecular Function: zinc ion binding (GO:0008270);; Biological Process: catabolic process (GO:0009056);; Biological Process: nucleoside metabolic process (GO:0009116);; Biological Process: ribonucleoside metabolic process (GO:0009119);; Biological Process: nucleoside catabolic process (GO:0009164);; Biological Process: cytidine deamination (GO:0009972);; Biological Process: cellular process (GO:0009987);; Molecular Function: hydrolase activity (GO:0016787);; Molecular Function: hydrolase activity, acting on carbon-nitrogen (but not peptide) bonds (GO:0016810);; Molecular Function: hydrolase activity, acting on carbon-nitrogen (but not peptide) bonds, in cyclic amidines (GO:0016814);; Molecular Function: deaminase activity (GO:0019239);; Biological Process: aromatic compound catabolic process (GO:0019439);; Biological Process: cellular nitrogen compound metabolic process (GO:0034641);; Biological Process: nucleobase-containing compound catabolic process (GO:0034655);; Biological Process: nucleobase-containing small molecule catabolic process (GO:0034656);; Biological Process: ribonucleoside catabolic process (GO:0042454);; Molecular Function: identical protein binding (GO:0042802);; Molecular Function: protein homodimerization activity (GO:0042803);; Molecular Function: ion binding (GO:0043167);; Molecular Function: cation binding (GO:0043169);; Biological Process: cellular metabolic process (GO:0044237);; Biological Process: primary metabolic process (GO:0044238);; Biological Process: cellular catabolic process (GO:0044248);; Biological Process: cellular nitrogen compound catabolic process (GO:0044270);; Biological Process: small molecule metabolic process (GO:0044281);; Biological Process: small molecule catabolic process (GO:0044282);; Cellular Component: intracellular part (GO:0044424);; Cellular Component: cytoplasmic part (GO:0044444);; Cellular Component: cell part (GO:0044464);; Biological Process: cytidine metabolic process (GO:0046087);; Biological Process: pyrimidine ribonucleoside metabolic process (GO:0046131);; Biological Process: pyrimidine ribonucleoside catabolic process (GO:0046133);; Biological Process: pyrimidine nucleoside catabolic process (GO:0046135);; Biological Process: heterocycle metabolic process (GO:0046483);; Biological Process: heterocycle catabolic process (GO:0046700);; Molecular Function: metal ion binding (GO:0046872);; Molecular Function: transition metal ion binding (GO:0046914);; Molecular Function: protein dimerization activity (GO:0046983);; Molecular Function: deoxycytidine deaminase activity (GO:0047844);; Biological Process: nucleobase-containing small molecule metabolic process (GO:0055086);; Biological Process: organic substance metabolic process (GO:0071704);; Biological Process: pyrimidine-containing compound metabolic process (GO:0072527);; Biological Process: pyrimidine-containing compound catabolic process (GO:0072529);; Biological Process: carbohydrate derivative metabolic process (GO:1901135);; Biological Process: carbohydrate derivative catabolic process (GO:1901136);; Biological Process: organic cyclic compound metabolic process (GO:1901360);; Biological Process: organic cyclic compound catabolic process (GO:1901361);; Biological Process: organonitrogen compound metabolic process (GO:1901564);; Biological Process: organonitrogen compound catabolic process (GO:1901565);; Biological Process: organic substance catabolic process (GO:1901575);; Biological Process: glycosyl compound metabolic process (GO:1901657);; Biological Process: glycosyl compound catabolic process (GO:1901658);; </t>
  </si>
  <si>
    <t xml:space="preserve">K01489|2.0e-76|dosa:Os01t0712700-01|K01489 cytidine deaminase [EC:3.5.4.5] | (RefSeq) Os01g0712700; CMP/dCMP deaminase, zinc-binding domain containing protein. </t>
  </si>
  <si>
    <t>Pyrimidine metabolism (ko00240)</t>
  </si>
  <si>
    <t>Cytidine and deoxycytidylate deaminase zinc-binding region</t>
  </si>
  <si>
    <t>Cytidine deaminase 1 OS=Arabidopsis thaliana OX=3702 GN=CDA1 PE=1 SV=1</t>
  </si>
  <si>
    <t>F</t>
  </si>
  <si>
    <t>hypothetical protein E2562_038933 [Oryza meyeriana var. granulata]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</si>
  <si>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</t>
  </si>
  <si>
    <t>PH02Gene11949</t>
  </si>
  <si>
    <t xml:space="preserve">Biological Process: glutamine metabolic process (GO:0006541);; </t>
  </si>
  <si>
    <t xml:space="preserve">K22314|1.7e-133|ats:109745571|K22314 glucosinolate gamma-glutamyl hydrolase [EC:3.4.19.16] | (RefSeq) LOC109745571; gamma-glutamyl peptidase 5-like </t>
  </si>
  <si>
    <t>Glutamine amidotransferase class-I</t>
  </si>
  <si>
    <t>Gamma-glutamyl peptidase 5 OS=Arabidopsis thaliana OX=3702 GN=GGP5 PE=2 SV=1</t>
  </si>
  <si>
    <t>putative glutamine amidotransferase-like protein C13C5.04 [Hordeum vulgare]</t>
  </si>
  <si>
    <t>biological process: metabolic process (GO:0008152);; biological process: cellular process (GO:0009987);; biological process: single-organism process (GO:0044699)</t>
  </si>
  <si>
    <t>PH02Gene08640</t>
  </si>
  <si>
    <t xml:space="preserve">Molecular Function: glycine-tRNA ligase activity (GO:0004820);; Molecular Function: ATP binding (GO:0005524);; Cellular Component: cytoplasm (GO:0005737);; Cellular Component: mitochondrion (GO:0005739);; Biological Process: glycyl-tRNA aminoacylation (GO:0006426);; Biological Process: mitochondrial glycyl-tRNA aminoacylation (GO:0070150);; </t>
  </si>
  <si>
    <t xml:space="preserve">K01880|0.0e+00|bdi:100824721|K01880 glycyl-tRNA synthetase [EC:6.1.1.14] | (RefSeq) glycine--tRNA ligase, mitochondrial 1 </t>
  </si>
  <si>
    <t>Anticodon binding domain</t>
  </si>
  <si>
    <t>Glycine--tRNA ligase, mitochondrial 1 OS=Arabidopsis thaliana OX=3702 GN=At1g29880 PE=1 SV=1</t>
  </si>
  <si>
    <t>glycine--tRNA ligase, mitochondrial 1 [Brachypodium distachyon]</t>
  </si>
  <si>
    <t>molecular function: catalytic activity (GO:0003824);; molecular function: binding (GO:0005488);;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</t>
  </si>
  <si>
    <t>PH02Gene50580</t>
  </si>
  <si>
    <t xml:space="preserve">K13691|1.3e-55|sita:101764815|K13691 pathogen-inducible salicylic acid glucosyltransferase [EC:2.4.1.-] | (RefSeq) UDP-glycosyltransferase 74F2 </t>
  </si>
  <si>
    <t>UDP-glucosyltransferase UGT13248 OS=Hordeum vulgare subsp. vulgare OX=112509 PE=2 SV=1</t>
  </si>
  <si>
    <t>PH02Gene34284</t>
  </si>
  <si>
    <t>Nodulin-like</t>
  </si>
  <si>
    <t>Protein NUCLEAR FUSION DEFECTIVE 4 OS=Arabidopsis thaliana OX=3702 GN=NFD4 PE=3 SV=1</t>
  </si>
  <si>
    <t>protein NUCLEAR FUSION DEFECTIVE 4 [Oryza sativa Japonica Group]</t>
  </si>
  <si>
    <t>PH02Gene30223</t>
  </si>
  <si>
    <t xml:space="preserve">Cellular Component: vacuolar membrane (GO:0005774);; Molecular Function: calcium:proton antiporter activity (GO:0015369);; Cellular Component: integral component of membrane (GO:0016021);; </t>
  </si>
  <si>
    <t xml:space="preserve">K07300|3.1e-187|ats:109785516|K07300 Ca2+:H+ antiporter | (RefSeq) LOC109785516; vacuolar cation/proton exchanger 1b-like </t>
  </si>
  <si>
    <t>Sodium/calcium exchanger protein</t>
  </si>
  <si>
    <t>Vacuolar cation/proton exchanger 1b OS=Oryza sativa subsp. japonica OX=39947 GN=CAX1b PE=2 SV=1</t>
  </si>
  <si>
    <t>vacuolar cation/proton exchanger 1b-like [Aegilops tauschii subsp. tauschii]</t>
  </si>
  <si>
    <t>cellular component: cell (GO:0005623);; cellular component: membrane (GO:0016020);; cellular component: organelle (GO:0043226);; cellular component: organelle part (GO:0044422);; cellular component: cell part (GO:0044464);; biological process: single-organism process (GO:0044699);; biological process: localization (GO:0051179);; molecular function: transporter activity (GO:0005215);; cellular component: membrane part (GO:0044425)</t>
  </si>
  <si>
    <t>PH02Gene37783</t>
  </si>
  <si>
    <t>hypothetical protein E2562_024352 [Oryza meyeriana var. granulata]</t>
  </si>
  <si>
    <t>PH02Gene15424</t>
  </si>
  <si>
    <t>[EF]</t>
  </si>
  <si>
    <t>Amino acid transport and metabolism;; Nucleotide transport and metabolism</t>
  </si>
  <si>
    <t xml:space="preserve">Molecular Function: transaminase activity (GO:0008483);; </t>
  </si>
  <si>
    <t xml:space="preserve">K00830|2.7e-222|obr:102706217|K00830 alanine-glyoxylate transaminase / serine-glyoxylate transaminase / serine-pyruvate transaminase [EC:2.6.1.44 2.6.1.45 2.6.1.51] | (RefSeq) serine--glyoxylate aminotransferase </t>
  </si>
  <si>
    <t>Alanine, aspartate and glutamate metabolism (ko00250);; Glycine, serine and threonine metabolism (ko00260);; Glyoxylate and dicarboxylate metabolism (ko00630);; Carbon metabolism (ko01200);; Peroxisome (ko04146)</t>
  </si>
  <si>
    <t>Aminotransferase class-V</t>
  </si>
  <si>
    <t>Serine--glyoxylate aminotransferase OS=Arabidopsis thaliana OX=3702 GN=AGT1 PE=1 SV=2</t>
  </si>
  <si>
    <t>Serine--glyoxylate aminotransferase [Dichanthelium oligosanthes]</t>
  </si>
  <si>
    <t>PH02Gene08579</t>
  </si>
  <si>
    <t xml:space="preserve">K09286|9.6e-104|ats:109733729|K09286 EREBP-like factor | (RefSeq) LOC109733729; ethylene-responsive transcription factor RAP2-13-like </t>
  </si>
  <si>
    <t>Ethylene-responsive transcription factor RAP2-4 OS=Arabidopsis thaliana OX=3702 GN=RAP2-4 PE=1 SV=1</t>
  </si>
  <si>
    <t>Ethylene-responsive transcription factor ERF060 [Zea mays]</t>
  </si>
  <si>
    <t>PH02Gene32656</t>
  </si>
  <si>
    <t xml:space="preserve">Molecular Function: aspartate kinase activity (GO:0004072);; Molecular Function: homoserine dehydrogenase activity (GO:0004412);; Biological Process: aspartate family amino acid biosynthetic process (GO:0009067);; Biological Process: homoserine biosynthetic process (GO:0009090);; Molecular Function: NADP binding (GO:0050661);; </t>
  </si>
  <si>
    <t xml:space="preserve">K12524|0.0e+00|sita:101753157|K12524 bifunctional aspartokinase / homoserine dehydrogenase 1 [EC:2.7.2.4 1.1.1.3] | (RefSeq) bifunctional aspartokinase/homoserine dehydrogenase 1, chloroplastic </t>
  </si>
  <si>
    <t>Glycine, serine and threonine metabolism (ko00260);; Monobactam biosynthesis (ko00261);; Cysteine and methionine metabolism (ko00270);; Lysine biosynthesis (ko00300);; Biosynthesis of amino acids (ko01230)</t>
  </si>
  <si>
    <t>Homoserine dehydrogenase</t>
  </si>
  <si>
    <t>Bifunctional aspartokinase/homoserine dehydrogenase 1, chloroplastic OS=Zea mays OX=4577 GN=AKHSDH1 PE=2 SV=1</t>
  </si>
  <si>
    <t>bifunctional aspartokinase/homoserine dehydrogenase 1, chloroplastic [Setaria italica]</t>
  </si>
  <si>
    <t>biological process: metabolic process (GO:0008152);; biological process: cellular process (GO:0009987);; molecular function: catalytic activity (GO:0003824);; biological process: single-organism process (GO:0044699);; molecular function: binding (GO:0005488)</t>
  </si>
  <si>
    <t>PH02Gene43410</t>
  </si>
  <si>
    <t xml:space="preserve">Biological Process: transition metal ion transport (GO:0000041);; Molecular Function: molecular_function (GO:0003674);; Molecular Function: transporter activity (GO:0005215);; Molecular Function: zinc ion transmembrane transporter activity (GO:0005385);; Cellular Component: cellular_component (GO:0005575);; Biological Process: transport (GO:0006810);; Biological Process: ion transport (GO:0006811);; Biological Process: cation transport (GO:0006812);; Biological Process: zinc II ion transport (GO:0006829);; Biological Process: biological_process (GO:0008150);; Molecular Function: cation transmembrane transporter activity (GO:0008324);; Molecular Function: ion transmembrane transporter activity (GO:0015075);; Molecular Function: inorganic solute uptake transmembrane transporter activity (GO:0015318);; Cellular Component: membrane (GO:0016020);; Molecular Function: transmembrane transporter activity (GO:0022857);; Molecular Function: inorganic cation transmembrane transporter activity (GO:0022890);; Biological Process: metal ion transport (GO:0030001);; Biological Process: ion transmembrane transport (GO:0034220);; Molecular Function: metal ion transmembrane transporter activity (GO:0046873);; Molecular Function: transition metal ion transmembrane transporter activity (GO:0046915);; Biological Process: localization (GO:0051179);; Biological Process: establishment of localization (GO:0051234);; Biological Process: transmembrane transport (GO:0055085);; Biological Process: divalent metal ion transport (GO:0070838);; Biological Process: zinc II ion transmembrane transport (GO:0071577);; Molecular Function: divalent inorganic cation transmembrane transporter activity (GO:0072509);; Biological Process: divalent inorganic cation transport (GO:0072511);; Biological Process: cation transmembrane transport (GO:0098655);; Biological Process: inorganic ion transmembrane transport (GO:0098660);; Biological Process: inorganic cation transmembrane transport (GO:0098662);; </t>
  </si>
  <si>
    <t xml:space="preserve">K14709|1.8e-129|bdi:100833512|K14709 solute carrier family 39 (zinc transporter), member 1/2/3 | (RefSeq) zinc transporter 2 </t>
  </si>
  <si>
    <t>ZIP Zinc transporter</t>
  </si>
  <si>
    <t>Zinc transporter 2 OS=Oryza sativa subsp. japonica OX=39947 GN=ZIP2 PE=2 SV=1</t>
  </si>
  <si>
    <t>hypothetical protein E2562_020105 [Oryza meyeriana var. granulata]</t>
  </si>
  <si>
    <t>PH02Gene17928</t>
  </si>
  <si>
    <t>Protein of unknown function (DUF455)</t>
  </si>
  <si>
    <t>hypothetical protein E2562_012730 [Oryza meyeriana var. granulata]</t>
  </si>
  <si>
    <t>PH02Gene22676</t>
  </si>
  <si>
    <t xml:space="preserve">K20557|2.1e-127|ats:109757710|K20557 transcription factor VIP1 | (RefSeq) LOC109757710; transcription factor VIP1-like </t>
  </si>
  <si>
    <t>Transcription factor VIP1 OS=Arabidopsis thaliana OX=3702 GN=VIP1 PE=1 SV=1</t>
  </si>
  <si>
    <t>hypothetical protein EJB05_02375, partial [Eragrostis curvula]</t>
  </si>
  <si>
    <t>PH02Gene41532</t>
  </si>
  <si>
    <t>hypothetical protein E2562_036401 [Oryza meyeriana var. granulata]</t>
  </si>
  <si>
    <t>PH02Gene42364</t>
  </si>
  <si>
    <t xml:space="preserve">K13457|0.0e+00|osa:9267892|K13457 disease resistance protein RPM1 | (RefSeq) disease resistance protein RPM1 </t>
  </si>
  <si>
    <t>hypothetical protein DAI22_11g081100 [Oryza sativa Japonica Group]</t>
  </si>
  <si>
    <t>PH02Gene28835</t>
  </si>
  <si>
    <t xml:space="preserve">Molecular Function: DNA binding (GO:0003677);; Cellular Component: nucleus (GO:0005634);; Biological Process: DNA replication (GO:0006260);; Biological Process: DNA repair (GO:0006281);; Biological Process: DNA recombination (GO:0006310);; </t>
  </si>
  <si>
    <t xml:space="preserve">K10739|3.6e-86|ats:109732657|K10739 replication factor A2 | (RefSeq) LOC109732657; replication protein A 32 kDa subunit B-like </t>
  </si>
  <si>
    <t>Replication protein A C terminal</t>
  </si>
  <si>
    <t>Replication protein A 32 kDa subunit B OS=Oryza sativa subsp. japonica OX=39947 GN=RPA2B PE=1 SV=1</t>
  </si>
  <si>
    <t>replication protein A 32 kDa subunit B-like [Aegilops tauschii subsp. tauschii]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</si>
  <si>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</t>
  </si>
  <si>
    <t>PH02Gene33280</t>
  </si>
  <si>
    <t xml:space="preserve">K13457|1.6e-125|obr:102701387|K13457 disease resistance protein RPM1 | (RefSeq) disease resistance protein RPM1-like </t>
  </si>
  <si>
    <t>Disease resistance protein Pik-2 OS=Oryza sativa subsp. japonica OX=39947 GN=PIK-2 PE=3 SV=1</t>
  </si>
  <si>
    <t>hypothetical protein SORBI_3005G093800 [Sorghum bicolor]</t>
  </si>
  <si>
    <t>PH02Gene07745</t>
  </si>
  <si>
    <t xml:space="preserve">Molecular Function: acetylglucosaminyltransferase activity (GO:0008375);; Cellular Component: membrane (GO:0016020);; </t>
  </si>
  <si>
    <t xml:space="preserve">K20891|1.4e-112|vvi:100245719|K20891 beta-glucuronosyltransferase [EC:2.4.1.-] | (RefSeq) beta-glucuronosyltransferase GlcAT14B </t>
  </si>
  <si>
    <t>Core-2/I-Branching enzyme</t>
  </si>
  <si>
    <t>Beta-glucuronosyltransferase GlcAT14A OS=Arabidopsis thaliana OX=3702 GN=GLCAT14A PE=2 SV=1</t>
  </si>
  <si>
    <t>hypothetical protein E2562_024431 [Oryza meyeriana var. granulata]</t>
  </si>
  <si>
    <t>molecular function: catalytic activity (GO:0003824);; cellular component: membrane (GO:0016020)</t>
  </si>
  <si>
    <t>Phyllostachys_edulis_newGene_16368</t>
  </si>
  <si>
    <t xml:space="preserve">K13863|1.9e-120|bdi:100845503|K13863 solute carrier family 7 (cationic amino acid transporter), member 1 | (RefSeq) cationic amino acid transporter 3, mitochondrial isoform X1 </t>
  </si>
  <si>
    <t>hypothetical protein BRADI_3g27246v3 [Brachypodium distachyon]</t>
  </si>
  <si>
    <t>Phyllostachys_edulis_newGene_18493</t>
  </si>
  <si>
    <t xml:space="preserve">Molecular Function: serine-type endopeptidase activity (GO:0004252);; Cellular Component: integral component of membrane (GO:0016021);; </t>
  </si>
  <si>
    <t xml:space="preserve">K00729|3.6e-06|ghi:107900980|K00729 dolichyl-phosphate beta-glucosyltransferase [EC:2.4.1.117] | (RefSeq) dolichyl-phosphate beta-glucosyltransferase-like </t>
  </si>
  <si>
    <t>RHOMBOID-like protein 1 OS=Arabidopsis thaliana OX=3702 GN=RBL1 PE=2 SV=1</t>
  </si>
  <si>
    <t>RHOMBOID-like protein 2 [Oryza sativa Japonica Group]</t>
  </si>
  <si>
    <t>biological process: metabolic process (GO:0008152);; molecular function: catalytic activity (GO:0003824);; cellular component: membrane (GO:0016020);; cellular component: membrane part (GO:0044425)</t>
  </si>
  <si>
    <t>PH02Gene37329</t>
  </si>
  <si>
    <t xml:space="preserve">Molecular Function: molecular_function (GO:0003674);; Molecular Function: transporter activity (GO:0005215);; Molecular Function: sugar:proton symporter activity (GO:0005351);; Molecular Function: glucose transmembrane transporter activity (GO:0005355);; Molecular Function: cation:sugar symporter activity (GO:0005402);; Cellular Component: cellular_component (GO:0005575);; Cellular Component: intracellular (GO:0005622);; Cellular Component: cell (GO:0005623);; Cellular Component: nucleus (GO:0005634);; Cellular Component: cytoplasm (GO:0005737);; Cellular Component: vacuole (GO:0005773);; Cellular Component: plasma membrane (GO:0005886);; Cellular Component: cell-cell junction (GO:0005911);; Biological Process: transport (GO:0006810);; Biological Process: ion transport (GO:0006811);; Biological Process: cation transport (GO:0006812);; Biological Process: biological_process (GO:0008150);; Molecular Function: cation transmembrane transporter activity (GO:0008324);; Biological Process: carbohydrate transport (GO:0008643);; Biological Process: hexose transport (GO:0008645);; Cellular Component: plasmodesma (GO:0009506);; Molecular Function: ion transmembrane transporter activity (GO:0015075);; Molecular Function: monovalent inorganic cation transmembrane transporter activity (GO:0015077);; Molecular Function: hydrogen ion transmembrane transporter activity (GO:0015078);; Molecular Function: carbohydrate transmembrane transporter activity (GO:0015144);; Molecular Function: monosaccharide transmembrane transporter activity (GO:0015145);; Molecular Function: hexose transmembrane transporter activity (GO:0015149);; Molecular Function: secondary active transmembrane transporter activity (GO:0015291);; Molecular Function: symporter activity (GO:0015293);; Molecular Function: solute:cation symporter activity (GO:0015294);; Molecular Function: solute:proton symporter activity (GO:0015295);; Molecular Function: inorganic solute uptake transmembrane transporter activity (GO:0015318);; Biological Process: monovalent inorganic cation transport (GO:0015672);; Biological Process: monosaccharide transport (GO:0015749);; Cellular Component: membrane (GO:0016020);; Cellular Component: integral component of membrane (GO:0016021);; Molecular Function: active transmembrane transporter activity (GO:0022804);; Molecular Function: transmembrane transporter activity (GO:0022857);; Molecular Function: inorganic cation transmembrane transporter activity (GO:0022890);; Cellular Component: cell junction (GO:0030054);; Biological Process: carbohydrate transmembrane transport (GO:0034219);; Biological Process: ion transmembrane transport (GO:0034220);;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glucose import (GO:0046323);; Molecular Function: sugar transmembrane transporter activity (GO:0051119);; Biological Process: localization (GO:0051179);; Biological Process: establishment of localization (GO:0051234);; Cellular Component: symplast (GO:0055044);; Biological Process: transmembrane transport (GO:0055085);; Biological Process: organic substance transport (GO:0071702);; Cellular Component: cell periphery (GO:0071944);; Biological Process: cation transmembrane transport (GO:0098655);; Biological Process: inorganic ion transmembrane transport (GO:0098660);; Biological Process: inorganic cation transmembrane transport (GO:0098662);; Biological Process: hydrogen ion transmembrane transport (GO:1902600);; Biological Process: glucose transmembrane transport (GO:1904659);; </t>
  </si>
  <si>
    <t xml:space="preserve">K24193|3.0e-269|dosa:Os07t0106200-02|K24193 MFS transporter, SP family, sugar:H+ symporter | (RefSeq) Os07g0106200; Similar to Hexose transporter. </t>
  </si>
  <si>
    <t>Sugar transport protein MST3 OS=Oryza sativa subsp. japonica OX=39947 GN=MST3 PE=2 SV=1</t>
  </si>
  <si>
    <t>hypothetical protein E2562_026341 [Oryza meyeriana var. granulata]</t>
  </si>
  <si>
    <t>molecular function: transporter activity (GO:0005215);; biological process: single-organism process (GO:0044699);; biological process: localization (GO:0051179);; cellular component: cell (GO:0005623);; cellular component: cell part (GO:0044464);; cellular component: organelle (GO:0043226);; cellular component: membrane (GO:0016020);; cellular component: cell junction (GO:0030054);; cellular component: membrane part (GO:0044425);; cellular component: symplast (GO:0055044)</t>
  </si>
  <si>
    <t>PH02Gene41863</t>
  </si>
  <si>
    <t xml:space="preserve">Biological Process: cytoskeleton organization (GO:0007010);; Molecular Function: actin filament binding (GO:0051015);; </t>
  </si>
  <si>
    <t xml:space="preserve">K05768|0.0e+00|dosa:Os06t0659300-01|K05768 gelsolin | (RefSeq) Os06g0659300; Similar to Actin filament bundling protein P-115-ABP. </t>
  </si>
  <si>
    <t>Gelsolin repeat</t>
  </si>
  <si>
    <t>Villin-3 OS=Oryza sativa subsp. japonica OX=39947 GN=VLN3 PE=2 SV=2</t>
  </si>
  <si>
    <t>hypothetical protein E2562_032563 [Oryza meyeriana var. granulata]</t>
  </si>
  <si>
    <t>biological process: cellular process (GO:0009987);; biological process: cellular component organization or biogenesis (GO:0071840);; molecular function: binding (GO:0005488)</t>
  </si>
  <si>
    <t>PH02Gene45850</t>
  </si>
  <si>
    <t xml:space="preserve">K13457|6.3e-49|pda:103705927|K13457 disease resistance protein RPM1 | (RefSeq) disease resistance protein RPM1-like </t>
  </si>
  <si>
    <t>Disease resistance protein Pik-1 OS=Oryza sativa subsp. japonica OX=39947 GN=PIK-1 PE=1 SV=1</t>
  </si>
  <si>
    <t>hypothetical protein EJB05_27212, partial [Eragrostis curvula]</t>
  </si>
  <si>
    <t>PH02Gene26948</t>
  </si>
  <si>
    <t xml:space="preserve">K02890|1.3e-104|dosa:Os01t0616500-01|K02890 large subunit ribosomal protein L22 | (RefSeq) Os01g0616500; Similar to 50S ribosomal protein L22. </t>
  </si>
  <si>
    <t>Ribosomal protein L22p/L17e</t>
  </si>
  <si>
    <t>50S ribosomal protein L22, chloroplastic OS=Trieres chinensis OX=1514140 GN=rpl22 PE=3 SV=1</t>
  </si>
  <si>
    <t>uncharacterized protein LOC4326653 [Oryza sativa Japonica Group]</t>
  </si>
  <si>
    <t>PH02Gene33269</t>
  </si>
  <si>
    <t xml:space="preserve">Molecular Function: nucleic acid binding (GO:0003676);; Molecular Function: helicase activity (GO:0004386);; Molecular Function: ATP binding (GO:0005524);; </t>
  </si>
  <si>
    <t xml:space="preserve">K12823|6.2e-87|sbi:8056154|K12823 ATP-dependent RNA helicase DDX5/DBP2 [EC:3.6.4.13] | (RefSeq) DEAD-box ATP-dependent RNA helicase 30 </t>
  </si>
  <si>
    <t>DEAD/DEAH box helicase</t>
  </si>
  <si>
    <t>DEAD-box ATP-dependent RNA helicase 30 OS=Oryza sativa subsp. japonica OX=39947 GN=Os01g0911100 PE=2 SV=2</t>
  </si>
  <si>
    <t>DEAD-box ATP-dependent RNA helicase 30 [Sorghum bicolor]</t>
  </si>
  <si>
    <t>PH02Gene28283</t>
  </si>
  <si>
    <t>Protein CHUP1, chloroplastic OS=Arabidopsis thaliana OX=3702 GN=CHUP1 PE=1 SV=1</t>
  </si>
  <si>
    <t>PH02Gene41260</t>
  </si>
  <si>
    <t xml:space="preserve">Molecular Function: UDP-glycosyltransferase activity (GO:0008194);; Cellular Component: intracellular membrane-bounded organelle (GO:0043231);; </t>
  </si>
  <si>
    <t xml:space="preserve">K22845|1.2e-97|egu:105040783|K22845 phlorizin synthase [EC:2.4.1.357] | (RefSeq) UDP-glycosyltransferase 88B1-like </t>
  </si>
  <si>
    <t>UDP-glycosyltransferase 88B1 OS=Stevia rebaudiana OX=55670 GN=UGT88B1 PE=2 SV=1</t>
  </si>
  <si>
    <t>UDP-glycosyltransferase 88B1 [Brachypodium distachyon]</t>
  </si>
  <si>
    <t>molecular function: catalytic activity (GO:0003824);; cellular component: cell (GO:0005623);; cellular component: organelle (GO:0043226);; cellular component: cell part (GO:0044464)</t>
  </si>
  <si>
    <t>PH02Gene23032</t>
  </si>
  <si>
    <t>PH02Gene09855</t>
  </si>
  <si>
    <t>[TK]</t>
  </si>
  <si>
    <t>Signal transduction mechanisms;; Transcription</t>
  </si>
  <si>
    <t xml:space="preserve">Biological Process: phosphorelay signal transduction system (GO:0000160);; </t>
  </si>
  <si>
    <t xml:space="preserve">K14492|8.6e-76|dosa:Os11t0143300-01|K14492 two-component response regulator ARR-A family | (RefSeq) Os11g0143300, A-TYPE_RESPONSE_REGULATOR_9, OSRR9; A-type response regulator, Cytokinin signaling </t>
  </si>
  <si>
    <t>Response regulator receiver domain</t>
  </si>
  <si>
    <t>Two-component response regulator ORR9 OS=Oryza sativa subsp. indica OX=39946 GN=RR9 PE=2 SV=1</t>
  </si>
  <si>
    <t>hypothetical_protein [Oryza glaberrima]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</si>
  <si>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</si>
  <si>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PH02Gene10028</t>
  </si>
  <si>
    <t xml:space="preserve">Molecular Function: glycogen (starch) synthase activity (GO:0004373);; </t>
  </si>
  <si>
    <t xml:space="preserve">K00703|0.0e+00|bdi:100835372|K00703 starch synthase [EC:2.4.1.21] | (RefSeq) soluble starch synthase 2-2, chloroplastic/amyloplastic </t>
  </si>
  <si>
    <t>Starch synthase catalytic domain</t>
  </si>
  <si>
    <t>Soluble starch synthase 2-3, chloroplastic/amyloplastic OS=Oryza sativa subsp. indica OX=39946 GN=SSII-3 PE=1 SV=1</t>
  </si>
  <si>
    <t>soluble starch synthase 2-2, chloroplastic/amyloplastic [Brachypodium distachyon]</t>
  </si>
  <si>
    <t>PH02Gene29541</t>
  </si>
  <si>
    <t>Zein-binding</t>
  </si>
  <si>
    <t>uncharacterized protein LOC100823831 [Brachypodium distachyon]</t>
  </si>
  <si>
    <t>PH02Gene37588</t>
  </si>
  <si>
    <t xml:space="preserve">K05658|0.0e+00|zma:103650065|K05658 ATP-binding cassette, subfamily B (MDR/TAP), member 1 [EC:7.6.2.2] | (RefSeq) ABC transporter B family member 21 </t>
  </si>
  <si>
    <t>ABC transporter transmembrane region</t>
  </si>
  <si>
    <t>ABC transporter B family member 21 OS=Arabidopsis thaliana OX=3702 GN=ABCB21 PE=1 SV=2</t>
  </si>
  <si>
    <t>ABC transporter B family member 21 [Zea mays]</t>
  </si>
  <si>
    <t>PH02Gene19162</t>
  </si>
  <si>
    <t xml:space="preserve">K18789|3.6e-73|cic:CICLE_v10010628mg|K18789 xylogalacturonan beta-1,3-xylosyltransferase [EC:2.4.2.41] | (RefSeq) hypothetical protein </t>
  </si>
  <si>
    <t>[RT]</t>
  </si>
  <si>
    <t>General function prediction only;; Signal transduction mechanisms</t>
  </si>
  <si>
    <t>Haemolysin-III related</t>
  </si>
  <si>
    <t>Heptahelical transmembrane protein ADIPOR3 OS=Oryza sativa subsp. japonica OX=39947 GN=ADIPOR3 PE=2 SV=1</t>
  </si>
  <si>
    <t>heptahelical transmembrane protein ADIPOR3 [Sorghum bicolor]</t>
  </si>
  <si>
    <t>Phyllostachys_edulis_newGene_9360</t>
  </si>
  <si>
    <t>PH02Gene11197</t>
  </si>
  <si>
    <t xml:space="preserve">K23806|1.4e-127|vvi:100263449|K23806 alpha-guaiene 2-oxidase | (RefSeq) CYP71BE5; premnaspirodiene oxygenase-like </t>
  </si>
  <si>
    <t>Premnaspirodiene oxygenase OS=Hyoscyamus muticus OX=35626 GN=CYP71D55 PE=1 SV=1</t>
  </si>
  <si>
    <t>premnaspirodiene oxygenase-like [Aegilops tauschii subsp. tauschii]</t>
  </si>
  <si>
    <t>PH02Gene18912</t>
  </si>
  <si>
    <t>[NW]</t>
  </si>
  <si>
    <t>Cell motility;; Extracellular structures</t>
  </si>
  <si>
    <t xml:space="preserve">Molecular Function: protein kinase activity (GO:0004672);; Molecular Function: protein binding (GO:0005515);; Molecular Function: ATP binding (GO:0005524);; Biological Process: protein phosphorylation (GO:0006468);; </t>
  </si>
  <si>
    <t xml:space="preserve">K20359|6.6e-127|eus:EUTSA_v10006389mg|K20359 PRA1 family protein 1 | (RefSeq) hypothetical protein </t>
  </si>
  <si>
    <t>Probable leucine-rich repeat receptor-like protein kinase IMK3 OS=Arabidopsis thaliana OX=3702 GN=IMK3 PE=1 SV=1</t>
  </si>
  <si>
    <t>hypothetical protein E2562_033849 [Oryza meyeriana var. granulata]</t>
  </si>
  <si>
    <t>PH02Gene43408</t>
  </si>
  <si>
    <t xml:space="preserve">Molecular Function: sugar:proton symporter activity (GO:0005351);; Cellular Component: integral component of plasma membrane (GO:0005887);; Biological Process: glucose import (GO:0046323);; </t>
  </si>
  <si>
    <t xml:space="preserve">K24193|5.6e-276|ats:109735933|K24193 MFS transporter, SP family, sugar:H+ symporter | (RefSeq) LOC109735933; sugar transport protein 14 </t>
  </si>
  <si>
    <t>Sugar transport protein 14 OS=Arabidopsis thaliana OX=3702 GN=STP14 PE=2 SV=2</t>
  </si>
  <si>
    <t>sugar transport protein 14 [Hordeum vulgare]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</si>
  <si>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</t>
  </si>
  <si>
    <t>PH02Gene44089</t>
  </si>
  <si>
    <t xml:space="preserve">Molecular Function: protein serine/threonine kinase activity (GO:0004674);; Molecular Function: ATP binding (GO:0005524);; Cellular Component: integral component of membrane (GO:0016021);; Molecular Function: carbohydrate binding (GO:0030246);; </t>
  </si>
  <si>
    <t xml:space="preserve">K01176|4.3e-72|sbi:8065370|K01176 alpha-amylase [EC:3.2.1.1] | (RefSeq) alpha-amylase isozyme 2A </t>
  </si>
  <si>
    <t>Legume lectin domain</t>
  </si>
  <si>
    <t>L-type lectin-domain containing receptor kinase SIT2 OS=Oryza sativa subsp. japonica OX=39947 GN=SIT2 PE=2 SV=2</t>
  </si>
  <si>
    <t>L-type lectin-domain containing receptor kinase IV.2 [Dichanthelium oligosanthes]</t>
  </si>
  <si>
    <t>PH02Gene38696</t>
  </si>
  <si>
    <t xml:space="preserve">Molecular Function: oxidoreductase activity (GO:0016491);; </t>
  </si>
  <si>
    <t xml:space="preserve">K00574|0.0e+00|sita:101772901|K00574 cyclopropane-fatty-acyl-phospholipid synthase [EC:2.1.1.79] | (RefSeq) uncharacterized protein LOC101772901 isoform X1 </t>
  </si>
  <si>
    <t>Mycolic acid cyclopropane synthetase</t>
  </si>
  <si>
    <t>3-hydroxy-16-methoxy-2,3-dihydrotabersonine N-methyltransferase OS=Catharanthus roseus OX=4058 GN=NMT PE=1 SV=1</t>
  </si>
  <si>
    <t>uncharacterized protein LOC101772901 isoform X1 [Setaria italica]</t>
  </si>
  <si>
    <t>PH02Gene27027</t>
  </si>
  <si>
    <t xml:space="preserve">Molecular Function: ATP binding (GO:0005524);; Molecular Function: phosphatidylinositol phosphate kinase activity (GO:0016307);; </t>
  </si>
  <si>
    <t xml:space="preserve">K00889|5.2e-269|obr:102719936|K00889 1-phosphatidylinositol-4-phosphate 5-kinase [EC:2.7.1.68] | (RefSeq) phosphatidylinositol 4-phosphate 5-kinase 1-like </t>
  </si>
  <si>
    <t>Phosphatidylinositol 4-phosphate 5-kinase 2 OS=Arabidopsis thaliana OX=3702 GN=PIP5K2 PE=1 SV=2</t>
  </si>
  <si>
    <t>PREDICTED: phosphatidylinositol 4-phosphate 5-kinase 1-like [Oryza brachyantha]</t>
  </si>
  <si>
    <t>PH02Gene00542</t>
  </si>
  <si>
    <t xml:space="preserve">K11296|1.8e-40|obr:102711256|K11296 high mobility group protein B3 | (RefSeq) HMG1/2-like protein </t>
  </si>
  <si>
    <t>HMG (high mobility group) box</t>
  </si>
  <si>
    <t>HMG1/2-like protein OS=Triticum aestivum OX=4565 PE=2 SV=1</t>
  </si>
  <si>
    <t>hypothetical protein E2562_009394 [Oryza meyeriana var. granulata]</t>
  </si>
  <si>
    <t>PH02Gene36720</t>
  </si>
  <si>
    <t xml:space="preserve">Molecular Function: GTPase activity (GO:0003924);; Molecular Function: signal recognition particle binding (GO:0005047);; Molecular Function: GTP binding (GO:0005525);; Cellular Component: signal recognition particle receptor complex (GO:0005785);; Biological Process: SRP-dependent cotranslational protein targeting to membrane (GO:0006614);; </t>
  </si>
  <si>
    <t xml:space="preserve">K13431|6.5e-198|zma:100191673|K13431 signal recognition particle receptor subunit alpha | (RefSeq) spr1; signal recognition particle receptor homolog 1 </t>
  </si>
  <si>
    <t>Signal recognition particle, alpha subunit, N-terminal</t>
  </si>
  <si>
    <t>Cell division protein FtsY homolog, chloroplastic OS=Arabidopsis thaliana OX=3702 GN=CPFTSY PE=1 SV=2</t>
  </si>
  <si>
    <t>signal recognition particle receptor homolog 1 [Zea mays]</t>
  </si>
  <si>
    <t>molecular function: catalytic activity (GO:0003824);; molecular function: binding (GO:0005488);;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localization (GO:0051179)</t>
  </si>
  <si>
    <t>PH02Gene13987</t>
  </si>
  <si>
    <t xml:space="preserve">K19041|2.2e-256|ats:109767749|K19041 E3 ubiquitin-protein ligase RNF38/44 [EC:2.3.2.27] | (RefSeq) LOC109767749; probable E3 ubiquitin-protein ligase HIP1 isoform X1 </t>
  </si>
  <si>
    <t>Probable E3 ubiquitin-protein ligase ZFP1 OS=Oryza sativa subsp. japonica OX=39947 GN=ZFP1 PE=1 SV=1</t>
  </si>
  <si>
    <t>probable E3 ubiquitin-protein ligase ZFP1 isoform X1 [Oryza sativa Japonica Group]</t>
  </si>
  <si>
    <t>Phyllostachys_edulis_newGene_2318</t>
  </si>
  <si>
    <t>PH02Gene04972</t>
  </si>
  <si>
    <t>zinc finger protein ZAT11-like [Aegilops tauschii subsp. tauschii]</t>
  </si>
  <si>
    <t>PH02Gene44987</t>
  </si>
  <si>
    <t xml:space="preserve">Cellular Component: cell wall (GO:0005618);; Molecular Function: manganese ion binding (GO:0030145);; Molecular Function: nutrient reservoir activity (GO:0045735);; Cellular Component: apoplast (GO:0048046);; </t>
  </si>
  <si>
    <t>Cupin</t>
  </si>
  <si>
    <t>Germin-like protein 12-2 OS=Oryza sativa subsp. japonica OX=39947 GN=Os12g0154800 PE=2 SV=1</t>
  </si>
  <si>
    <t>germin-like protein 12-2 [Oryza sativa Japonica Group]</t>
  </si>
  <si>
    <t>cellular component: cell (GO:0005623);; cellular component: cell part (GO:0044464);; molecular function: binding (GO:0005488);; molecular function: nutrient reservoir activity (GO:0045735);; cellular component: extracellular region (GO:0005576)</t>
  </si>
  <si>
    <t>PH02Gene37732</t>
  </si>
  <si>
    <t xml:space="preserve">Cellular Component: cytoplasm (GO:0005737);; Molecular Function: 3-deoxy-8-phosphooctulonate synthase activity (GO:0008676);; Biological Process: biosynthetic process (GO:0009058);; </t>
  </si>
  <si>
    <t xml:space="preserve">K01627|6.5e-157|dosa:Os12t0210800-01|K01627 2-dehydro-3-deoxyphosphooctonate aldolase (KDO 8-P synthase) [EC:2.5.1.55] | (RefSeq) Os12g0210800; Similar to 3-deoxy-D-manno-2-octulosonic acid-8-phosphate (EC 4.1.2.16) (Fragment). </t>
  </si>
  <si>
    <t>DAHP synthetase I family</t>
  </si>
  <si>
    <t>2-dehydro-3-deoxyphosphooctonate aldolase OS=Pisum sativum OX=3888 GN=KDSA PE=2 SV=1</t>
  </si>
  <si>
    <t>2-dehydro-3-deoxyphosphooctonate aldolase, partial [Oryza sativa]</t>
  </si>
  <si>
    <t>cellular component: cell (GO:0005623);; cellular component: cell part (GO:0044464);; molecular function: catalytic activity (GO:0003824);; biological process: metabolic process (GO:0008152)</t>
  </si>
  <si>
    <t>PH02Gene34192</t>
  </si>
  <si>
    <t xml:space="preserve">Molecular Function: serine-type carboxypeptidase activity (GO:0004185);; </t>
  </si>
  <si>
    <t xml:space="preserve">K16297|3.6e-245|dosa:Os02t0634700-01|K16297 serine carboxypeptidase-like clade II [EC:3.4.16.-] | (RefSeq) Os02g0634700; Similar to Serine carboxypeptidase II-like protein. </t>
  </si>
  <si>
    <t>Serine carboxypeptidase-like 34 OS=Arabidopsis thaliana OX=3702 GN=SCPL34 PE=2 SV=2</t>
  </si>
  <si>
    <t>hypothetical protein OsI_08191 [Oryza sativa Indica Group]</t>
  </si>
  <si>
    <t>PH02Gene02950</t>
  </si>
  <si>
    <t xml:space="preserve">Molecular Function: trehalose-phosphatase activity (GO:0004805);; Biological Process: trehalose biosynthetic process (GO:0005992);; </t>
  </si>
  <si>
    <t xml:space="preserve">K01087|4.9e-198|bdi:100839839|K01087 trehalose 6-phosphate phosphatase [EC:3.1.3.12] | (RefSeq) probable trehalose-phosphate phosphatase 2 </t>
  </si>
  <si>
    <t>Trehalose-phosphatase</t>
  </si>
  <si>
    <t>Probable trehalose-phosphate phosphatase 2 OS=Oryza sativa subsp. japonica OX=39947 GN=TPP2 PE=1 SV=1</t>
  </si>
  <si>
    <t>hypothetical protein BRADI_3g32970v3 [Brachypodium distachyon]</t>
  </si>
  <si>
    <t>PH02Gene08802</t>
  </si>
  <si>
    <t xml:space="preserve">Molecular Function: 5'-nucleotidase activity (GO:0008253);; Cellular Component: chloroplast stroma (GO:0009570);; Molecular Function: metal ion binding (GO:0046872);; </t>
  </si>
  <si>
    <t xml:space="preserve">K01081|1.5e-54|bpg:Bathy13g00540|K01081 5'-nucleotidase [EC:3.1.3.5] | (RefSeq) hypothetical protein 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</si>
  <si>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molecular function: binding (GO:0005488)</t>
  </si>
  <si>
    <t>PH02Gene43178</t>
  </si>
  <si>
    <t xml:space="preserve">Cellular Component: cellular_component (GO:0005575);; Cellular Component: intracellular (GO:0005622);; Cellular Component: cell (GO:0005623);; Cellular Component: nucleus (GO:0005634);; Cellular Component: nucleolus (GO:0005730);; Cellular Component: membrane-enclosed lumen (GO:0031974);; Cellular Component: nuclear lumen (GO:0031981);; Biological Process: ribosome biogenesis (GO:0042254);;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Cellular Component: organelle part (GO:0044422);; Cellular Component: intracellular part (GO:0044424);; Cellular Component: nuclear part (GO:0044428);; Cellular Component: intracellular organelle part (GO:0044446);; Cellular Component: cell part (GO:0044464);; Cellular Component: intracellular organelle lumen (GO:0070013);; </t>
  </si>
  <si>
    <t xml:space="preserve">K14799|0.0e+00|obr:102699451|K14799 pre-rRNA-processing protein TSR1 | (RefSeq) pre-rRNA-processing protein TSR1 homolog </t>
  </si>
  <si>
    <t>40S ribosome biogenesis protein Tsr1 and BMS1 C-terminal</t>
  </si>
  <si>
    <t>hypothetical protein E2562_017539 [Oryza meyeriana var. granulata]</t>
  </si>
  <si>
    <t>cellular component: cell (GO:0005623);; cellular component: cell part (GO:0044464);; cellular component: organelle (GO:0043226);; cellular component: organelle part (GO:0044422);; cellular component: membrane-enclosed lumen (GO:0031974);; biological process: cellular component organization or biogenesis (GO:0071840)</t>
  </si>
  <si>
    <t>PH02Gene11910</t>
  </si>
  <si>
    <t xml:space="preserve">Molecular Function: hydrolase activity, hydrolyzing O-glycosyl compounds (GO:0004553);; Biological Process: carbohydrate metabolic process (GO:0005975);; Molecular Function: carbohydrate binding (GO:0030246);; </t>
  </si>
  <si>
    <t xml:space="preserve">K01181|6.9e-94|nta:107811288|K01181 endo-1,4-beta-xylanase [EC:3.2.1.8] | (RefSeq) probable endo-1,4-beta-xylanase C </t>
  </si>
  <si>
    <t>Glycosyl hydrolase family 10</t>
  </si>
  <si>
    <t>Endo-1,4-beta-xylanase 5 OS=Arabidopsis thaliana OX=3702 GN=XYN5 PE=3 SV=1</t>
  </si>
  <si>
    <t>PREDICTED: endo-1,4-beta-xylanase A-like [Oryza brachyantha]</t>
  </si>
  <si>
    <t>PH02Gene30393</t>
  </si>
  <si>
    <t xml:space="preserve">Molecular Function: transferase activity, transferring acyl groups (GO:0016746);; </t>
  </si>
  <si>
    <t xml:space="preserve">K00627|3.1e-201|ats:109750610|K00627 pyruvate dehydrogenase E2 component (dihydrolipoamide acetyltransferase) [EC:2.3.1.12] | (RefSeq) LOC109750610; dihydrolipoyllysine-residue acetyltransferase component 5 of pyruvate dehydrogenase complex, chloroplastic-like </t>
  </si>
  <si>
    <t>Glycolysis / Gluconeogenesis (ko00010);; Citrate cycle (TCA cycle) (ko00020);; Pyruvate metabolism (ko00620);; Carbon metabolism (ko01200)</t>
  </si>
  <si>
    <t>2-oxoacid dehydrogenases acyltransferase (catalytic domain)</t>
  </si>
  <si>
    <t>Dihydrolipoyllysine-residue acetyltransferase component 5 of pyruvate dehydrogenase complex, chloroplastic OS=Arabidopsis thaliana OX=3702 GN=EMB3003 PE=2 SV=1</t>
  </si>
  <si>
    <t>hypothetical protein EJB05_02543 [Eragrostis curvula]</t>
  </si>
  <si>
    <t>PH02Gene05185</t>
  </si>
  <si>
    <t xml:space="preserve">K01183|7.9e-134|dosa:Os01t0660200-01|K01183 chitinase [EC:3.2.1.14] | (RefSeq) Os01g0660200; Acidic class III chitinase OsChib3a precursor (Chitinase) (EC 3.2.1.14). </t>
  </si>
  <si>
    <t>Glycosyl hydrolases family 18</t>
  </si>
  <si>
    <t>Hevamine-A OS=Hevea brasiliensis OX=3981 PE=1 SV=2</t>
  </si>
  <si>
    <t>class III chitinase [Bambusa oldhamii]</t>
  </si>
  <si>
    <t>PH02Gene06960</t>
  </si>
  <si>
    <t xml:space="preserve">Cellular Component: plasma membrane (GO:0005886);; Biological Process: abscisic acid-activated signaling pathway (GO:0009738);; Biological Process: negative regulation of brassinosteroid mediated signaling pathway (GO:1900458);; </t>
  </si>
  <si>
    <t>remorin 4.1 [Oryza sativa Japonica Group]</t>
  </si>
  <si>
    <t>cellular component: cell (GO:0005623);; cellular component: membrane (GO:0016020);;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</si>
  <si>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PH02Gene07059</t>
  </si>
  <si>
    <t xml:space="preserve">Molecular Function: chitinase activity (GO:0004568);; Molecular Function: peroxidase activity (GO:0004601);; Biological Process: chitin catabolic process (GO:0006032);; Biological Process: response to oxidative stress (GO:0006979);; Biological Process: cell wall macromolecule catabolic process (GO:0016998);; Molecular Function: heme binding (GO:0020037);; </t>
  </si>
  <si>
    <t xml:space="preserve">K00434|4.3e-155|osa:4346078|K00434 L-ascorbate peroxidase [EC:1.11.1.11] | (RefSeq) putative L-ascorbate peroxidase 6 </t>
  </si>
  <si>
    <t>Ascorbate and aldarate metabolism (ko00053);; Glutathione metabolism (ko00480)</t>
  </si>
  <si>
    <t>Chitinase-like protein 1 OS=Arabidopsis thaliana OX=3702 GN=CTL1 PE=1 SV=1</t>
  </si>
  <si>
    <t>Chitinase-like protein 1 [Triticum urartu]</t>
  </si>
  <si>
    <t>molecular function: catalytic activity (GO:0003824);;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antioxidant activity (GO:0016209);; molecular function: binding (GO:0005488)</t>
  </si>
  <si>
    <t>PH02Gene28068</t>
  </si>
  <si>
    <t xml:space="preserve">K15082|9.2e-24|cic:CICLE_v10010155mg|K15082 DNA repair protein RAD7 | (RefSeq) hypothetical protein </t>
  </si>
  <si>
    <t>hypothetical protein E2562_035919 [Oryza meyeriana var. granulata]</t>
  </si>
  <si>
    <t>PH02Gene03078</t>
  </si>
  <si>
    <t xml:space="preserve">K20506|1.6e-45|mus:103977527|K20506 tuliposide A-converting enzyme [EC:4.2.99.22] | (RefSeq) tuliposide A-converting enzyme 2, chloroplastic-like </t>
  </si>
  <si>
    <t>Probable carboxylesterase 17 OS=Arabidopsis thaliana OX=3702 GN=CXE17 PE=1 SV=1</t>
  </si>
  <si>
    <t>probable carboxylesterase 17 [Aegilops tauschii subsp. tauschii]</t>
  </si>
  <si>
    <t>Phyllostachys_edulis_newGene_2466</t>
  </si>
  <si>
    <t xml:space="preserve">K00814|2.7e-13|dzi:111281372|K00814 alanine transaminase [EC:2.6.1.2] | (RefSeq) alanine aminotransferase 2, mitochondrial-like </t>
  </si>
  <si>
    <t>Arginine biosynthesis (ko00220);; Alanine, aspartate and glutamate metabolism (ko00250);; Carbon fixation in photosynthetic organisms (ko00710);; Carbon metabolism (ko01200);; 2-Oxocarboxylic acid metabolism (ko01210);; Biosynthesis of amino acids (ko01230)</t>
  </si>
  <si>
    <t>Alanine aminotransferase 2 OS=Panicum miliaceum OX=4540 PE=1 SV=1</t>
  </si>
  <si>
    <t>hypothetical protein EJB05_11247 [Eragrostis curvula]</t>
  </si>
  <si>
    <t>PH02Gene37247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</si>
  <si>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</t>
  </si>
  <si>
    <t xml:space="preserve">K14486|1.6e-169|hbr:110666295|K14486 auxin response factor | (RefSeq) auxin response factor 5-like </t>
  </si>
  <si>
    <t>Auxin response factor</t>
  </si>
  <si>
    <t>Auxin response factor 25 OS=Oryza sativa subsp. japonica OX=39947 GN=ARF25 PE=2 SV=1</t>
  </si>
  <si>
    <t>auxin response factor 25 [Brachypodium distachyon]</t>
  </si>
  <si>
    <t>molecular function: binding (GO:0005488);; cellular component: cell (GO:0005623);; cellular component: organelle (GO:0043226);; cellular component: cell part (GO:0044464);; biological process: biological regulation (GO:0065007);; biological process: cellular process (GO:0009987);; biological process: signaling (GO:0023052);; biological process: single-organism process (GO:0044699);; biological process: response to stimulus (GO:0050896)</t>
  </si>
  <si>
    <t>PH02Gene02870</t>
  </si>
  <si>
    <t xml:space="preserve">K10663|8.6e-67|ats:109779970|K10663 E3 ubiquitin-protein ligase ATL4 [EC:2.3.2.27] | (RefSeq) LOC109779970; E3 ubiquitin-protein ligase ATL4-like </t>
  </si>
  <si>
    <t>E3 ubiquitin-protein ligase Os03g0188200 OS=Oryza sativa subsp. japonica OX=39947 GN=Os03g0188200 PE=2 SV=1</t>
  </si>
  <si>
    <t>putative zinc finger protein [Oryza sativa Japonica Group]</t>
  </si>
  <si>
    <t>PH02Gene16993</t>
  </si>
  <si>
    <t xml:space="preserve">K00924|1.1e-134|pop:7493980|K00924 kinase [EC:2.7.1.-] | (RefSeq) receptor protein kinase CLAVATA1 </t>
  </si>
  <si>
    <t>RLK1, partial [Phyllostachys praecox]</t>
  </si>
  <si>
    <t>PH02Gene22235</t>
  </si>
  <si>
    <t xml:space="preserve">Biological Process: Group II intron splicing (GO:0000373);; Molecular Function: RNA binding (GO:0003723);; Cellular Component: chloroplast (GO:0009507);; Biological Process: photosynthesis (GO:0015979);; </t>
  </si>
  <si>
    <t xml:space="preserve">K15111|8.9e-37|spen:107015750|K15111 solute carrier family 25 (mitochondrial S-adenosylmethionine transporter), member 26 | (RefSeq) LOW QUALITY PROTEIN: protein MITOFERRINLIKE 1, chloroplastic </t>
  </si>
  <si>
    <t>Plant organelle RNA recognition domain</t>
  </si>
  <si>
    <t>Protein WHAT'S THIS FACTOR 1 homolog, chloroplastic OS=Oryza sativa subsp. japonica OX=39947 GN=Os05g0571100 PE=2 SV=1</t>
  </si>
  <si>
    <t>hypothetical protein E2562_029247 [Oryza meyeriana var. granulata]</t>
  </si>
  <si>
    <t>biological process: metabolic process (GO:0008152);; biological process: cellular process (GO:0009987);; molecular function: binding (GO:0005488);; cellular component: cell (GO:0005623);; cellular component: organelle (GO:0043226);; cellular component: cell part (GO:0044464)</t>
  </si>
  <si>
    <t>PH02Gene42024</t>
  </si>
  <si>
    <t xml:space="preserve">Molecular Function: ARF guanyl-nucleotide exchange factor activity (GO:0005086);; Biological Process: regulation of ARF protein signal transduction (GO:0032012);; </t>
  </si>
  <si>
    <t xml:space="preserve">K18442|0.0e+00|ats:109736722|K18442 brefeldin A-inhibited guanine nucleotide-exchange protein | (RefSeq) LOC109736722; brefeldin A-inhibited guanine nucleotide-exchange protein 1-like </t>
  </si>
  <si>
    <t>Sec7 domain</t>
  </si>
  <si>
    <t>Brefeldin A-inhibited guanine nucleotide-exchange protein 1 OS=Arabidopsis thaliana OX=3702 GN=BIG1 PE=2 SV=1</t>
  </si>
  <si>
    <t>brefeldin A-inhibited guanine nucleotide-exchange protein 1-like [Aegilops tauschii subsp. tauschii]</t>
  </si>
  <si>
    <t>biological process: biological regulation (GO:0065007);; molecular function: molecular function regulator (GO:0098772)</t>
  </si>
  <si>
    <t>PH02Gene15195</t>
  </si>
  <si>
    <t xml:space="preserve">Cellular Component: nuclear envelope (GO:0005635);; Cellular Component: plasma membrane (GO:0005886);; </t>
  </si>
  <si>
    <t>Protein IQ-DOMAIN 1 OS=Arabidopsis thaliana OX=3702 GN=IQD1 PE=1 SV=1</t>
  </si>
  <si>
    <t>hypothetical protein OsI_13812 [Oryza sativa Indica Group]</t>
  </si>
  <si>
    <t>cellular component: cell (GO:0005623);; cellular component: organelle (GO:0043226);; cellular component: organelle part (GO:0044422);; cellular component: cell part (GO:0044464);; cellular component: membrane (GO:0016020)</t>
  </si>
  <si>
    <t>PH02Gene18277</t>
  </si>
  <si>
    <t xml:space="preserve">Molecular Function: pectate lyase activity (GO:0030570);; Biological Process: pectin catabolic process (GO:0045490);; Molecular Function: metal ion binding (GO:0046872);; </t>
  </si>
  <si>
    <t xml:space="preserve">K01728|1.7e-231|bdi:100834927|K01728 pectate lyase [EC:4.2.2.2] | (RefSeq) probable pectate lyase 5 </t>
  </si>
  <si>
    <t>Pectate lyase</t>
  </si>
  <si>
    <t>Probable pectate lyase 12 OS=Arabidopsis thaliana OX=3702 GN=At3g53190 PE=2 SV=2</t>
  </si>
  <si>
    <t>probable pectate lyase 5 [Brachypodium distachyon]</t>
  </si>
  <si>
    <t>PH02Gene34262</t>
  </si>
  <si>
    <t xml:space="preserve">K20628|2.0e-22|pvu:PHAVU_007G235300g|K20628 expansin | (RefSeq) hypothetical protein </t>
  </si>
  <si>
    <t>Expansin-like A1 OS=Oryza sativa subsp. japonica OX=39947 GN=EXLA1 PE=2 SV=1</t>
  </si>
  <si>
    <t>Phyllostachys_edulis_newGene_13678</t>
  </si>
  <si>
    <t xml:space="preserve">Molecular Function: DNA binding (GO:0003677);; Molecular Function: DNA topoisomerase type I activity (GO:0003917);; Biological Process: DNA topological change (GO:0006265);; </t>
  </si>
  <si>
    <t xml:space="preserve">K03165|2.1e-29|obr:102712662|K03165 DNA topoisomerase III [EC:5.6.2.1] | (RefSeq) DNA topoisomerase 3-beta </t>
  </si>
  <si>
    <t>DNA topoisomerase</t>
  </si>
  <si>
    <t>DNA topoisomerase 3-beta OS=Oryza sativa subsp. japonica OX=39947 GN=TOP3B PE=2 SV=1</t>
  </si>
  <si>
    <t>PREDICTED: DNA topoisomerase 3-beta [Oryza brachyantha]</t>
  </si>
  <si>
    <t>molecular function: binding (GO:0005488);; molecular function: catalytic activity (GO:0003824);; biological process: metabolic process (GO:0008152);; biological process: cellular process (GO:0009987);; biological process: cellular component organization or biogenesis (GO:0071840)</t>
  </si>
  <si>
    <t>PH02Gene23104</t>
  </si>
  <si>
    <t xml:space="preserve">Molecular Function: UDP-glycosyltransferase activity (GO:0008194);; Cellular Component: intracellular membrane-bounded organelle (GO:0043231);; Molecular Function: quercetin 3-O-glucosyltransferase activity (GO:0080043);; Molecular Function: quercetin 7-O-glucosyltransferase activity (GO:0080044);; </t>
  </si>
  <si>
    <t xml:space="preserve">K13691|2.4e-149|sita:101768333|K13691 pathogen-inducible salicylic acid glucosyltransferase [EC:2.4.1.-] | (RefSeq) UDP-glycosyltransferase 74F2 </t>
  </si>
  <si>
    <t>Crocetin glucosyltransferase 2 OS=Crocus sativus OX=82528 GN=GLT2 PE=1 SV=1</t>
  </si>
  <si>
    <t>UDP-glycosyltransferase 74F2 [Setaria italica]</t>
  </si>
  <si>
    <t>PH02Gene20820</t>
  </si>
  <si>
    <t xml:space="preserve">K01087|7.6e-155|bdi:100824359|K01087 trehalose 6-phosphate phosphatase [EC:3.1.3.12] | (RefSeq) probable trehalose-phosphate phosphatase 5 </t>
  </si>
  <si>
    <t>Probable trehalose-phosphate phosphatase 1 OS=Oryza sativa subsp. japonica OX=39947 GN=TPP1 PE=1 SV=1</t>
  </si>
  <si>
    <t>probable trehalose-phosphate phosphatase 5 [Brachypodium distachyon]</t>
  </si>
  <si>
    <t>PH02Gene40662</t>
  </si>
  <si>
    <t xml:space="preserve">Molecular Function: phosphoprotein phosphatase activity (GO:0004721);; </t>
  </si>
  <si>
    <t xml:space="preserve">K04382|4.1e-173|obr:102721344|K04382 serine/threonine-protein phosphatase 2A catalytic subunit [EC:3.1.3.16] | (RefSeq) serine/threonine-protein phosphatase PP2A-4 catalytic subunit-like </t>
  </si>
  <si>
    <t>mRNA surveillance pathway (ko03015);; Autophagy - other (ko04136)</t>
  </si>
  <si>
    <t>Calcineurin-like phosphoesterase</t>
  </si>
  <si>
    <t>Serine/threonine-protein phosphatase PP2A-4 catalytic subunit OS=Oryza sativa subsp. japonica OX=39947 GN=PP2A4 PE=2 SV=2</t>
  </si>
  <si>
    <t>PREDICTED: serine/threonine-protein phosphatase PP2A-4 catalytic subunit-like [Oryza brachyantha]</t>
  </si>
  <si>
    <t>PH02Gene43797</t>
  </si>
  <si>
    <t xml:space="preserve">Biological Process: lipid metabolic process (GO:0006629);; Molecular Function: phosphatidylcholine 1-acylhydrolase activity (GO:0008970);; Cellular Component: integral component of membrane (GO:0016021);; </t>
  </si>
  <si>
    <t>Phospholipase A1 PLIP2, chloroplastic OS=Arabidopsis thaliana OX=3702 GN=PLIP2 PE=1 SV=1</t>
  </si>
  <si>
    <t>triacylglycerol lipase [Zea mays]</t>
  </si>
  <si>
    <t>biological process: metabolic process (GO:0008152);; biological process: single-organism process (GO:0044699);; molecular function: catalytic activity (GO:0003824);; cellular component: membrane (GO:0016020);; cellular component: membrane part (GO:0044425)</t>
  </si>
  <si>
    <t>PH02Gene23282</t>
  </si>
  <si>
    <t xml:space="preserve">Cellular Component: nucleus (GO:0005634);; Biological Process: regulation of transcription, DNA-templated (GO:0006355);; Molecular Function: zinc ion binding (GO:0008270);; Biological Process: photomorphogenesis (GO:0009640);; </t>
  </si>
  <si>
    <t>cellular component: cell (GO:0005623);; cellular component: organelle (GO:0043226);; cellular component: cell part (GO:0044464);; biological process: biological regulation (GO:0065007);; molecular function: binding (GO:0005488);; biological process: multicellular organismal process (GO:0032501);; biological process: developmental process (GO:0032502);; biological process: single-organism process (GO:0044699);; biological process: response to stimulus (GO:0050896)</t>
  </si>
  <si>
    <t>PH02Gene03087</t>
  </si>
  <si>
    <t xml:space="preserve">K01181|6.7e-46|nta:107811288|K01181 endo-1,4-beta-xylanase [EC:3.2.1.8] | (RefSeq) probable endo-1,4-beta-xylanase C </t>
  </si>
  <si>
    <t>Endo-1,4-beta-xylanase 1 OS=Arabidopsis thaliana OX=3702 GN=XYN1 PE=1 SV=1</t>
  </si>
  <si>
    <t>hypothetical protein E2562_000819 [Oryza meyeriana var. granulata]</t>
  </si>
  <si>
    <t>PH02Gene14318</t>
  </si>
  <si>
    <t xml:space="preserve">Biological Process: male meiotic nuclear division (GO:0007140);; Biological Process: female meiotic nuclear division (GO:0007143);; </t>
  </si>
  <si>
    <t>Protein XRI1 OS=Arabidopsis thaliana OX=3702 GN=XRI1 PE=1 SV=2</t>
  </si>
  <si>
    <t>protein XRI1 isoform X2 [Setaria italica]</t>
  </si>
  <si>
    <t>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</t>
  </si>
  <si>
    <t>PH02Gene30942</t>
  </si>
  <si>
    <t xml:space="preserve">K22418|6.1e-158|sbi:8059587|K22418 11beta/17beta-hydroxysteroid dehydrogenase [EC:1.1.1.146 1.1.1.-] | (RefSeq) 11-beta-hydroxysteroid dehydrogenase 1B </t>
  </si>
  <si>
    <t>11-beta-hydroxysteroid dehydrogenase 1A OS=Arabidopsis thaliana OX=3702 GN=HSD1 PE=1 SV=1</t>
  </si>
  <si>
    <t>11-beta-hydroxysteroid dehydrogenase 1B [Sorghum bicolor]</t>
  </si>
  <si>
    <t>PH02Gene10837</t>
  </si>
  <si>
    <t>DUF761-associated sequence motif</t>
  </si>
  <si>
    <t>uncharacterized protein LOC100839594 [Brachypodium distachyon]</t>
  </si>
  <si>
    <t>PH02Gene14977</t>
  </si>
  <si>
    <t>Protein of unknown function (DUF1218)</t>
  </si>
  <si>
    <t>uncharacterized protein LOC4346612 [Oryza sativa Japonica Group]</t>
  </si>
  <si>
    <t>PH02Gene01177</t>
  </si>
  <si>
    <t xml:space="preserve">Biological Process: reproduction (GO:0000003);; Molecular Function: nucleotide binding (GO:0000166);; Biological Process: mitotic cell cycle (GO:0000278);; Biological Process: mitotic cytokinesis (GO:0000281);; Biological Process: cytokinesis (GO:0000910);; Molecular Function: molecular_function (GO:0003674);; Molecular Function: catalytic activity (GO:0003824);; Molecular Function: protein kinase activity (GO:0004672);; Molecular Function: protein serine/threonine kinase activity (GO:0004674);; Molecular Function: calmodulin-dependent protein kinase activity (GO:0004683);; Molecular Function: binding (GO:0005488);; Molecular Function: protein binding (GO:0005515);; Molecular Function: ATP binding (GO:0005524);; Cellular Component: cellular_component (GO:0005575);; Cellular Component: intracellular (GO:0005622);; Cellular Component: cell (GO:0005623);; Cellular Component: nucleus (GO:0005634);; Cellular Component: cytoplasm (GO:0005737);; Cellular Component: actomyosin contractile ring (GO:0005826);; Cellular Component: cytoskeleton (GO:0005856);; Cellular Component: cell cortex (GO:0005938);;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organelle organization (GO:0006996);; Biological Process: cytoskeleton organization (GO:0007010);; Biological Process: cell cycle (GO:0007049);; Molecular Function: cytoskeletal protein binding (GO:0008092);; Molecular Function: drug binding (GO:0008144);; Biological Process: biological_process (GO:0008150);; Biological Process: metabolic process (GO:0008152);; Biological Process: pollen germination (GO:0009846);; Biological Process: pollination (GO:0009856);; Biological Process: cellular process (GO:0009987);; Cellular Component: actin cytoskeleton (GO:0015629);;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myosin heavy chain kinase activity (GO:0016905);; Molecular Function: myosin binding (GO:0017022);; Molecular Function: purine nucleotide binding (GO:0017076);; Biological Process: peptidyl-threonine phosphorylation (GO:0018107);; Biological Process: peptidyl-amino acid modification (GO:0018193);; Biological Process: peptidyl-threonine modification (GO:0018210);; Biological Process: protein metabolic process (GO:0019538);; Biological Process: cell cycle process (GO:0022402);; Biological Process: cellular component disassembly (GO:0022411);; Biological Process: reproductive process (GO:0022414);; Biological Process: actin filament-based process (GO:0030029);; Biological Process: actin cytoskeleton organization (GO:0030036);; Molecular Function: adenyl nucleotide binding (GO:0030554);; Cellular Component: cortical cytoskeleton (GO:0030863);; Cellular Component: cortical actin cytoskeleton (GO:0030864);; Biological Process: myosin filament organization (GO:0031033);; Biological Process: myosin filament disassembly (GO:0031035);; Biological Process: myosin II filament disassembly (GO:0031037);; Biological Process: myosin II filament organization (GO:0031038);; Cellular Component: cell division site (GO:0032153);; Cellular Component: cell division site part (GO:0032155);; Biological Process: multicellular organismal process (GO:0032501);; Molecular Function: ribonucleotide binding (GO:0032553);; Molecular Function: purine ribonucleotide binding (GO:0032555);; Molecular Function: adenyl ribonucleotide binding (GO:0032559);; Biological Process: macromolecular complex disassembly (GO:0032984);; Molecular Function: purine ribonucleoside triphosphate binding (GO:0035639);; Molecular Function: small molecule binding (GO:0036094);; Biological Process: protein modification process (GO:0036211);; Molecular Function: ion binding (GO:0043167);; Molecular Function: anion binding (GO:0043168);;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macromolecule modification (GO:0043412);; Biological Process: cellular protein complex disassembly (GO:0043624);; Biological Process: macromolecular complex subunit organization (GO:0043933);;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cytoskeletal part (GO:0044430);; Cellular Component: cytoplasmic part (GO:0044444);; Cellular Component: intracellular organelle part (GO:0044446);; Cellular Component: cell cortex part (GO:0044448);; Cellular Component: cell part (GO:0044464);; Biological Process: multi-multicellular organism process (GO:0044706);; Molecular Function: myosin II binding (GO:0045159);; Biological Process: protein autophosphorylation (GO:0046777);; Biological Process: cell division (GO:0051301);; Biological Process: multi-organism process (GO:0051704);; Biological Process: cytoskeleton-dependent cytokinesis (GO:0061640);; Cellular Component: contractile ring (GO:0070938);; Biological Process: organic substance metabolic process (GO:0071704);; Biological Process: cellular component organization or biogenesis (GO:0071840);; Cellular Component: cell periphery (GO:0071944);; Molecular Function: organic cyclic compound binding (GO:0097159);; Molecular Function: carbohydrate derivative binding (GO:0097367);; Cellular Component: cytoplasmic region (GO:0099568);; Molecular Function: nucleoside phosphate binding (GO:1901265);; Molecular Function: heterocyclic compound binding (GO:1901363);; Biological Process: organonitrogen compound metabolic process (GO:1901564);; Biological Process: mitotic cell cycle process (GO:1903047);; </t>
  </si>
  <si>
    <t>Protein JINGUBANG OS=Arabidopsis thaliana OX=3702 GN=JGB PE=1 SV=1</t>
  </si>
  <si>
    <t>hypothetical protein E2562_020179 [Oryza meyeriana var. granulata]</t>
  </si>
  <si>
    <t>biological process: reproduction (GO:0000003);; molecular function: binding (GO:0005488);; biological process: cellular process (GO:0009987);; biological process: single-organism process (GO:0044699);; molecular function: catalytic activity (GO:0003824);; biological process: metabolic process (GO:0008152);; cellular component: cell (GO:0005623);; cellular component: cell part (GO:0044464);; cellular component: organelle (GO:0043226);; cellular component: organelle part (GO:0044422);; biological process: cellular component organization or biogenesis (GO:0071840);; biological process: reproductive process (GO:0022414);; biological process: multicellular organismal process (GO:0032501);; biological process: multi-organism process (GO:0051704)</t>
  </si>
  <si>
    <t>PH02Gene24906</t>
  </si>
  <si>
    <t>sterol 3-beta-glucosyltransferase isoform X4 [Oryza sativa Japonica Group]</t>
  </si>
  <si>
    <t>PH02Gene07659</t>
  </si>
  <si>
    <t xml:space="preserve">Molecular Function: regulatory region nucleic acid binding (GO:0001067);; Biological Process: response to acid chemical (GO:0001101);;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Cellular Component: cytoplasm (GO:0005737);; Cellular Component: cytosol (GO:0005829);; Biological Process: organic acid metabolic process (GO:0006082);; Biological Process: regulation of transcription, DNA-templated (GO:0006355);; Biological Process: sulfur compound metabolic process (GO:0006790);; Biological Process: nitrogen compound metabolic process (GO:0006807);; Biological Process: biological_process (GO:0008150);; Biological Process: metabolic process (GO:0008152);; Biological Process: response to radiation (GO:0009314);; Biological Process: response to light stimulus (GO:0009416);; Biological Process: response to abiotic stimulus (GO:0009628);; Biological Process: response to blue light (GO:0009637);; Biological Process: response to endogenous stimulus (GO:0009719);; Biological Process: response to hormone (GO:0009725);; Biological Process: response to abscisic acid (GO:0009737);; Biological Process: regulation of biosynthetic process (GO:0009889);; Biological Process: cellular process (GO:0009987);; Biological Process: response to organic substance (GO:0010033);; Biological Process: regulation of gene expression (GO:0010468);; Biological Process: regulation of macromolecule biosynthetic process (GO:0010556);; Biological Process: S-glycoside metabolic process (GO:0016143);; Biological Process: regulation of nucleobase-containing compound metabolic process (GO:0019219);; Biological Process: regulation of metabolic process (GO:0019222);; Biological Process: secondary metabolic process (GO:0019748);; Biological Process: glycosinolate metabolic process (GO:0019757);; Biological Process: glucosinolate metabolic process (GO:0019760);; Biological Process: regulation of cellular metabolic process (GO:0031323);; Biological Process: regulation of cellular biosynthetic process (GO:0031326);; Biological Process: response to lipid (GO:0033993);;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Molecular Function: sequence-specific DNA binding (GO:0043565);; Molecular Function: transcription regulatory region DNA binding (GO:0044212);; Biological Process: cellular metabolic process (GO:0044237);; Biological Process: small molecule metabolic process (GO:0044281);; Cellular Component: intracellular part (GO:0044424);; Cellular Component: cytoplasmic part (GO:0044444);; Cellular Component: cell part (GO:0044464);;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Molecular Function: organic cyclic compound binding (GO:0097159);; Biological Process: response to alcohol (GO:0097305);; Biological Process: carbohydrate derivative metabolic process (GO:1901135);; Molecular Function: heterocyclic compound binding (GO:1901363);; Biological Process: organonitrogen compound metabolic process (GO:1901564);; Biological Process: glycosyl compound metabolic process (GO:1901657);; Biological Process: response to oxygen-containing compound (GO:1901700);;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</si>
  <si>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K09060|4.8e-117|obr:102707925|K09060 plant G-box-binding factor | (RefSeq) G-box-binding factor 3-like </t>
  </si>
  <si>
    <t>G-box binding protein MFMR</t>
  </si>
  <si>
    <t>Common plant regulatory factor 1 OS=Petroselinum crispum OX=4043 GN=CPRF1 PE=2 SV=1</t>
  </si>
  <si>
    <t>hypothetical protein E2562_029791 [Oryza meyeriana var. granulata]</t>
  </si>
  <si>
    <t>molecular function: binding (GO:0005488);; biological process: response to stimulus (GO:0050896);; biological process: biological regulation (GO:0065007);; molecular function: nucleic acid binding transcription factor activity (GO:0001071);;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</t>
  </si>
  <si>
    <t>Phyllostachys_edulis_newGene_2083</t>
  </si>
  <si>
    <t xml:space="preserve">K17086|3.4e-44|fve:101300290|K17086 transmembrane 9 superfamily member 2/4 | (RefSeq) uncharacterized LOC101300290 </t>
  </si>
  <si>
    <t>MULE transposase domain</t>
  </si>
  <si>
    <t>uncharacterized protein LOC101779108 [Setaria italica]</t>
  </si>
  <si>
    <t>PH02Gene39874</t>
  </si>
  <si>
    <t xml:space="preserve">Cellular Component: cytoplasm (GO:0005737);; Biological Process: protein import into nucleus (GO:0006606);; Cellular Component: host cell nucleus (GO:0042025);; Molecular Function: nuclear import signal receptor activity (GO:0061608);; </t>
  </si>
  <si>
    <t xml:space="preserve">K15042|4.5e-156|bdi:100823374|K15042 importin subunit alpha-6/7 | (RefSeq) importin subunit alpha-2 isoform X2 </t>
  </si>
  <si>
    <t>Importin subunit alpha-2 OS=Oryza sativa subsp. japonica OX=39947 GN=Os01g0158000 PE=2 SV=1</t>
  </si>
  <si>
    <t>importin subunit alpha-2 isoform X4 [Brachypodium distachyon]</t>
  </si>
  <si>
    <t>cellular component: cell (GO:0005623);; cellular component: cell part (GO:0044464);; biological process: single-organism process (GO:0044699);; biological process: localization (GO:0051179);; cellular component: other organism (GO:0044215);; cellular component: other organism part (GO:0044217);; molecular function: transporter activity (GO:0005215)</t>
  </si>
  <si>
    <t>PH02Gene00290</t>
  </si>
  <si>
    <t xml:space="preserve">K15377|0.0e+00|bdi:100828458|K15377 solute carrier family 44 (choline transporter-like protein), member 2/4/5 | (RefSeq) choline transporter protein 1 </t>
  </si>
  <si>
    <t>Plasma-membrane choline transporter</t>
  </si>
  <si>
    <t>Choline transporter protein 1 OS=Arabidopsis thaliana OX=3702 GN=CHER1 PE=1 SV=1</t>
  </si>
  <si>
    <t>hypothetical protein EJB05_40214 [Eragrostis curvula]</t>
  </si>
  <si>
    <t>PH02Gene16749</t>
  </si>
  <si>
    <t xml:space="preserve">Molecular Function: protein kinase activity (GO:0004672);; Molecular Function: ATP binding (GO:0005524);; Biological Process: regulation of transcription, DNA-templated (GO:0006355);; </t>
  </si>
  <si>
    <t xml:space="preserve">K04424|2.5e-96|sbi:8085533|K04424 sterile alpha motif and leucine zipper containing kinase AZK [EC:2.7.11.25] | (RefSeq) serine/threonine-protein kinase EDR1 </t>
  </si>
  <si>
    <t>Probable serine/threonine-protein kinase SIS8 OS=Arabidopsis thaliana OX=3702 GN=SIS8 PE=1 SV=1</t>
  </si>
  <si>
    <t>probable serine/threonine-protein kinase DDB_G0267686 isoform X2 [Brachypodium distachyon]</t>
  </si>
  <si>
    <t>PH02Gene25687</t>
  </si>
  <si>
    <t>hypothetical protein E2562_003043 [Oryza meyeriana var. granulata]</t>
  </si>
  <si>
    <t>PH02Gene46027</t>
  </si>
  <si>
    <t xml:space="preserve">Biological Process: oligopeptide transport (GO:0006857);; Cellular Component: integral component of membrane (GO:0016021);; Molecular Function: transmembrane transporter activity (GO:0022857);; </t>
  </si>
  <si>
    <t xml:space="preserve">K14638|1.4e-126|smo:SELMODRAFT_97812|K14638 solute carrier family 15 (peptide/histidine transporter), member 3/4 | (RefSeq) hypothetical protein </t>
  </si>
  <si>
    <t>Protein NRT1/ PTR FAMILY 6.3 OS=Arabidopsis thaliana OX=3702 GN=NPF6.3 PE=1 SV=1</t>
  </si>
  <si>
    <t>biological process: localization (GO:0051179);; cellular component: membrane (GO:0016020);; cellular component: membrane part (GO:0044425);; molecular function: transporter activity (GO:0005215)</t>
  </si>
  <si>
    <t>PH02Gene35477</t>
  </si>
  <si>
    <t xml:space="preserve">K14207|1.1e-235|bdi:100824702|K14207 solute carrier family 38 (sodium-coupled neutral amino acid transporter), member 2 | (RefSeq) amino acid transporter AVT6B </t>
  </si>
  <si>
    <t>Amino acid transporter AVT6A OS=Arabidopsis thaliana OX=3702 GN=AVT6A PE=2 SV=1</t>
  </si>
  <si>
    <t>amino acid transporter AVT6B [Brachypodium distachyon]</t>
  </si>
  <si>
    <t>PH02Gene16958</t>
  </si>
  <si>
    <t>PH02Gene24292</t>
  </si>
  <si>
    <t xml:space="preserve">Biological Process: sulfate assimilation (GO:0000103);; Molecular Function: adenylylsulfate kinase activity (GO:0004020);; Molecular Function: ATP binding (GO:0005524);; Biological Process: hydrogen sulfide biosynthetic process (GO:0070814);; </t>
  </si>
  <si>
    <t xml:space="preserve">K00860|6.6e-119|bdi:100827313|K00860 adenylylsulfate kinase [EC:2.7.1.25] | (RefSeq) adenylyl-sulfate kinase 3 isoform X1 </t>
  </si>
  <si>
    <t>Purine metabolism (ko00230);; Sulfur metabolism (ko00920)</t>
  </si>
  <si>
    <t>Adenylylsulphate kinase</t>
  </si>
  <si>
    <t>Adenylyl-sulfate kinase 3 OS=Arabidopsis thaliana OX=3702 GN=APK3 PE=1 SV=1</t>
  </si>
  <si>
    <t>adenylyl-sulfate kinase 3 isoform X1 [Brachypodium distachyon]</t>
  </si>
  <si>
    <t>PH02Gene14808</t>
  </si>
  <si>
    <t xml:space="preserve">Biological Process: phosphorelay signal transduction system (GO:0000160);; Cellular Component: integral component of membrane (GO:0016021);; Biological Process: adventitious root development (GO:0048830);; </t>
  </si>
  <si>
    <t xml:space="preserve">K14492|5.9e-97|bdi:100830273|K14492 two-component response regulator ARR-A family | (RefSeq) two-component response regulator ORR1 </t>
  </si>
  <si>
    <t>Two-component response regulator ORR1 OS=Oryza sativa subsp. japonica OX=39947 GN=RR1 PE=2 SV=1</t>
  </si>
  <si>
    <t>two-component response regulator ORR1 [Brachypodium distachyon]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</si>
  <si>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(GO:0016020);; cellular component: membrane part (GO:0044425);; biological process: multicellular organismal process (GO:0032501);; biological process: developmental process (GO:0032502)</t>
  </si>
  <si>
    <t>PH02Gene08008</t>
  </si>
  <si>
    <t>[KJ]</t>
  </si>
  <si>
    <t>Transcription;; Translation, ribosomal structure and biogenesis</t>
  </si>
  <si>
    <t>Transcriptional regulator</t>
  </si>
  <si>
    <t>Probable transcriptional regulatory protein At2g25830 OS=Arabidopsis thaliana OX=3702 GN=At2g25830 PE=2 SV=2</t>
  </si>
  <si>
    <t>PH02Gene29882</t>
  </si>
  <si>
    <t xml:space="preserve">K19892|2.2e-55|nnu:104597635|K19892 glucan endo-1,3-beta-glucosidase 4 [EC:3.2.1.39] | (RefSeq) glucan endo-1,3-beta-glucosidase 4-like </t>
  </si>
  <si>
    <t>Glucan endo-1,3-beta-glucosidase GII OS=Hordeum vulgare OX=4513 PE=1 SV=1</t>
  </si>
  <si>
    <t>hypothetical protein EJB05_16571 [Eragrostis curvula]</t>
  </si>
  <si>
    <t>PH02Gene07902</t>
  </si>
  <si>
    <t xml:space="preserve">K03544|3.9e-273|sita:101775159|K03544 ATP-dependent Clp protease ATP-binding subunit ClpX | (RefSeq) CLP protease regulatory subunit CLPX1, mitochondrial isoform X1 </t>
  </si>
  <si>
    <t>CLP protease regulatory subunit CLPX3, mitochondrial OS=Arabidopsis thaliana OX=3702 GN=CLPX3 PE=2 SV=1</t>
  </si>
  <si>
    <t>hypothetical protein E2562_021208 [Oryza meyeriana var. granulata]</t>
  </si>
  <si>
    <t>PH02Gene06567</t>
  </si>
  <si>
    <t xml:space="preserve">Molecular Function: ATP binding (GO:0005524);; Cellular Component: integral component of membrane (GO:0016021);; Molecular Function: ATPase activity (GO:0016887);; Molecular Function: ATPase activity, coupled to transmembrane movement of substances (GO:0042626);; Biological Process: transmembrane transport (GO:0055085);; </t>
  </si>
  <si>
    <t xml:space="preserve">K05658|0.0e+00|ats:109744385|K05658 ATP-binding cassette, subfamily B (MDR/TAP), member 1 [EC:7.6.2.2] | (RefSeq) LOC109744385; ABC transporter B family member 4-like </t>
  </si>
  <si>
    <t>ABC transporter B family member 11 OS=Arabidopsis thaliana OX=3702 GN=ABCB11 PE=2 SV=1</t>
  </si>
  <si>
    <t>ABC transporter B family member 4-like [Aegilops tauschii subsp. tauschii]</t>
  </si>
  <si>
    <t>Phyllostachys_edulis_newGene_8763</t>
  </si>
  <si>
    <t xml:space="preserve">Molecular Function: protein serine/threonine kinase activity (GO:0004674);; Molecular Function: ATP binding (GO:0005524);; Cellular Component: integral component of membrane (GO:0016021);; Biological Process: recognition of pollen (GO:0048544);; </t>
  </si>
  <si>
    <t>PAN-like domain</t>
  </si>
  <si>
    <t>G-type lectin S-receptor-like serine/threonine-protein kinase RKS1 OS=Arabidopsis thaliana OX=3702 GN=RKS1 PE=3 SV=3</t>
  </si>
  <si>
    <t>biological process: metabolic process (GO:0008152);; biological process: cellular process (GO:0009987);; molecular function: catalytic activity (GO:0003824);; molecular function: binding (GO:0005488);; cellular component: membrane (GO:0016020);; cellular component: membrane part (GO:0044425);; biological process: reproduction (GO:0000003);; biological process: reproductive process (GO:0022414);; biological process: single-organism process (GO:0044699)</t>
  </si>
  <si>
    <t>Phyllostachys_edulis_newGene_2986</t>
  </si>
  <si>
    <t xml:space="preserve">Molecular Function: serine-type endopeptidase inhibitor activity (GO:0004867);; Cellular Component: extracellular region (GO:0005576);; </t>
  </si>
  <si>
    <t>Bowman-Birk serine protease inhibitor family</t>
  </si>
  <si>
    <t>Bowman-Birk type trypsin inhibitor OS=Triticum aestivum OX=4565 PE=1 SV=1</t>
  </si>
  <si>
    <t>biological process: biological regulation (GO:0065007);; molecular function: molecular function regulator (GO:0098772);; cellular component: extracellular region (GO:0005576)</t>
  </si>
  <si>
    <t>PH02Gene22457</t>
  </si>
  <si>
    <t xml:space="preserve">Biological Process: reproduction (GO:0000003);; Biological Process: polysaccharide catabolic process (GO:0000272);; Biological Process: developmental process involved in reproduction (GO:0003006);; Molecular Function: molecular_function (GO:0003674);; Molecular Function: catalytic activity (GO:0003824);; Molecular Function: protein kinase activity (GO:0004672);; Molecular Function: ATP binding (GO:0005524);; Cellular Component: cellular_component (GO:0005575);; Cellular Component: cell (GO:0005623);; Cellular Component: plasma membrane (GO:0005886);; Biological Process: carbohydrate metabolic process (GO:0005975);; Biological Process: polysaccharide metabolic process (GO:0005976);;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multicellular organism development (GO:0007275);; Biological Process: biological_process (GO:0008150);; Biological Process: metabolic process (GO:0008152);; Biological Process: catabolic process (GO:0009056);; Biological Process: macromolecule catabolic process (GO:0009057);; Biological Process: anatomical structure morphogenesis (GO:0009653);; Biological Process: post-embryonic development (GO:0009791);; Biological Process: abscission (GO:0009838);; Biological Process: flower development (GO:0009908);; Biological Process: cellular process (GO:0009987);; Biological Process: root morphogenesis (GO:0010015);; Biological Process: post-embryonic root morphogenesis (GO:0010101);; Biological Process: lateral root morphogenesis (GO:0010102);; Biological Process: floral organ abscission (GO:0010227);; Biological Process: galacturonan metabolic process (GO:0010393);; Biological Process: regulation of gene expression (GO:0010468);; Cellular Component: membrane (GO:0016020);; Biological Process: carbohydrate catabolic process (GO:0016052);;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drug metabolic process (GO:0017144);; Biological Process: regulation of metabolic process (GO:0019222);; Biological Process: protein metabolic process (GO:0019538);; Biological Process: reproductive process (GO:0022414);; Biological Process: root system development (GO:0022622);; Biological Process: multicellular organismal process (GO:0032501);; Biological Process: developmental process (GO:0032502);; Biological Process: protein modification process (GO:0036211);; Biological Process: drug catabolic process (GO:0042737);;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catabolic process (GO:0044248);; Biological Process: cellular macromolecule metabolic process (GO:0044260);; Biological Process: cellular protein metabolic process (GO:0044267);; Cellular Component: cell part (GO:0044464);; Biological Process: pectin metabolic process (GO:0045488);; Biological Process: pectin catabolic process (GO:0045490);; Biological Process: protein autophosphorylation (GO:0046777);; Biological Process: root development (GO:0048364);; Biological Process: shoot system development (GO:0048367);; Biological Process: floral organ development (GO:0048437);; Biological Process: lateral root development (GO:0048527);; Biological Process: post-embryonic root development (GO:0048528);;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macromolecule metabolic process (GO:0060255);; Biological Process: reproductive system development (GO:0061458);; Biological Process: biological regulation (GO:0065007);; Biological Process: organic substance metabolic process (GO:0071704);; Cellular Component: cell periphery (GO:0071944);; Biological Process: reproductive shoot system development (GO:0090567);;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organonitrogen compound metabolic process (GO:1901564);; Biological Process: organic substance catabolic process (GO:1901575);; Biological Process: plant organ morphogenesis (GO:1905392);; </t>
  </si>
  <si>
    <t xml:space="preserve">K00924|4.1e-174|mus:103987754|K00924 kinase [EC:2.7.1.-] | (RefSeq) receptor-like protein kinase HSL1 </t>
  </si>
  <si>
    <t>Receptor-like protein kinase HSL1 OS=Arabidopsis thaliana OX=3702 GN=HSL1 PE=2 SV=1</t>
  </si>
  <si>
    <t>PREDICTED: receptor-like protein kinase HSL1 [Oryza brachyantha]</t>
  </si>
  <si>
    <t>biological process: reproduction (GO:0000003);; biological process: metabolic process (GO:0008152);; biological process: reproductive process (GO:0022414);; biological process: developmental process (GO:0032502);; molecular function: catalytic activity (GO:0003824);; biological process: cellular process (GO:0009987);; molecular function: binding (GO:0005488);; cellular component: cell (GO:0005623);; cellular component: membrane (GO:0016020);; cellular component: cell part (GO:0044464);; biological process: multicellular organismal process (GO:0032501);; biological process: single-organism process (GO:0044699);; biological process: biological regulation (GO:0065007)</t>
  </si>
  <si>
    <t>PH02Gene42399</t>
  </si>
  <si>
    <t xml:space="preserve">Molecular Function: ATP binding (GO:0005524);; Biological Process: cellular protein modification process (GO:0006464);; </t>
  </si>
  <si>
    <t xml:space="preserve">K16609|0.0e+00|bdi:100837823|K16609 tubulin--tyrosine ligase-like protein 12 | (RefSeq) tubulin--tyrosine ligase-like protein 12 isoform X1 </t>
  </si>
  <si>
    <t>Tubulin-tyrosine ligase family</t>
  </si>
  <si>
    <t>tubulin--tyrosine ligase-like protein 12 isoform X1 [Brachypodium distachyon]</t>
  </si>
  <si>
    <t>molecular function: binding (GO:0005488);; biological process: metabolic process (GO:0008152);; biological process: cellular process (GO:0009987)</t>
  </si>
  <si>
    <t>Phyllostachys_edulis_newGene_2909</t>
  </si>
  <si>
    <t>PH02Gene18842</t>
  </si>
  <si>
    <t xml:space="preserve">K02989|5.0e-100|dosa:Os11t0482000-01|K02989 small subunit ribosomal protein S5e | (RefSeq) Os11g0482000; Similar to 40S ribosomal protein S5. </t>
  </si>
  <si>
    <t>Ribosomal protein S7p/S5e</t>
  </si>
  <si>
    <t>40S ribosomal protein S5 (Fragment) OS=Cicer arietinum OX=3827 GN=RPS5 PE=2 SV=1</t>
  </si>
  <si>
    <t>40S ribosomal protein S5 [Oryza sativa Japonica Group]</t>
  </si>
  <si>
    <t>PH02Gene33200</t>
  </si>
  <si>
    <t xml:space="preserve">Biological Process: immune system process (GO:0002376);; Molecular Function: molecular_function (GO:0003674);; Molecular Function: catalytic activity (GO:0003824);; Biological Process: organic acid metabolic process (GO:0006082);; Biological Process: cellular aromatic compound metabolic process (GO:0006725);; Biological Process: response to stress (GO:0006950);; Biological Process: defense response (GO:0006952);; Biological Process: immune response (GO:0006955);; Biological Process: biological_process (GO:0008150);; Biological Process: metabolic process (GO:0008152);; Biological Process: response to external stimulus (GO:0009605);; Biological Process: response to biotic stimulus (GO:0009607);; Biological Process: response to fungus (GO:0009620);; Biological Process: systemic acquired resistance (GO:0009627);; Biological Process: salicylic acid metabolic process (GO:0009696);; Biological Process: defense response, incompatible interaction (GO:0009814);; Biological Process: defense response to fungus, incompatible interaction (GO:0009817);; Biological Process: cellular process (GO:0009987);; Biological Process: regulation of hormone levels (GO:0010817);; Molecular Function: hydrolase activity (GO:0016787);; Molecular Function: hydrolase activity, acting on ester bonds (GO:0016788);; Biological Process: antibiotic metabolic process (GO:0016999);; Biological Process: drug metabolic process (GO:0017144);; Biological Process: phenol-containing compound metabolic process (GO:0018958);; Biological Process: carboxylic acid metabolic process (GO:0019752);; Biological Process: monocarboxylic acid metabolic process (GO:0032787);; Biological Process: hormone metabolic process (GO:0042445);; Biological Process: benzene-containing compound metabolic process (GO:0042537);; Biological Process: response to external biotic stimulus (GO:0043207);; Biological Process: oxoacid metabolic process (GO:0043436);; Biological Process: cellular metabolic process (GO:0044237);; Biological Process: small molecule metabolic process (GO:0044281);; Biological Process: innate immune response (GO:0045087);; Biological Process: defense response to fungus (GO:0050832);; Biological Process: response to stimulus (GO:0050896);; Biological Process: multi-organism process (GO:0051704);; Biological Process: response to other organism (GO:0051707);; Molecular Function: carboxylic ester hydrolase activity (GO:0052689);; Biological Process: biological regulation (GO:0065007);; Biological Process: regulation of biological quality (GO:0065008);; Biological Process: organic substance metabolic process (GO:0071704);; Molecular Function: methyl indole-3-acetate esterase activity (GO:0080030);; Molecular Function: methyl salicylate esterase activity (GO:0080031);; Biological Process: defense response to other organism (GO:0098542);; Biological Process: organic cyclic compound metabolic process (GO:1901360);; Biological Process: organic hydroxy compound metabolic process (GO:1901615);; </t>
  </si>
  <si>
    <t xml:space="preserve">K20802|7.9e-53|eus:EUTSA_v10014451mg|K20802 (R)-mandelonitrile lyase [EC:4.1.2.10] | (RefSeq) hypothetical protein </t>
  </si>
  <si>
    <t>hypothetical protein GQ55_5G283600 [Panicum hallii var. hallii]</t>
  </si>
  <si>
    <t>Phyllostachys_edulis_newGene_4229</t>
  </si>
  <si>
    <t>PH02Gene26796</t>
  </si>
  <si>
    <t xml:space="preserve">Molecular Function: transcription factor activity, sequence-specific DNA binding (GO:0003700);; Cellular Component: nucleus (GO:0005634);; Cellular Component: endoplasmic reticulum membrane (GO:0005789);; Biological Process: positive regulation of transcription from RNA polymerase II promoter involved in unfolded protein response (GO:0006990);; Cellular Component: integral component of membrane (GO:0016021);; Biological Process: response to endoplasmic reticulum stress (GO:0034976);; </t>
  </si>
  <si>
    <t>bZIP transcription factor 60 OS=Oryza sativa subsp. japonica OX=39947 GN=BZIP60 PE=2 SV=1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</si>
  <si>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cellular process (GO:0009987);; biological process: response to stimulus (GO:0050896)</t>
  </si>
  <si>
    <t>PH02Gene36937</t>
  </si>
  <si>
    <t xml:space="preserve">K01301|0.0e+00|bdi:100823266|K01301 N-acetylated-alpha-linked acidic dipeptidase [EC:3.4.17.21] | (RefSeq) probable glutamate carboxypeptidase LAMP1 </t>
  </si>
  <si>
    <t>LysM domain receptor-like kinase 3 OS=Arabidopsis thaliana OX=3702 GN=LYK3 PE=2 SV=1</t>
  </si>
  <si>
    <t>probable glutamate carboxypeptidase LAMP1 [Brachypodium distachyon]</t>
  </si>
  <si>
    <t>PH02Gene38047</t>
  </si>
  <si>
    <t xml:space="preserve">K13457|2.7e-276|ats:109760587|K13457 disease resistance protein RPM1 | (RefSeq) LOC109760587; putative disease resistance RPP13-like protein 3 </t>
  </si>
  <si>
    <t>Disease resistance protein RGA5 OS=Oryza sativa subsp. japonica OX=39947 GN=RGA5 PE=1 SV=1</t>
  </si>
  <si>
    <t>Disease resistance protein RPH8A [Triticum urartu]</t>
  </si>
  <si>
    <t>PH02Gene26630</t>
  </si>
  <si>
    <t xml:space="preserve">Molecular Function: phosphoserine phosphatase activity (GO:0004647);; Biological Process: L-serine biosynthetic process (GO:0006564);; </t>
  </si>
  <si>
    <t xml:space="preserve">K01079|5.8e-137|ats:109757969|K01079 phosphoserine phosphatase [EC:3.1.3.3] | (RefSeq) LOC109757969; phosphoserine phosphatase, chloroplastic-like </t>
  </si>
  <si>
    <t>Glycine, serine and threonine metabolism (ko00260);; Carbon metabolism (ko01200);; Biosynthesis of amino acids (ko01230)</t>
  </si>
  <si>
    <t>haloacid dehalogenase-like hydrolase</t>
  </si>
  <si>
    <t>Phosphoserine phosphatase, chloroplastic OS=Arabidopsis thaliana OX=3702 GN=PSP PE=1 SV=2</t>
  </si>
  <si>
    <t>phosphoserine phosphatase, chloroplastic-like [Aegilops tauschii subsp. tauschii]</t>
  </si>
  <si>
    <t>PH02Gene09732</t>
  </si>
  <si>
    <t xml:space="preserve">Molecular Function: sucrose alpha-glucosidase activity (GO:0004575);; Biological Process: carbohydrate metabolic process (GO:0005975);; Cellular Component: integral component of membrane (GO:0016021);; </t>
  </si>
  <si>
    <t xml:space="preserve">K01193|0.0e+00|dosa:Os04t0535600-01|K01193 beta-fructofuranosidase [EC:3.2.1.26] | (RefSeq) Os04g0535600; Similar to Beta-fructofuranosidase 1 precursor (EC 3.2.1.26) (Sucrose 1) (Invertase 1). </t>
  </si>
  <si>
    <t>Beta-fructofuranosidase 1 OS=Zea mays OX=4577 GN=IVR1 PE=3 SV=1</t>
  </si>
  <si>
    <t>beta-fructofuranosidase 1 [Oryza sativa Japonica Group]</t>
  </si>
  <si>
    <t>Phyllostachys_edulis_newGene_189</t>
  </si>
  <si>
    <t>PH02Gene14167</t>
  </si>
  <si>
    <t>PH02Gene18015</t>
  </si>
  <si>
    <t xml:space="preserve">Cellular Component: photosystem I (GO:0009522);; Cellular Component: photosystem II (GO:0009523);; Cellular Component: chloroplast thylakoid membrane (GO:0009535);; Biological Process: photosynthesis, light harvesting (GO:0009765);; Cellular Component: integral component of membrane (GO:0016021);; Molecular Function: chlorophyll binding (GO:0016168);; Biological Process: protein-chromophore linkage (GO:0018298);; </t>
  </si>
  <si>
    <t xml:space="preserve">K08911|6.7e-70|bdi:100835021|K08911 light-harvesting complex I chlorophyll a/b binding protein 5 | (RefSeq) photosystem I chlorophyll a/b-binding protein 5, chloroplastic </t>
  </si>
  <si>
    <t>Photosynthesis - antenna proteins (ko00196)</t>
  </si>
  <si>
    <t>Chlorophyll A-B binding protein</t>
  </si>
  <si>
    <t>Photosystem I chlorophyll a/b-binding protein 5, chloroplastic OS=Arabidopsis thaliana OX=3702 GN=LHCA5 PE=1 SV=1</t>
  </si>
  <si>
    <t>photosystem I chlorophyll a/b-binding protein 5, chloroplastic [Brachypodium distachyon]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</si>
  <si>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molecular function: binding (GO:0005488)</t>
  </si>
  <si>
    <t>PH02Gene36561</t>
  </si>
  <si>
    <t xml:space="preserve">Molecular Function: molecular_function (GO:0003674);; Molecular Function: transcription factor activity, sequence-specific DNA binding (GO:0003700);;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</si>
  <si>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Myb/SANT-like DNA-binding domain</t>
  </si>
  <si>
    <t>Trihelix transcription factor GT-2 OS=Arabidopsis thaliana OX=3702 GN=GT-2 PE=1 SV=1</t>
  </si>
  <si>
    <t>hypothetical protein E2562_012422 [Oryza meyeriana var. granulata]</t>
  </si>
  <si>
    <t>Phyllostachys_edulis_newGene_9148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</si>
  <si>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transmembrane receptor protein serine/threonine kinase activity (GO:0004675);; Molecular Function: transmembrane signaling receptor activity (GO:0004888);; Cellular Component: cellular_component (GO:0005575);; Cellular Component: cell (GO:0005623);;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cell surface receptor signaling pathway (GO:0007166);; Biological Process: enzyme linked receptor protein signaling pathway (GO:0007167);; Biological Process: transmembrane receptor protein serine/threonine kinase signaling pathway (GO:0007178);; Biological Process: biological_process (GO:0008150);; Biological Process: metabolic process (GO:0008152);; Biological Process: cellular process (GO:0009987);;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transmembrane receptor protein kinase activity (GO:0019199);; Biological Process: protein metabolic process (GO:0019538);; Biological Process: signaling (GO:0023052);; Biological Process: protein modification process (GO:0036211);; Molecular Function: signaling receptor activity (GO:0038023);;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Molecular Function: molecular transducer activity (GO:0060089);; Biological Process: biological regulation (GO:0065007);; Biological Process: organic substance metabolic process (GO:0071704);; Cellular Component: cell periphery (GO:0071944);; Biological Process: organonitrogen compound metabolic process (GO:1901564);; </t>
  </si>
  <si>
    <t>Probable receptor-like protein kinase At2g42960 OS=Arabidopsis thaliana OX=3702 GN=At2g42960 PE=3 SV=1</t>
  </si>
  <si>
    <t>PREDICTED: probable receptor-like protein kinase At2g42960 [Oryza brachyantha]</t>
  </si>
  <si>
    <t>molecular function: catalytic activity (GO:0003824);;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</t>
  </si>
  <si>
    <t>PH02Gene50728</t>
  </si>
  <si>
    <t xml:space="preserve">Molecular Function: protein serine/threonine kinase activity (GO:0004674);; Molecular Function: ATP binding (GO:0005524);; Cellular Component: nucleus (GO:0005634);; Cellular Component: cytosol (GO:0005829);; Cellular Component: plasma membrane (GO:0005886);; Biological Process: signal transduction (GO:0007165);; Biological Process: response to nutrient (GO:0007584);; Biological Process: response to water deprivation (GO:0009414);; Cellular Component: plastid (GO:0009536);; Biological Process: stomatal movement (GO:0010118);; </t>
  </si>
  <si>
    <t xml:space="preserve">K07198|2.6e-52|vvi:100258329|K07198 5'-AMP-activated protein kinase, catalytic alpha subunit [EC:2.7.11.11] | (RefSeq) CIPK16; CBL-interacting protein kinase 16 </t>
  </si>
  <si>
    <t>CBL-interacting protein kinase 23 OS=Oryza sativa subsp. japonica OX=39947 GN=CIPK23 PE=2 SV=1</t>
  </si>
  <si>
    <t>uncharacterized protein C2845_PM04G02560 [Panicum miliaceum]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</si>
  <si>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biological regulation (GO:0065007);; biological process: response to stimulus (GO:0050896);; biological process: single-organism process (GO:0044699)</t>
  </si>
  <si>
    <t>PH02Gene27574</t>
  </si>
  <si>
    <t xml:space="preserve">Biological Process: vacuolar transport (GO:0007034);; </t>
  </si>
  <si>
    <t xml:space="preserve">K12198|2.8e-109|dosa:Os01t0103000-01|K12198 charged multivesicular body protein 5 | (RefSeq) Os01g0103000; Snf7 family protein. </t>
  </si>
  <si>
    <t>Snf7</t>
  </si>
  <si>
    <t>Vacuolar protein sorting-associated protein 60.1 OS=Arabidopsis thaliana OX=3702 GN=VPS60-1 PE=1 SV=1</t>
  </si>
  <si>
    <t>vacuolar protein sorting-associated protein 60.1 [Oryza sativa Japonica Group]</t>
  </si>
  <si>
    <t>biological process: localization (GO:0051179)</t>
  </si>
  <si>
    <t>PH02Gene00480</t>
  </si>
  <si>
    <t xml:space="preserve">K22753|2.7e-73|spen:107007337|K22753 E3 ubiquitin-protein ligase RNF6 [EC:2.3.2.27] | (RefSeq) probable E3 ubiquitin-protein ligase RHG1A </t>
  </si>
  <si>
    <t>Probable E3 ubiquitin-protein ligase HIP1 OS=Oryza sativa subsp. japonica OX=39947 GN=HIP1 PE=1 SV=2</t>
  </si>
  <si>
    <t>hypothetical protein E2562_004231 [Oryza meyeriana var. granulata]</t>
  </si>
  <si>
    <t>PH02Gene13832</t>
  </si>
  <si>
    <t xml:space="preserve">Molecular Function: phospholipase activity (GO:0004620);; Biological Process: lipid catabolic process (GO:0016042);; Molecular Function: acylglycerol lipase activity (GO:0047372);; </t>
  </si>
  <si>
    <t xml:space="preserve">K16815|1.2e-12|gsl:Gasu_03780|K16815 calcium-independent phospholipase A2-gamma | (RefSeq) hypothetical protein </t>
  </si>
  <si>
    <t>Patatin-like phospholipase</t>
  </si>
  <si>
    <t>Patatin-like protein 2 OS=Oryza sativa subsp. indica OX=39946 GN=PLP2 PE=3 SV=1</t>
  </si>
  <si>
    <t>patatin-like protein 2 [Sorghum bicolor]</t>
  </si>
  <si>
    <t>PH02Gene32723</t>
  </si>
  <si>
    <t xml:space="preserve">K12669|2.9e-165|dosa:Os03t0565100-01|K12669 oligosaccharyltransferase complex subunit gamma | (RefSeq) Os03g0565100; OST3/OST6 family protein. </t>
  </si>
  <si>
    <t>OST3 / OST6 family, transporter family</t>
  </si>
  <si>
    <t>Probable dolichyl-diphosphooligosaccharide--protein glycosyltransferase subunit 3 OS=Oryza sativa subsp. japonica OX=39947 GN=OST3 PE=2 SV=1</t>
  </si>
  <si>
    <t>hypothetical protein OsI_12278 [Oryza sativa Indica Group]</t>
  </si>
  <si>
    <t>PH02Gene11244</t>
  </si>
  <si>
    <t>hypothetical protein E2562_032774 [Oryza meyeriana var. granulata]</t>
  </si>
  <si>
    <t>PH02Gene26814</t>
  </si>
  <si>
    <t xml:space="preserve">Molecular Function: oxidoreductase activity (GO:0016491);; Molecular Function: FAD binding (GO:0071949);; </t>
  </si>
  <si>
    <t xml:space="preserve">K22395|4.3e-173|sita:101776578|K22395 cinnamyl-alcohol dehydrogenase [EC:1.1.1.195] | (RefSeq) berberine bridge enzyme-like 13 </t>
  </si>
  <si>
    <t>FAD binding domain</t>
  </si>
  <si>
    <t>Berberine bridge enzyme-like Cyn d 4 OS=Cynodon dactylon OX=28909 PE=1 SV=1</t>
  </si>
  <si>
    <t>berberine bridge enzyme-like 27 [Aegilops tauschii subsp. tauschii]</t>
  </si>
  <si>
    <t>PH02Gene37409</t>
  </si>
  <si>
    <t xml:space="preserve">Biological Process: reproduction (GO:0000003);; Biological Process: developmental process involved in reproduction (GO:0003006);; Cellular Component: cellular_component (GO:0005575);; Cellular Component: intracellular (GO:0005622);; Cellular Component: cell (GO:0005623);; Cellular Component: cytoplasm (GO:0005737);; Biological Process: response to stress (GO:0006950);; Biological Process: response to oxidative stress (GO:0006979);; Biological Process: multicellular organism development (GO:0007275);; Biological Process: aging (GO:0007568);; Biological Process: biological_process (GO:0008150);; Biological Process: metabolic process (GO:0008152);; Cellular Component: chloroplast (GO:0009507);; Cellular Component: plastid (GO:0009536);; Biological Process: post-embryonic development (GO:0009791);; Biological Process: cellular process (GO:0009987);; Biological Process: leaf senescence (GO:0010150);; Biological Process: vegetative to reproductive phase transition of meristem (GO:0010228);; Biological Process: reproductive process (GO:0022414);; Biological Process: multicellular organismal process (GO:0032501);; Biological Process: developmental process (GO:0032502);; Biological Process: cellular response to stress (GO:0033554);; Biological Process: cellular response to oxidative stress (GO:0034599);;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Cellular Component: intracellular part (GO:0044424);; Cellular Component: cytoplasmic part (GO:0044444);; Cellular Component: cell part (GO:0044464);; Biological Process: leaf development (GO:0048366);; Biological Process: shoot system development (GO:0048367);; Biological Process: reproductive structure development (GO:0048608);; Biological Process: system development (GO:0048731);; Biological Process: phyllome development (GO:0048827);; Biological Process: anatomical structure development (GO:0048856);; Biological Process: response to stimulus (GO:0050896);; Biological Process: cellular response to stimulus (GO:0051716);; Biological Process: reproductive system development (GO:0061458);; Biological Process: cellular response to chemical stimulus (GO:0070887);; Biological Process: reactive oxygen species metabolic process (GO:0072593);; Biological Process: plant organ senescence (GO:0090693);; Biological Process: plant organ development (GO:0099402);; </t>
  </si>
  <si>
    <t>Senescence-associated protein OSA15, chloroplastic OS=Oryza sativa subsp. japonica OX=39947 GN=OSA15 PE=1 SV=1</t>
  </si>
  <si>
    <t>senescence-associated protein OSA15, chloroplastic isoform X2 [Brachypodium distachyon]</t>
  </si>
  <si>
    <t>biological process: reproduction (GO:0000003);; biological process: reproductive process (GO:0022414);; biological process: developmental process (GO:0032502);; cellular component: cell (GO:0005623);; cellular component: cell part (GO:0044464);; biological process: response to stimulus (GO:0050896);; biological process: multicellular organismal process (GO:0032501);; biological process: single-organism process (GO:0044699);; biological process: metabolic process (GO:0008152);; cellular component: organelle (GO:0043226);; biological process: cellular process (GO:0009987)</t>
  </si>
  <si>
    <t>PH02Gene27652</t>
  </si>
  <si>
    <t>[MDT]</t>
  </si>
  <si>
    <t>Cell wall/membrane/envelope biogenesis;; Cell cycle control, cell division, chromosome partitioning;; Signal transduction mechanisms</t>
  </si>
  <si>
    <t xml:space="preserve">Molecular Function: ATP binding (GO:0005524);; Cellular Component: integral component of membrane (GO:0016021);; </t>
  </si>
  <si>
    <t xml:space="preserve">K08900|2.5e-124|jre:108992867|K08900 mitochondrial chaperone BCS1 | (RefSeq) AAA-ATPase ASD, mitochondrial-like </t>
  </si>
  <si>
    <t>Domain associated at C-terminal with AAA</t>
  </si>
  <si>
    <t>AAA-ATPase At3g28580 OS=Arabidopsis thaliana OX=3702 GN=At3g28580 PE=2 SV=1</t>
  </si>
  <si>
    <t>AAA-ATPase ASD, mitochondrial-like [Setaria viridis]</t>
  </si>
  <si>
    <t>PH02Gene27570</t>
  </si>
  <si>
    <t>uncharacterized protein LOC101761498 isoform X1 [Setaria italica]</t>
  </si>
  <si>
    <t>PH02Gene15396</t>
  </si>
  <si>
    <t>PH02Gene09577</t>
  </si>
  <si>
    <t xml:space="preserve">K14486|0.0e+00|jcu:105638003|K14486 auxin response factor | (RefSeq) auxin response factor 19 isoform X1 </t>
  </si>
  <si>
    <t>Auxin response factor 16 OS=Oryza sativa subsp. japonica OX=39947 GN=ARF16 PE=2 SV=1</t>
  </si>
  <si>
    <t>auxin response factor 16 isoform X1 [Brachypodium distachyon]</t>
  </si>
  <si>
    <t>PH02Gene40114</t>
  </si>
  <si>
    <t xml:space="preserve">K13457|1.0e-100|bdi:100843577|K13457 disease resistance protein RPM1 | (RefSeq) putative disease resistance RPP13-like protein 3 </t>
  </si>
  <si>
    <t>Disease resistance protein RGA4 OS=Oryza sativa subsp. japonica OX=39947 GN=RGA4 PE=2 SV=1</t>
  </si>
  <si>
    <t>putative disease resistance RPP13-like protein 3 [Brachypodium distachyon]</t>
  </si>
  <si>
    <t>PH02Gene21611</t>
  </si>
  <si>
    <t xml:space="preserve">Molecular Function: calcium ion binding (GO:0005509);; Cellular Component: photosystem II oxygen evolving complex (GO:0009654);; Biological Process: photosynthesis (GO:0015979);; Cellular Component: extrinsic component of membrane (GO:0019898);; </t>
  </si>
  <si>
    <t xml:space="preserve">K08901|1.9e-38|obr:102720952|K08901 photosystem II oxygen-evolving enhancer protein 3 | (RefSeq) uncharacterized LOC102720952 </t>
  </si>
  <si>
    <t>Photosynthesis (ko00195)</t>
  </si>
  <si>
    <t>Oxygen evolving enhancer protein 3 (PsbQ)</t>
  </si>
  <si>
    <t>photosynthetic NDH subunit of lumenal location 3, chloroplastic-like [Aegilops tauschii subsp. tauschii]</t>
  </si>
  <si>
    <t>molecular function: binding (GO:0005488);; cellular component: cell (GO:0005623);; cellular component: membrane (GO:0016020);; cellular component: macromolecular complex (GO:0032991);; cellular component: membrane part (GO:0044425);; cellular component: cell part (GO:0044464);; biological process: metabolic process (GO:0008152);; biological process: cellular process (GO:0009987)</t>
  </si>
  <si>
    <t>PH02Gene02493</t>
  </si>
  <si>
    <t xml:space="preserve">K19891|1.2e-102|smo:SELMODRAFT_75479|K19891 glucan endo-1,3-beta-glucosidase 1/2/3 [EC:3.2.1.39] | (RefSeq) hypothetical protein </t>
  </si>
  <si>
    <t>Glucan endo-1,3-beta-glucosidase 12 OS=Arabidopsis thaliana OX=3702 GN=At4g29360 PE=2 SV=1</t>
  </si>
  <si>
    <t>hypothetical protein E2562_002610 [Oryza meyeriana var. granulata]</t>
  </si>
  <si>
    <t>PH02Gene33892</t>
  </si>
  <si>
    <t>hypothetical protein OsI_35148 [Oryza sativa Indica Group]</t>
  </si>
  <si>
    <t>PH02Gene15761</t>
  </si>
  <si>
    <t>Oxalate oxidase 2 OS=Hordeum vulgare OX=4513 PE=2 SV=1</t>
  </si>
  <si>
    <t>germin-like protein 3-5 [Sorghum bicolor]</t>
  </si>
  <si>
    <t>PH02Gene09755</t>
  </si>
  <si>
    <t xml:space="preserve">Molecular Function: protein kinase activity (GO:0004672);; Molecular Function: ATP binding (GO:0005524);; Cellular Component: integral component of membrane (GO:0016021);; Molecular Function: carbohydrate binding (GO:0030246);; </t>
  </si>
  <si>
    <t xml:space="preserve">K01176|2.7e-73|sbi:8065370|K01176 alpha-amylase [EC:3.2.1.1] | (RefSeq) alpha-amylase isozyme 2A </t>
  </si>
  <si>
    <t>L-type lectin-domain containing receptor kinase IV.1 [Oryza sativa Japonica Group]</t>
  </si>
  <si>
    <t>PH02Gene16971</t>
  </si>
  <si>
    <t xml:space="preserve">Cellular Component: nucleus (GO:0005634);; </t>
  </si>
  <si>
    <t xml:space="preserve">K10752|4.8e-247|bdi:100843662|K10752 histone-binding protein RBBP4 | (RefSeq) WD-40 repeat-containing protein MSI4 </t>
  </si>
  <si>
    <t>[B]</t>
  </si>
  <si>
    <t>Chromatin structure and dynamics</t>
  </si>
  <si>
    <t>WD-40 repeat-containing protein MSI4 OS=Arabidopsis thaliana OX=3702 GN=MSI4 PE=1 SV=3</t>
  </si>
  <si>
    <t>WD-40 repeat-containing protein MSI4 [Brachypodium distachyon]</t>
  </si>
  <si>
    <t>cellular component: cell (GO:0005623);; cellular component: organelle (GO:0043226);; cellular component: cell part (GO:0044464)</t>
  </si>
  <si>
    <t>PH02Gene33706</t>
  </si>
  <si>
    <t xml:space="preserve">Cellular Component: THO complex (GO:0000347);; Molecular Function: DNA binding (GO:0003677);; Molecular Function: DNA helicase activity (GO:0003678);; Molecular Function: ATP binding (GO:0005524);; Cellular Component: cytosol (GO:0005829);; Biological Process: DNA unwinding involved in DNA replication (GO:0006268);; Biological Process: DNA replication initiation (GO:0006270);; Biological Process: embryo development ending in seed dormancy (GO:0009793);; Biological Process: regulation of root meristem growth (GO:0010082);; Biological Process: regulation of cell proliferation (GO:0042127);; Cellular Component: MCM complex (GO:0042555);; Biological Process: negative regulation of DNA helicase activity (GO:1905775);; </t>
  </si>
  <si>
    <t xml:space="preserve">K02540|0.0e+00|sita:101777809|K02540 DNA replication licensing factor MCM2 [EC:3.6.4.12] | (RefSeq) DNA replication licensing factor MCM2 </t>
  </si>
  <si>
    <t>DNA replication (ko03030)</t>
  </si>
  <si>
    <t>DNA replication licensing factor MCM2 OS=Oryza sativa subsp. indica OX=39946 GN=OsI_36121 PE=3 SV=1</t>
  </si>
  <si>
    <t>hypothetical protein GQ55_8G144100 [Panicum hallii var. hallii]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</si>
  <si>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molecular function: catalytic activity (GO:0003824);; biological process: cellular process (GO:0009987);; biological process: cellular component organization or biogenesis (GO:0071840);; biological process: metabolic process (GO:0008152);;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biological regulation (GO:0065007)</t>
  </si>
  <si>
    <t>Phyllostachys_edulis_newGene_19159</t>
  </si>
  <si>
    <t>hypothetical protein OsI_23484 [Oryza sativa Indica Group]</t>
  </si>
  <si>
    <t>PH02Gene03722</t>
  </si>
  <si>
    <t xml:space="preserve">K16224|3.5e-68|ath:AT2G19190|K16224 senescence-induced receptor-like serine/threonine-protein kinase | (RefSeq) FRK1; FLG22-induced receptor-like kinase 1 </t>
  </si>
  <si>
    <t>Leucine-rich repeat receptor protein kinase HPCA1 OS=Arabidopsis thaliana OX=3702 GN=HPCA1 PE=1 SV=1</t>
  </si>
  <si>
    <t>PREDICTED: probable leucine-rich repeat receptor-like protein kinase At5g49770 [Oryza brachyantha]</t>
  </si>
  <si>
    <t>PH02Gene00514</t>
  </si>
  <si>
    <t xml:space="preserve">K09872|1.4e-159|obr:102702911|K09872 aquaporin PIP | (RefSeq) aquaporin PIP1-1 </t>
  </si>
  <si>
    <t>Aquaporin PIP1-2 OS=Zea mays OX=4577 GN=PIP1-2 PE=1 SV=1</t>
  </si>
  <si>
    <t>PREDICTED: aquaporin PIP1-1 [Oryza brachyantha]</t>
  </si>
  <si>
    <t>PH02Gene40001</t>
  </si>
  <si>
    <t xml:space="preserve">K05894|9.8e-198|sita:101762295|K05894 12-oxophytodienoic acid reductase [EC:1.3.1.42] | (RefSeq) 12-oxophytodienoate reductase 1 </t>
  </si>
  <si>
    <t>PH02Gene27024</t>
  </si>
  <si>
    <t xml:space="preserve">Molecular Function: protein serine/threonine kinase activity (GO:0004674);; Molecular Function: ATP binding (GO:0005524);; Cellular Component: cytoplasm (GO:0005737);; Biological Process: regulation of mitotic cell cycle (GO:0007346);; Biological Process: signal transduction by protein phosphorylation (GO:0023014);; Biological Process: stress-activated protein kinase signaling cascade (GO:0031098);; Biological Process: activation of protein kinase activity (GO:0032147);; </t>
  </si>
  <si>
    <t xml:space="preserve">K13414|9.2e-251|bdi:100825446|K13414 mitogen-activated protein kinase kinase kinase 1 [EC:2.7.11.25] | (RefSeq) mitogen-activated protein kinase kinase kinase 1 </t>
  </si>
  <si>
    <t>Mitogen-activated protein kinase kinase kinase 1 OS=Arabidopsis thaliana OX=3702 GN=MEKK1 PE=1 SV=2</t>
  </si>
  <si>
    <t>mitogen-activated protein kinase kinase kinase 1 [Brachypodium distachyon]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</si>
  <si>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biological regulation (GO:0065007);; biological process: signaling (GO:0023052);; biological process: single-organism process (GO:0044699);; biological process: response to stimulus (GO:0050896)</t>
  </si>
  <si>
    <t>PH02Gene15281</t>
  </si>
  <si>
    <t xml:space="preserve">Molecular Function: ubiquitin-protein transferase activity (GO:0004842);; Cellular Component: integral component of membrane (GO:0016021);; </t>
  </si>
  <si>
    <t xml:space="preserve">K10664|7.4e-113|dosa:Os03t0188200-01|K10664 E3 ubiquitin-protein ligase ATL6/9/15/31/42/55 [EC:2.3.2.27] | (RefSeq) Os03g0188200; Zinc finger, RING/FYVE/PHD-type domain containing protein. </t>
  </si>
  <si>
    <t>E3 ubiquitin-protein ligase Os03g0188200 [Oryza sativa Japonica Group]</t>
  </si>
  <si>
    <t>molecular function: catalytic activity (GO:0003824);; cellular component: membrane (GO:0016020);; cellular component: membrane part (GO:0044425)</t>
  </si>
  <si>
    <t>Phyllostachys_edulis_newGene_1065</t>
  </si>
  <si>
    <t>uncharacterized protein LOC4340243 [Oryza sativa Japonica Group]</t>
  </si>
  <si>
    <t>PH02Gene19848</t>
  </si>
  <si>
    <t>Family of unknown function (DUF716)</t>
  </si>
  <si>
    <t>hypothetical protein EJB05_43237, partial [Eragrostis curvula]</t>
  </si>
  <si>
    <t>PH02Gene11853</t>
  </si>
  <si>
    <t>Basic leucine-zipper C terminal</t>
  </si>
  <si>
    <t>bZIP transcription factor RISBZ2 OS=Oryza sativa subsp. japonica OX=39947 GN=RISBZ2 PE=1 SV=1</t>
  </si>
  <si>
    <t>hypothetical protein EE612_021007 [Oryza sativa]</t>
  </si>
  <si>
    <t>PH02Gene45267</t>
  </si>
  <si>
    <t xml:space="preserve">Cellular Component: cellular_component (GO:0005575);; Cellular Component: cell (GO:0005623);; Cellular Component: plasma membrane (GO:0005886);; Cellular Component: membrane (GO:0016020);; Cellular Component: cell part (GO:0044464);; Cellular Component: cell periphery (GO:0071944);; </t>
  </si>
  <si>
    <t xml:space="preserve">K19996|4.4e-98|atr:18449038|K19996 phosphatidylinositol transfer protein SFH5 | (RefSeq) patellin-3 </t>
  </si>
  <si>
    <t>CRAL/TRIO domain</t>
  </si>
  <si>
    <t>Patellin-6 OS=Arabidopsis thaliana OX=3702 GN=PATL6 PE=2 SV=1</t>
  </si>
  <si>
    <t>hypothetical protein E2562_002902 [Oryza meyeriana var. granulata]</t>
  </si>
  <si>
    <t>cellular component: cell (GO:0005623);; cellular component: membrane (GO:0016020);; cellular component: cell part (GO:0044464)</t>
  </si>
  <si>
    <t>PH02Gene46528</t>
  </si>
  <si>
    <t xml:space="preserve">Biological Process: positive regulation of circadian rhythm (GO:0042753);; </t>
  </si>
  <si>
    <t>Early Flowering 4 domain</t>
  </si>
  <si>
    <t>Protein ELF4-LIKE 4 OS=Arabidopsis thaliana OX=3702 GN=EFL4 PE=2 SV=1</t>
  </si>
  <si>
    <t>protein ELF4-LIKE 4 [Oryza sativa Japonica Group]</t>
  </si>
  <si>
    <t>biological process: biological regulation (GO:0065007)</t>
  </si>
  <si>
    <t>PH02Gene19259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</si>
  <si>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</t>
  </si>
  <si>
    <t xml:space="preserve">K09843|2.9e-226|dosa:Os08t0472800-01|K09843 (+)-abscisic acid 8'-hydroxylase [EC:1.14.14.137] | (RefSeq) Os08g0472800, ABA-8'-HYDROXYLASE_2, ABA8OX2; Cytochrome P450 family protein. </t>
  </si>
  <si>
    <t>Abscisic acid 8'-hydroxylase 2 OS=Oryza sativa subsp. indica OX=39946 GN=CYP707A6 PE=2 SV=1</t>
  </si>
  <si>
    <t>RecName: Full=Abscisic acid 8'-hydroxylase 2; Short=ABA 8'-hydroxylase 2; AltName: Full=Cytochrome P450 707A6; AltName: Full=OsABA8ox2 [Oryza sativa Indica Group]</t>
  </si>
  <si>
    <t>PH02Gene15632</t>
  </si>
  <si>
    <t xml:space="preserve">K19893|9.1e-54|zma:103652987|K19893 glucan endo-1,3-beta-glucosidase 5/6 [EC:3.2.1.39] | (RefSeq) glucan endo-1,3-beta-glucosidase 6 </t>
  </si>
  <si>
    <t>PH02Gene01626</t>
  </si>
  <si>
    <t xml:space="preserve">Molecular Function: nucleotide binding (GO:0000166);; Biological Process: response to acid chemical (GO:0001101);; Molecular Function: molecular_function (GO:0003674);; Molecular Function: catalytic activity (GO:0003824);; Molecular Function: proline dehydrogenase activity (GO:0004657);; Molecular Function: binding (GO:0005488);; Cellular Component: cellular_component (GO:0005575);; Cellular Component: intracellular (GO:0005622);; Cellular Component: cell (GO:0005623);; Cellular Component: cytoplasm (GO:0005737);; Cellular Component: mitochondrion (GO:0005739);; Biological Process: organic acid metabolic process (GO:0006082);; Biological Process: cellular amino acid metabolic process (GO:0006520);; Biological Process: glutamate metabolic process (GO:0006536);; Biological Process: proline metabolic process (GO:0006560);; Biological Process: proline catabolic process (GO:0006562);; Biological Process: nitrogen compound metabolic process (GO:0006807);; Biological Process: response to stress (GO:0006950);; Biological Process: defense response (GO:0006952);; Biological Process: response to osmotic stress (GO:0006970);; Biological Process: response to oxidative stress (GO:0006979);; Biological Process: biological_process (GO:0008150);; Biological Process: metabolic process (GO:0008152);; Biological Process: catabolic process (GO:0009056);; Biological Process: cellular amino acid catabolic process (GO:0009063);; Biological Process: glutamine family amino acid metabolic process (GO:0009064);; Biological Process: glutamine family amino acid catabolic process (GO:0009065);; Biological Process: response to water deprivation (GO:0009414);; Biological Process: response to water (GO:0009415);; Biological Process: response to external stimulus (GO:0009605);; Biological Process: response to biotic stimulus (GO:0009607);; Biological Process: response to bacterium (GO:0009617);; Biological Process: response to abiotic stimulus (GO:0009628);; Biological Process: cellular process (GO:0009987);; Biological Process: response to inorganic substance (GO:0010035);; Biological Process: proline catabolic process to glutamate (GO:0010133);; Biological Process: organic acid catabolic process (GO:0016054);; Molecular Function: oxidoreductase activity (GO:0016491);; Molecular Function: oxidoreductase activity, acting on the CH-NH group of donors (GO:0016645);; Biological Process: carboxylic acid metabolic process (GO:0019752);; Molecular Function: small molecule binding (GO:0036094);; Biological Process: response to chemical (GO:0042221);; Biological Process: defense response to bacterium (GO:0042742);; Molecular Function: ion binding (GO:0043167);; Molecular Function: anion binding (GO:0043168);;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dicarboxylic acid metabolic process (GO:0043648);; Biological Process: cellular metabolic process (GO:0044237);; Biological Process: primary metabolic process (GO:0044238);; Biological Process: cellular catabolic process (GO:0044248);; Biological Process: small molecule metabolic process (GO:0044281);; Biological Process: small molecule catabolic process (GO:0044282);; Cellular Component: intracellular part (GO:0044424);; Cellular Component: cytoplasmic part (GO:0044444);; Cellular Component: cell part (GO:0044464);; Biological Process: carboxylic acid catabolic process (GO:0046395);; Biological Process: heterocycle metabolic process (GO:0046483);; Biological Process: heterocycle catabolic process (GO:0046700);; Molecular Function: cofactor binding (GO:0048037);; Molecular Function: flavin adenine dinucleotide binding (GO:0050660);; Molecular Function: coenzyme binding (GO:0050662);; Biological Process: response to stimulus (GO:0050896);; Biological Process: multi-organism process (GO:0051704);; Biological Process: response to other organism (GO:0051707);; Biological Process: oxidation-reduction process (GO:0055114);; Biological Process: organic substance metabolic process (GO:0071704);; Molecular Function: FAD binding (GO:0071949);; Molecular Function: organic cyclic compound binding (GO:0097159);; Biological Process: defense response to other organism (GO:0098542);; Molecular Function: nucleoside phosphate binding (GO:1901265);; Biological Process: organic cyclic compound metabolic process (GO:1901360);; Biological Process: organic cyclic compound catabolic process (GO:1901361);; Molecular Function: heterocyclic compound binding (GO:1901363);; Biological Process: organonitrogen compound metabolic process (GO:1901564);; Biological Process: organonitrogen compound catabolic process (GO:1901565);; Biological Process: organic substance catabolic process (GO:1901575);; Biological Process: alpha-amino acid metabolic process (GO:1901605);; Biological Process: alpha-amino acid catabolic process (GO:1901606);; Biological Process: response to oxygen-containing compound (GO:1901700);; </t>
  </si>
  <si>
    <t xml:space="preserve">K00318|1.6e-216|sita:101775799|K00318 proline dehydrogenase [EC:1.5.5.2] | (RefSeq) proline dehydrogenase 2, mitochondrial </t>
  </si>
  <si>
    <t>Proline dehydrogenase</t>
  </si>
  <si>
    <t>Proline dehydrogenase 1, mitochondrial OS=Arabidopsis thaliana OX=3702 GN=POX1 PE=1 SV=2</t>
  </si>
  <si>
    <t>hypothetical protein E2562_006072 [Oryza meyeriana var. granulata]</t>
  </si>
  <si>
    <t>molecular function: binding (GO:0005488);; biological process: response to stimulus (GO:0050896);; molecular function: catalytic activity (GO:0003824);; biological process: metabolic process (GO:0008152);; biological process: single-organism process (GO:0044699);; cellular component: cell (GO:0005623);; cellular component: cell part (GO:0044464);; cellular component: organelle (GO:0043226);; biological process: cellular process (GO:0009987);; biological process: multi-organism process (GO:0051704)</t>
  </si>
  <si>
    <t>PH02Gene06002</t>
  </si>
  <si>
    <t xml:space="preserve">K00924|1.9e-223|obr:102700129|K00924 kinase [EC:2.7.1.-] | (RefSeq) shaggy-related protein kinase alpha </t>
  </si>
  <si>
    <t>Shaggy-related protein kinase alpha OS=Arabidopsis thaliana OX=3702 GN=ASK1 PE=1 SV=3</t>
  </si>
  <si>
    <t>PREDICTED: shaggy-related protein kinase alpha [Oryza brachyantha]</t>
  </si>
  <si>
    <t>PH02Gene30222</t>
  </si>
  <si>
    <t>Development and cell death domain</t>
  </si>
  <si>
    <t>DCD domain-containing protein NRP-B OS=Glycine max OX=3847 GN=NRP-B PE=2 SV=1</t>
  </si>
  <si>
    <t>B2 protein-like [Setaria viridis]</t>
  </si>
  <si>
    <t>PH02Gene01370</t>
  </si>
  <si>
    <t xml:space="preserve">Biological Process: endomembrane system organization (GO:0010256);; Cellular Component: integral component of membrane (GO:0016021);; </t>
  </si>
  <si>
    <t xml:space="preserve">K01510|2.7e-30|peq:110028934|K01510 apyrase [EC:3.6.1.5] | (RefSeq) probable apyrase 6 isoform X1 </t>
  </si>
  <si>
    <t>Purine metabolism (ko00230);; Pyrimidine metabolism (ko00240)</t>
  </si>
  <si>
    <t>Protein of unknown function (DUF679)</t>
  </si>
  <si>
    <t>Protein DMP6 OS=Arabidopsis thaliana OX=3702 GN=DMP6 PE=2 SV=1</t>
  </si>
  <si>
    <t>protein DMP4 [Setaria italica]</t>
  </si>
  <si>
    <t>biological process: cellular process (GO:0009987);; biological process: cellular component organization or biogenesis (GO:0071840);; cellular component: membrane (GO:0016020);; cellular component: membrane part (GO:0044425)</t>
  </si>
  <si>
    <t>PH02Gene23874</t>
  </si>
  <si>
    <t>PH02Gene20476</t>
  </si>
  <si>
    <t xml:space="preserve">Biological Process: ribosomal small subunit assembly (GO:0000028);; Biological Process: morphogenesis of a branching structure (GO:0001763);; Molecular Function: molecular_function (GO:0003674);; Molecular Function: nucleic acid binding (GO:0003676);; Molecular Function: RNA binding (GO:0003723);; Molecular Function: mRNA binding (GO:0003729);; Molecular Function: structural constituent of ribosome (GO:0003735);; Molecular Function: structural molecule activity (GO:0005198);; Molecular Function: binding (GO:0005488);; Cellular Component: cellular_component (GO:0005575);; Cellular Component: cell wall (GO:0005618);; Cellular Component: intracellular (GO:0005622);; Cellular Component: cell (GO:0005623);; Cellular Component: cytoplasm (GO:0005737);; Cellular Component: cytosol (GO:0005829);; Cellular Component: ribosome (GO:0005840);; Cellular Component: polysome (GO:0005844);; Biological Process: organelle organization (GO:0006996);; Biological Process: multicellular organism development (GO:0007275);; Biological Process: biological_process (GO:0008150);; Cellular Component: chloroplast (GO:0009507);; Cellular Component: plastid (GO:0009536);; Biological Process: anatomical structure morphogenesis (GO:0009653);; Biological Process: tissue development (GO:0009888);; Biological Process: meristem structural organization (GO:0009933);; Biological Process: cellular process (GO:0009987);; Biological Process: meristem initiation (GO:0010014);; Biological Process: shoot system morphogenesis (GO:0010016);; Biological Process: secondary shoot formation (GO:0010223);; Biological Process: auxin homeostasis (GO:0010252);; Biological Process: shoot axis formation (GO:0010346);; Cellular Component: small ribosomal subunit (GO:0015935);; Cellular Component: membrane (GO:0016020);; Biological Process: cellular component organization (GO:0016043);; Biological Process: regulation of anatomical structure morphogenesis (GO:0022603);; Biological Process: cellular component assembly (GO:0022607);; Biological Process: ribonucleoprotein complex biogenesis (GO:0022613);; Biological Process: ribonucleoprotein complex assembly (GO:0022618);; Cellular Component: cytosolic ribosome (GO:0022626);; Cellular Component: cytosolic small ribosomal subunit (GO:0022627);; Cellular Component: external encapsulating structure (GO:0030312);; Biological Process: multicellular organismal process (GO:0032501);; Biological Process: developmental process (GO:0032502);; Cellular Component: macromolecular complex (GO:0032991);; Biological Process: cellular macromolecular complex assembly (GO:0034622);; Biological Process: ribosome biogenesis (GO:0042254);; Biological Process: ribosome assembly (GO:0042255);; Biological Process: ribosomal small subunit biogenesis (GO:0042274);; Biological Process: homeostatic process (GO:0042592);; Cellular Component: polysomal ribosome (GO:0042788);;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macromolecular complex subunit organization (GO:0043933);; Biological Process: cellular component biogenesis (GO:0044085);; Cellular Component: ribosomal subunit (GO:0044391);; Cellular Component: organelle part (GO:0044422);; Cellular Component: intracellular part (GO:0044424);; Cellular Component: cytoplasmic part (GO:0044444);; Cellular Component: cytosolic part (GO:0044445);; Cellular Component: intracellular organelle part (GO:0044446);; Cellular Component: cell part (GO:0044464);; Biological Process: shoot system development (GO:0048367);; Biological Process: meristem development (GO:0048507);; Biological Process: anatomical structure arrangement (GO:0048532);; Biological Process: anatomical structure formation involved in morphogenesis (GO:0048646);; Biological Process: system development (GO:0048731);; Biological Process: regulation of shoot system development (GO:0048831);; Biological Process: anatomical structure development (GO:0048856);; Biological Process: chemical homeostasis (GO:0048878);; Biological Process: regulation of biological process (GO:0050789);; Biological Process: regulation of developmental process (GO:0050793);; Biological Process: regulation of multicellular organismal process (GO:0051239);; Biological Process: regulation of morphogenesis of a branching structure (GO:0060688);; Biological Process: macromolecular complex assembly (GO:0065003);; Biological Process: biological regulation (GO:0065007);; Biological Process: regulation of biological quality (GO:0065008);; Biological Process: organelle assembly (GO:0070925);; Biological Process: ribonucleoprotein complex subunit organization (GO:0071826);; Biological Process: cellular component organization or biogenesis (GO:0071840);; Cellular Component: cell periphery (GO:0071944);; Biological Process: axillary shoot meristem initiation (GO:0090506);; Molecular Function: organic cyclic compound binding (GO:0097159);; Biological Process: regulation of shoot system morphogenesis (GO:1900618);; Molecular Function: heterocyclic compound binding (GO:1901363);; Biological Process: plant organ formation (GO:1905393);; Biological Process: regulation of plant organ formation (GO:1905428);; Cellular Component: ribonucleoprotein complex (GO:1990904);; Biological Process: regulation of multicellular organismal development (GO:2000026);; Biological Process: regulation of secondary shoot formation (GO:2000032);; </t>
  </si>
  <si>
    <t xml:space="preserve">K02947|1.9e-83|dosa:Os01t0962600-01|K02947 small subunit ribosomal protein S10e | (RefSeq) Os01g0962600; Similar to 40S ribosomal protein S10-1. </t>
  </si>
  <si>
    <t>Plectin/S10 domain</t>
  </si>
  <si>
    <t>40S ribosomal protein S10-1 OS=Oryza sativa subsp. japonica OX=39947 GN=RPS10-1 PE=2 SV=1</t>
  </si>
  <si>
    <t>PREDICTED: 40S ribosomal protein S10-like [Oryza brachyantha]</t>
  </si>
  <si>
    <t>biological process: cellular process (GO:0009987);; biological process: cellular component organization or biogenesis (GO:0071840);; biological process: multicellular organismal process (GO:0032501);; biological process: developmental process (GO:0032502);; biological process: single-organism process (GO:0044699);; molecular function: binding (GO:0005488);; molecular function: structural molecule activity (GO:0005198);; cellular component: cell (GO:0005623);; cellular component: cell part (GO:0044464);; cellular component: macromolecular complex (GO:0032991);; cellular component: organelle (GO:0043226);; biological process: biological regulation (GO:0065007);; cellular component: organelle part (GO:0044422);; cellular component: membrane (GO:0016020)</t>
  </si>
  <si>
    <t>PH02Gene30224</t>
  </si>
  <si>
    <t>Bacterial Ig-like domain</t>
  </si>
  <si>
    <t>hypothetical protein D1007_20629 [Hordeum vulgare]</t>
  </si>
  <si>
    <t>PH02Gene40484</t>
  </si>
  <si>
    <t>PH02Gene18621</t>
  </si>
  <si>
    <t xml:space="preserve">K00281|2.2e-29|apro:F751_2544|K00281 glycine dehydrogenase [EC:1.4.4.2] | (RefSeq) Glycine dehydrogenase [decarboxylating], mitochondrial </t>
  </si>
  <si>
    <t>Glycine, serine and threonine metabolism (ko00260);; Glyoxylate and dicarboxylate metabolism (ko00630);; Carbon metabolism (ko01200)</t>
  </si>
  <si>
    <t>Peptidyl-prolyl cis-trans isomerase FKBP42 OS=Arabidopsis thaliana OX=3702 GN=FKBP42 PE=1 SV=1</t>
  </si>
  <si>
    <t>hypothetical protein EJB05_02237 [Eragrostis curvula]</t>
  </si>
  <si>
    <t>PH02Gene46950</t>
  </si>
  <si>
    <t xml:space="preserve">K19892|1.3e-15|gab:108461454|K19892 glucan endo-1,3-beta-glucosidase 4 [EC:3.2.1.39] | (RefSeq) glucan endo-1,3-beta-glucosidase 4-like isoform X1 </t>
  </si>
  <si>
    <t>Glucan endo-1,3-beta-glucosidase OS=Triticum aestivum OX=4565 GN=GLC1 PE=2 SV=1</t>
  </si>
  <si>
    <t>glucan endo-1,3-beta-glucosidase precursor (ec 3.2.1.39) ((1-3)-beta-glucan endohydrolase) ((1-3)-beta-glucanase) (beta-1,3-endoglucanase) [Oryza sativa Japonica Group]</t>
  </si>
  <si>
    <t>PH02Gene39530</t>
  </si>
  <si>
    <t xml:space="preserve">K03283|3.7e-58|qsu:112017276|K03283 heat shock 70kDa protein 1/2/6/8 | (RefSeq) heat shock cognate 70 kDa protein 2-like </t>
  </si>
  <si>
    <t>G-type lectin S-receptor-like serine/threonine-protein kinase At2g19130 OS=Arabidopsis thaliana OX=3702 GN=At2g19130 PE=2 SV=1</t>
  </si>
  <si>
    <t>G-type lectin S-receptor-like serine/threonine-protein kinase At2g19130 [Brachypodium distachyon]</t>
  </si>
  <si>
    <t>PH02Gene15790</t>
  </si>
  <si>
    <t xml:space="preserve">K13260|7.4e-123|vvi:100261095|K13260 isoflavone/4'-methoxyisoflavone 2'-hydroxylase [EC:1.14.14.90 1.14.14.89] | (RefSeq) isoflavone 2'-hydroxylase </t>
  </si>
  <si>
    <t>Isoflavonoid biosynthesis (ko00943)</t>
  </si>
  <si>
    <t>Cytochrome P450 81Q32 OS=Catharanthus roseus OX=4058 GN=CYP81Q32 PE=2 SV=1</t>
  </si>
  <si>
    <t>putative ferulate 5-hydroxylase [Phyllostachys praecox]</t>
  </si>
  <si>
    <t>PH02Gene07162</t>
  </si>
  <si>
    <t>PH02Gene48666</t>
  </si>
  <si>
    <t>[KT]</t>
  </si>
  <si>
    <t>Transcription;; Signal transduction mechanisms</t>
  </si>
  <si>
    <t xml:space="preserve">Molecular Function: phosphorelay sensor kinase activity (GO:0000155);; Biological Process: nucleoside metabolic process (GO:0009116);; Cellular Component: integral component of membrane (GO:0016021);; </t>
  </si>
  <si>
    <t xml:space="preserve">K14489|0.0e+00|bdi:100834755|K14489 arabidopsis histidine kinase 2/3/4 (cytokinin receptor) [EC:2.7.13.3] | (RefSeq) probable histidine kinase 4 </t>
  </si>
  <si>
    <t>CHASE domain</t>
  </si>
  <si>
    <t>Probable histidine kinase 4 OS=Oryza sativa subsp. japonica OX=39947 GN=HK4 PE=2 SV=1</t>
  </si>
  <si>
    <t>hypothetical protein BRADI_1g10660v3 [Brachypodium distachyon]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</si>
  <si>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cellular component: membrane (GO:0016020);; cellular component: membrane part (GO:0044425)</t>
  </si>
  <si>
    <t>PH02Gene32508</t>
  </si>
  <si>
    <t xml:space="preserve">K07198|3.1e-234|bdi:100823960|K07198 5'-AMP-activated protein kinase, catalytic alpha subunit [EC:2.7.11.11] | (RefSeq) CBL-interacting protein kinase 21 </t>
  </si>
  <si>
    <t>CBL-interacting protein kinase 21 OS=Oryza sativa subsp. japonica OX=39947 GN=CIPK21 PE=2 SV=2</t>
  </si>
  <si>
    <t>PH02Gene12625</t>
  </si>
  <si>
    <t>Domain of unknown function (DUF4228)</t>
  </si>
  <si>
    <t>hypothetical protein EJB05_43576, partial [Eragrostis curvula]</t>
  </si>
  <si>
    <t>PH02Gene40000</t>
  </si>
  <si>
    <t xml:space="preserve">K05894|1.5e-198|sita:101762295|K05894 12-oxophytodienoic acid reductase [EC:1.3.1.42] | (RefSeq) 12-oxophytodienoate reductase 1 </t>
  </si>
  <si>
    <t>PH02Gene31562</t>
  </si>
  <si>
    <t xml:space="preserve">K15333|1.5e-83|nsy:104224633|K15333 tRNA guanosine-2'-O-methyltransferase [EC:2.1.1.34] | (RefSeq) uncharacterized protein LOC104224633 </t>
  </si>
  <si>
    <t>Subtilisin-like protease SBT1.5 OS=Arabidopsis thaliana OX=3702 GN=SBT1.5 PE=2 SV=1</t>
  </si>
  <si>
    <t>subtilisin-like protease SBT1.5 [Oryza sativa Japonica Group]</t>
  </si>
  <si>
    <t>PH02Gene16297</t>
  </si>
  <si>
    <t xml:space="preserve">K07425|3.6e-158|nau:109241958|K07425 long-chain fatty acid omega-monooxygenase [EC:1.14.14.80] | (RefSeq) cytokinin hydroxylase-like </t>
  </si>
  <si>
    <t>Fatty acid degradation (ko00071);; Arachidonic acid metabolism (ko00590)</t>
  </si>
  <si>
    <t>Cytokinin hydroxylase OS=Arabidopsis thaliana OX=3702 GN=CYP735A1 PE=1 SV=1</t>
  </si>
  <si>
    <t>hypothetical protein E2562_025684 [Oryza meyeriana var. granulata]</t>
  </si>
  <si>
    <t>PH02Gene01852</t>
  </si>
  <si>
    <t>uncharacterized protein LOC112899324 isoform X2 [Panicum hallii]</t>
  </si>
  <si>
    <t>PH02Gene27577</t>
  </si>
  <si>
    <t xml:space="preserve">K00521|3.2e-35|cmos:111447866|K00521 ferric-chelate reductase [EC:1.16.1.7] | (RefSeq) ferric reduction oxidase 7, chloroplastic-like </t>
  </si>
  <si>
    <t>NAC domain-containing protein 100 OS=Arabidopsis thaliana OX=3702 GN=NAC100 PE=2 SV=1</t>
  </si>
  <si>
    <t>PREDICTED: NAC domain-containing protein 92-like [Oryza brachyantha]</t>
  </si>
  <si>
    <t>PH02Gene11640</t>
  </si>
  <si>
    <t xml:space="preserve">K06617|0.0e+00|obr:102718842|K06617 raffinose synthase [EC:2.4.1.82] | (RefSeq) probable galactinol--sucrose galactosyltransferase 6 </t>
  </si>
  <si>
    <t>Galactose metabolism (ko00052)</t>
  </si>
  <si>
    <t>Raffinose synthase or seed imbibition protein Sip1</t>
  </si>
  <si>
    <t>Probable galactinol--sucrose galactosyltransferase 6 OS=Arabidopsis thaliana OX=3702 GN=RFS6 PE=2 SV=2</t>
  </si>
  <si>
    <t>hypothetical protein E2562_003596 [Oryza meyeriana var. granulata]</t>
  </si>
  <si>
    <t>PH02Gene06266</t>
  </si>
  <si>
    <t xml:space="preserve">Biological Process: response to reactive oxygen species (GO:0000302);; Biological Process: protein folding (GO:0006457);; Biological Process: response to heat (GO:0009408);; Biological Process: response to salt stress (GO:0009651);; Biological Process: response to hydrogen peroxide (GO:0042542);; Molecular Function: protein self-association (GO:0043621);; Molecular Function: unfolded protein binding (GO:0051082);; Biological Process: protein oligomerization (GO:0051259);; </t>
  </si>
  <si>
    <t xml:space="preserve">K13993|1.7e-69|bdi:100837857|K13993 HSP20 family protein | (RefSeq) 17.5 kDa class II heat shock protein </t>
  </si>
  <si>
    <t>Hsp20/alpha crystallin family</t>
  </si>
  <si>
    <t>17.5 kDa class II heat shock protein OS=Zea mays OX=4577 PE=2 SV=1</t>
  </si>
  <si>
    <t>17.5 kDa class II heat shock protein [Brachypodium distachyon]</t>
  </si>
  <si>
    <t>biological process: response to stimulus (GO:0050896);; biological process: cellular process (GO:0009987);; molecular function: binding (GO:0005488);; biological process: cellular component organization or biogenesis (GO:0071840)</t>
  </si>
  <si>
    <t>PH02Gene01920</t>
  </si>
  <si>
    <t xml:space="preserve">Cellular Component: DNA-directed RNA polymerase IV complex (GO:0000418);; Cellular Component: DNA-directed RNA polymerase complex (GO:0000428);; Molecular Function: DNA binding (GO:0003677);; Molecular Function: DNA-directed 5'-3' RNA polymerase activity (GO:0003899);; Cellular Component: cellular_component (GO:0005575);; Cellular Component: intracellular (GO:0005622);; Cellular Component: cell (GO:0005623);; Cellular Component: nucleus (GO:0005634);; Cellular Component: nucleoplasm (GO:0005654);; Cellular Component: DNA-directed RNA polymerase III complex (GO:0005666);; Biological Process: nucleobase-containing compound metabolic process (GO:0006139);; Biological Process: transcription, DNA-templated (GO:0006351);;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negative regulation of metabolic process (GO:0009892);; Biological Process: cellular process (GO:0009987);; Biological Process: response to organic substance (GO:0010033);; Biological Process: gene expression (GO:0010467);; Biological Process: regulation of gene expression (GO:0010468);; Biological Process: long-distance posttranscriptional gene silencing (GO:0010495);; Biological Process: negative regulation of macromolecule metabolic process (GO:0010605);; Biological Process: posttranscriptional regulation of gene expression (GO:0010608);; Biological Process: negative regulation of gene expression (GO:0010629);; Biological Process: response to organic cyclic compound (GO:0014070);; Biological Process: RNA metabolic process (GO:0016070);; Biological Process: RNA interference (GO:0016246);; Biological Process: posttranscriptional gene silencing (GO:0016441);; Biological Process: gene silencing (GO:0016458);; Biological Process: regulation of metabolic process (GO:0019222);; Biological Process: production of siRNA involved in RNA interference (GO:0030422);; Cellular Component: RNA polymerase complex (GO:0030880);; Biological Process: gene silencing by RNA (GO:0031047);; Biological Process: dsRNA fragmentation (GO:0031050);; Cellular Component: membrane-enclosed lumen (GO:0031974);; Cellular Component: nuclear lumen (GO:0031981);; Cellular Component: macromolecular complex (GO:0032991);; Biological Process: cellular nitrogen compound metabolic process (GO:0034641);; Biological Process: posttranscriptional gene silencing by RNA (GO:0035194);; Biological Process: regulation of gene expression, epigenetic (GO:0040029);; Biological Process: response to chemical (GO:0042221);;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response to dsRNA (GO:0043331);;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intracellular organelle part (GO:0044446);; Cellular Component: nucleoplasm part (GO:0044451);; Cellular Component: cell part (GO:0044464);; Biological Process: heterocycle metabolic process (GO:0046483);; Biological Process: negative regulation of biological process (GO:0048519);; Biological Process: regulation of biological process (GO:0050789);; Biological Process: response to stimulus (GO:0050896);; Biological Process: cellular response to stimulus (GO:0051716);; Cellular Component: nuclear DNA-directed RNA polymerase complex (GO:0055029);; Biological Process: regulation of macromolecule metabolic process (GO:0060255);; Cellular Component: transferase complex, transferring phosphorus-containing groups (GO:0061695);; Biological Process: biological regulation (GO:0065007);; Cellular Component: intracellular organelle lumen (GO:0070013);; Biological Process: cellular response to chemical stimulus (GO:0070887);; Biological Process: production of small RNA involved in gene silencing by RNA (GO:0070918);; Biological Process: cellular response to organic substance (GO:0071310);; Biological Process: cellular response to dsRNA (GO:0071359);; Biological Process: cellular response to organic cyclic compound (GO:0071407);; Biological Process: organic substance metabolic process (GO:0071704);; Biological Process: nucleic acid metabolic process (GO:0090304);; Biological Process: organic cyclic compound metabolic process (GO:1901360);; Biological Process: response to nitrogen compound (GO:1901698);; Biological Process: cellular response to nitrogen compound (GO:1901699);; Cellular Component: catalytic complex (GO:1902494);; Cellular Component: transferase complex (GO:1990234);; </t>
  </si>
  <si>
    <t xml:space="preserve">K16250|0.0e+00|obr:102716212|K16250 DNA-directed RNA polymerase IV subunit 1 [EC:2.7.7.6] | (RefSeq) DNA-directed RNA polymerase IV subunit 1-like </t>
  </si>
  <si>
    <t>RNA polymerase Rpb1, domain 2</t>
  </si>
  <si>
    <t>DNA-directed RNA polymerase IV subunit 1 OS=Arabidopsis thaliana OX=3702 GN=NRPD1 PE=1 SV=1</t>
  </si>
  <si>
    <t>hypothetical protein E2562_024177 [Oryza meyeriana var. granulata]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</si>
  <si>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molecular function: catalytic activity (GO:0003824);; biological process: metabolic process (GO:0008152);; biological process: cellular process (GO:0009987);; biological process: biological regulation (GO:0065007);; biological process: response to stimulus (GO:0050896);; biological process: single-organism process (GO:0044699)</t>
  </si>
  <si>
    <t>PH02Gene29327</t>
  </si>
  <si>
    <t xml:space="preserve">K13436|1.3e-47|nsy:104241458|K13436 pto-interacting protein 1 [EC:2.7.11.1] | (RefSeq) pto-interacting protein 1-like </t>
  </si>
  <si>
    <t>Salt tolerance receptor-like cytoplasmic kinase 1 OS=Oryza sativa subsp. indica OX=39946 GN=OsI_16820 PE=2 SV=1</t>
  </si>
  <si>
    <t>probable receptor-like protein kinase At1g33260 [Aegilops tauschii subsp. tauschii]</t>
  </si>
  <si>
    <t>PH02Gene20590</t>
  </si>
  <si>
    <t xml:space="preserve">Molecular Function: calcium ion binding (GO:0005509);; Molecular Function: GTP binding (GO:0005525);; </t>
  </si>
  <si>
    <t xml:space="preserve">K12483|8.0e-79|dosa:Os04t0669300-01|K12483 EH domain-containing protein 1 | (RefSeq) Os04g0669300; EF hand domain containing protein. </t>
  </si>
  <si>
    <t>[TU]</t>
  </si>
  <si>
    <t>Signal transduction mechanisms;; Intracellular trafficking, secretion, and vesicular transport</t>
  </si>
  <si>
    <t>Dynamin family</t>
  </si>
  <si>
    <t>EH domain-containing protein 1 OS=Arabidopsis thaliana OX=3702 GN=EHD1 PE=1 SV=1</t>
  </si>
  <si>
    <t>EH domain-containing protein 1 [Zea mays]</t>
  </si>
  <si>
    <t>PH02Gene34590</t>
  </si>
  <si>
    <t xml:space="preserve">Molecular Function: nucleic acid binding (GO:0003676);; </t>
  </si>
  <si>
    <t xml:space="preserve">K11135|5.6e-169|dosa:Os03t0125300-01|K11135 Pin2-interacting protein X1 | (RefSeq) Os03g0125300; D111/G-patch domain containing protein. </t>
  </si>
  <si>
    <t>[AD]</t>
  </si>
  <si>
    <t>RNA processing and modification;; Cell cycle control, cell division, chromosome partitioning</t>
  </si>
  <si>
    <t>G-patch domain</t>
  </si>
  <si>
    <t>G-patch domain-containing protein 1 OS=Arabidopsis thaliana OX=3702 GN=GDP1 PE=2 SV=1</t>
  </si>
  <si>
    <t>hypothetical protein E2562_005477 [Oryza meyeriana var. granulata]</t>
  </si>
  <si>
    <t>PH02Gene43287</t>
  </si>
  <si>
    <t xml:space="preserve">Cellular Component: endoplasmic reticulum membrane (GO:0005789);; Biological Process: GPI anchor biosynthetic process (GO:0006506);; Cellular Component: integral component of membrane (GO:0016021);; Molecular Function: mannose-ethanolamine phosphotransferase activity (GO:0051377);; </t>
  </si>
  <si>
    <t xml:space="preserve">K05285|0.0e+00|osa:4329782|K05285 GPI ethanolamine phosphate transferase 1 [EC:2.7.-.-] | (RefSeq) GPI ethanolamine phosphate transferase 1 </t>
  </si>
  <si>
    <t>Phosphatidylinositolglycan class N (PIG-N)</t>
  </si>
  <si>
    <t>GPI ethanolamine phosphate transferase 1 [Oryza sativa Japonica Group]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</si>
  <si>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</si>
  <si>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PH02Gene06177</t>
  </si>
  <si>
    <t xml:space="preserve">Molecular Function: structural constituent of ribosome (GO:0003735);; Cellular Component: ribosome (GO:0005840);; Biological Process: translational elongation (GO:0006414);; </t>
  </si>
  <si>
    <t xml:space="preserve">K02943|3.0e-25|zma:542323|K02943 large subunit ribosomal protein LP2 | (RefSeq) arpp2a; 60S acidic ribosomal protein P2A precursor </t>
  </si>
  <si>
    <t>60s Acidic ribosomal protein</t>
  </si>
  <si>
    <t>60S acidic ribosomal protein P2A OS=Zea mays OX=4577 GN=RPP2A PE=1 SV=3</t>
  </si>
  <si>
    <t>60S acidic ribosomal protein P2A [Panicum miliaceum]</t>
  </si>
  <si>
    <t>PH02Gene12724</t>
  </si>
  <si>
    <t xml:space="preserve">Biological Process: fucose metabolic process (GO:0006004);; Cellular Component: integral component of membrane (GO:0016021);; Molecular Function: transferase activity, transferring glycosyl groups (GO:0016757);; </t>
  </si>
  <si>
    <t xml:space="preserve">K23280|6.4e-11|pvu:PHAVU_003G0377001|K23280 rhamnogalacturonan I rhamnosyltransferase [EC:2.4.1.351] | (RefSeq) hypothetical protein </t>
  </si>
  <si>
    <t>O-fucosyltransferase 9 OS=Arabidopsis thaliana OX=3702 GN=OFUT9 PE=2 SV=1</t>
  </si>
  <si>
    <t>hypothetical protein EJB05_02630, partial [Eragrostis curvula]</t>
  </si>
  <si>
    <t>biological process: metabolic process (GO:0008152);; biological process: single-organism process (GO:0044699);; cellular component: membrane (GO:0016020);; cellular component: membrane part (GO:0044425);; molecular function: catalytic activity (GO:0003824)</t>
  </si>
  <si>
    <t>PH02Gene40788</t>
  </si>
  <si>
    <t xml:space="preserve">K07393|4.0e-39|zma:103649984|K07393 glutathionyl-hydroquinone reductase [EC:1.8.5.7] | (RefSeq) uncharacterized protein LOC103649984 </t>
  </si>
  <si>
    <t>hypothetical protein OsI_19937 [Oryza sativa Indica Group]</t>
  </si>
  <si>
    <t>PH02Gene23718</t>
  </si>
  <si>
    <t xml:space="preserve">K02930|4.0e-213|dosa:Os07t0180900-01|K02930 large subunit ribosomal protein L4e | (RefSeq) Os07g0180900; Similar to 60S ribosomal protein L4. </t>
  </si>
  <si>
    <t>Ribosomal protein L4/L1 family</t>
  </si>
  <si>
    <t>60S ribosomal protein L4-1 OS=Arabidopsis thaliana OX=3702 GN=RPL4A PE=1 SV=1</t>
  </si>
  <si>
    <t>Os07g0180900, partial [Oryza sativa Japonica Group]</t>
  </si>
  <si>
    <t>PH02Gene03394</t>
  </si>
  <si>
    <t xml:space="preserve">Biological Process: karyogamy (GO:0000741);; Cellular Component: cellular_component (GO:0005575);; Cellular Component: intracellular (GO:0005622);; Cellular Component: cell (GO:0005623);; Cellular Component: cytoplasm (GO:0005737);; Cellular Component: mitochondrion (GO:0005739);; Biological Process: response to stress (GO:0006950);; Biological Process: response to osmotic stress (GO:0006970);; Biological Process: organelle organization (GO:0006996);; Biological Process: nucleus organization (GO:0006997);; Biological Process: multicellular organism development (GO:0007275);; Biological Process: biological_process (GO:0008150);; Biological Process: embryo sac development (GO:0009553);; Biological Process: embryo sac central cell differentiation (GO:0009559);; Biological Process: megagametogenesis (GO:0009561);; Biological Process: response to abiotic stimulus (GO:0009628);; Biological Process: response to salt stress (GO:0009651);; Biological Process: cellular process (GO:0009987);; Biological Process: polar nucleus fusion (GO:0010197);; Biological Process: cellular component organization (GO:0016043);; Biological Process: cell differentiation (GO:0030154);;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gametophyte development (GO:0048229);; Biological Process: organelle fusion (GO:0048284);; Biological Process: anatomical structure development (GO:0048856);; Biological Process: cellular developmental process (GO:0048869);; Biological Process: response to stimulus (GO:0050896);; Biological Process: cellular component organization or biogenesis (GO:0071840);; </t>
  </si>
  <si>
    <t>hypothetical protein E2562_030113 [Oryza meyeriana var. granulata]</t>
  </si>
  <si>
    <t>biological process: cellular process (GO:0009987);; biological process: cellular component organization or biogenesis (GO:0071840);; cellular component: cell (GO:0005623);; cellular component: cell part (GO:0044464);; cellular component: organelle (GO:0043226);; biological process: response to stimulus (GO:0050896);; biological process: multicellular organismal process (GO:0032501);; biological process: developmental process (GO:0032502);; biological process: single-organism process (GO:0044699)</t>
  </si>
  <si>
    <t>Phyllostachys_edulis_newGene_17328</t>
  </si>
  <si>
    <t>PH02Gene15502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</si>
  <si>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</t>
  </si>
  <si>
    <t xml:space="preserve">K15015|1.4e-09|cre:CHLREDRAFT_196429|K15015 solute carrier family 32 (vesicular inhibitory amino acid transporter) | (RefSeq) AOT3; amino acid permease </t>
  </si>
  <si>
    <t>GABA transporter 1 OS=Arabidopsis thaliana OX=3702 GN=GAT1 PE=1 SV=1</t>
  </si>
  <si>
    <t>GABA transporter 1 isoform X1 [Brachypodium distachyon]</t>
  </si>
  <si>
    <t>biological process: single-organism process (GO:0044699);; biological process: localization (GO:0051179);; cellular component: cell (GO:0005623);; cellular component: membrane (GO:0016020);; cellular component: cell part (GO:0044464);; molecular function: transporter activity (GO:0005215);; cellular component: membrane part (GO:0044425)</t>
  </si>
  <si>
    <t>Phyllostachys_edulis_newGene_18596</t>
  </si>
  <si>
    <t>PH02Gene37460</t>
  </si>
  <si>
    <t xml:space="preserve">Molecular Function: pattern binding (GO:0001871);; Molecular Function: (1-&gt;3)-beta-D-glucan binding (GO:0001872);; Molecular Function: molecular_function (GO:0003674);; Molecular Function: catalytic activity (GO:0003824);; Molecular Function: hydrolase activity, hydrolyzing O-glycosyl compounds (GO:0004553);; Molecular Function: binding (GO:0005488);; Cellular Component: cellular_component (GO:0005575);; Cellular Component: cell (GO:0005623);; Cellular Component: plasma membrane (GO:0005886);; Cellular Component: cell-cell junction (GO:0005911);; Cellular Component: plasmodesma (GO:0009506);; Cellular Component: membrane (GO:0016020);; Molecular Function: hydrolase activity (GO:0016787);; Molecular Function: hydrolase activity, acting on glycosyl bonds (GO:0016798);; Cellular Component: cell junction (GO:0030054);; Molecular Function: carbohydrate binding (GO:0030246);; Molecular Function: polysaccharide binding (GO:0030247);; Cellular Component: intrinsic component of membrane (GO:0031224);; Cellular Component: anchored component of membrane (GO:0031225);; Cellular Component: intrinsic component of plasma membrane (GO:0031226);; Cellular Component: membrane part (GO:0044425);; Cellular Component: plasma membrane part (GO:0044459);; Cellular Component: cell part (GO:0044464);; Cellular Component: anchored component of plasma membrane (GO:0046658);; Cellular Component: symplast (GO:0055044);; Cellular Component: cell periphery (GO:0071944);; </t>
  </si>
  <si>
    <t xml:space="preserve">K19891|2.1e-22|hbr:110670129|K19891 glucan endo-1,3-beta-glucosidase 1/2/3 [EC:3.2.1.39] | (RefSeq) glucan endo-1,3-beta-glucosidase 3-like isoform X1 </t>
  </si>
  <si>
    <t>hypothetical protein OsI_20600 [Oryza sativa Indica Group]</t>
  </si>
  <si>
    <t>molecular function: binding (GO:0005488);; molecular function: catalytic activity (GO:0003824);; cellular component: cell (GO:0005623);; cellular component: membrane (GO:0016020);; cellular component: cell part (GO:0044464);; cellular component: cell junction (GO:0030054);; cellular component: membrane part (GO:0044425);; cellular component: symplast (GO:0055044)</t>
  </si>
  <si>
    <t>PH02Gene31108</t>
  </si>
  <si>
    <t xml:space="preserve">K11643|0.0e+00|pda:103719900|K11643 chromodomain-helicase-DNA-binding protein 4 [EC:3.6.4.12] | (RefSeq) uncharacterized protein LOC103719900 isoform X1 </t>
  </si>
  <si>
    <t>Chromo (CHRromatin Organisation MOdifier) domain</t>
  </si>
  <si>
    <t>Helicase protein MOM1 OS=Arabidopsis thaliana OX=3702 GN=MOM1 PE=1 SV=1</t>
  </si>
  <si>
    <t>hypothetical protein E2562_016436, partial [Oryza meyeriana var. granulata]</t>
  </si>
  <si>
    <t>PH02Gene41599</t>
  </si>
  <si>
    <t xml:space="preserve">K15803|2.3e-141|obr:102717612|K15803 (-)-germacrene D synthase [EC:4.2.3.75] | (RefSeq) (-)-germacrene D synthase-like </t>
  </si>
  <si>
    <t>Germacrene C/D synthase OS=Valeriana officinalis OX=19953 GN=TPS1 PE=1 SV=1</t>
  </si>
  <si>
    <t>PH02Gene23677</t>
  </si>
  <si>
    <t xml:space="preserve">Molecular Function: protein kinase activity (GO:0004672);; Biological Process: protein phosphorylation (GO:0006468);; </t>
  </si>
  <si>
    <t xml:space="preserve">K00924|1.5e-28|gra:105769418|K00924 kinase [EC:2.7.1.-] | (RefSeq) receptor protein kinase CLAVATA1 </t>
  </si>
  <si>
    <t>hypothetical protein E2562_025428 [Oryza meyeriana var. granulata]</t>
  </si>
  <si>
    <t>PH02Gene13002</t>
  </si>
  <si>
    <t xml:space="preserve">Cellular Component: cellular_component (GO:0005575);; Cellular Component: intracellular (GO:0005622);; Cellular Component: cell (GO:0005623);; Cellular Component: cytoplasm (GO:0005737);; Biological Process: organelle organization (GO:0006996);; Biological Process: biological_process (GO:0008150);; Cellular Component: endopeptidase Clp complex (GO:0009368);; Cellular Component: chloroplast (GO:0009507);; Cellular Component: plastid envelope (GO:0009526);; Cellular Component: plastid stroma (GO:0009532);; Cellular Component: chloroplast thylakoid (GO:0009534);; Cellular Component: plastid (GO:0009536);; Cellular Component: chloroplast stroma (GO:0009570);; Cellular Component: thylakoid (GO:0009579);; Biological Process: plastid organization (GO:0009657);; Biological Process: chloroplast organization (GO:0009658);; Cellular Component: chloroplastic endopeptidase Clp complex (GO:0009840);; Cellular Component: chloroplast envelope (GO:0009941);; Biological Process: cellular process (GO:0009987);; Cellular Component: plastoglobule (GO:0010287);; Biological Process: cellular component organization (GO:0016043);; Cellular Component: organelle envelope (GO:0031967);; Cellular Component: envelope (GO:0031975);; Cellular Component: plastid thylakoid (GO:0031976);; Cellular Component: organelle subcompartment (GO:0031984);; Cellular Component: macromolecular complex (GO:0032991);;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cellular component organization or biogenesis (GO:0071840);; </t>
  </si>
  <si>
    <t xml:space="preserve">K01358|8.0e-163|obr:102710707|K01358 ATP-dependent Clp protease, protease subunit [EC:3.4.21.92] | (RefSeq) ATP-dependent Clp protease proteolytic subunit-related protein 2, chloroplastic </t>
  </si>
  <si>
    <t>ATP-dependent Clp protease proteolytic subunit-related protein 2, chloroplastic OS=Arabidopsis thaliana OX=3702 GN=CLPR2 PE=1 SV=1</t>
  </si>
  <si>
    <t>PREDICTED: ATP-dependent Clp protease proteolytic subunit-related protein 2, chloroplastic [Oryza brachyantha]</t>
  </si>
  <si>
    <t>cellular component: cell (GO:0005623);; cellular component: cell part (GO:0044464);; biological process: cellular process (GO:0009987);; biological process: cellular component organization or biogenesis (GO:0071840);; cellular component: macromolecular complex (GO:0032991);; cellular component: organelle (GO:0043226);; cellular component: organelle part (GO:0044422)</t>
  </si>
  <si>
    <t>Phyllostachys_edulis_newGene_19719</t>
  </si>
  <si>
    <t>PH02Gene18818</t>
  </si>
  <si>
    <t xml:space="preserve">Molecular Function: inorganic phosphate transmembrane transporter activity (GO:0005315);; Cellular Component: Golgi apparatus (GO:0005794);; Cellular Component: integral component of membrane (GO:0016021);; </t>
  </si>
  <si>
    <t xml:space="preserve">K08193|3.8e-230|obr:102713128|K08193 MFS transporter, ACS family, solute carrier family 17 (sodium-dependent inorganic phosphate cotransporter), other | (RefSeq) probable anion transporter 6 </t>
  </si>
  <si>
    <t>Probable anion transporter 6 OS=Oryza sativa subsp. japonica OX=39947 GN=PHT4;6 PE=2 SV=1</t>
  </si>
  <si>
    <t>PREDICTED: probable anion transporter 6 isoform X1 [Oryza brachyantha]</t>
  </si>
  <si>
    <t>biological process: localization (GO:0051179);; molecular function: transporter activity (GO:0005215);; cellular component: cell (GO:0005623);; cellular component: organelle (GO:0043226);; cellular component: cell part (GO:0044464);; cellular component: membrane (GO:0016020);; cellular component: membrane part (GO:0044425)</t>
  </si>
  <si>
    <t>PH02Gene24594</t>
  </si>
  <si>
    <t xml:space="preserve">K10664|2.2e-15|aly:9307489|K10664 E3 ubiquitin-protein ligase ATL6/9/15/31/42/55 [EC:2.3.2.27] | (RefSeq) E3 ubiquitin-protein ligase RING1 </t>
  </si>
  <si>
    <t>E3 ubiquitin-protein ligase RING1 OS=Arabidopsis thaliana OX=3702 GN=ATL55 PE=1 SV=1</t>
  </si>
  <si>
    <t>E3 ubiquitin-protein ligase [Panicum miliaceum]</t>
  </si>
  <si>
    <t>PH02Gene37826</t>
  </si>
  <si>
    <t xml:space="preserve">Molecular Function: phosphoribosylformylglycinamidine cyclo-ligase activity (GO:0004641);; Biological Process: 'de novo' IMP biosynthetic process (GO:0006189);; </t>
  </si>
  <si>
    <t xml:space="preserve">K01933|5.3e-183|sita:101757143|K01933 phosphoribosylformylglycinamidine cyclo-ligase [EC:6.3.3.1] | (RefSeq) phosphoribosylformylglycinamidine cyclo-ligase, chloroplastic/mitochondrial </t>
  </si>
  <si>
    <t>AIR synthase related protein, C-terminal domain</t>
  </si>
  <si>
    <t>Phosphoribosylformylglycinamidine cyclo-ligase, chloroplastic/mitochondrial OS=Vigna unguiculata OX=3917 GN=PUR5 PE=2 SV=1</t>
  </si>
  <si>
    <t>phosphoribosylformylglycinamidine cyclo-ligase, chloroplastic/mitochondrial [Setaria viridis]</t>
  </si>
  <si>
    <t>PH02Gene40344</t>
  </si>
  <si>
    <t xml:space="preserve">K01870|5.4e-10|smo:SELMODRAFT_437676|K01870 isoleucyl-tRNA synthetase [EC:6.1.1.5] | (RefSeq) hypothetical protein </t>
  </si>
  <si>
    <t>Transcription repressor OFP7 OS=Arabidopsis thaliana OX=3702 GN=OFP7 PE=2 SV=1</t>
  </si>
  <si>
    <t>hypothetical protein E2562_006378 [Oryza meyeriana var. granulata]</t>
  </si>
  <si>
    <t>PH02Gene16520</t>
  </si>
  <si>
    <t xml:space="preserve">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</si>
  <si>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K01051|2.8e-137|bdi:100846353|K01051 pectinesterase [EC:3.1.1.11] | (RefSeq) pectinesterase QRT1 </t>
  </si>
  <si>
    <t>Pectinesterase QRT1 OS=Arabidopsis thaliana OX=3702 GN=QRT1 PE=2 SV=1</t>
  </si>
  <si>
    <t>hypothetical protein C2845_PM04G32160 [Panicum miliaceum]</t>
  </si>
  <si>
    <t>molecular function: catalytic activity (GO:0003824);; biological process: cellular process (GO:0009987);; biological process: cellular component organization or biogenesis (GO:0071840);; biological process: metabolic process (GO:0008152)</t>
  </si>
  <si>
    <t>PH02Gene48078</t>
  </si>
  <si>
    <t xml:space="preserve">Biological Process: cell morphogenesis (GO:0000902);; Molecular Function: molecular_function (GO:0003674);; Molecular Function: binding (GO:0005488);; Molecular Function: protein binding (GO:0005515);; Molecular Function: calmodulin binding (GO:0005516);; Cellular Component: cellular_component (GO:0005575);; Cellular Component: intracellular (GO:0005622);; Cellular Component: cell (GO:0005623);; Cellular Component: cytoplasm (GO:0005737);; Cellular Component: vacuole (GO:0005773);; Cellular Component: vacuolar membrane (GO:0005774);; Cellular Component: plasma membrane (GO:0005886);; Biological Process: lipid metabolic process (GO:0006629);; Biological Process: steroid biosynthetic process (GO:0006694);; Biological Process: cellular aromatic compound metabolic process (GO:0006725);; Biological Process: biological_process (GO:0008150);; Biological Process: metabolic process (GO:0008152);; Biological Process: steroid metabolic process (GO:0008202);; Biological Process: lipid biosynthetic process (GO:0008610);; Biological Process: biosynthetic process (GO:0009058);; Biological Process: anatomical structure morphogenesis (GO:0009653);; Biological Process: phenylpropanoid metabolic process (GO:0009698);; Biological Process: lignin metabolic process (GO:0009808);; Biological Process: unidimensional cell growth (GO:0009826);; Biological Process: plant-type cell wall biogenesis (GO:0009832);; Biological Process: plant-type secondary cell wall biogenesis (GO:0009834);; Biological Process: cellular process (GO:0009987);; Biological Process: regulation of hormone levels (GO:0010817);; Cellular Component: membrane (GO:0016020);; Cellular Component: integral component of membrane (GO:0016021);; Biological Process: cellular component organization (GO:0016043);; Biological Process: cell growth (GO:0016049);; Biological Process: phytosteroid metabolic process (GO:0016128);; Biological Process: phytosteroid biosynthetic process (GO:0016129);; Biological Process: brassinosteroid metabolic process (GO:0016131);; Biological Process: brassinosteroid biosynthetic process (GO:0016132);; Molecular Function: oxidoreductase activity (GO:0016491);; Biological Process: secondary metabolic process (GO:0019748);; Cellular Component: organelle membrane (GO:0031090);; Cellular Component: intrinsic component of membrane (GO:0031224);; Biological Process: developmental process (GO:0032502);; Biological Process: cellular component morphogenesis (GO:0032989);; Biological Process: growth (GO:0040007);; Biological Process: hormone metabolic process (GO:0042445);; Biological Process: hormone biosynthetic process (GO:0042446);; Biological Process: cell wall biogenesis (GO:0042546);; Cellular Component: organelle (GO:0043226);; Cellular Component: membrane-bounded organelle (GO:0043227);; Cellular Component: intracellular organelle (GO:0043229);; Cellular Component: intracellular membrane-bounded organelle (GO:0043231);; Biological Process: cellular component biogenesis (GO:0044085);; Biological Process: cellular metabolic process (GO:0044237);; Biological Process: primary metabolic process (GO:0044238);; Cellular Component: organelle part (GO:0044422);; Cellular Component: intracellular part (GO:0044424);; Cellular Component: membrane part (GO:0044425);; Cellular Component: vacuolar part (GO:0044437);; Cellular Component: cytoplasmic part (GO:0044444);; Cellular Component: intracellular organelle part (GO:0044446);; Cellular Component: cell part (GO:0044464);; Biological Process: developmental growth (GO:0048589);; Biological Process: anatomical structure development (GO:0048856);; Biological Process: cellular developmental process (GO:0048869);; Molecular Function: flavin adenine dinucleotide binding (GO:0050660);; Biological Process: oxidation-reduction process (GO:0055114);; Biological Process: developmental growth involved in morphogenesis (GO:0060560);; Biological Process: biological regulation (GO:0065007);; Biological Process: regulation of biological quality (GO:0065008);; Biological Process: cell wall organization or biogenesis (GO:0071554);; Biological Process: plant-type cell wall organization or biogenesis (GO:0071669);; Biological Process: organic substance metabolic process (GO:0071704);; Biological Process: cellular component organization or biogenesis (GO:0071840);; Cellular Component: cell periphery (GO:0071944);; Cellular Component: bounding membrane of organelle (GO:0098588);; Cellular Component: whole membrane (GO:0098805);; Biological Process: organic cyclic compound metabolic process (GO:1901360);; Biological Process: organic cyclic compound biosynthetic process (GO:1901362);; Biological Process: organic substance biosynthetic process (GO:1901576);; Biological Process: organic hydroxy compound metabolic process (GO:1901615);; Biological Process: organic hydroxy compound biosynthetic process (GO:1901617);; </t>
  </si>
  <si>
    <t xml:space="preserve">K09828|0.0e+00|obr:102708833|K09828 Delta24-sterol reductase [EC:1.3.1.72 1.3.1.-] | (RefSeq) delta(24)-sterol reductase </t>
  </si>
  <si>
    <t>Delta(24)-sterol reductase OS=Arabidopsis thaliana OX=3702 GN=DIM PE=1 SV=2</t>
  </si>
  <si>
    <t>delta (24)-sterol reductase-like protein [Phyllostachys edulis]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</si>
  <si>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binding (GO:0005488);; cellular component: cell (GO:0005623);; cellular component: cell part (GO:0044464);; cellular component: organelle (GO:0043226);; cellular component: membrane (GO:0016020);; cellular component: organelle part (GO:0044422);; biological process: metabolic process (GO:0008152);; biological process: growth (GO:0040007);; biological process: biological regulation (GO:0065007);; cellular component: membrane part (GO:0044425);; molecular function: catalytic activity (GO:0003824)</t>
  </si>
  <si>
    <t>PH02Gene29275</t>
  </si>
  <si>
    <t xml:space="preserve">K13264|1.2e-35|lja:Lj2g3v1090790.1|K13264 isoflavone 7-O-glucoside-6''-O-malonyltransferase [EC:2.3.1.115] | (RefSeq) Lj2g3v1090790.1; - </t>
  </si>
  <si>
    <t>Isoflavonoid biosynthesis (ko00943);; Flavone and flavonol biosynthesis (ko00944)</t>
  </si>
  <si>
    <t>Malonyl-CoA:anthocyanidin 5-O-glucoside-6''-O-malonyltransferase OS=Arabidopsis thaliana OX=3702 GN=5MAT PE=1 SV=1</t>
  </si>
  <si>
    <t>PH02Gene47071</t>
  </si>
  <si>
    <t xml:space="preserve">K00924|2.3e-131|csat:104712177|K00924 kinase [EC:2.7.1.-] | (RefSeq) probable receptor-like protein kinase At3g55450 isoform X1 </t>
  </si>
  <si>
    <t>Receptor-like cytoplasmic kinase 176 OS=Oryza sativa subsp. japonica OX=39947 GN=RLCK176 PE=1 SV=1</t>
  </si>
  <si>
    <t>hypothetical protein E2562_018877 [Oryza meyeriana var. granulata]</t>
  </si>
  <si>
    <t>PH02Gene44903</t>
  </si>
  <si>
    <t xml:space="preserve">Molecular Function: iron ion binding (GO:0005506);; Cellular Component: chloroplast (GO:0009507);; Biological Process: secondary shoot formation (GO:0010223);; Molecular Function: cis-trans isomerase activity (GO:0016859);; Biological Process: strigolactone biosynthetic process (GO:1901601);; </t>
  </si>
  <si>
    <t xml:space="preserve">K17911|8.7e-94|dosa:Os11t0587000-01|K17911 beta-carotene isomerase [EC:5.2.1.14] | (RefSeq) Os11g0587000, DWARF_BUNKETSUTO_TILLERING, D27; Iron-containing protein, Strigolactones biosynthesis </t>
  </si>
  <si>
    <t>Domain of unknown function (DUF4033)</t>
  </si>
  <si>
    <t>Beta-carotene isomerase D27, chloroplastic OS=Oryza sativa subsp. japonica OX=39947 GN=D27 PE=1 SV=1</t>
  </si>
  <si>
    <t>hypothetical protein OsI_36734 [Oryza sativa Indica Group]</t>
  </si>
  <si>
    <t>molecular function: binding (GO:0005488);;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molecular function: catalytic activity (GO:0003824);; biological process: metabolic process (GO:0008152);; biological process: cellular process (GO:0009987)</t>
  </si>
  <si>
    <t>PH02Gene21333</t>
  </si>
  <si>
    <t xml:space="preserve">K07375|3.3e-261|dosa:Os01t0282800-02|K07375 tubulin beta | (RefSeq) Os01g0282800, BETA-TUBULIN_1, TUB1; Similar to Tubulin beta-5 chain (Beta-5 tubulin). </t>
  </si>
  <si>
    <t>Tubulin beta-1 chain OS=Oryza sativa subsp. japonica OX=39947 GN=TUBB1 PE=2 SV=2</t>
  </si>
  <si>
    <t>PH02Gene19617</t>
  </si>
  <si>
    <t xml:space="preserve">Cellular Component: plasma membrane (GO:0005886);; Biological Process: carbohydrate transport (GO:0008643);; Cellular Component: integral component of membrane (GO:0016021);; </t>
  </si>
  <si>
    <t xml:space="preserve">K15382|1.1e-111|bdi:100845240|K15382 solute carrier family 50 (sugar transporter) | (RefSeq) bidirectional sugar transporter SWEET11 </t>
  </si>
  <si>
    <t>Bidirectional sugar transporter SWEET11 OS=Oryza sativa subsp. indica OX=39946 GN=SWEET11 PE=2 SV=1</t>
  </si>
  <si>
    <t>Bidirectional sugar transporter SWEET11 [Dichanthelium oligosanthes]</t>
  </si>
  <si>
    <t>cellular component: cell (GO:0005623);; cellular component: membrane (GO:0016020);; cellular component: cell part (GO:0044464);; biological process: single-organism process (GO:0044699);; biological process: localization (GO:0051179);; cellular component: membrane part (GO:0044425)</t>
  </si>
  <si>
    <t>PH02Gene17801</t>
  </si>
  <si>
    <t xml:space="preserve">Molecular Function: protein serine/threonine kinase activity (GO:0004674);; Molecular Function: ATP binding (GO:0005524);; Cellular Component: nucleus (GO:0005634);; Cellular Component: cytosol (GO:0005829);; Cellular Component: protein kinase CK2 complex (GO:0005956);; Biological Process: peptidyl-serine phosphorylation (GO:0018105);; Biological Process: peptidyl-threonine phosphorylation (GO:0018107);; Biological Process: regulation of cell cycle (GO:0051726);; </t>
  </si>
  <si>
    <t xml:space="preserve">K03097|1.6e-200|bdi:100826277|K03097 casein kinase II subunit alpha [EC:2.7.11.1] | (RefSeq) casein kinase II subunit alpha-2 </t>
  </si>
  <si>
    <t>Ribosome biogenesis in eukaryotes (ko03008);; Circadian rhythm - plant (ko04712)</t>
  </si>
  <si>
    <t>[TDK]</t>
  </si>
  <si>
    <t>Signal transduction mechanisms;; Cell cycle control, cell division, chromosome partitioning;; Transcription</t>
  </si>
  <si>
    <t>Casein kinase II subunit alpha-2 OS=Oryza sativa subsp. indica OX=39946 GN=HD6 PE=2 SV=1</t>
  </si>
  <si>
    <t>casein kinase II subunit alpha-2 [Brachypodium distachyon]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</si>
  <si>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macromolecular complex (GO:0032991);; biological process: biological regulation (GO:0065007)</t>
  </si>
  <si>
    <t>PH02Gene00153</t>
  </si>
  <si>
    <t xml:space="preserve">Molecular Function: hydrogen ion transmembrane transporter activity (GO:0015078);; Biological Process: ATP synthesis coupled proton transport (GO:0015986);; Cellular Component: integral component of membrane (GO:0016021);; Cellular Component: proton-transporting ATP synthase complex, coupling factor F(o) (GO:0045263);; </t>
  </si>
  <si>
    <t xml:space="preserve">K02109|2.2e-45|ats:109785264|K02109 F-type H+-transporting ATPase subunit b | (RefSeq) LOC109785264; ATP synthase subunit b', chloroplastic </t>
  </si>
  <si>
    <t>ATP synthase B/B' CF(0)</t>
  </si>
  <si>
    <t>ATP synthase subunit b', chloroplastic OS=Spinacia oleracea OX=3562 GN=ATPF2 PE=1 SV=2</t>
  </si>
  <si>
    <t>hypothetical protein EJB05_07118, partial [Eragrostis curvula]</t>
  </si>
  <si>
    <t>biological process: localization (GO:0051179);; molecular function: transporter activity (GO:0005215);; biological process: metabolic process (GO:0008152);; biological process: cellular process (GO:0009987);; biological process: single-organism process (GO:0044699);; cellular component: membrane (GO:0016020);; cellular component: membrane part (GO:0044425);; cellular component: cell (GO:0005623);; cellular component: macromolecular complex (GO:0032991);; cellular component: cell part (GO:0044464)</t>
  </si>
  <si>
    <t>PH02Gene34001</t>
  </si>
  <si>
    <t xml:space="preserve">K13416|1.4e-83|mdm:103416333|K13416 brassinosteroid insensitive 1-associated receptor kinase 1 [EC:2.7.10.1 2.7.11.1] | (RefSeq) BRASSINOSTEROID INSENSITIVE 1-associated receptor kinase 1-like isoform X1 </t>
  </si>
  <si>
    <t>L-type lectin-domain containing receptor kinase IV.1 [Dichanthelium oligosanthes]</t>
  </si>
  <si>
    <t>PH02Gene23462</t>
  </si>
  <si>
    <t xml:space="preserve">K02927|3.7e-49|obr:102716385|K02927 ubiquitin-large subunit ribosomal protein L40e | (RefSeq) ubiquitin-60S ribosomal protein L40-2 </t>
  </si>
  <si>
    <t>Ribosome (ko03010);; Ubiquitin mediated proteolysis (ko04120)</t>
  </si>
  <si>
    <t>Ribosomal L40e family</t>
  </si>
  <si>
    <t>Ubiquitin-60S ribosomal protein L40-1 OS=Oryza sativa subsp. japonica OX=39947 GN=Ub-CEP52-1 PE=2 SV=1</t>
  </si>
  <si>
    <t>ubiquitin fusion protein, partial [Oryza sativa Indica Group]</t>
  </si>
  <si>
    <t>PH02Gene01161</t>
  </si>
  <si>
    <t>PH02Gene42658</t>
  </si>
  <si>
    <t xml:space="preserve">Biological Process: DNA-templated transcription, termination (GO:0006353);; </t>
  </si>
  <si>
    <t>Rho termination factor, N-terminal domain</t>
  </si>
  <si>
    <t>SAP-like protein BP-73 OS=Oryza sativa subsp. japonica OX=39947 GN=BP-73 PE=1 SV=1</t>
  </si>
  <si>
    <t>hypothetical protein E2562_011745 [Oryza meyeriana var. granulata]</t>
  </si>
  <si>
    <t>biological process: metabolic process (GO:0008152);; biological process: cellular process (GO:0009987)</t>
  </si>
  <si>
    <t>PH02Gene35870</t>
  </si>
  <si>
    <t>hypothetical protein BRADI_4g44440v3 [Brachypodium distachyon]</t>
  </si>
  <si>
    <t>PH02Gene12547</t>
  </si>
  <si>
    <t xml:space="preserve">K02935|7.4e-58|dosa:Os03t0734400-01|K02935 large subunit ribosomal protein L7/L12 | (RefSeq) Os03g0734400; Ribosomal protein L7/L12 family protein. </t>
  </si>
  <si>
    <t>Ribosomal protein L7/L12 C-terminal domain</t>
  </si>
  <si>
    <t>50S ribosomal protein L12, cyanelle OS=Cyanophora paradoxa OX=2762 GN=rpl12 PE=3 SV=1</t>
  </si>
  <si>
    <t>hypothetical protein OsI_13415 [Oryza sativa Indica Group]</t>
  </si>
  <si>
    <t>PH02Gene13076</t>
  </si>
  <si>
    <t xml:space="preserve">K14487|0.0e+00|dosa:Os07t0592600-01|K14487 auxin responsive GH3 gene family | (RefSeq) Os07g0592600, GH3-8; Similar to Indole-3-acetic acid-amido synthetase GH3.3 (EC 6.3.2.-) (Auxin- responsive GH3-like protein 3) (AtGH3-3). </t>
  </si>
  <si>
    <t>Probable indole-3-acetic acid-amido synthetase GH3.8 OS=Oryza sativa subsp. indica OX=39946 GN=GH3.8 PE=2 SV=2</t>
  </si>
  <si>
    <t>hypothetical protein EE612_040420 [Oryza sativa]</t>
  </si>
  <si>
    <t>PH02Gene24462</t>
  </si>
  <si>
    <t>OSIGBa0112M24.2 [Oryza sativa]</t>
  </si>
  <si>
    <t>PH02Gene33444</t>
  </si>
  <si>
    <t>HIPL1 protein [Brachypodium distachyon]</t>
  </si>
  <si>
    <t>PH02Gene02316</t>
  </si>
  <si>
    <t>FCS-Like Zinc finger 1 OS=Arabidopsis thaliana OX=3702 GN=FLZ1 PE=1 SV=1</t>
  </si>
  <si>
    <t>PREDICTED: uncharacterized protein LOC102718260 [Oryza brachyantha]</t>
  </si>
  <si>
    <t>PH02Gene49193</t>
  </si>
  <si>
    <t xml:space="preserve">K19891|6.7e-74|smo:SELMODRAFT_75479|K19891 glucan endo-1,3-beta-glucosidase 1/2/3 [EC:3.2.1.39] | (RefSeq) hypothetical protein </t>
  </si>
  <si>
    <t>hypothetical protein OsJ_34867 [Oryza sativa Japonica Group]</t>
  </si>
  <si>
    <t>PH02Gene22932</t>
  </si>
  <si>
    <t xml:space="preserve">Molecular Function: transcription regulatory region sequence-specific DNA binding (GO:0000976);; Cellular Component: nucleus (GO:0005634);; Biological Process: regulation of transcription, DNA-templated (GO:0006355);; </t>
  </si>
  <si>
    <t>NAC domain-containing protein 73 OS=Arabidopsis thaliana OX=3702 GN=NAC073 PE=2 SV=1</t>
  </si>
  <si>
    <t>NAC domain-containing protein 73 [Setaria italica]</t>
  </si>
  <si>
    <t>PH02Gene04891</t>
  </si>
  <si>
    <t xml:space="preserve">Molecular Function: GTPase activity (GO:0003924);; Molecular Function: GTP binding (GO:0005525);; Biological Process: small GTPase mediated signal transduction (GO:0007264);; </t>
  </si>
  <si>
    <t xml:space="preserve">K04392|5.9e-115|dosa:Os02t0742200-01|K04392 Ras-related C3 botulinum toxin substrate 1 | (RefSeq) Os02g0742200, RAC/ROP-TYPE_GTPASE_3, RAC3; Small GTP-binding protein OsRac3. </t>
  </si>
  <si>
    <t>Ras family</t>
  </si>
  <si>
    <t>Rac-like GTP-binding protein 3 OS=Oryza sativa subsp. japonica OX=39947 GN=RAC3 PE=2 SV=1</t>
  </si>
  <si>
    <t>rac-like GTP-binding protein 3 [Oryza sativa Japonica Group]</t>
  </si>
  <si>
    <t>molecular function: catalytic activity (GO:0003824);; 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</si>
  <si>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Phyllostachys_edulis_newGene_12893</t>
  </si>
  <si>
    <t xml:space="preserve">Cellular Component: outer membrane (GO:0019867);; </t>
  </si>
  <si>
    <t xml:space="preserve">K07277|4.9e-12|bdi:100846614|K07277 outer membrane protein insertion porin family | (RefSeq) outer envelope protein 80, chloroplastic </t>
  </si>
  <si>
    <t>Outer envelope protein 80, chloroplastic OS=Oryza sativa subsp. indica OX=39946 GN=OEP80 PE=3 SV=1</t>
  </si>
  <si>
    <t>Outer envelope protein 80 chloroplastic [Zea mays]</t>
  </si>
  <si>
    <t>PH02Gene12280</t>
  </si>
  <si>
    <t xml:space="preserve">K09497|2.3e-293|sbi:8061981|K09497 T-complex protein 1 subunit epsilon | (RefSeq) T-complex protein 1 subunit epsilon </t>
  </si>
  <si>
    <t>PH02Gene47780</t>
  </si>
  <si>
    <t>Metallothionein</t>
  </si>
  <si>
    <t>Metallothionein-like protein 1B OS=Oryza sativa subsp. japonica OX=39947 GN=MT1B PE=2 SV=1</t>
  </si>
  <si>
    <t>hypothetical protein E2562_025139 [Oryza meyeriana var. granulata]</t>
  </si>
  <si>
    <t>PH02Gene30683</t>
  </si>
  <si>
    <t xml:space="preserve">K13148|4.8e-06|ppp:112282027|K13148 integrator complex subunit 11 [EC:3.1.27.-] | (RefSeq) cleavage and polyadenylation specificity factor subunit 3-II-like isoform X1 </t>
  </si>
  <si>
    <t>Ribonuclease J OS=Arabidopsis thaliana OX=3702 GN=RNJ PE=1 SV=1</t>
  </si>
  <si>
    <t>hypothetical protein E2562_022735 [Oryza meyeriana var. granulata]</t>
  </si>
  <si>
    <t>PH02Gene37150</t>
  </si>
  <si>
    <t xml:space="preserve">K13429|1.3e-46|ccaj:109804580|K13429 chitin elicitor receptor kinase 1 | (RefSeq) lysM domain receptor-like kinase 3 </t>
  </si>
  <si>
    <t>Protein LYK5 OS=Arabidopsis thaliana OX=3702 GN=LYK5 PE=2 SV=1</t>
  </si>
  <si>
    <t>lysM domain receptor-like kinase 4 [Oryza sativa Japonica Group]</t>
  </si>
  <si>
    <t>PH02Gene07374</t>
  </si>
  <si>
    <t>Calmodulin-binding protein 60 D OS=Arabidopsis thaliana OX=3702 GN=CBP60D PE=2 SV=1</t>
  </si>
  <si>
    <t>calmodulin-binding protein 60 C isoform X2 [Brachypodium distachyon]</t>
  </si>
  <si>
    <t>PH02Gene36345</t>
  </si>
  <si>
    <t xml:space="preserve">Molecular Function: protein tyrosine phosphatase activity (GO:0004725);; Molecular Function: protein tyrosine/serine/threonine phosphatase activity (GO:0008138);; Biological Process: response to abscisic acid (GO:0009737);; Biological Process: cortical microtubule organization (GO:0043622);; </t>
  </si>
  <si>
    <t xml:space="preserve">K14165|0.0e+00|bdi:100836446|K14165 atypical dual specificity phosphatase [EC:3.1.3.16 3.1.3.48] | (RefSeq) dual specificity protein phosphatase PHS1 </t>
  </si>
  <si>
    <t>Actin-fragmin kinase, catalytic</t>
  </si>
  <si>
    <t>Dual specificity protein phosphatase PHS1 OS=Arabidopsis thaliana OX=3702 GN=PHS1 PE=1 SV=1</t>
  </si>
  <si>
    <t>dual specificity protein phosphatase PHS1 [Brachypodium distachyon]</t>
  </si>
  <si>
    <t>biological process: metabolic process (GO:0008152);; biological process: cellular process (GO:0009987);; molecular function: catalytic activity (GO:0003824);; biological process: response to stimulus (GO:0050896);; biological process: single-organism process (GO:0044699);; biological process: cellular component organization or biogenesis (GO:0071840)</t>
  </si>
  <si>
    <t>PH02Gene05314</t>
  </si>
  <si>
    <t xml:space="preserve">K15706|7.2e-20|atr:18434094|K15706 E3 ubiquitin-protein ligase RNF167 [EC:2.3.2.27] | (RefSeq) RING-H2 finger protein ATL74 </t>
  </si>
  <si>
    <t>RING-H2 finger protein ATL52 OS=Arabidopsis thaliana OX=3702 GN=ATL52 PE=2 SV=1</t>
  </si>
  <si>
    <t>E3 ubiquitin-protein ligase EL5-like [Panicum miliaceum]</t>
  </si>
  <si>
    <t>PH02Gene23091</t>
  </si>
  <si>
    <t xml:space="preserve">K20557|4.1e-36|pda:103701196|K20557 transcription factor VIP1 | (RefSeq) transcription factor VIP1 </t>
  </si>
  <si>
    <t>bZIP transcription factor 29 OS=Arabidopsis thaliana OX=3702 GN=BZIP29 PE=2 SV=1</t>
  </si>
  <si>
    <t>transcription factor RF2a [Brachypodium distachyon]</t>
  </si>
  <si>
    <t>PH02Gene28863</t>
  </si>
  <si>
    <t xml:space="preserve">Molecular Function: cysteine synthase activity (GO:0004124);; Molecular Function: copper ion binding (GO:0005507);; Cellular Component: cytoplasm (GO:0005737);; Cellular Component: mitochondrion (GO:0005739);; Biological Process: cysteine biosynthetic process from serine (GO:0006535);; Biological Process: immune response (GO:0006955);; Cellular Component: chloroplast (GO:0009507);; Biological Process: cyanide catabolic process (GO:0019500);; Molecular Function: pyridoxal phosphate binding (GO:0030170);; Molecular Function: L-3-cyanoalanine synthase activity (GO:0050017);; Biological Process: root hair cell development (GO:0080147);; </t>
  </si>
  <si>
    <t xml:space="preserve">K13034|1.6e-40|sbi:8066013|K13034 L-3-cyanoalanine synthase/ cysteine synthase [EC:2.5.1.47 4.4.1.9] | (RefSeq) bifunctional L-3-cyanoalanine synthase/cysteine synthase 2, mitochondrial </t>
  </si>
  <si>
    <t>Cysteine and methionine metabolism (ko00270);; Cyanoamino acid metabolism (ko00460);; Sulfur metabolism (ko00920);; Carbon metabolism (ko01200);; Biosynthesis of amino acids (ko01230)</t>
  </si>
  <si>
    <t>Bifunctional L-3-cyanoalanine synthase/cysteine synthase, mitochondrial OS=Spinacia oleracea OX=3562 GN=CYSC PE=1 SV=1</t>
  </si>
  <si>
    <t>bifunctional L-3-cyanoalanine synthase/cysteine synthase 2, mitochondrial [Sorghum bicolor]</t>
  </si>
  <si>
    <t>molecular function: catalytic activity (GO:0003824);; molecular function: binding (GO:0005488);;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(GO:0044699);; biological process: immune system process (GO:0002376);; biological process: response to stimulus (GO:0050896);; biological process: developmental process (GO:0032502)</t>
  </si>
  <si>
    <t>PH02Gene14277</t>
  </si>
  <si>
    <t xml:space="preserve">K20891|9.4e-117|ppp:112272627|K20891 beta-glucuronosyltransferase [EC:2.4.1.-] | (RefSeq) beta-glucuronosyltransferase GlcAT14B-like </t>
  </si>
  <si>
    <t>PH02Gene18203</t>
  </si>
  <si>
    <t xml:space="preserve">K02935|1.5e-65|ats:109756891|K02935 large subunit ribosomal protein L7/L12 | (RefSeq) uncharacterized protein LOC109756891 </t>
  </si>
  <si>
    <t>50S ribosomal protein L12, chloroplastic OS=Oryza sativa subsp. japonica OX=39947 GN=RPL12-2 PE=2 SV=2</t>
  </si>
  <si>
    <t>50S ribosomal protein L7/L12 [Hordeum vulgare]</t>
  </si>
  <si>
    <t>PH02Gene13054</t>
  </si>
  <si>
    <t>hypothetical protein EJB05_11518, partial [Eragrostis curvula]</t>
  </si>
  <si>
    <t>PH02Gene02733</t>
  </si>
  <si>
    <t xml:space="preserve">K15078|1.4e-58|tcc:18614561|K15078 structure-specific endonuclease subunit SLX1 [EC:3.6.1.-] | (RefSeq) putative disease resistance protein RGA3 </t>
  </si>
  <si>
    <t>putative disease resistance protein [Phyllostachys edulis]</t>
  </si>
  <si>
    <t>Phyllostachys_edulis_newGene_17125</t>
  </si>
  <si>
    <t>PH02Gene20500</t>
  </si>
  <si>
    <t xml:space="preserve">Molecular Function: protein kinase activity (GO:0004672);; Molecular Function: calcium ion binding (GO:0005509);; Molecular Function: ATP binding (GO:0005524);; Cellular Component: cytosol (GO:0005829);; Cellular Component: plasma membrane (GO:0005886);; Biological Process: response to cold (GO:0009409);; </t>
  </si>
  <si>
    <t xml:space="preserve">K13412|7.6e-300|obr:102703758|K13412 calcium-dependent protein kinase [EC:2.7.11.1] | (RefSeq) calcium-dependent protein kinase isoform 11 </t>
  </si>
  <si>
    <t>Calcium-dependent protein kinase 7 OS=Oryza sativa subsp. japonica OX=39947 GN=CPK7 PE=2 SV=2</t>
  </si>
  <si>
    <t>PREDICTED: calcium-dependent protein kinase isoform 11 [Oryza brachyantha]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</si>
  <si>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cellular component: membrane (GO:0016020);; biological process: response to stimulus (GO:0050896)</t>
  </si>
  <si>
    <t>Phyllostachys_edulis_newGene_16840</t>
  </si>
  <si>
    <t>PH02Gene01990</t>
  </si>
  <si>
    <t xml:space="preserve">K08286|0.0e+00|ats:109740320|K08286 protein-serine/threonine kinase [EC:2.7.11.-] | (RefSeq) LOC109740320; serine/threonine-protein kinase D6PKL1-like </t>
  </si>
  <si>
    <t>Serine/threonine-protein kinase D6PKL2 OS=Arabidopsis thaliana OX=3702 GN=D6PKL2 PE=1 SV=1</t>
  </si>
  <si>
    <t>PREDICTED: serine/threonine-protein kinase D6PKL1-like [Oryza brachyantha]</t>
  </si>
  <si>
    <t>PH02Gene29981</t>
  </si>
  <si>
    <t xml:space="preserve">Molecular Function: glucan exo-1,3-beta-glucosidase activity (GO:0004338);; Molecular Function: beta-galactosidase activity (GO:0004565);; Molecular Function: beta-mannosidase activity (GO:0004567);; Biological Process: carbohydrate metabolic process (GO:0005975);; Molecular Function: beta-glucosidase activity (GO:0008422);; Cellular Component: integral component of membrane (GO:0016021);; Molecular Function: beta-D-fucosidase activity (GO:0033907);; Molecular Function: beta-L-arabinosidase activity (GO:0047701);; Molecular Function: cellobiose glucosidase activity (GO:0080079);; Molecular Function: beta-gentiobiose beta-glucosidase activity (GO:0080083);; </t>
  </si>
  <si>
    <t xml:space="preserve">K05350|6.2e-281|bdi:100830468|K05350 beta-glucosidase [EC:3.2.1.21] | (RefSeq) beta-glucosidase 8 </t>
  </si>
  <si>
    <t>Beta-glucosidase 8 OS=Oryza sativa subsp. japonica OX=39947 GN=BGLU8 PE=1 SV=1</t>
  </si>
  <si>
    <t>beta-glucosidase 8 [Brachypodium distachyon]</t>
  </si>
  <si>
    <t>PH02Gene14937</t>
  </si>
  <si>
    <t xml:space="preserve">K18266|3.9e-140|hbr:110662585|K18266 protein NDRG1 | (RefSeq) pollen-specific protein SF21-like isoform X1 </t>
  </si>
  <si>
    <t>Ndr family</t>
  </si>
  <si>
    <t>Protein NDL2 OS=Arabidopsis thaliana OX=3702 GN=NDL2 PE=1 SV=1</t>
  </si>
  <si>
    <t>hypothetical protein OsI_00738 [Oryza sativa Indica Group]</t>
  </si>
  <si>
    <t>PH02Gene48957</t>
  </si>
  <si>
    <t>hypothetical protein SEVIR_2G030200v2 [Setaria viridis]</t>
  </si>
  <si>
    <t>PH02Gene05719</t>
  </si>
  <si>
    <t xml:space="preserve">Molecular Function: DNA binding (GO:0003677);; Molecular Function: zinc ion binding (GO:0008270);; </t>
  </si>
  <si>
    <t>AN1-like Zinc finger</t>
  </si>
  <si>
    <t>Zinc finger A20 and AN1 domain-containing stress-associated protein 5 OS=Oryza sativa subsp. japonica OX=39947 GN=SAP5 PE=2 SV=1</t>
  </si>
  <si>
    <t>zinc finger A20 and AN1 domain-containing stress-associated protein 5 [Oryza sativa Japonica Group]</t>
  </si>
  <si>
    <t>PH02Gene30832</t>
  </si>
  <si>
    <t xml:space="preserve">Cellular Component: nucleus (GO:0005634);; Biological Process: regulation of transcription, DNA-templated (GO:0006355);; Molecular Function: sequence-specific DNA binding (GO:0043565);; </t>
  </si>
  <si>
    <t xml:space="preserve">K09338|6.3e-30|pda:103708469|K09338 homeobox-leucine zipper protein | (RefSeq) homeobox-leucine zipper protein HOX6-like </t>
  </si>
  <si>
    <t>Homeodomain</t>
  </si>
  <si>
    <t>Homeobox-leucine zipper protein HOX24 OS=Oryza sativa subsp. indica OX=39946 GN=HOX24 PE=2 SV=2</t>
  </si>
  <si>
    <t>homeobox-leucine zipper protein HOX24-like [Aegilops tauschii subsp. tauschii]</t>
  </si>
  <si>
    <t>PH02Gene11263</t>
  </si>
  <si>
    <t xml:space="preserve">Cellular Component: lytic vacuole (GO:0000323);; Molecular Function: molecular_function (GO:0003674);; Molecular Function: catalytic activity (GO:0003824);; Molecular Function: hydrolase activity, hydrolyzing O-glycosyl compounds (GO:0004553);; Molecular Function: alpha-mannosidase activity (GO:0004559);; Cellular Component: cellular_component (GO:0005575);; Cellular Component: intracellular (GO:0005622);; Cellular Component: cell (GO:0005623);; Cellular Component: cytoplasm (GO:0005737);; Cellular Component: lysosome (GO:0005764);; Cellular Component: vacuole (GO:0005773);; Biological Process: carbohydrate metabolic process (GO:0005975);; Biological Process: monosaccharide metabolic process (GO:0005996);; Biological Process: mannose metabolic process (GO:0006013);; Biological Process: cellular protein modification process (GO:0006464);; Biological Process: protein deglycosylation (GO:0006517);; Biological Process: nitrogen compound metabolic process (GO:0006807);; Biological Process: biological_process (GO:0008150);; Biological Process: metabolic process (GO:0008152);; Biological Process: glycoprotein metabolic process (GO:0009100);; Biological Process: cellular process (GO:0009987);; Molecular Function: mannosidase activity (GO:0015923);; Molecular Function: hydrolase activity (GO:0016787);; Molecular Function: hydrolase activity, acting on glycosyl bonds (GO:0016798);; Biological Process: hexose metabolic process (GO:0019318);; Biological Process: protein metabolic process (GO:0019538);; Biological Process: protein modification process (GO:0036211);;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small molecule metabolic process (GO:0044281);; Cellular Component: intracellular part (GO:0044424);; Cellular Component: cytoplasmic part (GO:0044444);; Cellular Component: cell part (GO:0044464);; Biological Process: organic substance metabolic process (GO:0071704);; Biological Process: carbohydrate derivative metabolic process (GO:1901135);; Biological Process: organonitrogen compound metabolic process (GO:1901564);; </t>
  </si>
  <si>
    <t xml:space="preserve">K01191|0.0e+00|obr:102717827|K01191 alpha-mannosidase [EC:3.2.1.24] | (RefSeq) alpha-mannosidase-like </t>
  </si>
  <si>
    <t>Other glycan degradation (ko00511)</t>
  </si>
  <si>
    <t>Glycosyl hydrolases family 38 N-terminal domain</t>
  </si>
  <si>
    <t>Alpha-mannosidase OS=Canavalia ensiformis OX=3823 PE=1 SV=1</t>
  </si>
  <si>
    <t>hypothetical protein E2562_019891 [Oryza meyeriana var. granulata]</t>
  </si>
  <si>
    <t>cellular component: cell (GO:0005623);; cellular component: organelle (GO:0043226);; cellular component: cell part (GO:0044464);; molecular function: catalytic activity (GO:0003824);; biological process: metabolic process (GO:0008152);; biological process: single-organism process (GO:0044699);; biological process: cellular process (GO:0009987)</t>
  </si>
  <si>
    <t>PH02Gene44292</t>
  </si>
  <si>
    <t xml:space="preserve">Biological Process: response to acid chemical (GO:0001101);; Molecular Function: catalytic activity (GO:0003824);; Biological Process: biological_process (GO:0008150);; Biological Process: response to endogenous stimulus (GO:0009719);; Biological Process: response to hormone (GO:0009725);; Biological Process: response to abscisic acid (GO:0009737);; Biological Process: response to organic substance (GO:0010033);; Biological Process: response to lipid (GO:0033993);; Biological Process: response to chemical (GO:0042221);; Biological Process: response to stimulus (GO:0050896);; Biological Process: response to alcohol (GO:0097305);; Biological Process: response to oxygen-containing compound (GO:1901700);; </t>
  </si>
  <si>
    <t xml:space="preserve">K14497|5.4e-88|zma:103641516|K14497 protein phosphatase 2C [EC:3.1.3.16] | (RefSeq) probable protein phosphatase 2C 37 </t>
  </si>
  <si>
    <t>Probable protein phosphatase 2C 37 OS=Oryza sativa subsp. japonica OX=39947 GN=Os04g0167900 PE=3 SV=2</t>
  </si>
  <si>
    <t>hypothetical protein E2562_004475 [Oryza meyeriana var. granulata]</t>
  </si>
  <si>
    <t>biological process: response to stimulus (GO:0050896);; molecular function: catalytic activity (GO:0003824)</t>
  </si>
  <si>
    <t>PH02Gene48993</t>
  </si>
  <si>
    <t xml:space="preserve">Molecular Function: peroxidase activity (GO:0004601);; Molecular Function: calcium ion binding (GO:0005509);; Cellular Component: integral component of membrane (GO:0016021);; Molecular Function: oxidoreductase activity, acting on NAD(P)H, oxygen as acceptor (GO:0050664);; </t>
  </si>
  <si>
    <t xml:space="preserve">K13447|0.0e+00|osa:107278041|K13447 respiratory burst oxidase [EC:1.6.3.- 1.11.1.-] | (RefSeq) respiratory burst oxidase homolog protein B-like </t>
  </si>
  <si>
    <t>[PQ]</t>
  </si>
  <si>
    <t>Inorganic ion transport and metabolism;; Secondary metabolites biosynthesis, transport and catabolism</t>
  </si>
  <si>
    <t>Ferric reductase NAD binding domain</t>
  </si>
  <si>
    <t>Respiratory burst oxidase homolog protein C OS=Solanum tuberosum OX=4113 GN=RBOHC PE=1 SV=2</t>
  </si>
  <si>
    <t>respiratory burst oxidase homolog protein B [Oryza sativa Japonica Group]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</si>
  <si>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(GO:0005488);; cellular component: membrane (GO:0016020);; cellular component: membrane part (GO:0044425)</t>
  </si>
  <si>
    <t>PH02Gene39979</t>
  </si>
  <si>
    <t xml:space="preserve">K15747|1.8e-126|apro:F751_2331|K15747 beta-ring hydroxylase [EC:1.14.-.-] | (RefSeq) Cytochrome P450 97B2, chloroplastic </t>
  </si>
  <si>
    <t>Cytochrome P450 97B2, chloroplastic OS=Glycine max OX=3847 GN=CYP97B2 PE=2 SV=1</t>
  </si>
  <si>
    <t>hypothetical protein EJB05_24539, partial [Eragrostis curvula]</t>
  </si>
  <si>
    <t>PH02Gene07210</t>
  </si>
  <si>
    <t xml:space="preserve">K09286|4.2e-20|csat:104730883|K09286 EREBP-like factor | (RefSeq) dehydration-responsive element-binding protein 1B-like </t>
  </si>
  <si>
    <t>Dehydration-responsive element-binding protein 1B OS=Oryza sativa subsp. japonica OX=39947 GN=DREB1B PE=2 SV=1</t>
  </si>
  <si>
    <t>hypothetical protein E2562_007299 [Oryza meyeriana var. granulata]</t>
  </si>
  <si>
    <t>PH02Gene38046</t>
  </si>
  <si>
    <t xml:space="preserve">K13457|1.0e-280|ats:109760587|K13457 disease resistance protein RPM1 | (RefSeq) LOC109760587; putative disease resistance RPP13-like protein 3 </t>
  </si>
  <si>
    <t>PH02Gene19485</t>
  </si>
  <si>
    <t>hypothetical protein E2562_004752 [Oryza meyeriana var. granulata]</t>
  </si>
  <si>
    <t>PH02Gene23378</t>
  </si>
  <si>
    <t>hypothetical protein E2562_010738 [Oryza meyeriana var. granulata]</t>
  </si>
  <si>
    <t>PH02Gene24173</t>
  </si>
  <si>
    <t xml:space="preserve">K22845|6.7e-76|obr:102715019|K22845 phlorizin synthase [EC:2.4.1.357] | (RefSeq) anthocyanidin 5,3-O-glucosyltransferase-like </t>
  </si>
  <si>
    <t>anthocyanidin 5,3-O-glucosyltransferase-like [Setaria viridis]</t>
  </si>
  <si>
    <t>PH02Gene09449</t>
  </si>
  <si>
    <t xml:space="preserve">Molecular Function: ATP binding (GO:0005524);; Cellular Component: nucleus (GO:0005634);; Cellular Component: chromosome (GO:0005694);; Biological Process: chromosome organization (GO:0051276);; </t>
  </si>
  <si>
    <t xml:space="preserve">K06674|0.0e+00|obr:102713963|K06674 structural maintenance of chromosome 2 | (RefSeq) structural maintenance of chromosomes protein 2-1-like </t>
  </si>
  <si>
    <t>[BD]</t>
  </si>
  <si>
    <t>Chromatin structure and dynamics;; Cell cycle control, cell division, chromosome partitioning</t>
  </si>
  <si>
    <t>RecF/RecN/SMC N terminal domain</t>
  </si>
  <si>
    <t>Structural maintenance of chromosomes protein 2-2 OS=Arabidopsis thaliana OX=3702 GN=SMC2-2 PE=2 SV=1</t>
  </si>
  <si>
    <t>PREDICTED: structural maintenance of chromosomes protein 2-1-like [Oryza brachyantha]</t>
  </si>
  <si>
    <t>molecular function: binding (GO:0005488);; cellular component: cell (GO:0005623);; cellular component: organelle (GO:0043226);; cellular component: cell part (GO:0044464);; biological process: cellular process (GO:0009987);; biological process: cellular component organization or biogenesis (GO:0071840)</t>
  </si>
  <si>
    <t>PH02Gene18323</t>
  </si>
  <si>
    <t xml:space="preserve">K14803|1.6e-170|bdi:100835228|K14803 protein phosphatase PTC2/3 [EC:3.1.3.16] | (RefSeq) probable protein phosphatase 2C 27 isoform X1 </t>
  </si>
  <si>
    <t>Probable protein phosphatase 2C 27 OS=Oryza sativa subsp. japonica OX=39947 GN=Os02g0799000 PE=2 SV=1</t>
  </si>
  <si>
    <t>probable protein phosphatase 2C 27 isoform X1 [Brachypodium distachyon]</t>
  </si>
  <si>
    <t>PH02Gene06182</t>
  </si>
  <si>
    <t xml:space="preserve">Cellular Component: ubiquitin ligase complex (GO:0000151);; Molecular Function: molecular_function (GO:0003674);; Molecular Function: catalytic activity (GO:0003824);; Molecular Function: ubiquitin-protein transferase activity (GO:0004842);;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Biological Process: cellular protein modification process (GO:0006464);; Biological Process: nitrogen compound metabolic process (GO:0006807);; Biological Process: biological_process (GO:0008150);; Biological Process: metabolic process (GO:0008152);; Biological Process: cellular process (GO:0009987);; Biological Process: protein ubiquitination (GO:0016567);; Molecular Function: transferase activity (GO:0016740);; Biological Process: protein metabolic process (GO:0019538);; Molecular Function: ubiquitin-like protein transferase activity (GO:0019787);; Molecular Function: enzyme binding (GO:0019899);; Molecular Function: ubiquitin protein ligase binding (GO:0031625);; Biological Process: protein modification by small protein conjugation (GO:0032446);; Cellular Component: macromolecular complex (GO:0032991);; Biological Process: protein modification process (GO:0036211);;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Molecular Function: ubiquitin-like protein ligase binding (GO:0044389);; Cellular Component: intracellular part (GO:0044424);; Cellular Component: cell part (GO:0044464);; Biological Process: protein modification by small protein conjugation or removal (GO:0070647);; Biological Process: organic substance metabolic process (GO:0071704);; Biological Process: organonitrogen compound metabolic process (GO:1901564);; Cellular Component: catalytic complex (GO:1902494);; Cellular Component: transferase complex (GO:1990234);; </t>
  </si>
  <si>
    <t>Ankyrin repeats (many copies)</t>
  </si>
  <si>
    <t>Probable E3 ubiquitin-protein ligase XBOS34 OS=Oryza sativa subsp. japonica OX=39947 GN=XBOS34 PE=2 SV=1</t>
  </si>
  <si>
    <t>cellular component: cell (GO:0005623);; cellular component: macromolecular complex (GO:0032991);; cellular component: cell part (GO:0044464);; molecular function: catalytic activity (GO:0003824);; molecular function: binding (GO:0005488);; cellular component: organelle (GO:0043226);; biological process: metabolic process (GO:0008152);; biological process: cellular process (GO:0009987)</t>
  </si>
  <si>
    <t>PH02Gene32873</t>
  </si>
  <si>
    <t xml:space="preserve">Cellular Component: mitochondrion (GO:0005739);; </t>
  </si>
  <si>
    <t>Pentatricopeptide repeat-containing protein At1g26460, mitochondrial OS=Arabidopsis thaliana OX=3702 GN=At1g26460 PE=1 SV=1</t>
  </si>
  <si>
    <t>pentatricopeptide repeat-containing protein At1g26460, mitochondrial [Brachypodium distachyon]</t>
  </si>
  <si>
    <t>PH02Gene14807</t>
  </si>
  <si>
    <t xml:space="preserve">K09919|6.7e-242|bdi:100830579|K09919 uncharacterized protein | (RefSeq) uncharacterized protein LOC100830579 isoform X1 </t>
  </si>
  <si>
    <t>Peptidogalycan biosysnthesis/recognition</t>
  </si>
  <si>
    <t>uncharacterized protein LOC100830579 isoform X1 [Brachypodium distachyon]</t>
  </si>
  <si>
    <t>PH02Gene21350</t>
  </si>
  <si>
    <t xml:space="preserve">K14319|2.1e-196|dosa:Os05t0543200-01|K14319 Ran GTPase-activating protein 1 | (RefSeq) Os05g0543200; Similar to Ran GTPase activating protein. </t>
  </si>
  <si>
    <t>[AYT]</t>
  </si>
  <si>
    <t>RNA processing and modification;; Nuclear structure;; Signal transduction mechanisms</t>
  </si>
  <si>
    <t>WPP domain</t>
  </si>
  <si>
    <t>RAN GTPase-activating protein 2 OS=Arabidopsis thaliana OX=3702 GN=RANGAP2 PE=1 SV=2</t>
  </si>
  <si>
    <t>hypothetical protein OsI_20842 [Oryza sativa Indica Group]</t>
  </si>
  <si>
    <t>PH02Gene48196</t>
  </si>
  <si>
    <t xml:space="preserve">K19861|1.1e-25|atr:18422709|K19861 benzyl alcohol O-benzoyltransferase [EC:2.3.1.196 2.3.1.232] | (RefSeq) benzyl alcohol O-benzoyltransferase </t>
  </si>
  <si>
    <t>Acyl transferase 15 OS=Oryza sativa subsp. japonica OX=39947 GN=AT15 PE=2 SV=1</t>
  </si>
  <si>
    <t>10-deacetylbaccatin III 10-O-acetyltransferase [Dichanthelium oligosanthes]</t>
  </si>
  <si>
    <t>PH02Gene41037</t>
  </si>
  <si>
    <t xml:space="preserve">Molecular Function: structural constituent of ribosome (GO:0003735);; Biological Process: translation (GO:0006412);; Cellular Component: cytosolic large ribosomal subunit (GO:0022625);; </t>
  </si>
  <si>
    <t xml:space="preserve">K02929|7.5e-55|ats:109748907|K02929 large subunit ribosomal protein L44e | (RefSeq) LOC109748907; 60S ribosomal protein L36a </t>
  </si>
  <si>
    <t>Ribosomal protein L44</t>
  </si>
  <si>
    <t>60S ribosomal protein L36a OS=Arabidopsis thaliana OX=3702 GN=RPL36AA PE=3 SV=3</t>
  </si>
  <si>
    <t>60S ribosomal protein L36a [Hordeum vulgare]</t>
  </si>
  <si>
    <t>PH02Gene34137</t>
  </si>
  <si>
    <t xml:space="preserve">K14172|6.6e-163|ats:109754692|K14172 light-harvesting complex II chlorophyll a/b binding protein 7 | (RefSeq) LOC109754692; chlorophyll a-b binding protein of LHCII type 1 isoform X1 </t>
  </si>
  <si>
    <t>Chlorophyll a-b binding protein 7, chloroplastic OS=Arabidopsis thaliana OX=3702 GN=LHCB7 PE=2 SV=1</t>
  </si>
  <si>
    <t>PH02Gene17127</t>
  </si>
  <si>
    <t xml:space="preserve">K01738|3.9e-177|dosa:Os06t0564500-01|K01738 cysteine synthase [EC:2.5.1.47] | (RefSeq) Os06g0564500; Cysteine synthase (EC 4.2.99.8). </t>
  </si>
  <si>
    <t>Cysteine and methionine metabolism (ko00270);; Sulfur metabolism (ko00920);; Carbon metabolism (ko01200);; Biosynthesis of amino acids (ko01230)</t>
  </si>
  <si>
    <t>Pyridoxal-phosphate dependent enzyme</t>
  </si>
  <si>
    <t>Cysteine synthase, chloroplastic/chromoplastic OS=Spinacia oleracea OX=3562 GN=CYSK PE=1 SV=2</t>
  </si>
  <si>
    <t>hypothetical protein E2562_006458 [Oryza meyeriana var. granulata]</t>
  </si>
  <si>
    <t>PH02Gene06393</t>
  </si>
  <si>
    <t xml:space="preserve">Biological Process: cell morphogenesis (GO:0000902);; Biological Process: cell morphogenesis involved in differentiation (GO:0000904);; Molecular Function: molecular_function (GO:0003674);; Molecular Function: actin binding (GO:0003779);;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endosome (GO:0005768);; Cellular Component: cytoskeleton (GO:0005856);; Cellular Component: Arp2/3 protein complex (GO:0005885);; Biological Process: movement of cell or subcellular component (GO:0006928);; Biological Process: organelle organization (GO:0006996);; Biological Process: cytoskeleton organization (GO:0007010);; Biological Process: actin filament organization (GO:0007015);; Biological Process: establishment or maintenance of cell polarity (GO:0007163);; Biological Process: multicellular organism development (GO:0007275);; Biological Process: nervous system development (GO:0007399);; Biological Process: central nervous system development (GO:0007417);; Biological Process: brain development (GO:0007420);; Biological Process: regulation of actin polymerization or depolymerization (GO:0008064);; Molecular Function: cytoskeletal protein binding (GO:0008092);; Biological Process: biological_process (GO:0008150);; Biological Process: actin polymerization or depolymerization (GO:0008154);; Biological Process: anatomical structure morphogenesis (GO:0009653);; Biological Process: multidimensional cell growth (GO:0009825);; Biological Process: tissue development (GO:0009888);; Biological Process: cellular process (GO:0009987);; Biological Process: trichome differentiation (GO:0010026);; Biological Process: trichome morphogenesis (GO:0010090);; Biological Process: positive regulation of organelle organization (GO:0010638);; Cellular Component: endomembrane system (GO:0012505);; Biological Process: muscle cell migration (GO:0014812);; Biological Process: smooth muscle cell migration (GO:0014909);; Cellular Component: actin cytoskeleton (GO:0015629);; Biological Process: cellular component organization (GO:0016043);; Biological Process: cell growth (GO:0016049);; Biological Process: cell migration (GO:0016477);; Biological Process: limbic system development (GO:0021761);; Biological Process: orbitofrontal cortex development (GO:0021769);; Biological Process: cellular component assembly (GO:0022607);; Biological Process: maintenance of cell polarity (GO:0030011);; Biological Process: actin filament-based process (GO:0030029);; Biological Process: cell projection organization (GO:0030030);; Biological Process: actin cytoskeleton organization (GO:0030036);; Biological Process: actin filament polymerization (GO:0030041);; Biological Process: cell differentiation (GO:0030154);; Cellular Component: axon (GO:0030424);; Cellular Component: growth cone (GO:0030426);; Cellular Component: site of polarized growth (GO:0030427);; Biological Process: regulation of actin filament length (GO:0030832);; Biological Process: regulation of actin filament polymerization (GO:0030833);; Biological Process: positive regulation of actin filament polymerization (GO:0030838);; Biological Process: forebrain development (GO:0030900);; Biological Process: positive regulation of protein complex assembly (GO:0031334);; Cellular Component: cytoplasmic vesicle (GO:0031410);; Cellular Component: vesicle (GO:0031982);; Biological Process: regulation of protein polymerization (GO:0032271);; Biological Process: positive regulation of protein polymerization (GO:0032273);; Biological Process: multicellular organismal process (GO:0032501);; Biological Process: developmental process (GO:0032502);; Biological Process: regulation of cellular component size (GO:0032535);; Biological Process: regulation of actin cytoskeleton organization (GO:0032956);; Biological Process: regulation of actin filament-based process (GO:0032970);; Biological Process: cellular component morphogenesis (GO:0032989);; Cellular Component: macromolecular complex (GO:0032991);; Biological Process: regulation of organelle organization (GO:0033043);; Cellular Component: axon part (GO:0033267);; Biological Process: Arp2/3 complex-mediated actin nucleation (GO:0034314);; Biological Process: cellular macromolecular complex assembly (GO:0034622);; Biological Process: growth (GO:0040007);; Biological Process: locomotion (GO:0040011);; Cellular Component: cell projection (GO:0042995);; Cellular Component: neuron projection (GO:0043005);; Cellular Component: organelle (GO:0043226);; Cellular Component: membrane-bounded organelle (GO:0043227);; Cellular Component: non-membrane-bounded organelle (GO:0043228);; Cellular Component: intracellular organelle (GO:0043229);; Cellular Component: intracellular non-membrane-bounded organelle (GO:0043232);; Biological Process: regulation of protein complex assembly (GO:0043254);; Biological Process: macromolecular complex subunit organization (GO:0043933);; Biological Process: cellular component biogenesis (GO:0044085);; Biological Process: regulation of cellular component biogenesis (GO:0044087);; Biological Process: positive regulation of cellular component biogenesis (GO:0044089);; Cellular Component: organelle part (GO:0044422);; Cellular Component: intracellular part (GO:0044424);; Cellular Component: cytoskeletal part (GO:0044430);; Cellular Component: cytoplasmic part (GO:0044444);; Cellular Component: intracellular organelle part (GO:0044446);; Cellular Component: cell projection part (GO:0044463);; Cellular Component: cell part (GO:0044464);; Molecular Function: macromolecular complex binding (GO:0044877);; Biological Process: actin nucleation (GO:0045010);; Biological Process: cell development (GO:0048468);; Biological Process: animal organ development (GO:0048513);; Biological Process: positive regulation of biological process (GO:0048518);; Biological Process: positive regulation of cellular process (GO:0048522);; Biological Process: system development (GO:0048731);; Biological Process: anatomical structure development (GO:0048856);; Biological Process: cellular developmental process (GO:0048869);; Biological Process: cell motility (GO:0048870);; Biological Process: regulation of biological process (GO:0050789);; Biological Process: regulation of cellular process (GO:0050794);; Molecular Function: actin filament binding (GO:0051015);; Biological Process: regulation of cellular component organization (GO:0051128);; Biological Process: positive regulation of cellular component organization (GO:0051130);; Biological Process: localization (GO:0051179);; Biological Process: protein polymerization (GO:0051258);; Biological Process: regulation of cytoskeleton organization (GO:0051493);; Biological Process: positive regulation of cytoskeleton organization (GO:0051495);; Biological Process: actin filament network formation (GO:0051639);; Biological Process: localization of cell (GO:0051674);; Biological Process: head development (GO:0060322);; Biological Process: microtubule organizing center localization (GO:0061842);; Biological Process: macromolecular complex assembly (GO:0065003);; Biological Process: biological regulation (GO:0065007);; Biological Process: regulation of biological quality (GO:0065008);; Biological Process: cellular component organization or biogenesis (GO:0071840);; Biological Process: regulation of anatomical structure size (GO:0090066);; Biological Process: plant epidermis development (GO:0090558);; Biological Process: plant epidermis morphogenesis (GO:0090626);; Biological Process: supramolecular fiber organization (GO:0097435);; Cellular Component: neuron part (GO:0097458);; Biological Process: lamellipodium organization (GO:0097581);; Cellular Component: intracellular vesicle (GO:0097708);; Cellular Component: plasma membrane bounded cell projection (GO:0120025);; Biological Process: plasma membrane bounded cell projection organization (GO:0120036);; Cellular Component: plasma membrane bounded cell projection part (GO:0120038);; Biological Process: regulation of supramolecular fiber organization (GO:1902903);; Biological Process: positive regulation of supramolecular fiber organization (GO:1902905);; </t>
  </si>
  <si>
    <t xml:space="preserve">K05754|5.1e-36|sita:101784251|K05754 actin related protein 2/3 complex, subunit 5 | (RefSeq) actin-related protein 2/3 complex subunit 5A </t>
  </si>
  <si>
    <t>Actin-related protein 2/3 complex subunit 5A OS=Arabidopsis thaliana OX=3702 GN=ARPC5A PE=1 SV=2</t>
  </si>
  <si>
    <t>hypothetical protein E2562_014346 [Oryza meyeriana var. granulata]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</si>
  <si>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binding (GO:0005488);; cellular component: cell (GO:0005623);; cellular component: cell part (GO:0044464);; cellular component: organelle (GO:0043226);; cellular component: macromolecular complex (GO:0032991);; cellular component: organelle part (GO:0044422);; biological process: multicellular organismal process (GO:0032501);; biological process: biological regulation (GO:0065007);; biological process: growth (GO:0040007);; biological process: locomotion (GO:0040011);; biological process: localization (GO:0051179)</t>
  </si>
  <si>
    <t>PH02Gene11329</t>
  </si>
  <si>
    <t>F-box protein SKIP14 OS=Arabidopsis thaliana OX=3702 GN=SKIP14 PE=1 SV=1</t>
  </si>
  <si>
    <t>hypothetical protein E2562_010921 [Oryza meyeriana var. granulata]</t>
  </si>
  <si>
    <t>PH02Gene25386</t>
  </si>
  <si>
    <t xml:space="preserve">Cellular Component: nucleosome (GO:0000786);; Cellular Component: nuclear chromatin (GO:0000790);; Molecular Function: DNA binding (GO:0003677);; Biological Process: chromatin organization (GO:0006325);; Biological Process: chromatin silencing (GO:0006342);; Molecular Function: protein heterodimerization activity (GO:0046982);; </t>
  </si>
  <si>
    <t xml:space="preserve">K11251|2.3e-67|sita:101757439|K11251 histone H2A | (RefSeq) probable histone H2A variant 1 </t>
  </si>
  <si>
    <t>Core histone H2A/H2B/H3/H4</t>
  </si>
  <si>
    <t>Probable histone H2A variant 1 OS=Oryza sativa subsp. japonica OX=39947 GN=Os03g0162200 PE=2 SV=1</t>
  </si>
  <si>
    <t>B</t>
  </si>
  <si>
    <t>probable histone H2A variant 1 [Setaria italica]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</si>
  <si>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membrane-enclosed lumen (GO:0031974);; molecular function: binding (GO:0005488);; biological process: cellular process (GO:0009987);; biological process: cellular component organization or biogenesis (GO:0071840);; biological process: single-organism process (GO:0044699);; biological process: biological regulation (GO:0065007)</t>
  </si>
  <si>
    <t>PH02Gene34925</t>
  </si>
  <si>
    <t xml:space="preserve">Molecular Function: protein kinase activity (GO:0004672);; Molecular Function: ATP binding (GO:0005524);; Cellular Component: extracellular region (GO:0005576);; Cellular Component: integral component of membrane (GO:0016021);; </t>
  </si>
  <si>
    <t xml:space="preserve">K13449|1.1e-91|bdi:100846878|K13449 pathogenesis-related protein 1 | (RefSeq) pathogenesis-related protein PRB1-3 </t>
  </si>
  <si>
    <t>putative pathogenesis-related protein PR1-RK [Triticum urartu]</t>
  </si>
  <si>
    <t>biological process: metabolic process (GO:0008152);; biological process: cellular process (GO:0009987);; molecular function: catalytic activity (GO:0003824);; molecular function: binding (GO:0005488);; cellular component: extracellular region (GO:0005576);; cellular component: membrane (GO:0016020);; cellular component: membrane part (GO:0044425)</t>
  </si>
  <si>
    <t>PH02Gene05085</t>
  </si>
  <si>
    <t xml:space="preserve">Molecular Function: nucleic acid binding (GO:0003676);; Molecular Function: aspartic-type endopeptidase activity (GO:0004190);; </t>
  </si>
  <si>
    <t xml:space="preserve">K14525|2.5e-54|obr:102710198|K14525 ribonucleases P/MRP protein subunit RPP25 [EC:3.1.26.5] | (RefSeq) ribonuclease P protein subunit p25-like protein </t>
  </si>
  <si>
    <t>Ribosome biogenesis in eukaryotes (ko03008);; RNA transport (ko03013)</t>
  </si>
  <si>
    <t>Alba</t>
  </si>
  <si>
    <t>PREDICTED: H/ACA ribonucleoprotein complex subunit 1 [Oryza brachyantha]</t>
  </si>
  <si>
    <t>molecular function: binding (GO:0005488);; biological process: metabolic process (GO:0008152);; molecular function: catalytic activity (GO:0003824)</t>
  </si>
  <si>
    <t>PH02Gene00838</t>
  </si>
  <si>
    <t>Domain of unknown function (DUF4378)</t>
  </si>
  <si>
    <t>hypothetical protein E2562_005435 [Oryza meyeriana var. granulata]</t>
  </si>
  <si>
    <t>Phyllostachys_edulis_newGene_3678</t>
  </si>
  <si>
    <t xml:space="preserve">K07466|2.0e-23|osa:4351558|K07466 replication factor A1 | (RefSeq) replication protein A 70 kDa DNA-binding subunit B-like </t>
  </si>
  <si>
    <t>Replication protein A OB domain</t>
  </si>
  <si>
    <t>hypothetical protein D1007_11504 [Hordeum vulgare]</t>
  </si>
  <si>
    <t>PH02Gene46428</t>
  </si>
  <si>
    <t xml:space="preserve">K13457|4.9e-23|ats:109760587|K13457 disease resistance protein RPM1 | (RefSeq) LOC109760587; putative disease resistance RPP13-like protein 3 </t>
  </si>
  <si>
    <t>Rx N-terminal domain</t>
  </si>
  <si>
    <t>PH02Gene25492</t>
  </si>
  <si>
    <t xml:space="preserve">Biological Process: isoprenoid biosynthetic process (GO:0008299);; Molecular Function: transferase activity (GO:0016740);; </t>
  </si>
  <si>
    <t xml:space="preserve">K05356|4.2e-207|obr:102721369|K05356 all-trans-nonaprenyl-diphosphate synthase [EC:2.5.1.84 2.5.1.85] | (RefSeq) solanesyl-diphosphate synthase 2, chloroplastic </t>
  </si>
  <si>
    <t>Polyprenyl synthetase</t>
  </si>
  <si>
    <t>Solanesyl-diphosphate synthase 2, chloroplastic OS=Oryza sativa subsp. japonica OX=39947 GN=SPS2 PE=1 SV=2</t>
  </si>
  <si>
    <t>H</t>
  </si>
  <si>
    <t>PREDICTED: solanesyl-diphosphate synthase 2, chloroplastic [Oryza brachyantha]</t>
  </si>
  <si>
    <t>PH02Gene05540</t>
  </si>
  <si>
    <t xml:space="preserve">K13415|3.6e-51|lja:Lj1g3v1222380.1|K13415 protein brassinosteroid insensitive 1 [EC:2.7.10.1 2.7.11.1] | (RefSeq) Lj1g3v1222380.1; - </t>
  </si>
  <si>
    <t>PH02Gene30420</t>
  </si>
  <si>
    <t xml:space="preserve">K05350|9.9e-270|dosa:Os03t0703000-01|K05350 beta-glucosidase [EC:3.2.1.21] | (RefSeq) Os03g0703000; Similar to Beta-glucosidase. </t>
  </si>
  <si>
    <t>Beta-glucosidase 7 OS=Oryza sativa subsp. japonica OX=39947 GN=BGLU7 PE=1 SV=1</t>
  </si>
  <si>
    <t>beta-glucosidase 7 [Oryza sativa Japonica Group]</t>
  </si>
  <si>
    <t>PH02Gene33340</t>
  </si>
  <si>
    <t xml:space="preserve">K20725|5.8e-14|ats:109738795|K20725 MAP kinase substrate 1 | (RefSeq) LOC109738795; protein MKS1-like </t>
  </si>
  <si>
    <t>VQ motif</t>
  </si>
  <si>
    <t>VQ motif-containing protein 20 OS=Arabidopsis thaliana OX=3702 GN=VQ20 PE=2 SV=1</t>
  </si>
  <si>
    <t>VQ motif-containing protein 8, chloroplastic [Panicum miliaceum]</t>
  </si>
  <si>
    <t>Phyllostachys_edulis_newGene_5660</t>
  </si>
  <si>
    <t>PH02Gene24929</t>
  </si>
  <si>
    <t xml:space="preserve">Cellular Component: cellular_component (GO:0005575);; Cellular Component: extracellular region (GO:0005576);; Cellular Component: apoplast (GO:0048046);; </t>
  </si>
  <si>
    <t xml:space="preserve">K13172|7.3e-51|cmax:111493922|K13172 serine/arginine repetitive matrix protein 2 | (RefSeq) uncharacterized protein LOC111493922 isoform X1 </t>
  </si>
  <si>
    <t>QWRF family</t>
  </si>
  <si>
    <t>AUGMIN subunit 8 OS=Arabidopsis thaliana OX=3702 GN=AUG8 PE=1 SV=1</t>
  </si>
  <si>
    <t>AUGMIN subunit 8 [Oryza sativa Japonica Group]</t>
  </si>
  <si>
    <t>Phyllostachys_edulis_newGene_67</t>
  </si>
  <si>
    <t>PH02Gene20150</t>
  </si>
  <si>
    <t xml:space="preserve">Molecular Function: nucleotide binding (GO:0000166);; Molecular Function: DNA binding (GO:0003677);; Molecular Function: DNA-directed DNA polymerase activity (GO:0003887);; Molecular Function: DNA primase activity (GO:0003896);; Cellular Component: nucleus (GO:0005634);; Biological Process: DNA replication initiation (GO:0006270);; Biological Process: lagging strand elongation (GO:0006273);; Molecular Function: metal ion binding (GO:0046872);; Molecular Function: 4 iron, 4 sulfur cluster binding (GO:0051539);; </t>
  </si>
  <si>
    <t xml:space="preserve">K02320|0.0e+00|bdi:100840820|K02320 DNA polymerase alpha subunit A [EC:2.7.7.7] | (RefSeq) DNA polymerase alpha catalytic subunit isoform X1 </t>
  </si>
  <si>
    <t>DNA polymerase family B</t>
  </si>
  <si>
    <t>DNA polymerase alpha catalytic subunit OS=Oryza sativa subsp. japonica OX=39947 GN=Os01g0868300 PE=2 SV=2</t>
  </si>
  <si>
    <t>DNA polymerase alpha catalytic subunit isoform X1 [Brachypodium distachyon]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</si>
  <si>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</t>
  </si>
  <si>
    <t>PH02Gene06306</t>
  </si>
  <si>
    <t xml:space="preserve">Cellular Component: cellular_component (GO:0005575);; Cellular Component: cell-cell junction (GO:0005911);; Biological Process: transport (GO:0006810);; Biological Process: cell communication (GO:0007154);; Biological Process: signal transduction (GO:0007165);; Biological Process: biological_process (GO:0008150);; Cellular Component: plasmodesma (GO:0009506);; Biological Process: response to endogenous stimulus (GO:0009719);; Biological Process: response to hormone (GO:0009725);; Biological Process: response to cytokinin (GO:0009735);; Biological Process: cytokinin-activated signaling pathway (GO:0009736);; Biological Process: hormone-mediated signaling pathway (GO:0009755);; Biological Process: hormone transport (GO:0009914);; Biological Process: cellular process (GO:0009987);; Biological Process: response to organic substance (GO:0010033);; Biological Process: regulation of hormone levels (GO:0010817);; Biological Process: signaling (GO:0023052);; Cellular Component: cell junction (GO:0030054);; Biological Process: cellular response to hormone stimulus (GO:0032870);; Biological Process: response to chemical (GO:0042221);; Biological Process: regulation of biological process (GO:0050789);; Biological Process: regulation of cellular process (GO:0050794);; Biological Process: response to stimulus (GO:0050896);; Biological Process: localization (GO:0051179);; Biological Process: establishment of localization (GO:0051234);; Biological Process: cellular response to stimulus (GO:0051716);; Cellular Component: symplast (GO:0055044);; Biological Process: biological regulation (GO:0065007);; Biological Process: regulation of biological quality (GO:0065008);; Biological Process: cellular response to chemical stimulus (GO:0070887);; Biological Process: cellular response to organic substance (GO:0071310);; Biological Process: cellular response to cytokinin stimulus (GO:0071368);; Biological Process: cellular response to endogenous stimulus (GO:0071495);; </t>
  </si>
  <si>
    <t>F-box/LRR-repeat protein At4g29420 OS=Arabidopsis thaliana OX=3702 GN=At4g29420 PE=2 SV=1</t>
  </si>
  <si>
    <t>F-box/LRR-repeat protein At4g29420 [Brachypodium distachyon]</t>
  </si>
  <si>
    <t>cellular component: cell junction (GO:0030054);; biological process: localization (GO:0051179);; biological process: cellular process (GO:0009987);; biological process: biological regulation (GO:0065007);; biological process: response to stimulus (GO:0050896);; biological process: signaling (GO:0023052);; biological process: single-organism process (GO:0044699);; cellular component: symplast (GO:0055044)</t>
  </si>
  <si>
    <t>PH02Gene35252</t>
  </si>
  <si>
    <t xml:space="preserve">Molecular Function: ATP binding (GO:0005524);; Biological Process: protein folding (GO:0006457);; Biological Process: response to heat (GO:0009408);; Molecular Function: heat shock protein binding (GO:0031072);; Molecular Function: metal ion binding (GO:0046872);; Molecular Function: unfolded protein binding (GO:0051082);; </t>
  </si>
  <si>
    <t xml:space="preserve">K03686|2.4e-208|obr:102714515|K03686 molecular chaperone DnaJ | (RefSeq) chaperone protein DnaJ-like </t>
  </si>
  <si>
    <t>Chaperone protein dnaJ GFA2, mitochondrial OS=Arabidopsis thaliana OX=3702 GN=GFA2 PE=2 SV=1</t>
  </si>
  <si>
    <t>hypothetical protein OsI_37610 [Oryza sativa Indica Group]</t>
  </si>
  <si>
    <t>molecular function: binding (GO:0005488);; biological process: cellular process (GO:0009987);; biological process: response to stimulus (GO:0050896)</t>
  </si>
  <si>
    <t>PH02Gene06263</t>
  </si>
  <si>
    <t>hypothetical protein E2562_000684 [Oryza meyeriana var. granulata]</t>
  </si>
  <si>
    <t>PH02Gene32084</t>
  </si>
  <si>
    <t xml:space="preserve">K22768|9.8e-11|egu:105060269|K22768 methyl-CpG-binding domain-containing protein 9 [EC:2.3.1.48] | (RefSeq) methyl-CpG-binding domain-containing protein 9-like isoform X1 </t>
  </si>
  <si>
    <t>PHD-finger</t>
  </si>
  <si>
    <t>PHD finger protein EHD3 OS=Oryza sativa subsp. japonica OX=39947 GN=EHD3 PE=1 SV=1</t>
  </si>
  <si>
    <t>PHD finger protein EHD3-like [Aegilops tauschii subsp. tauschii]</t>
  </si>
  <si>
    <t>PH02Gene31927</t>
  </si>
  <si>
    <t>Putative UPF0496 protein 2 OS=Oryza sativa subsp. japonica OX=39947 GN=Os06g0718300 PE=3 SV=1</t>
  </si>
  <si>
    <t>hypothetical protein E2562_014395 [Oryza meyeriana var. granulata]</t>
  </si>
  <si>
    <t>Phyllostachys_edulis_newGene_11653</t>
  </si>
  <si>
    <t xml:space="preserve">K22697|7.8e-11|mtr:MTR_4g020040|K22697 sphingomyelin synthase-related protein 1 | (RefSeq) plant inositol phosphorylceramide synthase </t>
  </si>
  <si>
    <t>PAP2 superfamily C-terminal</t>
  </si>
  <si>
    <t>Phosphatidylinositol:ceramide inositolphosphotransferase OS=Oryza sativa subsp. indica OX=39946 GN=ERH1 PE=3 SV=1</t>
  </si>
  <si>
    <t>unnamed protein product [Brassica rapa]</t>
  </si>
  <si>
    <t>PH02Gene35373</t>
  </si>
  <si>
    <t>uncharacterized protein LOC109746858 [Aegilops tauschii subsp. tauschii]</t>
  </si>
  <si>
    <t>PH02Gene18362</t>
  </si>
  <si>
    <t xml:space="preserve">K10664|3.4e-24|tcc:18591749|K10664 E3 ubiquitin-protein ligase ATL6/9/15/31/42/55 [EC:2.3.2.27] | (RefSeq) RING-H2 finger protein ATL11 </t>
  </si>
  <si>
    <t>RING-H2 finger protein ATL13 OS=Arabidopsis thaliana OX=3702 GN=ATL13 PE=2 SV=2</t>
  </si>
  <si>
    <t>hypothetical protein E2562_002472 [Oryza meyeriana var. granulata]</t>
  </si>
  <si>
    <t>PH02Gene41039</t>
  </si>
  <si>
    <t xml:space="preserve">K21604|1.3e-217|dosa:Os01t0560000-01|K21604 jasmonoyl-L-amino acid hydrolase [EC:3.5.1.127] | (RefSeq) Os01g0560000; Similar to Auxin amidohydrolase. </t>
  </si>
  <si>
    <t>IAA-amino acid hydrolase ILR1-like 1 OS=Oryza sativa subsp. japonica OX=39947 GN=ILL1 PE=2 SV=1</t>
  </si>
  <si>
    <t>IAA-amino acid hydrolase ILR1-like 1 [Oryza sativa Japonica Group]</t>
  </si>
  <si>
    <t>PH02Gene23227</t>
  </si>
  <si>
    <t>PREDICTED: uncharacterized protein LOC102706663 [Oryza brachyantha]</t>
  </si>
  <si>
    <t>PH02Gene40354</t>
  </si>
  <si>
    <t>PH02Gene50137</t>
  </si>
  <si>
    <t>Protein LAZ1 homolog 1 OS=Arabidopsis thaliana OX=3702 GN=At1g77220 PE=2 SV=1</t>
  </si>
  <si>
    <t>hypothetical protein EJB05_12394 [Eragrostis curvula]</t>
  </si>
  <si>
    <t>Phyllostachys_edulis_newGene_844</t>
  </si>
  <si>
    <t>Probable adenylate kinase 2, chloroplastic OS=Oryza sativa subsp. japonica OX=39947 GN=Os08g0109300 PE=2 SV=1</t>
  </si>
  <si>
    <t>PH02Gene10579</t>
  </si>
  <si>
    <t>Protein of unknown function (DUF1677)</t>
  </si>
  <si>
    <t>hypothetical protein DAI22_07g227500 [Oryza sativa Japonica Group]</t>
  </si>
  <si>
    <t>PH02Gene48793</t>
  </si>
  <si>
    <t xml:space="preserve">K16297|4.0e-155|dosa:Os02t0634700-01|K16297 serine carboxypeptidase-like clade II [EC:3.4.16.-] | (RefSeq) Os02g0634700; Similar to Serine carboxypeptidase II-like protein. </t>
  </si>
  <si>
    <t>hypothetical protein E2562_005730 [Oryza meyeriana var. granulata]</t>
  </si>
  <si>
    <t>PH02Gene05057</t>
  </si>
  <si>
    <t xml:space="preserve">K01489|4.0e-144|dosa:Os01t0712700-01|K01489 cytidine deaminase [EC:3.5.4.5] | (RefSeq) Os01g0712700; CMP/dCMP deaminase, zinc-binding domain containing protein. </t>
  </si>
  <si>
    <t>PH02Gene08593</t>
  </si>
  <si>
    <t xml:space="preserve">Biological Process: carbohydrate metabolic process (GO:0005975);; </t>
  </si>
  <si>
    <t xml:space="preserve">K01183|9.1e-182|obr:102711746|K01183 chitinase [EC:3.2.1.14] | (RefSeq) chitinase-3-like protein 1 </t>
  </si>
  <si>
    <t>Nod factor hydrolase protein 1 OS=Medicago truncatula OX=3880 GN=NFH1 PE=1 SV=2</t>
  </si>
  <si>
    <t>hypothetical protein E2562_031289 [Oryza meyeriana var. granulata]</t>
  </si>
  <si>
    <t>biological process: metabolic process (GO:0008152)</t>
  </si>
  <si>
    <t>Phyllostachys_edulis_newGene_8132</t>
  </si>
  <si>
    <t>Phyllostachys_edulis_newGene_10113</t>
  </si>
  <si>
    <t>hypothetical protein BRADI_4g30297v3 [Brachypodium distachyon]</t>
  </si>
  <si>
    <t>PH02Gene30366</t>
  </si>
  <si>
    <t xml:space="preserve">Molecular Function: magnesium ion binding (GO:0000287);; Molecular Function: ATP binding (GO:0005524);; Biological Process: phospholipid transport (GO:0015914);; Cellular Component: integral component of membrane (GO:0016021);; </t>
  </si>
  <si>
    <t xml:space="preserve">K01530|0.0e+00|bdi:100825737|K01530 phospholipid-translocating ATPase [EC:7.6.2.1] | (RefSeq) probable phospholipid-transporting ATPase 8 </t>
  </si>
  <si>
    <t>Phospholipid-translocating P-type ATPase C-terminal</t>
  </si>
  <si>
    <t>Putative phospholipid-transporting ATPase 9 OS=Arabidopsis thaliana OX=3702 GN=ALA9 PE=3 SV=1</t>
  </si>
  <si>
    <t>putative phospholipid-transporting ATPase 8 [Dichanthelium oligosanthes]</t>
  </si>
  <si>
    <t>molecular function: binding (GO:0005488);; biological process: single-organism process (GO:0044699);; biological process: localization (GO:0051179);; cellular component: membrane (GO:0016020);; cellular component: membrane part (GO:0044425)</t>
  </si>
  <si>
    <t>PH02Gene32525</t>
  </si>
  <si>
    <t xml:space="preserve">K12173|1.4e-31|gmx:100794341|K12173 BRCA1-A complex subunit BRE | (RefSeq) BRISC and BRCA1-A complex member 2 </t>
  </si>
  <si>
    <t>Thaumatin family</t>
  </si>
  <si>
    <t>Thaumatin-like protein OS=Arabidopsis thaliana OX=3702 GN=At1g18250 PE=2 SV=2</t>
  </si>
  <si>
    <t>thaumatin-like protein [Aegilops tauschii subsp. tauschii]</t>
  </si>
  <si>
    <t>PH02Gene30875</t>
  </si>
  <si>
    <t xml:space="preserve">Molecular Function: pattern binding (GO:0001871);; Molecular Function: molecular_function (GO:0003674);; Molecular Function: catalytic activity (GO:0003824);; Molecular Function: hydrolase activity, hydrolyzing O-glycosyl compounds (GO:0004553);; Molecular Function: binding (GO:0005488);; Cellular Component: cellular_component (GO:0005575);; Cellular Component: cell wall (GO:0005618);; Cellular Component: cell (GO:0005623);; Cellular Component: plasma membrane (GO:0005886);; Biological Process: carbohydrate metabolic process (GO:0005975);; Biological Process: cell communication (GO:0007154);; Biological Process: biological_process (GO:0008150);; Molecular Function: beta-glucosidase activity (GO:0008422);; Cellular Component: plant-type cell wall (GO:0009505);; Biological Process: cellular process (GO:0009987);; Molecular Function: glucosidase activity (GO:0015926);; Cellular Component: membrane (GO:0016020);; Molecular Function: hydrolase activity (GO:0016787);; Molecular Function: hydrolase activity, acting on glycosyl bonds (GO:0016798);; Molecular Function: carbohydrate binding (GO:0030246);; Molecular Function: polysaccharide binding (GO:0030247);; Cellular Component: external encapsulating structure (GO:0030312);; Cellular Component: intrinsic component of membrane (GO:0031224);; Cellular Component: anchored component of membrane (GO:0031225);; Cellular Component: intrinsic component of plasma membrane (GO:0031226);; Molecular Function: glucan endo-1,3-beta-D-glucosidase activity (GO:0042973);; Cellular Component: membrane part (GO:0044425);; Cellular Component: plasma membrane part (GO:0044459);; Cellular Component: cell part (GO:0044464);; Cellular Component: anchored component of plasma membrane (GO:0046658);; Cellular Component: cell periphery (GO:0071944);; </t>
  </si>
  <si>
    <t xml:space="preserve">K19891|5.3e-66|eus:EUTSA_v10004013mg|K19891 glucan endo-1,3-beta-glucosidase 1/2/3 [EC:3.2.1.39] | (RefSeq) hypothetical protein </t>
  </si>
  <si>
    <t>Glucan endo-1,3-beta-glucosidase 11 OS=Arabidopsis thaliana OX=3702 GN=At1g32860 PE=2 SV=1</t>
  </si>
  <si>
    <t>hypothetical protein E2562_007820 [Oryza meyeriana var. granulata]</t>
  </si>
  <si>
    <t>molecular function: binding (GO:0005488);; molecular function: catalytic activity (GO:0003824);; cellular component: cell (GO:0005623);; cellular component: cell part (GO:0044464);; cellular component: membrane (GO:0016020);; biological process: metabolic process (GO:0008152);; biological process: cellular process (GO:0009987);; cellular component: membrane part (GO:0044425)</t>
  </si>
  <si>
    <t>PH02Gene49553</t>
  </si>
  <si>
    <t xml:space="preserve">K15078|1.6e-125|tcc:18614561|K15078 structure-specific endonuclease subunit SLX1 [EC:3.6.1.-] | (RefSeq) putative disease resistance protein RGA3 </t>
  </si>
  <si>
    <t>Putative disease resistance protein RGA4 OS=Solanum bulbocastanum OX=147425 GN=RGA4 PE=2 SV=1</t>
  </si>
  <si>
    <t>PH02Gene21521</t>
  </si>
  <si>
    <t xml:space="preserve">K22422|2.2e-287|osa:4352823|K22422 protein downstream neighbor of Son | (RefSeq) protein downstream neighbor of Son isoform X1 </t>
  </si>
  <si>
    <t>protein downstream neighbor of Son isoform X1 [Oryza sativa Japonica Group]</t>
  </si>
  <si>
    <t>PH02Gene37234</t>
  </si>
  <si>
    <t>[CP]</t>
  </si>
  <si>
    <t>Energy production and conversion;; Inorganic ion transport and metabolism</t>
  </si>
  <si>
    <t xml:space="preserve">Molecular Function: magnesium ion binding (GO:0000287);; Molecular Function: inorganic diphosphatase activity (GO:0004427);; Cellular Component: cytoplasm (GO:0005737);; Biological Process: phosphate-containing compound metabolic process (GO:0006796);; </t>
  </si>
  <si>
    <t xml:space="preserve">K01507|6.8e-113|dosa:Os02t0704900-01|K01507 inorganic pyrophosphatase [EC:3.6.1.1] | (RefSeq) Os02g0704900; Similar to Inorganic pyrophosphatase-like protein. </t>
  </si>
  <si>
    <t>Inorganic pyrophosphatase</t>
  </si>
  <si>
    <t>Soluble inorganic pyrophosphatase OS=Oryza sativa subsp. indica OX=39946 GN=IPP PE=2 SV=1</t>
  </si>
  <si>
    <t>hypothetical protein E2562_028886 [Oryza meyeriana var. granulata]</t>
  </si>
  <si>
    <t>molecular function: binding (GO:0005488);; molecular function: catalytic activity (GO:0003824);; cellular component: cell (GO:0005623);; cellular component: cell part (GO:0044464);; biological process: metabolic process (GO:0008152);; biological process: cellular process (GO:0009987)</t>
  </si>
  <si>
    <t>PH02Gene30823</t>
  </si>
  <si>
    <t>uncharacterized protein LOC101762280 [Setaria italica]</t>
  </si>
  <si>
    <t>PH02Gene17054</t>
  </si>
  <si>
    <t xml:space="preserve">Molecular Function: molecular_function (GO:0003674);; Molecular Function: catalytic activity (GO:0003824);; Molecular Function: hydrolase activity (GO:0016787);; Molecular Function: hydrolase activity, acting on carbon-nitrogen (but not peptide) bonds (GO:0016810);; Molecular Function: hydrolase activity, acting on carbon-nitrogen (but not peptide) bonds, in linear amides (GO:0016811);; </t>
  </si>
  <si>
    <t xml:space="preserve">K01426|5.2e-214|bdi:100835116|K01426 amidase [EC:3.5.1.4] | (RefSeq) probable amidase At4g34880 </t>
  </si>
  <si>
    <t>Arginine and proline metabolism (ko00330);; Phenylalanine metabolism (ko00360);; Tryptophan metabolism (ko00380)</t>
  </si>
  <si>
    <t>Amidase</t>
  </si>
  <si>
    <t>Probable amidase At4g34880 OS=Arabidopsis thaliana OX=3702 GN=At4g34880 PE=2 SV=1</t>
  </si>
  <si>
    <t>probable amidase At4g34880 [Brachypodium distachyon]</t>
  </si>
  <si>
    <t>PH02Gene04144</t>
  </si>
  <si>
    <t>uncharacterized protein LOC4325802 [Oryza sativa Japonica Group]</t>
  </si>
  <si>
    <t>PH02Gene33214</t>
  </si>
  <si>
    <t>hypothetical protein BAE44_0002063 [Dichanthelium oligosanthes]</t>
  </si>
  <si>
    <t>PH02Gene44545</t>
  </si>
  <si>
    <t xml:space="preserve">K14802|0.0e+00|osa:4332708|K14802 phospholipid-transporting ATPase [EC:7.6.2.1] | (RefSeq) phospholipid-transporting ATPase 1 </t>
  </si>
  <si>
    <t>Phospholipid-transporting ATPase 1 OS=Arabidopsis thaliana OX=3702 GN=ALA1 PE=2 SV=1</t>
  </si>
  <si>
    <t>hypothetical protein OsI_11389 [Oryza sativa Indica Group]</t>
  </si>
  <si>
    <t>PH02Gene06710</t>
  </si>
  <si>
    <t xml:space="preserve">K20102|7.5e-251|ats:109784535|K20102 YTH domain-containing family protein | (RefSeq) LOC109784535; YTH domain-containing family protein 2-like isoform X1 </t>
  </si>
  <si>
    <t>YT521-B-like domain</t>
  </si>
  <si>
    <t>YTH domain-containing protein ECT4 OS=Arabidopsis thaliana OX=3702 GN=ECT4 PE=2 SV=1</t>
  </si>
  <si>
    <t>YTH domain-containing family protein 2-like isoform X1 [Aegilops tauschii subsp. tauschii]</t>
  </si>
  <si>
    <t>PH02Gene40848</t>
  </si>
  <si>
    <t xml:space="preserve">K05909|3.3e-183|ats:109741539|K05909 laccase [EC:1.10.3.2] | (RefSeq) LOC109741539; laccase-25-like isoform X1 </t>
  </si>
  <si>
    <t>PH02Gene42933</t>
  </si>
  <si>
    <t xml:space="preserve">Cellular Component: ESCRT I complex (GO:0000813);; Biological Process: protein transport (GO:0015031);; Biological Process: endosome transport via multivesicular body sorting pathway (GO:0032509);; </t>
  </si>
  <si>
    <t xml:space="preserve">K12185|6.3e-106|sita:101784349|K12185 ESCRT-I complex subunit VPS37 | (RefSeq) vacuolar protein-sorting-associated protein 37 homolog 1 </t>
  </si>
  <si>
    <t>Modifier of rudimentary (Mod(r)) protein</t>
  </si>
  <si>
    <t>Vacuolar protein-sorting-associated protein 37 homolog 1 OS=Arabidopsis thaliana OX=3702 GN=VPS37-1 PE=1 SV=1</t>
  </si>
  <si>
    <t>hypothetical protein E2562_008005, partial [Oryza meyeriana var. granulata]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</si>
  <si>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localization (GO:0051179);; biological process: single-organism process (GO:0044699)</t>
  </si>
  <si>
    <t>PH02Gene01524</t>
  </si>
  <si>
    <t xml:space="preserve">K11296|2.3e-41|sita:101778041|K11296 high mobility group protein B3 | (RefSeq) HMG1/2-like protein </t>
  </si>
  <si>
    <t>HMG1/2-like protein OS=Vicia faba OX=3906 PE=2 SV=1</t>
  </si>
  <si>
    <t>hypothetical protein E2562_024829 [Oryza meyeriana var. granulata]</t>
  </si>
  <si>
    <t>PH02Gene15453</t>
  </si>
  <si>
    <t xml:space="preserve">Molecular Function: molecular_function (GO:0003674);; Molecular Function: transporter activity (GO:0005215);; Cellular Component: cellular_component (GO:0005575);; Biological Process: transport (GO:0006810);; Biological Process: ion transport (GO:0006811);; Biological Process: cation transport (GO:0006812);; Biological Process: potassium ion transport (GO:0006813);; Biological Process: biological_process (GO:0008150);; Molecular Function: cation transmembrane transporter activity (GO:0008324);; Biological Process: cellular process (GO:0009987);; Molecular Function: ion transmembrane transporter activity (GO:0015075);; Molecular Function: monovalent inorganic cation transmembrane transporter activity (GO:0015077);; Molecular Function: potassium ion transmembrane transporter activity (GO:0015079);; Molecular Function: inorganic solute uptake transmembrane transporter activity (GO:0015318);; Biological Process: monovalent inorganic cation transport (GO:0015672);; Cellular Component: membrane (GO:0016020);; Molecular Function: transmembrane transporter activity (GO:0022857);; Molecular Function: inorganic cation transmembrane transporter activity (GO:0022890);; Biological Process: metal ion transport (GO:0030001);; Biological Process: ion transmembrane transport (GO:0034220);; Molecular Function: metal ion transmembrane transporter activity (GO:0046873);; Biological Process: localization (GO:0051179);; Biological Process: establishment of localization (GO:0051234);; Biological Process: transmembrane transport (GO:0055085);; Biological Process: cellular potassium ion transport (GO:0071804);; Biological Process: potassium ion transmembrane transport (GO:0071805);; Biological Process: cation transmembrane transport (GO:0098655);; Biological Process: inorganic ion transmembrane transport (GO:0098660);; Biological Process: inorganic cation transmembrane transport (GO:0098662);; </t>
  </si>
  <si>
    <t xml:space="preserve">K03549|0.0e+00|dosa:Os08t0510300-01|K03549 KUP system potassium uptake protein | (RefSeq) Os08g0510300, HAK26, HIGH-AFFINITY_POTASSIUM(K+)_TRANSPORTER_26; Potassium uptake protein, kup domain containing protein. </t>
  </si>
  <si>
    <t>Potassium transporter 26 OS=Oryza sativa subsp. japonica OX=39947 GN=HAK26 PE=2 SV=1</t>
  </si>
  <si>
    <t>hypothetical protein E2562_001698 [Oryza meyeriana var. granulata]</t>
  </si>
  <si>
    <t>molecular function: transporter activity (GO:0005215);; biological process: localization (GO:0051179);; biological process: cellular process (GO:0009987);; cellular component: membrane (GO:0016020);; biological process: single-organism process (GO:0044699)</t>
  </si>
  <si>
    <t>PH02Gene03325</t>
  </si>
  <si>
    <t xml:space="preserve">Cellular Component: nucleus (GO:0005634);; Biological Process: regulation of transcription, DNA-templated (GO:0006355);; Molecular Function: lipid binding (GO:0008289);; Molecular Function: sequence-specific DNA binding (GO:0043565);; </t>
  </si>
  <si>
    <t xml:space="preserve">K09338|0.0e+00|obr:102710092|K09338 homeobox-leucine zipper protein | (RefSeq) homeobox-leucine zipper protein ROC5 </t>
  </si>
  <si>
    <t>START domain</t>
  </si>
  <si>
    <t>Homeobox-leucine zipper protein ROC5 OS=Oryza sativa subsp. japonica OX=39947 GN=ROC5 PE=2 SV=1</t>
  </si>
  <si>
    <t>hypothetical protein E2562_017082 [Oryza meyeriana var. granulata]</t>
  </si>
  <si>
    <t>PH02Gene11942</t>
  </si>
  <si>
    <t xml:space="preserve">Molecular Function: molecular_function (GO:0003674);; Molecular Function: transporter activity (GO:0005215);; Cellular Component: cellular_component (GO:0005575);; Cellular Component: intracellular (GO:0005622);; Cellular Component: cell (GO:0005623);; Cellular Component: cytoplasm (GO:0005737);; Cellular Component: Golgi apparatus (GO:0005794);; Cellular Component: plasma membrane (GO:0005886);; Cellular Component: cell-cell junction (GO:0005911);; Biological Process: transport (GO:0006810);; Biological Process: ion transport (GO:0006811);; Biological Process: cation transport (GO:0006812);; Biological Process: anion transport (GO:0006820);; Biological Process: biological_process (GO:0008150);; Molecular Function: cation transmembrane transporter activity (GO:0008324);; Molecular Function: anion transmembrane transporter activity (GO:0008509);; Molecular Function: organic anion transmembrane transporter activity (GO:0008514);; Cellular Component: plasmodesma (GO:0009506);; Biological Process: response to abiotic stimulus (GO:0009628);; Biological Process: vascular transport (GO:0010232);; Biological Process: phloem transport (GO:0010233);; Cellular Component: endomembrane system (GO:0012505);; Molecular Function: ion transmembrane transporter activity (GO:0015075);; Molecular Function: monovalent inorganic cation transmembrane transporter activity (GO:0015077);; Molecular Function: hydrogen ion transmembrane transporter activity (GO:0015078);; Molecular Function: inorganic anion transmembrane transporter activity (GO:0015103);; Molecular Function: nitrate transmembrane transporter activity (GO:0015112);; Molecular Function: secondary active transmembrane transporter activity (GO:0015291);; Molecular Function: symporter activity (GO:0015293);; Molecular Function: solute:cation symporter activity (GO:0015294);; Molecular Function: solute:proton symporter activity (GO:0015295);; Molecular Function: inorganic solute uptake transmembrane transporter activity (GO:0015318);; Biological Process: monovalent inorganic cation transport (GO:0015672);; Biological Process: inorganic anion transport (GO:0015698);; Biological Process: nitrate transport (GO:0015706);; Biological Process: organic anion transport (GO:0015711);; Cellular Component: membrane (GO:0016020);; Molecular Function: active transmembrane transporter activity (GO:0022804);; Molecular Function: transmembrane transporter activity (GO:0022857);; Molecular Function: inorganic cation transmembrane transporter activity (GO:0022890);; Cellular Component: cell junction (GO:0030054);; Biological Process: multicellular organismal process (GO:0032501);; Biological Process: ion transmembrane transport (GO:0034220);;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response to stimulus (GO:0050896);; Biological Process: localization (GO:0051179);; Biological Process: establishment of localization (GO:0051234);; Cellular Component: symplast (GO:0055044);; Biological Process: transmembrane transport (GO:0055085);; Biological Process: organic substance transport (GO:0071702);; Biological Process: nitrogen compound transport (GO:0071705);; Cellular Component: cell periphery (GO:0071944);; Biological Process: sulfur compound transport (GO:0072348);; Biological Process: response to karrikin (GO:0080167);; Biological Process: phloem nitrate loading (GO:0090408);; Molecular Function: glucosinolate:proton symporter activity (GO:0090448);; Biological Process: phloem glucosinolate loading (GO:0090449);; Biological Process: cation transmembrane transport (GO:0098655);; Biological Process: anion transmembrane transport (GO:0098656);; Biological Process: inorganic ion transmembrane transport (GO:0098660);; Biological Process: inorganic cation transmembrane transport (GO:0098662);; Biological Process: carbohydrate derivative transport (GO:1901264);; Biological Process: glucosinolate transport (GO:1901349);; Molecular Function: carbohydrate derivative transporter activity (GO:1901505);; Molecular Function: sulfur compound transmembrane transporter activity (GO:1901682);; Biological Process: hydrogen ion transmembrane transport (GO:1902600);; </t>
  </si>
  <si>
    <t xml:space="preserve">K14638|1.0e-145|cmax:111493070|K14638 solute carrier family 15 (peptide/histidine transporter), member 3/4 | (RefSeq) protein NRT1/ PTR FAMILY 2.13-like </t>
  </si>
  <si>
    <t>Protein NRT1/ PTR FAMILY 2.11 OS=Arabidopsis thaliana OX=3702 GN=NPF2.11 PE=1 SV=1</t>
  </si>
  <si>
    <t>hypothetical protein E2562_033712 [Oryza meyeriana var. granulata]</t>
  </si>
  <si>
    <t>molecular function: transporter activity (GO:0005215);; cellular component: cell (GO:0005623);; cellular component: cell part (GO:0044464);; cellular component: organelle (GO:0043226);; cellular component: membrane (GO:0016020);; cellular component: cell junction (GO:0030054);; biological process: localization (GO:0051179);; biological process: response to stimulus (GO:0050896);; biological process: multicellular organismal process (GO:0032501);; biological process: single-organism process (GO:0044699);; cellular component: symplast (GO:0055044)</t>
  </si>
  <si>
    <t>Phyllostachys_edulis_newGene_21647</t>
  </si>
  <si>
    <t>PH02Gene14704</t>
  </si>
  <si>
    <t>Protein of unknown function (DUF1645)</t>
  </si>
  <si>
    <t>hypothetical protein E2562_012530 [Oryza meyeriana var. granulata]</t>
  </si>
  <si>
    <t>PH02Gene40843</t>
  </si>
  <si>
    <t xml:space="preserve">K02717|1.3e-110|dosa:Os07t0141400-01|K02717 photosystem II oxygen-evolving enhancer protein 2 | (RefSeq) Os07g0141400; Similar to 23 kDa polypeptide of photosystem II. </t>
  </si>
  <si>
    <t>PsbP</t>
  </si>
  <si>
    <t>Oxygen-evolving enhancer protein 2, chloroplastic OS=Triticum aestivum OX=4565 GN=PSBP PE=2 SV=1</t>
  </si>
  <si>
    <t>oxygen-evolving enhancer protein 2, chloroplastic [Oryza sativa Japonica Group]</t>
  </si>
  <si>
    <t>PH02Gene00755</t>
  </si>
  <si>
    <t>[IQ]</t>
  </si>
  <si>
    <t>Lipid transport and metabolism;; Secondary metabolites biosynthesis, transport and catabolism</t>
  </si>
  <si>
    <t xml:space="preserve">Cellular Component: cytoplasm (GO:0005737);; Molecular Function: acid-amino acid ligase activity (GO:0016881);; </t>
  </si>
  <si>
    <t xml:space="preserve">K14487|0.0e+00|bdi:100833271|K14487 auxin responsive GH3 gene family | (RefSeq) probable indole-3-acetic acid-amido synthetase GH3.2 </t>
  </si>
  <si>
    <t>Probable indole-3-acetic acid-amido synthetase GH3.2 OS=Oryza sativa subsp. japonica OX=39947 GN=GH3.2 PE=2 SV=1</t>
  </si>
  <si>
    <t>probable indole-3-acetic acid-amido synthetase GH3.2 [Brachypodium distachyon]</t>
  </si>
  <si>
    <t>cellular component: cell (GO:0005623);; cellular component: cell part (GO:0044464);; molecular function: catalytic activity (GO:0003824)</t>
  </si>
  <si>
    <t>PH02Gene11594</t>
  </si>
  <si>
    <t xml:space="preserve">Molecular Function: DNA binding (GO:0003677);; Molecular Function: DNA ligase (ATP) activity (GO:0003910);; Molecular Function: ATP binding (GO:0005524);; Biological Process: DNA replication (GO:0006260);; Biological Process: DNA recombination (GO:0006310);; Biological Process: DNA ligation involved in DNA repair (GO:0051103);; Biological Process: DNA biosynthetic process (GO:0071897);; </t>
  </si>
  <si>
    <t xml:space="preserve">K10747|0.0e+00|bdi:100843366|K10747 DNA ligase 1 [EC:6.5.1.1 6.5.1.6 6.5.1.7] | (RefSeq) DNA ligase 1 </t>
  </si>
  <si>
    <t>DNA replication (ko03030);; Base excision repair (ko03410);; Nucleotide excision repair (ko03420);; Mismatch repair (ko03430)</t>
  </si>
  <si>
    <t>ATP dependent DNA ligase domain</t>
  </si>
  <si>
    <t>DNA ligase 1 OS=Arabidopsis thaliana OX=3702 GN=LIG1 PE=2 SV=2</t>
  </si>
  <si>
    <t>DNA ligase 1 [Brachypodium distachyon]</t>
  </si>
  <si>
    <t>PH02Gene22710</t>
  </si>
  <si>
    <t>Stress responsive A/B Barrel Domain</t>
  </si>
  <si>
    <t>PREDICTED: uncharacterized protein LOC102706920 [Oryza brachyantha]</t>
  </si>
  <si>
    <t>Phyllostachys_edulis_newGene_12965</t>
  </si>
  <si>
    <t xml:space="preserve">K05391|6.8e-96|sbi:8081919|K05391 cyclic nucleotide gated channel, plant | (RefSeq) probable cyclic nucleotide-gated ion channel 20, chloroplastic </t>
  </si>
  <si>
    <t>putative cyclic nucleotide-gated ion channel 20, chloroplastic [Dichanthelium oligosanthes]</t>
  </si>
  <si>
    <t>PH02Gene12244</t>
  </si>
  <si>
    <t xml:space="preserve">Cellular Component: cytoplasm (GO:0005737);; Biological Process: autophagy (GO:0006914);; Biological Process: cellular response to nitrogen starvation (GO:0006995);; </t>
  </si>
  <si>
    <t xml:space="preserve">K08341|1.5e-59|bdi:100846310|K08341 GABA(A) receptor-associated protein | (RefSeq) autophagy-related protein 8C </t>
  </si>
  <si>
    <t>Autophagy protein Atg8 ubiquitin like</t>
  </si>
  <si>
    <t>Autophagy-related protein 8C OS=Oryza sativa subsp. indica OX=39946 GN=ATG8C PE=3 SV=2</t>
  </si>
  <si>
    <t>hypothetical protein E2562_000499 [Oryza meyeriana var. granulata]</t>
  </si>
  <si>
    <t>cellular component: cell (GO:0005623);; cellular component: cell part (GO:0044464);; biological process: metabolic process (GO:0008152);; biological process: cellular process (GO:0009987);; biological process: response to stimulus (GO:0050896)</t>
  </si>
  <si>
    <t>Phyllostachys_edulis_newGene_10654</t>
  </si>
  <si>
    <t>PH02Gene12597</t>
  </si>
  <si>
    <t xml:space="preserve">Molecular Function: phospholipase activity (GO:0004620);; Biological Process: lipid metabolic process (GO:0006629);; </t>
  </si>
  <si>
    <t xml:space="preserve">K16818|4.0e-58|atr:18428292|K16818 phospholipase A1 [EC:3.1.1.32] | (RefSeq) phospholipase A(1) DAD1, chloroplastic </t>
  </si>
  <si>
    <t>Phospholipase A1-Ibeta2, chloroplastic OS=Arabidopsis thaliana OX=3702 GN=At4g16820 PE=1 SV=2</t>
  </si>
  <si>
    <t>PH02Gene41888</t>
  </si>
  <si>
    <t xml:space="preserve">K01205|0.0e+00|bdi:100837449|K01205 alpha-N-acetylglucosaminidase [EC:3.2.1.50] | (RefSeq) alpha-N-acetylglucosaminidase isoform X1 </t>
  </si>
  <si>
    <t>Glycosaminoglycan degradation (ko00531)</t>
  </si>
  <si>
    <t>Alpha-N-acetylglucosaminidase (NAGLU) tim-barrel domain</t>
  </si>
  <si>
    <t>Alpha-N-acetylglucosaminidase OS=Arabidopsis thaliana OX=3702 GN=NAGLU PE=2 SV=1</t>
  </si>
  <si>
    <t>alpha-N-acetylglucosaminidase isoform X1 [Brachypodium distachyon]</t>
  </si>
  <si>
    <t>PH02Gene07645</t>
  </si>
  <si>
    <t xml:space="preserve">Molecular Function: adenosylhomocysteinase activity (GO:0004013);; Biological Process: one-carbon metabolic process (GO:0006730);; </t>
  </si>
  <si>
    <t xml:space="preserve">K01251|9.8e-275|sita:101786236|K01251 adenosylhomocysteinase [EC:3.3.1.1] | (RefSeq) adenosylhomocysteinase </t>
  </si>
  <si>
    <t>S-adenosyl-L-homocysteine hydrolase</t>
  </si>
  <si>
    <t>Adenosylhomocysteinase OS=Triticum aestivum OX=4565 GN=SAHH PE=2 SV=1</t>
  </si>
  <si>
    <t>adenosylhomocysteinase [Panicum hallii]</t>
  </si>
  <si>
    <t>Phyllostachys_edulis_newGene_7548</t>
  </si>
  <si>
    <t>PH02Gene31517</t>
  </si>
  <si>
    <t xml:space="preserve">Cellular Component: cytoplasm (GO:0005737);; Biological Process: cellular amino acid metabolic process (GO:0006520);; Molecular Function: carboxy-lyase activity (GO:0016831);; Molecular Function: pyridoxal phosphate binding (GO:0030170);; </t>
  </si>
  <si>
    <t xml:space="preserve">K01593|5.4e-275|bdi:112271623|K01593 aromatic-L-amino-acid/L-tryptophan decarboxylase [EC:4.1.1.28 4.1.1.105] | (RefSeq) aromatic-L-amino-acid decarboxylase-like </t>
  </si>
  <si>
    <t>Tyrosine metabolism (ko00350);; Phenylalanine metabolism (ko00360);; Tryptophan metabolism (ko00380);; Isoquinoline alkaloid biosynthesis (ko00950);; Betalain biosynthesis (ko00965)</t>
  </si>
  <si>
    <t>Pyridoxal-dependent decarboxylase conserved domain</t>
  </si>
  <si>
    <t>Tryptophan decarboxylase 1 OS=Oryza sativa subsp. japonica OX=39947 GN=TDC1 PE=1 SV=1</t>
  </si>
  <si>
    <t>aromatic-L-amino-acid decarboxylase-like [Brachypodium distachyon]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</si>
  <si>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(GO:0003824);; molecular function: binding (GO:0005488)</t>
  </si>
  <si>
    <t>PH02Gene22293</t>
  </si>
  <si>
    <t>[DZ]</t>
  </si>
  <si>
    <t>Cell cycle control, cell division, chromosome partitioning;; Cytoskeleton</t>
  </si>
  <si>
    <t xml:space="preserve">K10614|6.1e-19|cvr:CHLNCDRAFT_57991|K10614 E3 ubiquitin-protein ligase HERC3 [EC:2.3.2.26] | (RefSeq) hypothetical protein </t>
  </si>
  <si>
    <t>Regulator of chromosome condensation (RCC1) repeat</t>
  </si>
  <si>
    <t>Ultraviolet-B receptor UVR8 OS=Arabidopsis thaliana OX=3702 GN=UVR8 PE=1 SV=1</t>
  </si>
  <si>
    <t>DZ</t>
  </si>
  <si>
    <t>uncharacterized protein LOC117843586 isoform X2 [Setaria viridis]</t>
  </si>
  <si>
    <t>PH02Gene47690</t>
  </si>
  <si>
    <t xml:space="preserve">K14494|5.9e-40|pop:18099385|K14494 DELLA protein | (RefSeq) DELLA protein GAI </t>
  </si>
  <si>
    <t>Scarecrow-like protein 14 OS=Arabidopsis thaliana OX=3702 GN=SCL14 PE=1 SV=2</t>
  </si>
  <si>
    <t>scarecrow-like protein 34 [Panicum miliaceum]</t>
  </si>
  <si>
    <t>PH02Gene37590</t>
  </si>
  <si>
    <t xml:space="preserve">K05658|0.0e+00|sita:101783382|K05658 ATP-binding cassette, subfamily B (MDR/TAP), member 1 [EC:7.6.2.2] | (RefSeq) ABC transporter B family member 21 </t>
  </si>
  <si>
    <t>hypothetical protein GQ55_5G402900 [Panicum hallii var. hallii]</t>
  </si>
  <si>
    <t>PH02Gene34451</t>
  </si>
  <si>
    <t xml:space="preserve">Molecular Function: 3-hydroxyacyl-CoA dehydratase activity (GO:0018812);; Biological Process: sphingolipid biosynthetic process (GO:0030148);; Cellular Component: integral component of endoplasmic reticulum membrane (GO:0030176);; Biological Process: fatty acid elongation (GO:0030497);; Biological Process: very long-chain fatty acid biosynthetic process (GO:0042761);; Molecular Function: 3-hydroxy-arachidoyl-CoA dehydratase activity (GO:0102343);; Molecular Function: 3-hydroxy-behenoyl-CoA dehydratase activity (GO:0102344);; Molecular Function: 3-hydroxy-lignoceroyl-CoA dehydratase activity (GO:0102345);; </t>
  </si>
  <si>
    <t xml:space="preserve">K10703|1.3e-109|bdi:100842646|K10703 very-long-chain (3R)-3-hydroxyacyl-CoA dehydratase [EC:4.2.1.134] | (RefSeq) very-long-chain (3R)-3-hydroxyacyl-CoA dehydratase PASTICCINO 2A </t>
  </si>
  <si>
    <t>Fatty acid elongation (ko00062);; Biosynthesis of unsaturated fatty acids (ko01040);; Fatty acid metabolism (ko01212)</t>
  </si>
  <si>
    <t>Protein tyrosine phosphatase-like protein, PTPLA</t>
  </si>
  <si>
    <t>Very-long-chain (3R)-3-hydroxyacyl-CoA dehydratase PASTICCINO 2A OS=Oryza sativa subsp. japonica OX=39947 GN=PAS2A PE=2 SV=2</t>
  </si>
  <si>
    <t>very-long-chain (3R)-3-hydroxyacyl-CoA dehydratase PASTICCINO 2A [Brachypodium distachyon]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</si>
  <si>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</si>
  <si>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PH02Gene18524</t>
  </si>
  <si>
    <t>PREDICTED: LOW QUALITY PROTEIN: uncharacterized protein LOC102714518 [Oryza brachyantha]</t>
  </si>
  <si>
    <t>Phyllostachys_edulis_newGene_168</t>
  </si>
  <si>
    <t>PH02Gene49701</t>
  </si>
  <si>
    <t xml:space="preserve">K02966|2.5e-77|sita:101762630|K02966 small subunit ribosomal protein S19e | (RefSeq) 40S ribosomal protein S19 </t>
  </si>
  <si>
    <t>Ribosomal protein S19e</t>
  </si>
  <si>
    <t>40S ribosomal protein S19 OS=Oryza sativa subsp. japonica OX=39947 GN=RPS19A PE=2 SV=1</t>
  </si>
  <si>
    <t>hypothetical protein E2562_020520 [Oryza meyeriana var. granulata]</t>
  </si>
  <si>
    <t>PH02Gene10931</t>
  </si>
  <si>
    <t xml:space="preserve">K01180|3.3e-16|cmax:111487562|K01180 endo-1,3(4)-beta-glucanase [EC:3.2.1.6] | (RefSeq) uncharacterized protein LOC111487562 </t>
  </si>
  <si>
    <t>hypothetical protein GQ55_1G440900 [Panicum hallii var. hallii]</t>
  </si>
  <si>
    <t>PH02Gene38538</t>
  </si>
  <si>
    <t xml:space="preserve">Molecular Function: beta-galactosidase activity (GO:0004565);; Cellular Component: cell wall (GO:0005618);; Cellular Component: vacuole (GO:0005773);; Biological Process: carbohydrate metabolic process (GO:0005975);; </t>
  </si>
  <si>
    <t xml:space="preserve">K12309|2.2e-291|bna:106418278|K12309 beta-galactosidase [EC:3.2.1.23] | (RefSeq) beta-galactosidase 2 isoform X1 </t>
  </si>
  <si>
    <t>Glycosyl hydrolases family 35</t>
  </si>
  <si>
    <t>Beta-galactosidase 9 OS=Oryza sativa subsp. japonica OX=39947 GN=Os06g0573600 PE=2 SV=1</t>
  </si>
  <si>
    <t>beta-galactosidase 9 [Brachypodium distachyon]</t>
  </si>
  <si>
    <t>molecular function: catalytic activity (GO:0003824);; cellular component: cell (GO:0005623);; cellular component: cell part (GO:0044464);; cellular component: organelle (GO:0043226);; biological process: metabolic process (GO:0008152)</t>
  </si>
  <si>
    <t>PH02Gene05297</t>
  </si>
  <si>
    <t xml:space="preserve">Cellular Component: plasma membrane (GO:0005886);; Biological Process: gibberellic acid homeostasis (GO:0010336);; Molecular Function: peptide:proton symporter activity (GO:0015333);; Cellular Component: integral component of membrane (GO:0016021);; Molecular Function: oligopeptide transmembrane transporter activity (GO:0035673);; Cellular Component: intracellular vesicle (GO:0097708);; Molecular Function: peptide transmembrane transporter activity (GO:1904680);; </t>
  </si>
  <si>
    <t xml:space="preserve">K14638|7.8e-290|ats:109740882|K14638 solute carrier family 15 (peptide/histidine transporter), member 3/4 | (RefSeq) LOC109740882; protein NRT1/ PTR FAMILY 3.1 isoform X1 </t>
  </si>
  <si>
    <t>Protein NRT1/ PTR FAMILY 3.1 OS=Arabidopsis thaliana OX=3702 GN=NPF3.1 PE=2 SV=1</t>
  </si>
  <si>
    <t>protein NRT1/ PTR FAMILY 3.1 [Hordeum vulgare]</t>
  </si>
  <si>
    <t>cellular component: cell (GO:0005623);; cellular component: membrane (GO:0016020);; cellular component: cell part (GO:0044464);; biological process: biological regulation (GO:0065007);; biological process: single-organism process (GO:0044699);; biological process: localization (GO:0051179);; molecular function: transporter activity (GO:0005215);; cellular component: membrane part (GO:0044425);; cellular component: organelle (GO:0043226)</t>
  </si>
  <si>
    <t>PH02Gene20733</t>
  </si>
  <si>
    <t>Plastid division protein CDP1, chloroplastic OS=Arabidopsis thaliana OX=3702 GN=CDP1 PE=1 SV=2</t>
  </si>
  <si>
    <t>hypothetical protein E2562_035338 [Oryza meyeriana var. granulata]</t>
  </si>
  <si>
    <t>PH02Gene11335</t>
  </si>
  <si>
    <t xml:space="preserve">Molecular Function: malate synthase activity (GO:0004474);; Biological Process: glyoxylate cycle (GO:0006097);; Biological Process: tricarboxylic acid cycle (GO:0006099);; </t>
  </si>
  <si>
    <t xml:space="preserve">K01638|5.8e-303|ats:109768280|K01638 malate synthase [EC:2.3.3.9] | (RefSeq) LOC109768280; malate synthase </t>
  </si>
  <si>
    <t>Pyruvate metabolism (ko00620);; Glyoxylate and dicarboxylate metabolism (ko00630);; Carbon metabolism (ko01200)</t>
  </si>
  <si>
    <t>Malate synthase</t>
  </si>
  <si>
    <t>Malate synthase OS=Oryza sativa subsp. japonica OX=39947 GN=MS PE=2 SV=1</t>
  </si>
  <si>
    <t>hypothetical protein D1007_01678 [Hordeum vulgare]</t>
  </si>
  <si>
    <t>PH02Gene15076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</si>
  <si>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Cellular Component: integral component of membrane (GO:0016021);; </t>
  </si>
  <si>
    <t xml:space="preserve">K01180|2.8e-111|cmax:111487562|K01180 endo-1,3(4)-beta-glucanase [EC:3.2.1.6] | (RefSeq) uncharacterized protein LOC111487562 </t>
  </si>
  <si>
    <t>proline-rich receptor-like protein kinase PERK3 [Setaria italica]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</si>
  <si>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(GO:0044464);; cellular component: membrane part (GO:0044425)</t>
  </si>
  <si>
    <t>PH02Gene41858</t>
  </si>
  <si>
    <t>[BQ]</t>
  </si>
  <si>
    <t>Chromatin structure and dynamics;; Secondary metabolites biosynthesis, transport and catabolism</t>
  </si>
  <si>
    <t xml:space="preserve">K06067|1.1e-295|obr:102704710|K06067 histone deacetylase 1/2 [EC:3.5.1.98] | (RefSeq) probable histone deacetylase 19 </t>
  </si>
  <si>
    <t>Histone deacetylase domain</t>
  </si>
  <si>
    <t>Histone deacetylase 1 OS=Oryza sativa subsp. japonica OX=39947 GN=HDAC1 PE=1 SV=1</t>
  </si>
  <si>
    <t>BQ</t>
  </si>
  <si>
    <t>hypothetical protein E2562_031841 [Oryza meyeriana var. granulata]</t>
  </si>
  <si>
    <t>PH02Gene34342</t>
  </si>
  <si>
    <t xml:space="preserve">Molecular Function: mRNA binding (GO:0003729);; Molecular Function: 3-hydroxyacyl-CoA dehydrogenase activity (GO:0003857);; Molecular Function: enoyl-CoA hydratase activity (GO:0004300);; Biological Process: fatty acid beta-oxidation (GO:0006635);; Molecular Function: microtubule binding (GO:0008017);; Molecular Function: 3-hydroxyacyl-CoA dehydratase activity (GO:0018812);; </t>
  </si>
  <si>
    <t xml:space="preserve">K10527|0.0e+00|dosa:Os02t0274100-01|K10527 enoyl-CoA hydratase/3-hydroxyacyl-CoA dehydrogenase [EC:4.2.1.17 1.1.1.35 1.1.1.211] | (RefSeq) Os02g0274100; Similar to Peroxisomal fatty acid beta-oxidation multifunctional protein (MFP). </t>
  </si>
  <si>
    <t>Fatty acid degradation (ko00071);; alpha-Linolenic acid metabolism (ko00592);; Fatty acid metabolism (ko01212)</t>
  </si>
  <si>
    <t>3-hydroxyacyl-CoA dehydrogenase, NAD binding domain</t>
  </si>
  <si>
    <t>Peroxisomal fatty acid beta-oxidation multifunctional protein OS=Oryza sativa subsp. japonica OX=39947 GN=MFP PE=1 SV=2</t>
  </si>
  <si>
    <t>hypothetical protein OsI_06722 [Oryza sativa Indica Group]</t>
  </si>
  <si>
    <t>molecular function: binding (GO:0005488);; biological process: metabolic process (GO:0008152);; biological process: single-organism process (GO:0044699);; molecular function: catalytic activity (GO:0003824);; biological process: cellular process (GO:0009987)</t>
  </si>
  <si>
    <t>PH02Gene25500</t>
  </si>
  <si>
    <t xml:space="preserve">Biological Process: polysaccharide biosynthetic process (GO:0000271);; 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Biological Process: carbohydrate metabolic process (GO:0005975);; Biological Process: polysaccharide metabolic process (GO:0005976);; Biological Process: starch metabolic process (GO:0005982);; Biological Process: cellular glucan metabolic process (GO:0006073);; Biological Process: biological_process (GO:0008150);; Biological Process: metabolic process (GO:0008152);; Molecular Function: glucose-1-phosphate adenylyltransferase activity (GO:0008878);; Biological Process: biosynthetic process (GO:0009058);; Biological Process: macromolecule biosynthetic process (GO:0009059);; Biological Process: glucan biosynthetic process (GO:0009250);; Cellular Component: amyloplast (GO:0009501);; Cellular Component: chloroplast (GO:0009507);; Cellular Component: plastid (GO:0009536);; Biological Process: cellular process (GO:0009987);; Biological Process: carbohydrate biosynthetic process (GO:0016051);; Molecular Function: transferase activity (GO:0016740);; Molecular Function: transferase activity, transferring phosphorus-containing groups (GO:0016772);; Molecular Function: nucleotidyltransferase activity (GO:0016779);; Biological Process: starch biosynthetic process (GO:0019252);; Biological Process: cellular polysaccharide biosynthetic process (GO:0033692);; Biological Process: cellular carbohydrate biosynthetic process (GO:0034637);; Biological Process: cellular macromolecule biosynthetic process (GO:0034645);;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glucan metabolic process (GO:0044042);;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Cellular Component: intracellular part (GO:0044424);; Cellular Component: cytoplasmic part (GO:0044444);; Cellular Component: cell part (GO:0044464);; Molecular Function: adenylyltransferase activity (GO:0070566);; Biological Process: organic substance metabolic process (GO:0071704);; Biological Process: organic substance biosynthetic process (GO:1901576);; </t>
  </si>
  <si>
    <t xml:space="preserve">K00975|2.6e-294|obr:102714462|K00975 glucose-1-phosphate adenylyltransferase [EC:2.7.7.27] | (RefSeq) glucose-1-phosphate adenylyltransferase large subunit, chloroplastic/amyloplastic </t>
  </si>
  <si>
    <t>Starch and sucrose metabolism (ko00500);; Amino sugar and nucleotide sugar metabolism (ko00520)</t>
  </si>
  <si>
    <t>Nucleotidyl transferase</t>
  </si>
  <si>
    <t>Glucose-1-phosphate adenylyltransferase large subunit 3, chloroplastic/amyloplastic OS=Oryza sativa subsp. japonica OX=39947 GN=AGPL3 PE=1 SV=1</t>
  </si>
  <si>
    <t>hypothetical protein E2562_006567 [Oryza meyeriana var. granulata]</t>
  </si>
  <si>
    <t>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cellular component: organelle (GO:0043226)</t>
  </si>
  <si>
    <t>PH02Gene20246</t>
  </si>
  <si>
    <t>uncharacterized protein LOC101767039 [Setaria italica]</t>
  </si>
  <si>
    <t>PH02Gene45023</t>
  </si>
  <si>
    <t>Protein LONGIFOLIA 1 OS=Arabidopsis thaliana OX=3702 GN=LNG1 PE=1 SV=1</t>
  </si>
  <si>
    <t>hypothetical protein E2562_036559 [Oryza meyeriana var. granulata]</t>
  </si>
  <si>
    <t>PH02Gene39448</t>
  </si>
  <si>
    <t xml:space="preserve">K23869|2.4e-242|sbi:8072911|K23869 galactan beta-1,4-galactosyltransferase [EC:2.4.1.-] | (RefSeq) galactan beta-1,4-galactosyltransferase GALS1 </t>
  </si>
  <si>
    <t>Glycosyltransferase family 92</t>
  </si>
  <si>
    <t>Galactan beta-1,4-galactosyltransferase GALS1 OS=Arabidopsis thaliana OX=3702 GN=GALS1 PE=2 SV=2</t>
  </si>
  <si>
    <t>PH02Gene30680</t>
  </si>
  <si>
    <t xml:space="preserve">Molecular Function: carboxy-lyase activity (GO:0016831);; Biological Process: carboxylic acid metabolic process (GO:0019752);; Molecular Function: pyridoxal phosphate binding (GO:0030170);; </t>
  </si>
  <si>
    <t xml:space="preserve">K01590|3.8e-247|osa:4329593|K01590 histidine decarboxylase [EC:4.1.1.22] | (RefSeq) serine decarboxylase 1 </t>
  </si>
  <si>
    <t>Histidine metabolism (ko00340)</t>
  </si>
  <si>
    <t>Serine decarboxylase 1 OS=Oryza sativa subsp. japonica OX=39947 GN=SDC1 PE=3 SV=1</t>
  </si>
  <si>
    <t>hypothetical protein E2562_022746 [Oryza meyeriana var. granulata]</t>
  </si>
  <si>
    <t>molecular function: catalytic activity (GO:0003824);; biological process: metabolic process (GO:0008152);; biological process: cellular process (GO:0009987);; biological process: single-organism process (GO:0044699);; molecular function: binding (GO:0005488)</t>
  </si>
  <si>
    <t>PH02Gene04976</t>
  </si>
  <si>
    <t xml:space="preserve">Cellular Component: nucleosome (GO:0000786);; Molecular Function: DNA binding (GO:0003677);; </t>
  </si>
  <si>
    <t xml:space="preserve">K11252|4.1e-45|cqi:110697006|K11252 histone H2B | (RefSeq) probable histone H2B.1 </t>
  </si>
  <si>
    <t>Histone H2B.11 OS=Oryza sativa subsp. indica OX=39946 GN=H2B.11 PE=3 SV=1</t>
  </si>
  <si>
    <t>probable histone H2B.1 [Chenopodium quinoa]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</si>
  <si>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</t>
  </si>
  <si>
    <t>PH02Gene31671</t>
  </si>
  <si>
    <t xml:space="preserve">K13457|5.8e-297|ats:109779569|K13457 disease resistance protein RPM1 | (RefSeq) LOC109779569; disease resistance protein RPM1-like </t>
  </si>
  <si>
    <t>PH02Gene37084</t>
  </si>
  <si>
    <t xml:space="preserve">Molecular Function: magnesium ion binding (GO:0000287);; Molecular Function: terpene synthase activity (GO:0010333);; Molecular Function: hydrolase activity (GO:0016787);; </t>
  </si>
  <si>
    <t xml:space="preserve">K15803|7.2e-113|sbi:8064523|K15803 (-)-germacrene D synthase [EC:4.2.3.75] | (RefSeq) (S)-beta-bisabolene synthase </t>
  </si>
  <si>
    <t>Tau-cadinol synthase OS=Zea mays OX=4577 GN=TPS7 PE=1 SV=1</t>
  </si>
  <si>
    <t>(E, E)-farnesol/(E)-nerolidol synthase [Phyllostachys edulis]</t>
  </si>
  <si>
    <t>Phyllostachys_edulis_newGene_3480</t>
  </si>
  <si>
    <t xml:space="preserve">Molecular Function: alcohol dehydrogenase activity, zinc-dependent (GO:0004024);; Cellular Component: cytosol (GO:0005829);; Molecular Function: zinc ion binding (GO:0008270);; Biological Process: formaldehyde catabolic process (GO:0046294);; Molecular Function: S-(hydroxymethyl)glutathione dehydrogenase activity (GO:0051903);; </t>
  </si>
  <si>
    <t xml:space="preserve">K18857|3.5e-25|sita:101767284|K18857 alcohol dehydrogenase class-P [EC:1.1.1.1] | (RefSeq) alcohol dehydrogenase 1 isoform X1 </t>
  </si>
  <si>
    <t>Glycolysis / Gluconeogenesis (ko00010);; Fatty acid degradation (ko00071);; Tyrosine metabolism (ko00350);; alpha-Linolenic acid metabolism (ko00592)</t>
  </si>
  <si>
    <t>Alcohol dehydrogenase 1 OS=Zea mays OX=4577 GN=ADH1 PE=2 SV=1</t>
  </si>
  <si>
    <t>alcohol dehydrogenase 1 isoform X1 [Setaria italica]</t>
  </si>
  <si>
    <t>biological process: metabolic process (GO:0008152);; biological process: single-organism process (GO:0044699);; molecular function: catalytic activity (GO:0003824);; cellular component: cell (GO:0005623);; cellular component: cell part (GO:0044464);; molecular function: binding (GO:0005488);; biological process: cellular process (GO:0009987);; biological process: response to stimulus (GO:0050896);; biological process: detoxification (GO:0098754)</t>
  </si>
  <si>
    <t>PH02Gene05485</t>
  </si>
  <si>
    <t xml:space="preserve">K09286|1.8e-81|sita:101772959|K09286 EREBP-like factor | (RefSeq) ethylene-responsive transcription factor ERF073 </t>
  </si>
  <si>
    <t>Ethylene-responsive transcription factor RAP2-12 OS=Arabidopsis thaliana OX=3702 GN=RAP2-12 PE=1 SV=1</t>
  </si>
  <si>
    <t>hypothetical protein E2562_009465 [Oryza meyeriana var. granulata]</t>
  </si>
  <si>
    <t>PH02Gene26060</t>
  </si>
  <si>
    <t xml:space="preserve">K13415|3.8e-74|atr:18432040|K13415 protein brassinosteroid insensitive 1 [EC:2.7.10.1 2.7.11.1] | (RefSeq) systemin receptor SR160 </t>
  </si>
  <si>
    <t>PH02Gene28443</t>
  </si>
  <si>
    <t xml:space="preserve">Molecular Function: ATP binding (GO:0005524);; Cellular Component: cellular_component (GO:0005575);; Cellular Component: intracellular (GO:0005622);; Cellular Component: cell (GO:0005623);; Cellular Component: nucleus (GO:0005634);; Cellular Component: plasma membrane (GO:0005886);; Cellular Component: cell-cell junction (GO:0005911);; Cellular Component: plasmodesma (GO:0009506);; Cellular Component: membrane (GO:0016020);; Cellular Component: integral component of membrane (GO:0016021);; Molecular Function: ATPase activity (GO:0016887);; Cellular Component: cell junction (GO:0030054);; Molecular Function: ATPase activity, coupled to transmembrane movement of substances (GO:0042626);;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Cellular Component: symplast (GO:0055044);; Biological Process: transmembrane transport (GO:0055085);; Cellular Component: cell periphery (GO:0071944);; </t>
  </si>
  <si>
    <t xml:space="preserve">K05658|0.0e+00|bdi:100843547|K05658 ATP-binding cassette, subfamily B (MDR/TAP), member 1 [EC:7.6.2.2] | (RefSeq) ABC transporter B family member 20 </t>
  </si>
  <si>
    <t>ABC transporter B family member 20 OS=Arabidopsis thaliana OX=3702 GN=ABCB20 PE=1 SV=1</t>
  </si>
  <si>
    <t>hypothetical protein E2562_018897 [Oryza meyeriana var. granulata]</t>
  </si>
  <si>
    <t>molecular function: binding (GO:0005488);; cellular component: cell (GO:0005623);; cellular component: cell part (GO:0044464);; cellular component: organelle (GO:0043226);; cellular component: membrane (GO:0016020);; cellular component: cell junction (GO:0030054);; cellular component: membrane part (GO:0044425);; molecular function: catalytic activity (GO:0003824);; biological process: localization (GO:0051179);; molecular function: transporter activity (GO:0005215);; cellular component: symplast (GO:0055044)</t>
  </si>
  <si>
    <t>PH02Gene43686</t>
  </si>
  <si>
    <t xml:space="preserve">K13416|3.4e-07|sind:105169199|K13416 brassinosteroid insensitive 1-associated receptor kinase 1 [EC:2.7.10.1 2.7.11.1] | (RefSeq) BRASSINOSTEROID INSENSITIVE 1-associated receptor kinase 1 </t>
  </si>
  <si>
    <t>Phyllostachys_edulis_newGene_3447</t>
  </si>
  <si>
    <t>PH02Gene12963</t>
  </si>
  <si>
    <t xml:space="preserve">Molecular Function: magnesium ion binding (GO:0000287);; Molecular Function: carboxy-lyase activity (GO:0016831);; Molecular Function: thiamine pyrophosphate binding (GO:0030976);; </t>
  </si>
  <si>
    <t xml:space="preserve">K01568|1.9e-270|sita:101776753|K01568 pyruvate decarboxylase [EC:4.1.1.1] | (RefSeq) pyruvate decarboxylase 2 </t>
  </si>
  <si>
    <t>Pyruvate decarboxylase 2 OS=Oryza sativa subsp. indica OX=39946 GN=PDC2 PE=2 SV=2</t>
  </si>
  <si>
    <t>hypothetical protein GQ55_9G511400 [Panicum hallii var. hallii]</t>
  </si>
  <si>
    <t>Phyllostachys_edulis_newGene_19702</t>
  </si>
  <si>
    <t xml:space="preserve">Biological Process: recognition of pollen (GO:0048544);; </t>
  </si>
  <si>
    <t>S-locus glycoprotein domain</t>
  </si>
  <si>
    <t>G-type lectin S-receptor-like serine/threonine-protein kinase At4g11900 OS=Arabidopsis thaliana OX=3702 GN=At4g11900 PE=2 SV=1</t>
  </si>
  <si>
    <t>hypothetical protein EE612_027311 [Oryza sativa]</t>
  </si>
  <si>
    <t>biological process: reproduction (GO:0000003);; biological process: cellular process (GO:0009987);; biological process: reproductive process (GO:0022414);; biological process: single-organism process (GO:0044699)</t>
  </si>
  <si>
    <t>PH02Gene29033</t>
  </si>
  <si>
    <t xml:space="preserve">K02873|2.3e-67|obr:102700167|K02873 large subunit ribosomal protein L13e | (RefSeq) 60S ribosomal protein L13-1 </t>
  </si>
  <si>
    <t>Ribosomal protein L13e</t>
  </si>
  <si>
    <t>60S ribosomal protein L13-1 OS=Arabidopsis thaliana OX=3702 GN=RPL13B PE=1 SV=1</t>
  </si>
  <si>
    <t>PREDICTED: 60S ribosomal protein L13-1 [Oryza brachyantha]</t>
  </si>
  <si>
    <t>PH02Gene29485</t>
  </si>
  <si>
    <t xml:space="preserve">K16818|6.5e-10|cann:107860688|K16818 phospholipase A1 [EC:3.1.1.32] | (RefSeq) phospholipase A(1) DAD1, chloroplastic-like </t>
  </si>
  <si>
    <t>hypothetical protein E2562_019663 [Oryza meyeriana var. granulata]</t>
  </si>
  <si>
    <t>PH02Gene09966</t>
  </si>
  <si>
    <t xml:space="preserve">Molecular Function: G-protein coupled receptor activity (GO:0004930);; Cellular Component: plasma membrane (GO:0005886);; Molecular Function: ligand-gated ion channel activity (GO:0015276);; Cellular Component: integral component of membrane (GO:0016021);; Molecular Function: signaling receptor activity (GO:0038023);; </t>
  </si>
  <si>
    <t xml:space="preserve">K05387|4.0e-278|dosa:Os09t0428300-00|K05387 glutamate receptor, ionotropic, plant | (RefSeq) Os09g0428300; Similar to Glutamate receptor. </t>
  </si>
  <si>
    <t>[PET]</t>
  </si>
  <si>
    <t>Inorganic ion transport and metabolism;; Amino acid transport and metabolism;; Signal transduction mechanisms</t>
  </si>
  <si>
    <t>Receptor family ligand binding region</t>
  </si>
  <si>
    <t>Glutamate receptor 2.7 OS=Arabidopsis thaliana OX=3702 GN=GLR2.7 PE=2 SV=3</t>
  </si>
  <si>
    <t>glutamate receptor 2.8 isoform X1 [Oryza sativa Japonica Group]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</si>
  <si>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biological process: localization (GO:0051179);; molecular function: transporter activity (GO:0005215);; cellular component: membrane part (GO:0044425)</t>
  </si>
  <si>
    <t>PH02Gene09969</t>
  </si>
  <si>
    <t xml:space="preserve">Molecular Function: ligand-gated ion channel activity (GO:0015276);; Cellular Component: integral component of membrane (GO:0016021);; </t>
  </si>
  <si>
    <t xml:space="preserve">K05387|2.2e-249|dosa:Os09t0429000-00|K05387 glutamate receptor, ionotropic, plant | (RefSeq) Os09g0429000; Similar to Glutamate receptor. </t>
  </si>
  <si>
    <t>Glutamate receptor 2.6 OS=Arabidopsis thaliana OX=3702 GN=GLR2.6 PE=2 SV=2</t>
  </si>
  <si>
    <t>hypothetical protein OsI_31454 [Oryza sativa Indica Group]</t>
  </si>
  <si>
    <t>biological process: localization (GO:0051179);; molecular function: transporter activity (GO:0005215);; molecular function: molecular transducer activity (GO:0060089);; cellular component: membrane (GO:0016020);; cellular component: membrane part (GO:0044425)</t>
  </si>
  <si>
    <t>PH02Gene08073</t>
  </si>
  <si>
    <t xml:space="preserve">K13436|1.2e-179|sita:101754750|K13436 pto-interacting protein 1 [EC:2.7.11.1] | (RefSeq) pto-interacting protein 1 isoform X2 </t>
  </si>
  <si>
    <t>Receptor-like cytoplasmic kinase 1 OS=Arabidopsis thaliana OX=3702 GN=CARK1 PE=1 SV=1</t>
  </si>
  <si>
    <t>hypothetical protein E2562_006245 [Oryza meyeriana var. granulata]</t>
  </si>
  <si>
    <t>PH02Gene25621</t>
  </si>
  <si>
    <t xml:space="preserve">Molecular Function: adenyl-nucleotide exchange factor activity (GO:0000774);; Molecular Function: structural constituent of ribosome (GO:0003735);; Cellular Component: mitochondrial matrix (GO:0005759);; Cellular Component: ribosome (GO:0005840);; Biological Process: translation (GO:0006412);; Biological Process: protein folding (GO:0006457);; Molecular Function: protein homodimerization activity (GO:0042803);; Molecular Function: chaperone binding (GO:0051087);; </t>
  </si>
  <si>
    <t xml:space="preserve">K02893|3.1e-70|sita:101782184|K02893 large subunit ribosomal protein L23Ae | (RefSeq) 60S ribosomal protein L23a </t>
  </si>
  <si>
    <t>Ribosomal protein L23, N-terminal domain</t>
  </si>
  <si>
    <t>60S ribosomal protein L23a OS=Nicotiana tabacum OX=4097 GN=RPL23A PE=2 SV=1</t>
  </si>
  <si>
    <t>hypothetical protein EJB05_20847, partial [Eragrostis curvula]</t>
  </si>
  <si>
    <t>biological process: biological regulation (GO:0065007);; molecular function: binding (GO:0005488);; molecular function: molecular function regulator (GO:0098772);; molecular function: structural molecule activity (GO:0005198);; cellular component: cell (GO:0005623);; cellular component: membrane-enclosed lumen (GO:0031974);; cellular component: organelle (GO:0043226);; cellular component: organelle part (GO:0044422);; cellular component: cell part (GO:0044464);; cellular component: macromolecular complex (GO:0032991);; biological process: metabolic process (GO:0008152);; biological process: cellular process (GO:0009987)</t>
  </si>
  <si>
    <t>PH02Gene22763</t>
  </si>
  <si>
    <t xml:space="preserve">Molecular Function: DNA binding (GO:0003677);; Biological Process: DNA strand elongation involved in DNA replication (GO:0006271);; Cellular Component: DNA polymerase complex (GO:0042575);; Cellular Component: delta DNA polymerase complex (GO:0043625);; </t>
  </si>
  <si>
    <t xml:space="preserve">K02328|5.4e-51|bdi:100831775|K02328 DNA polymerase delta subunit 2 | (RefSeq) DNA polymerase delta small subunit </t>
  </si>
  <si>
    <t>DNA replication (ko03030);; Base excision repair (ko03410);; Nucleotide excision repair (ko03420);; Mismatch repair (ko03430);; Homologous recombination (ko03440)</t>
  </si>
  <si>
    <t>DNA polymerase delta subunit OB-fold domain</t>
  </si>
  <si>
    <t>DNA polymerase delta small subunit OS=Oryza sativa subsp. japonica OX=39947 GN=POLD2 PE=2 SV=1</t>
  </si>
  <si>
    <t>DNA polymerase delta small subunit [Brachypodium distachyon]</t>
  </si>
  <si>
    <t>molecular function: binding (GO:0005488);; biological process: metabolic process (GO:0008152);; biological process: cellular process (GO:0009987);; cellular component: cell (GO:0005623);; cellular component: macromolecular complex (GO:0032991);; cellular component: cell part (GO:0044464);; cellular component: membrane-enclosed lumen (GO:0031974);; cellular component: organelle (GO:0043226);; cellular component: organelle part (GO:0044422)</t>
  </si>
  <si>
    <t>PH02Gene11583</t>
  </si>
  <si>
    <t xml:space="preserve">Molecular Function: FMN binding (GO:0010181);; </t>
  </si>
  <si>
    <t xml:space="preserve">K00327|1.5e-15|dosa:Os04t0653400-01|K00327 NADPH-ferrihemoprotein reductase [EC:1.6.2.4] | (RefSeq) Os04g0653400; Similar to NADPH-cytochrome P450 reductase (Fragment). </t>
  </si>
  <si>
    <t>Flavodoxin</t>
  </si>
  <si>
    <t>NADPH--cytochrome P450 reductase 2 OS=Arabidopsis thaliana OX=3702 GN=ATR2 PE=1 SV=1</t>
  </si>
  <si>
    <t>uncharacterized protein LOC100834777 [Brachypodium distachyon]</t>
  </si>
  <si>
    <t>PH02Gene16287</t>
  </si>
  <si>
    <t xml:space="preserve">K10526|3.1e-25|pda:103705573|K10526 OPC-8:0 CoA ligase 1 [EC:6.2.1.-] | (RefSeq) 4-coumarate--CoA ligase-like 5 </t>
  </si>
  <si>
    <t>hypothetical protein BAE44_0001077 [Dichanthelium oligosanthes]</t>
  </si>
  <si>
    <t>PH02Gene29383</t>
  </si>
  <si>
    <t xml:space="preserve">Molecular Function: DNA binding (GO:0003677);; Cellular Component: nucleus (GO:0005634);; Cellular Component: host cell nucleus (GO:0042025);; Molecular Function: metal ion binding (GO:0046872);; </t>
  </si>
  <si>
    <t xml:space="preserve">K20641|1.9e-10|cvr:CHLNCDRAFT_59250|K20641 Rho GTPase-activating protein 20 | (RefSeq) hypothetical protein </t>
  </si>
  <si>
    <t>SBP domain</t>
  </si>
  <si>
    <t>Squamosa promoter-binding-like protein 3 OS=Oryza sativa subsp. indica OX=39946 GN=SPL3 PE=2 SV=1</t>
  </si>
  <si>
    <t>squamosa-promoter binding protein-like protein [Phyllostachys edulis]</t>
  </si>
  <si>
    <t>molecular function: binding (GO:0005488);; cellular component: cell (GO:0005623);; cellular component: organelle (GO:0043226);; cellular component: cell part (GO:0044464);; cellular component: other organism (GO:0044215);; cellular component: other organism part (GO:0044217)</t>
  </si>
  <si>
    <t>PH02Gene11204</t>
  </si>
  <si>
    <t xml:space="preserve">K23134|2.2e-131|zma:103628119|K23134 dolabradiene monooxygenase / zealexin A1 synthase [EC:1.14.14.159 1.14.14.160] | (RefSeq) ent-isokaurene C2-hydroxylase </t>
  </si>
  <si>
    <t>Dolabradiene monooxygenase OS=Zea mays OX=4577 GN=CYP71Z16 PE=1 SV=1</t>
  </si>
  <si>
    <t>hypothetical protein GQ55_4G073100 [Panicum hallii var. hallii]</t>
  </si>
  <si>
    <t>Phyllostachys_edulis_newGene_13907</t>
  </si>
  <si>
    <t>Phyllostachys_edulis_newGene_16831</t>
  </si>
  <si>
    <t>AFG1-like ATPase</t>
  </si>
  <si>
    <t>Phyllostachys_edulis_newGene_1060</t>
  </si>
  <si>
    <t>PH02Gene01643</t>
  </si>
  <si>
    <t xml:space="preserve">K20890|7.9e-14|ccav:112514891|K20890 xylan alpha-glucuronosyltransferase [EC:2.4.1.-] | (RefSeq) UDP-glucuronate:xylan alpha-glucuronosyltransferase 2 </t>
  </si>
  <si>
    <t>Putative glucuronosyltransferase PGSIP7 OS=Arabidopsis thaliana OX=3702 GN=PGSIP7 PE=3 SV=1</t>
  </si>
  <si>
    <t>putative glucuronosyltransferase PGSIP7 [Setaria viridis]</t>
  </si>
  <si>
    <t>PH02Gene36601</t>
  </si>
  <si>
    <t xml:space="preserve">K03453|2.0e-08|han:110873038|K03453 bile acid:Na+ symporter, BASS family | (RefSeq) probable sodium/metabolite cotransporter BASS3, chloroplastic </t>
  </si>
  <si>
    <t>BTB/POZ domain-containing protein At5g03250 OS=Arabidopsis thaliana OX=3702 GN=At5g03250 PE=2 SV=1</t>
  </si>
  <si>
    <t>hypothetical protein E2562_004322 [Oryza meyeriana var. granulata]</t>
  </si>
  <si>
    <t>Phyllostachys_edulis_newGene_20144</t>
  </si>
  <si>
    <t xml:space="preserve">Cellular Component: plasma membrane (GO:0005886);; Cellular Component: integral component of membrane (GO:0016021);; </t>
  </si>
  <si>
    <t>Domain of unknown function (DUF588)</t>
  </si>
  <si>
    <t>CASP-like protein 5B2 OS=Oryza sativa subsp. indica OX=39946 GN=OsI_20198 PE=3 SV=1</t>
  </si>
  <si>
    <t>CASP-like protein 5B2 [Aegilops tauschii subsp. tauschii]</t>
  </si>
  <si>
    <t>PH02Gene39974</t>
  </si>
  <si>
    <t xml:space="preserve">Molecular Function: secondary active sulfate transmembrane transporter activity (GO:0008271);; Cellular Component: integral component of membrane (GO:0016021);; </t>
  </si>
  <si>
    <t xml:space="preserve">K17470|0.0e+00|bdi:100838829|K17470 sulfate transporter 1, high-affinity | (RefSeq) sulfate transporter 1.2 </t>
  </si>
  <si>
    <t>Sulfate permease family</t>
  </si>
  <si>
    <t>Sulfate transporter 1.2 OS=Arabidopsis thaliana OX=3702 GN=SULTR1;2 PE=1 SV=1</t>
  </si>
  <si>
    <t>High affinity sulfate transporter 2 [Dichanthelium oligosanthes]</t>
  </si>
  <si>
    <t>biological process: single-organism process (GO:0044699);; biological process: localization (GO:0051179);; molecular function: transporter activity (GO:0005215);; cellular component: membrane (GO:0016020);; cellular component: membrane part (GO:0044425)</t>
  </si>
  <si>
    <t>PH02Gene14321</t>
  </si>
  <si>
    <t xml:space="preserve">K00059|1.5e-146|bdi:100826298|K00059 3-oxoacyl-[acyl-carrier protein] reductase [EC:1.1.1.100] | (RefSeq) 3-oxoacyl-[acyl-carrier-protein] reductase 4 </t>
  </si>
  <si>
    <t>hypothetical protein EJB05_37297 [Eragrostis curvula]</t>
  </si>
  <si>
    <t>Phyllostachys_edulis_newGene_15843</t>
  </si>
  <si>
    <t>Phyllostachys_edulis_newGene_13975</t>
  </si>
  <si>
    <t>PH02Gene33290</t>
  </si>
  <si>
    <t>Uncharacterized membrane protein At1g16860 OS=Arabidopsis thaliana OX=3702 GN=At1g16860 PE=1 SV=1</t>
  </si>
  <si>
    <t>uncharacterized membrane protein At1g16860-like [Panicum hallii]</t>
  </si>
  <si>
    <t>PH02Gene23109</t>
  </si>
  <si>
    <t xml:space="preserve">K22771|1.3e-204|ats:109759951|K22771 flavonol-3-O-L-rhamnoside-7-O-glucosyltransferase [EC:2.4.1.-] | (RefSeq) LOC109759951; UDP-glycosyltransferase 73C6-like </t>
  </si>
  <si>
    <t>Flavone and flavonol biosynthesis (ko00944)</t>
  </si>
  <si>
    <t>UDP-glycosyltransferase 73D1 OS=Arabidopsis thaliana OX=3702 GN=UGT73D1 PE=3 SV=1</t>
  </si>
  <si>
    <t>UGT701A5 [Avena strigosa]</t>
  </si>
  <si>
    <t>PH02Gene07581</t>
  </si>
  <si>
    <t xml:space="preserve">Molecular Function: oxidoreductase activity, acting on single donors with incorporation of molecular oxygen, incorporation of two atoms of oxygen (GO:0016702);; Molecular Function: metal ion binding (GO:0046872);; </t>
  </si>
  <si>
    <t xml:space="preserve">K09840|4.9e-286|ats:109742916|K09840 9-cis-epoxycarotenoid dioxygenase [EC:1.13.11.51] | (RefSeq) LOC109742916; 9-cis-epoxycarotenoid dioxygenase 1, chloroplastic-like </t>
  </si>
  <si>
    <t>9-cis-epoxycarotenoid dioxygenase NCED5, chloroplastic OS=Oryza sativa subsp. japonica OX=39947 GN=NCED5 PE=2 SV=1</t>
  </si>
  <si>
    <t>9-cis-epoxycarotenoid dioxygenase 1 [Secale cereale x Triticum turgidum subsp. durum]</t>
  </si>
  <si>
    <t>PH02Gene02898</t>
  </si>
  <si>
    <t xml:space="preserve">Biological Process: trichome branching (GO:0010091);; </t>
  </si>
  <si>
    <t>protein BRANCHLESS TRICHOME [Panicum hallii]</t>
  </si>
  <si>
    <t>biological process: cellular process (GO:0009987);; biological process: developmental process (GO:0032502);; biological process: single-organism process (GO:0044699);; biological process: cellular component organization or biogenesis (GO:0071840)</t>
  </si>
  <si>
    <t>PH02Gene50278</t>
  </si>
  <si>
    <t xml:space="preserve">Molecular Function: transcription factor activity, sequence-specific DNA binding (GO:0003700);; Cellular Component: nucleus (GO:0005634);; Biological Process: regulation of transcription, DNA-templated (GO:0006355);; Molecular Function: sequence-specific DNA binding (GO:0043565);; </t>
  </si>
  <si>
    <t xml:space="preserve">K14494|6.4e-39|pop:18099385|K14494 DELLA protein | (RefSeq) DELLA protein GAI </t>
  </si>
  <si>
    <t>Scarecrow-like protein 9 OS=Arabidopsis thaliana OX=3702 GN=SCL9 PE=2 SV=1</t>
  </si>
  <si>
    <t>scarecrow-like protein 34 [Brachypodium distachyon]</t>
  </si>
  <si>
    <t>PH02Gene29534</t>
  </si>
  <si>
    <t xml:space="preserve">K09264|1.5e-34|jcu:105630574|K09264 MADS-box transcription factor, plant | (RefSeq) MADS-box protein CMB1 </t>
  </si>
  <si>
    <t>MADS-box transcription factor 56 OS=Oryza sativa subsp. indica OX=39946 GN=MADS56 PE=2 SV=2</t>
  </si>
  <si>
    <t>MADS56 [Phyllostachys violascens]</t>
  </si>
  <si>
    <t>PH02Gene11663</t>
  </si>
  <si>
    <t xml:space="preserve">K05278|2.8e-48|egr:104450482|K05278 flavonol synthase [EC:1.14.20.6] | (RefSeq) flavonol synthase/flavanone 3-hydroxylase </t>
  </si>
  <si>
    <t>Protein SRG1 OS=Arabidopsis thaliana OX=3702 GN=SRG1 PE=2 SV=1</t>
  </si>
  <si>
    <t>protein SRG1-like [Aegilops tauschii subsp. tauschii]</t>
  </si>
  <si>
    <t>PH02Gene24110</t>
  </si>
  <si>
    <t xml:space="preserve">Molecular Function: molecular_function (GO:0003674);; Molecular Function: motor activity (GO:0003774);; Molecular Function: microtubule motor activity (GO:0003777);; Molecular Function: catalytic activity (GO:0003824);; Molecular Function: ATP binding (GO:0005524);; Cellular Component: cellular_component (GO:0005575);; Cellular Component: intracellular (GO:0005622);; Cellular Component: cell (GO:0005623);; Cellular Component: cytoskeleton (GO:0005856);; Cellular Component: kinesin complex (GO:0005871);; Cellular Component: microtubule (GO:0005874);; Cellular Component: microtubule associated complex (GO:0005875);; Cellular Component: plasma membrane (GO:0005886);; Cellular Component: cell-cell junction (GO:0005911);; Biological Process: movement of cell or subcellular component (GO:0006928);; Biological Process: microtubule-based process (GO:0007017);; Biological Process: microtubule-based movement (GO:0007018);; Molecular Function: microtubule binding (GO:0008017);; Biological Process: biological_process (GO:0008150);; Cellular Component: plasmodesma (GO:0009506);; Biological Process: cellular process (GO:0009987);; Cellular Component: microtubule cytoskeleton (GO:0015630);; Cellular Component: membrane (GO:0016020);;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Cellular Component: cell junction (GO:0030054);; Cellular Component: macromolecular complex (GO:0032991);; Cellular Component: microtubule plus-end (GO:0035371);; Cellular Component: organelle (GO:0043226);; Cellular Component: non-membrane-bounded organelle (GO:0043228);; Cellular Component: intracellular organelle (GO:0043229);; Cellular Component: intracellular non-membrane-bounded organelle (GO:0043232);; Cellular Component: organelle part (GO:0044422);; Cellular Component: intracellular part (GO:0044424);; Cellular Component: cytoskeletal part (GO:0044430);; Cellular Component: intracellular organelle part (GO:0044446);; Cellular Component: cell part (GO:0044464);; Cellular Component: symplast (GO:0055044);; Cellular Component: cell periphery (GO:0071944);; Cellular Component: supramolecular complex (GO:0099080);; Cellular Component: supramolecular polymer (GO:0099081);; Cellular Component: supramolecular fiber (GO:0099512);; Cellular Component: polymeric cytoskeletal fiber (GO:0099513);; Cellular Component: microtubule end (GO:1990752);; </t>
  </si>
  <si>
    <t xml:space="preserve">K11498|0.0e+00|obr:102711370|K11498 centromeric protein E | (RefSeq) kinesin-like protein NACK2 </t>
  </si>
  <si>
    <t>Kinesin-like protein KIN-7H OS=Oryza sativa subsp. japonica OX=39947 GN=KIN7H PE=2 SV=2</t>
  </si>
  <si>
    <t>hypothetical protein E2562_007164 [Oryza meyeriana var. granulata]</t>
  </si>
  <si>
    <t>molecular function: catalytic activity (GO:0003824);; molecular function: binding (GO:0005488);; cellular component: cell (GO:0005623);; cellular component: cell part (GO:0044464);; cellular component: organelle (GO:0043226);; cellular component: macromolecular complex (GO:0032991);; cellular component: organelle part (GO:0044422);; cellular component: supramolecular complex (GO:0099080);; cellular component: membrane (GO:0016020);; cellular component: cell junction (GO:0030054);; biological process: cellular process (GO:0009987);; biological process: single-organism process (GO:0044699);; cellular component: symplast (GO:0055044)</t>
  </si>
  <si>
    <t>PH02Gene20410</t>
  </si>
  <si>
    <t xml:space="preserve">Molecular Function: single-stranded DNA binding (GO:0003697);; Molecular Function: phospholipid binding (GO:0005543);; Biological Process: regulation of transcription, DNA-templated (GO:0006355);; Biological Process: NLS-bearing protein import into nucleus (GO:0006607);; Biological Process: nuclear pore organization (GO:0006999);; Molecular Function: structural constituent of nuclear pore (GO:0017056);; Cellular Component: nuclear membrane (GO:0031965);; Cellular Component: nuclear pore central transport channel (GO:0044613);; Cellular Component: nuclear pore nuclear basket (GO:0044615);; Biological Process: mRNA transport (GO:0051028);; </t>
  </si>
  <si>
    <t xml:space="preserve">K14313|4.8e-145|sbi:8080518|K14313 nuclear pore complex protein Nup53 | (RefSeq) nuclear pore complex protein NUP35 </t>
  </si>
  <si>
    <t>Nup53/35/40-type RNA recognition motif</t>
  </si>
  <si>
    <t>Nuclear pore complex protein NUP35 OS=Arabidopsis thaliana OX=3702 GN=NUP35 PE=1 SV=1</t>
  </si>
  <si>
    <t>hypothetical protein SORBI_3003G028100 [Sorghum bicolor]</t>
  </si>
  <si>
    <t>molecular function: binding (GO:0005488);; biological process: biological regulation (GO:0065007);; biological process: single-organism process (GO:0044699);; biological process: localization (GO:0051179);; biological process: cellular process (GO:0009987);; biological process: cellular component organization or biogenesis (GO:0071840);; molecular function: structural molecule activity (GO:0005198);;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</t>
  </si>
  <si>
    <t>PH02Gene27678</t>
  </si>
  <si>
    <t xml:space="preserve">Molecular Function: magnesium ion binding (GO:0000287);; Molecular Function: glutathione synthase activity (GO:0004363);; Molecular Function: ATP binding (GO:0005524);; Molecular Function: protein homodimerization activity (GO:0042803);; Molecular Function: glutathione binding (GO:0043295);; </t>
  </si>
  <si>
    <t xml:space="preserve">K21456|1.6e-248|obr:102710932|K21456 glutathione synthase [EC:6.3.2.3] | (RefSeq) glutathione synthetase, chloroplastic-like </t>
  </si>
  <si>
    <t>Cysteine and methionine metabolism (ko00270);; Glutathione metabolism (ko00480)</t>
  </si>
  <si>
    <t>Eukaryotic glutathione synthase, ATP binding domain</t>
  </si>
  <si>
    <t>Glutathione synthetase, chloroplastic OS=Brassica juncea OX=3707 GN=GSH2 PE=2 SV=1</t>
  </si>
  <si>
    <t>PREDICTED: glutathione synthetase, chloroplastic-like [Oryza brachyantha]</t>
  </si>
  <si>
    <t>Phyllostachys_edulis_newGene_17025</t>
  </si>
  <si>
    <t>PH02Gene00762</t>
  </si>
  <si>
    <t>Uncharacterised ACR, YagE family COG1723</t>
  </si>
  <si>
    <t>Protein RETARDED ROOT GROWTH, mitochondrial OS=Arabidopsis thaliana OX=3702 GN=RRG PE=1 SV=1</t>
  </si>
  <si>
    <t>uncharacterized protein C2845_PM07G23970 [Panicum miliaceum]</t>
  </si>
  <si>
    <t>PH02Gene30834</t>
  </si>
  <si>
    <t xml:space="preserve">K01051|1.1e-15|var:108341535|K01051 pectinesterase [EC:3.1.1.11] | (RefSeq) probable pectinesterase/pectinesterase inhibitor 58 </t>
  </si>
  <si>
    <t>trihelix transcription factor GTL1-like [Aegilops tauschii subsp. tauschii]</t>
  </si>
  <si>
    <t>PH02Gene41979</t>
  </si>
  <si>
    <t xml:space="preserve">Biological Process: reproduction (GO:0000003);; Biological Process: developmental process involved in reproduction (GO:0003006);; Cellular Component: cellular_component (GO:0005575);; Cellular Component: intracellular (GO:0005622);; Cellular Component: cell (GO:0005623);; Cellular Component: cytoplasm (GO:0005737);; Cellular Component: vacuole (GO:0005773);; Cellular Component: plasma membrane (GO:0005886);; Biological Process: response to stress (GO:0006950);; Biological Process: response to oxidative stress (GO:0006979);; Biological Process: multicellular organism development (GO:0007275);; Biological Process: gamete generation (GO:0007276);; Biological Process: biological_process (GO:0008150);; Biological Process: pollen development (GO:0009555);; Biological Process: cellular process (GO:0009987);; Cellular Component: membrane (GO:0016020);; Biological Process: sexual reproduction (GO:0019953);; Biological Process: cellular process involved in reproduction in multicellular organism (GO:0022412);; Biological Process: reproductive process (GO:0022414);; Biological Process: cell differentiation (GO:0030154);; Biological Process: multicellular organismal process (GO:0032501);; Biological Process: developmental process (GO:0032502);; Biological Process: multicellular organism reproduction (GO:0032504);;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multi-organism reproductive process (GO:0044703);; Biological Process: gametophyte development (GO:0048229);; Biological Process: male gamete generation (GO:0048232);; Biological Process: pollen sperm cell differentiation (GO:0048235);; Biological Process: multicellular organismal reproductive process (GO:0048609);; Biological Process: anatomical structure development (GO:0048856);; Biological Process: cellular developmental process (GO:0048869);; Biological Process: response to stimulus (GO:0050896);; Biological Process: multi-organism process (GO:0051704);; Biological Process: microgametogenesis (GO:0055046);; Cellular Component: cell periphery (GO:0071944);; </t>
  </si>
  <si>
    <t>PLAC8 family</t>
  </si>
  <si>
    <t>Cell number regulator 10 OS=Zea mays OX=4577 GN=CNR10 PE=2 SV=1</t>
  </si>
  <si>
    <t>hypothetical protein E2562_002798 [Oryza meyeriana var. granulata]</t>
  </si>
  <si>
    <t>biological process: reproduction (GO:0000003);; biological process: reproductive process (GO:0022414);; biological process: developmental process (GO:0032502);; cellular component: cell (GO:0005623);; cellular component: cell part (GO:0044464);; cellular component: organelle (GO:0043226);; cellular component: membrane (GO:0016020);; biological process: response to stimulus (GO:0050896);; biological process: multicellular organismal process (GO:0032501);; biological process: single-organism process (GO:0044699);; biological process: cellular process (GO:0009987);; biological process: multi-organism process (GO:0051704)</t>
  </si>
  <si>
    <t>PH02Gene48631</t>
  </si>
  <si>
    <t>hypothetical protein E2562_037722 [Oryza meyeriana var. granulata]</t>
  </si>
  <si>
    <t>PH02Gene24347</t>
  </si>
  <si>
    <t xml:space="preserve">K14611|2.8e-246|nau:109231653|K14611 solute carrier family 23 (nucleobase transporter), member 1 | (RefSeq) nucleobase-ascorbate transporter 6 </t>
  </si>
  <si>
    <t>Permease family</t>
  </si>
  <si>
    <t>Nucleobase-ascorbate transporter 6 OS=Arabidopsis thaliana OX=3702 GN=NAT6 PE=2 SV=2</t>
  </si>
  <si>
    <t>nucleobase-ascorbate transporter 6 isoform X2 [Oryza sativa Japonica Group]</t>
  </si>
  <si>
    <t>PH02Gene14958</t>
  </si>
  <si>
    <t>PREDICTED: protein TAPETUM DETERMINANT 1-like [Oryza brachyantha]</t>
  </si>
  <si>
    <t>Phyllostachys_edulis_newGene_6383</t>
  </si>
  <si>
    <t>PH02Gene27915</t>
  </si>
  <si>
    <t xml:space="preserve">K24139|3.4e-162|bdi:100832965|K24139 auxin efflux carrier family protein | (RefSeq) protein PIN-LIKES 7 </t>
  </si>
  <si>
    <t>Membrane transport protein</t>
  </si>
  <si>
    <t>Protein PIN-LIKES 7 OS=Arabidopsis thaliana OX=3702 GN=PILS7 PE=2 SV=1</t>
  </si>
  <si>
    <t>hypothetical protein EJB05_13052, partial [Eragrostis curvula]</t>
  </si>
  <si>
    <t>Phyllostachys_edulis_newGene_9443</t>
  </si>
  <si>
    <t>hypothetical protein Zm00014a_003428, partial [Zea mays]</t>
  </si>
  <si>
    <t>PH02Gene18020</t>
  </si>
  <si>
    <t xml:space="preserve">Biological Process: reproduction (GO:0000003);; Molecular Function: peptide receptor activity (GO:0001653);; Biological Process: immune system process (GO:0002376);; Biological Process: developmental process involved in reproduction (GO:0003006);; Molecular Function: molecular_function (GO:0003674);; Molecular Function: catalytic activity (GO:0003824);; Molecular Function: protein kinase activity (GO:0004672);; Molecular Function: ATP binding (GO:0005524);; Cellular Component: cellular_component (GO:0005575);; Cellular Component: cell (GO:0005623);;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defense response (GO:0006952);; Biological Process: immune response (GO:0006955);; Biological Process: response to oxidative stress (GO:0006979);; Biological Process: cell communication (GO:0007154);; Biological Process: signal transduction (GO:0007165);; Biological Process: multicellular organism development (GO:0007275);; Biological Process: biological_process (GO:0008150);; Biological Process: metabolic process (GO:0008152);; Biological Process: post-embryonic development (GO:0009791);; Biological Process: seed germination (GO:0009845);; Biological Process: tissue development (GO:0009888);; Biological Process: endosperm development (GO:0009960);; Biological Process: cellular process (GO:0009987);; Biological Process: fruit development (GO:0010154);;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reproductive process (GO:0022414);; Biological Process: signaling (GO:0023052);; Biological Process: multicellular organismal process (GO:0032501);; Biological Process: developmental process (GO:0032502);; Biological Process: protein modification process (GO:0036211);; Molecular Function: signaling receptor activity (GO:0038023);;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innate immune response (GO:0045087);; Biological Process: protein autophosphorylation (GO:0046777);; Biological Process: seed development (GO:0048316);;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cellular response to stimulus (GO:0051716);; Molecular Function: molecular transducer activity (GO:0060089);; Biological Process: reproductive system development (GO:0061458);; Biological Process: biological regulation (GO:0065007);; Biological Process: organic substance metabolic process (GO:0071704);; Cellular Component: cell periphery (GO:0071944);; Biological Process: seedling development (GO:0090351);; Biological Process: organonitrogen compound metabolic process (GO:1901564);; </t>
  </si>
  <si>
    <t xml:space="preserve">K00924|1.4e-78|lang:109334483|K00924 kinase [EC:2.7.1.-] | (RefSeq) receptor-like protein kinase HSL1 </t>
  </si>
  <si>
    <t>Receptor-like protein kinase 7 OS=Arabidopsis thaliana OX=3702 GN=RLK7 PE=1 SV=1</t>
  </si>
  <si>
    <t>hypothetical protein E2562_012390 [Oryza meyeriana var. granulata]</t>
  </si>
  <si>
    <t>biological process: reproduction (GO:0000003);;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biological process: immune system process (GO:0002376);; biological process: reproductive process (GO:0022414);; biological process: developmental process (GO:0032502);; molecular function: catalytic activity (GO:0003824);; biological process: metabolic process (GO:0008152);; molecular function: binding (GO:0005488);; cellular component: cell (GO:0005623);; cellular component: membrane (GO:0016020);; cellular component: cell part (GO:0044464);; biological process: multicellular organismal process (GO:0032501)</t>
  </si>
  <si>
    <t>Phyllostachys_edulis_newGene_10006</t>
  </si>
  <si>
    <t>PH02Gene34448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</si>
  <si>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Molecular Function: zinc ion binding (GO:0008270);;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</si>
  <si>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K22565|3.9e-31|rcu:8269241|K22565 COMM domain containing 9 | (RefSeq) pentatricopeptide repeat-containing protein At5g50390, chloroplastic </t>
  </si>
  <si>
    <t>DYW family of nucleic acid deaminases</t>
  </si>
  <si>
    <t>Pentatricopeptide repeat-containing protein At1g18485 OS=Arabidopsis thaliana OX=3702 GN=PCMP-H8 PE=2 SV=2</t>
  </si>
  <si>
    <t>pentatricopeptide repeat-containing protein At1g18485 [Brachypodium distachyon]</t>
  </si>
  <si>
    <t>PH02Gene17344</t>
  </si>
  <si>
    <t xml:space="preserve">Cellular Component: Golgi apparatus (GO:0005794);; Cellular Component: integral component of membrane (GO:0016021);; Molecular Function: O-acetyltransferase activity (GO:0016413);; </t>
  </si>
  <si>
    <t xml:space="preserve">K23877|3.2e-93|egr:104419288|K23877 xyloglucan O-acetyltransferase | (RefSeq) protein ALTERED XYLOGLUCAN 4-like </t>
  </si>
  <si>
    <t>GDSL/SGNH-like Acyl-Esterase family found in Pmr5 and Cas1p</t>
  </si>
  <si>
    <t>Protein trichome birefringence-like 21 OS=Arabidopsis thaliana OX=3702 GN=TBL21 PE=3 SV=1</t>
  </si>
  <si>
    <t>protein trichome birefringence-like 19 [Brachypodium distachyon]</t>
  </si>
  <si>
    <t>cellular component: cell (GO:0005623);; cellular component: organelle (GO:0043226);; cellular component: cell part (GO:0044464);; cellular component: membrane (GO:0016020);; cellular component: membrane part (GO:0044425);; molecular function: catalytic activity (GO:0003824)</t>
  </si>
  <si>
    <t>PH02Gene05575</t>
  </si>
  <si>
    <t xml:space="preserve">Molecular Function: RNA binding (GO:0003723);; Cellular Component: ribosome (GO:0005840);; </t>
  </si>
  <si>
    <t xml:space="preserve">K02908|1.4e-54|sita:101783333|K02908 large subunit ribosomal protein L30e | (RefSeq) 60S ribosomal protein L30 </t>
  </si>
  <si>
    <t>Ribosomal protein L7Ae/L30e/S12e/Gadd45 family</t>
  </si>
  <si>
    <t>60S ribosomal protein L30 OS=Zea mays OX=4577 GN=RPL30 PE=3 SV=1</t>
  </si>
  <si>
    <t>60S ribosomal protein L30 [Dichanthelium oligosanthes]</t>
  </si>
  <si>
    <t>molecular function: binding (GO:0005488);; cellular component: cell (GO:0005623);; cellular component: macromolecular complex (GO:0032991);; cellular component: organelle (GO:0043226);; cellular component: cell part (GO:0044464)</t>
  </si>
  <si>
    <t>PH02Gene05941</t>
  </si>
  <si>
    <t xml:space="preserve">Molecular Function: protein kinase activity (GO:0004672);; Molecular Function: calcium ion binding (GO:0005509);; Molecular Function: ATP binding (GO:0005524);; Cellular Component: integral component of membrane (GO:0016021);; Molecular Function: polysaccharide binding (GO:0030247);; </t>
  </si>
  <si>
    <t xml:space="preserve">K05391|8.9e-38|pavi:110744674|K05391 cyclic nucleotide gated channel, plant | (RefSeq) cyclic nucleotide-gated ion channel 1-like </t>
  </si>
  <si>
    <t>Wall-associated receptor kinase 3 OS=Arabidopsis thaliana OX=3702 GN=WAK3 PE=2 SV=2</t>
  </si>
  <si>
    <t>wall-associated receptor kinase 2-like [Panicum hallii]</t>
  </si>
  <si>
    <t>PH02Gene18528</t>
  </si>
  <si>
    <t xml:space="preserve">Molecular Function: peroxidase activity (GO:0004601);; Molecular Function: calcium ion binding (GO:0005509);; Molecular Function: oxidoreductase activity (GO:0016491);; Molecular Function: oxidoreductase activity, acting on NAD(P)H, oxygen as acceptor (GO:0050664);; Biological Process: oxidation-reduction process (GO:0055114);; </t>
  </si>
  <si>
    <t xml:space="preserve">K13447|0.0e+00|dosa:Os12t0541300-01|K13447 respiratory burst oxidase [EC:1.6.3.- 1.11.1.-] | (RefSeq) Os12g0541300, RESPIRATORY_BURST_OXIDASE_HOMOLOG_H, RBOHH; Similar to Respiratory burst oxidase homolog protein B. </t>
  </si>
  <si>
    <t>Respiratory burst oxidase homolog protein B OS=Solanum tuberosum OX=4113 GN=RBOHB PE=1 SV=1</t>
  </si>
  <si>
    <t>hypothetical protein E2562_019370 [Oryza meyeriana var. granulata]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</si>
  <si>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</t>
  </si>
  <si>
    <t>PH02Gene19861</t>
  </si>
  <si>
    <t xml:space="preserve">K00020|1.2e-14|mtr:MTR_8g088900|K00020 3-hydroxyisobutyrate dehydrogenase [EC:1.1.1.31] | (RefSeq) 6-phosphogluconate dehydrogenase-like protein </t>
  </si>
  <si>
    <t>Valine, leucine and isoleucine degradation (ko00280)</t>
  </si>
  <si>
    <t>Phosphate-induced protein 1 conserved region</t>
  </si>
  <si>
    <t>Protein EXORDIUM-like 2 OS=Arabidopsis thaliana OX=3702 GN=EXL2 PE=2 SV=1</t>
  </si>
  <si>
    <t>Protein EXORDIUM-like 2 [Dichanthelium oligosanthes]</t>
  </si>
  <si>
    <t>PH02Gene29405</t>
  </si>
  <si>
    <t xml:space="preserve">Molecular Function: calcium ion binding (GO:0005509);; Molecular Function: calmodulin binding (GO:0005516);; Molecular Function: ATP binding (GO:0005524);; Cellular Component: nucleus (GO:0005634);; Cellular Component: cytoplasm (GO:0005737);; Cellular Component: plasma membrane (GO:0005886);; Molecular Function: calcium-dependent protein serine/threonine kinase activity (GO:0009931);; Biological Process: peptidyl-serine phosphorylation (GO:0018105);; Biological Process: intracellular signal transduction (GO:0035556);; Biological Process: protein autophosphorylation (GO:0046777);; </t>
  </si>
  <si>
    <t xml:space="preserve">K13412|7.5e-69|sbi:8061428|K13412 calcium-dependent protein kinase [EC:2.7.11.1] | (RefSeq) calcium-dependent protein kinase 8 </t>
  </si>
  <si>
    <t>EF hand</t>
  </si>
  <si>
    <t>Calcium-dependent protein kinase 20 OS=Oryza sativa subsp. japonica OX=39947 GN=CPK20 PE=2 SV=2</t>
  </si>
  <si>
    <t>calcium-dependent protein kinase 8 [Sorghum bicolor]</t>
  </si>
  <si>
    <t>molecular function: binding (GO:0005488);;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molecular function: catalytic activity (GO:0003824);; biological process: signaling (GO:0023052);; biological process: single-organism process (GO:0044699);; biological process: response to stimulus (GO:0050896);; biological process: biological regulation (GO:0065007)</t>
  </si>
  <si>
    <t>Phyllostachys_edulis_newGene_17260</t>
  </si>
  <si>
    <t>Phyllostachys_edulis_newGene_6310</t>
  </si>
  <si>
    <t>PH02Gene38244</t>
  </si>
  <si>
    <t xml:space="preserve">K17604|4.8e-10|pda:103704754|K17604 zinc finger SWIM domain-containing protein 3 | (RefSeq) protein FAR1-RELATED SEQUENCE 5-like </t>
  </si>
  <si>
    <t>protein FAR1-RELATED SEQUENCE 5 [Elaeis guineensis]</t>
  </si>
  <si>
    <t>PH02Gene29769</t>
  </si>
  <si>
    <t xml:space="preserve">Biological Process: tRNA nucleoside ribose methylation (GO:0002128);; Biological Process: cytoplasmic translation (GO:0002181);; Cellular Component: cytoplasm (GO:0005737);; Molecular Function: tRNA methyltransferase activity (GO:0008175);; </t>
  </si>
  <si>
    <t xml:space="preserve">K14864|6.8e-176|dosa:Os06t0704900-01|K14864 tRNA (cytidine32/guanosine34-2'-O)-methyltransferase [EC:2.1.1.205] | (RefSeq) Os06g0704900; Similar to Cell division-like protein. </t>
  </si>
  <si>
    <t>[DR]</t>
  </si>
  <si>
    <t>Cell cycle control, cell division, chromosome partitioning;; General function prediction only</t>
  </si>
  <si>
    <t>FtsJ-like methyltransferase</t>
  </si>
  <si>
    <t>putative tRNA (cytidine(32)/guanosine(34)-2'-O)-methyltransferase [Oryza sativa Japonica Group]</t>
  </si>
  <si>
    <t>biological process: metabolic process (GO:0008152);; biological process: cellular process (GO:0009987);; cellular component: cell (GO:0005623);; cellular component: cell part (GO:0044464);; molecular function: catalytic activity (GO:0003824)</t>
  </si>
  <si>
    <t>PH02Gene11326</t>
  </si>
  <si>
    <t xml:space="preserve">Molecular Function: molecular_function (GO:0003674);; Molecular Function: catalytic activity (GO:0003824);; Molecular Function: glucose-6-phosphate dehydrogenase activity (GO:0004345);; Cellular Component: cellular_component (GO:0005575);; Cellular Component: intracellular (GO:0005622);; Cellular Component: cell (GO:0005623);; Cellular Component: cytoplasm (GO:0005737);; Cellular Component: cytosol (GO:0005829);; Biological Process: carbohydrate metabolic process (GO:0005975);; Biological Process: monosaccharide metabolic process (GO:0005996);; Biological Process: glucose metabolic process (GO:0006006);; Biological Process: cellular aldehyde metabolic process (GO:0006081);; Biological Process: pentose-phosphate shunt (GO:0006098);; Biological Process: nucleobase-containing compound metabolic process (GO:0006139);; Biological Process: cellular aromatic compound metabolic process (GO:0006725);; Biological Process: coenzyme metabolic process (GO:0006732);; Biological Process: oxidoreduction coenzyme metabolic process (GO:0006733);; Biological Process: NADP metabolic process (GO:0006739);; Biological Process: nucleoside phosphate metabolic process (GO:0006753);;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pentose-phosphate shunt, oxidative branch (GO:0009051);; Biological Process: nucleotide metabolic process (GO:0009117);; Cellular Component: chloroplast (GO:0009507);; Cellular Component: plastid (GO:0009536);; Biological Process: cellular process (GO:0009987);; Biological Process: response to inorganic substance (GO:0010035);; Biological Process: response to metal ion (GO:0010038);; Molecular Function: oxidoreductase activity (GO:0016491);; Molecular Function: oxidoreductase activity, acting on CH-OH group of donors (GO:0016614);; Molecular Function: oxidoreductase activity, acting on the CH-OH group of donors, NAD or NADP as acceptor (GO:0016616);; Biological Process: hexose metabolic process (GO:0019318);; Biological Process: pyridine nucleotide metabolic process (GO:0019362);; Biological Process: organophosphate metabolic process (GO:0019637);; Biological Process: glyceraldehyde-3-phosphate metabolic process (GO:0019682);; Biological Process: ribose phosphate metabolic process (GO:0019693);; Biological Process: cellular nitrogen compound metabolic process (GO:0034641);;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small molecule metabolic process (GO:0044281);; Cellular Component: intracellular part (GO:0044424);; Cellular Component: cytoplasmic part (GO:0044444);; Cellular Component: cell part (GO:0044464);; Biological Process: heterocycle metabolic process (GO:0046483);; Biological Process: nicotinamide nucleotide metabolic process (GO:0046496);; Biological Process: response to cadmium ion (GO:0046686);; Molecular Function: NADP binding (GO:0050661);; Biological Process: response to stimulus (GO:0050896);; Biological Process: glucose 6-phosphate metabolic process (GO:0051156);; Biological Process: cofactor metabolic process (GO:0051186);; Biological Process: nucleobase-containing small molecule metabolic process (GO:0055086);; Biological Process: oxidation-reduction process (GO:0055114);; Biological Process: organic substance metabolic process (GO:0071704);; Biological Process: pyridine-containing compound metabolic process (GO:0072524);; Biological Process: carbohydrate derivative metabolic process (GO:1901135);; Biological Process: organic cyclic compound metabolic process (GO:1901360);; Biological Process: organonitrogen compound metabolic process (GO:1901564);; </t>
  </si>
  <si>
    <t xml:space="preserve">K00036|2.9e-285|obr:102705153|K00036 glucose-6-phosphate 1-dehydrogenase [EC:1.1.1.49 1.1.1.363] | (RefSeq) glucose-6-phosphate 1-dehydrogenase, cytoplasmic isoform </t>
  </si>
  <si>
    <t>Pentose phosphate pathway (ko00030);; Glutathione metabolism (ko00480);; Carbon metabolism (ko01200)</t>
  </si>
  <si>
    <t>Glucose-6-phosphate dehydrogenase, C-terminal domain</t>
  </si>
  <si>
    <t>Glucose-6-phosphate 1-dehydrogenase, cytoplasmic isoform OS=Solanum tuberosum OX=4113 GN=G6PDH PE=2 SV=1</t>
  </si>
  <si>
    <t>hypothetical protein E2562_010918 [Oryza meyeriana var. granulata]</t>
  </si>
  <si>
    <t>molecular function: catalytic activity (GO:0003824);; biological process: metabolic process (GO:0008152);; biological process: single-organism process (GO:0044699);; cellular component: cell (GO:0005623);; cellular component: cell part (GO:0044464);; biological process: cellular process (GO:0009987);; cellular component: organelle (GO:0043226);; biological process: response to stimulus (GO:0050896);; molecular function: binding (GO:0005488)</t>
  </si>
  <si>
    <t>PH02Gene40742</t>
  </si>
  <si>
    <t>uncharacterized protein LOC109778955 [Aegilops tauschii subsp. tauschii]</t>
  </si>
  <si>
    <t>PH02Gene08240</t>
  </si>
  <si>
    <t xml:space="preserve">Biological Process: ribosomal large subunit assembly (GO:0000027);; Molecular Function: RNA binding (GO:0003723);; Molecular Function: structural constituent of ribosome (GO:0003735);; Biological Process: translation (GO:0006412);; Cellular Component: cytosolic large ribosomal subunit (GO:0022625);; </t>
  </si>
  <si>
    <t xml:space="preserve">K02868|4.7e-97|dosa:Os02t0235600-01|K02868 large subunit ribosomal protein L11e | (RefSeq) Os02g0235600; Similar to 60S ribosomal protein L11-2 (L16). Splice isoform 2. </t>
  </si>
  <si>
    <t>ribosomal L5P family C-terminus</t>
  </si>
  <si>
    <t>60S ribosomal protein L11 OS=Oryza sativa subsp. indica OX=39946 GN=RPL11 PE=2 SV=2</t>
  </si>
  <si>
    <t>60S ribosomal protein L11-like [Oryza sativa Japonica Group]</t>
  </si>
  <si>
    <t>biological process: cellular process (GO:0009987);; biological process: cellular component organization or biogenesis (GO:0071840);; molecular function: binding (GO:0005488);; molecular function: structural molecule activity (GO:0005198);; biological process: metabolic process (GO:0008152);; cellular component: cell (GO:0005623);; cellular component: macromolecular complex (GO:0032991);; cellular component: organelle (GO:0043226);; cellular component: organelle part (GO:0044422);; cellular component: cell part (GO:0044464)</t>
  </si>
  <si>
    <t>PH02Gene10960</t>
  </si>
  <si>
    <t xml:space="preserve">Molecular Function: catalytic activity (GO:0003824);; Cellular Component: mitochondrial respiratory chain complex I (GO:0005747);; </t>
  </si>
  <si>
    <t xml:space="preserve">K03953|1.9e-208|obr:102718429|K03953 NADH dehydrogenase (ubiquinone) 1 alpha subcomplex subunit 9 | (RefSeq) NADH dehydrogenase [ubiquinone] 1 alpha subcomplex subunit 9, mitochondrial </t>
  </si>
  <si>
    <t>NAD dependent epimerase/dehydratase family</t>
  </si>
  <si>
    <t>NADH dehydrogenase [ubiquinone] 1 alpha subcomplex subunit 9, mitochondrial OS=Arabidopsis thaliana OX=3702 GN=At2g20360 PE=1 SV=2</t>
  </si>
  <si>
    <t>GM</t>
  </si>
  <si>
    <t>PREDICTED: NADH dehydrogenase [ubiquinone] 1 alpha subcomplex subunit 9, mitochondrial isoform X1 [Oryza brachyantha]</t>
  </si>
  <si>
    <t>molecular function: catalytic activity (GO:0003824);;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</si>
  <si>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PH02Gene02265</t>
  </si>
  <si>
    <t xml:space="preserve">Biological Process: protein targeting to vacuole (GO:0006623);; Molecular Function: clathrin binding (GO:0030276);; </t>
  </si>
  <si>
    <t xml:space="preserve">K12471|7.2e-235|sita:101768061|K12471 epsin | (RefSeq) clathrin interactor EPSIN 1 </t>
  </si>
  <si>
    <t>ENTH domain</t>
  </si>
  <si>
    <t>Clathrin interactor EPSIN 1 OS=Arabidopsis thaliana OX=3702 GN=EPSIN1 PE=1 SV=1</t>
  </si>
  <si>
    <t>clathrin interactor EPSIN 1-like [Panicum miliaceum]</t>
  </si>
  <si>
    <t>PH02Gene26094</t>
  </si>
  <si>
    <t>[KL]</t>
  </si>
  <si>
    <t>Transcription;; Replication, recombination and repair</t>
  </si>
  <si>
    <t xml:space="preserve">Biological Process: regulation of DNA recombination (GO:0000018);; Cellular Component: nuclear chromosome (GO:0000228);; Biological Process: DNA strand renaturation (GO:0000733);; Molecular Function: molecular_function (GO:0003674);; Molecular Function: nucleic acid binding (GO:0003676);; Molecular Function: catalytic activity (GO:0003824);; Molecular Function: nuclease activity (GO:0004518);; Molecular Function: endonuclease activity (GO:0004519);; Molecular Function: endodeoxyribonuclease activity (GO:0004520);; Molecular Function: deoxyribonuclease activity (GO:0004536);; Molecular Function: binding (GO:0005488);; Molecular Function: protein binding (GO:0005515);; Molecular Function: ATP binding (GO:0005524);; Cellular Component: cellular_component (GO:0005575);; Cellular Component: intracellular (GO:0005622);; Cellular Component: cell (GO:0005623);; Cellular Component: nucleus (GO:0005634);; Cellular Component: replication fork (GO:0005657);; Cellular Component: chromosome (GO:0005694);; Biological Process: nucleobase-containing compound metabolic process (GO:0006139);; Biological Process: DNA metabolic process (GO:0006259);; Biological Process: DNA replication (GO:0006260);; Biological Process: DNA-dependent DNA replication (GO:0006261);; Biological Process: regulation of DNA replication (GO:0006275);; Biological Process: DNA repair (GO:0006281);;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organelle organization (GO:0006996);; Biological Process: biological_process (GO:0008150);; Biological Process: metabolic process (GO:0008152);; Biological Process: negative regulation of DNA replication (GO:0008156);; Biological Process: biosynthetic process (GO:0009058);; Biological Process: macromolecule biosynthetic process (GO:0009059);; Biological Process: response to radiation (GO:0009314);; Biological Process: response to UV (GO:0009411);; Biological Process: response to light stimulus (GO:0009416);; Biological Process: response to abiotic stimulus (GO:0009628);;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cellular component organization (GO:0016043);; Molecular Function: pyrophosphatase activity (GO:0016462);; Molecular Function: hydrolase activity (GO:0016787);; Molecular Function: hydrolase activity, acting on ester bonds (GO:0016788);; Molecular Function: hydrolase activity, acting on acid anhydrides (GO:0016817);; Molecular Function: hydrolase activity, acting on acid anhydrides, in phosphorus-containing anhydrides (GO:0016818);; Molecular Function: nucleoside-triphosphatase activity (GO:0017111);; Biological Process: regulation of nucleobase-containing compound metabolic process (GO:0019219);; Biological Process: regulation of metabolic process (GO:0019222);; Biological Process: replication fork processing (GO:0031297);;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Molecular Function: polyubiquitin modification-dependent protein binding (GO:0031593);; Cellular Component: membrane-enclosed lumen (GO:0031974);; Cellular Component: nuclear lumen (GO:0031981);; Biological Process: DNA geometric change (GO:0032392);; Biological Process: cellular response to stress (GO:0033554);; Biological Process: cellular nitrogen compound metabolic process (GO:0034641);; Biological Process: cellular macromolecule biosynthetic process (GO:0034645);; Biological Process: DNA rewinding (GO:0036292);; Molecular Function: annealing helicase activity (GO:0036310);;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Cellular Component: nuclear replication fork (GO:0043596);; Biological Process: cellular metabolic process (GO:0044237);; Biological Process: primary metabolic process (GO:0044238);; Biological Process: cellular biosynthetic process (GO:0044249);; Biological Process: cellular macromolecule metabolic process (GO:0044260);; Cellular Component: organelle part (GO:0044422);; Cellular Component: intracellular part (GO:0044424);; Cellular Component: chromosomal part (GO:0044427);; Cellular Component: nuclear part (GO:0044428);; Cellular Component: intracellular organelle part (GO:0044446);; Cellular Component: nuclear chromosome part (GO:0044454);; Cellular Component: cell part (GO:0044464);; Biological Process: DNA-dependent DNA replication maintenance of fidelity (GO:0045005);; Biological Process: negative regulation of DNA recombination (GO:0045910);; Biological Process: negative regulation of nucleobase-containing compound metabolic process (GO:0045934);; Biological Process: heterocycle metabolic process (GO:0046483);; Biological Process: replication fork protection (GO:0048478);; Biological Process: negative regulation of biological process (GO:0048519);; Biological Process: negative regulation of cellular process (GO:0048523);; Biological Process: regulation of biological process (GO:0050789);; Biological Process: regulation of cellular process (GO:0050794);; Biological Process: response to stimulus (GO:0050896);; Biological Process: regulation of DNA metabolic process (GO:0051052);; Biological Process: negative regulation of DNA metabolic process (GO:0051053);; Biological Process: regulation of nitrogen compound metabolic process (GO:0051171);; Biological Process: negative regulation of nitrogen compound metabolic process (GO:0051172);; Biological Process: chromosome organization (GO:0051276);; Biological Process: cellular response to stimulus (GO:0051716);; Biological Process: regulation of macromolecule metabolic process (GO:0060255);; Biological Process: biological regulation (GO:0065007);; Cellular Component: intracellular organelle lumen (GO:0070013);; Molecular Function: K63-linked polyubiquitin modification-dependent protein binding (GO:0070530);; Biological Process: DNA conformation change (GO:0071103);; Biological Process: organic substance metabolic process (GO:0071704);; Biological Process: cellular component organization or biogenesis (GO:0071840);; Biological Process: regulation of primary metabolic process (GO:0080090);; Biological Process: nucleic acid metabolic process (GO:0090304);; Biological Process: nucleic acid phosphodiester bond hydrolysis (GO:0090305);; Biological Process: regulation of DNA-dependent DNA replication (GO:0090329);; Molecular Function: organic cyclic compound binding (GO:0097159);; Molecular Function: annealing activity (GO:0097617);; Molecular Function: modification-dependent protein binding (GO:0140030);; Biological Process: organic cyclic compound metabolic process (GO:1901360);; Molecular Function: heterocyclic compound binding (GO:1901363);; Biological Process: organic substance biosynthetic process (GO:1901576);; Biological Process: negative regulation of DNA-dependent DNA replication (GO:2000104);; Biological Process: regulation of cellular macromolecule biosynthetic process (GO:2000112);; Biological Process: negative regulation of cellular macromolecule biosynthetic process (GO:2000113);; </t>
  </si>
  <si>
    <t xml:space="preserve">K14440|4.0e-67|mesc:110611365|K14440 SWI/SNF-related matrix-associated actin-dependent regulator of chromatin subfamily A-like protein 1 [EC:3.6.4.12] | (RefSeq) SWI/SNF-related matrix-associated actin-dependent regulator of chromatin subfamily A-like protein 1 isoform X1 </t>
  </si>
  <si>
    <t>SNF2 family N-terminal domain</t>
  </si>
  <si>
    <t>Protein CHROMATIN REMODELING 19 OS=Arabidopsis thaliana OX=3702 GN=ETL1 PE=1 SV=1</t>
  </si>
  <si>
    <t>hypothetical protein E2562_015680 [Oryza meyeriana var. granulata]</t>
  </si>
  <si>
    <t>biological process: biological regulation (GO:0065007);;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cellular component organization or biogenesis (GO:0071840);; molecular function: binding (GO:0005488);; molecular function: catalytic activity (GO:0003824);; biological process: response to stimulus (GO:0050896);; cellular component: membrane-enclosed lumen (GO:0031974)</t>
  </si>
  <si>
    <t>PH02Gene32373</t>
  </si>
  <si>
    <t xml:space="preserve">K05917|6.8e-268|zma:100382691|K05917 sterol 14alpha-demethylase [EC:1.14.14.154 1.14.15.36] | (RefSeq) cytochrome P450-like protein </t>
  </si>
  <si>
    <t>PH02Gene48409</t>
  </si>
  <si>
    <t>PH02Gene44134</t>
  </si>
  <si>
    <t xml:space="preserve">K02877|9.9e-112|obr:102705722|K02877 large subunit ribosomal protein L15e | (RefSeq) 60S ribosomal protein L15 </t>
  </si>
  <si>
    <t>Ribosomal L15</t>
  </si>
  <si>
    <t>60S ribosomal protein L15-2 OS=Arabidopsis thaliana OX=3702 GN=RPL15B PE=2 SV=1</t>
  </si>
  <si>
    <t>60S ribosomal protein L15 [Oryza sativa Japonica Group]</t>
  </si>
  <si>
    <t>PH02Gene22100</t>
  </si>
  <si>
    <t xml:space="preserve">K00521|1.3e-37|cmos:111447866|K00521 ferric-chelate reductase [EC:1.16.1.7] | (RefSeq) ferric reduction oxidase 7, chloroplastic-like </t>
  </si>
  <si>
    <t>NAC transcription factor 29 OS=Arabidopsis thaliana OX=3702 GN=NAC029 PE=2 SV=1</t>
  </si>
  <si>
    <t>PH02Gene13673</t>
  </si>
  <si>
    <t xml:space="preserve">Molecular Function: molecular_function (GO:0003674);; Molecular Function: catalytic activity (GO:0003824);; Molecular Function: protein kinase activity (GO:0004672);; Cellular Component: cellular_component (GO:0005575);; Cellular Component: intracellular (GO:0005622);; Cellular Component: cell (GO:0005623);; Cellular Component: cytoplasm (GO:0005737);;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biological_process (GO:0008150);; Biological Process: metabolic process (GO:0008152);;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signaling (GO:0023052);; Biological Process: intracellular signal transduction (GO:0035556);;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organic substance metabolic process (GO:0071704);; Biological Process: organonitrogen compound metabolic process (GO:1901564);; </t>
  </si>
  <si>
    <t xml:space="preserve">K01968|1.2e-52|tcc:18613295|K01968 3-methylcrotonyl-CoA carboxylase alpha subunit [EC:6.4.1.4] | (RefSeq) methylcrotonoyl-CoA carboxylase subunit alpha, mitochondrial </t>
  </si>
  <si>
    <t>Serine/threonine/tyrosine-protein kinase HT1 OS=Arabidopsis thaliana OX=3702 GN=HT1 PE=1 SV=1</t>
  </si>
  <si>
    <t>hypothetical protein E2562_004504 [Oryza meyeriana var. granulata]</t>
  </si>
  <si>
    <t>molecular function: catalytic activity (GO:0003824);; biological process: metabolic process (GO:0008152);; biological process: cellular process (GO:0009987);; cellular component: cell (GO:0005623);; cellular component: cell part (GO:0044464);; biological process: biological regulation (GO:0065007);; biological process: signaling (GO:0023052);; biological process: single-organism process (GO:0044699);; biological process: response to stimulus (GO:0050896)</t>
  </si>
  <si>
    <t>Phyllostachys_edulis_newGene_11413</t>
  </si>
  <si>
    <t>PH02Gene34704</t>
  </si>
  <si>
    <t xml:space="preserve">K09422|2.9e-136|obr:102706196|K09422 transcription factor MYB, plant | (RefSeq) myb-related protein Hv33-like </t>
  </si>
  <si>
    <t>Myb-related protein Hv33 OS=Hordeum vulgare OX=4513 GN=MYB2 PE=2 SV=3</t>
  </si>
  <si>
    <t>PREDICTED: myb-related protein Hv33-like [Oryza brachyantha]</t>
  </si>
  <si>
    <t>PH02Gene22199</t>
  </si>
  <si>
    <t xml:space="preserve">Molecular Function: protein kinase activity (GO:0004672);; Molecular Function: ATP binding (GO:0005524);; Cellular Component: integral component of membrane (GO:0016021);; Molecular Function: polysaccharide binding (GO:0030247);; </t>
  </si>
  <si>
    <t>Wall-associated receptor kinase C-terminal</t>
  </si>
  <si>
    <t>LEAF RUST 10 DISEASE-RESISTANCE LOCUS RECEPTOR-LIKE PROTEIN KINASE-like 2.8 [Dichanthelium oligosanthes]</t>
  </si>
  <si>
    <t>Phyllostachys_edulis_newGene_11162</t>
  </si>
  <si>
    <t>PH02Gene04311</t>
  </si>
  <si>
    <t>Protein of unknown function (DUF3615)</t>
  </si>
  <si>
    <t>hypothetical protein OsJ_28076 [Oryza sativa Japonica Group]</t>
  </si>
  <si>
    <t>PH02Gene13476</t>
  </si>
  <si>
    <t>HIPL2 protein OS=Arabidopsis thaliana OX=3702 GN=HIPL2 PE=2 SV=2</t>
  </si>
  <si>
    <t>PH02Gene07883</t>
  </si>
  <si>
    <t xml:space="preserve">Cellular Component: nucleus (GO:0005634);; Biological Process: response to cold (GO:0009409);; Molecular Function: sequence-specific DNA binding (GO:0043565);; Biological Process: positive regulation of transcription, DNA-templated (GO:0045893);; Biological Process: root development (GO:0048364);; Biological Process: regulation of defense response to fungus (GO:1900150);; Biological Process: positive regulation of response to salt stress (GO:1901002);; Biological Process: positive regulation of response to water deprivation (GO:1902584);; </t>
  </si>
  <si>
    <t xml:space="preserve">K00521|9.9e-44|cmos:111447866|K00521 ferric-chelate reductase [EC:1.16.1.7] | (RefSeq) ferric reduction oxidase 7, chloroplastic-like </t>
  </si>
  <si>
    <t>NAC domain-containing protein 48 OS=Oryza sativa subsp. japonica OX=39947 GN=NAC048 PE=1 SV=1</t>
  </si>
  <si>
    <t>hypothetical protein E2562_021190 [Oryza meyeriana var. granulata]</t>
  </si>
  <si>
    <t>cellular component: cell (GO:0005623);; cellular component: organelle (GO:0043226);; cellular component: cell part (GO:0044464);; biological process: response to stimulus (GO:0050896);; molecular function: binding (GO:0005488);; biological process: biological regulation (GO:0065007);; biological process: developmental process (GO:0032502);; biological process: single-organism process (GO:0044699)</t>
  </si>
  <si>
    <t>PH02Gene05764</t>
  </si>
  <si>
    <t xml:space="preserve">K11714|5.5e-08|csat:104758988|K11714 rhamnogalacturonan II specific xylosyltransferase [EC:2.4.2.-] | (RefSeq) UDP-D-xylose:L-fucose alpha-1,3-D-xylosyltransferase 3-like </t>
  </si>
  <si>
    <t>Nucleotide-diphospho-sugar transferase</t>
  </si>
  <si>
    <t>Uncharacterized protein At4g15970 OS=Arabidopsis thaliana OX=3702 GN=At4g15970 PE=2 SV=1</t>
  </si>
  <si>
    <t>hypothetical protein EJB05_57491, partial [Eragrostis curvula]</t>
  </si>
  <si>
    <t>PH02Gene24518</t>
  </si>
  <si>
    <t>germin-like protein 3-5 [Panicum hallii]</t>
  </si>
  <si>
    <t>PH02Gene05347</t>
  </si>
  <si>
    <t xml:space="preserve">Biological Process: immune system process (GO:0002376);; Biological Process: regulation of immune system process (GO:0002682);; Biological Process: negative regulation of immune system process (GO:0002683);; Biological Process: positive regulation of immune system process (GO:0002684);; Molecular Function: molecular_function (GO:0003674);; Molecular Function: nucleic acid binding (GO:0003676);; Molecular Function: DNA binding (GO:0003677);; Molecular Function: binding (GO:0005488);; Cellular Component: cellular_component (GO:0005575);; Cellular Component: intracellular (GO:0005622);; Cellular Component: cell (GO:0005623);; Cellular Component: nucleus (GO:0005634);; Biological Process: response to stress (GO:0006950);; Biological Process: defense response (GO:0006952);; Biological Process: immune response (GO:0006955);; Biological Process: biological_process (GO:0008150);; Biological Process: response to external stimulus (GO:0009605);; Biological Process: response to biotic stimulus (GO:0009607);; Biological Process: defense response, incompatible interaction (GO:0009814);; Biological Process: regulation of plant-type hypersensitive response (GO:0010363);; Biological Process: regulation of cell death (GO:0010941);; Biological Process: positive regulation of cell death (GO:0010942);; Biological Process: regulation of metabolic process (GO:0019222);; Biological Process: regulation of cellular metabolic process (GO:0031323);; Biological Process: regulation of defense response (GO:0031347);; Biological Process: negative regulation of defense response (GO:0031348);; Biological Process: positive regulation of defense response (GO:0031349);; Biological Process: negative regulation of plant-type hypersensitive response (GO:0034051);; Biological Process: positive regulation of plant-type hypersensitive response (GO:0034052);; Biological Process: regulation of programmed cell death (GO:0043067);; Biological Process: positive regulation of programmed cell death (GO:0043068);; Biological Process: negative regulation of programmed cell death (GO:0043069);;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innate immune response (GO:0045087);; Biological Process: regulation of innate immune response (GO:0045088);; Biological Process: positive regulation of innate immune response (GO:0045089);; Biological Process: regulation of cell differentiation (GO:0045595);; Biological Process: negative regulation of innate immune response (GO:0045824);;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response to stimulus (GO:0048583);; Biological Process: positive regulation of response to stimulus (GO:0048584);; Biological Process: negative regulation of response to stimulus (GO:0048585);; Biological Process: regulation of immune response (GO:0050776);; Biological Process: negative regulation of immune response (GO:0050777);; Biological Process: positive regulation of immune response (GO:0050778);;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multi-organism process (GO:0051704);; Biological Process: response to other organism (GO:0051707);; Biological Process: negative regulation of cell death (GO:0060548);; Biological Process: biological regulation (GO:0065007);; Biological Process: regulation of response to stress (GO:0080134);; Biological Process: regulation of cellular response to stress (GO:0080135);; Biological Process: regulation of superoxide metabolic process (GO:0090322);; Molecular Function: organic cyclic compound binding (GO:0097159);; Biological Process: defense response to other organism (GO:0098542);; Biological Process: regulation of cellular response to oxidative stress (GO:1900407);; Biological Process: regulation of response to reactive oxygen species (GO:1901031);; Molecular Function: heterocyclic compound binding (GO:1901363);; Biological Process: regulation of response to oxidative stress (GO:1902882);; Biological Process: regulation of removal of superoxide radicals (GO:2000121);; Biological Process: regulation of reactive oxygen species metabolic process (GO:2000377);; </t>
  </si>
  <si>
    <t xml:space="preserve">K12191|7.4e-13|cmos:111433013|K12191 charged multivesicular body protein 2A | (RefSeq) vacuolar protein sorting-associated protein 2 homolog 2-like </t>
  </si>
  <si>
    <t>LSD1 zinc finger</t>
  </si>
  <si>
    <t>Protein LSD1 OS=Oryza sativa subsp. japonica OX=39947 GN=LSD1 PE=2 SV=1</t>
  </si>
  <si>
    <t>hypothetical protein E2562_034376 [Oryza meyeriana var. granulata]</t>
  </si>
  <si>
    <t>biological process: immune system process (GO:0002376);; biological process: biological regulation (GO:0065007);; molecular function: binding (GO:0005488);; cellular component: cell (GO:0005623);; cellular component: cell part (GO:0044464);; cellular component: organelle (GO:0043226);; biological process: response to stimulus (GO:0050896);; biological process: multi-organism process (GO:0051704)</t>
  </si>
  <si>
    <t>PH02Gene03811</t>
  </si>
  <si>
    <t xml:space="preserve">K16302|5.7e-32|apro:F751_6247|K16302 metal transporter CNNM | (RefSeq) Protein MAM3 </t>
  </si>
  <si>
    <t>SNARE associated Golgi protein</t>
  </si>
  <si>
    <t>Uncharacterized membrane protein At4g09580 OS=Arabidopsis thaliana OX=3702 GN=At4g09580 PE=1 SV=1</t>
  </si>
  <si>
    <t>hypothetical protein E2562_026427 [Oryza meyeriana var. granulata]</t>
  </si>
  <si>
    <t>PH02Gene40251</t>
  </si>
  <si>
    <t xml:space="preserve">K15803|1.2e-202|obr:102717612|K15803 (-)-germacrene D synthase [EC:4.2.3.75] | (RefSeq) (-)-germacrene D synthase-like </t>
  </si>
  <si>
    <t>(-)-germacrene D synthase OS=Vitis vinifera OX=29760 GN=VIT_19s0014g04930 PE=1 SV=1</t>
  </si>
  <si>
    <t>Phyllostachys_edulis_newGene_13094</t>
  </si>
  <si>
    <t>Phyllostachys_edulis_newGene_8748</t>
  </si>
  <si>
    <t xml:space="preserve">K08900|1.9e-36|zju:107415586|K08900 mitochondrial chaperone BCS1 | (RefSeq) AAA-ATPase At3g28510-like </t>
  </si>
  <si>
    <t>ATPase family associated with various cellular activities (AAA)</t>
  </si>
  <si>
    <t>AAA-ATPase At3g28600 OS=Arabidopsis thaliana OX=3702 GN=At3g28600 PE=2 SV=1</t>
  </si>
  <si>
    <t>PREDICTED: AAA-ATPase At3g28580-like isoform X1 [Oryza brachyantha]</t>
  </si>
  <si>
    <t>Phyllostachys_edulis_newGene_15827</t>
  </si>
  <si>
    <t>hypothetical protein SETIT_2G265300v2 [Setaria italica]</t>
  </si>
  <si>
    <t>PH02Gene44052</t>
  </si>
  <si>
    <t xml:space="preserve">Biological Process: defense response (GO:0006952);; Molecular Function: carbohydrate binding (GO:0030246);; Molecular Function: ADP binding (GO:0043531);; </t>
  </si>
  <si>
    <t xml:space="preserve">K13457|1.9e-139|sbi:8076342|K13457 disease resistance protein RPM1 | (RefSeq) putative disease resistance RPP13-like protein 3 </t>
  </si>
  <si>
    <t>Disease resistance protein RGA5 OS=Oryza sativa subsp. japonica OX=39947 GN=RGA5 PE=2 SV=1</t>
  </si>
  <si>
    <t>hypothetical protein DAI22_11g149100 [Oryza sativa Japonica Group]</t>
  </si>
  <si>
    <t>PH02Gene44986</t>
  </si>
  <si>
    <t>hypothetical protein E2562_000473 [Oryza meyeriana var. granulata]</t>
  </si>
  <si>
    <t>PH02Gene16738</t>
  </si>
  <si>
    <t xml:space="preserve">K13457|1.5e-101|bdi:100843577|K13457 disease resistance protein RPM1 | (RefSeq) putative disease resistance RPP13-like protein 3 </t>
  </si>
  <si>
    <t>Disease resistance protein RGA4 OS=Oryza sativa subsp. japonica OX=39947 GN=RGA4 PE=1 SV=1</t>
  </si>
  <si>
    <t>Phyllostachys_edulis_newGene_18311</t>
  </si>
  <si>
    <t>PH02Gene13789</t>
  </si>
  <si>
    <t xml:space="preserve">Biological Process: lignin biosynthetic process (GO:0009809);; Molecular Function: oxidoreductase activity, acting on the CH-OH group of donors, NAD or NADP as acceptor (GO:0016616);; Molecular Function: cinnamyl-alcohol dehydrogenase activity (GO:0045551);; </t>
  </si>
  <si>
    <t xml:space="preserve">K00083|2.6e-131|ats:109762237|K00083 cinnamyl-alcohol dehydrogenase [EC:1.1.1.195] | (RefSeq) LOC109762237; probable cinnamyl alcohol dehydrogenase 5 </t>
  </si>
  <si>
    <t>Alcohol dehydrogenase GroES-like domain</t>
  </si>
  <si>
    <t>Probable cinnamyl alcohol dehydrogenase 8C OS=Oryza sativa subsp. japonica OX=39947 GN=CAD8C PE=2 SV=2</t>
  </si>
  <si>
    <t>probable cinnamyl alcohol dehydrogenase 8C [Aegilops tauschii subsp. tauschii]</t>
  </si>
  <si>
    <t>PH02Gene07412</t>
  </si>
  <si>
    <t>Exonuclease</t>
  </si>
  <si>
    <t>Protein NEN1 OS=Arabidopsis thaliana OX=3702 GN=NEN1 PE=2 SV=1</t>
  </si>
  <si>
    <t>hypothetical protein EJB05_34546, partial [Eragrostis curvula]</t>
  </si>
  <si>
    <t>PH02Gene27019</t>
  </si>
  <si>
    <t xml:space="preserve">Molecular Function: adenosine kinase activity (GO:0004001);; Cellular Component: nucleus (GO:0005634);; Cellular Component: cytosol (GO:0005829);; Biological Process: purine ribonucleoside salvage (GO:0006166);; </t>
  </si>
  <si>
    <t xml:space="preserve">K00856|3.8e-188|sita:101779635|K00856 adenosine kinase [EC:2.7.1.20] | (RefSeq) adenosine kinase 2 </t>
  </si>
  <si>
    <t>Adenosine kinase 2 OS=Arabidopsis thaliana OX=3702 GN=ADK2 PE=1 SV=1</t>
  </si>
  <si>
    <t>adenosine kinase 2 [Setaria italica]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</si>
  <si>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</t>
  </si>
  <si>
    <t>PH02Gene07719</t>
  </si>
  <si>
    <t xml:space="preserve">Molecular Function: protein kinase activity (GO:0004672);; Molecular Function: ATP binding (GO:0005524);; Cellular Component: mitochondrial matrix (GO:0005759);; </t>
  </si>
  <si>
    <t xml:space="preserve">K00898|5.3e-131|bdi:100842984|K00898 pyruvate dehydrogenase kinase 2/3/4 [EC:2.7.11.2] | (RefSeq) pyruvate dehydrogenase (acetyl-transferring) kinase, mitochondrial </t>
  </si>
  <si>
    <t>Mitochondrial branched-chain alpha-ketoacid dehydrogenase kinase</t>
  </si>
  <si>
    <t>[Pyruvate dehydrogenase (acetyl-transferring)] kinase, mitochondrial OS=Arabidopsis thaliana OX=3702 GN=PDK PE=1 SV=1</t>
  </si>
  <si>
    <t>hypothetical protein E2562_012788 [Oryza meyeriana var. granulata]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</si>
  <si>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</t>
  </si>
  <si>
    <t>Phyllostachys_edulis_newGene_17359</t>
  </si>
  <si>
    <t>uncharacterized protein LOC4340891 [Oryza sativa Japonica Group]</t>
  </si>
  <si>
    <t>PH02Gene02047</t>
  </si>
  <si>
    <t xml:space="preserve">Molecular Function: peptidase activity (GO:0008233);; </t>
  </si>
  <si>
    <t xml:space="preserve">K01369|5.1e-247|sbi:8083326|K01369 legumain [EC:3.4.22.34] | (RefSeq) vacuolar-processing enzyme beta-isozyme 1 </t>
  </si>
  <si>
    <t>Peptidase C13 family</t>
  </si>
  <si>
    <t>Vacuolar-processing enzyme beta-isozyme 1 OS=Oryza sativa subsp. japonica OX=39947 GN=VPE1 PE=1 SV=1</t>
  </si>
  <si>
    <t>vacuolar-processing enzyme beta-isozyme 1 [Panicum miliaceum]</t>
  </si>
  <si>
    <t>PH02Gene01907</t>
  </si>
  <si>
    <t xml:space="preserve">K07437|3.8e-68|dzi:111304682|K07437 cytochrome P450 family 26 subfamily A | (RefSeq) cytochrome P450 87A3-like </t>
  </si>
  <si>
    <t>Cytochrome P450 87A3 OS=Oryza sativa subsp. japonica OX=39947 GN=CYP87A3 PE=2 SV=3</t>
  </si>
  <si>
    <t>PH02Gene23060</t>
  </si>
  <si>
    <t xml:space="preserve">K02979|8.5e-29|dosa:Os10t0411700-01|K02979 small subunit ribosomal protein S28e | (RefSeq) Os10g0411700; Similar to S28 ribosomal protein (Fragment). </t>
  </si>
  <si>
    <t>Ribosomal protein S28e</t>
  </si>
  <si>
    <t>40S ribosomal protein S28 OS=Zea mays OX=4577 GN=RPS28 PE=3 SV=1</t>
  </si>
  <si>
    <t>hypothetical protein GQ55_9G601400, partial [Panicum hallii var. hallii]</t>
  </si>
  <si>
    <t>PH02Gene12967</t>
  </si>
  <si>
    <t xml:space="preserve">Biological Process: reproduction (GO:0000003);; Biological Process: cell morphogenesis (GO:0000902);; Biological Process: cell morphogenesis involved in differentiation (GO:0000904);; Biological Process: developmental process involved in reproduction (GO:0003006);; 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vacuole (GO:0005773);; Cellular Component: endoplasmic reticulum (GO:0005783);; Cellular Component: endoplasmic reticulum lumen (GO:0005788);; Cellular Component: cell-cell junction (GO:0005911);; Biological Process: response to stress (GO:0006950);; Biological Process: biological_process (GO:0008150);; Biological Process: metabolic process (GO:0008152);; Biological Process: response to temperature stimulus (GO:0009266);; Biological Process: response to heat (GO:0009408);; Cellular Component: plasmodesma (GO:0009506);; Biological Process: response to abiotic stimulus (GO:0009628);; Biological Process: anatomical structure morphogenesis (GO:0009653);; Biological Process: unidimensional cell growth (GO:0009826);; Biological Process: pollination (GO:0009856);; Biological Process: pollen tube growth (GO:0009860);; Biological Process: cell tip growth (GO:0009932);; Biological Process: cellular process (GO:0009987);; Cellular Component: endomembrane system (GO:0012505);; Biological Process: cellular component organization (GO:0016043);; Biological Process: cell growth (GO:0016049);; Molecular Function: oxidoreductase activity (GO:0016491);; Biological Process: reproductive process (GO:0022414);; Cellular Component: cell junction (GO:0030054);; Biological Process: cell differentiation (GO:0030154);; Cellular Component: membrane-enclosed lumen (GO:0031974);; Biological Process: multicellular organismal process (GO:0032501);; Biological Process: developmental process (GO:0032502);; Biological Process: cellular component morphogenesis (GO:0032989);; Biological Process: cellular response to stress (GO:0033554);; Biological Process: cellular response to heat (GO:0034605);; Biological Process: growth (GO:0040007);;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organelle part (GO:0044422);; Cellular Component: intracellular part (GO:0044424);; Cellular Component: endoplasmic reticulum part (GO:0044432);; Cellular Component: cytoplasmic part (GO:0044444);; Cellular Component: intracellular organelle part (GO:0044446);; Cellular Component: cell part (GO:0044464);; Biological Process: multi-multicellular organism process (GO:0044706);; Biological Process: cell development (GO:0048468);; Biological Process: developmental cell growth (GO:0048588);; Biological Process: developmental growth (GO:0048589);; Biological Process: anatomical structure development (GO:0048856);; Biological Process: pollen tube development (GO:0048868);; Biological Process: cellular developmental process (GO:0048869);; Biological Process: response to stimulus (GO:0050896);; Biological Process: multi-organism process (GO:0051704);; Biological Process: cellular response to stimulus (GO:0051716);; Cellular Component: symplast (GO:0055044);; Biological Process: oxidation-reduction process (GO:0055114);; Biological Process: developmental growth involved in morphogenesis (GO:0060560);; Cellular Component: intracellular organelle lumen (GO:0070013);; Biological Process: cellular component organization or biogenesis (GO:0071840);; </t>
  </si>
  <si>
    <t xml:space="preserve">K03686|5.0e-15|ath:AT2G22360|K03686 molecular chaperone DnaJ | (RefSeq) DNAJ heat shock family protein </t>
  </si>
  <si>
    <t>DnaJ protein ERDJ3A OS=Oryza sativa subsp. japonica OX=39947 GN=ERDJ3A PE=1 SV=2</t>
  </si>
  <si>
    <t>hypothetical protein E2562_037442 [Oryza meyeriana var. granulata]</t>
  </si>
  <si>
    <t>biological process: reproduction (GO:0000003);; biological process: cellular process (GO:0009987);; biological process: developmental process (GO:0032502);; biological process: single-organism process (GO:0044699);; biological process: cellular component organization or biogenesis (GO:0071840);; biological process: reproductive process (GO:0022414);; molecular function: catalytic activity (GO:0003824);; cellular component: cell (GO:0005623);; cellular component: cell part (GO:0044464);; cellular component: organelle (GO:0043226);; cellular component: membrane-enclosed lumen (GO:0031974);; cellular component: organelle part (GO:0044422);; cellular component: cell junction (GO:0030054);; biological process: response to stimulus (GO:0050896);; biological process: metabolic process (GO:0008152);; biological process: growth (GO:0040007);; biological process: multicellular organismal process (GO:0032501);; biological process: multi-organism process (GO:0051704);; cellular component: symplast (GO:0055044)</t>
  </si>
  <si>
    <t>PH02Gene46179</t>
  </si>
  <si>
    <t>hypothetical protein BAE44_0007119, partial [Dichanthelium oligosanthes]</t>
  </si>
  <si>
    <t>Phyllostachys_edulis_newGene_2598</t>
  </si>
  <si>
    <t>uncharacterized protein LOC109778865 [Aegilops tauschii subsp. tauschii]</t>
  </si>
  <si>
    <t>PH02Gene34211</t>
  </si>
  <si>
    <t xml:space="preserve">K00430|6.8e-129|ats:109784308|K00430 peroxidase [EC:1.11.1.7] | (RefSeq) LOC109784308; cationic peroxidase SPC4-like </t>
  </si>
  <si>
    <t>Cationic peroxidase SPC4 OS=Sorghum bicolor OX=4558 GN=Sb03g046810 PE=1 SV=2</t>
  </si>
  <si>
    <t>PH02Gene03306</t>
  </si>
  <si>
    <t xml:space="preserve">Biological Process: ribosomal large subunit assembly (GO:0000027);; Biological Process: cytoplasmic translation (GO:0002181);; Molecular Function: molecular_function (GO:0003674);; Molecular Function: nucleic acid binding (GO:0003676);; Molecular Function: RNA binding (GO:0003723);; Molecular Function: mRNA binding (GO:0003729);; Molecular Function: structural constituent of ribosome (GO:0003735);; Molecular Function: structural molecule activity (GO:0005198);; Molecular Function: binding (GO:0005488);; Cellular Component: cellular_component (GO:0005575);; Cellular Component: intracellular (GO:0005622);; Cellular Component: cell (GO:0005623);; Cellular Component: nucleus (GO:0005634);; Cellular Component: nucleolus (GO:0005730);; Cellular Component: cytoplasm (GO:0005737);; Cellular Component: endoplasmic reticulum (GO:0005783);; Cellular Component: cytosol (GO:0005829);; Cellular Component: ribosome (GO:0005840);; Cellular Component: plasma membrane (GO:0005886);; Cellular Component: cell-cell junction (GO:0005911);; Biological Process: translation (GO:0006412);; Biological Process: peptide metabolic process (GO:0006518);; Biological Process: nitrogen compound metabolic process (GO:0006807);; Biological Process: organelle organization (GO:0006996);; Biological Process: biological_process (GO:0008150);; Biological Process: metabolic process (GO:0008152);; Biological Process: biosynthetic process (GO:0009058);; Biological Process: macromolecule biosynthetic process (GO:0009059);; Cellular Component: plasmodesma (GO:0009506);; Cellular Component: chloroplast (GO:0009507);; Cellular Component: plastid (GO:0009536);; Biological Process: response to endogenous stimulus (GO:0009719);; Biological Process: response to hormone (GO:0009725);; Biological Process: response to cytokinin (GO:0009735);; Biological Process: cellular process (GO:0009987);; Biological Process: response to organic substance (GO:0010033);; Biological Process: gene expression (GO:0010467);; Cellular Component: endomembrane system (GO:0012505);; Cellular Component: large ribosomal subunit (GO:0015934);; Cellular Component: membrane (GO:0016020);; Biological Process: cellular component organization (GO:0016043);; Biological Process: protein metabolic process (GO:0019538);; Biological Process: cellular component assembly (GO:0022607);; Biological Process: ribonucleoprotein complex biogenesis (GO:0022613);; Biological Process: ribonucleoprotein complex assembly (GO:0022618);; Cellular Component: cytosolic large ribosomal subunit (GO:0022625);; Cellular Component: cytosolic ribosome (GO:0022626);; Cellular Component: cell junction (GO:0030054);; Cellular Component: membrane-enclosed lumen (GO:0031974);; Cellular Component: nuclear lumen (GO:0031981);; Cellular Component: macromolecular complex (GO:0032991);; Biological Process: cellular macromolecular complex assembly (GO:0034622);; Biological Process: cellular nitrogen compound metabolic process (GO:0034641);; Biological Process: cellular macromolecule biosynthetic process (GO:0034645);; Biological Process: response to chemical (GO:0042221);; Biological Process: ribosome biogenesis (GO:0042254);; Biological Process: ribosome assembly (GO:0042255);; Biological Process: ribosomal large subunit biogenesis (GO:0042273);; Biological Process: peptide biosynthetic process (GO:0043043);;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amide metabolic process (GO:0043603);; Biological Process: amide biosynthetic process (GO:0043604);; Biological Process: macromolecular complex subunit organization (GO:0043933);; Biological Process: cellular component biogenesis (GO:0044085);;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protein metabolic process (GO:0044267);; Biological Process: cellular nitrogen compound biosynthetic process (GO:0044271);; Cellular Component: ribosomal subunit (GO:0044391);; Cellular Component: organelle part (GO:0044422);; Cellular Component: intracellular part (GO:0044424);; Cellular Component: nuclear part (GO:0044428);; Cellular Component: cytoplasmic part (GO:0044444);; Cellular Component: cytosolic part (GO:0044445);; Cellular Component: intracellular organelle part (GO:0044446);; Cellular Component: cell part (GO:0044464);; Biological Process: response to stimulus (GO:0050896);; Cellular Component: symplast (GO:0055044);; Biological Process: macromolecular complex assembly (GO:0065003);; Cellular Component: intracellular organelle lumen (GO:0070013);; Biological Process: organelle assembly (GO:0070925);; Biological Process: organic substance metabolic process (GO:0071704);; Biological Process: ribonucleoprotein complex subunit organization (GO:0071826);; Biological Process: cellular component organization or biogenesis (GO:0071840);; Cellular Component: cell periphery (GO:0071944);; Molecular Function: organic cyclic compound binding (GO:0097159);; Molecular Function: heterocyclic compound binding (GO:1901363);; Biological Process: organonitrogen compound metabolic process (GO:1901564);; Biological Process: organonitrogen compound biosynthetic process (GO:1901566);; Biological Process: organic substance biosynthetic process (GO:1901576);; Cellular Component: ribonucleoprotein complex (GO:1990904);; </t>
  </si>
  <si>
    <t xml:space="preserve">K02934|3.2e-108|dosa:Os04t0473400-01|K02934 large subunit ribosomal protein L6e | (RefSeq) Os04g0473400; Similar to 60S ribosomal protein L6-B (L17) (YL16) (RP18). </t>
  </si>
  <si>
    <t>60S ribosomal protein L6-3 OS=Arabidopsis thaliana OX=3702 GN=RPL6C PE=2 SV=1</t>
  </si>
  <si>
    <t>hypothetical protein E2562_002867 [Oryza meyeriana var. granulata]</t>
  </si>
  <si>
    <t>biological process: cellular process (GO:0009987);; biological process: cellular component organization or biogenesis (GO:0071840);; biological process: metabolic process (GO:0008152);; molecular function: binding (GO:0005488);; molecular function: structural molecule activity (GO:0005198);; cellular component: cell (GO:0005623);; cellular component: cell part (GO:0044464);; cellular component: organelle (GO:0043226);; cellular component: organelle part (GO:0044422);; cellular component: macromolecular complex (GO:0032991);; cellular component: membrane (GO:0016020);; cellular component: cell junction (GO:0030054);; biological process: response to stimulus (GO:0050896);; cellular component: membrane-enclosed lumen (GO:0031974);; cellular component: symplast (GO:0055044)</t>
  </si>
  <si>
    <t>PH02Gene06865</t>
  </si>
  <si>
    <t xml:space="preserve">Cellular Component: cytoplasm (GO:0005737);; Biological Process: pyrimidine nucleotide biosynthetic process (GO:0006221);; Molecular Function: UMP kinase activity (GO:0033862);; </t>
  </si>
  <si>
    <t xml:space="preserve">K09903|1.3e-154|obr:102722363|K09903 uridylate kinase [EC:2.7.4.22] | (RefSeq) uridylate kinase </t>
  </si>
  <si>
    <t>Amino acid kinase family</t>
  </si>
  <si>
    <t>hypothetical protein E2562_029686 [Oryza meyeriana var. granulata]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</si>
  <si>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</si>
  <si>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PH02Gene24663</t>
  </si>
  <si>
    <t xml:space="preserve">K08245|4.6e-267|sita:101785260|K08245 phytepsin [EC:3.4.23.40] | (RefSeq) aspartic proteinase </t>
  </si>
  <si>
    <t>Aspartic proteinase [Dichanthelium oligosanthes]</t>
  </si>
  <si>
    <t>PH02Gene08328</t>
  </si>
  <si>
    <t>Polyketide cyclase / dehydrase and lipid transport</t>
  </si>
  <si>
    <t>hypothetical protein E2562_014033 [Oryza meyeriana var. granulata]</t>
  </si>
  <si>
    <t>PH02Gene15969</t>
  </si>
  <si>
    <t xml:space="preserve">Biological Process: protein peptidyl-prolyl isomerization (GO:0000413);; Molecular Function: molecular_function (GO:0003674);; Molecular Function: peptidyl-prolyl cis-trans isomerase activity (GO:0003755);; Molecular Function: catalytic activity (GO:0003824);; Molecular Function: binding (GO:0005488);; Molecular Function: protein binding (GO:0005515);; Molecular Function: macrolide binding (GO:0005527);; Molecular Function: FK506 binding (GO:0005528);; Cellular Component: cellular_component (GO:0005575);; Cellular Component: intracellular (GO:0005622);; Cellular Component: cell (GO:0005623);; Cellular Component: cytoplasm (GO:0005737);; Cellular Component: vacuole (GO:0005773);; Biological Process: protein folding (GO:0006457);; Biological Process: cellular protein modification process (GO:0006464);; Biological Process: nitrogen compound metabolic process (GO:0006807);; Biological Process: response to stress (GO:0006950);; Molecular Function: drug binding (GO:0008144);; Biological Process: biological_process (GO:0008150);; Biological Process: metabolic process (GO:0008152);; Biological Process: response to temperature stimulus (GO:0009266);; Biological Process: response to heat (GO:0009408);; Biological Process: response to abiotic stimulus (GO:0009628);; Biological Process: cellular process (GO:0009987);; Biological Process: heat acclimation (GO:0010286);; Molecular Function: isomerase activity (GO:0016853);; Molecular Function: cis-trans isomerase activity (GO:0016859);; Biological Process: peptidyl-amino acid modification (GO:0018193);; Biological Process: peptidyl-proline modification (GO:0018208);; Biological Process: protein metabolic process (GO:0019538);; Biological Process: cellular response to stress (GO:0033554);; Biological Process: cellular response to heat (GO:0034605);; Biological Process: protein modification process (GO:0036211);;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response to stimulus (GO:0050896);; Biological Process: cellular response to stimulus (GO:0051716);; Biological Process: chaperone-mediated protein folding (GO:0061077);; Biological Process: cellular heat acclimation (GO:0070370);; Biological Process: organic substance metabolic process (GO:0071704);; Molecular Function: organic cyclic compound binding (GO:0097159);; Molecular Function: heterocyclic compound binding (GO:1901363);; Biological Process: organonitrogen compound metabolic process (GO:1901564);; </t>
  </si>
  <si>
    <t xml:space="preserve">K09571|1.5e-287|obr:102716521|K09571 FK506-binding protein 4/5 [EC:5.2.1.8] | (RefSeq) 70 kDa peptidyl-prolyl isomerase </t>
  </si>
  <si>
    <t>70 kDa peptidyl-prolyl isomerase OS=Triticum aestivum OX=4565 GN=FKBP70 PE=1 SV=1</t>
  </si>
  <si>
    <t>hypothetical protein E2562_001809 [Oryza meyeriana var. granulata]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</si>
  <si>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cellular component: organelle (GO:0043226);; biological process: response to stimulus (GO:0050896)</t>
  </si>
  <si>
    <t>Phyllostachys_edulis_newGene_13279</t>
  </si>
  <si>
    <t xml:space="preserve">Molecular Function: 3-hydroxyacyl-CoA dehydrogenase activity (GO:0003857);; Biological Process: fatty acid metabolic process (GO:0006631);; </t>
  </si>
  <si>
    <t xml:space="preserve">K10527|4.5e-35|bdi:100842445|K10527 enoyl-CoA hydratase/3-hydroxyacyl-CoA dehydrogenase [EC:4.2.1.17 1.1.1.35 1.1.1.211] | (RefSeq) glyoxysomal fatty acid beta-oxidation multifunctional protein MFP-a </t>
  </si>
  <si>
    <t>Glyoxysomal fatty acid beta-oxidation multifunctional protein MFP-a OS=Brassica napus OX=3708 PE=2 SV=2</t>
  </si>
  <si>
    <t>biological process: metabolic process (GO:0008152);; biological process: single-organism process (GO:0044699);; molecular function: catalytic activity (GO:0003824);; biological process: cellular process (GO:0009987)</t>
  </si>
  <si>
    <t>Phyllostachys_edulis_newGene_15073</t>
  </si>
  <si>
    <t>PH02Gene28149</t>
  </si>
  <si>
    <t xml:space="preserve">Molecular Function: RNA binding (GO:0003723);; Molecular Function: RNA helicase activity (GO:0003724);; Molecular Function: ATP binding (GO:0005524);; Biological Process: RNA catabolic process (GO:0006401);; </t>
  </si>
  <si>
    <t xml:space="preserve">K12598|7.5e-39|bdi:100834961|K12598 ATP-dependent RNA helicase DOB1 [EC:3.6.4.13] | (RefSeq) DExH-box ATP-dependent RNA helicase DExH10 </t>
  </si>
  <si>
    <t>rRNA-processing arch domain</t>
  </si>
  <si>
    <t>DExH-box ATP-dependent RNA helicase DExH10 OS=Arabidopsis thaliana OX=3702 GN=HEN2 PE=1 SV=2</t>
  </si>
  <si>
    <t>DExH-box ATP-dependent RNA helicase DExH10 [Brachypodium distachyon]</t>
  </si>
  <si>
    <t>PH02Gene39303</t>
  </si>
  <si>
    <t xml:space="preserve">Biological Process: ribosomal small subunit assembly (GO:0000028);; Molecular Function: molecular_function (GO:0003674);; Molecular Function: structural constituent of ribosome (GO:0003735);; Molecular Function: structural molecule activity (GO:0005198);; Cellular Component: cellular_component (GO:0005575);; Cellular Component: intracellular (GO:0005622);; Cellular Component: cell (GO:0005623);; Cellular Component: cytoplasm (GO:0005737);; Cellular Component: cytosol (GO:0005829);; Cellular Component: ribosome (GO:0005840);; Biological Process: translation (GO:0006412);; Biological Process: organelle organization (GO:0006996);; Biological Process: biological_process (GO:0008150);; Biological Process: cellular process (GO:0009987);; Cellular Component: small ribosomal subunit (GO:0015935);; Biological Process: cellular component organization (GO:0016043);; Biological Process: cellular component assembly (GO:0022607);; Biological Process: ribonucleoprotein complex biogenesis (GO:0022613);; Biological Process: ribonucleoprotein complex assembly (GO:0022618);; Cellular Component: cytosolic ribosome (GO:0022626);; Cellular Component: cytosolic small ribosomal subunit (GO:0022627);; Cellular Component: macromolecular complex (GO:0032991);; Biological Process: cellular macromolecular complex assembly (GO:0034622);; Biological Process: ribosome biogenesis (GO:0042254);; Biological Process: ribosome assembly (GO:0042255);; Biological Process: ribosomal small subunit biogenesis (GO:0042274);; Cellular Component: organelle (GO:0043226);; Cellular Component: non-membrane-bounded organelle (GO:0043228);; Cellular Component: intracellular organelle (GO:0043229);; Cellular Component: intracellular non-membrane-bounded organelle (GO:0043232);; Biological Process: macromolecular complex subunit organization (GO:0043933);; Biological Process: cellular component biogenesis (GO:0044085);; Cellular Component: ribosomal subunit (GO:0044391);; Cellular Component: organelle part (GO:0044422);; Cellular Component: intracellular part (GO:0044424);; Cellular Component: cytoplasmic part (GO:0044444);; Cellular Component: cytosolic part (GO:0044445);; Cellular Component: intracellular organelle part (GO:0044446);; Cellular Component: cell part (GO:0044464);; Biological Process: macromolecular complex assembly (GO:0065003);; Biological Process: organelle assembly (GO:0070925);; Biological Process: ribonucleoprotein complex subunit organization (GO:0071826);; Biological Process: cellular component organization or biogenesis (GO:0071840);; Cellular Component: ribonucleoprotein complex (GO:1990904);; </t>
  </si>
  <si>
    <t xml:space="preserve">K02966|9.6e-77|sita:101762630|K02966 small subunit ribosomal protein S19e | (RefSeq) 40S ribosomal protein S19 </t>
  </si>
  <si>
    <t>biological process: cellular process (GO:0009987);; biological process: cellular component organization or biogenesis (GO:0071840);; molecular function: structural molecule activity (GO:0005198);; cellular component: cell (GO:0005623);; cellular component: cell part (GO:0044464);; cellular component: macromolecular complex (GO:0032991);; cellular component: organelle (GO:0043226);; biological process: metabolic process (GO:0008152);; cellular component: organelle part (GO:0044422)</t>
  </si>
  <si>
    <t>PH02Gene09607</t>
  </si>
  <si>
    <t xml:space="preserve">Biological Process: cytoplasmic translation (GO:0002181);; Molecular Function: molecular_function (GO:0003674);; Molecular Function: structural constituent of ribosome (GO:0003735);; Molecular Function: structural molecule activity (GO:0005198);; Cellular Component: cellular_component (GO:0005575);; Cellular Component: intracellular (GO:0005622);; Cellular Component: cell (GO:0005623);; Cellular Component: cytoplasm (GO:0005737);; Cellular Component: cytosol (GO:0005829);; Cellular Component: ribosome (GO:0005840);; Biological Process: translation (GO:0006412);; Biological Process: peptide metabolic process (GO:0006518);; Biological Process: nitrogen compound metabolic process (GO:0006807);; Biological Process: biological_process (GO:0008150);; Biological Process: metabolic process (GO:0008152);; Biological Process: biosynthetic process (GO:0009058);; Biological Process: macromolecule biosynthetic process (GO:0009059);; Biological Process: cellular process (GO:0009987);; Biological Process: gene expression (GO:0010467);; Cellular Component: large ribosomal subunit (GO:0015934);; Cellular Component: membrane (GO:0016020);; Biological Process: protein metabolic process (GO:0019538);; Biological Process: ribonucleoprotein complex biogenesis (GO:0022613);; Cellular Component: cytosolic large ribosomal subunit (GO:0022625);; Cellular Component: cytosolic ribosome (GO:0022626);; Cellular Component: macromolecular complex (GO:0032991);; Biological Process: cellular nitrogen compound metabolic process (GO:0034641);; Biological Process: cellular macromolecule biosynthetic process (GO:0034645);; Biological Process: ribosome biogenesis (GO:0042254);; Biological Process: ribosomal large subunit biogenesis (GO:0042273);; Biological Process: peptide biosynthetic process (GO:0043043);; Biological Process: macromolecule metabolic process (GO:0043170);; Cellular Component: organelle (GO:0043226);; Cellular Component: non-membrane-bounded organelle (GO:0043228);; Cellular Component: intracellular organelle (GO:0043229);; Cellular Component: intracellular non-membrane-bounded organelle (GO:0043232);; Biological Process: cellular amide metabolic process (GO:0043603);; Biological Process: amide biosynthetic process (GO:0043604);; Biological Process: cellular component biogenesis (GO:0044085);;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protein metabolic process (GO:0044267);; Biological Process: cellular nitrogen compound biosynthetic process (GO:0044271);; Cellular Component: ribosomal subunit (GO:0044391);; Cellular Component: organelle part (GO:0044422);; Cellular Component: intracellular part (GO:0044424);; Cellular Component: cytoplasmic part (GO:0044444);; Cellular Component: cytosolic part (GO:0044445);; Cellular Component: intracellular organelle part (GO:0044446);; Cellular Component: cell part (GO:0044464);; Biological Process: organic substance metabolic process (GO:0071704);; Biological Process: cellular component organization or biogenesis (GO:0071840);; Biological Process: organonitrogen compound metabolic process (GO:1901564);; Biological Process: organonitrogen compound biosynthetic process (GO:1901566);; Biological Process: organic substance biosynthetic process (GO:1901576);; Cellular Component: ribonucleoprotein complex (GO:1990904);; </t>
  </si>
  <si>
    <t xml:space="preserve">K02917|4.2e-56|obr:102716013|K02917 large subunit ribosomal protein L35Ae | (RefSeq) 60S ribosomal protein L35a-1-like </t>
  </si>
  <si>
    <t>Ribosomal protein L35Ae</t>
  </si>
  <si>
    <t>60S ribosomal protein L35a-1 OS=Arabidopsis thaliana OX=3702 GN=RPL35AA PE=3 SV=1</t>
  </si>
  <si>
    <t>hypothetical protein E2562_011839 [Oryza meyeriana var. granulata]</t>
  </si>
  <si>
    <t>biological process: metabolic process (GO:0008152);; biological process: cellular process (GO:0009987);; molecular function: structural molecule activity (GO:0005198);; cellular component: cell (GO:0005623);; cellular component: cell part (GO:0044464);; cellular component: macromolecular complex (GO:0032991);; cellular component: organelle (GO:0043226);; cellular component: organelle part (GO:0044422);; cellular component: membrane (GO:0016020);; biological process: cellular component organization or biogenesis (GO:0071840)</t>
  </si>
  <si>
    <t>PH02Gene28515</t>
  </si>
  <si>
    <t xml:space="preserve">Molecular Function: glucose-6-phosphate isomerase activity (GO:0004347);; Biological Process: gluconeogenesis (GO:0006094);; Biological Process: glycolytic process (GO:0006096);; </t>
  </si>
  <si>
    <t xml:space="preserve">K01810|0.0e+00|obr:102700734|K01810 glucose-6-phosphate isomerase [EC:5.3.1.9] | (RefSeq) glucose-6-phosphate isomerase 1, chloroplastic-like </t>
  </si>
  <si>
    <t>Glycolysis / Gluconeogenesis (ko00010);; Pentose phosphate pathway (ko00030);; Starch and sucrose metabolism (ko00500);; Amino sugar and nucleotide sugar metabolism (ko00520);; Carbon metabolism (ko01200)</t>
  </si>
  <si>
    <t>Phosphoglucose isomerase</t>
  </si>
  <si>
    <t>Glucose-6-phosphate isomerase 1, chloroplastic OS=Arabidopsis thaliana OX=3702 GN=PGI1 PE=1 SV=1</t>
  </si>
  <si>
    <t>hypothetical protein OsI_29615 [Oryza sativa Indica Group]</t>
  </si>
  <si>
    <t>molecular function: catalytic activity (GO:0003824);; biological process: metabolic process (GO:0008152);; biological process: single-organism process (GO:0044699);; biological process: cellular process (GO:0009987)</t>
  </si>
  <si>
    <t>PH02Gene31973</t>
  </si>
  <si>
    <t xml:space="preserve">K09832|3.2e-276|osa:4325564|K09832 sterol 22-desaturase [EC:1.14.19.41] | (RefSeq) cytochrome P450 710A1 </t>
  </si>
  <si>
    <t>Cytochrome P450 710A1 OS=Arabidopsis thaliana OX=3702 GN=CYP710A1 PE=1 SV=1</t>
  </si>
  <si>
    <t>cytochrome P450 710A1 [Oryza sativa Japonica Group]</t>
  </si>
  <si>
    <t>Phyllostachys_edulis_newGene_16634</t>
  </si>
  <si>
    <t xml:space="preserve">Molecular Function: DNA binding (GO:0003677);; Molecular Function: transcription factor activity, sequence-specific DNA binding (GO:0003700);; Biological Process: regulation of transcription, DNA-templated (GO:0006355);; Molecular Function: sequence-specific DNA binding (GO:0043565);; </t>
  </si>
  <si>
    <t xml:space="preserve">K09338|6.8e-95|obr:102713471|K09338 homeobox-leucine zipper protein | (RefSeq) homeobox-leucine zipper protein HOX2-like </t>
  </si>
  <si>
    <t>Homeobox-leucine zipper protein HOX2 OS=Oryza sativa subsp. indica OX=39946 GN=HOX2 PE=1 SV=1</t>
  </si>
  <si>
    <t>hypothetical protein E2562_026557 [Oryza meyeriana var. granulata]</t>
  </si>
  <si>
    <t>molecular function: binding (GO:0005488);; biological process: biological regulation (GO:0065007);; molecular function: nucleic acid binding transcription factor activity (GO:0001071)</t>
  </si>
  <si>
    <t>PH02Gene19022</t>
  </si>
  <si>
    <t xml:space="preserve">Cellular Component: peroxisome (GO:0005777);; Biological Process: response to fungus (GO:0009620);; Biological Process: jasmonic acid biosynthetic process (GO:0009695);; Molecular Function: FMN binding (GO:0010181);; Biological Process: response to ozone (GO:0010193);; Molecular Function: 12-oxophytodienoate reductase activity (GO:0016629);; Biological Process: oxylipin biosynthetic process (GO:0031408);; Biological Process: stamen development (GO:0048443);; </t>
  </si>
  <si>
    <t xml:space="preserve">K05894|1.4e-212|obr:102704634|K05894 12-oxophytodienoic acid reductase [EC:1.3.1.42] | (RefSeq) 12-oxophytodienoate reductase 7 </t>
  </si>
  <si>
    <t>12-oxophytodienoate reductase 7 OS=Oryza sativa subsp. japonica OX=39947 GN=OPR7 PE=2 SV=1</t>
  </si>
  <si>
    <t>PREDICTED: 12-oxophytodienoate reductase 7 [Oryza brachyantha]</t>
  </si>
  <si>
    <t>cellular component: cell (GO:0005623);; cellular component: organelle (GO:0043226);; cellular component: cell part (GO:0044464);; biological process: response to stimulus (GO:0050896);; biological process: multi-organism process (GO:0051704);; biological process: metabolic process (GO:0008152);; biological process: cellular process (GO:0009987);; biological process: single-organism process (GO:0044699);; molecular function: binding (GO:0005488);; molecular function: catalytic activity (GO:0003824);; biological process: reproduction (GO:0000003);; biological process: reproductive process (GO:0022414);; biological process: multicellular organismal process (GO:0032501);; biological process: developmental process (GO:0032502)</t>
  </si>
  <si>
    <t>PH02Gene17490</t>
  </si>
  <si>
    <t xml:space="preserve">Biological Process: ribosomal large subunit assembly (GO:0000027);; Biological Process: nuclear-transcribed mRNA catabolic process (GO:0000956);; Cellular Component: cellular_component (GO:0005575);; Cellular Component: intracellular (GO:0005622);; Cellular Component: cell (GO:0005623);; Cellular Component: nucleus (GO:0005634);; Cellular Component: nucleolus (GO:0005730);; Biological Process: nucleobase-containing compound metabolic process (GO:0006139);; Biological Process: rRNA processing (GO:0006364);; Biological Process: RNA processing (GO:0006396);; Biological Process: RNA catabolic process (GO:0006401);; Biological Process: mRNA catabolic process (GO:0006402);; Biological Process: cellular aromatic compound metabolic process (GO:0006725);; Biological Process: nitrogen compound metabolic process (GO:0006807);; Biological Process: organelle organization (GO:0006996);; Biological Process: biological_process (GO:0008150);; Biological Process: metabolic process (GO:0008152);; Biological Process: catabolic process (GO:0009056);; Biological Process: macromolecule catabolic process (GO:0009057);; Biological Process: negative regulation of metabolic process (GO:0009892);; Biological Process: cellular process (GO:0009987);; Biological Process: gene expression (GO:0010467);; Biological Process: regulation of gene expression (GO:0010468);; Biological Process: negative regulation of macromolecule metabolic process (GO:0010605);; Biological Process: negative regulation of gene expression (GO:0010629);; Biological Process: cellular component organization (GO:0016043);; Biological Process: RNA metabolic process (GO:0016070);; Biological Process: mRNA metabolic process (GO:0016071);; Biological Process: rRNA metabolic process (GO:0016072);; Biological Process: regulation of metabolic process (GO:0019222);; Biological Process: aromatic compound catabolic process (GO:0019439);; Biological Process: cellular component assembly (GO:0022607);; Biological Process: ribonucleoprotein complex biogenesis (GO:0022613);; Biological Process: ribonucleoprotein complex assembly (GO:0022618);; Cellular Component: membrane-enclosed lumen (GO:0031974);; Cellular Component: nuclear lumen (GO:0031981);; Biological Process: ncRNA processing (GO:0034470);; Biological Process: cellular macromolecular complex assembly (GO:0034622);; Biological Process: cellular nitrogen compound metabolic process (GO:0034641);; Biological Process: nucleobase-containing compound catabolic process (GO:0034655);; Biological Process: ncRNA metabolic process (GO:0034660);; Biological Process: ribosome biogenesis (GO:0042254);; Biological Process: ribosome assembly (GO:0042255);; Biological Process: ribosomal large subunit biogenesis (GO:0042273);;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macromolecular complex subunit organization (GO:0043933);; Biological Process: cellular component biogenesis (GO:0044085);; Biological Process: cellular metabolic process (GO:0044237);; Biological Process: primary metabolic process (GO:0044238);; Biological Process: cellular catabolic process (GO:0044248);; Biological Process: cellular macromolecule metabolic process (GO:0044260);; Biological Process: cellular macromolecule catabolic process (GO:0044265);; Biological Process: cellular nitrogen compound catabolic process (GO:0044270);;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heterocycle metabolic process (GO:0046483);; Biological Process: heterocycle catabolic process (GO:0046700);; Biological Process: negative regulation of biological process (GO:0048519);; Biological Process: regulation of biological process (GO:0050789);; Biological Process: regulation of macromolecule metabolic process (GO:0060255);; Biological Process: macromolecular complex assembly (GO:0065003);; Biological Process: biological regulation (GO:0065007);; Cellular Component: intracellular organelle lumen (GO:0070013);; Biological Process: organelle assembly (GO:0070925);; Biological Process: organic substance metabolic process (GO:0071704);; Biological Process: ribonucleoprotein complex subunit organization (GO:0071826);; Biological Process: cellular component organization or biogenesis (GO:0071840);; Biological Process: nucleic acid metabolic process (GO:0090304);; Biological Process: organic cyclic compound metabolic process (GO:1901360);; Biological Process: organic cyclic compound catabolic process (GO:1901361);; Biological Process: organic substance catabolic process (GO:1901575);; </t>
  </si>
  <si>
    <t xml:space="preserve">K14815|5.1e-120|obr:102717298|K14815 mRNA turnover protein 4 | (RefSeq) mRNA turnover protein 4 homolog </t>
  </si>
  <si>
    <t>Insertion domain in 60S ribosomal protein L10P</t>
  </si>
  <si>
    <t>hypothetical protein E2562_030126 [Oryza meyeriana var. granulata]</t>
  </si>
  <si>
    <t>biological process: cellular process (GO:0009987);; biological process: cellular component organization or biogenesis (GO:0071840);; biological process: metabolic process (GO:0008152);; biological process: biological regulation (GO:0065007);; cellular component: cell (GO:0005623);; cellular component: cell part (GO:0044464);; cellular component: organelle (GO:0043226);; cellular component: organelle part (GO:0044422);; cellular component: membrane-enclosed lumen (GO:0031974)</t>
  </si>
  <si>
    <t>PH02Gene41754</t>
  </si>
  <si>
    <t xml:space="preserve">K13223|2.7e-160|ats:109757929|K13223 indole-2-monooxygenase [EC:1.14.14.153] | (RefSeq) LOC109757929; indole-2-monooxygenase-like </t>
  </si>
  <si>
    <t>PH02Gene18614</t>
  </si>
  <si>
    <t xml:space="preserve">Molecular Function: peroxidase activity (GO:0004601);; Biological Process: response to oxidative stress (GO:0006979);; Molecular Function: heme binding (GO:0020037);; </t>
  </si>
  <si>
    <t xml:space="preserve">K00434|1.5e-133|bdi:100838031|K00434 L-ascorbate peroxidase [EC:1.11.1.11] | (RefSeq) L-ascorbate peroxidase 1, cytosolic </t>
  </si>
  <si>
    <t>L-ascorbate peroxidase 1, cytosolic OS=Oryza sativa subsp. japonica OX=39947 GN=APX1 PE=1 SV=1</t>
  </si>
  <si>
    <t>hypothetical protein GQ55_9G515800 [Panicum hallii var. hallii]</t>
  </si>
  <si>
    <t>PH02Gene25387</t>
  </si>
  <si>
    <t xml:space="preserve">K22422|5.7e-12|smo:SELMODRAFT_439222|K22422 protein downstream neighbor of Son | (RefSeq) hypothetical protein </t>
  </si>
  <si>
    <t>SOUL heme-binding protein</t>
  </si>
  <si>
    <t>heme-binding protein 2-like [Aegilops tauschii subsp. tauschii]</t>
  </si>
  <si>
    <t>PH02Gene41744</t>
  </si>
  <si>
    <t>Tetraspanin family</t>
  </si>
  <si>
    <t>Tetraspanin-4 OS=Arabidopsis thaliana OX=3702 GN=TET4 PE=3 SV=1</t>
  </si>
  <si>
    <t>hypothetical protein E2562_008353 [Oryza meyeriana var. granulata]</t>
  </si>
  <si>
    <t>Phyllostachys_edulis_newGene_11614</t>
  </si>
  <si>
    <t xml:space="preserve">Molecular Function: transcription regulatory region sequence-specific DNA binding (GO:0000976);; Molecular Function: RNA polymerase II regulatory region sequence-specific DNA binding (GO:0000977);; Molecular Function: chromatin binding (GO:0003682);; Cellular Component: nucleus (GO:0005634);; Molecular Function: N-acetyltransferase activity (GO:0008080);; Molecular Function: histone binding (GO:0042393);; Biological Process: positive regulation of transcription from RNA polymerase II promoter (GO:0045944);; </t>
  </si>
  <si>
    <t>uncharacterized protein LOC101769879 isoform X1 [Setaria italica]</t>
  </si>
  <si>
    <t>molecular function: binding (GO:0005488);; cellular component: cell (GO:0005623);; cellular component: organelle (GO:0043226);; cellular component: cell part (GO:0044464);; molecular function: catalytic activity (GO:0003824);; biological process: biological regulation (GO:0065007)</t>
  </si>
  <si>
    <t>Phyllostachys_edulis_newGene_8910</t>
  </si>
  <si>
    <t>oleosin-B6-like [Panicum miliaceum]</t>
  </si>
  <si>
    <t>PH02Gene02633</t>
  </si>
  <si>
    <t>FBD-associated F-box protein At3g49020 OS=Arabidopsis thaliana OX=3702 GN=At3g49020 PE=2 SV=1</t>
  </si>
  <si>
    <t>hypothetical protein C2845_PM07G34560 [Panicum miliaceum]</t>
  </si>
  <si>
    <t>PH02Gene49316</t>
  </si>
  <si>
    <t xml:space="preserve">Biological Process: protein transport (GO:0015031);; Cellular Component: integral component of membrane (GO:0016021);; Biological Process: vesicle-mediated transport (GO:0016192);; </t>
  </si>
  <si>
    <t>Got1/Sft2-like family</t>
  </si>
  <si>
    <t>vesicle transport protein SFT2B [Sorghum bicolor]</t>
  </si>
  <si>
    <t>biological process: localization (GO:0051179);; cellular component: membrane (GO:0016020);; cellular component: membrane part (GO:0044425)</t>
  </si>
  <si>
    <t>PH02Gene47962</t>
  </si>
  <si>
    <t>Zn-finger in Ran binding protein and others</t>
  </si>
  <si>
    <t>transcription initiation factor TFIID subunit 15b isoform X1 [Oryza sativa Japonica Group]</t>
  </si>
  <si>
    <t>PH02Gene12866</t>
  </si>
  <si>
    <t xml:space="preserve">Molecular Function: polygalacturonase activity (GO:0004650);; Cellular Component: cellular_component (GO:0005575);; Cellular Component: cell wall (GO:0005618);; Cellular Component: cell (GO:0005623);; Biological Process: carbohydrate metabolic process (GO:0005975);; Cellular Component: plant-type cell wall (GO:0009505);; Cellular Component: external encapsulating structure (GO:0030312);; Cellular Component: cell part (GO:0044464);; Cellular Component: cell periphery (GO:0071944);; </t>
  </si>
  <si>
    <t xml:space="preserve">K01213|1.5e-202|obr:102716418|K01213 galacturan 1,4-alpha-galacturonidase [EC:3.2.1.67] | (RefSeq) probable polygalacturonase At1g80170 </t>
  </si>
  <si>
    <t>Glycosyl hydrolases family 28</t>
  </si>
  <si>
    <t>Probable polygalacturonase At1g80170 OS=Arabidopsis thaliana OX=3702 GN=At1g80170 PE=1 SV=1</t>
  </si>
  <si>
    <t>hypothetical protein E2562_026003 [Oryza meyeriana var. granulata]</t>
  </si>
  <si>
    <t>molecular function: catalytic activity (GO:0003824);; cellular component: cell (GO:0005623);; cellular component: cell part (GO:0044464);; biological process: metabolic process (GO:0008152)</t>
  </si>
  <si>
    <t>PH02Gene30756</t>
  </si>
  <si>
    <t xml:space="preserve">K20641|2.3e-09|cvr:CHLNCDRAFT_59250|K20641 Rho GTPase-activating protein 20 | (RefSeq) hypothetical protein </t>
  </si>
  <si>
    <t>Squamosa promoter-binding-like protein 16 OS=Oryza sativa subsp. japonica OX=39947 GN=SPL16 PE=2 SV=1</t>
  </si>
  <si>
    <t>Phyllostachys_edulis_newGene_4135</t>
  </si>
  <si>
    <t xml:space="preserve">Molecular Function: molecular_function (GO:0003674);; Molecular Function: nucleic acid binding (GO:0003676);; Molecular Function: DNA binding (GO:0003677);; Molecular Function: chromatin binding (GO:0003682);; Molecular Function: RNA binding (GO:0003723);; Molecular Function: mRNA binding (GO:0003729);; Molecular Function: binding (GO:0005488);; Cellular Component: cellular_component (GO:0005575);; Cellular Component: intracellular (GO:0005622);; Cellular Component: cell (GO:0005623);; Cellular Component: nucleus (GO:0005634);; Cellular Component: nucleoplasm (GO:0005654);; Biological Process: nucleobase-containing compound metabolic process (GO:0006139);; Biological Process: DNA metabolic process (GO:0006259);; Biological Process: DNA modification (GO:0006304);; Biological Process: DNA alkylation (GO:0006305);; Biological Process: DNA methylation (GO:0006306);; Biological Process: chromatin organization (GO:0006325);; Biological Process: chromatin silencing (GO:0006342);; Biological Process: transcription, DNA-templated (GO:0006351);; Biological Process: DNA-templated transcription, elongation (GO:0006354);; Biological Process: regulation of transcription, DNA-templated (GO:0006355);; Biological Process: regulation of transcription from RNA polymerase II promoter (GO:0006357);; Biological Process: transcription from RNA polymerase II promoter (GO:0006366);; Biological Process: transcription elongation from RNA polymerase II promoter (GO:0006368);; Biological Process: RNA processing (GO:0006396);; Biological Process: mRNA processing (GO:0006397);; Biological Process: cellular aromatic compound metabolic process (GO:0006725);; Biological Process: nitrogen compound metabolic process (GO:0006807);; Biological Process: organelle organization (GO:0006996);; Cellular Component: transcription elongation factor complex (GO:0008023);; Biological Process: biological_process (GO:0008150);; Biological Process: metabolic process (GO:0008152);; Biological Process: biosynthetic process (GO:0009058);; Biological Process: macromolecule biosynthetic process (GO:0009059);;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response to organic substance (GO:0010033);; Biological Process: gene expression (GO:0010467);;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posttranscriptional regulation of gene expression (GO:0010608);; Biological Process: negative regulation of gene expression (GO:0010629);; Biological Process: response to organic cyclic compound (GO:0014070);; Biological Process: cellular component organization (GO:0016043);; Biological Process: RNA metabolic process (GO:0016070);; Biological Process: mRNA metabolic process (GO:0016071);; Biological Process: RNA interference (GO:0016246);; Biological Process: posttranscriptional gene silencing (GO:0016441);; Biological Process: gene silencing (GO:0016458);; Biological Process: heterocycle biosynthetic process (GO:0018130);; Biological Process: regulation of nucleobase-containing compound metabolic process (GO:0019219);; Biological Process: regulation of metabolic process (GO:0019222);; Biological Process: aromatic compound biosynthetic process (GO:0019438);; Biological Process: production of siRNA involved in RNA interference (GO:0030422);; Biological Process: gene silencing by RNA (GO:0031047);; Biological Process: dsRNA fragmentation (GO:0031050);;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Cellular Component: membrane-enclosed lumen (GO:0031974);; Cellular Component: nuclear lumen (GO:0031981);; Cellular Component: DSIF complex (GO:0032044);; Biological Process: methylation (GO:0032259);; Biological Process: RNA biosynthetic process (GO:0032774);; Cellular Component: macromolecular complex (GO:0032991);; Biological Process: cellular nitrogen compound metabolic process (GO:0034641);; Biological Process: cellular macromolecule biosynthetic process (GO:0034645);; Biological Process: nucleobase-containing compound biosynthetic process (GO:0034654);; Biological Process: posttranscriptional gene silencing by RNA (GO:0035194);; Biological Process: regulation of gene expression, epigenetic (GO:0040029);; Biological Process: response to chemical (GO:0042221);;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response to dsRNA (GO:0043331);; Biological Process: macromolecule modification (GO:0043412);; Biological Process: macromolecule methylation (GO:0043414);;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organelle part (GO:0044422);; Cellular Component: intracellular part (GO:0044424);; Cellular Component: nuclear part (GO:0044428);; Cellular Component: intracellular organelle part (GO:0044446);; Cellular Component: nucleoplasm part (GO:0044451);; Cellular Component: cell part (GO:0044464);; Biological Process: DNA methylation or demethylation (GO:0044728);; Biological Process: negative regulation of gene expression, epigenetic (GO:0045814);; Biological Process: negative regulation of transcription, DNA-templated (GO:0045892);; Biological Process: negative regulation of nucleobase-containing compound metabolic process (GO:0045934);; Biological Process: heterocycle metabolic process (GO:0046483);; Biological Process: negative regulation of biological process (GO:0048519);; Biological Process: negative regulation of cellular process (GO:0048523);;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chromosome organization (GO:0051276);; Biological Process: cellular response to stimulus (GO:0051716);; Biological Process: regulation of macromolecule metabolic process (GO:0060255);; Biological Process: biological regulation (GO:0065007);; Cellular Component: intracellular organelle lumen (GO:0070013);; Biological Process: cellular response to chemical stimulus (GO:0070887);; Biological Process: production of small RNA involved in gene silencing by RNA (GO:0070918);; Biological Process: cellular response to organic substance (GO:0071310);; Biological Process: cellular response to dsRNA (GO:0071359);; Biological Process: cellular response to organic cyclic compound (GO:0071407);; Biological Process: organic substance metabolic process (GO:0071704);; Biological Process: cellular component organization or biogenesis (GO:0071840);; Biological Process: regulation of primary metabolic process (GO:0080090);; Biological Process: RNA-directed DNA methylation (GO:0080188);; Biological Process: nucleic acid metabolic process (GO:0090304);; Molecular Function: organic cyclic compound binding (GO:0097159);; Biological Process: nucleic acid-templated transcription (GO:0097659);; Biological Process: organic cyclic compound metabolic process (GO:1901360);; Biological Process: organic cyclic compound biosynthetic process (GO:1901362);; Molecular Function: heterocyclic compound binding (GO:1901363);; Biological Process: organic substance biosynthetic process (GO:1901576);; Biological Process: response to nitrogen compound (GO:1901698);; Biological Process: cellular response to nitrogen compound (GO:1901699);;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cellular macromolecule biosynthetic process (GO:2000112);; Biological Process: negative regulation of cellular macromolecule biosynthetic process (GO:2000113);; Biological Process: regulation of RNA biosynthetic process (GO:2001141);; </t>
  </si>
  <si>
    <t xml:space="preserve">K15172|5.1e-08|pavi:110748314|K15172 transcription elongation factor SPT5 | (RefSeq) putative transcription elongation factor SPT5 homolog 1 </t>
  </si>
  <si>
    <t>Putative transcription elongation factor SPT5 homolog 2 OS=Arabidopsis thaliana OX=3702 GN=At2g34210 PE=3 SV=2</t>
  </si>
  <si>
    <t>PREDICTED: protein RNA-directed DNA methylation 3 [Oryza brachyantha]</t>
  </si>
  <si>
    <t>molecular function: binding (GO:0005488);; cellular component: cell (GO:0005623);; cellular component: cell part (GO:0044464);; cellular component: organelle (GO:0043226);; cellular component: organelle part (GO:0044422);; biological process: metabolic process (GO:0008152);; biological process: cellular process (GO:0009987);; biological process: cellular component organization or biogenesis (GO:0071840);; biological process: single-organism process (GO:0044699);; biological process: biological regulation (GO:0065007);; cellular component: membrane-enclosed lumen (GO:0031974);; cellular component: macromolecular complex (GO:0032991);; biological process: response to stimulus (GO:0050896)</t>
  </si>
  <si>
    <t>PH02Gene02876</t>
  </si>
  <si>
    <t xml:space="preserve">Biological Process: polysaccharide catabolic process (GO:0000272);; Molecular Function: beta-amylase activity (GO:0016161);; Molecular Function: amylopectin maltohydrolase activity (GO:0102229);; </t>
  </si>
  <si>
    <t xml:space="preserve">K01177|4.7e-240|sita:101761744|K01177 beta-amylase [EC:3.2.1.2] | (RefSeq) beta-amylase 3, chloroplastic </t>
  </si>
  <si>
    <t>Glycosyl hydrolase family 14</t>
  </si>
  <si>
    <t>Beta-amylase 3, chloroplastic OS=Arabidopsis thaliana OX=3702 GN=BAM3 PE=1 SV=3</t>
  </si>
  <si>
    <t>hypothetical protein EJB05_23342 [Eragrostis curvula]</t>
  </si>
  <si>
    <t>PH02Gene08092</t>
  </si>
  <si>
    <t xml:space="preserve">K13457|2.9e-264|ats:109760587|K13457 disease resistance protein RPM1 | (RefSeq) LOC109760587; putative disease resistance RPP13-like protein 3 </t>
  </si>
  <si>
    <t>PH02Gene11412</t>
  </si>
  <si>
    <t>Associated with HOX</t>
  </si>
  <si>
    <t>BEL1-like homeodomain protein 9 OS=Arabidopsis thaliana OX=3702 GN=BLH9 PE=1 SV=1</t>
  </si>
  <si>
    <t>PREDICTED: BEL1-like homeodomain protein 9, partial [Oryza brachyantha]</t>
  </si>
  <si>
    <t>PH02Gene07231</t>
  </si>
  <si>
    <t xml:space="preserve">K03283|3.3e-46|cann:107854185|K03283 heat shock 70kDa protein 1/2/6/8 | (RefSeq) heat shock cognate 70 kDa protein 2-like </t>
  </si>
  <si>
    <t>Lecithin retinol acyltransferase</t>
  </si>
  <si>
    <t>Protein LEAD-SENSITIVE 1 OS=Arabidopsis thaliana OX=3702 GN=PSE1 PE=2 SV=1</t>
  </si>
  <si>
    <t>PREDICTED: uncharacterized protein LOC102716623 [Oryza brachyantha]</t>
  </si>
  <si>
    <t>PH02Gene48180</t>
  </si>
  <si>
    <t xml:space="preserve">K15803|1.9e-123|obr:102717612|K15803 (-)-germacrene D synthase [EC:4.2.3.75] | (RefSeq) (-)-germacrene D synthase-like </t>
  </si>
  <si>
    <t>PH02Gene01399</t>
  </si>
  <si>
    <t xml:space="preserve">Molecular Function: molecular_function (GO:0003674);; Molecular Function: catalytic activity (GO:0003824);; Molecular Function: ubiquitin-protein transferase activity (GO:0004842);;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Biological Process: cellular protein modification process (GO:0006464);; Biological Process: nitrogen compound metabolic process (GO:0006807);; Biological Process: biological_process (GO:0008150);; Biological Process: metabolic process (GO:0008152);; Biological Process: cellular process (GO:0009987);; Biological Process: protein ubiquitination (GO:0016567);; Molecular Function: transferase activity (GO:0016740);; Biological Process: protein metabolic process (GO:0019538);; Molecular Function: ubiquitin-like protein transferase activity (GO:0019787);; Molecular Function: enzyme binding (GO:0019899);; Molecular Function: ubiquitin protein ligase binding (GO:0031625);; Biological Process: protein modification by small protein conjugation (GO:0032446);;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Molecular Function: ubiquitin-like protein ligase binding (GO:0044389);; Cellular Component: intracellular part (GO:0044424);; Cellular Component: cell part (GO:0044464);;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Biological Process: organonitrogen compound metabolic process (GO:1901564);; </t>
  </si>
  <si>
    <t xml:space="preserve">K10581|9.6e-257|dosa:Os05t0557600-01|K10581 ubiquitin-conjugating enzyme E2 O [EC:2.3.2.24] | (RefSeq) Os05g0557600; Ubiquitin-conjugating enzyme/RWD-like domain containing protein. </t>
  </si>
  <si>
    <t>Probable ubiquitin-conjugating enzyme E2 25 OS=Arabidopsis thaliana OX=3702 GN=UBC25 PE=2 SV=1</t>
  </si>
  <si>
    <t>hypothetical protein OsI_20939 [Oryza sativa Indica Group]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</si>
  <si>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</t>
  </si>
  <si>
    <t>PH02Gene23667</t>
  </si>
  <si>
    <t xml:space="preserve">K10704|2.0e-74|obr:102703117|K10704 ubiquitin-conjugating enzyme E2 variant | (RefSeq) ubiquitin-conjugating enzyme E2 variant 1C-like </t>
  </si>
  <si>
    <t>Ubiquitin-conjugating enzyme E2 variant 1C OS=Arabidopsis thaliana OX=3702 GN=UEV1C PE=1 SV=1</t>
  </si>
  <si>
    <t>hypothetical protein E2562_025418 [Oryza meyeriana var. granulata]</t>
  </si>
  <si>
    <t>PH02Gene38570</t>
  </si>
  <si>
    <t xml:space="preserve">Biological Process: phosphatidylserine biosynthetic process (GO:0006659);; Cellular Component: integral component of membrane (GO:0016021);; </t>
  </si>
  <si>
    <t xml:space="preserve">K08730|7.3e-250|osa:4326076|K08730 phosphatidylserine synthase 2 [EC:2.7.8.29] | (RefSeq) CDP-diacylglycerol--serine O-phosphatidyltransferase 1 isoform X4 </t>
  </si>
  <si>
    <t>Glycerophospholipid metabolism (ko00564)</t>
  </si>
  <si>
    <t>Phosphatidyl serine synthase</t>
  </si>
  <si>
    <t>CDP-diacylglycerol--serine O-phosphatidyltransferase 1 OS=Oryza sativa subsp. japonica OX=39947 GN=PSS1 PE=2 SV=2</t>
  </si>
  <si>
    <t>CDP-diacylglycerol--serine O-phosphatidyltransferase 1 isoform X3 [Oryza sativa Japonica Group]</t>
  </si>
  <si>
    <t>biological process: metabolic process (GO:0008152);; biological process: cellular process (GO:0009987);; biological process: single-organism process (GO:0044699);; cellular component: membrane (GO:0016020);; cellular component: membrane part (GO:0044425)</t>
  </si>
  <si>
    <t>PH02Gene20224</t>
  </si>
  <si>
    <t>Bowman-Birk type bran trypsin inhibitor OS=Oryza sativa subsp. indica OX=39946 GN=RBBI3.3 PE=2 SV=2</t>
  </si>
  <si>
    <t>Bowman-Birk type bran trypsin inhibitor [Brachypodium distachyon]</t>
  </si>
  <si>
    <t>PH02Gene20608</t>
  </si>
  <si>
    <t xml:space="preserve">K08857|5.1e-51|obr:102721378|K08857 NIMA (never in mitosis gene a)-related kinase 1/4/5 [EC:2.7.11.1] | (RefSeq) serine/threonine-protein kinase Nek3-like </t>
  </si>
  <si>
    <t>ABC transporter G family member 37 OS=Oryza sativa subsp. japonica OX=39947 GN=ABCG37 PE=2 SV=1</t>
  </si>
  <si>
    <t>unnamed protein product [Triticum aestivum]</t>
  </si>
  <si>
    <t>PH02Gene11052</t>
  </si>
  <si>
    <t xml:space="preserve">Molecular Function: ATP binding (GO:0005524);; Cellular Component: nucleus (GO:0005634);; Cellular Component: cytoplasm (GO:0005737);; Cellular Component: cytosol (GO:0005829);; Biological Process: macroautophagy (GO:0016236);; Molecular Function: ATPase activity (GO:0016887);; Biological Process: ubiquitin-dependent ERAD pathway (GO:0030433);; Biological Process: retrograde protein transport, ER to cytosol (GO:0030970);; Molecular Function: polyubiquitin modification-dependent protein binding (GO:0031593);; Cellular Component: VCP-NPL4-UFD1 AAA ATPase complex (GO:0034098);; Biological Process: mitotic spindle disassembly (GO:0051228);; Biological Process: ER-associated misfolded protein catabolic process (GO:0071712);; Biological Process: autophagosome maturation (GO:0097352);; </t>
  </si>
  <si>
    <t xml:space="preserve">K13525|0.0e+00|ats:109783428|K13525 transitional endoplasmic reticulum ATPase | (RefSeq) LOC109783428; cell division control protein 48 homolog D-like </t>
  </si>
  <si>
    <t>Cell division control protein 48 homolog D OS=Arabidopsis thaliana OX=3702 GN=CDC48D PE=1 SV=1</t>
  </si>
  <si>
    <t>hypothetical protein BRADI_1g75570v3 [Brachypodium distachyon]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</si>
  <si>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(GO:0003824);; biological process: single-organism process (GO:0044699);; biological process: response to stimulus (GO:0050896);; biological process: localization (GO:0051179);; cellular component: membrane (GO:0016020);; cellular component: macromolecular complex (GO:0032991);; cellular component: organelle part (GO:0044422);; cellular component: membrane part (GO:0044425);; biological process: cellular component organization or biogenesis (GO:0071840)</t>
  </si>
  <si>
    <t>Phyllostachys_edulis_newGene_9050</t>
  </si>
  <si>
    <t xml:space="preserve">Molecular Function: nucleic acid binding (GO:0003676);; Biological Process: DNA integration (GO:0015074);; </t>
  </si>
  <si>
    <t xml:space="preserve">K17545|2.2e-31|zma:103634684|K17545 serine/threonine-protein kinase ULK4 [EC:2.7.11.1] | (RefSeq) uncharacterized protein LOC103634684 </t>
  </si>
  <si>
    <t>putative polyprotein [Oryza sativa Japonica Group]</t>
  </si>
  <si>
    <t>Phyllostachys_edulis_newGene_10858</t>
  </si>
  <si>
    <t xml:space="preserve">Molecular Function: zinc ion binding (GO:0008270);; Biological Process: RNA modification (GO:0009451);; Cellular Component: intracellular membrane-bounded organelle (GO:0043231);; </t>
  </si>
  <si>
    <t>pentatricopeptide repeat-containing protein At4g33990 [Brachypodium distachyon]</t>
  </si>
  <si>
    <t>molecular function: binding (GO:0005488);; biological process: metabolic process (GO:0008152);; biological process: cellular process (GO:0009987);; cellular component: cell (GO:0005623);; cellular component: organelle (GO:0043226);; cellular component: cell part (GO:0044464)</t>
  </si>
  <si>
    <t>PH02Gene32327</t>
  </si>
  <si>
    <t xml:space="preserve">Molecular Function: transcription cofactor activity (GO:0003712);; Biological Process: regulation of transcription from RNA polymerase II promoter (GO:0006357);; Cellular Component: mediator complex (GO:0016592);; Cellular Component: core mediator complex (GO:0070847);; </t>
  </si>
  <si>
    <t xml:space="preserve">K15153|3.8e-79|zma:100193504|K15153 mediator of RNA polymerase II transcription subunit 31 | (RefSeq) uncharacterized LOC100193504 </t>
  </si>
  <si>
    <t>SOH1</t>
  </si>
  <si>
    <t>Mediator of RNA polymerase II transcription subunit 31 OS=Arabidopsis thaliana OX=3702 GN=MED31 PE=1 SV=1</t>
  </si>
  <si>
    <t>uncharacterized protein LOC100193504 isoform X1 [Zea mays]</t>
  </si>
  <si>
    <t>biological process: biological regulation (GO:0065007);; molecular function: transcription factor activity, protein binding (GO:0000988);;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</si>
  <si>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PH02Gene37052</t>
  </si>
  <si>
    <t xml:space="preserve">K23280|1.1e-72|cam:101490276|K23280 rhamnogalacturonan I rhamnosyltransferase [EC:2.4.1.351] | (RefSeq) uncharacterized protein At1g04910-like </t>
  </si>
  <si>
    <t>Protein PECTIC ARABINOGALACTAN SYNTHESIS-RELATED OS=Arabidopsis thaliana OX=3702 GN=PAGR PE=2 SV=1</t>
  </si>
  <si>
    <t>protein PECTIC ARABINOGALACTAN SYNTHESIS-RELATED-like [Setaria viridis]</t>
  </si>
  <si>
    <t>PH02Gene02957</t>
  </si>
  <si>
    <t xml:space="preserve">K00318|2.6e-169|sita:101775799|K00318 proline dehydrogenase [EC:1.5.5.2] | (RefSeq) proline dehydrogenase 2, mitochondrial </t>
  </si>
  <si>
    <t>PH02Gene24866</t>
  </si>
  <si>
    <t>Ubiquitin-binding domain</t>
  </si>
  <si>
    <t>ubiquitin domain-containing protein 1-like [Panicum hallii]</t>
  </si>
  <si>
    <t>PH02Gene37745</t>
  </si>
  <si>
    <t>hypothetical protein E2562_015081 [Oryza meyeriana var. granulata]</t>
  </si>
  <si>
    <t>PH02Gene06625</t>
  </si>
  <si>
    <t xml:space="preserve">Molecular Function: nucleotide-sugar transmembrane transporter activity (GO:0005338);; Molecular Function: UDP-galactose transmembrane transporter activity (GO:0005459);; Cellular Component: Golgi apparatus (GO:0005794);; Molecular Function: antiporter activity (GO:0015297);; Cellular Component: integral component of membrane (GO:0016021);; Molecular Function: transmembrane transporter activity (GO:0022857);; </t>
  </si>
  <si>
    <t xml:space="preserve">K15285|3.5e-130|pxb:103937290|K15285 solute carrier family 35, member E3 | (RefSeq) UDP-galactose transporter 2-like isoform X1 </t>
  </si>
  <si>
    <t>[GE]</t>
  </si>
  <si>
    <t>Carbohydrate transport and metabolism;; Amino acid transport and metabolism</t>
  </si>
  <si>
    <t>Triose-phosphate Transporter family</t>
  </si>
  <si>
    <t>UDP-rhamnose/UDP-galactose transporter 6 OS=Arabidopsis thaliana OX=3702 GN=URGT6 PE=1 SV=1</t>
  </si>
  <si>
    <t>UDP-rhamnose/UDP-galactose transporter 6 [Brachypodium distachyon]</t>
  </si>
  <si>
    <t>biological process: single-organism process (GO:0044699);; biological process: localization (GO:0051179);; molecular function: transporter activity (GO:0005215);; cellular component: cell (GO:0005623);; cellular component: organelle (GO:0043226);; cellular component: cell part (GO:0044464);; cellular component: membrane (GO:0016020);; cellular component: membrane part (GO:0044425)</t>
  </si>
  <si>
    <t>Phyllostachys_edulis_newGene_15444</t>
  </si>
  <si>
    <t>PH02Gene18675</t>
  </si>
  <si>
    <t xml:space="preserve">Molecular Function: ammonium transmembrane transporter activity (GO:0008519);; Cellular Component: integral component of membrane (GO:0016021);; </t>
  </si>
  <si>
    <t xml:space="preserve">K03320|8.8e-255|ats:109745476|K03320 ammonium transporter, Amt family | (RefSeq) LOC109745476; ammonium transporter 1 member 2 </t>
  </si>
  <si>
    <t>Ammonium Transporter Family</t>
  </si>
  <si>
    <t>Ammonium transporter 1 member 2 OS=Oryza sativa subsp. japonica OX=39947 GN=AMT1-2 PE=2 SV=1</t>
  </si>
  <si>
    <t>ammonium transporter Amt1;1 [Triticum aestivum]</t>
  </si>
  <si>
    <t>PH02Gene45525</t>
  </si>
  <si>
    <t xml:space="preserve">Molecular Function: transferase activity, transferring glycosyl groups (GO:0016757);; </t>
  </si>
  <si>
    <t xml:space="preserve">K18207|2.1e-75|atr:18433656|K18207 protein O-mannose beta-1,4-N-acetylglucosaminyltransferase [EC:2.4.1.312] | (RefSeq) protein O-linked-mannose beta-1,4-N-acetylglucosaminyltransferase 2 </t>
  </si>
  <si>
    <t>Alpha-1,3-arabinosyltransferase XAT3 OS=Oryza sativa subsp. japonica OX=39947 GN=XAT3 PE=1 SV=1</t>
  </si>
  <si>
    <t>PH02Gene27644</t>
  </si>
  <si>
    <t>hypothetical protein EJB05_03958, partial [Eragrostis curvula]</t>
  </si>
  <si>
    <t>PH02Gene18036</t>
  </si>
  <si>
    <t>Zeamatin OS=Zea mays OX=4577 GN=Zlp PE=1 SV=2</t>
  </si>
  <si>
    <t>hypothetical protein E2562_008061 [Oryza meyeriana var. granulata]</t>
  </si>
  <si>
    <t>PH02Gene25822</t>
  </si>
  <si>
    <t xml:space="preserve">K19041|2.3e-13|vvi:100264059|K19041 E3 ubiquitin-protein ligase RNF38/44 [EC:2.3.2.27] | (RefSeq) uncharacterized LOC100264059 </t>
  </si>
  <si>
    <t>E3 ubiquitin-protein ligase RLIM-like [Panicum miliaceum]</t>
  </si>
  <si>
    <t>PH02Gene24453</t>
  </si>
  <si>
    <t xml:space="preserve">Biological Process: protein homooligomerization (GO:0051260);; </t>
  </si>
  <si>
    <t xml:space="preserve">K11253|1.8e-28|osa:9266481|K11253 histone H3 | (RefSeq) histone H3.2 </t>
  </si>
  <si>
    <t>BTB/POZ domain-containing protein At2g24240 OS=Arabidopsis thaliana OX=3702 GN=At2g24240 PE=2 SV=1</t>
  </si>
  <si>
    <t>biological process: cellular process (GO:0009987);; biological process: cellular component organization or biogenesis (GO:0071840)</t>
  </si>
  <si>
    <t>PH02Gene34587</t>
  </si>
  <si>
    <t xml:space="preserve">Cellular Component: cytoplasm (GO:0005737);; Cellular Component: integral component of membrane (GO:0016021);; Biological Process: cellular manganese ion homeostasis (GO:0030026);; Cellular Component: intracellular membrane-bounded organelle (GO:0043231);; </t>
  </si>
  <si>
    <t xml:space="preserve">K16302|3.0e-245|sita:101767995|K16302 metal transporter CNNM | (RefSeq) DUF21 domain-containing protein At2g14520 </t>
  </si>
  <si>
    <t>Cyclin M transmembrane N-terminal domain</t>
  </si>
  <si>
    <t>DUF21 domain-containing protein At1g47330 OS=Arabidopsis thaliana OX=3702 GN=CBSDUF7 PE=1 SV=1</t>
  </si>
  <si>
    <t>DUF21 domain-containing protein At2g14520 [Setaria italica]</t>
  </si>
  <si>
    <t>cellular component: cell (GO:0005623);; cellular component: cell part (GO:0044464);; cellular component: membrane (GO:0016020);; cellular component: membrane part (GO:0044425);; biological process: cellular process (GO:0009987);; biological process: single-organism process (GO:0044699);; biological process: biological regulation (GO:0065007);; cellular component: organelle (GO:0043226)</t>
  </si>
  <si>
    <t>PH02Gene12487</t>
  </si>
  <si>
    <t xml:space="preserve">K14308|6.0e-137|obr:102710799|K14308 nuclear pore complex protein Nup54 | (RefSeq) nuclear pore complex protein NUP54 </t>
  </si>
  <si>
    <t>Nucleoporin complex subunit 54</t>
  </si>
  <si>
    <t>Nuclear pore complex protein NUP54 OS=Arabidopsis thaliana OX=3702 GN=NUP54 PE=1 SV=1</t>
  </si>
  <si>
    <t>hypothetical protein E2562_028640 [Oryza meyeriana var. granulata]</t>
  </si>
  <si>
    <t>PH02Gene27890</t>
  </si>
  <si>
    <t xml:space="preserve">Biological Process: nitrogen compound metabolic process (GO:0006807);; </t>
  </si>
  <si>
    <t xml:space="preserve">K13566|3.0e-172|osa:4331798|K13566 omega-amidase [EC:3.5.1.3] | (RefSeq) omega-amidase, chloroplastic </t>
  </si>
  <si>
    <t>Alanine, aspartate and glutamate metabolism (ko00250)</t>
  </si>
  <si>
    <t>Carbon-nitrogen hydrolase</t>
  </si>
  <si>
    <t>Omega-amidase, chloroplastic OS=Arabidopsis thaliana OX=3702 GN=NLP3 PE=1 SV=1</t>
  </si>
  <si>
    <t>omega-amidase, chloroplastic [Oryza sativa Japonica Group]</t>
  </si>
  <si>
    <t>PH02Gene15067</t>
  </si>
  <si>
    <t xml:space="preserve">K08288|4.7e-24|bdi:100826220|K08288 protein kinase C substrate 80K-H | (RefSeq) glucosidase 2 subunit beta isoform X1 </t>
  </si>
  <si>
    <t>Glucosidase II beta subunit-like</t>
  </si>
  <si>
    <t>Glucosidase 2 subunit beta OS=Oryza sativa subsp. indica OX=39946 GN=OsI_01383 PE=3 SV=1</t>
  </si>
  <si>
    <t>SCO-spondin [Aegilops tauschii subsp. tauschii]</t>
  </si>
  <si>
    <t>PH02Gene07720</t>
  </si>
  <si>
    <t xml:space="preserve">K17573|2.8e-42|gmx:100819329|K17573 meiosis arrest female protein 1 | (RefSeq) uncharacterized protein LOC100819329 </t>
  </si>
  <si>
    <t>uncharacterized protein LOC100841396 [Brachypodium distachyon]</t>
  </si>
  <si>
    <t>PH02Gene08489</t>
  </si>
  <si>
    <t xml:space="preserve">Biological Process: protein lipoylation (GO:0009249);; Cellular Component: chloroplast (GO:0009507);; Molecular Function: lipoate synthase activity (GO:0016992);; Molecular Function: metal ion binding (GO:0046872);; Molecular Function: 4 iron, 4 sulfur cluster binding (GO:0051539);; </t>
  </si>
  <si>
    <t xml:space="preserve">K03644|4.5e-179|bdi:100841632|K03644 lipoyl synthase [EC:2.8.1.8] | (RefSeq) lipoyl synthase 2, chloroplastic </t>
  </si>
  <si>
    <t>Lipoic acid metabolism (ko00785)</t>
  </si>
  <si>
    <t>Radical SAM superfamily</t>
  </si>
  <si>
    <t>Lipoyl synthase 2, chloroplastic OS=Oryza sativa subsp. indica OX=39946 GN=LIP1P-2 PE=3 SV=1</t>
  </si>
  <si>
    <t>hypothetical protein EJB05_36853 [Eragrostis curvula]</t>
  </si>
  <si>
    <t>biological process: metabolic process (GO:0008152);; biological process: cellular process (GO:0009987);; cellular component: cell (GO:0005623);; cellular component: organelle (GO:0043226);; cellular component: cell part (GO:0044464);; molecular function: catalytic activity (GO:0003824);; molecular function: binding (GO:0005488)</t>
  </si>
  <si>
    <t>Phyllostachys_edulis_newGene_20425</t>
  </si>
  <si>
    <t>uncharacterized protein LOC101758133 [Setaria italica]</t>
  </si>
  <si>
    <t>PH02Gene35171</t>
  </si>
  <si>
    <t xml:space="preserve">K03029|2.5e-11|lang:109332961|K03029 26S proteasome regulatory subunit N10 | (RefSeq) 26S proteasome non-ATPase regulatory subunit 4 homolog </t>
  </si>
  <si>
    <t>Proteasome (ko03050)</t>
  </si>
  <si>
    <t>Protein of unknown function (DUF632)</t>
  </si>
  <si>
    <t>protein ALTERED PHOSPHATE STARVATION RESPONSE 1-like [Setaria viridis]</t>
  </si>
  <si>
    <t>PH02Gene30969</t>
  </si>
  <si>
    <t>Ankyrin repeat protein SKIP35 OS=Arabidopsis thaliana OX=3702 GN=SKIP35 PE=1 SV=1</t>
  </si>
  <si>
    <t>ankyrin repeat protein SKIP35 isoform X2 [Brachypodium distachyon]</t>
  </si>
  <si>
    <t>PH02Gene26067</t>
  </si>
  <si>
    <t>Leucine rich repeat N-terminal domain</t>
  </si>
  <si>
    <t>hypothetical protein EJB05_25228, partial [Eragrostis curvula]</t>
  </si>
  <si>
    <t>PH02Gene50865</t>
  </si>
  <si>
    <t>PH02Gene06428</t>
  </si>
  <si>
    <t xml:space="preserve">Molecular Function: mRNA binding (GO:0003729);; Cellular Component: cytoplasm (GO:0005737);; Biological Process: posttranscriptional regulation of gene expression (GO:0010608);; </t>
  </si>
  <si>
    <t>Pumilio homolog 12 OS=Arabidopsis thaliana OX=3702 GN=APUM12 PE=2 SV=2</t>
  </si>
  <si>
    <t>pumilio homolog 12 isoform X1 [Brachypodium distachyon]</t>
  </si>
  <si>
    <t>molecular function: binding (GO:0005488);; cellular component: cell (GO:0005623);; cellular component: cell part (GO:0044464);; biological process: biological regulation (GO:0065007)</t>
  </si>
  <si>
    <t>Phyllostachys_edulis_newGene_21861</t>
  </si>
  <si>
    <t xml:space="preserve">K22374|7.8e-145|obr:102711184|K22374 3''-deamino-3''-oxonicotianamine reductase [EC:1.1.1.285] | (RefSeq) probable NAD(P)H-dependent oxidoreductase 2 </t>
  </si>
  <si>
    <t>Aldo/keto reductase family</t>
  </si>
  <si>
    <t>Probable NAD(P)H-dependent oxidoreductase 1 OS=Oryza sativa subsp. japonica OX=39947 GN=Os10g0113000 PE=1 SV=1</t>
  </si>
  <si>
    <t>hypothetical protein E2562_016379 [Oryza meyeriana var. granulata]</t>
  </si>
  <si>
    <t>PH02Gene03199</t>
  </si>
  <si>
    <t>uncharacterized protein LOC112898713 [Panicum hallii]</t>
  </si>
  <si>
    <t>PH02Gene23637</t>
  </si>
  <si>
    <t xml:space="preserve">Molecular Function: biotin synthase activity (GO:0004076);; Molecular Function: zinc ion binding (GO:0008270);; Biological Process: biotin biosynthetic process (GO:0009102);; Molecular Function: 2 iron, 2 sulfur cluster binding (GO:0051537);; Molecular Function: 4 iron, 4 sulfur cluster binding (GO:0051539);; </t>
  </si>
  <si>
    <t xml:space="preserve">K01012|2.7e-195|dosa:Os08t0540100-01|K01012 biotin synthase [EC:2.8.1.6] | (RefSeq) Os08g0540100; Similar to Biotin synthase (EC 2.8.1.6) (Biotin synthetase). </t>
  </si>
  <si>
    <t>Biotin metabolism (ko00780)</t>
  </si>
  <si>
    <t>Biotin and Thiamin Synthesis associated domain</t>
  </si>
  <si>
    <t>Biotin synthase, mitochondrial OS=Arabidopsis thaliana OX=3702 GN=BIO2 PE=1 SV=1</t>
  </si>
  <si>
    <t>biotin synthase, mitochondrial [Oryza sativa Japonica Group]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</si>
  <si>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</t>
  </si>
  <si>
    <t>PH02Gene06825</t>
  </si>
  <si>
    <t xml:space="preserve">Molecular Function: ATP binding (GO:0005524);; Biological Process: mismatch repair (GO:0006298);; Molecular Function: ATPase activity (GO:0016887);; Molecular Function: mismatched DNA binding (GO:0030983);; Cellular Component: mismatch repair complex (GO:0032300);; </t>
  </si>
  <si>
    <t xml:space="preserve">K08734|0.0e+00|bdi:100845473|K08734 DNA mismatch repair protein MLH1 | (RefSeq) DNA mismatch repair protein MLH1 isoform X2 </t>
  </si>
  <si>
    <t>Mismatch repair (ko03430)</t>
  </si>
  <si>
    <t>DNA mismatch repair protein Mlh1 C-terminus</t>
  </si>
  <si>
    <t>DNA mismatch repair protein MLH1 OS=Arabidopsis thaliana OX=3702 GN=MLH1 PE=2 SV=1</t>
  </si>
  <si>
    <t>DNA mismatch repair protein MLH1 [Panicum miliaceum]</t>
  </si>
  <si>
    <t>molecular function: binding (GO:0005488);; biological process: metabolic process (GO:0008152);; biological process: cellular process (GO:0009987);; biological process: response to stimulus (GO:0050896);; molecular function: catalytic activity (GO:0003824);; cellular component: cell (GO:0005623);; cellular component: macromolecular complex (GO:0032991);; cellular component: cell part (GO:0044464)</t>
  </si>
  <si>
    <t>PH02Gene36461</t>
  </si>
  <si>
    <t xml:space="preserve">Cellular Component: GPI-anchor transamidase complex (GO:0042765);; </t>
  </si>
  <si>
    <t xml:space="preserve">K05289|0.0e+00|osa:4324399|K05289 GPI-anchor transamidase subunit GAA1 | (RefSeq) glycosylphosphatidylinositol anchor attachment 1 protein </t>
  </si>
  <si>
    <t>Gaa1-like, GPI transamidase component</t>
  </si>
  <si>
    <t>glycosylphosphatidylinositol anchor attachment 1 protein [Oryza sativa Japonica Group]</t>
  </si>
  <si>
    <t>PH02Gene18126</t>
  </si>
  <si>
    <t xml:space="preserve">Cellular Component: mitochondrial outer membrane (GO:0005741);; Molecular Function: protein transmembrane transporter activity (GO:0008320);; Biological Process: protein import into mitochondrial matrix (GO:0030150);; </t>
  </si>
  <si>
    <t xml:space="preserve">K11518|1.4e-176|obr:102713722|K11518 mitochondrial import receptor subunit TOM40 | (RefSeq) mitochondrial import receptor subunit TOM40-1-like </t>
  </si>
  <si>
    <t>Eukaryotic porin</t>
  </si>
  <si>
    <t>Mitochondrial import receptor subunit TOM40-1 OS=Arabidopsis thaliana OX=3702 GN=TOM40-1 PE=1 SV=3</t>
  </si>
  <si>
    <t>hypothetical protein OsI_11365 [Oryza sativa Indica Group]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</si>
  <si>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molecular function: transporter activity (GO:0005215);; biological process: single-organism process (GO:0044699)</t>
  </si>
  <si>
    <t>Phyllostachys_edulis_newGene_15636</t>
  </si>
  <si>
    <t>hypothetical protein GQ55_1G246900 [Panicum hallii var. hallii]</t>
  </si>
  <si>
    <t>PH02Gene14534</t>
  </si>
  <si>
    <t xml:space="preserve">Molecular Function: nucleotide binding (GO:0000166);; Molecular Function: magnesium ion binding (GO:0000287);; Molecular Function: molecular_function (GO:0003674);; Molecular Function: ketol-acid reductoisomerase activity (GO:0004455);; Molecular Function: binding (GO:0005488);; Molecular Function: copper ion binding (GO:0005507);; Molecular Function: protein binding (GO:0005515);; Cellular Component: cellular_component (GO:0005575);; Cellular Component: extracellular region (GO:0005576);; Cellular Component: cell wall (GO:0005618);; Cellular Component: intracellular (GO:0005622);; Cellular Component: cell (GO:0005623);; Cellular Component: cytoplasm (GO:0005737);; Cellular Component: mitochondrion (GO:0005739);; Biological Process: biological_process (GO:0008150);; Biological Process: branched-chain amino acid biosynthetic process (GO:0009082);; Cellular Component: chloroplast (GO:0009507);; Cellular Component: plastid envelope (GO:0009526);; Cellular Component: plastid stroma (GO:0009532);; Cellular Component: plastid (GO:0009536);; Cellular Component: chloroplast stroma (GO:0009570);; Cellular Component: chloroplast envelope (GO:0009941);; Biological Process: response to inorganic substance (GO:0010035);; Biological Process: response to metal ion (GO:0010038);; Cellular Component: external encapsulating structure (GO:0030312);; Cellular Component: organelle envelope (GO:0031967);; Cellular Component: envelope (GO:0031975);; Molecular Function: small molecule binding (GO:0036094);; Biological Process: response to chemical (GO:0042221);; Molecular Function: identical protein binding (GO:0042802);; Molecular Function: protein homodimerization activity (GO:0042803);; Molecular Function: ion binding (GO:0043167);; Molecular Function: anion binding (GO:0043168);; Molecular Function: cation binding (GO:0043169);;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response to cadmium ion (GO:0046686);; Molecular Function: metal ion binding (GO:0046872);; Molecular Function: transition metal ion binding (GO:0046914);; Molecular Function: protein dimerization activity (GO:0046983);; Molecular Function: cofactor binding (GO:0048037);; Cellular Component: apoplast (GO:0048046);; Molecular Function: NADP binding (GO:0050661);; Molecular Function: coenzyme binding (GO:0050662);; Biological Process: response to stimulus (GO:0050896);; Biological Process: oxidation-reduction process (GO:0055114);; Molecular Function: NADPH binding (GO:0070402);; Cellular Component: cell periphery (GO:0071944);; Molecular Function: organic cyclic compound binding (GO:0097159);; Molecular Function: nucleoside phosphate binding (GO:1901265);; Molecular Function: heterocyclic compound binding (GO:1901363);; </t>
  </si>
  <si>
    <t xml:space="preserve">K00053|2.3e-305|osa:4325375|K00053 ketol-acid reductoisomerase [EC:1.1.1.86] | (RefSeq) ketol-acid reductoisomerase, chloroplastic-like </t>
  </si>
  <si>
    <t>Valine, leucine and isoleucine biosynthesis (ko00290);; Pantothenate and CoA biosynthesis (ko00770);; 2-Oxocarboxylic acid metabolism (ko01210);; Biosynthesis of amino acids (ko01230)</t>
  </si>
  <si>
    <t>Acetohydroxy acid isomeroreductase, catalytic domain</t>
  </si>
  <si>
    <t>Ketol-acid reductoisomerase, chloroplastic OS=Oryza sativa subsp. japonica OX=39947 GN=Os05g0573700 PE=1 SV=1</t>
  </si>
  <si>
    <t>hypothetical protein E2562_036149 [Oryza meyeriana var. granulata]</t>
  </si>
  <si>
    <t>molecular function: binding (GO:0005488);; biological process: metabolic process (GO:0008152);; biological process: single-organism process (GO:0044699);; molecular function: catalytic activity (GO:0003824);; cellular component: extracellular region (GO:0005576);; cellular component: cell (GO:0005623);; cellular component: cell part (GO:0044464);; cellular component: organelle (GO:0043226);; biological process: cellular process (GO:0009987);; cellular component: organelle part (GO:0044422);; biological process: response to stimulus (GO:0050896)</t>
  </si>
  <si>
    <t>PH02Gene24686</t>
  </si>
  <si>
    <t xml:space="preserve">Cellular Component: kinetochore (GO:0000776);; Molecular Function: protein serine/threonine kinase activity (GO:0004674);; Molecular Function: protein serine/threonine/tyrosine kinase activity (GO:0004712);; Molecular Function: ATP binding (GO:0005524);; Cellular Component: nucleus (GO:0005634);; Cellular Component: spindle (GO:0005819);; Biological Process: chromosome segregation (GO:0007059);; Biological Process: mitotic spindle assembly checkpoint (GO:0007094);; Biological Process: peptidyl-serine phosphorylation (GO:0018105);; Biological Process: meiotic spindle assembly checkpoint (GO:0033316);; Biological Process: protein localization to kinetochore (GO:0034501);; </t>
  </si>
  <si>
    <t xml:space="preserve">K08866|1.9e-21|dosa:Os03t0704400-01|K08866 serine/threonine-protein kinase TTK/MPS1 [EC:2.7.12.1] | (RefSeq) Os03g0704400; Serine/threonine protein kinase domain containing protein. </t>
  </si>
  <si>
    <t>Serine/threonine-protein kinase MPS1 OS=Arabidopsis thaliana OX=3702 GN=MPS1 PE=2 SV=1</t>
  </si>
  <si>
    <t>dual specificity tyrosine-phosphorylation-regulated kinase mbk-1 isoform X3 [Oryza sativa Japonica Group]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</si>
  <si>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molecular function: binding (GO:0005488);; biological process: single-organism process (GO:0044699);; biological process: biological regulation (GO:0065007);; biological process: reproduction (GO:0000003);; biological process: reproductive process (GO:0022414);; biological process: localization (GO:0051179)</t>
  </si>
  <si>
    <t>PH02Gene13667</t>
  </si>
  <si>
    <t xml:space="preserve">Biological Process: response to acid chemical (GO:0001101);; Molecular Function: protein kinase activity (GO:0004672);; Molecular Function: ATP binding (GO:0005524);; Cellular Component: cellular_component (GO:0005575);; Cellular Component: cell (GO:0005623);; Cellular Component: plasma membrane (GO:0005886);; Biological Process: protein phosphorylation (GO:0006468);; Biological Process: response to stress (GO:0006950);; Biological Process: cell communication (GO:0007154);; Biological Process: biological_process (GO:0008150);; Biological Process: response to water deprivation (GO:0009414);; Biological Process: response to water (GO:0009415);; Biological Process: response to external stimulus (GO:0009605);; Biological Process: response to abiotic stimulus (GO:0009628);; Biological Process: regulation of abscisic acid-activated signaling pathway (GO:0009787);; Biological Process: positive regulation of abscisic acid-activated signaling pathway (GO:0009789);; Biological Process: regulation of signal transduction (GO:0009966);; Biological Process: positive regulation of signal transduction (GO:0009967);; Biological Process: cellular process (GO:0009987);; Biological Process: response to extracellular stimulus (GO:0009991);; Biological Process: regulation of seed germination (GO:0010029);; Biological Process: positive regulation of seed germination (GO:0010030);; Biological Process: response to inorganic substance (GO:0010035);; Biological Process: regulation of cell communication (GO:0010646);; Biological Process: positive regulation of cell communication (GO:0010647);; Cellular Component: membrane (GO:0016020);; Biological Process: regulation of signaling (GO:0023051);; Biological Process: positive regulation of signaling (GO:0023056);; Biological Process: cellular response to extracellular stimulus (GO:0031668);; Biological Process: cellular response to stress (GO:0033554);; Biological Process: response to chemical (GO:0042221);; Biological Process: cellular response to water deprivation (GO:0042631);; Cellular Component: cell part (GO:0044464);; Biological Process: positive regulation of biological process (GO:0048518);; Biological Process: positive regulation of cellular process (GO:0048522);; Biological Process: regulation of post-embryonic development (GO:0048580);; Biological Process: positive regulation of post-embryonic development (GO:0048582);; Biological Process: regulation of response to stimulus (GO:0048583);; Biological Process: positive regulation of response to stimulus (GO:0048584);;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positive regulation of developmental process (GO:0051094);; Biological Process: regulation of multicellular organismal process (GO:0051239);; Biological Process: positive regulation of multicellular organismal process (GO:0051240);; Biological Process: cellular response to stimulus (GO:0051716);; Biological Process: biological regulation (GO:0065007);; Biological Process: cellular response to chemical stimulus (GO:0070887);; Biological Process: cellular response to abiotic stimulus (GO:0071214);; Biological Process: cellular response to acid chemical (GO:0071229);; Biological Process: cellular response to water stimulus (GO:0071462);; Biological Process: cellular response to external stimulus (GO:0071496);; Cellular Component: cell periphery (GO:0071944);; Biological Process: regulation of seedling development (GO:1900140);; Biological Process: regulation of response to alcohol (GO:1901419);; Biological Process: positive regulation of response to alcohol (GO:1901421);; Biological Process: response to oxygen-containing compound (GO:1901700);; Biological Process: cellular response to oxygen-containing compound (GO:1901701);; Biological Process: regulation of cellular response to alcohol (GO:1905957);; Biological Process: positive regulation of cellular response to alcohol (GO:1905959);; Biological Process: regulation of multicellular organismal development (GO:2000026);; </t>
  </si>
  <si>
    <t xml:space="preserve">K13418|2.3e-29|dosa:Os08t0174700-01|K13418 somatic embryogenesis receptor kinase 1 [EC:2.7.10.1 2.7.11.1] | (RefSeq) Os08g0174700; Similar to SERK1 (Fragment). </t>
  </si>
  <si>
    <t>Probable LRR receptor-like serine/threonine-protein kinase At4g37250 OS=Arabidopsis thaliana OX=3702 GN=At4g37250 PE=1 SV=1</t>
  </si>
  <si>
    <t>hypothetical protein E2562_004489 [Oryza meyeriana var. granulata]</t>
  </si>
  <si>
    <t>biological process: response to stimulus (GO:0050896);; 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biological regulation (GO:0065007)</t>
  </si>
  <si>
    <t>PH02Gene35057</t>
  </si>
  <si>
    <t xml:space="preserve">K10999|0.0e+00|bdi:100838115|K10999 cellulose synthase A [EC:2.4.1.12] | (RefSeq) probable cellulose synthase A catalytic subunit 6 [UDP-forming] </t>
  </si>
  <si>
    <t>Probable cellulose synthase A catalytic subunit 6 [UDP-forming] OS=Oryza sativa subsp. japonica OX=39947 GN=CESA6 PE=2 SV=1</t>
  </si>
  <si>
    <t>cellulose synthase BoCesA7 [Bambusa oldhamii]</t>
  </si>
  <si>
    <t>PH02Gene14207</t>
  </si>
  <si>
    <t>Domain of unknown function (DUF1338)</t>
  </si>
  <si>
    <t>uncharacterized protein LOC101757680 [Setaria italica]</t>
  </si>
  <si>
    <t>PH02Gene30912</t>
  </si>
  <si>
    <t>protein PYRICULARIA ORYZAE RESISTANCE 21 [Brachypodium distachyon]</t>
  </si>
  <si>
    <t>PH02Gene43424</t>
  </si>
  <si>
    <t>Uncharacterised protein family (UPF0160)</t>
  </si>
  <si>
    <t>UPF0160 protein C694.04c [Aegilops tauschii subsp. tauschii]</t>
  </si>
  <si>
    <t>PH02Gene42032</t>
  </si>
  <si>
    <t xml:space="preserve">Biological Process: polysaccharide biosynthetic process (GO:0000271);; 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Golgi apparatus (GO:0005794);; Biological Process: carbohydrate metabolic process (GO:0005975);; Biological Process: polysaccharide metabolic process (GO:0005976);; Biological Process: biological_process (GO:0008150);; Biological Process: metabolic process (GO:0008152);; Molecular Function: galactosyltransferase activity (GO:0008378);; Biological Process: biosynthetic process (GO:0009058);; Biological Process: macromolecule biosynthetic process (GO:0009059);; Biological Process: cellular process (GO:0009987);; Biological Process: galacturonan metabolic process (GO:0010393);; Cellular Component: endomembrane system (GO:0012505);; Biological Process: carbohydrate biosynthetic process (GO:0016051);; Molecular Function: transferase activity (GO:0016740);; Molecular Function: transferase activity, transferring glycosyl groups (GO:0016757);; Molecular Function: transferase activity, transferring hexosyl groups (GO:0016758);; Biological Process: drug metabolic process (GO:0017144);; Biological Process: cell wall biogenesis (GO:0042546);;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cellular component biogenesis (GO:0044085);; Biological Process: cellular metabolic process (GO:0044237);; Biological Process: primary metabolic process (GO:0044238);; Cellular Component: intracellular part (GO:0044424);; Cellular Component: cytoplasmic part (GO:0044444);; Cellular Component: cell part (GO:0044464);; Biological Process: pectin metabolic process (GO:0045488);; Biological Process: pectin biosynthetic process (GO:0045489);; Molecular Function: beta-1,3-galactosyltransferase activity (GO:0048531);; Biological Process: cell wall organization or biogenesis (GO:0071554);; Biological Process: organic substance metabolic process (GO:0071704);; Biological Process: cellular component organization or biogenesis (GO:0071840);; Biological Process: organic substance biosynthetic process (GO:1901576);; </t>
  </si>
  <si>
    <t xml:space="preserve">K23869|1.3e-253|osa:4341563|K23869 galactan beta-1,4-galactosyltransferase [EC:2.4.1.-] | (RefSeq) uncharacterized protein LOC4341563 </t>
  </si>
  <si>
    <t>hypothetical protein E2562_004543 [Oryza meyeriana var. granulata]</t>
  </si>
  <si>
    <t>biological process: metabolic process (GO:0008152);; biological process: single-organism process (GO:0044699);; molecular function: catalytic activity (GO:0003824);; cellular component: cell (GO:0005623);; cellular component: cell part (GO:0044464);; cellular component: organelle (GO:0043226);; biological process: cellular process (GO:0009987);; biological process: cellular component organization or biogenesis (GO:0071840)</t>
  </si>
  <si>
    <t>PH02Gene02576</t>
  </si>
  <si>
    <t>Zinc finger CCCH domain-containing protein 56 OS=Oryza sativa subsp. japonica OX=39947 GN=Os08g0159800 PE=4 SV=1</t>
  </si>
  <si>
    <t>PH02Gene41518</t>
  </si>
  <si>
    <t xml:space="preserve">K23154|4.9e-197|osa:9270077|K23154 2-hydroxyflavanone C-glucosyltransferase [EC:2.4.1.360] | (RefSeq) UDP-glycosyltransferase 708A6 </t>
  </si>
  <si>
    <t>UDP-glucose:2-hydroxyflavanone C-glucosyltransferase OS=Oryza sativa subsp. japonica OX=39947 GN=CGT PE=3 SV=1</t>
  </si>
  <si>
    <t>C-glycosyltransferase [Phyllostachys edulis]</t>
  </si>
  <si>
    <t>PH02Gene06386</t>
  </si>
  <si>
    <t xml:space="preserve">K00815|3.3e-218|sita:101755781|K00815 tyrosine aminotransferase [EC:2.6.1.5] | (RefSeq) nicotianamine aminotransferase A isoform X1 </t>
  </si>
  <si>
    <t>nicotianamine aminotransferase A isoform X1 [Setaria italica]</t>
  </si>
  <si>
    <t>Phyllostachys_edulis_newGene_15696</t>
  </si>
  <si>
    <t xml:space="preserve">K14772|2.7e-13|osa:107279412|K14772 U3 small nucleolar RNA-associated protein 20 | (RefSeq) small subunit processome component 20 homolog </t>
  </si>
  <si>
    <t>hypothetical protein E2562_005936 [Oryza meyeriana var. granulata]</t>
  </si>
  <si>
    <t>PH02Gene01234</t>
  </si>
  <si>
    <t xml:space="preserve">K09419|4.5e-121|ats:109763222|K09419 heat shock transcription factor, other eukaryote | (RefSeq) LOC109763222; heat stress transcription factor B-1-like </t>
  </si>
  <si>
    <t>PH02Gene17992</t>
  </si>
  <si>
    <t>Zinc finger CCCH domain-containing protein 53 OS=Oryza sativa subsp. japonica OX=39947 GN=Os07g0682400 PE=2 SV=1</t>
  </si>
  <si>
    <t>PREDICTED: zinc finger CCCH domain-containing protein 53 isoform X1 [Oryza brachyantha]</t>
  </si>
  <si>
    <t>PH02Gene19035</t>
  </si>
  <si>
    <t xml:space="preserve">Cellular Component: exocyst (GO:0000145);; Biological Process: transport (GO:0006810);; Biological Process: exocytosis (GO:0006887);; Biological Process: biological_process (GO:0008150);; Biological Process: cellular process (GO:0009987);; Biological Process: vesicle-mediated transport (GO:0016192);; Biological Process: secretion by cell (GO:0032940);; Biological Process: secretion (GO:0046903);; Biological Process: localization (GO:0051179);; Biological Process: establishment of localization (GO:0051234);; </t>
  </si>
  <si>
    <t xml:space="preserve">K07195|0.0e+00|sita:101775446|K07195 exocyst complex component 7 | (RefSeq) exocyst complex component EXO70B1 </t>
  </si>
  <si>
    <t>Exo70 exocyst complex subunit</t>
  </si>
  <si>
    <t>Exocyst complex component EXO70A1 OS=Arabidopsis thaliana OX=3702 GN=EXO70A1 PE=1 SV=1</t>
  </si>
  <si>
    <t>hypothetical protein E2562_009360 [Oryza meyeriana var. granulata]</t>
  </si>
  <si>
    <t>cellular component: cell (GO:0005623);; cellular component: macromolecular complex (GO:0032991);; cellular component: cell part (GO:0044464);; biological process: localization (GO:0051179);; biological process: cellular process (GO:0009987);; biological process: single-organism process (GO:0044699)</t>
  </si>
  <si>
    <t>PH02Gene39372</t>
  </si>
  <si>
    <t xml:space="preserve">Molecular Function: phosphoprotein phosphatase activity (GO:0004721);; Molecular Function: metal ion binding (GO:0046872);; </t>
  </si>
  <si>
    <t xml:space="preserve">K17508|2.1e-148|ats:109769457|K17508 protein phosphatase PTC7 [EC:3.1.3.16] | (RefSeq) LOC109769457; probable protein phosphatase 2C 1 isoform X1 </t>
  </si>
  <si>
    <t>Stage II sporulation protein E (SpoIIE)</t>
  </si>
  <si>
    <t>Probable protein phosphatase 2C 1 OS=Oryza sativa subsp. japonica OX=39947 GN=Os01g0164600 PE=1 SV=1</t>
  </si>
  <si>
    <t>probable protein phosphatase 2C 1 isoform X1 [Oryza sativa Japonica Group]</t>
  </si>
  <si>
    <t>PH02Gene43156</t>
  </si>
  <si>
    <t xml:space="preserve">Biological Process: SCF-dependent proteasomal ubiquitin-dependent protein catabolic process (GO:0031146);; </t>
  </si>
  <si>
    <t>uncharacterized protein LOC100824382 isoform X3 [Brachypodium distachyon]</t>
  </si>
  <si>
    <t>PH02Gene25924</t>
  </si>
  <si>
    <t xml:space="preserve">K08176|3.3e-25|osa:107280013|K08176 MFS transporter, PHS family, inorganic phosphate transporter | (RefSeq) uncharacterized protein LOC107280013 </t>
  </si>
  <si>
    <t>uncharacterized protein LOC101760132 [Setaria italica]</t>
  </si>
  <si>
    <t>PH02Gene09952</t>
  </si>
  <si>
    <t xml:space="preserve">Cellular Component: nuclear chromosome (GO:0000228);; Cellular Component: chromosome, centromeric region (GO:0000775);; Cellular Component: kinetochore (GO:0000776);; Cellular Component: condensed chromosome kinetochore (GO:0000777);; Cellular Component: condensed nuclear chromosome kinetochore (GO:0000778);; Cellular Component: condensed chromosome, centromeric region (GO:0000779);; Cellular Component: condensed nuclear chromosome, centromeric region (GO:0000780);; Cellular Component: condensed chromosome (GO:0000793);; Cellular Component: condensed nuclear chromosome (GO:0000794);; Molecular Function: molecular_function (GO:0003674);; Molecular Function: catalytic activity (GO:0003824);; Molecular Function: protein kinase activity (GO:0004672);; Molecular Function: protein serine/threonine/tyrosine kinase activity (GO:0004712);; Molecular Function: ATP binding (GO:0005524);; Cellular Component: cellular_component (GO:0005575);; Cellular Component: intracellular (GO:0005622);; Cellular Component: cell (GO:0005623);; Cellular Component: nucleus (GO:0005634);; Cellular Component: chromosome (GO:0005694);; Cellular Component: centrosome (GO:0005813);; Cellular Component: microtubule organizing center (GO:0005815);; Cellular Component: cytoskeleton (GO:0005856);;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cellular process (GO:0009987);; Cellular Component: microtubule cytoskeleton (GO:0015630);;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Cellular Component: membrane-enclosed lumen (GO:0031974);; Cellular Component: nuclear lumen (GO:0031981);; Cellular Component: macromolecular complex (GO:0032991);; Biological Process: protein modification process (GO:0036211);;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chromosomal part (GO:0044427);; Cellular Component: nuclear part (GO:0044428);; Cellular Component: cytoskeletal part (GO:0044430);; Cellular Component: intracellular organelle part (GO:0044446);; Cellular Component: nuclear chromosome part (GO:0044454);; Cellular Component: cell part (GO:0044464);; Cellular Component: intracellular organelle lumen (GO:0070013);; Biological Process: organic substance metabolic process (GO:0071704);; Cellular Component: chromosomal region (GO:0098687);; Biological Process: organonitrogen compound metabolic process (GO:1901564);; </t>
  </si>
  <si>
    <t xml:space="preserve">K08866|0.0e+00|obr:102706085|K08866 serine/threonine-protein kinase TTK/MPS1 [EC:2.7.12.1] | (RefSeq) serine/threonine-protein kinase MPS1 </t>
  </si>
  <si>
    <t>hypothetical protein E2562_001393 [Oryza meyeriana var. granulata]</t>
  </si>
  <si>
    <t>cellular component: cell (GO:0005623);; cellular component: organelle (GO:0043226);; cellular component: organelle part (GO:0044422);; cellular component: cell part (GO:0044464);; cellular component: macromolecular complex (GO:0032991);; cellular component: membrane-enclosed lumen (GO:0031974);; molecular function: catalytic activity (GO:0003824);; biological process: metabolic process (GO:0008152);; biological process: cellular process (GO:0009987);; molecular function: binding (GO:0005488)</t>
  </si>
  <si>
    <t>PH02Gene38954</t>
  </si>
  <si>
    <t xml:space="preserve">Cellular Component: Golgi apparatus (GO:0005794);; Cellular Component: trans-Golgi network (GO:0005802);; Cellular Component: plasma membrane (GO:0005886);; Biological Process: plant-type primary cell wall biogenesis (GO:0009833);; Cellular Component: integral component of membrane (GO:0016021);; Molecular Function: cellulose synthase activity (GO:0016759);; Molecular Function: cellulose synthase (UDP-forming) activity (GO:0016760);; Biological Process: cellulose biosynthetic process (GO:0030244);; Molecular Function: metal ion binding (GO:0046872);; Biological Process: cell wall organization (GO:0071555);; </t>
  </si>
  <si>
    <t xml:space="preserve">K10999|5.0e-60|sbi:8083471|K10999 cellulose synthase A [EC:2.4.1.12] | (RefSeq) cellulose synthase A catalytic subunit 5 [UDP-forming] isoform X1 </t>
  </si>
  <si>
    <t>Zinc-binding RING-finger</t>
  </si>
  <si>
    <t>Cellulose synthase A catalytic subunit 6 [UDP-forming] OS=Arabidopsis thaliana OX=3702 GN=CESA6 PE=1 SV=2</t>
  </si>
  <si>
    <t>cellulose synthase A catalytic subunit 2 [UDP-forming] isoform X3 [Sorghum bicolor]</t>
  </si>
  <si>
    <t>cellular component: cell (GO:0005623);; cellular component: organelle (GO:0043226);; cellular component: cell part (GO:0044464);; cellular component: organelle part (GO:0044422);; cellular component: membrane (GO:0016020);; biological process: cellular process (GO:0009987);; biological process: single-organism process (GO:0044699);; biological process: cellular component organization or biogenesis (GO:0071840);; cellular component: membrane part (GO:0044425);; molecular function: catalytic activity (GO:0003824);; biological process: metabolic process (GO:0008152);; molecular function: binding (GO:0005488)</t>
  </si>
  <si>
    <t>PH02Gene05189</t>
  </si>
  <si>
    <t xml:space="preserve">K01183|5.0e-131|ats:109786564|K01183 chitinase [EC:3.2.1.14] | (RefSeq) LOC109786564; acidic endochitinase-like </t>
  </si>
  <si>
    <t>PH02Gene01924</t>
  </si>
  <si>
    <t xml:space="preserve">K15731|4.1e-08|mng:MNEG_3173|K15731 carboxy-terminal domain RNA polymerase II polypeptide A small phosphatase [EC:3.1.3.16] | (RefSeq) hypothetical protein </t>
  </si>
  <si>
    <t>SPX domain-containing membrane protein OsI_17046 OS=Oryza sativa subsp. indica OX=39946 GN=OsI_17046 PE=3 SV=1</t>
  </si>
  <si>
    <t>hypothetical protein OsJ_15847 [Oryza sativa Japonica Group]</t>
  </si>
  <si>
    <t>PH02Gene39851</t>
  </si>
  <si>
    <t xml:space="preserve">K00993|7.8e-41|bna:106453259|K00993 ethanolaminephosphotransferase [EC:2.7.8.1] | (RefSeq) uncharacterized protein LOC106453259 </t>
  </si>
  <si>
    <t>Phosphonate and phosphinate metabolism (ko00440);; Glycerophospholipid metabolism (ko00564);; Ether lipid metabolism (ko00565)</t>
  </si>
  <si>
    <t>Protein of unknown function (DUF1262)</t>
  </si>
  <si>
    <t>uncharacterized protein LOC8070074 [Sorghum bicolor]</t>
  </si>
  <si>
    <t>PH02Gene01958</t>
  </si>
  <si>
    <t xml:space="preserve">Molecular Function: molecular_function (GO:0003674);; Molecular Function: catalytic activity (GO:0003824);; Molecular Function: uridine kinase activity (GO:0004849);; Cellular Component: cellular_component (GO:0005575);; Cellular Component: intracellular (GO:0005622);; Cellular Component: cell (GO:0005623);; Cellular Component: cytoplasm (GO:0005737);; Cellular Component: cytosol (GO:0005829);; Biological Process: nucleobase-containing compound metabolic process (GO:0006139);; Biological Process: pyrimidine nucleobase metabolic process (GO:0006206);; Biological Process: pyrimidine nucleoside metabolic process (GO:0006213);; Biological Process: pyrimidine nucleotide metabolic process (GO:0006220);; Biological Process: pyrimidine nucleotide biosynthetic process (GO:0006221);; Biological Process: UMP biosynthetic process (GO:0006222);; Biological Process: cellular aromatic compound metabolic process (GO:0006725);; Biological Process: nucleoside phosphate metabolic process (GO:0006753);;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pyrimidine-containing compound salvage (GO:0008655);; Molecular Function: glycerate kinase activity (GO:0008887);; Biological Process: biosynthetic process (GO:0009058);; Biological Process: nucleobase metabolic process (GO:0009112);; Biological Process: nucleoside metabolic process (GO:0009116);; Biological Process: nucleotide metabolic process (GO:0009117);; Biological Process: ribonucleoside metabolic process (GO:0009119);; Biological Process: nucleoside monophosphate metabolic process (GO:0009123);; Biological Process: nucleoside monophosphate biosynthetic process (GO:0009124);; Biological Process: pyrimidine nucleoside monophosphate metabolic process (GO:0009129);; Biological Process: pyrimidine nucleoside monophosphate biosynthetic process (GO:0009130);; Biological Process: ribonucleoside monophosphate biosynthetic process (GO:0009156);; Biological Process: ribonucleoside monophosphate metabolic process (GO:0009161);; Biological Process: nucleoside biosynthetic process (GO:0009163);; Biological Process: nucleotide biosynthetic process (GO:0009165);; Biological Process: pyrimidine ribonucleoside monophosphate metabolic process (GO:0009173);; Biological Process: pyrimidine ribonucleoside monophosphate biosynthetic process (GO:0009174);; Biological Process: pyrimidine ribonucleotide metabolic process (GO:0009218);; Biological Process: pyrimidine ribonucleotide biosynthetic process (GO:0009220);; Biological Process: ribonucleotide metabolic process (GO:0009259);; Biological Process: ribonucleotide biosynthetic process (GO:0009260);; Cellular Component: chloroplast (GO:0009507);; Cellular Component: plastid envelope (GO:0009526);; Cellular Component: plastid stroma (GO:0009532);; Cellular Component: plastid (GO:0009536);; Cellular Component: chloroplast stroma (GO:0009570);; Biological Process: photorespiration (GO:0009853);; Cellular Component: chloroplast envelope (GO:0009941);;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heterocycle biosynthetic process (GO:0018130);; Molecular Function: nucleobase-containing compound kinase activity (GO:0019205);; Molecular Function: nucleoside kinase activity (GO:0019206);; Biological Process: aromatic compound biosynthetic process (GO:0019438);; Biological Process: organophosphate metabolic process (GO:0019637);; Biological Process: ribose phosphate metabolic process (GO:0019693);; Cellular Component: organelle envelope (GO:0031967);; Cellular Component: envelope (GO:0031975);; Biological Process: nucleobase-containing small molecule biosynthetic process (GO:0034404);; Biological Process: cellular nitrogen compound metabolic process (GO:0034641);; Biological Process: nucleobase-containing compound biosynthetic process (GO:0034654);; Biological Process: ribonucleoside biosynthetic process (GO:0042455);; Biological Process: cellular metabolic compound salvage (GO:0043094);; Biological Process: pyrimidine nucleoside salvage (GO:0043097);; Biological Process: nucleoside salvage (GO:0043174);;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Biological Process: small molecule biosynthetic process (GO:0044283);;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UMP metabolic process (GO:0046049);; Biological Process: pyrimidine ribonucleoside metabolic process (GO:0046131);; Biological Process: pyrimidine ribonucleoside biosynthetic process (GO:0046132);; Biological Process: pyrimidine nucleoside biosynthetic process (GO:0046134);; Biological Process: ribose phosphate biosynthetic process (GO:0046390);; Biological Process: heterocycle metabolic process (GO:0046483);; Biological Process: nucleobase-containing small molecule metabolic process (GO:0055086);; Biological Process: organic substance metabolic process (GO:0071704);; Biological Process: pyrimidine-containing compound metabolic process (GO:0072527);; Biological Process: pyrimidine-containing compound biosynthetic process (GO:0072528);; Biological Process: organophosphate biosynthetic process (GO:0090407);; Biological Process: carbohydrate derivative metabolic process (GO:1901135);; Biological Process: carbohydrate derivative biosynthetic process (GO:1901137);; Biological Process: nucleoside phosphate biosynthetic process (GO:1901293);;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Biological Process: glycosyl compound metabolic process (GO:1901657);; Biological Process: glycosyl compound biosynthetic process (GO:1901659);; </t>
  </si>
  <si>
    <t xml:space="preserve">K15918|7.0e-80|sita:101754874|K15918 D-glycerate 3-kinase [EC:2.7.1.31] | (RefSeq) D-glycerate 3-kinase, chloroplastic isoform X1 </t>
  </si>
  <si>
    <t>Glycine, serine and threonine metabolism (ko00260);; Glycerolipid metabolism (ko00561);; Glyoxylate and dicarboxylate metabolism (ko00630);; Carbon metabolism (ko01200)</t>
  </si>
  <si>
    <t>D-glycerate 3-kinase, chloroplastic OS=Arabidopsis thaliana OX=3702 GN=GLYK PE=1 SV=2</t>
  </si>
  <si>
    <t>D-glycerate 3-kinase, chloroplastic-like isoform X2 [Setaria viridis]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</si>
  <si>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cell part (GO:0044464);; cellular component: organelle (GO:0043226);; cellular component: organelle part (GO:0044422)</t>
  </si>
  <si>
    <t>PH02Gene24035</t>
  </si>
  <si>
    <t>Wound-induced protein</t>
  </si>
  <si>
    <t>PREDICTED: uncharacterized protein LOC102721070 [Oryza brachyantha]</t>
  </si>
  <si>
    <t>Phyllostachys_edulis_newGene_5890</t>
  </si>
  <si>
    <t xml:space="preserve">Molecular Function: nucleotide binding (GO:0000166);; Molecular Function: nucleic acid binding (GO:0003676);; Molecular Function: 3'-5' exonuclease activity (GO:0008408);; </t>
  </si>
  <si>
    <t xml:space="preserve">K12591|2.6e-11|bdi:100829771|K12591 exosome complex exonuclease RRP6 [EC:3.1.13.-] | (RefSeq) protein RRP6-like 2 isoform X1 </t>
  </si>
  <si>
    <t>Protein RRP6-like 2 [Dichanthelium oligosanthes]</t>
  </si>
  <si>
    <t>Phyllostachys_edulis_newGene_4249</t>
  </si>
  <si>
    <t xml:space="preserve">Molecular Function: endonuclease activity (GO:0004519);; Biological Process: double-strand break repair (GO:0006302);; Molecular Function: 3'-5' exonuclease activity (GO:0008408);; Molecular Function: manganese ion binding (GO:0030145);; Cellular Component: Mre11 complex (GO:0030870);; Biological Process: meiotic cell cycle (GO:0051321);; </t>
  </si>
  <si>
    <t xml:space="preserve">K10865|1.0e-27|bdi:100839664|K10865 double-strand break repair protein MRE11 | (RefSeq) double-strand break repair protein MRE11 </t>
  </si>
  <si>
    <t>Homologous recombination (ko03440);; Non-homologous end-joining (ko03450)</t>
  </si>
  <si>
    <t>Double-strand break repair protein MRE11 OS=Oryza sativa subsp. indica OX=39946 GN=H0410G08.11 PE=3 SV=1</t>
  </si>
  <si>
    <t>hypothetical protein BRADI_5g23230v3 [Brachypodium distachyon]</t>
  </si>
  <si>
    <t>biological process: metabolic process (GO:0008152);; biological process: cellular process (GO:0009987);; molecular function: catalytic activity (GO:0003824);; biological process: response to stimulus (GO:0050896);;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biological process: reproduction (GO:0000003);; biological process: reproductive process (GO:0022414);; biological process: single-organism process (GO:0044699)</t>
  </si>
  <si>
    <t>PH02Gene11425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</si>
  <si>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endosome (GO:0005768);; Cellular Component: Golgi apparatus (GO:0005794);; Cellular Component: trans-Golgi network (GO:0005802);; Biological Process: biological_process (GO:0008150);; Biological Process: metabolic process (GO:0008152);; Molecular Function: methyltransferase activity (GO:0008168);; Molecular Function: S-adenosylmethionine-dependent methyltransferase activity (GO:0008757);; Cellular Component: endomembrane system (GO:0012505);; Molecular Function: transferase activity (GO:0016740);; Molecular Function: transferase activity, transferring one-carbon groups (GO:0016741);; Cellular Component: cytoplasmic vesicle (GO:0031410);; Cellular Component: vesicle (GO:0031982);; Cellular Component: organelle subcompartment (GO:0031984);; Biological Process: methylation (GO:0032259);;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Golgi apparatus part (GO:0044431);; Cellular Component: cytoplasmic part (GO:0044444);; Cellular Component: intracellular organelle part (GO:0044446);; Cellular Component: cell part (GO:0044464);; Cellular Component: intracellular vesicle (GO:0097708);; Cellular Component: Golgi subcompartment (GO:0098791);; </t>
  </si>
  <si>
    <t xml:space="preserve">K23872|4.3e-127|smo:SELMODRAFT_168608|K23872 putative homogalacturonan methyltransferase [EC:2.1.1.-] | (RefSeq) hypothetical protein </t>
  </si>
  <si>
    <t>Probable methyltransferase PMT11 OS=Arabidopsis thaliana OX=3702 GN=At2g39750 PE=2 SV=1</t>
  </si>
  <si>
    <t>hypothetical protein E2562_039363 [Oryza meyeriana var. granulata]</t>
  </si>
  <si>
    <t>molecular function: catalytic activity (GO:0003824);; cellular component: cell (GO:0005623);; cellular component: cell part (GO:0044464);; cellular component: organelle (GO:0043226);; cellular component: organelle part (GO:0044422);; biological process: metabolic process (GO:0008152)</t>
  </si>
  <si>
    <t>Phyllostachys_edulis_newGene_20639</t>
  </si>
  <si>
    <t>PH02Gene30532</t>
  </si>
  <si>
    <t xml:space="preserve">K01968|3.2e-143|tcc:18613295|K01968 3-methylcrotonyl-CoA carboxylase alpha subunit [EC:6.4.1.4] | (RefSeq) methylcrotonoyl-CoA carboxylase subunit alpha, mitochondrial </t>
  </si>
  <si>
    <t>Serine/threonine-protein kinase STY13 OS=Arabidopsis thaliana OX=3702 GN=STY13 PE=1 SV=2</t>
  </si>
  <si>
    <t>serine/threonine-protein kinase STY8-like [Hordeum vulgare]</t>
  </si>
  <si>
    <t>PH02Gene45331</t>
  </si>
  <si>
    <t xml:space="preserve">K08956|6.0e-26|gra:105797721|K08956 AFG3 family protein [EC:3.4.24.-] | (RefSeq) ATP-dependent zinc metalloprotease FTSH 10, mitochondrial </t>
  </si>
  <si>
    <t>Probable WRKY transcription factor 49 OS=Arabidopsis thaliana OX=3702 GN=WRKY49 PE=1 SV=1</t>
  </si>
  <si>
    <t>probable WRKY transcription factor 20 isoform X1 [Brachypodium distachyon]</t>
  </si>
  <si>
    <t>PH02Gene35494</t>
  </si>
  <si>
    <t xml:space="preserve">Molecular Function: adenyl-nucleotide exchange factor activity (GO:0000774);; Cellular Component: mitochondrial matrix (GO:0005759);; Biological Process: protein folding (GO:0006457);; Molecular Function: protein homodimerization activity (GO:0042803);; Molecular Function: chaperone binding (GO:0051087);; </t>
  </si>
  <si>
    <t xml:space="preserve">K03687|4.7e-114|bdi:100836052|K03687 molecular chaperone GrpE | (RefSeq) grpE protein homolog 2, mitochondrial isoform X1 </t>
  </si>
  <si>
    <t>GrpE</t>
  </si>
  <si>
    <t>GrpE protein homolog 2, mitochondrial OS=Arabidopsis thaliana OX=3702 GN=Mge2 PE=1 SV=1</t>
  </si>
  <si>
    <t>grpE protein homolog 2, mitochondrial isoform X1 [Brachypodium distachyon]</t>
  </si>
  <si>
    <t>biological process: biological regulation (GO:0065007);; molecular function: binding (GO:0005488);; molecular function: molecular function regulator (GO:0098772);;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</t>
  </si>
  <si>
    <t>PH02Gene00642</t>
  </si>
  <si>
    <t>hypothetical protein EJB05_39557, partial [Eragrostis curvula]</t>
  </si>
  <si>
    <t>PH02Gene05274</t>
  </si>
  <si>
    <t xml:space="preserve">Cellular Component: condensed chromosome (GO:0000793);; Cellular Component: condensin complex (GO:0000796);; Biological Process: mitotic chromosome condensation (GO:0007076);; </t>
  </si>
  <si>
    <t xml:space="preserve">K06678|0.0e+00|bdi:100844635|K06678 condensin complex subunit 3 | (RefSeq) condensin complex subunit 3 </t>
  </si>
  <si>
    <t>Nuclear condensing complex subunits, C-term domain</t>
  </si>
  <si>
    <t>BD</t>
  </si>
  <si>
    <t>condensin complex subunit 3 [Brachypodium distachyon]</t>
  </si>
  <si>
    <t>cellular component: cell (GO:0005623);; cellular component: organelle (GO:0043226);; cellular component: cell part (GO:0044464);; cellular component: macromolecular complex (GO:0032991);; cellular component: organelle part (GO:0044422);; biological process: cellular process (GO:0009987);; biological process: single-organism process (GO:0044699);; biological process: cellular component organization or biogenesis (GO:0071840)</t>
  </si>
  <si>
    <t>PH02Gene32603</t>
  </si>
  <si>
    <t xml:space="preserve">K12173|1.9e-10|gmx:100794341|K12173 BRCA1-A complex subunit BRE | (RefSeq) BRISC and BRCA1-A complex member 2 </t>
  </si>
  <si>
    <t>Osmotin-like protein OS=Solanum lycopersicum OX=4081 PE=1 SV=1</t>
  </si>
  <si>
    <t>osmotin-like protein [Oryza sativa Japonica Group]</t>
  </si>
  <si>
    <t>Phyllostachys_edulis_newGene_19306</t>
  </si>
  <si>
    <t>PH02Gene16956</t>
  </si>
  <si>
    <t xml:space="preserve">K01537|0.0e+00|ats:109750849|K01537 P-type Ca2+ transporter type 2C [EC:7.2.2.10] | (RefSeq) LOC109750849; putative calcium-transporting ATPase 13, plasma membrane-type </t>
  </si>
  <si>
    <t>Phyllostachys_edulis_newGene_14661</t>
  </si>
  <si>
    <t>PH02Gene24425</t>
  </si>
  <si>
    <t>hypothetical protein E2562_030460 [Oryza meyeriana var. granulata]</t>
  </si>
  <si>
    <t>PH02Gene21763</t>
  </si>
  <si>
    <t xml:space="preserve">Molecular Function: ubiquitin-protein transferase activity (GO:0004842);; Cellular Component: nucleus (GO:0005634);; Cellular Component: plasma membrane (GO:0005886);; Biological Process: plant-type hypersensitive response (GO:0009626);; Biological Process: systemic acquired resistance (GO:0009627);; Biological Process: salicylic acid biosynthetic process (GO:0009697);; Biological Process: response to salicylic acid (GO:0009751);; Biological Process: response to nitrate (GO:0010167);; Biological Process: regulation of salicylic acid metabolic process (GO:0010337);; Biological Process: defense response to bacterium (GO:0042742);; Molecular Function: metal ion binding (GO:0046872);; Biological Process: response to benzoic acid (GO:0080021);; </t>
  </si>
  <si>
    <t xml:space="preserve">K16275|1.5e-170|bdi:100835302|K16275 E3 ubiquitin-protein ligase BAH [EC:2.3.2.27] | (RefSeq) probable E3 ubiquitin-protein ligase BAH1-like 2 isoform X2 </t>
  </si>
  <si>
    <t>Probable E3 ubiquitin-protein ligase BAH1-like 1 OS=Oryza sativa subsp. indica OX=39946 GN=OsI_27296 PE=3 SV=1</t>
  </si>
  <si>
    <t>probable E3 ubiquitin-protein ligase BAH1-like 2 isoform X2 [Brachypodium distachyon]</t>
  </si>
  <si>
    <t>molecular function: catalytic activity (GO:0003824);; cellular component: cell (GO:0005623);; cellular component: organelle (GO:0043226);; cellular component: cell part (GO:0044464);; cellular component: membrane (GO:0016020);; biological process: immune system process (GO:0002376);; biological process: cellular process (GO:0009987);; biological process: single-organism process (GO:0044699);; biological process: response to stimulus (GO:0050896);; biological process: multi-organism process (GO:0051704);; biological process: metabolic process (GO:0008152);; biological process: biological regulation (GO:0065007);; molecular function: binding (GO:0005488)</t>
  </si>
  <si>
    <t>PH02Gene03651</t>
  </si>
  <si>
    <t xml:space="preserve">K09753|2.5e-67|pop:7493223|K09753 cinnamoyl-CoA reductase [EC:1.2.1.44] | (RefSeq) cinnamoyl-CoA reductase 1 </t>
  </si>
  <si>
    <t>Phenylacetaldehyde reductase OS=Rosa hybrid cultivar OX=128735 GN=PAR PE=1 SV=1</t>
  </si>
  <si>
    <t>PH02Gene19840</t>
  </si>
  <si>
    <t xml:space="preserve">Cellular Component: chloroplast (GO:0009507);; Biological Process: guanosine tetraphosphate metabolic process (GO:0015969);; </t>
  </si>
  <si>
    <t xml:space="preserve">K00951|0.0e+00|bdi:100834052|K00951 GTP pyrophosphokinase [EC:2.7.6.5] | (RefSeq) probable GTP diphosphokinase RSH3, chloroplastic </t>
  </si>
  <si>
    <t>HD domain</t>
  </si>
  <si>
    <t>Probable GTP diphosphokinase RSH3, chloroplastic OS=Oryza sativa subsp. japonica OX=39947 GN=RSH3 PE=2 SV=1</t>
  </si>
  <si>
    <t>KT</t>
  </si>
  <si>
    <t>probable GTP diphosphokinase RSH3, chloroplastic [Brachypodium distachyon]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</si>
  <si>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</si>
  <si>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PH02Gene50862</t>
  </si>
  <si>
    <t xml:space="preserve">Molecular Function: prenylcysteine oxidase activity (GO:0001735);; Cellular Component: vacuolar membrane (GO:0005774);; Biological Process: abscisic acid-activated signaling pathway (GO:0009738);; Biological Process: prenylated protein catabolic process (GO:0030327);; Biological Process: prenylcysteine catabolic process (GO:0030328);; Biological Process: farnesyl diphosphate metabolic process (GO:0045338);; </t>
  </si>
  <si>
    <t xml:space="preserve">K05906|2.9e-226|bdi:100821994|K05906 prenylcysteine oxidase / farnesylcysteine lyase [EC:1.8.3.5 1.8.3.6] | (RefSeq) farnesylcysteine lyase </t>
  </si>
  <si>
    <t>Prenylcysteine lyase</t>
  </si>
  <si>
    <t>Farnesylcysteine lyase OS=Arabidopsis thaliana OX=3702 GN=FLCY PE=1 SV=1</t>
  </si>
  <si>
    <t>farnesylcysteine lyase [Brachypodium distachyon]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</si>
  <si>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signaling (GO:0023052);; biological process: response to stimulus (GO:0050896);; biological process: biological regulation (GO:0065007)</t>
  </si>
  <si>
    <t>PH02Gene12512</t>
  </si>
  <si>
    <t xml:space="preserve">Molecular Function: DNA binding (GO:0003677);; Cellular Component: nucleus (GO:0005634);; Biological Process: double-strand break repair (GO:0006302);; Biological Process: DNA recombination (GO:0006310);; </t>
  </si>
  <si>
    <t xml:space="preserve">K10886|1.2e-125|bdi:100845947|K10886 DNA-repair protein XRCC4 | (RefSeq) DNA repair protein XRCC4 </t>
  </si>
  <si>
    <t>Non-homologous end-joining (ko03450)</t>
  </si>
  <si>
    <t>DNA double-strand break repair and V(D)J recombination protein XRCC4</t>
  </si>
  <si>
    <t>DNA repair protein XRCC4 OS=Arabidopsis thaliana OX=3702 GN=XRCC4 PE=1 SV=2</t>
  </si>
  <si>
    <t>DNA repair protein XRCC4 [Brachypodium distachyon]</t>
  </si>
  <si>
    <t>Phyllostachys_edulis_newGene_17901</t>
  </si>
  <si>
    <t>PH02Gene18167</t>
  </si>
  <si>
    <t xml:space="preserve">K19892|7.8e-44|ats:109784630|K19892 glucan endo-1,3-beta-glucosidase 4 [EC:3.2.1.39] | (RefSeq) LOC109784630; glucan endo-1,3-beta-glucosidase 1-like </t>
  </si>
  <si>
    <t>Glucan endo-1,3-beta-glucosidase 1 OS=Arabidopsis thaliana OX=3702 GN=At1g11820 PE=2 SV=3</t>
  </si>
  <si>
    <t>hypothetical protein E2562_013284 [Oryza meyeriana var. granulata]</t>
  </si>
  <si>
    <t>PH02Gene26442</t>
  </si>
  <si>
    <t xml:space="preserve">Cellular Component: mitochondrion (GO:0005739);; Biological Process: negative regulation of ATPase activity (GO:0032780);; Molecular Function: ATPase inhibitor activity (GO:0042030);; </t>
  </si>
  <si>
    <t xml:space="preserve">K22255|5.1e-21|zma:100282243|K22255 ATPase inhibitor, mitochondrial | (RefSeq) ATPase inhibitor isoform 1 </t>
  </si>
  <si>
    <t>Mitochondrial ATPase inhibitor, IATP</t>
  </si>
  <si>
    <t>hypothetical protein GQ55_1G250500 [Panicum hallii var. hallii]</t>
  </si>
  <si>
    <t>cellular component: cell (GO:0005623);; cellular component: organelle (GO:0043226);; cellular component: cell part (GO:0044464);; biological process: biological regulation (GO:0065007);; molecular function: molecular function regulator (GO:0098772)</t>
  </si>
  <si>
    <t>PH02Gene01180</t>
  </si>
  <si>
    <t>uncharacterized protein LOC100840575 isoform X4 [Brachypodium distachyon]</t>
  </si>
  <si>
    <t>PH02Gene03477</t>
  </si>
  <si>
    <t xml:space="preserve">Cellular Component: cellular_component (GO:0005575);; Cellular Component: intracellular (GO:0005622);; Cellular Component: cell (GO:0005623);; Cellular Component: cytoplasm (GO:0005737);; Cellular Component: cytosol (GO:0005829);; Biological Process: transport (GO:0006810);; Biological Process: intracellular protein transport (GO:0006886);; Biological Process: protein localization (GO:0008104);; Biological Process: biological_process (GO:0008150);; Biological Process: protein transport (GO:0015031);; Biological Process: peptide transport (GO:0015833);; Biological Process: macromolecule localization (GO:0033036);; Biological Process: cellular protein localization (GO:0034613);; Biological Process: amide transport (GO:0042886);; Cellular Component: intracellular part (GO:0044424);; Cellular Component: cytoplasmic part (GO:0044444);; Cellular Component: cell part (GO:0044464);; Biological Process: establishment of protein localization (GO:0045184);; Biological Process: intracellular transport (GO:0046907);; Biological Process: localization (GO:0051179);; Biological Process: establishment of localization (GO:0051234);; Biological Process: cellular localization (GO:0051641);; Biological Process: establishment of localization in cell (GO:0051649);; Biological Process: cellular macromolecule localization (GO:0070727);; Biological Process: organic substance transport (GO:0071702);; Biological Process: nitrogen compound transport (GO:0071705);; </t>
  </si>
  <si>
    <t xml:space="preserve">K04688|2.0e-14|mdm:114826717|K04688 ribosomal protein S6 kinase beta [EC:2.7.11.1] | (RefSeq) serine/threonine-protein kinase AtPK1/AtPK6-like </t>
  </si>
  <si>
    <t>Protein ENDOPLASMIC RETICULUM-ARRESTED PEN3 OS=Arabidopsis thaliana OX=3702 GN=EAP3 PE=1 SV=1</t>
  </si>
  <si>
    <t>BTB/POZ domain-containing protein At3g09030 [Aegilops tauschii subsp. tauschii]</t>
  </si>
  <si>
    <t>cellular component: cell (GO:0005623);; cellular component: cell part (GO:0044464);; biological process: localization (GO:0051179)</t>
  </si>
  <si>
    <t>Phyllostachys_edulis_newGene_13830</t>
  </si>
  <si>
    <t xml:space="preserve">Cellular Component: cytoplasm (GO:0005737);; Biological Process: ubiquitin-dependent protein catabolic process (GO:0006511);; Biological Process: multicellular organism development (GO:0007275);; Molecular Function: zinc ion binding (GO:0008270);; Cellular Component: host cell nucleus (GO:0042025);; Molecular Function: ubiquitin protein ligase activity (GO:0061630);; </t>
  </si>
  <si>
    <t xml:space="preserve">K04506|2.5e-10|dosa:Os01t0234900-01|K04506 E3 ubiquitin-protein ligase SIAH1 [EC:2.3.2.27] | (RefSeq) Os01g0234900; Similar to Ubiquitin ligase SINAT5 (EC 6.3.2.-) (Seven in absentia homolog 5). Splice isoform 2. </t>
  </si>
  <si>
    <t>E3 ubiquitin-protein ligase SINAT3 OS=Arabidopsis thaliana OX=3702 GN=SINAT3 PE=1 SV=1</t>
  </si>
  <si>
    <t>E3 ubiquitin-protein ligase SINAT5 [Dichanthelium oligosanthes]</t>
  </si>
  <si>
    <t>cellular component: cell (GO:0005623);; cellular component: cell part (GO:0044464);;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molecular function: binding (GO:0005488);; cellular component: other organism (GO:0044215);; cellular component: other organism part (GO:0044217);; molecular function: catalytic activity (GO:0003824)</t>
  </si>
  <si>
    <t>PH02Gene21456</t>
  </si>
  <si>
    <t xml:space="preserve">Molecular Function: magnesium ion binding (GO:0000287);; Biological Process: tRNA modification (GO:0006400);; Molecular Function: tRNA guanylyltransferase activity (GO:0008193);; </t>
  </si>
  <si>
    <t xml:space="preserve">K10761|3.6e-217|ats:109738565|K10761 tRNA(His) guanylyltransferase [EC:2.7.7.79] | (RefSeq) LOC109738565; tRNA(His) guanylyltransferase 2-like </t>
  </si>
  <si>
    <t>tRNAHis guanylyltransferase</t>
  </si>
  <si>
    <t>tRNA(His) guanylyltransferase 1 OS=Arabidopsis thaliana OX=3702 GN=THG1 PE=1 SV=1</t>
  </si>
  <si>
    <t>PH02Gene45564</t>
  </si>
  <si>
    <t xml:space="preserve">Biological Process: mitotic sister chromatid cohesion (GO:0007064);; Cellular Component: Ctf18 RFC-like complex (GO:0031390);; </t>
  </si>
  <si>
    <t xml:space="preserve">K11270|1.2e-55|ats:109783332|K11270 chromosome transmission fidelity protein 8 | (RefSeq) LOC109783332; chromosome transmission fidelity protein 8 </t>
  </si>
  <si>
    <t>Ctf8</t>
  </si>
  <si>
    <t>chromosome transmission fidelity protein 8 [Aegilops tauschii subsp. tauschii]</t>
  </si>
  <si>
    <t>biological process: cellular process (GO:0009987);; biological process: single-organism process (GO:0044699);;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</t>
  </si>
  <si>
    <t>PH02Gene50880</t>
  </si>
  <si>
    <t>PH02Gene13156</t>
  </si>
  <si>
    <t xml:space="preserve">K20715|0.0e+00|ats:109762008|K20715 phototropin [EC:2.7.11.1] | (RefSeq) LOC109762008; phototropin-2-like </t>
  </si>
  <si>
    <t>Phototropin-2 OS=Oryza sativa subsp. japonica OX=39947 GN=PHOT2 PE=1 SV=1</t>
  </si>
  <si>
    <t>phototropin-2 [Hordeum vulgare]</t>
  </si>
  <si>
    <t>PH02Gene03413</t>
  </si>
  <si>
    <t xml:space="preserve">K08867|1.4e-228|sita:101768340|K08867 WNK lysine deficient protein kinase [EC:2.7.11.1] | (RefSeq) probable serine/threonine-protein kinase WNK7 </t>
  </si>
  <si>
    <t>Probable serine/threonine-protein kinase WNK8 OS=Oryza sativa subsp. japonica OX=39947 GN=WNK8 PE=2 SV=1</t>
  </si>
  <si>
    <t>probable serine/threonine-protein kinase WNK8 [Setaria viridis]</t>
  </si>
  <si>
    <t>PH02Gene36848</t>
  </si>
  <si>
    <t xml:space="preserve">K02926|2.6e-145|sita:101766327|K02926 large subunit ribosomal protein L4 | (RefSeq) uncharacterized protein LOC101766327 </t>
  </si>
  <si>
    <t>50S ribosomal protein L4, chloroplastic OS=Porphyra purpurea OX=2787 GN=rpl4 PE=3 SV=1</t>
  </si>
  <si>
    <t>hypothetical protein SETIT_8G166100v2 [Setaria italica]</t>
  </si>
  <si>
    <t>PH02Gene04605</t>
  </si>
  <si>
    <t>hypothetical protein E2562_037370 [Oryza meyeriana var. granulata]</t>
  </si>
  <si>
    <t>PH02Gene09180</t>
  </si>
  <si>
    <t xml:space="preserve">Molecular Function: ATP binding (GO:0005524);; Biological Process: glycogen biosynthetic process (GO:0005978);; Molecular Function: glucose-1-phosphate adenylyltransferase activity (GO:0008878);; Cellular Component: chloroplast (GO:0009507);; Biological Process: starch biosynthetic process (GO:0019252);; </t>
  </si>
  <si>
    <t xml:space="preserve">K00975|2.5e-273|bdi:100832788|K00975 glucose-1-phosphate adenylyltransferase [EC:2.7.7.27] | (RefSeq) glucose-1-phosphate adenylyltransferase small subunit, chloroplastic/amyloplastic </t>
  </si>
  <si>
    <t>Glucose-1-phosphate adenylyltransferase small subunit, chloroplastic/amyloplastic OS=Hordeum vulgare OX=4513 PE=2 SV=1</t>
  </si>
  <si>
    <t>glucose-1-phosphate adenylyltransferase small subunit, chloroplastic/amyloplastic [Brachypodium distachyon]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</si>
  <si>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</t>
  </si>
  <si>
    <t>PH02Gene50722</t>
  </si>
  <si>
    <t xml:space="preserve">Molecular Function: ubiquitin-protein transferase activity (GO:0004842);; </t>
  </si>
  <si>
    <t xml:space="preserve">K10260|7.0e-15|mpp:MICPUCDRAFT_56233|K10260 F-box and WD-40 domain protein 7 | (RefSeq) WD40 repeat protein </t>
  </si>
  <si>
    <t>U-box domain</t>
  </si>
  <si>
    <t>U-box domain-containing protein 19 OS=Arabidopsis thaliana OX=3702 GN=PUB19 PE=2 SV=1</t>
  </si>
  <si>
    <t>U-box domain-containing protein 19-like [Panicum hallii]</t>
  </si>
  <si>
    <t>PH02Gene06792</t>
  </si>
  <si>
    <t xml:space="preserve">Molecular Function: transcription factor activity, sequence-specific DNA binding (GO:0003700);; Cellular Component: nucleus (GO:0005634);; Biological Process: response to bacterium (GO:0009617);; Biological Process: response to fungus (GO:0009620);; Biological Process: response to salicylic acid (GO:0009751);; Biological Process: response to chitin (GO:0010200);; Molecular Function: sequence-specific DNA binding (GO:0043565);; Biological Process: negative regulation of defense response to bacterium (GO:1900425);; </t>
  </si>
  <si>
    <t xml:space="preserve">K13424|8.9e-15|csat:104768914|K13424 WRKY transcription factor 33 | (RefSeq) probable WRKY transcription factor 26 isoform X1 </t>
  </si>
  <si>
    <t>WRKY transcription factor WRKY62 OS=Oryza sativa subsp. indica OX=39946 GN=WRKY62 PE=1 SV=1</t>
  </si>
  <si>
    <t>LOW QUALITY PROTEIN: WRKY transcription factor WRKY62-like [Brachypodium distachyon]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</si>
  <si>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(GO:0050896);; biological process: multi-organism process (GO:0051704);; molecular function: binding (GO:0005488)</t>
  </si>
  <si>
    <t>Phyllostachys_edulis_newGene_11013</t>
  </si>
  <si>
    <t xml:space="preserve">Biological Process: ubiquitin-dependent protein catabolic process (GO:0006511);; </t>
  </si>
  <si>
    <t xml:space="preserve">K14016|4.0e-109|sbi:110436522|K14016 ubiquitin fusion degradation protein 1 | (RefSeq) ubiquitin recognition factor in ER-associated degradation protein 1-like </t>
  </si>
  <si>
    <t>Ubiquitin fusion degradation protein UFD1</t>
  </si>
  <si>
    <t>ubiquitin fusion degradation 1 [Sarocalamus faberi]</t>
  </si>
  <si>
    <t>PH02Gene14151</t>
  </si>
  <si>
    <t xml:space="preserve">Molecular Function: fatty-acyl-CoA binding (GO:0000062);; </t>
  </si>
  <si>
    <t>Acyl CoA binding protein</t>
  </si>
  <si>
    <t>Acyl-CoA-binding domain-containing protein 5 OS=Oryza sativa subsp. japonica OX=39947 GN=ACBP5 PE=2 SV=1</t>
  </si>
  <si>
    <t>acyl-CoA-binding domain-containing protein 5 isoform X1 [Brachypodium distachyon]</t>
  </si>
  <si>
    <t>PH02Gene41787</t>
  </si>
  <si>
    <t>hypothetical protein E2562_013842 [Oryza meyeriana var. granulata]</t>
  </si>
  <si>
    <t>Phyllostachys_edulis_newGene_21351</t>
  </si>
  <si>
    <t>hypothetical protein E2562_032992 [Oryza meyeriana var. granulata]</t>
  </si>
  <si>
    <t>PH02Gene07259</t>
  </si>
  <si>
    <t xml:space="preserve">K21596|0.0e+00|obr:102708483|K21596 calmodulin-binding transcription activator | (RefSeq) calmodulin-binding transcription activator 4-like </t>
  </si>
  <si>
    <t>CG-1 domain</t>
  </si>
  <si>
    <t>Calmodulin-binding transcription activator 4 OS=Arabidopsis thaliana OX=3702 GN=CAMTA4 PE=1 SV=1</t>
  </si>
  <si>
    <t>hypothetical protein E2562_016712 [Oryza meyeriana var. granulata]</t>
  </si>
  <si>
    <t>PH02Gene33530</t>
  </si>
  <si>
    <t xml:space="preserve">K15920|3.3e-291|ats:109740633|K15920 xylan 1,4-beta-xylosidase [EC:3.2.1.37] | (RefSeq) LOC109740633; beta-D-xylosidase 3-like </t>
  </si>
  <si>
    <t>Glycosyl hydrolase family 3 C-terminal domain</t>
  </si>
  <si>
    <t>Probable beta-D-xylosidase 2 OS=Arabidopsis thaliana OX=3702 GN=BXL2 PE=2 SV=1</t>
  </si>
  <si>
    <t>hypothetical protein E2562_026748 [Oryza meyeriana var. granulata]</t>
  </si>
  <si>
    <t>PH02Gene10812</t>
  </si>
  <si>
    <t xml:space="preserve">K00430|4.1e-152|dosa:Os02t0236600-01|K00430 peroxidase [EC:1.11.1.7] | (RefSeq) Os02g0236600; Peroxidase P7 (EC 1.11.1.7) (TP7). </t>
  </si>
  <si>
    <t>Peroxidase 52 OS=Arabidopsis thaliana OX=3702 GN=PER52 PE=2 SV=1</t>
  </si>
  <si>
    <t>peroxidase P7 [Oryza sativa Japonica Group]</t>
  </si>
  <si>
    <t>Phyllostachys_edulis_newGene_8588</t>
  </si>
  <si>
    <t>PH02Gene10582</t>
  </si>
  <si>
    <t xml:space="preserve">Molecular Function: translation elongation factor activity (GO:0003746);; Cellular Component: eukaryotic translation elongation factor 1 complex (GO:0005853);; </t>
  </si>
  <si>
    <t xml:space="preserve">K03232|4.8e-91|obr:102710224|K03232 elongation factor 1-beta | (RefSeq) NP29; elongation factor 1-delta 1 </t>
  </si>
  <si>
    <t>EF-1 guanine nucleotide exchange domain</t>
  </si>
  <si>
    <t>Elongation factor 1-delta 1 OS=Oryza sativa subsp. japonica OX=39947 GN=Os07g0614500 PE=2 SV=3</t>
  </si>
  <si>
    <t>PREDICTED: elongation factor 1-delta 1 [Oryza brachyantha]</t>
  </si>
  <si>
    <t>biological process: metabolic process (GO:0008152);; biological process: cellular process (GO:0009987);; molecular function: binding (GO:0005488);; cellular component: cell (GO:0005623);; cellular component: macromolecular complex (GO:0032991);; cellular component: cell part (GO:0044464)</t>
  </si>
  <si>
    <t>PH02Gene04284</t>
  </si>
  <si>
    <t xml:space="preserve">Cellular Component: nucleus (GO:0005634);; Biological Process: regulation of transcription, DNA-templated (GO:0006355);; Biological Process: auxin-activated signaling pathway (GO:0009734);; </t>
  </si>
  <si>
    <t xml:space="preserve">K14484|3.0e-116|dosa:Os05t0559400-01|K14484 auxin-responsive protein IAA | (RefSeq) Os05g0559400; Similar to IAA11 (Fragment). </t>
  </si>
  <si>
    <t>AUX/IAA family</t>
  </si>
  <si>
    <t>Auxin-responsive protein IAA19 OS=Oryza sativa subsp. japonica OX=39947 GN=IAA19 PE=2 SV=1</t>
  </si>
  <si>
    <t>auxin-responsive protein IAA19 [Oryza sativa Japonica Group]</t>
  </si>
  <si>
    <t>cellular component: cell (GO:0005623);; cellular component: organelle (GO:0043226);; cellular component: cell part (GO:0044464);; biological process: biological regulation (GO:0065007);; biological process: cellular process (GO:0009987);; biological process: signaling (GO:0023052);; biological process: single-organism process (GO:0044699);; biological process: response to stimulus (GO:0050896)</t>
  </si>
  <si>
    <t>Phyllostachys_edulis_newGene_1057</t>
  </si>
  <si>
    <t>Phyllostachys_edulis_newGene_14670</t>
  </si>
  <si>
    <t>PH02Gene26562</t>
  </si>
  <si>
    <t xml:space="preserve">K00430|1.1e-157|sbi:8061934|K00430 peroxidase [EC:1.11.1.7] | (RefSeq) peroxidase P7 </t>
  </si>
  <si>
    <t>Peroxidase 4 OS=Vitis vinifera OX=29760 GN=GSVIVT00023967001 PE=1 SV=1</t>
  </si>
  <si>
    <t>hypothetical protein PAHAL_4G117700 [Panicum hallii]</t>
  </si>
  <si>
    <t>PH02Gene39767</t>
  </si>
  <si>
    <t xml:space="preserve">Molecular Function: translation elongation factor activity (GO:0003746);; Molecular Function: GTPase activity (GO:0003924);; Molecular Function: GTP binding (GO:0005525);; </t>
  </si>
  <si>
    <t xml:space="preserve">K03231|2.0e-211|sita:101786159|K03231 elongation factor 1-alpha | (RefSeq) elongation factor 1-alpha </t>
  </si>
  <si>
    <t>Elongation factor 1-alpha OS=Oryza sativa subsp. japonica OX=39947 GN=REFA1 PE=2 SV=2</t>
  </si>
  <si>
    <t>elongation factor 1-alpha [Setaria viridis]</t>
  </si>
  <si>
    <t>biological process: metabolic process (GO:0008152);; biological process: cellular process (GO:0009987);; molecular function: binding (GO:0005488);; molecular function: catalytic activity (GO:0003824)</t>
  </si>
  <si>
    <t>PH02Gene48705</t>
  </si>
  <si>
    <t>PH02Gene23166</t>
  </si>
  <si>
    <t xml:space="preserve">K11000|0.0e+00|bdi:100839807|K11000 callose synthase [EC:2.4.1.-] | (RefSeq) callose synthase 7 </t>
  </si>
  <si>
    <t>callose synthase 7-like isoform X3 [Aegilops tauschii subsp. tauschii]</t>
  </si>
  <si>
    <t>PH02Gene13064</t>
  </si>
  <si>
    <t>Zinc finger protein AZF2 OS=Arabidopsis thaliana OX=3702 GN=AZF2 PE=2 SV=1</t>
  </si>
  <si>
    <t>hypothetical protein EJB05_11502, partial [Eragrostis curvula]</t>
  </si>
  <si>
    <t>PH02Gene02732</t>
  </si>
  <si>
    <t xml:space="preserve">Biological Process: flower development (GO:0009908);; Biological Process: cell differentiation (GO:0030154);; </t>
  </si>
  <si>
    <t xml:space="preserve">K08867|2.7e-14|lang:109354662|K08867 WNK lysine deficient protein kinase [EC:2.7.11.1] | (RefSeq) serine/threonine-protein kinase WNK1-like </t>
  </si>
  <si>
    <t>Frigida-like protein</t>
  </si>
  <si>
    <t>FRIGIDA-like protein 3 OS=Arabidopsis thaliana OX=3702 GN=FRL3 PE=1 SV=1</t>
  </si>
  <si>
    <t>hypothetical protein E2562_035222, partial [Oryza meyeriana var. granulata]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</si>
  <si>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cellular process (GO:0009987)</t>
  </si>
  <si>
    <t>PH02Gene07561</t>
  </si>
  <si>
    <t xml:space="preserve">K02433|2.3e-55|apro:F751_6020|K02433 aspartyl-tRNA(Asn)/glutamyl-tRNA(Gln) amidotransferase subunit A [EC:6.3.5.6 6.3.5.7] | (RefSeq) Glutamyl-tRNA(Gln) amidotransferase subunit A </t>
  </si>
  <si>
    <t>Phosphatidylinositol/phosphatidylcholine transfer protein SFH13 OS=Arabidopsis thaliana OX=3702 GN=SFH13 PE=2 SV=1</t>
  </si>
  <si>
    <t>hypothetical protein E2562_018169 [Oryza meyeriana var. granulata]</t>
  </si>
  <si>
    <t>PH02Gene07185</t>
  </si>
  <si>
    <t xml:space="preserve">K13691|7.1e-230|bdi:100834854|K13691 pathogen-inducible salicylic acid glucosyltransferase [EC:2.4.1.-] | (RefSeq) UDP-glucosyltransferase UGT13248 </t>
  </si>
  <si>
    <t>UDP-glycosyltransferase 79 OS=Oryza sativa subsp. japonica OX=39947 GN=UGT79 PE=1 SV=2</t>
  </si>
  <si>
    <t>UDP-glycosyltransferase 74F2-like [Hordeum vulgare]</t>
  </si>
  <si>
    <t>PH02Gene24456</t>
  </si>
  <si>
    <t xml:space="preserve">Cellular Component: spindle pole (GO:0000922);; Cellular Component: cytoplasm (GO:0005737);; Cellular Component: microtubule organizing center (GO:0005815);; Cellular Component: microtubule (GO:0005874);; Biological Process: microtubule nucleation (GO:0007020);; Molecular Function: gamma-tubulin binding (GO:0043015);; </t>
  </si>
  <si>
    <t xml:space="preserve">K16569|0.0e+00|obr:102699585|K16569 gamma-tubulin complex component 2 | (RefSeq) gamma-tubulin complex component 2 </t>
  </si>
  <si>
    <t>Gamma tubulin complex component N-terminal</t>
  </si>
  <si>
    <t>Gamma-tubulin complex component 2 OS=Arabidopsis thaliana OX=3702 GN=GCP2 PE=1 SV=1</t>
  </si>
  <si>
    <t>PREDICTED: gamma-tubulin complex component 2 isoform X2 [Oryza brachyantha]</t>
  </si>
  <si>
    <t>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(GO:0009987);; biological process: cellular component organization or biogenesis (GO:0071840);; molecular function: binding (GO:0005488)</t>
  </si>
  <si>
    <t>PH02Gene10458</t>
  </si>
  <si>
    <t xml:space="preserve">Cellular Component: integral component of membrane (GO:0016021);; Cellular Component: mitochondrial inner membrane protein insertion complex (GO:0042721);; Biological Process: protein import into mitochondrial inner membrane (GO:0045039);; </t>
  </si>
  <si>
    <t>hypothetical protein D1007_33163 [Hordeum vulgare]</t>
  </si>
  <si>
    <t>cellular component: membrane (GO:0016020);; cellular component: membrane part (GO:0044425);; 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biological process: localization (GO:0051179);; biological process: cellular component organization or biogenesis (GO:0071840)</t>
  </si>
  <si>
    <t>PH02Gene30098</t>
  </si>
  <si>
    <t xml:space="preserve">Molecular Function: GTP binding (GO:0005525);; Molecular Function: hydrolase activity, acting on acid anhydrides (GO:0016817);; </t>
  </si>
  <si>
    <t xml:space="preserve">K00031|1.3e-12|ghi:107885926|K00031 isocitrate dehydrogenase [EC:1.1.1.42] | (RefSeq) cytosolic isocitrate dehydrogenase [NADP]-like </t>
  </si>
  <si>
    <t>Citrate cycle (TCA cycle) (ko00020);; Glutathione metabolism (ko00480);; Carbon metabolism (ko01200);; 2-Oxocarboxylic acid metabolism (ko01210);; Biosynthesis of amino acids (ko01230);; Peroxisome (ko04146)</t>
  </si>
  <si>
    <t>Translocase of chloroplast 159/132, membrane anchor domain</t>
  </si>
  <si>
    <t>Translocase of chloroplast 159, chloroplastic OS=Arabidopsis thaliana OX=3702 GN=TOC159 PE=1 SV=1</t>
  </si>
  <si>
    <t>translocase of chloroplast 159, chloroplastic isoform X2 [Aegilops tauschii subsp. tauschii]</t>
  </si>
  <si>
    <t>Phyllostachys_edulis_newGene_20003</t>
  </si>
  <si>
    <t xml:space="preserve">K15078|3.2e-17|tcc:18614561|K15078 structure-specific endonuclease subunit SLX1 [EC:3.6.1.-] | (RefSeq) putative disease resistance protein RGA3 </t>
  </si>
  <si>
    <t>PH02Gene31664</t>
  </si>
  <si>
    <t xml:space="preserve">K13457|4.7e-296|ats:109779569|K13457 disease resistance protein RPM1 | (RefSeq) LOC109779569; disease resistance protein RPM1-like </t>
  </si>
  <si>
    <t>PH02Gene20013</t>
  </si>
  <si>
    <t>PH02Gene01540</t>
  </si>
  <si>
    <t>PH02Gene13613</t>
  </si>
  <si>
    <t xml:space="preserve">K06674|0.0e+00|zma:103650874|K06674 structural maintenance of chromosome 2 | (RefSeq) structural maintenance of chromosomes protein 2-1 isoform X1 </t>
  </si>
  <si>
    <t>structural maintenance of chromosomes protein 2-1 isoform X1 [Zea mays]</t>
  </si>
  <si>
    <t>PH02Gene18397</t>
  </si>
  <si>
    <t xml:space="preserve">K22683|9.6e-62|nnu:104603051|K22683 aspartyl protease family protein [EC:3.4.23.-] | (RefSeq) aspartic proteinase nepenthesin-1-like </t>
  </si>
  <si>
    <t>Xylanase inhibitor N-terminal</t>
  </si>
  <si>
    <t>Aspartic proteinase NANA, chloroplast OS=Arabidopsis thaliana OX=3702 GN=NANA PE=1 SV=1</t>
  </si>
  <si>
    <t>hypothetical protein E2562_022062 [Oryza meyeriana var. granulata]</t>
  </si>
  <si>
    <t>PH02Gene38085</t>
  </si>
  <si>
    <t xml:space="preserve">K13415|3.3e-124|bdi:100827955|K13415 protein brassinosteroid insensitive 1 [EC:2.7.10.1 2.7.11.1] | (RefSeq) brassinosteroid LRR receptor kinase BRI1 </t>
  </si>
  <si>
    <t>Probable LRR receptor-like serine/threonine-protein kinase At3g47570 OS=Arabidopsis thaliana OX=3702 GN=At3g47570 PE=2 SV=1</t>
  </si>
  <si>
    <t>probable LRR receptor-like serine/threonine-protein kinase At3g47570 [Aegilops tauschii subsp. tauschii]</t>
  </si>
  <si>
    <t>PH02Gene04901</t>
  </si>
  <si>
    <t xml:space="preserve">Biological Process: reproduction (GO:0000003);; Biological Process: regionalization (GO:0003002);; Biological Process: developmental process involved in reproduction (GO:0003006);; Molecular Function: molecular_function (GO:0003674);; Molecular Function: transporter activity (GO:0005215);; Cellular Component: cellular_component (GO:0005575);; Cellular Component: cell wall (GO:0005618);; Cellular Component: intracellular (GO:0005622);; Cellular Component: cell (GO:0005623);; Cellular Component: cytoplasm (GO:0005737);; Cellular Component: endoplasmic reticulum (GO:0005783);; Cellular Component: plasma membrane (GO:0005886);; Cellular Component: cell-cell junction (GO:0005911);; Biological Process: transport (GO:0006810);; Biological Process: cell communication (GO:0007154);; Biological Process: signal transduction (GO:0007165);; Biological Process: multicellular organism development (GO:0007275);; Biological Process: pattern specification process (GO:0007389);; Biological Process: biological_process (GO:0008150);; Biological Process: response to radiation (GO:0009314);; Biological Process: response to light stimulus (GO:0009416);; Cellular Component: plant-type cell wall (GO:0009505);; Cellular Component: plasmodesma (GO:0009506);;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response to red or far red light (GO:0009639);; Biological Process: photomorphogenesis (GO:0009640);; Biological Process: anatomical structure morphogenesis (GO:0009653);; Biological Process: response to endogenous stimulus (GO:0009719);; Biological Process: response to hormone (GO:0009725);; Biological Process: response to auxin (GO:0009733);; Biological Process: auxin-activated signaling pathway (GO:0009734);; Biological Process: hormone-mediated signaling pathway (GO:0009755);; Biological Process: embryo development (GO:0009790);; Biological Process: post-embryonic development (GO:0009791);; Biological Process: embryo development ending in seed dormancy (GO:0009793);; Biological Process: flower development (GO:0009908);; Biological Process: hormone transport (GO:0009914);; Cellular Component: auxin efflux carrier complex (GO:0009921);; Cellular Component: basal plasma membrane (GO:0009925);; Biological Process: auxin polar transport (GO:0009926);; Biological Process: leaf morphogenesis (GO:0009965);; Biological Process: regulation of signal transduction (GO:0009966);; Biological Process: cellular process (GO:0009987);; Biological Process: shoot system morphogenesis (GO:0010016);; Biological Process: response to organic substance (GO:0010033);; Biological Process: xylem and phloem pattern formation (GO:0010051);; Biological Process: fruit development (GO:0010154);; Biological Process: inflorescence development (GO:0010229);; Biological Process: auxin homeostasis (GO:0010252);; Biological Process: auxin efflux (GO:0010315);; Molecular Function: auxin efflux transmembrane transporter activity (GO:0010329);; Biological Process: leaf formation (GO:0010338);; Biological Process: leaf shaping (GO:0010358);; Biological Process: regulation of cell communication (GO:0010646);; Biological Process: regulation of hormone levels (GO:0010817);; Biological Process: regulation of auxin mediated signaling pathway (GO:0010928);; Cellular Component: endomembrane system (GO:0012505);; Molecular Function: efflux transmembrane transporter activity (GO:0015562);; Cellular Component: membrane (GO:0016020);; Cellular Component: integral component of membrane (GO:0016021);; Cellular Component: basolateral plasma membrane (GO:0016323);; Biological Process: reproductive process (GO:0022414);; Biological Process: root system development (GO:0022622);; Molecular Function: transmembrane transporter activity (GO:0022857);; Biological Process: regulation of signaling (GO:0023051);; Biological Process: signaling (GO:0023052);; Cellular Component: cell junction (GO:0030054);; Cellular Component: external encapsulating structure (GO:0030312);; Cellular Component: intrinsic component of membrane (GO:0031224);; Biological Process: multicellular organismal process (GO:0032501);; Biological Process: developmental process (GO:0032502);; Biological Process: cellular response to hormone stimulus (GO:0032870);; Cellular Component: macromolecular complex (GO:0032991);; Biological Process: response to chemical (GO:0042221);; Biological Process: homeostatic process (GO:0042592);;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membrane part (GO:0044425);; Cellular Component: cytoplasmic part (GO:0044444);; Cellular Component: plasma membrane part (GO:0044459);; Cellular Component: cell part (GO:0044464);; Cellular Component: apical part of cell (GO:0045177);; Cellular Component: basal part of cell (GO:0045178);; Biological Process: seed development (GO:0048316);; Biological Process: root development (GO:0048364);; Biological Process: leaf development (GO:0048366);; Biological Process: shoot system development (GO:0048367);; Biological Process: anatomical structure arrangement (GO:0048532);; Biological Process: regulation of response to stimulus (GO:0048583);; Biological Process: embryonic morphogenesis (GO:0048598);; Biological Process: reproductive structure development (GO:0048608);; Biological Process: anatomical structure formation involved in morphogenesis (GO:0048646);; Biological Process: system development (GO:0048731);; Biological Process: cotyledon development (GO:0048825);; Biological Process: cotyledon morphogenesis (GO:0048826);; Biological Process: phyllome development (GO:0048827);; Biological Process: adventitious root development (GO:0048830);; Biological Process: anatomical structure development (GO:0048856);; Biological Process: chemical homeostasis (GO:0048878);; Biological Process: regulation of biological process (GO:0050789);; Biological Process: regulation of cellular process (GO:0050794);; Biological Process: response to stimulus (GO:0050896);; Biological Process: localization (GO:0051179);; Biological Process: establishment of localization (GO:0051234);; Biological Process: cellular response to stimulus (GO:0051716);; Cellular Component: symplast (GO:0055044);; Biological Process: transmembrane transport (GO:0055085);; Biological Process: auxin transport (GO:0060918);; Biological Process: reproductive system development (GO:0061458);; Biological Process: biological regulation (GO:0065007);; Biological Process: regulation of biological quality (GO:0065008);; Biological Process: cellular response to chemical stimulus (GO:0070887);; Biological Process: cellular response to organic substance (GO:0071310);; Biological Process: cellular response to auxin stimulus (GO:0071365);; Biological Process: cellular response to endogenous stimulus (GO:0071495);; Cellular Component: cell periphery (GO:0071944);; Molecular Function: auxin transmembrane transporter activity (GO:0080161);; Biological Process: reproductive shoot system development (GO:0090567);; Biological Process: post-embryonic plant morphogenesis (GO:0090698);; Cellular Component: plasma membrane region (GO:0098590);; Cellular Component: membrane protein complex (GO:0098796);; Cellular Component: plasma membrane protein complex (GO:0098797);; Biological Process: plant organ development (GO:0099402);; Biological Process: plant organ morphogenesis (GO:1905392);; Biological Process: plant organ formation (GO:1905393);; </t>
  </si>
  <si>
    <t xml:space="preserve">K13947|4.1e-312|dosa:Os02t0743400-01|K13947 auxin efflux carrier family protein | (RefSeq) Os02g0743400, PIN1A, PIN_PROTEIN_1A; Auxin transport protein REH1. </t>
  </si>
  <si>
    <t>Auxin efflux carrier component 1a OS=Oryza sativa subsp. japonica OX=39947 GN=PIN1A PE=2 SV=1</t>
  </si>
  <si>
    <t>hypothetical protein E2562_031267 [Oryza meyeriana var. granulata]</t>
  </si>
  <si>
    <t>biological process: reproduction (GO:0000003);; biological process: multicellular organismal process (GO:0032501);; biological process: developmental process (GO:0032502);; biological process: single-organism process (GO:0044699);; biological process: reproductive process (GO:0022414);; molecular function: transporter activity (GO:0005215);; cellular component: cell (GO:0005623);; cellular component: cell part (GO:0044464);; cellular component: organelle (GO:0043226);; cellular component: membrane (GO:0016020);; cellular component: cell junction (GO:0030054);; biological process: localization (GO:0051179);; biological process: cellular process (GO:0009987);; biological process: biological regulation (GO:0065007);; biological process: response to stimulus (GO:0050896);; biological process: signaling (GO:0023052);; cellular component: macromolecular complex (GO:0032991);; cellular component: membrane part (GO:0044425);; cellular component: symplast (GO:0055044)</t>
  </si>
  <si>
    <t>PH02Gene13362</t>
  </si>
  <si>
    <t xml:space="preserve">Molecular Function: snoRNA binding (GO:0030515);; Cellular Component: box C/D snoRNP complex (GO:0031428);; Cellular Component: small-subunit processome (GO:0032040);; </t>
  </si>
  <si>
    <t xml:space="preserve">K14564|1.0e-243|zma:100283975|K14564 nucleolar protein 56 | (RefSeq) pco078604; uncharacterized protein LOC100283975 </t>
  </si>
  <si>
    <t>[AJ]</t>
  </si>
  <si>
    <t>RNA processing and modification;; Translation, ribosomal structure and biogenesis</t>
  </si>
  <si>
    <t>snoRNA binding domain, fibrillarin</t>
  </si>
  <si>
    <t>Probable nucleolar protein 5-2 OS=Arabidopsis thaliana OX=3702 GN=NOP5-2 PE=1 SV=1</t>
  </si>
  <si>
    <t>nucleolar protein NOP56-like protein [Zea mays]</t>
  </si>
  <si>
    <t>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</si>
  <si>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PH02Gene34725</t>
  </si>
  <si>
    <t>Pyridoxamine 5'-phosphate oxidase</t>
  </si>
  <si>
    <t>hypothetical protein EJB05_45486 [Eragrostis curvula]</t>
  </si>
  <si>
    <t>PH02Gene00701</t>
  </si>
  <si>
    <t xml:space="preserve">Cellular Component: integral component of membrane (GO:0016021);; Molecular Function: myosin binding (GO:0017022);; </t>
  </si>
  <si>
    <t xml:space="preserve">K11844|3.9e-11|cmo:103483482|K11844 ubiquitin carboxyl-terminal hydrolase 16/45 [EC:3.4.19.12] | (RefSeq) ubiquitin carboxyl-terminal hydrolase 2 </t>
  </si>
  <si>
    <t>Myosin-binding protein 1 OS=Arabidopsis thaliana OX=3702 GN=MYOB1 PE=1 SV=1</t>
  </si>
  <si>
    <t>myosin-binding protein 1 isoform X1 [Brachypodium distachyon]</t>
  </si>
  <si>
    <t>cellular component: membrane (GO:0016020);; cellular component: membrane part (GO:0044425);; molecular function: binding (GO:0005488)</t>
  </si>
  <si>
    <t>PH02Gene03114</t>
  </si>
  <si>
    <t xml:space="preserve">Molecular Function: molecular_function (GO:0003674);; Molecular Function: GTPase activator activity (GO:0005096);; Molecular Function: binding (GO:0005488);; Molecular Function: protein binding (GO:0005515);; Cellular Component: cellular_component (GO:0005575);; Cellular Component: intracellular (GO:0005622);; Cellular Component: cell (GO:0005623);; Biological Process: transport (GO:0006810);; Biological Process: intracellular protein transport (GO:0006886);; Molecular Function: enzyme activator activity (GO:0008047);; Biological Process: protein localization (GO:0008104);; Biological Process: biological_process (GO:0008150);; Cellular Component: endomembrane system (GO:0012505);; Biological Process: protein transport (GO:0015031);; Biological Process: peptide transport (GO:0015833);; Molecular Function: Ras GTPase binding (GO:0017016);; Molecular Function: Rab GTPase binding (GO:0017137);; Molecular Function: enzyme binding (GO:0019899);; Molecular Function: enzyme regulator activity (GO:0030234);; Molecular Function: GTPase regulator activity (GO:0030695);; Molecular Function: small GTPase binding (GO:0031267);; Biological Process: regulation of vesicle fusion (GO:0031338);; Biological Process: regulation of localization (GO:0032879);; Biological Process: macromolecule localization (GO:0033036);; Biological Process: regulation of organelle organization (GO:0033043);; Biological Process: cellular protein localization (GO:0034613);; Biological Process: amide transport (GO:0042886);; Biological Process: positive regulation of catalytic activity (GO:0043085);; Biological Process: regulation of GTPase activity (GO:0043087);; Biological Process: positive regulation of GTPase activity (GO:0043547);; Biological Process: positive regulation of molecular function (GO:0044093);; Cellular Component: cell part (GO:0044464);; Biological Process: establishment of protein localization (GO:0045184);; Biological Process: intracellular transport (GO:0046907);; Biological Process: regulation of biological process (GO:0050789);; Biological Process: regulation of catalytic activity (GO:0050790);; Biological Process: regulation of cellular process (GO:0050794);; Molecular Function: GTPase binding (GO:0051020);; Biological Process: regulation of transport (GO:0051049);; Biological Process: regulation of cellular component organization (GO:0051128);; Biological Process: localization (GO:0051179);; Biological Process: establishment of localization (GO:0051234);; Biological Process: regulation of hydrolase activity (GO:0051336);; Biological Process: positive regulation of hydrolase activity (GO:0051345);; Biological Process: cellular localization (GO:0051641);; Biological Process: establishment of localization in cell (GO:0051649);; Molecular Function: nucleoside-triphosphatase regulator activity (GO:0060589);; Biological Process: regulation of vesicle-mediated transport (GO:0060627);; Biological Process: biological regulation (GO:0065007);; Biological Process: regulation of molecular function (GO:0065009);; Biological Process: cellular macromolecule localization (GO:0070727);; Biological Process: organic substance transport (GO:0071702);; Biological Process: nitrogen compound transport (GO:0071705);; Biological Process: activation of GTPase activity (GO:0090630);; Molecular Function: molecular function regulator (GO:0098772);; </t>
  </si>
  <si>
    <t xml:space="preserve">K19951|1.7e-229|nta:107761523|K19951 TBC1 domain family member 8/9 | (RefSeq) TBC1 domain family member 8B-like </t>
  </si>
  <si>
    <t>Rab-GTPase-TBC domain</t>
  </si>
  <si>
    <t>hypothetical protein E2562_007700 [Oryza meyeriana var. granulata]</t>
  </si>
  <si>
    <t>biological process: biological regulation (GO:0065007);; molecular function: molecular function regulator (GO:0098772);; molecular function: binding (GO:0005488);; cellular component: cell (GO:0005623);; cellular component: cell part (GO:0044464);; biological process: localization (GO:0051179)</t>
  </si>
  <si>
    <t>PH02Gene33842</t>
  </si>
  <si>
    <t xml:space="preserve">K17435|3.4e-57|bdi:100844625|K17435 large subunit ribosomal protein L54 | (RefSeq) 54S ribosomal protein L37, mitochondrial </t>
  </si>
  <si>
    <t>Mitochondrial ribosomal protein L37</t>
  </si>
  <si>
    <t>hypothetical protein TRIUR3_32140 [Triticum urartu]</t>
  </si>
  <si>
    <t>PH02Gene30357</t>
  </si>
  <si>
    <t>uncharacterized protein LOC109769320 [Aegilops tauschii subsp. tauschii]</t>
  </si>
  <si>
    <t>PH02Gene16240</t>
  </si>
  <si>
    <t xml:space="preserve">Biological Process: cellular aldehyde metabolic process (GO:0006081);; Cellular Component: integral component of membrane (GO:0016021);; Molecular Function: oxidoreductase activity, acting on the aldehyde or oxo group of donors, NAD or NADP as acceptor (GO:0016620);; </t>
  </si>
  <si>
    <t xml:space="preserve">K00128|2.8e-228|dosa:Os11t0186200-01|K00128 aldehyde dehydrogenase (NAD+) [EC:1.2.1.3] | (RefSeq) Os11g0186200; Similar to Aldehyde dehydrogenase (EC 1.2.1.3). </t>
  </si>
  <si>
    <t>Glycolysis / Gluconeogenesis (ko00010);; Ascorbate and aldarate metabolism (ko00053);; Fatty acid degradation (ko00071);; Valine, leucine and isoleucine degradation (ko00280);; Lysine degradation (ko00310);; Arginine and proline metabolism (ko00330);; Histidine metabolism (ko00340);; Tryptophan metabolism (ko00380);; beta-Alanine metabolism (ko00410);; Glycerolipid metabolism (ko00561);; Pyruvate metabolism (ko00620);; Pantothenate and CoA biosynthesis (ko00770);; Limonene and pinene degradation (ko00903)</t>
  </si>
  <si>
    <t>Aldehyde dehydrogenase family 3 member H1 OS=Arabidopsis thaliana OX=3702 GN=ALDH3H1 PE=1 SV=2</t>
  </si>
  <si>
    <t>aldehyde dehydrogenase family 3 member H1 [Oryza sativa Japonica Group]</t>
  </si>
  <si>
    <t>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</t>
  </si>
  <si>
    <t>PH02Gene11089</t>
  </si>
  <si>
    <t xml:space="preserve">K09264|2.1e-76|sita:101774969|K09264 MADS-box transcription factor, plant | (RefSeq) MADS-box transcription factor 20 </t>
  </si>
  <si>
    <t>MADS-box transcription factor 20 OS=Oryza sativa subsp. japonica OX=39947 GN=MADS20 PE=2 SV=2</t>
  </si>
  <si>
    <t>MADS20 [Dendrocalamus latiflorus]</t>
  </si>
  <si>
    <t>PH02Gene01617</t>
  </si>
  <si>
    <t xml:space="preserve">Molecular Function: protein kinase activity (GO:0004672);; Molecular Function: ubiquitin-protein transferase activity (GO:0004842);; Molecular Function: ATP binding (GO:0005524);; </t>
  </si>
  <si>
    <t xml:space="preserve">K17609|1.8e-66|eus:EUTSA_v10026931mg|K17609 nucleoredoxin [EC:1.8.1.8] | (RefSeq) hypothetical protein </t>
  </si>
  <si>
    <t>U-box domain-containing protein 70 OS=Oryza sativa subsp. japonica OX=39947 GN=PUB70 PE=1 SV=1</t>
  </si>
  <si>
    <t>hypothetical protein C2845_PM02G20780 [Panicum miliaceum]</t>
  </si>
  <si>
    <t>Phyllostachys_edulis_newGene_3264</t>
  </si>
  <si>
    <t>PH02Gene43508</t>
  </si>
  <si>
    <t xml:space="preserve">K16743|0.0e+00|bdi:100833838|K16743 abnormal spindle-like microcephaly-associated protein | (RefSeq) abnormal spindle-like microcephaly-associated protein homolog </t>
  </si>
  <si>
    <t>abnormal spindle-like microcephaly-associated protein homolog [Brachypodium distachyon]</t>
  </si>
  <si>
    <t>PH02Gene38837</t>
  </si>
  <si>
    <t xml:space="preserve">Molecular Function: iron ion binding (GO:0005506);; Cellular Component: cytoplasm (GO:0005737);; Biological Process: inositol catabolic process (GO:0019310);; Molecular Function: inositol oxygenase activity (GO:0050113);; </t>
  </si>
  <si>
    <t xml:space="preserve">K00469|4.5e-169|bdi:100842424|K00469 inositol oxygenase [EC:1.13.99.1] | (RefSeq) probable inositol oxygenase </t>
  </si>
  <si>
    <t>Ascorbate and aldarate metabolism (ko00053);; Inositol phosphate metabolism (ko00562)</t>
  </si>
  <si>
    <t>Myo-inositol oxygenase</t>
  </si>
  <si>
    <t>Probable inositol oxygenase OS=Oryza sativa subsp. japonica OX=39947 GN=Os06g0561000 PE=2 SV=1</t>
  </si>
  <si>
    <t>probable inositol oxygenase [Brachypodium distachyon]</t>
  </si>
  <si>
    <t>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</si>
  <si>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PH02Gene38960</t>
  </si>
  <si>
    <t xml:space="preserve">K12742|5.0e-193|sbi:8083449|K12742 isoprene synthase [EC:4.2.3.27] | (RefSeq) terpene synthase 10 </t>
  </si>
  <si>
    <t>(-)-alpha-terpineol synthase OS=Vitis vinifera OX=29760 PE=1 SV=1</t>
  </si>
  <si>
    <t>geraniol synthetase [Phyllostachys edulis]</t>
  </si>
  <si>
    <t>PH02Gene41808</t>
  </si>
  <si>
    <t xml:space="preserve">K13459|9.0e-198|bdi:100843741|K13459 disease resistance protein RPS2 | (RefSeq) disease resistance protein RPS2 </t>
  </si>
  <si>
    <t>Disease resistance protein RPS5 OS=Arabidopsis thaliana OX=3702 GN=RPS5 PE=1 SV=2</t>
  </si>
  <si>
    <t>disease resistance protein RPS2 [Brachypodium distachyon]</t>
  </si>
  <si>
    <t>PH02Gene35294</t>
  </si>
  <si>
    <t xml:space="preserve">Biological Process: signal peptide processing (GO:0006465);; Molecular Function: peptidase activity (GO:0008233);; Cellular Component: integral component of membrane (GO:0016021);; </t>
  </si>
  <si>
    <t xml:space="preserve">K13280|6.3e-80|dosa:Os06t0273800-01|K13280 signal peptidase I [EC:3.4.21.89] | (RefSeq) Os06g0273800; Similar to Signal peptidase 18 subunit (Fragment). </t>
  </si>
  <si>
    <t>Peptidase S24-like</t>
  </si>
  <si>
    <t>hypothetical protein C4D60_Mb02t08610 [Musa balbisiana]</t>
  </si>
  <si>
    <t>biological process: metabolic process (GO:0008152);; biological process: cellular process (GO:0009987);; molecular function: catalytic activity (GO:0003824);; cellular component: membrane (GO:0016020);; cellular component: membrane part (GO:0044425)</t>
  </si>
  <si>
    <t>PH02Gene20989</t>
  </si>
  <si>
    <t xml:space="preserve">Biological Process: response to acid chemical (GO:0001101);; Biological Process: long-chain fatty acid metabolic process (GO:0001676);; Molecular Function: molecular_function (GO:0003674);; Molecular Function: catalytic activity (GO:0003824);; Molecular Function: monooxygenase activity (GO:0004497);; Molecular Function: binding (GO:0005488);; Molecular Function: iron ion binding (GO:0005506);; Cellular Component: cellular_component (GO:0005575);; Cellular Component: intracellular (GO:0005622);; Cellular Component: cell (GO:0005623);; Cellular Component: cytoplasm (GO:0005737);; Cellular Component: mitochondrion (GO:0005739);; Biological Process: organic acid metabolic process (GO:0006082);; Biological Process: lipid metabolic process (GO:0006629);; Biological Process: fatty acid metabolic process (GO:0006631);; Biological Process: icosanoid metabolic process (GO:0006690);; Biological Process: response to stress (GO:0006950);; Biological Process: defense response (GO:0006952);; Molecular Function: drug binding (GO:0008144);; Biological Process: biological_process (GO:0008150);; Biological Process: metabolic process (GO:0008152);; Biological Process: steroid metabolic process (GO:0008202);; Biological Process: biosynthetic process (GO:0009058);; Cellular Component: chloroplast (GO:0009507);; Cellular Component: plastid envelope (GO:0009526);;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Biological Process: response to external stimulus (GO:0009605);; Biological Process: response to biotic stimulus (GO:0009607);; Biological Process: response to wounding (GO:0009611);; Biological Process: response to fungus (GO:0009620);; Biological Process: jasmonic acid metabolic process (GO:0009694);; Biological Process: jasmonic acid biosynthetic process (GO:0009695);; Biological Process: response to endogenous stimulus (GO:0009719);; Biological Process: response to hormone (GO:0009725);; Biological Process: response to jasmonic acid (GO:0009753);; Cellular Component: chloroplast envelope (GO:0009941);; Molecular Function: allene oxide synthase activity (GO:0009978);; Biological Process: cellular process (GO:0009987);; Biological Process: response to organic substance (GO:0010033);; Cellular Component: plastoglobule (GO:0010287);; Biological Process: regulation of hormone levels (GO:0010817);; Cellular Component: membrane (GO:0016020);; Biological Process: organic acid biosynthetic process (GO:0016053);; Biological Process: sterol metabolic process (GO:0016125);; Molecular Function: oxidoreductase activity (GO:0016491);; Molecular Function: oxidoreductase activity, acting on paired donors, with incorporation or reduction of molecular oxygen (GO:0016705);; Molecular Function: lyase activity (GO:0016829);; Molecular Function: carbon-oxygen lyase activity (GO:0016835);; Molecular Function: hydro-lyase activity (GO:0016836);; Biological Process: arachidonic acid metabolic process (GO:0019369);; Biological Process: epoxygenase P450 pathway (GO:0019373);; Biological Process: carboxylic acid metabolic process (GO:0019752);; Molecular Function: oxygen binding (GO:0019825);; Molecular Function: heme binding (GO:0020037);; Biological Process: oxylipin metabolic process (GO:0031407);; Cellular Component: organelle envelope (GO:0031967);; Cellular Component: envelope (GO:0031975);; Cellular Component: plastid thylakoid (GO:0031976);; Cellular Component: organelle subcompartment (GO:0031984);; Biological Process: monocarboxylic acid metabolic process (GO:0032787);; Biological Process: unsaturated fatty acid metabolic process (GO:0033559);; Cellular Component: photosynthetic membrane (GO:0034357);; Molecular Function: small molecule binding (GO:0036094);; Biological Process: response to chemical (GO:0042221);; Biological Process: hormone metabolic process (GO:0042445);; Biological Process: hormone biosynthetic process (GO:0042446);; Cellular Component: thylakoid membrane (GO:0042651);;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primary metabolic process (GO:0044238);; Biological Process: cellular biosynthetic process (GO:0044249);; Biological Process: cellular lipid metabolic process (GO:0044255);; Biological Process: small molecule metabolic process (GO:0044281);; Biological Process: small molecule biosynthetic process (GO:0044283);; Cellular Component: organelle part (GO:0044422);; Cellular Component: intracellular part (GO:0044424);; Cellular Component: chloroplast part (GO:0044434);; Cellular Component: plastid part (GO:0044435);; Cellular Component: thylakoid part (GO:0044436);; Cellular Component: cytoplasmic part (GO:0044444);; Cellular Component: intracellular organelle part (GO:0044446);; Cellular Component: cell part (GO:0044464);; Biological Process: carboxylic acid biosynthetic process (GO:0046394);; Biological Process: defense response to fungus (GO:0050832);; Biological Process: response to stimulus (GO:0050896);; Biological Process: multi-organism process (GO:0051704);; Biological Process: response to other organism (GO:0051707);; Cellular Component: plastid thylakoid membrane (GO:0055035);; Biological Process: oxidation-reduction process (GO:0055114);; Biological Process: biological regulation (GO:0065007);; Biological Process: regulation of biological quality (GO:0065008);; Biological Process: organic substance metabolic process (GO:0071704);; Biological Process: monocarboxylic acid biosynthetic process (GO:0072330);; Biological Process: defense response to other organism (GO:0098542);; Biological Process: organic cyclic compound metabolic process (GO:1901360);; Biological Process: fatty acid derivative metabolic process (GO:1901568);; Biological Process: organic substance biosynthetic process (GO:1901576);; Biological Process: organic hydroxy compound metabolic process (GO:1901615);; Biological Process: response to oxygen-containing compound (GO:1901700);; </t>
  </si>
  <si>
    <t xml:space="preserve">K01723|5.1e-266|dosa:Os03t0767000-01|K01723 hydroperoxide dehydratase [EC:4.2.1.92] | (RefSeq) Os03g0767000, ALLENE_OXIDE_SYNTHASE_1, AOS1; Similar to Allene oxide synthase (EC 4.2.1.92). </t>
  </si>
  <si>
    <t>Allene oxide synthase 1, chloroplastic OS=Oryza sativa subsp. japonica OX=39947 GN=CYP74A1 PE=2 SV=1</t>
  </si>
  <si>
    <t>hypothetical protein E2562_014173 [Oryza meyeriana var. granulata]</t>
  </si>
  <si>
    <t>biological process: response to stimulus (GO:0050896);; 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membrane (GO:0016020);; biological process: multi-organism process (GO:0051704);; biological process: biological regulation (GO:0065007)</t>
  </si>
  <si>
    <t>PH02Gene02058</t>
  </si>
  <si>
    <t>[FGR]</t>
  </si>
  <si>
    <t>Nucleotide transport and metabolism;; Carbohydrate transport and metabolism;; General function prediction only</t>
  </si>
  <si>
    <t xml:space="preserve">K22966|6.7e-82|ats:109752675|K22966 sulfate adenylyltransferase (ADP) / adenylylsulfatase [EC:2.7.7.5 3.6.2.1] | (RefSeq) LOC109752675; bifunctional adenosine 5'-phosphosulfate phosphorylase/adenylylsulfatase HINT4 </t>
  </si>
  <si>
    <t>Sulfur metabolism (ko00920)</t>
  </si>
  <si>
    <t>Scavenger mRNA decapping enzyme C-term binding</t>
  </si>
  <si>
    <t>Bifunctional adenosine 5'-phosphosulfate phosphorylase/adenylylsulfatase HINT4 OS=Arabidopsis thaliana OX=3702 GN=HINT4 PE=1 SV=1</t>
  </si>
  <si>
    <t>PH02Gene17184</t>
  </si>
  <si>
    <t xml:space="preserve">Cellular Component: Golgi membrane (GO:0000139);; Biological Process: protein glycosylation (GO:0006486);; Cellular Component: integral component of membrane (GO:0016021);; Molecular Function: transferase activity, transferring glycosyl groups (GO:0016757);; Molecular Function: carbohydrate binding (GO:0030246);; </t>
  </si>
  <si>
    <t xml:space="preserve">K20843|1.6e-96|sbi:8081224|K20843 hydroxyproline O-galactosyltransferase 2/3/4/5/6 [EC:2.4.1.-] | (RefSeq) hydroxyproline O-galactosyltransferase GALT6 </t>
  </si>
  <si>
    <t>Galactoside-binding lectin</t>
  </si>
  <si>
    <t>Hydroxyproline O-galactosyltransferase GALT5 OS=Arabidopsis thaliana OX=3702 GN=GALT5 PE=1 SV=1</t>
  </si>
  <si>
    <t>hypothetical protein GQ55_9G044300 [Panicum hallii var. hallii]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</si>
  <si>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membrane part (GO:0044425);; molecular function: catalytic activity (GO:0003824);; molecular function: binding (GO:0005488)</t>
  </si>
  <si>
    <t>PH02Gene25308</t>
  </si>
  <si>
    <t>PH02Gene06601</t>
  </si>
  <si>
    <t xml:space="preserve">Cellular Component: core TFIIH complex (GO:0000439);; Cellular Component: holo TFIIH complex (GO:0005675);; Biological Process: nucleotide-excision repair (GO:0006289);; Biological Process: transcription, DNA-templated (GO:0006351);; Molecular Function: zinc ion binding (GO:0008270);; </t>
  </si>
  <si>
    <t xml:space="preserve">K03142|1.8e-219|dosa:Os04t0508900-00|K03142 transcription initiation factor TFIIH subunit 2 | (RefSeq) Os04g0508900; Similar to OSIGBa0101P20.13 protein. </t>
  </si>
  <si>
    <t>Basal transcription factors (ko03022);; Nucleotide excision repair (ko03420)</t>
  </si>
  <si>
    <t>Ssl1-like</t>
  </si>
  <si>
    <t>General transcription factor IIH subunit 2 OS=Arabidopsis thaliana OX=3702 GN=GTF2H2 PE=1 SV=1</t>
  </si>
  <si>
    <t>general transcription factor IIH subunit 2 isoform X1 [Oryza sativa Japonica Group]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</si>
  <si>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membrane-enclosed lumen (GO:0031974);; biological process: metabolic process (GO:0008152);; biological process: cellular process (GO:0009987);; biological process: response to stimulus (GO:0050896);; molecular function: binding (GO:0005488)</t>
  </si>
  <si>
    <t>PH02Gene16562</t>
  </si>
  <si>
    <t>U-box domain-containing protein 9 OS=Arabidopsis thaliana OX=3702 GN=PUB9 PE=1 SV=1</t>
  </si>
  <si>
    <t>U-box domain-containing protein 9 isoform X3 [Panicum hallii]</t>
  </si>
  <si>
    <t>PH02Gene01071</t>
  </si>
  <si>
    <t xml:space="preserve">K14611|1.6e-257|nau:109231653|K14611 solute carrier family 23 (nucleobase transporter), member 1 | (RefSeq) nucleobase-ascorbate transporter 6 </t>
  </si>
  <si>
    <t>nucleobase-ascorbate transporter 6-like [Panicum hallii]</t>
  </si>
  <si>
    <t>PH02Gene27217</t>
  </si>
  <si>
    <t>Cold acclimation protein WCOR413</t>
  </si>
  <si>
    <t>Cold-regulated 413 plasma membrane protein 1 OS=Arabidopsis thaliana OX=3702 GN=COR413PM1 PE=2 SV=1</t>
  </si>
  <si>
    <t>hypothetical protein TRIUR3_23376 [Triticum urartu]</t>
  </si>
  <si>
    <t>PH02Gene35503</t>
  </si>
  <si>
    <t xml:space="preserve">Molecular Function: protein tyrosine kinase activity (GO:0004713);; Molecular Function: ATP binding (GO:0005524);; Cellular Component: plasma membrane (GO:0005886);; Biological Process: response to oxidative stress (GO:0006979);; Biological Process: response to cold (GO:0009409);; Biological Process: response to water deprivation (GO:0009414);; Biological Process: response to salt stress (GO:0009651);; Biological Process: regulation of hydrogen peroxide metabolic process (GO:0010310);; Molecular Function: protein self-association (GO:0043621);; Biological Process: regulation of response to salt stress (GO:1901000);; Biological Process: response to salt (GO:1902074);; Biological Process: regulation of response to oxidative stress (GO:1902882);; </t>
  </si>
  <si>
    <t xml:space="preserve">K13436|5.2e-47|oeu:111405706|K13436 pto-interacting protein 1 [EC:2.7.11.1] | (RefSeq) pto-interacting protein 1-like </t>
  </si>
  <si>
    <t>PREDICTED: probable receptor-like protein kinase At1g33260 [Oryza brachyantha]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</si>
  <si>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response to stimulus (GO:0050896);; biological process: biological regulation (GO:0065007)</t>
  </si>
  <si>
    <t>PH02Gene49675</t>
  </si>
  <si>
    <t xml:space="preserve">K06207|0.0e+00|sita:101775979|K06207 GTP-binding protein | (RefSeq) putative elongation factor TypA-like SVR3, chloroplastic </t>
  </si>
  <si>
    <t>Putative elongation factor TypA-like SVR3, chloroplastic OS=Arabidopsis thaliana OX=3702 GN=SVR3 PE=1 SV=1</t>
  </si>
  <si>
    <t>hypothetical protein C2845_PM12G09790 [Panicum miliaceum]</t>
  </si>
  <si>
    <t>PH02Gene23914</t>
  </si>
  <si>
    <t xml:space="preserve">K09286|1.7e-22|ath:AT1G43160|K09286 EREBP-like factor | (RefSeq) RAP2.6; related to AP2 6 </t>
  </si>
  <si>
    <t>Ethylene-responsive transcription factor RAP2-6 OS=Arabidopsis thaliana OX=3702 GN=RAP2-6 PE=2 SV=2</t>
  </si>
  <si>
    <t>ethylene-responsive transcription factor RAP2-6-like [Hordeum vulgare]</t>
  </si>
  <si>
    <t>PH02Gene43382</t>
  </si>
  <si>
    <t>Dormancy/auxin associated protein</t>
  </si>
  <si>
    <t>Dormancy-associated protein homolog 3 OS=Arabidopsis thaliana OX=3702 GN=At1g56220 PE=1 SV=1</t>
  </si>
  <si>
    <t>hypothetical protein E2562_024079 [Oryza meyeriana var. granulata]</t>
  </si>
  <si>
    <t>PH02Gene35970</t>
  </si>
  <si>
    <t xml:space="preserve">K02925|9.7e-164|dosa:Os12t0167900-01|K02925 large subunit ribosomal protein L3e | (RefSeq) Os12g0167900; 60S ribosomal protein L3. </t>
  </si>
  <si>
    <t>Ribosomal protein L3</t>
  </si>
  <si>
    <t>60S ribosomal protein L3 OS=Oryza sativa subsp. japonica OX=39947 GN=RPL3 PE=2 SV=2</t>
  </si>
  <si>
    <t>60S ribosomal protein L3 [Oryza sativa Japonica Group]</t>
  </si>
  <si>
    <t>Phyllostachys_edulis_newGene_299</t>
  </si>
  <si>
    <t>PH02Gene30821</t>
  </si>
  <si>
    <t>Transcriptional adapter ADA2b [Zea mays]</t>
  </si>
  <si>
    <t>Phyllostachys_edulis_newGene_6584</t>
  </si>
  <si>
    <t>PH02Gene47636</t>
  </si>
  <si>
    <t xml:space="preserve">Molecular Function: molecular_function (GO:0003674);; Molecular Function: catalytic activity (GO:0003824);; Molecular Function: protein binding (GO:0005515);; Biological Process: response to stress (GO:0006950);; Biological Process: biological_process (GO:0008150);; Biological Process: metabolic process (GO:0008152);; Biological Process: response to external stimulus (GO:0009605);; Biological Process: response to biotic stimulus (GO:0009607);; Biological Process: response to wounding (GO:0009611);; Molecular Function: phytoene dehydrogenase activity (GO:0016166);; Molecular Function: oxidoreductase activity (GO:0016491);; Molecular Function: oxidoreductase activity, acting on the CH-CH group of donors (GO:0016627);; Molecular Function: oxidoreductase activity, acting on single donors with incorporation of molecular oxygen, incorporation of two atoms of oxygen (GO:0016702);; Biological Process: response to external biotic stimulus (GO:0043207);; Molecular Function: metal ion binding (GO:0046872);; Biological Process: response to stimulus (GO:0050896);; Biological Process: multi-organism process (GO:0051704);; Biological Process: response to other organism (GO:0051707);; Biological Process: oxidation-reduction process (GO:0055114);; </t>
  </si>
  <si>
    <t xml:space="preserve">K00454|0.0e+00|sita:101778990|K00454 lipoxygenase [EC:1.13.11.12] | (RefSeq) probable lipoxygenase 8, chloroplastic </t>
  </si>
  <si>
    <t>Linoleic acid metabolism (ko00591);; alpha-Linolenic acid metabolism (ko00592)</t>
  </si>
  <si>
    <t>Lipoxygenase</t>
  </si>
  <si>
    <t>Probable lipoxygenase 8, chloroplastic OS=Oryza sativa subsp. japonica OX=39947 GN=CM-LOX2 PE=2 SV=1</t>
  </si>
  <si>
    <t>hypothetical protein E2562_001691 [Oryza meyeriana var. granulata]</t>
  </si>
  <si>
    <t>molecular function: catalytic activity (GO:0003824);; molecular function: binding (GO:0005488);; biological process: response to stimulus (GO:0050896);; biological process: metabolic process (GO:0008152);; biological process: single-organism process (GO:0044699);; biological process: multi-organism process (GO:0051704)</t>
  </si>
  <si>
    <t>PH02Gene14562</t>
  </si>
  <si>
    <t xml:space="preserve">K07456|2.1e-13|vcn:VOLCADRAFT_121755|K07456 DNA mismatch repair protein MutS2 | (RefSeq) hypothetical protein </t>
  </si>
  <si>
    <t>hypothetical protein EJB05_37991 [Eragrostis curvula]</t>
  </si>
  <si>
    <t>PH02Gene20633</t>
  </si>
  <si>
    <t xml:space="preserve">K14963|3.2e-26|pvu:PHAVU_009G108900g|K14963 COMPASS component SWD3 | (RefSeq) hypothetical protein </t>
  </si>
  <si>
    <t>protein JINGUBANG-like [Aegilops tauschii subsp. tauschii]</t>
  </si>
  <si>
    <t>PH02Gene28990</t>
  </si>
  <si>
    <t xml:space="preserve">Molecular Function: protein serine/threonine kinase activity (GO:0004674);; Molecular Function: ATP binding (GO:0005524);; Cellular Component: plasma membrane (GO:0005886);; Biological Process: hormone-mediated signaling pathway (GO:0009755);; Cellular Component: integral component of membrane (GO:0016021);; </t>
  </si>
  <si>
    <t xml:space="preserve">K13415|7.0e-84|sbi:8078161|K13415 protein brassinosteroid insensitive 1 [EC:2.7.10.1 2.7.11.1] | (RefSeq) brassinosteroid LRR receptor kinase BRI1 </t>
  </si>
  <si>
    <t>MDIS1-interacting receptor like kinase 2 OS=Arabidopsis thaliana OX=3702 GN=MIK2 PE=1 SV=3</t>
  </si>
  <si>
    <t>MDIS1-interacting receptor like kinase 2 [Setaria italica]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</si>
  <si>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signaling (GO:0023052);; biological process: single-organism process (GO:0044699);; biological process: response to stimulus (GO:0050896);; biological process: biological regulation (GO:0065007);; cellular component: membrane part (GO:0044425)</t>
  </si>
  <si>
    <t>PH02Gene28360</t>
  </si>
  <si>
    <t xml:space="preserve">Biological Process: response to molecule of bacterial origin (GO:0002237);; Molecular Function: glycerol kinase activity (GO:0004370);; Cellular Component: cytosol (GO:0005829);; Biological Process: glycerol-3-phosphate metabolic process (GO:0006072);; Biological Process: response to microbial phytotoxin (GO:0010188);; Biological Process: glycerol catabolic process (GO:0019563);; Biological Process: defense response to bacterium (GO:0042742);; Biological Process: response to karrikin (GO:0080167);; </t>
  </si>
  <si>
    <t xml:space="preserve">K00864|3.2e-293|obr:102709270|K00864 glycerol kinase [EC:2.7.1.30] | (RefSeq) glycerol kinase </t>
  </si>
  <si>
    <t>Glycerolipid metabolism (ko00561);; Plant-pathogen interaction (ko04626)</t>
  </si>
  <si>
    <t>FGGY family of carbohydrate kinases, N-terminal domain</t>
  </si>
  <si>
    <t>Glycerol kinase OS=Arabidopsis thaliana OX=3702 GN=GLPK PE=1 SV=1</t>
  </si>
  <si>
    <t>hypothetical protein E2562_004235 [Oryza meyeriana var. granulata]</t>
  </si>
  <si>
    <t>biological process: response to stimulus (GO:0050896);; biological process: metabolic process (GO:0008152);; biological process: cellular process (GO:0009987);; molecular function: catalytic activity (GO:0003824);; cellular component: cell (GO:0005623);; cellular component: cell part (GO:0044464);; biological process: single-organism process (GO:0044699);; biological process: multi-organism process (GO:0051704)</t>
  </si>
  <si>
    <t>PH02Gene23691</t>
  </si>
  <si>
    <t>PH02Gene09181</t>
  </si>
  <si>
    <t xml:space="preserve">Molecular Function: 6-phosphofructokinase activity (GO:0003872);; Molecular Function: ATP binding (GO:0005524);; Cellular Component: cytoplasm (GO:0005737);; Biological Process: fructose 6-phosphate metabolic process (GO:0006002);; Molecular Function: metal ion binding (GO:0046872);; Molecular Function: diphosphate-fructose-6-phosphate 1-phosphotransferase activity (GO:0047334);; </t>
  </si>
  <si>
    <t xml:space="preserve">K00895|0.0e+00|sita:101760195|K00895 diphosphate-dependent phosphofructokinase [EC:2.7.1.90] | (RefSeq) pyrophosphate--fructose 6-phosphate 1-phosphotransferase subunit alpha </t>
  </si>
  <si>
    <t>Glycolysis / Gluconeogenesis (ko00010);; Pentose phosphate pathway (ko00030);; Fructose and mannose metabolism (ko00051)</t>
  </si>
  <si>
    <t>Phosphofructokinase</t>
  </si>
  <si>
    <t>Pyrophosphate--fructose 6-phosphate 1-phosphotransferase subunit alpha OS=Ricinus communis OX=3988 GN=PFP-ALPHA PE=3 SV=1</t>
  </si>
  <si>
    <t>pyrophosphate--fructose 6-phosphate 1-phosphotransferase subunit alpha-like [Setaria viridis]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</si>
  <si>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</t>
  </si>
  <si>
    <t>PH02Gene25053</t>
  </si>
  <si>
    <t xml:space="preserve">Biological Process: response to acid chemical (GO:0001101);; Biological Process: response to stress (GO:0006950);; Biological Process: defense response (GO:0006952);; Biological Process: biological_process (GO:0008150);; Biological Process: response to external stimulus (GO:0009605);; Biological Process: response to biotic stimulus (GO:0009607);; Biological Process: response to fungus (GO:0009620);; Biological Process: response to endogenous stimulus (GO:0009719);; Biological Process: response to hormone (GO:0009725);; Biological Process: response to salicylic acid (GO:0009751);; Biological Process: response to organic substance (GO:0010033);; Biological Process: response to organic cyclic compound (GO:0014070);; Biological Process: response to chemical (GO:0042221);; Biological Process: response to drug (GO:0042493);; Biological Process: response to external biotic stimulus (GO:0043207);; Biological Process: response to antibiotic (GO:0046677);; Biological Process: defense response to fungus (GO:0050832);; Biological Process: response to stimulus (GO:0050896);; Biological Process: multi-organism process (GO:0051704);; Biological Process: response to other organism (GO:0051707);; Biological Process: defense response to other organism (GO:0098542);; Biological Process: response to oxygen-containing compound (GO:1901700);; </t>
  </si>
  <si>
    <t xml:space="preserve">K08238|3.9e-28|brp:103847104|K08238 xyloglucan 6-xylosyltransferase [EC:2.4.2.39] | (RefSeq) probable xyloglucan 6-xylosyltransferase 3 </t>
  </si>
  <si>
    <t>LURP-one-related</t>
  </si>
  <si>
    <t>Protein LURP-one-related 15 OS=Arabidopsis thaliana OX=3702 GN=At5g01750 PE=1 SV=1</t>
  </si>
  <si>
    <t>protein LURP-one-related 15 [Brachypodium distachyon]</t>
  </si>
  <si>
    <t>PH02Gene16129</t>
  </si>
  <si>
    <t xml:space="preserve">K02953|2.9e-76|zma:100216794|K02953 small subunit ribosomal protein S13e | (RefSeq) uncharacterized LOC100216794 </t>
  </si>
  <si>
    <t>Ribosomal S13/S15 N-terminal domain</t>
  </si>
  <si>
    <t>40S ribosomal protein S13-2 OS=Oryza sativa subsp. japonica OX=39947 GN=Os08g0117300 PE=1 SV=1</t>
  </si>
  <si>
    <t>40S ribosomal protein S13 [Zea mays]</t>
  </si>
  <si>
    <t>PH02Gene22737</t>
  </si>
  <si>
    <t xml:space="preserve">Molecular Function: molecular_function (GO:0003674);; Molecular Function: catalytic activity (GO:0003824);; Biological Process: biological_process (GO:0008150);; Biological Process: metabolic process (GO:0008152);; Biological Process: catabolic process (GO:0009056);; Molecular Function: hydrolase activity (GO:0016787);; </t>
  </si>
  <si>
    <t xml:space="preserve">K14493|2.1e-31|smo:SELMODRAFT_450797|K14493 gibberellin receptor GID1 [EC:3.-.-.-] | (RefSeq) GID1b-1; hypothetical protein </t>
  </si>
  <si>
    <t>Probable carboxylesterase 15 OS=Arabidopsis thaliana OX=3702 GN=CXE15 PE=2 SV=1</t>
  </si>
  <si>
    <t>hypothetical protein E2562_001146 [Oryza meyeriana var. granulata]</t>
  </si>
  <si>
    <t>PH02Gene38171</t>
  </si>
  <si>
    <t xml:space="preserve">K13416|1.7e-87|mdm:103416333|K13416 brassinosteroid insensitive 1-associated receptor kinase 1 [EC:2.7.10.1 2.7.11.1] | (RefSeq) BRASSINOSTEROID INSENSITIVE 1-associated receptor kinase 1-like isoform X1 </t>
  </si>
  <si>
    <t>hypothetical protein OsI_24776 [Oryza sativa Indica Group]</t>
  </si>
  <si>
    <t>PH02Gene15717</t>
  </si>
  <si>
    <t xml:space="preserve">Biological Process: biological_process (GO:0008150);; Biological Process: regulation of cell death (GO:0010941);; Biological Process: regulation of programmed cell death (GO:0043067);; Biological Process: negative regulation of programmed cell death (GO:0043069);; Biological Process: negative regulation of biological process (GO:0048519);; Biological Process: negative regulation of cellular process (GO:0048523);; Biological Process: regulation of biological process (GO:0050789);; Biological Process: regulation of cellular process (GO:0050794);; Biological Process: negative regulation of cell death (GO:0060548);; Biological Process: biological regulation (GO:0065007);; </t>
  </si>
  <si>
    <t xml:space="preserve">K12191|2.7e-14|cmax:111497397|K12191 charged multivesicular body protein 2A | (RefSeq) vacuolar protein sorting-associated protein 2 homolog 2-like </t>
  </si>
  <si>
    <t>Protein LOL4 OS=Oryza sativa subsp. japonica OX=39947 GN=LOL4 PE=2 SV=1</t>
  </si>
  <si>
    <t>protein LOL4-like isoform X2 [Panicum hallii]</t>
  </si>
  <si>
    <t>PH02Gene21882</t>
  </si>
  <si>
    <t xml:space="preserve">Molecular Function: molecular_function (GO:0003674);; Molecular Function: transcription cofactor activity (GO:0003712);; Molecular Function: transcription corepressor activity (GO:0003714);; Cellular Component: cellular_component (GO:0005575);; Cellular Component: intracellular (GO:0005622);; Cellular Component: cell (GO:0005623);; Cellular Component: nucleus (GO:0005634);; Biological Process: response to stress (GO:0006950);; Biological Process: biological_process (GO:0008150);; Biological Process: response to wounding (GO:0009611);; Biological Process: regulation of biosynthetic process (GO:0009889);; Biological Process: negative regulation of biosynthetic process (GO:0009890);; Biological Process: negative regulation of metabolic process (GO:0009892);; Biological Process: regulation of signal transduction (GO:0009966);;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regulation of cell communication (GO:0010646);; Biological Process: regulation of nucleobase-containing compound metabolic process (GO:0019219);; Biological Process: regulation of metabolic process (GO:0019222);; Biological Process: regulation of signaling (GO:0023051);;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defense response (GO:0031347);;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negative regulation of nucleobase-containing compound metabolic process (GO:0045934);; Biological Process: negative regulation of biological process (GO:0048519);; Biological Process: negative regulation of cellular process (GO:0048523);; Biological Process: regulation of response to stimulus (GO:0048583);;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regulation of macromolecule metabolic process (GO:0060255);; Biological Process: biological regulation (GO:0065007);; Biological Process: regulation of primary metabolic process (GO:0080090);; Biological Process: regulation of response to stress (GO:0080134);;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jasmonic acid mediated signaling pathway (GO:2000022);; Biological Process: regulation of RNA biosynthetic process (GO:2001141);; </t>
  </si>
  <si>
    <t xml:space="preserve">K13464|1.9e-93|obr:102710999|K13464 jasmonate ZIM domain-containing protein | (RefSeq) protein TIFY 10b-like </t>
  </si>
  <si>
    <t>tify domain</t>
  </si>
  <si>
    <t>Protein TIFY 10b OS=Oryza sativa subsp. japonica OX=39947 GN=TIFY10B PE=1 SV=1</t>
  </si>
  <si>
    <t>hypothetical protein E2562_022950 [Oryza meyeriana var. granulata]</t>
  </si>
  <si>
    <t>biological process: biological regulation (GO:0065007);; molecular function: transcription factor activity, protein binding (GO:0000988);; cellular component: cell (GO:0005623);; cellular component: cell part (GO:0044464);; cellular component: organelle (GO:0043226);; biological process: response to stimulus (GO:0050896)</t>
  </si>
  <si>
    <t>PH02Gene22700</t>
  </si>
  <si>
    <t xml:space="preserve">K01051|2.9e-16|var:108341535|K01051 pectinesterase [EC:3.1.1.11] | (RefSeq) probable pectinesterase/pectinesterase inhibitor 58 </t>
  </si>
  <si>
    <t>Trihelix transcription factor DF1 OS=Arabidopsis thaliana OX=3702 GN=DF1 PE=4 SV=1</t>
  </si>
  <si>
    <t>trihelix transcription factor GTL1-like isoform X1 [Panicum miliaceum]</t>
  </si>
  <si>
    <t>PH02Gene41514</t>
  </si>
  <si>
    <t xml:space="preserve">Molecular Function: catalytic activity (GO:0003824);; Biological Process: transsulfuration (GO:0019346);; Molecular Function: pyridoxal phosphate binding (GO:0030170);; </t>
  </si>
  <si>
    <t xml:space="preserve">K01739|4.2e-260|ats:109773976|K01739 cystathionine gamma-synthase [EC:2.5.1.48] | (RefSeq) LOC109773976; cystathionine gamma-synthase 1, chloroplastic isoform X1 </t>
  </si>
  <si>
    <t>Cysteine and methionine metabolism (ko00270);; Selenocompound metabolism (ko00450);; Sulfur metabolism (ko00920);; Biosynthesis of amino acids (ko01230)</t>
  </si>
  <si>
    <t>Cystathionine gamma-synthase 1, chloroplastic OS=Arabidopsis thaliana OX=3702 GN=CGS1 PE=1 SV=3</t>
  </si>
  <si>
    <t>PH02Gene15306</t>
  </si>
  <si>
    <t xml:space="preserve">K15082|1.0e-58|cic:CICLE_v10010155mg|K15082 DNA repair protein RAD7 | (RefSeq) hypothetical protein </t>
  </si>
  <si>
    <t>uncharacterized protein LOC4345760 [Oryza sativa Japonica Group]</t>
  </si>
  <si>
    <t>PH02Gene12524</t>
  </si>
  <si>
    <t xml:space="preserve">Cellular Component: cytoplasm (GO:0005737);; Biological Process: response to wounding (GO:0009611);; Molecular Function: linoleate 13S-lipoxygenase activity (GO:0016165);; Biological Process: oxylipin biosynthetic process (GO:0031408);; Molecular Function: metal ion binding (GO:0046872);; Biological Process: response to other organism (GO:0051707);; </t>
  </si>
  <si>
    <t xml:space="preserve">K15718|0.0e+00|obr:102710961|K15718 linoleate 9S-lipoxygenase [EC:1.13.11.58] | (RefSeq) linoleate 9S-lipoxygenase 2 </t>
  </si>
  <si>
    <t>Linoleic acid metabolism (ko00591)</t>
  </si>
  <si>
    <t>Linoleate 9S-lipoxygenase 2 OS=Oryza sativa subsp. japonica OX=39947 GN=LOX1.1 PE=2 SV=2</t>
  </si>
  <si>
    <t>hypothetical protein OsI_13441 [Oryza sativa Indica Group]</t>
  </si>
  <si>
    <t>cellular component: cell (GO:0005623);; cellular component: cell part (GO:0044464);; biological process: response to stimulus (GO:0050896);; biological process: metabolic process (GO:0008152);; biological process: single-organism process (GO:0044699);; molecular function: catalytic activity (GO:0003824);; biological process: cellular process (GO:0009987);; molecular function: binding (GO:0005488);; biological process: multi-organism process (GO:0051704)</t>
  </si>
  <si>
    <t>PH02Gene17444</t>
  </si>
  <si>
    <t xml:space="preserve">Molecular Function: hydroxymethylbilane synthase activity (GO:0004418);; Biological Process: peptidyl-pyrromethane cofactor linkage (GO:0018160);; Biological Process: tetrapyrrole biosynthetic process (GO:0033014);; </t>
  </si>
  <si>
    <t xml:space="preserve">K01749|2.7e-168|sbi:8076112|K01749 hydroxymethylbilane synthase [EC:2.5.1.61] | (RefSeq) porphobilinogen deaminase, chloroplastic </t>
  </si>
  <si>
    <t>Porphobilinogen deaminase, dipyromethane cofactor binding domain</t>
  </si>
  <si>
    <t>Porphobilinogen deaminase, chloroplastic OS=Oryza sativa subsp. japonica OX=39947 GN=HEMC PE=2 SV=1</t>
  </si>
  <si>
    <t>Porphobilinogen deaminase, chloroplastic [Zea mays]</t>
  </si>
  <si>
    <t>molecular function: catalytic activity (GO:0003824);; biological process: metabolic process (GO:0008152);; biological process: cellular process (GO:0009987)</t>
  </si>
  <si>
    <t>PH02Gene38168</t>
  </si>
  <si>
    <t xml:space="preserve">Biological Process: defense response to oomycetes (GO:0002229);; Molecular Function: transmembrane receptor protein serine/threonine kinase activity (GO:0004675);; Molecular Function: ATP binding (GO:0005524);; Cellular Component: plasma membrane (GO:0005886);; Biological Process: defense response (GO:0006952);; Cellular Component: integral component of membrane (GO:0016021);; Molecular Function: carbohydrate binding (GO:0030246);; Biological Process: defense response to bacterium (GO:0042742);; </t>
  </si>
  <si>
    <t xml:space="preserve">K01176|2.9e-73|sbi:8065370|K01176 alpha-amylase [EC:3.2.1.1] | (RefSeq) alpha-amylase isozyme 2A </t>
  </si>
  <si>
    <t>L-type lectin-domain containing receptor kinase IV.1 [Sorghum bicolor]</t>
  </si>
  <si>
    <t>biological process: response to stimulus (GO:0050896);; biological process: multi-organism process (GO:0051704);; biological process: metabolic process (GO:0008152);; biological process: cellular process (GO:0009987);; biological process: signaling (GO:0023052);; biological process: single-organism process (GO:0044699);;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(GO:0044464);; cellular component: membrane part (GO:0044425)</t>
  </si>
  <si>
    <t>PH02Gene19917</t>
  </si>
  <si>
    <t xml:space="preserve">K05765|3.0e-14|gra:105781290|K05765 cofilin | (RefSeq) uncharacterized LOC105781290 </t>
  </si>
  <si>
    <t>Transcription factor bHLH112 OS=Arabidopsis thaliana OX=3702 GN=BHLH112 PE=1 SV=1</t>
  </si>
  <si>
    <t>Transcription factor bHLH112 [Dichanthelium oligosanthes]</t>
  </si>
  <si>
    <t>PH02Gene50314</t>
  </si>
  <si>
    <t xml:space="preserve">Molecular Function: IMP dehydrogenase activity (GO:0003938);; Biological Process: GMP biosynthetic process (GO:0006177);; Molecular Function: metal ion binding (GO:0046872);; </t>
  </si>
  <si>
    <t xml:space="preserve">K00088|2.7e-59|obr:102720587|K00088 IMP dehydrogenase [EC:1.1.1.205] | (RefSeq) inosine-5'-monophosphate dehydrogenase-like </t>
  </si>
  <si>
    <t>IMP dehydrogenase / GMP reductase domain</t>
  </si>
  <si>
    <t>Inosine-5'-monophosphate dehydrogenase 2 OS=Arabidopsis thaliana OX=3702 GN=At1g16350 PE=1 SV=1</t>
  </si>
  <si>
    <t>hypothetical protein EJB05_04196, partial [Eragrostis curvula]</t>
  </si>
  <si>
    <t>biological process: metabolic process (GO:0008152);; biological process: single-organism process (GO:0044699);; molecular function: catalytic activity (GO:0003824);; biological process: cellular process (GO:0009987);; molecular function: binding (GO:0005488)</t>
  </si>
  <si>
    <t>PH02Gene08407</t>
  </si>
  <si>
    <t xml:space="preserve">K13691|7.3e-66|bdi:100834854|K13691 pathogen-inducible salicylic acid glucosyltransferase [EC:2.4.1.-] | (RefSeq) UDP-glucosyltransferase UGT13248 </t>
  </si>
  <si>
    <t>UDP-glycosyltransferase [Triticum aestivum]</t>
  </si>
  <si>
    <t>Phyllostachys_edulis_newGene_20129</t>
  </si>
  <si>
    <t>PH02Gene03053</t>
  </si>
  <si>
    <t xml:space="preserve">Molecular Function: polygalacturonase activity (GO:0004650);; Cellular Component: extracellular region (GO:0005576);; Biological Process: carbohydrate metabolic process (GO:0005975);; Cellular Component: integral component of membrane (GO:0016021);; Biological Process: cell wall organization (GO:0071555);; </t>
  </si>
  <si>
    <t xml:space="preserve">K01184|5.7e-31|pxb:103965835|K01184 polygalacturonase [EC:3.2.1.15] | (RefSeq) polygalacturonase At1g48100-like </t>
  </si>
  <si>
    <t>Probable polygalacturonase OS=Vitis vinifera OX=29760 GN=GSVIVT00026920001 PE=1 SV=1</t>
  </si>
  <si>
    <t>probable polygalacturonase isoform X1 [Brachypodium distachyon]</t>
  </si>
  <si>
    <t>molecular function: catalytic activity (GO:0003824);; cellular component: extracellular region (GO:0005576);; biological process: metabolic process (GO:0008152);; cellular component: membrane (GO:0016020);; cellular component: membrane part (GO:0044425);; biological process: cellular process (GO:0009987);; biological process: cellular component organization or biogenesis (GO:0071840)</t>
  </si>
  <si>
    <t>PH02Gene23174</t>
  </si>
  <si>
    <t xml:space="preserve">Molecular Function: tRNA (guanine-N7-)-methyltransferase activity (GO:0008176);; </t>
  </si>
  <si>
    <t xml:space="preserve">K03439|2.2e-146|osa:4326418|K03439 tRNA (guanine-N7-)-methyltransferase [EC:2.1.1.33] | (RefSeq) tRNA (guanine-N(7)-)-methyltransferase isoform X1 </t>
  </si>
  <si>
    <t>Putative methyltransferase</t>
  </si>
  <si>
    <t>tRNA (guanine-N(7)-)-methyltransferase OS=Arabidopsis thaliana OX=3702 GN=At5g24840 PE=2 SV=1</t>
  </si>
  <si>
    <t>uncharacterized protein LOC4326418 isoform X3 [Oryza sativa Japonica Group]</t>
  </si>
  <si>
    <t>PH02Gene31239</t>
  </si>
  <si>
    <t xml:space="preserve">Cellular Component: mitochondrial inner membrane (GO:0005743);; Biological Process: heme a biosynthetic process (GO:0006784);; Cellular Component: integral component of membrane (GO:0016021);; Molecular Function: oxidoreductase activity, acting on the CH-CH group of donors (GO:0016627);; Molecular Function: oxidoreductase activity, acting on NAD(P)H, heme protein as acceptor (GO:0016653);; </t>
  </si>
  <si>
    <t xml:space="preserve">K02259|4.2e-238|sita:101783157|K02259 cytochrome c oxidase assembly protein subunit 15 | (RefSeq) cytochrome c oxidase assembly protein COX15 isoform X1 </t>
  </si>
  <si>
    <t>Oxidative phosphorylation (ko00190);; Porphyrin and chlorophyll metabolism (ko00860)</t>
  </si>
  <si>
    <t>Cytochrome oxidase assembly protein</t>
  </si>
  <si>
    <t>Cytochrome c oxidase assembly protein COX15 OS=Arabidopsis thaliana OX=3702 GN=COX15 PE=2 SV=1</t>
  </si>
  <si>
    <t>cytochrome c oxidase assembly protein COX15 isoform X1 [Setaria italica]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</si>
  <si>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membrane part (GO:0044425);; molecular function: catalytic activity (GO:0003824)</t>
  </si>
  <si>
    <t>PH02Gene12157</t>
  </si>
  <si>
    <t xml:space="preserve">Biological Process: tRNA 5'-leader removal (GO:0001682);; Molecular Function: ribonuclease P activity (GO:0004526);; Cellular Component: nucleus (GO:0005634);; Cellular Component: mitochondrion (GO:0005739);; Cellular Component: chloroplast (GO:0009507);; </t>
  </si>
  <si>
    <t xml:space="preserve">K18213|6.0e-198|bdi:100821676|K18213 proteinaceous RNase P [EC:3.1.26.5] | (RefSeq) proteinaceous RNase P 1, chloroplastic/mitochondrial </t>
  </si>
  <si>
    <t>Protein-only RNase P</t>
  </si>
  <si>
    <t>Proteinaceous RNase P 1, chloroplastic/mitochondrial OS=Arabidopsis thaliana OX=3702 GN=PRORP1 PE=1 SV=1</t>
  </si>
  <si>
    <t>proteinaceous RNase P 1, chloroplastic/mitochondrial [Brachypodium distachyon]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</si>
  <si>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</t>
  </si>
  <si>
    <t>PH02Gene16582</t>
  </si>
  <si>
    <t>somatic embryogenesis receptor kinase 2-like [Panicum miliaceum]</t>
  </si>
  <si>
    <t>PH02Gene01906</t>
  </si>
  <si>
    <t xml:space="preserve">K07437|9.0e-154|qsu:112032099|K07437 cytochrome P450 family 26 subfamily A | (RefSeq) cytochrome P450 87A3-like </t>
  </si>
  <si>
    <t>cytochrome P450 87A3 [Panicum miliaceum]</t>
  </si>
  <si>
    <t>PH02Gene30226</t>
  </si>
  <si>
    <t xml:space="preserve">Molecular Function: nucleotide binding (GO:0000166);; Molecular Function: molecular_function (GO:0003674);; Molecular Function: binding (GO:0005488);; Cellular Component: cellular_component (GO:0005575);; Cellular Component: cell (GO:0005623);; Cellular Component: plasma membrane (GO:0005886);; Molecular Function: drug binding (GO:0008144);; Cellular Component: membrane (GO:0016020);; Molecular Function: AMP binding (GO:0016208);; Molecular Function: purine nucleotide binding (GO:0017076);; Molecular Function: adenyl nucleotide binding (GO:0030554);; Molecular Function: ribonucleotide binding (GO:0032553);; Molecular Function: purine ribonucleotide binding (GO:0032555);; Molecular Function: adenyl ribonucleotide binding (GO:0032559);; Molecular Function: small molecule binding (GO:0036094);; Molecular Function: ion binding (GO:0043167);; Molecular Function: anion binding (GO:0043168);; Molecular Function: cation binding (GO:0043169);; Cellular Component: cell part (GO:0044464);; Cellular Component: cell periphery (GO:0071944);; Molecular Function: organic cyclic compound binding (GO:0097159);; Molecular Function: carbohydrate derivative binding (GO:0097367);; Molecular Function: nucleoside phosphate binding (GO:1901265);; Molecular Function: heterocyclic compound binding (GO:1901363);; </t>
  </si>
  <si>
    <t>Universal stress protein family</t>
  </si>
  <si>
    <t>universal stress protein 23267 [Hordeum vulgare subsp. vulgare]</t>
  </si>
  <si>
    <t>PH02Gene13620</t>
  </si>
  <si>
    <t xml:space="preserve">K00975|1.1e-244|sita:101755337|K00975 glucose-1-phosphate adenylyltransferase [EC:2.7.7.27] | (RefSeq) glucose-1-phosphate adenylyltransferase small subunit 1, chloroplastic/amyloplastic </t>
  </si>
  <si>
    <t>Glucose-1-phosphate adenylyltransferase small subunit 1, chloroplastic/amyloplastic OS=Oryza sativa subsp. japonica OX=39947 GN=AGPS1 PE=1 SV=1</t>
  </si>
  <si>
    <t>glucose-1-phosphate adenylyltransferase small subunit 1, chloroplastic/amyloplastic [Panicum hallii]</t>
  </si>
  <si>
    <t>Phyllostachys_edulis_newGene_2315</t>
  </si>
  <si>
    <t>Phyllostachys_edulis_newGene_12830</t>
  </si>
  <si>
    <t>probable mediator of RNA polymerase II transcription subunit 26c [Oryza sativa Japonica Group]</t>
  </si>
  <si>
    <t>Phyllostachys_edulis_newGene_2013</t>
  </si>
  <si>
    <t xml:space="preserve">Biological Process: regulation of transcription, DNA-templated (GO:0006355);; </t>
  </si>
  <si>
    <t xml:space="preserve">K23408|1.9e-15|obr:102721320|K23408 cell division cycle-associated protein 7 | (RefSeq) cell division cycle-associated 7-like protein </t>
  </si>
  <si>
    <t>hypothetical protein OsI_36523 [Oryza sativa Indica Group]</t>
  </si>
  <si>
    <t>PH02Gene49626</t>
  </si>
  <si>
    <t>Phytosulfokine receptor 1 OS=Arabidopsis thaliana OX=3702 GN=PSKR1 PE=1 SV=4</t>
  </si>
  <si>
    <t>tyrosine-sulfated glycopeptide receptor 1 [Oryza sativa Japonica Group]</t>
  </si>
  <si>
    <t>PH02Gene25601</t>
  </si>
  <si>
    <t xml:space="preserve">K02966|2.1e-76|sita:101762630|K02966 small subunit ribosomal protein S19e | (RefSeq) 40S ribosomal protein S19 </t>
  </si>
  <si>
    <t>PH02Gene27046</t>
  </si>
  <si>
    <t>Auxilin-like protein 1 OS=Arabidopsis thaliana OX=3702 GN=AUL1 PE=2 SV=2</t>
  </si>
  <si>
    <t>hypothetical protein E2562_006566 [Oryza meyeriana var. granulata]</t>
  </si>
  <si>
    <t>PH02Gene36962</t>
  </si>
  <si>
    <t xml:space="preserve">Molecular Function: zinc ion binding (GO:0008270);; Molecular Function: hydrolase activity (GO:0016787);; </t>
  </si>
  <si>
    <t xml:space="preserve">K12951|7.5e-74|smo:SELMODRAFT_448085|K12951 cobalt/nickel-transporting P-type ATPase D [EC:7.2.2.-] | (RefSeq) hypothetical protein </t>
  </si>
  <si>
    <t>Guanosine deaminase OS=Arabidopsis thaliana OX=3702 GN=GSDA PE=1 SV=1</t>
  </si>
  <si>
    <t>FJ</t>
  </si>
  <si>
    <t>Nucleotide transport and metabolism;; Translation, ribosomal structure and biogenesis</t>
  </si>
  <si>
    <t>guanosine deaminase [Oryza sativa Japonica Group]</t>
  </si>
  <si>
    <t>PH02Gene34476</t>
  </si>
  <si>
    <t xml:space="preserve">Molecular Function: phosphatidylinositol-3-phosphatase activity (GO:0004438);; Molecular Function: protein tyrosine phosphatase activity (GO:0004725);; Biological Process: phosphatidylinositol dephosphorylation (GO:0046856);; </t>
  </si>
  <si>
    <t xml:space="preserve">K18081|0.0e+00|bdi:100833495|K18081 myotubularin-related protein 1/2 [EC:3.1.3.64 3.1.3.95] | (RefSeq) phosphatidylinositol-3-phosphatase myotubularin-1 isoform X1 </t>
  </si>
  <si>
    <t>Inositol phosphate metabolism (ko00562);; Phosphatidylinositol signaling system (ko04070)</t>
  </si>
  <si>
    <t>[IU]</t>
  </si>
  <si>
    <t>Lipid transport and metabolism;; Intracellular trafficking, secretion, and vesicular transport</t>
  </si>
  <si>
    <t>Myotubularin-like phosphatase domain</t>
  </si>
  <si>
    <t>Phosphatidylinositol-3-phosphatase myotubularin-1 OS=Arabidopsis thaliana OX=3702 GN=MTM1 PE=1 SV=1</t>
  </si>
  <si>
    <t>phosphatidylinositol-3-phosphatase myotubularin-1 isoform X1 [Brachypodium distachyon]</t>
  </si>
  <si>
    <t>PH02Gene16279</t>
  </si>
  <si>
    <t xml:space="preserve">Biological Process: rRNA modification (GO:0000154);; Biological Process: box C/D snoRNA 3'-end processing (GO:0000494);; Biological Process: RNA methylation (GO:0001510);; 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ribonuclease activity (GO:0004540);; Molecular Function: binding (GO:0005488);; Cellular Component: cellular_component (GO:0005575);; Cellular Component: intracellular (GO:0005622);; Cellular Component: cell (GO:0005623);; Cellular Component: nucleus (GO:0005634);; Cellular Component: nucleoplasm (GO:0005654);; Cellular Component: nucleolus (GO:0005730);; Cellular Component: small nucleolar ribonucleoprotein complex (GO:0005732);; Biological Process: nucleobase-containing compound metabolic process (GO:0006139);; Biological Process: chromatin organization (GO:0006325);; Biological Process: rRNA processing (GO:0006364);; Biological Process: RNA processing (GO:0006396);; Biological Process: cellular protein modification process (GO:0006464);; Biological Process: protein methylation (GO:0006479);; Biological Process: cellular aromatic compound metabolic process (GO:0006725);; Biological Process: nitrogen compound metabolic process (GO:0006807);; Biological Process: organelle organization (GO:0006996);; Biological Process: biological_process (GO:0008150);; Biological Process: metabolic process (GO:0008152);; Molecular Function: methyltransferase activity (GO:0008168);; Molecular Function: N-methyltransferase activity (GO:0008170);; Molecular Function: RNA methyltransferase activity (GO:0008173);; Biological Process: protein alkylation (GO:0008213);; Molecular Function: protein methyltransferase activity (GO:0008276);; Molecular Function: rRNA methyltransferase activity (GO:0008649);; Molecular Function: S-adenosylmethionine-dependent methyltransferase activity (GO:0008757);; Biological Process: RNA modification (GO:0009451);; Biological Process: cellular process (GO:0009987);; Biological Process: gene expression (GO:0010467);; Cellular Component: Cajal body (GO:0015030);; Cellular Component: membrane (GO:0016020);; Biological Process: cellular component organization (GO:0016043);; Biological Process: RNA metabolic process (GO:0016070);; Biological Process: rRNA metabolic process (GO:0016072);; Biological Process: snoRNA metabolic process (GO:0016074);; Biological Process: covalent chromatin modification (GO:0016569);; Biological Process: histone modification (GO:0016570);; Biological Process: histone methylation (GO:0016571);; Cellular Component: mediator complex (GO:0016592);; Cellular Component: nuclear body (GO:0016604);; Molecular Function: transferase activity (GO:0016740);; Molecular Function: transferase activity, transferring one-carbon groups (GO:0016741);; Molecular Function: hydrolase activity (GO:0016787);; Molecular Function: hydrolase activity, acting on ester bonds (GO:0016788);; Biological Process: peptidyl-glutamine methylation (GO:0018364);; Biological Process: protein metabolic process (GO:0019538);; Biological Process: ribonucleoprotein complex biogenesis (GO:0022613);; Molecular Function: snoRNA binding (GO:0030515);; Cellular Component: preribosome (GO:0030684);; Biological Process: RNA 3'-end processing (GO:0031123);; Biological Process: snoRNA 3'-end processing (GO:0031126);; Biological Process: rRNA methylation (GO:0031167);; Cellular Component: box C/D snoRNP complex (GO:0031428);; Cellular Component: membrane-enclosed lumen (GO:0031974);; Cellular Component: nuclear lumen (GO:0031981);; Cellular Component: small-subunit processome (GO:0032040);; Biological Process: methylation (GO:0032259);; Cellular Component: macromolecular complex (GO:0032991);; Biological Process: box C/D snoRNA metabolic process (GO:0033967);; Biological Process: ncRNA processing (GO:0034470);; Biological Process: cellular nitrogen compound metabolic process (GO:0034641);; Biological Process: ncRNA metabolic process (GO:0034660);; Biological Process: box C/D snoRNA processing (GO:0034963);; Molecular Function: protein-glutamine N-methyltransferase activity (GO:0036009);; Biological Process: protein modification process (GO:0036211);; Molecular Function: histone methyltransferase activity (GO:0042054);; Biological Process: ribosome biogenesis (GO:0042254);; Biological Process: snoRNA processing (GO:0043144);;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macromolecule modification (GO:0043412);; Biological Process: macromolecule methylation (GO:0043414);; Biological Process: ncRNA 3'-end processing (GO:0043628);; Biological Process: cellular component biogenesis (GO:0044085);;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nuclear part (GO:0044428);; Cellular Component: intracellular organelle part (GO:0044446);; Cellular Component: nucleoplasm part (GO:0044451);; Cellular Component: nucleolar part (GO:0044452);; Cellular Component: cell part (GO:0044464);; Biological Process: heterocycle metabolic process (GO:0046483);; Biological Process: chromosome organization (GO:0051276);; Cellular Component: intracellular organelle lumen (GO:0070013);; Biological Process: organic substance metabolic process (GO:0071704);; Biological Process: cellular component organization or biogenesis (GO:0071840);; Biological Process: nucleic acid metabolic process (GO:0090304);; Biological Process: nucleic acid phosphodiester bond hydrolysis (GO:0090305);; Biological Process: RNA phosphodiester bond hydrolysis (GO:0090501);; Molecular Function: organic cyclic compound binding (GO:0097159);; Biological Process: organic cyclic compound metabolic process (GO:1901360);; Molecular Function: heterocyclic compound binding (GO:1901363);; Biological Process: organonitrogen compound metabolic process (GO:1901564);; Biological Process: histone glutamine methylation (GO:1990258);; Molecular Function: histone-glutamine methyltransferase activity (GO:1990259);; Cellular Component: ribonucleoprotein complex (GO:1990904);; </t>
  </si>
  <si>
    <t xml:space="preserve">K14563|6.8e-133|dosa:Os05t0176000-01|K14563 rRNA 2'-O-methyltransferase fibrillarin [EC:2.1.1.-] | (RefSeq) Os05g0176000; Similar to fibrillarin-2. </t>
  </si>
  <si>
    <t>Fibrillarin</t>
  </si>
  <si>
    <t>rRNA 2'-O-methyltransferase fibrillarin 1 OS=Arabidopsis thaliana OX=3702 GN=FIB1 PE=1 SV=1</t>
  </si>
  <si>
    <t>hypothetical protein E2562_026901 [Oryza meyeriana var. granulata]</t>
  </si>
  <si>
    <t>biological process: metabolic process (GO:0008152);; biological process: cellular process (GO:0009987);; biological process: cellular component organization or biogenesis (GO:0071840);; molecular function: binding (GO:0005488);; molecular function: catalytic activity (GO:0003824);; cellular component: cell (GO:0005623);; cellular component: cell part (GO:0044464);; cellular component: organelle (GO:0043226);; cellular component: organelle part (GO:0044422);; cellular component: macromolecular complex (GO:0032991);; cellular component: membrane-enclosed lumen (GO:0031974);; cellular component: membrane (GO:0016020)</t>
  </si>
  <si>
    <t>PH02Gene02887</t>
  </si>
  <si>
    <t xml:space="preserve">Molecular Function: nucleoside diphosphate kinase activity (GO:0004550);; Molecular Function: ATP binding (GO:0005524);; Biological Process: GTP biosynthetic process (GO:0006183);; Biological Process: UTP biosynthetic process (GO:0006228);; Biological Process: CTP biosynthetic process (GO:0006241);; </t>
  </si>
  <si>
    <t xml:space="preserve">K00940|5.7e-80|obr:102713577|K00940 nucleoside-diphosphate kinase [EC:2.7.4.6] | (RefSeq) nucleoside diphosphate kinase 1 </t>
  </si>
  <si>
    <t>Purine metabolism (ko00230);; Pyrimidine metabolism (ko00240);; MAPK signaling pathway - plant (ko04016)</t>
  </si>
  <si>
    <t>Nucleoside diphosphate kinase</t>
  </si>
  <si>
    <t>Nucleoside diphosphate kinase 1 OS=Saccharum officinarum OX=4547 GN=NDPK1 PE=1 SV=1</t>
  </si>
  <si>
    <t>PREDICTED: nucleoside diphosphate kinase 1 [Oryza brachyantha]</t>
  </si>
  <si>
    <t>biological process: metabolic process (GO:0008152);; biological process: cellular process (GO:0009987);; molecular function: catalytic activity (GO:0003824);; molecular function: binding (GO:0005488);; biological process: single-organism process (GO:0044699)</t>
  </si>
  <si>
    <t>PH02Gene43828</t>
  </si>
  <si>
    <t xml:space="preserve">Molecular Function: RNA binding (GO:0003723);; Molecular Function: structural constituent of ribosome (GO:0003735);; Biological Process: translation (GO:0006412);; Cellular Component: cytosolic large ribosomal subunit (GO:0022625);; </t>
  </si>
  <si>
    <t xml:space="preserve">K02885|3.4e-99|bdi:100831315|K02885 large subunit ribosomal protein L19e | (RefSeq) 60S ribosomal protein L19-1 </t>
  </si>
  <si>
    <t>Ribosomal protein L19e</t>
  </si>
  <si>
    <t>60S ribosomal protein L19-3 OS=Arabidopsis thaliana OX=3702 GN=RPL19C PE=2 SV=3</t>
  </si>
  <si>
    <t>60S ribosomal protein L19-1 [Brachypodium distachyon]</t>
  </si>
  <si>
    <t>PH02Gene18240</t>
  </si>
  <si>
    <t xml:space="preserve">Molecular Function: phosphorelay sensor kinase activity (GO:0000155);; Molecular Function: ATP binding (GO:0005524);; Cellular Component: endoplasmic reticulum membrane (GO:0005789);; Cellular Component: integral component of membrane (GO:0016021);; Molecular Function: ethylene receptor activity (GO:0038199);; Molecular Function: metal ion binding (GO:0046872);; Molecular Function: ethylene binding (GO:0051740);; </t>
  </si>
  <si>
    <t xml:space="preserve">K14509|9.8e-179|dosa:Os03t0701700-01|K14509 ethylene receptor [EC:2.7.13.-] | (RefSeq) Os03g0701700; Similar to Ethylene receptor. </t>
  </si>
  <si>
    <t>Histidine kinase-, DNA gyrase B-, and HSP90-like ATPase</t>
  </si>
  <si>
    <t>Probable ethylene response sensor 1 OS=Oryza sativa subsp. indica OX=39946 GN=ERS1 PE=2 SV=1</t>
  </si>
  <si>
    <t>putative ethylene response sensor 1 [Panicum miliaceum]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</si>
  <si>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</si>
  <si>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PH02Gene43441</t>
  </si>
  <si>
    <t>PH02Gene51125</t>
  </si>
  <si>
    <t xml:space="preserve">Biological Process: protein deneddylation (GO:0000338);; Cellular Component: cytoplasm (GO:0005737);; Cellular Component: COP9 signalosome (GO:0008180);; </t>
  </si>
  <si>
    <t xml:space="preserve">K12179|3.6e-28|sita:101757351|K12179 COP9 signalosome complex subunit 6 | (RefSeq) COP9 signalosome complex subunit 6a </t>
  </si>
  <si>
    <t>[OT]</t>
  </si>
  <si>
    <t>Posttranslational modification, protein turnover, chaperones;; Signal transduction mechanisms</t>
  </si>
  <si>
    <t>COP9 signalosome complex subunit 6 OS=Oryza sativa subsp. japonica OX=39947 GN=CSN6 PE=1 SV=1</t>
  </si>
  <si>
    <t>hypothetical protein EJB05_48443 [Eragrostis curvula]</t>
  </si>
  <si>
    <t>biological process: metabolic process (GO:0008152);; biological process: cellular process (GO:0009987);; cellular component: cell (GO:0005623);; cellular component: cell part (GO:0044464);; cellular component: macromolecular complex (GO:0032991);; cellular component: organelle (GO:0043226);; cellular component: organelle part (GO:0044422)</t>
  </si>
  <si>
    <t>PH02Gene16250</t>
  </si>
  <si>
    <t xml:space="preserve">Biological Process: polysaccharide biosynthetic process (GO:0000271);; Biological Process: cell morphogenesis (GO:0000902);; Biological Process: regulation of immune system process (GO:0002682);; Biological Process: negative regulation of immune system process (GO:0002683);; Molecular Function: molecular_function (GO:0003674);; Molecular Function: catalytic activity (GO:0003824);; Molecular Function: ubiquitin-protein transferase activity (GO:0004842);; Molecular Function: receptor binding (GO:0005102);;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cytoskeleton (GO:0005856);; Cellular Component: microtubule (GO:0005874);; Cellular Component: cytoplasmic microtubule (GO:0005881);; Cellular Component: plasma membrane (GO:0005886);; Cellular Component: cell cortex (GO:0005938);; Biological Process: carbohydrate metabolic process (GO:0005975);; Biological Process: polysaccharide metabolic process (GO:0005976);; Biological Process: cellular glucan metabolic process (GO:0006073);; Biological Process: cellular protein modification process (GO:0006464);; Biological Process: nitrogen compound metabolic process (GO:0006807);; Biological Process: response to stress (GO:0006950);; Biological Process: defense response (GO:0006952);; Biological Process: protein localization (GO:0008104);; Biological Process: biological_process (GO:0008150);; Biological Process: metabolic process (GO:0008152);; Biological Process: biosynthetic process (GO:0009058);; Biological Process: macromolecule biosynthetic process (GO:0009059);; Biological Process: glucan biosynthetic process (GO:0009250);; Biological Process: response to external stimulus (GO:0009605);; Biological Process: response to biotic stimulus (GO:0009607);; Biological Process: response to bacterium (GO:0009617);; Biological Process: anatomical structure morphogenesis (GO:0009653);; Biological Process: plant-type cell wall organization (GO:0009664);; Biological Process: unidimensional cell growth (GO:0009826);; Biological Process: plant-type cell wall biogenesis (GO:0009832);; Biological Process: cellular process (GO:0009987);; Cellular Component: cellulose synthase complex (GO:0010330);; Biological Process: cell wall polysaccharide metabolic process (GO:0010383);; Biological Process: regulation of cell death (GO:0010941);; Cellular Component: microtubule cytoskeleton (GO:0015630);; Cellular Component: membrane (GO:0016020);; Biological Process: cellular component organization (GO:0016043);; Biological Process: cell growth (GO:0016049);; Biological Process: carbohydrate biosynthetic process (GO:0016051);; Biological Process: protein ubiquitination (GO:0016567);; Molecular Function: transferase activity (GO:0016740);; Biological Process: protein metabolic process (GO:0019538);; Molecular Function: ubiquitin-like protein transferase activity (GO:0019787);; Biological Process: cellulose metabolic process (GO:0030243);; Biological Process: cellulose biosynthetic process (GO:0030244);; Cellular Component: cortical cytoskeleton (GO:0030863);; Cellular Component: cortical microtubule cytoskeleton (GO:0030981);; Biological Process: protein modification by small protein conjugation (GO:0032446);; Biological Process: developmental process (GO:0032502);; Biological Process: cellular component morphogenesis (GO:0032989);; Cellular Component: macromolecular complex (GO:0032991);; Biological Process: macromolecule localization (GO:0033036);; Biological Process: protein localization to organelle (GO:0033365);; Molecular Function: receptor serine/threonine kinase binding (GO:0033612);; Biological Process: cellular polysaccharide biosynthetic process (GO:0033692);; Biological Process: cellular protein localization (GO:0034613);; Biological Process: cellular carbohydrate biosynthetic process (GO:0034637);; Biological Process: cellular macromolecule biosynthetic process (GO:0034645);; Biological Process: protein modification process (GO:0036211);; Biological Process: growth (GO:0040007);; Biological Process: cell wall biogenesis (GO:0042546);; Biological Process: defense response to bacterium (GO:0042742);; Biological Process: regulation of apoptotic process (GO:0042981);; Biological Process: negative regulation of apoptotic process (GO:0043066);; Biological Process: regulation of programmed cell death (GO:0043067);; Biological Process: negative regulation of programmed cell death (GO:0043069);; Biological Process: macromolecule metabolic process (GO:0043170);; Biological Process: response to external biotic stimulus (GO:0043207);;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macromolecule modification (GO:0043412);; Biological Process: cell wall macromolecule metabolic process (GO:0044036);; Biological Process: cell wall macromolecule biosynthetic process (GO:0044038);; Biological Process: glucan metabolic process (GO:0044042);; Biological Process: cellular component biogenesis (GO:0044085);;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Biological Process: cellular protein metabolic process (GO:0044267);; Biological Process: protein localization to cytoskeleton (GO:0044380);; Cellular Component: organelle part (GO:0044422);; Cellular Component: intracellular part (GO:0044424);; Cellular Component: cytoskeletal part (GO:0044430);; Cellular Component: cytoplasmic part (GO:0044444);; Cellular Component: intracellular organelle part (GO:0044446);; Cellular Component: cell cortex part (GO:0044448);; Cellular Component: cell part (GO:0044464);; Biological Process: external encapsulating structure organization (GO:0045229);; Biological Process: negative regulation of biological process (GO:0048519);; Biological Process: negative regulation of cellular process (GO:0048523);; Biological Process: regulation of post-embryonic development (GO:0048580);; Biological Process: regulation of response to stimulus (GO:0048583);; Biological Process: negative regulation of response to stimulus (GO:0048585);; Biological Process: developmental growth (GO:0048589);; Biological Process: anatomical structure development (GO:0048856);; Biological Process: cellular developmental process (GO:0048869);; Biological Process: regulation of immune response (GO:0050776);; Biological Process: negative regulation of immune response (GO:0050777);;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localization (GO:0051179);; Biological Process: regulation of multicellular organismal process (GO:0051239);; Biological Process: beta-glucan metabolic process (GO:0051273);; Biological Process: beta-glucan biosynthetic process (GO:0051274);; Biological Process: cellular localization (GO:0051641);; Biological Process: multi-organism process (GO:0051704);; Biological Process: response to other organism (GO:0051707);; Biological Process: plant-type cell wall cellulose biosynthetic process (GO:0052324);; Biological Process: plant-type cell wall cellulose metabolic process (GO:0052541);; Cellular Component: cortical microtubule (GO:0055028);; Biological Process: negative regulation of cell death (GO:0060548);; Biological Process: developmental growth involved in morphogenesis (GO:0060560);; Biological Process: biological regulation (GO:0065007);; Biological Process: cellular component macromolecule biosynthetic process (GO:0070589);; Biological Process: cell wall polysaccharide biosynthetic process (GO:0070592);; Biological Process: protein modification by small protein conjugation or removal (GO:0070647);; Molecular Function: transmembrane receptor protein serine/threonine kinase binding (GO:0070696);; Biological Process: cellular macromolecule localization (GO:0070727);; Biological Process: cell wall organization or biogenesis (GO:0071554);; Biological Process: cell wall organization (GO:0071555);; Biological Process: plant-type cell wall organization or biogenesis (GO:0071669);; Biological Process: organic substance metabolic process (GO:0071704);; Biological Process: cellular component organization or biogenesis (GO:0071840);; Cellular Component: cell periphery (GO:0071944);; Biological Process: protein localization to cell cortex (GO:0072697);; Biological Process: protein localization to microtubule cytoskeleton (GO:0072698);; Biological Process: protein localization to cortical microtubule cytoskeleton (GO:0072699);; Biological Process: defense response to other organism (GO:0098542);; Cellular Component: supramolecular complex (GO:0099080);; Cellular Component: supramolecular polymer (GO:0099081);; Cellular Component: supramolecular fiber (GO:0099512);; Cellular Component: polymeric cytoskeletal fiber (GO:0099513);; Cellular Component: cytoplasmic region (GO:0099568);; Biological Process: organonitrogen compound metabolic process (GO:1901564);; Biological Process: organic substance biosynthetic process (GO:1901576);; Cellular Component: catalytic complex (GO:1902494);; Cellular Component: transferase complex (GO:1990234);; Biological Process: protein localization to cell periphery (GO:1990778);; Biological Process: regulation of multicellular organismal development (GO:2000026);; Biological Process: regulation of photoperiodism, flowering (GO:2000028);; Biological Process: regulation of reproductive process (GO:2000241);; </t>
  </si>
  <si>
    <t>Protein CELLULOSE SYNTHASE INTERACTIVE 3 OS=Arabidopsis thaliana OX=3702 GN=CSI3 PE=1 SV=1</t>
  </si>
  <si>
    <t>protein CELLULOSE SYNTHASE INTERACTIVE 3 [Setaria italica]</t>
  </si>
  <si>
    <t>biological process: metabolic process (GO:0008152);; biological process: single-organism process (GO:0044699);; biological process: cellular process (GO:0009987);; biological process: developmental process (GO:0032502);; biological process: cellular component organization or biogenesis (GO:0071840);; biological process: biological regulation (GO:0065007);; 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cellular component: membrane (GO:0016020);; biological process: response to stimulus (GO:0050896);; biological process: localization (GO:0051179);; biological process: multi-organism process (GO:0051704);; biological process: growth (GO:0040007);; cellular component: macromolecular complex (GO:0032991)</t>
  </si>
  <si>
    <t>PH02Gene28542</t>
  </si>
  <si>
    <t xml:space="preserve">Molecular Function: acetylglutamate kinase activity (GO:0003991);; Biological Process: arginine biosynthetic process (GO:0006526);; Cellular Component: chloroplast thylakoid (GO:0009534);; Molecular Function: arginine binding (GO:0034618);; </t>
  </si>
  <si>
    <t xml:space="preserve">K00930|8.7e-161|bdi:100822857|K00930 acetylglutamate kinase [EC:2.7.2.8] | (RefSeq) uncharacterized protein LOC100822857 </t>
  </si>
  <si>
    <t>Arginine biosynthesis (ko00220);; 2-Oxocarboxylic acid metabolism (ko01210);; Biosynthesis of amino acids (ko01230)</t>
  </si>
  <si>
    <t>Acetylglutamate kinase, chloroplastic OS=Arabidopsis thaliana OX=3702 GN=NAGK PE=1 SV=1</t>
  </si>
  <si>
    <t>acetylglutamate kinase-like [Hordeum vulgare]</t>
  </si>
  <si>
    <t>biological process: metabolic process (GO:0008152);; biological process: cellular process (GO:0009987);; molecular function: catalytic activity (GO:0003824);; biological process: single-organism process (GO:0044699);; cellular component: cell (GO:0005623);; cellular component: organelle (GO:0043226);; cellular component: organelle part (GO:0044422);; cellular component: cell part (GO:0044464);; molecular function: binding (GO:0005488)</t>
  </si>
  <si>
    <t>PH02Gene01058</t>
  </si>
  <si>
    <t xml:space="preserve">Molecular Function: molecular_function (GO:0003674);; Molecular Function: catalytic activity (GO:0003824);; Molecular Function: ubiquitin-protein transferase activity (GO:0004842);;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response to organic substance (GO:0010033);; Biological Process: response to chitin (GO:0010200);; Biological Process: response to organonitrogen compound (GO:0010243);; Biological Process: proteasomal protein catabolic process (GO:0010498);;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protein modification by small protein conjugation (GO:0032446);; Biological Process: protein modification process (GO:0036211);; Biological Process: response to chemical (GO:0042221);; Biological Process: response to drug (GO:0042493);;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response to stimulus (GO:0050896);; Biological Process: proteolysis involved in cellular protein catabolic process (GO:0051603);;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Biological Process: organonitrogen compound metabolic process (GO:1901564);; Biological Process: organonitrogen compound catabolic process (GO:1901565);; Biological Process: organic substance catabolic process (GO:1901575);; Biological Process: response to nitrogen compound (GO:1901698);; Biological Process: response to oxygen-containing compound (GO:1901700);; </t>
  </si>
  <si>
    <t xml:space="preserve">K15014|1.1e-18|qsu:112035105|K15014 solute carrier family 29 (equilibrative nucleoside transporter), member 1/2/3 | (RefSeq) equilibrative nucleotide transporter 3-like </t>
  </si>
  <si>
    <t>NEP1-interacting protein-like 2 OS=Arabidopsis thaliana OX=3702 GN=ATL24 PE=1 SV=2</t>
  </si>
  <si>
    <t>PREDICTED: NEP1-interacting protein-like 2 [Oryza brachyantha]</t>
  </si>
  <si>
    <t>molecular function: catalytic activity (GO:0003824);; biological process: metabolic process (GO:0008152);; biological process: cellular process (GO:0009987);; biological process: response to stimulus (GO:0050896)</t>
  </si>
  <si>
    <t>PH02Gene25622</t>
  </si>
  <si>
    <t xml:space="preserve">Molecular Function: phosphatidyl-N-methylethanolamine N-methyltransferase activity (GO:0000773);; Molecular Function: phosphatidylethanolamine N-methyltransferase activity (GO:0004608);; Cellular Component: endoplasmic reticulum membrane (GO:0005789);; Biological Process: phosphatidylcholine biosynthetic process (GO:0006656);; Cellular Component: integral component of membrane (GO:0016021);; Biological Process: methylation (GO:0032259);; Molecular Function: phosphatidyl-N-dimethylethanolamine N-methyltransferase activity (GO:0080101);; </t>
  </si>
  <si>
    <t xml:space="preserve">K00550|1.4e-84|obr:102705597|K00550 phosphatidyl-N-methylethanolamine N-methyltransferase [EC:2.1.1.71] | (RefSeq) phosphatidyl-N-methylethanolamine N-methyltransferase </t>
  </si>
  <si>
    <t>Phospholipid methyltransferase</t>
  </si>
  <si>
    <t>Phosphatidyl-N-methylethanolamine N-methyltransferase OS=Arabidopsis thaliana OX=3702 GN=PLMT PE=2 SV=1</t>
  </si>
  <si>
    <t>PREDICTED: phosphatidyl-N-methylethanolamine N-methyltransferase [Oryza brachyantha]</t>
  </si>
  <si>
    <t>biological process: metabolic process (GO:0008152);;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single-organism process (GO:0044699)</t>
  </si>
  <si>
    <t>PH02Gene39724</t>
  </si>
  <si>
    <t xml:space="preserve">Biological Process: circadian rhythm (GO:0007623);; Biological Process: response to wounding (GO:0009611);; Biological Process: response to insect (GO:0009625);; Biological Process: response to blue light (GO:0009637);; Biological Process: response to absence of light (GO:0009646);; Biological Process: response to salt stress (GO:0009651);; Biological Process: jasmonic acid biosynthetic process (GO:0009695);; Biological Process: response to ethylene (GO:0009723);; Biological Process: auxin-activated signaling pathway (GO:0009734);; Biological Process: response to abscisic acid (GO:0009737);; Biological Process: response to salicylic acid (GO:0009751);; Biological Process: induced systemic resistance, jasmonic acid mediated signaling pathway (GO:0009864);; Biological Process: flower development (GO:0009908);; Biological Process: response to metal ion (GO:0010038);; Biological Process: response to red light (GO:0010114);; Biological Process: response to far red light (GO:0010218);; Biological Process: response to vitamin B2 (GO:0033274);; Biological Process: response to hydrogen peroxide (GO:0042542);; Molecular Function: allene-oxide cyclase activity (GO:0046423);; Biological Process: photoperiodism, flowering (GO:0048573);; Biological Process: defense response to fungus (GO:0050832);; Biological Process: developmental vegetative growth (GO:0080186);; Biological Process: positive regulation of defense response to insect (GO:1900367);; </t>
  </si>
  <si>
    <t xml:space="preserve">K10525|2.2e-105|dosa:Os03t0438100-01|K10525 allene oxide cyclase [EC:5.3.99.6] | (RefSeq) Os03g0438100, ALLENE_OXIDE_CYCLASE, AOC; Similar to Allene oxide cyclase precursor (EC 5.3.99.6) (Allene oxide cylase). </t>
  </si>
  <si>
    <t>Allene oxide cyclase</t>
  </si>
  <si>
    <t>Allene oxide cyclase, chloroplastic OS=Oryza sativa subsp. indica OX=39946 GN=AOC PE=2 SV=1</t>
  </si>
  <si>
    <t>allene oxide cyclase, chloroplastic [Oryza sativa Japonica Group]</t>
  </si>
  <si>
    <t>biological process: rhythmic process (GO:0048511);; biological process: response to stimulus (GO:0050896);; biological process: multi-organism process (GO:0051704);; biological process: metabolic process (GO:0008152);; biological process: cellular process (GO:0009987);; biological process: single-organism process (GO:0044699);; biological process: signaling (GO:0023052);; biological process: biological regulation (GO:0065007);; biological process: immune system process (GO:0002376);; biological process: reproduction (GO:0000003);; biological process: reproductive process (GO:0022414);; biological process: multicellular organismal process (GO:0032501);; biological process: developmental process (GO:0032502);; molecular function: catalytic activity (GO:0003824);; biological process: growth (GO:0040007)</t>
  </si>
  <si>
    <t>PH02Gene21927</t>
  </si>
  <si>
    <t>CRT-like, chloroquine-resistance transporter-like</t>
  </si>
  <si>
    <t>Protein CLT2, chloroplastic OS=Arabidopsis thaliana OX=3702 GN=CLT2 PE=2 SV=1</t>
  </si>
  <si>
    <t>PH02Gene29133</t>
  </si>
  <si>
    <t xml:space="preserve">K23877|9.2e-43|hbr:110647888|K23877 xyloglucan O-acetyltransferase | (RefSeq) protein ALTERED XYLOGLUCAN 4-like </t>
  </si>
  <si>
    <t>Protein trichome berefringence-like 7 OS=Arabidopsis thaliana OX=3702 GN=TBL7 PE=3 SV=1</t>
  </si>
  <si>
    <t>protein trichome berefringence-like 7 [Brachypodium distachyon]</t>
  </si>
  <si>
    <t>PH02Gene23988</t>
  </si>
  <si>
    <t xml:space="preserve">Molecular Function: glucan endo-1,3-beta-glucanase activity, C-3 substituted reducing group (GO:0052861);; </t>
  </si>
  <si>
    <t xml:space="preserve">K01180|0.0e+00|bdi:100846458|K01180 endo-1,3(4)-beta-glucanase [EC:3.2.1.6] | (RefSeq) putative endo-1,3(4)-beta-glucanase 2 </t>
  </si>
  <si>
    <t>Glycosyl hydrolase family 81 C-terminal domain</t>
  </si>
  <si>
    <t>putative endo-1,3(4)-beta-glucanase 2 [Brachypodium distachyon]</t>
  </si>
  <si>
    <t>PH02Gene45376</t>
  </si>
  <si>
    <t xml:space="preserve">K02974|2.1e-65|zma:103629822|K02974 small subunit ribosomal protein S24e | (RefSeq) 40S ribosomal protein S24-1-like </t>
  </si>
  <si>
    <t>Ribosomal protein S24e</t>
  </si>
  <si>
    <t>40S ribosomal protein S24-1 OS=Arabidopsis thaliana OX=3702 GN=RPS24A PE=2 SV=1</t>
  </si>
  <si>
    <t>40S ribosomal protein S24-1-like [Panicum hallii]</t>
  </si>
  <si>
    <t>PH02Gene46496</t>
  </si>
  <si>
    <t xml:space="preserve">K13422|4.9e-296|zma:541694|K13422 transcription factor MYC2 | (RefSeq) myc7; myc transcription factor 7 </t>
  </si>
  <si>
    <t>bHLH-MYC and R2R3-MYB transcription factors N-terminal</t>
  </si>
  <si>
    <t>Transcription factor MYC2 OS=Oryza sativa subsp. japonica OX=39947 GN=MYC2 PE=1 SV=1</t>
  </si>
  <si>
    <t>Transcription factor MYC2 [Zea mays]</t>
  </si>
  <si>
    <t>PH02Gene11060</t>
  </si>
  <si>
    <t xml:space="preserve">K18789|1.3e-67|cic:CICLE_v10010628mg|K18789 xylogalacturonan beta-1,3-xylosyltransferase [EC:2.4.2.41] | (RefSeq) hypothetical protein </t>
  </si>
  <si>
    <t>Heptahelical transmembrane protein 4 OS=Arabidopsis thaliana OX=3702 GN=HHP4 PE=2 SV=1</t>
  </si>
  <si>
    <t>heptahelical transmembrane protein 4-like isoform X2 [Panicum hallii]</t>
  </si>
  <si>
    <t>PH02Gene36711</t>
  </si>
  <si>
    <t xml:space="preserve">Molecular Function: protein serine/threonine kinase activity (GO:0004674);; Molecular Function: ATP binding (GO:0005524);; Cellular Component: nucleus (GO:0005634);; Cellular Component: cytoplasm (GO:0005737);; Biological Process: protein phosphorylation (GO:0006468);; Biological Process: intracellular signal transduction (GO:0035556);; </t>
  </si>
  <si>
    <t xml:space="preserve">K07198|6.4e-39|bdi:100823874|K07198 5'-AMP-activated protein kinase, catalytic alpha subunit [EC:2.7.11.11] | (RefSeq) CBL-interacting protein kinase 1 isoform X1 </t>
  </si>
  <si>
    <t>CBL-interacting protein kinase 1 OS=Oryza sativa subsp. japonica OX=39947 GN=CIPK1 PE=2 SV=1</t>
  </si>
  <si>
    <t>CBL-interacting protein kinase 1 isoform X1 [Brachypodium distachyon]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</si>
  <si>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signaling (GO:0023052);; biological process: single-organism process (GO:0044699);; biological process: response to stimulus (GO:0050896);; biological process: biological regulation (GO:0065007)</t>
  </si>
  <si>
    <t>PH02Gene18881</t>
  </si>
  <si>
    <t xml:space="preserve">K13260|1.2e-121|oeu:111367220|K13260 isoflavone/4'-methoxyisoflavone 2'-hydroxylase [EC:1.14.14.90 1.14.14.89] | (RefSeq) cytochrome P450 81E8-like </t>
  </si>
  <si>
    <t>PH02Gene30358</t>
  </si>
  <si>
    <t xml:space="preserve">Cellular Component: plasma membrane (GO:0005886);; Biological Process: phospholipid biosynthetic process (GO:0008654);; </t>
  </si>
  <si>
    <t xml:space="preserve">K00894|6.1e-187|bdi:100828034|K00894 ethanolamine kinase [EC:2.7.1.82] | (RefSeq) probable ethanolamine kinase </t>
  </si>
  <si>
    <t>Choline/ethanolamine kinase</t>
  </si>
  <si>
    <t>Probable ethanolamine kinase OS=Arabidopsis thaliana OX=3702 GN=EMB1187 PE=2 SV=1</t>
  </si>
  <si>
    <t>probable ethanolamine kinase [Brachypodium distachyon]</t>
  </si>
  <si>
    <t>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</t>
  </si>
  <si>
    <t>PH02Gene04058</t>
  </si>
  <si>
    <t>hypothetical protein SETIT_7G052600v2 [Setaria italica]</t>
  </si>
  <si>
    <t>PH02Gene04762</t>
  </si>
  <si>
    <t>[HC]</t>
  </si>
  <si>
    <t>Coenzyme transport and metabolism;; Energy production and conversion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</si>
  <si>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Biological Process: lipid metabolic process (GO:0006629);; Biological Process: isoprenoid metabolic process (GO:0006720);; Biological Process: terpenoid metabolic process (GO:0006721);; Biological Process: biological_process (GO:0008150);; Biological Process: metabolic process (GO:0008152);; Biological Process: isoprenoid biosynthetic process (GO:0008299);; Biological Process: lipid biosynthetic process (GO:0008610);; Biological Process: biosynthetic process (GO:0009058);; Cellular Component: chloroplast (GO:0009507);; Cellular Component: chromoplast (GO:0009509);; Cellular Component: plastid (GO:0009536);; Molecular Function: cyclase activity (GO:0009975);; Biological Process: cellular process (GO:0009987);; Biological Process: tetraterpenoid metabolic process (GO:0016108);; Biological Process: tetraterpenoid biosynthetic process (GO:0016109);; Biological Process: terpenoid biosynthetic process (GO:0016114);; Biological Process: carotenoid metabolic process (GO:0016116);; Biological Process: carotenoid biosynthetic process (GO:0016117);; Molecular Function: isomerase activity (GO:0016853);; Molecular Function: intramolecular oxidoreductase activity (GO:0016860);; Biological Process: pigment metabolic process (GO:0042440);;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lipid metabolic process (GO:0044255);; Cellular Component: intracellular part (GO:0044424);; Cellular Component: cytoplasmic part (GO:0044444);; Cellular Component: cell part (GO:0044464);; Molecular Function: lycopene beta cyclase activity (GO:0045436);; Biological Process: pigment biosynthetic process (GO:0046148);; Biological Process: organic substance metabolic process (GO:0071704);; Biological Process: organic substance biosynthetic process (GO:1901576);; </t>
  </si>
  <si>
    <t xml:space="preserve">K06443|8.0e-239|ats:109754598|K06443 lycopene beta-cyclase [EC:5.5.1.19] | (RefSeq) LOC109754598; lycopene beta cyclase, chloroplastic </t>
  </si>
  <si>
    <t>Lycopene cyclase protein</t>
  </si>
  <si>
    <t>Lycopene beta cyclase, chloroplastic OS=Arabidopsis thaliana OX=3702 GN=LCY1 PE=1 SV=1</t>
  </si>
  <si>
    <t>hypothetical protein E2562_034311 [Oryza meyeriana var. granulata]</t>
  </si>
  <si>
    <t>molecular function: catalytic activity (GO:0003824);; cellular component: cell (GO:0005623);; cellular component: cell part (GO:0044464);; biological process: metabolic process (GO:0008152);; biological process: single-organism process (GO:0044699);; biological process: cellular process (GO:0009987);; cellular component: organelle (GO:0043226)</t>
  </si>
  <si>
    <t>PH02Gene42016</t>
  </si>
  <si>
    <t xml:space="preserve">K08081|1.3e-111|sita:101754434|K08081 tropinone reductase I [EC:1.1.1.206] | (RefSeq) tropinone reductase homolog At5g06060 </t>
  </si>
  <si>
    <t>Tropane, piperidine and pyridine alkaloid biosynthesis (ko00960)</t>
  </si>
  <si>
    <t>Noroxomaritidine/norcraugsodine reductase OS=Narcissus aff. pseudonarcissus MK-2014 OX=1540222 GN=NR PE=1 SV=1</t>
  </si>
  <si>
    <t>hypothetical protein GQ55_8G244400 [Panicum hallii var. hallii]</t>
  </si>
  <si>
    <t>PH02Gene04189</t>
  </si>
  <si>
    <t xml:space="preserve">Biological Process: fatty acid biosynthetic process (GO:0006633);; Cellular Component: integral component of membrane (GO:0016021);; Molecular Function: transferase activity, transferring acyl groups other than amino-acyl groups (GO:0016747);; </t>
  </si>
  <si>
    <t xml:space="preserve">K15397|1.1e-277|obr:102709741|K15397 3-ketoacyl-CoA synthase [EC:2.3.1.199] | (RefSeq) 3-ketoacyl-CoA synthase 11-like </t>
  </si>
  <si>
    <t>Fatty acid elongation (ko00062);; Plant-pathogen interaction (ko04626)</t>
  </si>
  <si>
    <t>FAE1/Type III polyketide synthase-like protein</t>
  </si>
  <si>
    <t>3-ketoacyl-CoA synthase 11 OS=Arabidopsis thaliana OX=3702 GN=KCS11 PE=1 SV=1</t>
  </si>
  <si>
    <t>hypothetical protein E2562_029222 [Oryza meyeriana var. granulata]</t>
  </si>
  <si>
    <t>PH02Gene13313</t>
  </si>
  <si>
    <t>BTB/POZ domain-containing protein At5g48130 OS=Arabidopsis thaliana OX=3702 GN=At5g48130 PE=2 SV=1</t>
  </si>
  <si>
    <t>BTB/POZ domain-containing protein At5g48130 [Aegilops tauschii subsp. tauschii]</t>
  </si>
  <si>
    <t>PH02Gene32480</t>
  </si>
  <si>
    <t xml:space="preserve">Biological Process: transcription from RNA polymerase III promoter (GO:0006383);; </t>
  </si>
  <si>
    <t xml:space="preserve">K03024|1.3e-66|sita:101753747|K03024 DNA-directed RNA polymerase III subunit RPC7 | (RefSeq) glutamic acid-rich protein </t>
  </si>
  <si>
    <t>RNA polymerase (ko03020)</t>
  </si>
  <si>
    <t>DNA-directed RNA polymerase III subunit Rpc31</t>
  </si>
  <si>
    <t>cilia- and flagella-associated protein 251-like [Panicum hallii]</t>
  </si>
  <si>
    <t>PH02Gene23847</t>
  </si>
  <si>
    <t xml:space="preserve">K14486|4.0e-197|pda:103720230|K14486 auxin response factor | (RefSeq) auxin response factor 18-like isoform X1 </t>
  </si>
  <si>
    <t>Auxin response factor 1 OS=Oryza sativa subsp. japonica OX=39947 GN=ARF1 PE=2 SV=1</t>
  </si>
  <si>
    <t>auxin response factor 16, partial [Oryza sativa]</t>
  </si>
  <si>
    <t>Phyllostachys_edulis_newGene_20666</t>
  </si>
  <si>
    <t>hypothetical protein EJB05_25699, partial [Eragrostis curvula]</t>
  </si>
  <si>
    <t>PH02Gene13100</t>
  </si>
  <si>
    <t xml:space="preserve">Molecular Function: RNA polymerase II transcription factor activity, sequence-specific DNA binding (GO:0000981);; Molecular Function: transcription factor activity, RNA polymerase II core promoter proximal region sequence-specific binding (GO:0000982);; Molecular Function: transcriptional activator activity, RNA polymerase II core promoter proximal region sequence-specific binding (GO:0001077);; Molecular Function: transcriptional activator activity, RNA polymerase II transcription regulatory region sequence-specific binding (GO:0001228);;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Molecular Function: protein binding (GO:0005515);; Molecular Function: calmodulin binding (GO:0005516);; Cellular Component: cellular_component (GO:0005575);; Cellular Component: intracellular (GO:0005622);; Cellular Component: cell (GO:0005623);; Cellular Component: nucleus (GO:0005634);; Biological Process: nucleobase-containing compound metabolic process (GO:0006139);; Biological Process: transcription, DNA-templated (GO:0006351);; Biological Process: regulation of transcription, DNA-templated (GO:0006355);; Biological Process: regulation of transcription from RNA polymerase II promoter (GO:0006357);; Biological Process: transcription from RNA polymerase II promoter (GO:0006366);; Biological Process: cellular aromatic compound metabolic process (GO:0006725);; Biological Process: nitrogen compound metabolic process (GO:0006807);; Biological Process: response to stress (GO:0006950);; Biological Process: biological_process (GO:0008150);; Biological Process: metabolic process (GO:0008152);; Biological Process: biosynthetic process (GO:0009058);; Biological Process: macromolecule biosynthetic process (GO:0009059);; Biological Process: response to temperature stimulus (GO:0009266);; Biological Process: response to cold (GO:0009409);; Biological Process: response to abiotic stimulus (GO:0009628);;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gene expression (GO:0010467);;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RNA metabolic process (GO:0016070);; Biological Process: heterocycle biosynthetic process (GO:0018130);; Biological Process: regulation of nucleobase-containing compound metabolic process (GO:0019219);; Biological Process: regulation of metabolic process (GO:0019222);; Biological Process: aromatic compound biosynthetic process (GO:0019438);;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RNA biosynthetic process (GO:0032774);; Biological Process: cellular response to stress (GO:0033554);; Biological Process: cellular nitrogen compound metabolic process (GO:0034641);; Biological Process: cellular macromolecule biosynthetic process (GO:0034645);; Biological Process: nucleobase-containing compound biosynthetic process (GO:0034654);;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intracellular part (GO:0044424);; Cellular Component: cell part (GO:0044464);; Biological Process: positive regulation of transcription, DNA-templated (GO:0045893);; Biological Process: positive regulation of nucleobase-containing compound metabolic process (GO:0045935);; Biological Process: positive regulation of transcription from RNA polymerase II promoter (GO:0045944);; Biological Process: heterocycle metabolic process (GO:0046483);;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cellular response to stimulus (GO:0051716);; Biological Process: regulation of macromolecule metabolic process (GO:0060255);; Biological Process: biological regulation (GO:0065007);; Biological Process: cellular response to cold (GO:0070417);; Biological Process: organic substance metabolic process (GO:0071704);; Biological Process: regulation of primary metabolic process (GO:0080090);; Biological Process: nucleic acid metabolic process (GO:0090304);; Molecular Function: organic cyclic compound binding (GO:0097159);; Biological Process: nucleic acid-templated transcription (GO:0097659);; Biological Process: organic cyclic compound metabolic process (GO:1901360);; Biological Process: organic cyclic compound biosynthetic process (GO:1901362);; Molecular Function: heterocyclic compound binding (GO:1901363);; Biological Process: organic substance biosynthetic process (GO:1901576);;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cellular macromolecule biosynthetic process (GO:2000112);; Biological Process: regulation of RNA biosynthetic process (GO:2001141);; </t>
  </si>
  <si>
    <t xml:space="preserve">K21596|0.0e+00|dosa:Os07t0490200-01|K21596 calmodulin-binding transcription activator | (RefSeq) Os07g0490200; Similar to Ankyrin repeat-rich membrane-spanning protein. </t>
  </si>
  <si>
    <t>Calmodulin-binding transcription activator CBT OS=Oryza sativa subsp. japonica OX=39947 GN=CBT PE=1 SV=1</t>
  </si>
  <si>
    <t>hypothetical protein E2562_012206 [Oryza meyeriana var. granulata]</t>
  </si>
  <si>
    <t>biological process: biological regulation (GO:0065007);; molecular function: nucleic acid binding transcription factor activity (GO:0001071);; biological process: metabolic process (GO:0008152);; biological process: cellular process (GO:0009987);; molecular function: binding (GO:0005488);; cellular component: cell (GO:0005623);; cellular component: cell part (GO:0044464);; cellular component: organelle (GO:0043226);; biological process: response to stimulus (GO:0050896)</t>
  </si>
  <si>
    <t>PH02Gene30365</t>
  </si>
  <si>
    <t xml:space="preserve">Biological Process: starch catabolic process (GO:0005983);; Molecular Function: protein tyrosine/serine/threonine phosphatase activity (GO:0008138);; Cellular Component: chloroplast (GO:0009507);; Cellular Component: chloroplast starch grain (GO:0009569);; Cellular Component: chloroplast stroma (GO:0009570);; Molecular Function: carbohydrate phosphatase activity (GO:0019203);; Cellular Component: starch grain (GO:0043036);; </t>
  </si>
  <si>
    <t xml:space="preserve">K19720|4.0e-07|mng:MNEG_1488|K19720 collagen type III alpha | (RefSeq) SNF1-related protein kinase regulatory subunit beta-2 </t>
  </si>
  <si>
    <t>Glycogen recognition site of AMP-activated protein kinase</t>
  </si>
  <si>
    <t>Phosphoglucan phosphatase LSF1, chloroplastic OS=Arabidopsis thaliana OX=3702 GN=LSF1 PE=1 SV=1</t>
  </si>
  <si>
    <t>phosphoglucan phosphatase LSF1, chloroplastic isoform X1 [Brachypodium distachyon]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</si>
  <si>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organelle part (GO:0044422)</t>
  </si>
  <si>
    <t>PH02Gene42762</t>
  </si>
  <si>
    <t xml:space="preserve">Biological Process: phosphorelay signal transduction system (GO:0000160);; Cellular Component: nucleus (GO:0005634);; </t>
  </si>
  <si>
    <t xml:space="preserve">K12130|3.3e-259|dosa:Os09t0532400-01|K12130 pseudo-response regulator 5 | (RefSeq) Os09g0532400, PSEUDO-RESPONSE_REGULATOR_95, PRR95; Signal transduction response regulator, receiver region domain containing protein. </t>
  </si>
  <si>
    <t>Two-component response regulator-like PRR95 OS=Oryza sativa subsp. japonica OX=39947 GN=PRR95 PE=2 SV=1</t>
  </si>
  <si>
    <t>hypothetical protein OsI_32150 [Oryza sativa Indica Group]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</si>
  <si>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organelle (GO:0043226);; cellular component: cell part (GO:0044464)</t>
  </si>
  <si>
    <t>Phyllostachys_edulis_newGene_3726</t>
  </si>
  <si>
    <t xml:space="preserve">K13416|2.1e-40|bna:106410693|K13416 brassinosteroid insensitive 1-associated receptor kinase 1 [EC:2.7.10.1 2.7.11.1] | (RefSeq) somatic embryogenesis receptor kinase 4-like isoform X1 </t>
  </si>
  <si>
    <t>LEAF RUST 10 DISEASE-RESISTANCE LOCUS RECEPTOR-LIKE PROTEIN KINASE-like 2.5 OS=Arabidopsis thaliana OX=3702 GN=LRK10L-2.5 PE=3 SV=1</t>
  </si>
  <si>
    <t>LEAF RUST 10 DISEASE-RESISTANCE LOCUS RECEPTOR-LIKE PROTEIN KINASE-like 2.4 [Sorghum bicolor]</t>
  </si>
  <si>
    <t>Phyllostachys_edulis_newGene_512</t>
  </si>
  <si>
    <t xml:space="preserve">Molecular Function: cysteine-type peptidase activity (GO:0008234);; </t>
  </si>
  <si>
    <t>hypothetical protein EJB05_45134, partial [Eragrostis curvula]</t>
  </si>
  <si>
    <t>PH02Gene13102</t>
  </si>
  <si>
    <t xml:space="preserve">Cellular Component: cellular_component (GO:0005575);; Cellular Component: cell (GO:0005623);; Cellular Component: plasma membrane (GO:0005886);; Cellular Component: membrane (GO:0016020);; Molecular Function: transmembrane transporter activity (GO:0022857);; Cellular Component: cell part (GO:0044464);; Biological Process: transmembrane transport (GO:0055085);; Cellular Component: cell periphery (GO:0071944);; </t>
  </si>
  <si>
    <t xml:space="preserve">K14611|1.5e-253|egu:105053962|K14611 solute carrier family 23 (nucleobase transporter), member 1 | (RefSeq) nucleobase-ascorbate transporter 11-like isoform X1 </t>
  </si>
  <si>
    <t>Nucleobase-ascorbate transporter 11 OS=Arabidopsis thaliana OX=3702 GN=NAT11 PE=2 SV=1</t>
  </si>
  <si>
    <t>nucleobase-ascorbate transporter 11 [Oryza sativa Japonica Group]</t>
  </si>
  <si>
    <t>cellular component: cell (GO:0005623);; cellular component: membrane (GO:0016020);; cellular component: cell part (GO:0044464);; biological process: localization (GO:0051179);; molecular function: transporter activity (GO:0005215)</t>
  </si>
  <si>
    <t>Phyllostachys_edulis_newGene_17973</t>
  </si>
  <si>
    <t>PH02Gene01640</t>
  </si>
  <si>
    <t xml:space="preserve">K14638|1.7e-127|hbr:110645996|K14638 solute carrier family 15 (peptide/histidine transporter), member 3/4 | (RefSeq) protein NRT1/ PTR FAMILY 8.3-like </t>
  </si>
  <si>
    <t>PREDICTED: protein NRT1/ PTR FAMILY 6.3-like [Oryza brachyantha]</t>
  </si>
  <si>
    <t>PH02Gene08954</t>
  </si>
  <si>
    <t xml:space="preserve">Biological Process: ribosomal small subunit assembly (GO:0000028);; Molecular Function: RNA binding (GO:0003723);; Molecular Function: structural constituent of ribosome (GO:0003735);; Biological Process: translation (GO:0006412);; Cellular Component: cytosolic small ribosomal subunit (GO:0022627);; Molecular Function: metal ion binding (GO:0046872);; </t>
  </si>
  <si>
    <t xml:space="preserve">K02978|4.9e-44|ats:109743565|K02978 small subunit ribosomal protein S27e | (RefSeq) LOC109743565; 40S ribosomal protein S27 </t>
  </si>
  <si>
    <t>Ribosomal protein S27</t>
  </si>
  <si>
    <t>40S ribosomal protein S27 OS=Hordeum vulgare OX=4513 GN=RPS27 PE=3 SV=2</t>
  </si>
  <si>
    <t>40S ribosomal protein S27 [Brachypodium distachyon]</t>
  </si>
  <si>
    <t>PH02Gene29928</t>
  </si>
  <si>
    <t xml:space="preserve">K09422|2.4e-238|bdi:100843050|K09422 transcription factor MYB, plant | (RefSeq) transcription factor MYB3R-2 isoform X2 </t>
  </si>
  <si>
    <t>Transcription factor MYB3R-2 OS=Oryza sativa subsp. japonica OX=39947 GN=MYB3R-2 PE=2 SV=1</t>
  </si>
  <si>
    <t>transcription factor MYB3R-2 isoform X2 [Brachypodium distachyon]</t>
  </si>
  <si>
    <t>PH02Gene37504</t>
  </si>
  <si>
    <t xml:space="preserve">K10999|2.1e-40|bdi:100822586|K10999 cellulose synthase A [EC:2.4.1.12] | (RefSeq) LOW QUALITY PROTEIN: probable cellulose synthase A catalytic subunit 2 [UDP-forming] </t>
  </si>
  <si>
    <t>Probable cellulose synthase A catalytic subunit 2 [UDP-forming] OS=Oryza sativa subsp. indica OX=39946 GN=CESA2 PE=3 SV=1</t>
  </si>
  <si>
    <t>cellulose synthase BoCesA5 [Bambusa oldhamii]</t>
  </si>
  <si>
    <t>PH02Gene30055</t>
  </si>
  <si>
    <t xml:space="preserve">K14484|2.4e-98|obr:102712835|K14484 auxin-responsive protein IAA | (RefSeq) auxin-responsive protein IAA25-like </t>
  </si>
  <si>
    <t>Auxin-responsive protein IAA25 OS=Oryza sativa subsp. japonica OX=39947 GN=IAA25 PE=2 SV=1</t>
  </si>
  <si>
    <t>PREDICTED: auxin-responsive protein IAA25-like isoform X1 [Oryza brachyantha]</t>
  </si>
  <si>
    <t>PH02Gene33075</t>
  </si>
  <si>
    <t xml:space="preserve">Molecular Function: mRNA binding (GO:0003729);; Molecular Function: structural constituent of ribosome (GO:0003735);; Cellular Component: mitochondrion (GO:0005739);; Biological Process: translation (GO:0006412);; Molecular Function: 5S rRNA binding (GO:0008097);; Cellular Component: cytosolic large ribosomal subunit (GO:0022625);; </t>
  </si>
  <si>
    <t xml:space="preserve">K02897|3.2e-114|bdi:100829366|K02897 large subunit ribosomal protein L25 | (RefSeq) uncharacterized protein LOC100829366 </t>
  </si>
  <si>
    <t>Ribosomal protein TL5, C-terminal domain</t>
  </si>
  <si>
    <t>uncharacterized protein LOC100829366 [Brachypodium distachyon]</t>
  </si>
  <si>
    <t>molecular function: binding (GO:0005488);; molecular function: structural molecule activity (GO:0005198);; cellular component: cell (GO:0005623);; cellular component: organelle (GO:0043226);; cellular component: cell part (GO:0044464);; biological process: metabolic process (GO:0008152);; biological process: cellular process (GO:0009987);; cellular component: macromolecular complex (GO:0032991);; cellular component: organelle part (GO:0044422)</t>
  </si>
  <si>
    <t>Phyllostachys_edulis_newGene_21543</t>
  </si>
  <si>
    <t>hypothetical protein D1007_56191 [Hordeum vulgare]</t>
  </si>
  <si>
    <t>PH02Gene15256</t>
  </si>
  <si>
    <t xml:space="preserve">K17508|3.3e-46|sind:105177964|K17508 protein phosphatase PTC7 [EC:3.1.3.16] | (RefSeq) probable protein phosphatase 2C 80 </t>
  </si>
  <si>
    <t>Probable protein phosphatase 2C BIPP2C1 OS=Oryza sativa subsp. japonica OX=39947 GN=BIPP2C1 PE=2 SV=1</t>
  </si>
  <si>
    <t>hypothetical protein GQ55_9G581300 [Panicum hallii var. hallii]</t>
  </si>
  <si>
    <t>PH02Gene45357</t>
  </si>
  <si>
    <t xml:space="preserve">K02981|5.6e-126|dosa:Os03t0807800-01|K02981 small subunit ribosomal protein S2e | (RefSeq) Os03g0807800; Similar to 40S ribosomal protein S2 (Fragment). </t>
  </si>
  <si>
    <t>40S ribosomal protein S2-3 [Oryza sativa Japonica Group]</t>
  </si>
  <si>
    <t>PH02Gene22809</t>
  </si>
  <si>
    <t xml:space="preserve">Biological Process: intracellular protein transport (GO:0006886);; Biological Process: Golgi to vacuole transport (GO:0006896);; Biological Process: vesicle-mediated transport (GO:0016192);; Cellular Component: AP-3 adaptor complex (GO:0030123);; Cellular Component: intracellular membrane-bounded organelle (GO:0043231);; </t>
  </si>
  <si>
    <t xml:space="preserve">K12399|3.2e-84|sita:101772547|K12399 AP-3 complex subunit sigma | (RefSeq) AP-3 complex subunit sigma </t>
  </si>
  <si>
    <t>Clathrin adaptor complex small chain</t>
  </si>
  <si>
    <t>AP-3 complex subunit sigma OS=Arabidopsis thaliana OX=3702 GN=At3g50860 PE=2 SV=1</t>
  </si>
  <si>
    <t>AP-3 complex subunit sigma [Setaria italica]</t>
  </si>
  <si>
    <t>biological process: localization (GO:0051179);; cellular component: cell (GO:0005623);; cellular component: membrane (GO:0016020);; cellular component: macromolecular complex (GO:0032991);; cellular component: membrane part (GO:0044425);; cellular component: cell part (GO:0044464);; cellular component: organelle (GO:0043226)</t>
  </si>
  <si>
    <t>PH02Gene00340</t>
  </si>
  <si>
    <t>hypothetical protein E2562_005161 [Oryza meyeriana var. granulata]</t>
  </si>
  <si>
    <t>PH02Gene15110</t>
  </si>
  <si>
    <t xml:space="preserve">K01968|6.8e-52|tcc:18613295|K01968 3-methylcrotonyl-CoA carboxylase alpha subunit [EC:6.4.1.4] | (RefSeq) methylcrotonoyl-CoA carboxylase subunit alpha, mitochondrial </t>
  </si>
  <si>
    <t>tyrosine-protein kinase abl-1 [Brachypodium distachyon]</t>
  </si>
  <si>
    <t>PH02Gene10393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</si>
  <si>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</t>
  </si>
  <si>
    <t xml:space="preserve">K16224|1.2e-43|bna:106356473|K16224 senescence-induced receptor-like serine/threonine-protein kinase | (RefSeq) senescence-induced receptor-like serine/threonine-protein kinase </t>
  </si>
  <si>
    <t>probable receptor-like protein kinase At4g10390 [Setaria italica]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</si>
  <si>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</t>
  </si>
  <si>
    <t>PH02Gene17977</t>
  </si>
  <si>
    <t xml:space="preserve">K09264|8.1e-16|ghi:107924817|K09264 MADS-box transcription factor, plant | (RefSeq) agamous-like MADS-box protein AGL21 </t>
  </si>
  <si>
    <t>hypothetical protein OsI_37998 [Oryza sativa Indica Group]</t>
  </si>
  <si>
    <t>PH02Gene25287</t>
  </si>
  <si>
    <t xml:space="preserve">K13436|1.1e-11|cam:105851362|K13436 pto-interacting protein 1 [EC:2.7.11.1] | (RefSeq) probable receptor-like protein kinase At2g47060 </t>
  </si>
  <si>
    <t>CBS domain-containing protein CBSCBSPB4 OS=Arabidopsis thaliana OX=3702 GN=CBSCBSPB4 PE=1 SV=2</t>
  </si>
  <si>
    <t>CBS domain-containing protein CBSCBSPB5 [Brachypodium distachyon]</t>
  </si>
  <si>
    <t>PH02Gene44406</t>
  </si>
  <si>
    <t xml:space="preserve">K11838|3.3e-22|bdi:100843772|K11838 ubiquitin carboxyl-terminal hydrolase 7 [EC:3.4.19.12] | (RefSeq) ubiquitin carboxyl-terminal hydrolase 13 isoform X1 </t>
  </si>
  <si>
    <t>Regulator of nonsense transcripts 1 homolog OS=Arabidopsis thaliana OX=3702 GN=UPF1 PE=1 SV=2</t>
  </si>
  <si>
    <t>hypothetical protein ZEAMMB73_Zm00001d032781 [Zea mays]</t>
  </si>
  <si>
    <t>PH02Gene04118</t>
  </si>
  <si>
    <t xml:space="preserve">K13416|1.0e-45|mdm:103416332|K13416 brassinosteroid insensitive 1-associated receptor kinase 1 [EC:2.7.10.1 2.7.11.1] | (RefSeq) BRASSINOSTEROID INSENSITIVE 1-associated receptor kinase 1-like isoform X1 </t>
  </si>
  <si>
    <t>LEAF RUST 10 DISEASE-RESISTANCE LOCUS RECEPTOR-LIKE PROTEIN KINASE-like 2.7 OS=Arabidopsis thaliana OX=3702 GN=LRK10L-2.7 PE=3 SV=3</t>
  </si>
  <si>
    <t>PH02Gene42935</t>
  </si>
  <si>
    <t xml:space="preserve">Biological Process: nitric oxide biosynthetic process (GO:0006809);; Molecular Function: heme binding (GO:0020037);; Molecular Function: molybdenum ion binding (GO:0030151);; Biological Process: nitrate assimilation (GO:0042128);; Molecular Function: molybdopterin cofactor binding (GO:0043546);; Molecular Function: nitrate reductase (NADPH) activity (GO:0050464);; </t>
  </si>
  <si>
    <t xml:space="preserve">K10534|0.0e+00|zma:542278|K10534 nitrate reductase (NAD(P)H) [EC:1.7.1.1 1.7.1.2 1.7.1.3] | (RefSeq) nitrate reductase [NADH] </t>
  </si>
  <si>
    <t>Oxidoreductase molybdopterin binding domain</t>
  </si>
  <si>
    <t>Nitrate reductase [NADH] 1 OS=Oryza sativa subsp. japonica OX=39947 GN=NIA1 PE=2 SV=3</t>
  </si>
  <si>
    <t>nitrate reductase [NADH] [Panicum hallii]</t>
  </si>
  <si>
    <t>biological process: metabolic process (GO:0008152);; biological process: cellular process (GO:0009987);; molecular function: binding (GO:0005488);; biological process: single-organism process (GO:0044699);; molecular function: catalytic activity (GO:0003824)</t>
  </si>
  <si>
    <t>PH02Gene34654</t>
  </si>
  <si>
    <t xml:space="preserve">Biological Process: protein localization (GO:0008104);; Biological Process: protein transport (GO:0015031);; </t>
  </si>
  <si>
    <t xml:space="preserve">K19476|2.0e-56|mus:103989415|K19476 vacuolar protein sorting-associated protein IST1 | (RefSeq) uncharacterized protein LOC103989415 </t>
  </si>
  <si>
    <t>Regulator of Vps4 activity in the MVB pathway</t>
  </si>
  <si>
    <t>uncharacterized protein LOC100836034 [Brachypodium distachyon]</t>
  </si>
  <si>
    <t>Phyllostachys_edulis_newGene_21008</t>
  </si>
  <si>
    <t xml:space="preserve">K13457|1.2e-101|sbi:8076342|K13457 disease resistance protein RPM1 | (RefSeq) putative disease resistance RPP13-like protein 3 </t>
  </si>
  <si>
    <t>hypothetical protein OsI_36304 [Oryza sativa Indica Group]</t>
  </si>
  <si>
    <t>PH02Gene25485</t>
  </si>
  <si>
    <t xml:space="preserve">Molecular Function: regulatory region nucleic acid binding (GO:0001067);; Biological Process: response to acid chemical (GO:0001101);;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response to stress (GO:0006950);; Biological Process: defense response (GO:0006952);; Biological Process: cell communication (GO:0007154);; Biological Process: signal transduction (GO:0007165);; Biological Process: nitric oxide mediated signal transduction (GO:0007263);; Biological Process: multicellular organism development (GO:0007275);; Biological Process: aging (GO:0007568);; Biological Process: biological_process (GO:0008150);; Biological Process: response to external stimulus (GO:0009605);; Biological Process: response to biotic stimulus (GO:0009607);; Biological Process: response to bacterium (GO:0009617);; Biological Process: response to endogenous stimulus (GO:0009719);; Biological Process: response to hormone (GO:0009725);; Biological Process: response to gibberellin (GO:0009739);;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response to organic substance (GO:0010033);; Biological Process: leaf senescence (GO:0010150);; Biological Process: response to chitin (GO:0010200);; Biological Process: response to organonitrogen compound (GO:0010243);;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Biological Process: regulation of nucleobase-containing compound metabolic process (GO:0019219);; Biological Process: regulation of metabolic process (GO:0019222);; Biological Process: second-messenger-mediated signaling (GO:0019932);; Biological Process: signaling (GO:0023052);;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multicellular organismal process (GO:0032501);; Biological Process: developmental process (GO:0032502);; Biological Process: response to lipid (GO:0033993);; Biological Process: intracellular signal transduction (GO:0035556);; Biological Process: response to chemical (GO:0042221);; Biological Process: response to drug (GO:0042493);;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Molecular Function: transcription regulatory region DNA binding (GO:0044212);; Cellular Component: intracellular part (GO:0044424);; Cellular Component: cell part (GO:0044464);; Biological Process: negative regulation of transcription, DNA-templated (GO:0045892);; Biological Process: negative regulation of nucleobase-containing compound metabolic process (GO:0045934);; Biological Process: leaf development (GO:0048366);; Biological Process: shoot system development (GO:0048367);; Biological Process: negative regulation of biological process (GO:0048519);; Biological Process: negative regulation of cellular process (GO:0048523);;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multi-organism process (GO:0051704);; Biological Process: response to other organism (GO:0051707);; Biological Process: cellular response to stimulus (GO:0051716);; Biological Process: regulation of macromolecule metabolic process (GO:0060255);; Biological Process: biological regulation (GO:0065007);; Biological Process: regulation of primary metabolic process (GO:0080090);; Biological Process: plant organ senescence (GO:0090693);; Molecular Function: organic cyclic compound binding (GO:0097159);; Biological Process: defense response to other organism (GO:0098542);; Biological Process: plant organ development (GO:0099402);; Molecular Function: heterocyclic compound binding (GO:1901363);; Biological Process: response to nitrogen compound (GO:1901698);; Biological Process: response to oxygen-containing compound (GO:1901700);;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cellular macromolecule biosynthetic process (GO:2000112);; Biological Process: negative regulation of cellular macromolecule biosynthetic process (GO:2000113);; Biological Process: regulation of RNA biosynthetic process (GO:2001141);; </t>
  </si>
  <si>
    <t xml:space="preserve">K13425|1.8e-101|obr:102722775|K13425 WRKY transcription factor 22 | (RefSeq) WRKY transcription factor 22-like </t>
  </si>
  <si>
    <t>WRKY transcription factor 22 OS=Arabidopsis thaliana OX=3702 GN=WRKY22 PE=2 SV=1</t>
  </si>
  <si>
    <t>hypothetical protein E2562_006587 [Oryza meyeriana var. granulata]</t>
  </si>
  <si>
    <t>molecular function: binding (GO:0005488);; biological process: response to stimulus (GO:0050896);; biological process: biological regulation (GO:0065007);; molecular function: nucleic acid binding transcription factor activity (GO:0001071);; cellular component: cell (GO:0005623);; cellular component: cell part (GO:0044464);; cellular component: organelle (GO:0043226);;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(GO:0032502);; biological process: multi-organism process (GO:0051704)</t>
  </si>
  <si>
    <t>PH02Gene44066</t>
  </si>
  <si>
    <t xml:space="preserve">K13416|1.2e-46|adu:107481749|K13416 brassinosteroid insensitive 1-associated receptor kinase 1 [EC:2.7.10.1 2.7.11.1] | (RefSeq) BRASSINOSTEROID INSENSITIVE 1-associated receptor kinase 1-like isoform X1 </t>
  </si>
  <si>
    <t>Rust resistance kinase Lr10 OS=Triticum aestivum OX=4565 GN=LRK10 PE=2 SV=1</t>
  </si>
  <si>
    <t>PH02Gene38913</t>
  </si>
  <si>
    <t>Heavy metal-associated isoprenylated plant protein 7 OS=Arabidopsis thaliana OX=3702 GN=HIPP07 PE=1 SV=1</t>
  </si>
  <si>
    <t>PH02Gene40790</t>
  </si>
  <si>
    <t xml:space="preserve">K00975|1.3e-255|dosa:Os08t0345800-01|K00975 glucose-1-phosphate adenylyltransferase [EC:2.7.7.27] | (RefSeq) Os08g0345800, AGPS2, ADP-GLUCOSE_PYROPHOSPHORYLASE_SMALL_SUBUNIT_2A, ADP-GLUCOSE_PYROPHOSPHORYLASE_SMALL_SUBUNIT_2, AGPS2A; Similar to Glucose-1-phosphate adenylyltransferase small subunit, chloroplast precursor (EC 2.7.7.27) (ADP-glucose synthase) (ADP-glucose pyrophosphorylase) (AGPASE B) (Alpha-D-glucose-1-phosphate adenyl transferase). </t>
  </si>
  <si>
    <t>Glucose-1-phosphate adenylyltransferase small subunit 2, chloroplastic/amyloplastic/cytosolic OS=Oryza sativa subsp. japonica OX=39947 GN=AGPS2 PE=1 SV=4</t>
  </si>
  <si>
    <t>hypothetical protein EE612_043665 [Oryza sativa]</t>
  </si>
  <si>
    <t>PH02Gene04356</t>
  </si>
  <si>
    <t xml:space="preserve">K01179|1.1e-215|obr:102702379|K01179 endoglucanase [EC:3.2.1.4] | (RefSeq) endoglucanase 14-like </t>
  </si>
  <si>
    <t>Endoglucanase 14 OS=Oryza sativa subsp. japonica OX=39947 GN=Os05g0129200 PE=2 SV=1</t>
  </si>
  <si>
    <t>hypothetical protein E2562_003312 [Oryza meyeriana var. granulata]</t>
  </si>
  <si>
    <t>Phyllostachys_edulis_newGene_18290</t>
  </si>
  <si>
    <t>PH02Gene38223</t>
  </si>
  <si>
    <t xml:space="preserve">Molecular Function: serine-type carboxypeptidase activity (GO:0004185);; Biological Process: proteolysis (GO:0006508);; </t>
  </si>
  <si>
    <t xml:space="preserve">K16297|1.3e-167|bdi:100830060|K16297 serine carboxypeptidase-like clade II [EC:3.4.16.-] | (RefSeq) serine carboxypeptidase II-3 </t>
  </si>
  <si>
    <t>Serine carboxypeptidase II-3 OS=Hordeum vulgare OX=4513 GN=CXP;2-3 PE=2 SV=1</t>
  </si>
  <si>
    <t>hypothetical protein E2562_015840 [Oryza meyeriana var. granulata]</t>
  </si>
  <si>
    <t>PH02Gene19105</t>
  </si>
  <si>
    <t xml:space="preserve">Molecular Function: glucose-6-phosphate dehydrogenase activity (GO:0004345);; Biological Process: glucose metabolic process (GO:0006006);; Biological Process: pentose-phosphate shunt (GO:0006098);; Molecular Function: NADP binding (GO:0050661);; </t>
  </si>
  <si>
    <t xml:space="preserve">K00036|1.4e-303|bdi:100833239|K00036 glucose-6-phosphate 1-dehydrogenase [EC:1.1.1.49 1.1.1.363] | (RefSeq) glucose-6-phosphate 1-dehydrogenase 2, chloroplastic </t>
  </si>
  <si>
    <t>Glucose-6-phosphate 1-dehydrogenase 2, chloroplastic OS=Arabidopsis thaliana OX=3702 GN=G6PD2 PE=1 SV=2</t>
  </si>
  <si>
    <t>glucose-6-phosphate 1-dehydrogenase 2, chloroplastic-like isoform X1 [Panicum hallii]</t>
  </si>
  <si>
    <t>PH02Gene25430</t>
  </si>
  <si>
    <t xml:space="preserve">Biological Process: Group II intron splicing (GO:0000373);; Molecular Function: RNA binding (GO:0003723);; </t>
  </si>
  <si>
    <t xml:space="preserve">K01148|5.8e-24|zma:100193495|K01148 poly(A)-specific ribonuclease [EC:3.1.13.4] | (RefSeq) uncharacterized protein LOC100193495 </t>
  </si>
  <si>
    <t>CRS1 / YhbY (CRM) domain</t>
  </si>
  <si>
    <t>CRM-domain containing factor CFM3, chloroplastic/mitochondrial OS=Oryza sativa subsp. japonica OX=39947 GN=CFM3 PE=3 SV=1</t>
  </si>
  <si>
    <t>biological process: metabolic process (GO:0008152);; biological process: cellular process (GO:0009987);; molecular function: binding (GO:0005488)</t>
  </si>
  <si>
    <t>PH02Gene13496</t>
  </si>
  <si>
    <t xml:space="preserve">Molecular Function: microtubule motor activity (GO:0003777);; Molecular Function: ATP binding (GO:0005524);; Cellular Component: nucleus (GO:0005634);; Cellular Component: cytoskeleton (GO:0005856);; Biological Process: microtubule-based movement (GO:0007018);; Molecular Function: microtubule binding (GO:0008017);; Biological Process: regulation of gibberellic acid mediated signaling pathway (GO:0009937);; Biological Process: cellulose microfibril organization (GO:0010215);; Biological Process: regulation of cell proliferation (GO:0042127);; Molecular Function: sequence-specific DNA binding (GO:0043565);; Biological Process: positive regulation of transcription, DNA-templated (GO:0045893);; </t>
  </si>
  <si>
    <t xml:space="preserve">K18806|1.7e-87|mis:MICPUN_63076|K18806 kinesin family member 7 | (RefSeq) predicted protein </t>
  </si>
  <si>
    <t>Kinesin-like protein KIN-4A OS=Oryza sativa subsp. japonica OX=39947 GN=KIN4A PE=1 SV=1</t>
  </si>
  <si>
    <t>hypothetical protein E2562_030357 [Oryza meyeriana var. granulata]</t>
  </si>
  <si>
    <t>molecular function: catalytic activity (GO:0003824);; molecular function: binding (GO:0005488);; cellular component: cell (GO:0005623);; cellular component: organelle (GO:0043226);; cellular component: cell part (GO:0044464);; biological process: cellular process (GO:0009987);; biological process: single-organism process (GO:0044699);; biological process: biological regulation (GO:0065007);; biological process: cellular component organization or biogenesis (GO:0071840)</t>
  </si>
  <si>
    <t>PH02Gene01537</t>
  </si>
  <si>
    <t xml:space="preserve">Molecular Function: calcium channel activity (GO:0005262);; Cellular Component: mitochondrial inner membrane (GO:0005743);; Molecular Function: uniporter activity (GO:0015292);; Cellular Component: integral component of membrane (GO:0016021);; Biological Process: mitochondrial calcium ion homeostasis (GO:0051560);; </t>
  </si>
  <si>
    <t xml:space="preserve">K20858|3.3e-52|dosa:Os10t0501500-01|K20858 calcium uniporter protein, mitochondrial | (RefSeq) Os10g0501500; Protein of unknown function DUF607 family protein. </t>
  </si>
  <si>
    <t>Mitochondrial calcium uniporter</t>
  </si>
  <si>
    <t>Calcium uniporter protein 2, mitochondrial OS=Arabidopsis thaliana OX=3702 GN=At2g23790 PE=2 SV=1</t>
  </si>
  <si>
    <t>calcium uniporter protein 2, mitochondrial-like [Panicum hallii]</t>
  </si>
  <si>
    <t>biological process: localization (GO:0051179);; molecular function: transporter activity (GO:0005215);;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cellular process (GO:0009987);; biological process: single-organism process (GO:0044699);; biological process: biological regulation (GO:0065007)</t>
  </si>
  <si>
    <t>PH02Gene25078</t>
  </si>
  <si>
    <t xml:space="preserve">Cellular Component: nucleolus (GO:0005730);; Biological Process: rRNA processing (GO:0006364);; Biological Process: megagametogenesis (GO:0009561);; Biological Process: positive regulation of transcription from RNA polymerase I promoter (GO:0045943);; </t>
  </si>
  <si>
    <t xml:space="preserve">K14549|1.1e-258|bdi:100824522|K14549 U3 small nucleolar RNA-associated protein 15 | (RefSeq) protein SLOW WALKER 1 </t>
  </si>
  <si>
    <t>UTP15 C terminal</t>
  </si>
  <si>
    <t>Protein SLOW WALKER 1 OS=Arabidopsis thaliana OX=3702 GN=SWA1 PE=2 SV=1</t>
  </si>
  <si>
    <t>protein SLOW WALKER 1 [Brachypodium distachyon]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</si>
  <si>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multicellular organismal process (GO:0032501);; biological process: single-organism process (GO:0044699);; biological process: biological regulation (GO:0065007)</t>
  </si>
  <si>
    <t>PH02Gene02315</t>
  </si>
  <si>
    <t>FCS-Like Zinc finger 2 OS=Arabidopsis thaliana OX=3702 GN=FLZ2 PE=1 SV=1</t>
  </si>
  <si>
    <t>uncharacterized protein LOC4336797 [Oryza sativa Japonica Group]</t>
  </si>
  <si>
    <t>PH02Gene00315</t>
  </si>
  <si>
    <t xml:space="preserve">K08869|1.5e-28|cre:CHLREDRAFT_165812|K08869 aarF domain-containing kinase | (RefSeq) predicted protein </t>
  </si>
  <si>
    <t>Transcription factor SRM1 OS=Arabidopsis thaliana OX=3702 GN=SRM1 PE=1 SV=1</t>
  </si>
  <si>
    <t>hypothetical protein C2845_PM15G25390 [Panicum miliaceum]</t>
  </si>
  <si>
    <t>PH02Gene14752</t>
  </si>
  <si>
    <t xml:space="preserve">Molecular Function: protein serine/threonine phosphatase activity (GO:0004722);; Molecular Function: magnesium-dependent protein serine/threonine phosphatase activity (GO:0004724);; </t>
  </si>
  <si>
    <t xml:space="preserve">K17500|5.0e-113|dosa:Os09t0459600-01|K17500 integrin-linked kinase-associated serine/threonine phosphatase 2C [EC:3.1.3.16] | (RefSeq) Os09g0459600; Similar to Calmodulin-binding protein phosphatase. </t>
  </si>
  <si>
    <t>Probable protein phosphatase 2C 33 OS=Oryza sativa subsp. japonica OX=39947 GN=Os03g0301700 PE=2 SV=1</t>
  </si>
  <si>
    <t>probable protein phosphatase 2C 33 [Setaria italica]</t>
  </si>
  <si>
    <t>PH02Gene08347</t>
  </si>
  <si>
    <t xml:space="preserve">K06962|2.4e-140|osa:4334747|K06962 uncharacterized protein | (RefSeq) uncharacterized protein YacP </t>
  </si>
  <si>
    <t>YacP-like NYN domain</t>
  </si>
  <si>
    <t>uncharacterized protein LOC4334747 [Oryza sativa Japonica Group]</t>
  </si>
  <si>
    <t>Phyllostachys_edulis_newGene_10330</t>
  </si>
  <si>
    <t>PH02Gene37056</t>
  </si>
  <si>
    <t xml:space="preserve">K09499|1.0e-296|sbi:8076085|K09499 T-complex protein 1 subunit eta | (RefSeq) T-complex protein 1 subunit eta </t>
  </si>
  <si>
    <t>T-complex protein 1 subunit eta OS=Arabidopsis thaliana OX=3702 GN=CCT7 PE=1 SV=1</t>
  </si>
  <si>
    <t>hypothetical protein E2562_035445 [Oryza meyeriana var. granulata]</t>
  </si>
  <si>
    <t>PH02Gene09373</t>
  </si>
  <si>
    <t>Zinc finger protein 2 OS=Arabidopsis thaliana OX=3702 GN=ZFP2 PE=1 SV=1</t>
  </si>
  <si>
    <t>hypothetical protein DAI22_02g211000 [Oryza sativa Japonica Group]</t>
  </si>
  <si>
    <t>PH02Gene42372</t>
  </si>
  <si>
    <t xml:space="preserve">K13415|4.8e-36|jcu:105636573|K13415 protein brassinosteroid insensitive 1 [EC:2.7.10.1 2.7.11.1] | (RefSeq) protein BRASSINOSTEROID INSENSITIVE 1 </t>
  </si>
  <si>
    <t>Leucine-rich repeat receptor protein kinase MSP1 OS=Oryza sativa subsp. japonica OX=39947 GN=MSP1 PE=1 SV=1</t>
  </si>
  <si>
    <t>leucine-rich repeat receptor protein kinase MSP1-like [Setaria viridis]</t>
  </si>
  <si>
    <t>PH02Gene32716</t>
  </si>
  <si>
    <t>uncharacterized protein LOC100837725 [Brachypodium distachyon]</t>
  </si>
  <si>
    <t>PH02Gene14192</t>
  </si>
  <si>
    <t xml:space="preserve">K15333|2.4e-81|nsy:104224633|K15333 tRNA guanosine-2'-O-methyltransferase [EC:2.1.1.34] | (RefSeq) uncharacterized protein LOC104224633 </t>
  </si>
  <si>
    <t>Subtilisin-like protease SBT1.4 OS=Arabidopsis thaliana OX=3702 GN=SBT1.4 PE=2 SV=1</t>
  </si>
  <si>
    <t>Subtilisin-like protease SBT1.4 [Dichanthelium oligosanthes]</t>
  </si>
  <si>
    <t>PH02Gene22332</t>
  </si>
  <si>
    <t xml:space="preserve">K02973|2.6e-41|sbi:8072558|K02973 small subunit ribosomal protein S23e | (RefSeq) 40S ribosomal protein S23 </t>
  </si>
  <si>
    <t>40S ribosomal protein S23-1 OS=Arabidopsis thaliana OX=3702 GN=RPS23A PE=2 SV=2</t>
  </si>
  <si>
    <t>unknown [Zea mays]</t>
  </si>
  <si>
    <t>Phyllostachys_edulis_newGene_10464</t>
  </si>
  <si>
    <t xml:space="preserve">Molecular Function: lanosterol synthase activity (GO:0000250);; Cellular Component: lipid droplet (GO:0005811);; Biological Process: triterpenoid biosynthetic process (GO:0016104);; Molecular Function: beta-amyrin synthase activity (GO:0042300);; </t>
  </si>
  <si>
    <t xml:space="preserve">K01853|1.5e-114|mdm:103416907|K01853 cycloartenol synthase [EC:5.4.99.8] | (RefSeq) cycloartenol synthase 2 </t>
  </si>
  <si>
    <t>Squalene-hopene cyclase C-terminal domain</t>
  </si>
  <si>
    <t>Cycloartenol synthase OS=Oryza sativa subsp. japonica OX=39947 GN=Os02g0139700 PE=1 SV=1</t>
  </si>
  <si>
    <t>cycloartenol synthase-like isoform X3 [Brachypodium distachyon]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</si>
  <si>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</si>
  <si>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Phyllostachys_edulis_newGene_16396</t>
  </si>
  <si>
    <t>PH02Gene20888</t>
  </si>
  <si>
    <t xml:space="preserve">Biological Process: reproduction (GO:0000003);; Biological Process: response to acid chemical (GO:0001101);; Biological Process: developmental process involved in reproduction (GO:0003006);; Molecular Function: molecular_function (GO:0003674);; Molecular Function: transcription factor activity, sequence-specific DNA binding (GO:0003700);; Molecular Function: transcription cofactor activity (GO:0003712);; Molecular Function: transporter activity (GO:0005215);; Cellular Component: cellular_component (GO:0005575);; Cellular Component: intracellular (GO:0005622);; Cellular Component: cell (GO:0005623);; Cellular Component: nucleus (GO:0005634);; Cellular Component: plasma membrane (GO:0005886);; Biological Process: regulation of transcription, DNA-templated (GO:0006355);; Biological Process: transport (GO:0006810);; Biological Process: ion transport (GO:0006811);; Biological Process: cation transport (GO:0006812);; Biological Process: potassium ion transport (GO:0006813);; Biological Process: sodium ion transport (GO:0006814);; Biological Process: cell communication (GO:0007154);; Biological Process: signal transduction (GO:0007165);; Biological Process: multicellular organism development (GO:0007275);; Biological Process: biological_process (GO:0008150);; Molecular Function: cation transmembrane transporter activity (GO:0008324);; Biological Process: response to radiation (GO:0009314);; Biological Process: response to light stimulus (GO:0009416);; Biological Process: response to abiotic stimulus (GO:0009628);; Biological Process: photoperiodism (GO:0009648);;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response to gibberellin (GO:0009739);; Biological Process: gibberellic acid mediated signaling pathway (GO:0009740);; Biological Process: hormone-mediated signaling pathway (GO:0009755);; Biological Process: post-embryonic development (GO:0009791);; Biological Process: regulation of biosynthetic process (GO:0009889);; Biological Process: cellular process (GO:0009987);; Biological Process: regulation of seed germination (GO:0010029);; Biological Process: response to organic substance (GO:0010033);; Biological Process: regulation of photomorphogenesis (GO:0010099);; Biological Process: vegetative to reproductive phase transition of meristem (GO:0010228);; Biological Process: regulation of gene expression (GO:0010468);; Biological Process: gibberellin mediated signaling pathway (GO:0010476);; Biological Process: regulation of macromolecule biosynthetic process (GO:0010556);; Molecular Function: ion transmembrane transporter activity (GO:0015075);; Molecular Function: monovalent inorganic cation transmembrane transporter activity (GO:0015077);; Molecular Function: potassium ion transmembrane transporter activity (GO:0015079);; Molecular Function: sodium ion transmembrane transporter activity (GO:0015081);; Molecular Function: inorganic solute uptake transmembrane transporter activity (GO:0015318);; Biological Process: monovalent inorganic cation transport (GO:0015672);; Cellular Component: membrane (GO:0016020);; Cellular Component: integral component of membrane (GO:0016021);; Biological Process: regulation of nucleobase-containing compound metabolic process (GO:0019219);; Biological Process: regulation of metabolic process (GO:0019222);; Biological Process: reproductive process (GO:0022414);; Molecular Function: transmembrane transporter activity (GO:0022857);; Molecular Function: inorganic cation transmembrane transporter activity (GO:0022890);; Biological Process: signaling (GO:0023052);; Biological Process: metal ion transport (GO:0030001);; Biological Process: regulation of cellular metabolic process (GO:0031323);; Biological Process: regulation of cellular biosynthetic process (GO:0031326);; Cellular Component: membrane-enclosed lumen (GO:0031974);; Cellular Component: nuclear lumen (GO:0031981);; Biological Process: multicellular organismal process (GO:0032501);; Biological Process: developmental process (GO:0032502);; Biological Process: cellular response to hormone stimulus (GO:0032870);; Biological Process: response to lipid (GO:0033993);; Biological Process: ion transmembrane transport (GO:0034220);; Cellular Component: nuclear periphery (GO:0034399);; Biological Process: sodium ion transmembrane transport (GO:0035725);;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organelle part (GO:0044422);; Cellular Component: intracellular part (GO:0044424);; Cellular Component: nuclear part (GO:0044428);; Cellular Component: intracellular organelle part (GO:0044446);; Cellular Component: cell part (GO:0044464);; Molecular Function: metal ion transmembrane transporter activity (GO:0046873);; Biological Process: positive regulation of biological process (GO:0048518);; Biological Process: long-day photoperiodism (GO:0048571);; Biological Process: photoperiodism, flowering (GO:0048573);; Biological Process: long-day photoperiodism, flowering (GO:0048574);; Biological Process: regulation of post-embryonic development (GO:0048580);; Biological Process: positive regulation of post-embryonic development (GO:0048582);; Biological Process: regulation of response to stimulus (GO:0048583);; Biological Process: positive regulation of response to stimulus (GO:0048584);;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positive regulation of developmental process (GO:0051094);; Biological Process: regulation of nitrogen compound metabolic process (GO:0051171);; Biological Process: localization (GO:0051179);; Biological Process: establishment of localization (GO:0051234);; Biological Process: regulation of multicellular organismal process (GO:0051239);; Biological Process: positive regulation of multicellular organismal process (GO:0051240);; Biological Process: regulation of RNA metabolic process (GO:0051252);; Biological Process: cellular response to stimulus (GO:0051716);; Biological Process: transmembrane transport (GO:0055085);; Biological Process: regulation of macromolecule metabolic process (GO:0060255);; Biological Process: reproductive system development (GO:0061458);; Biological Process: biological regulation (GO:0065007);; Cellular Component: intracellular organelle lumen (GO:0070013);;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gibberellin stimulus (GO:0071370);; Biological Process: cellular response to lipid (GO:0071396);; Biological Process: cellular response to endogenous stimulus (GO:0071495);; Biological Process: cellular potassium ion transport (GO:0071804);; Biological Process: potassium ion transmembrane transport (GO:0071805);; Cellular Component: cell periphery (GO:0071944);; Biological Process: regulation of primary metabolic process (GO:0080090);; Biological Process: response to alcohol (GO:0097305);; Biological Process: cellular response to alcohol (GO:0097306);; Biological Process: cation transmembrane transport (GO:0098655);; Biological Process: inorganic ion transmembrane transport (GO:0098660);; Biological Process: inorganic cation transmembrane transport (GO:0098662);; Biological Process: regulation of seedling development (GO:1900140);; Biological Process: response to oxygen-containing compound (GO:1901700);; Biological Process: cellular response to oxygen-containing compound (GO:1901701);; Biological Process: regulation of nucleic acid-templated transcription (GO:1903506);; Biological Process: regulation of multicellular organismal development (GO:2000026);; Biological Process: regulation of response to red or far red light (GO:2000030);; Biological Process: regulation of cellular macromolecule biosynthetic process (GO:2000112);; Biological Process: positive regulation of photomorphogenesis (GO:2000306);; Biological Process: regulation of RNA biosynthetic process (GO:2001141);; </t>
  </si>
  <si>
    <t xml:space="preserve">K13754|8.2e-213|bdi:100826290|K13754 solute carrier family 24 (sodium/potassium/calcium exchanger), member 6 | (RefSeq) cation/calcium exchanger 5 isoform X1 </t>
  </si>
  <si>
    <t>Cation/calcium exchanger 5 OS=Arabidopsis thaliana OX=3702 GN=CCX5 PE=2 SV=1</t>
  </si>
  <si>
    <t>hypothetical protein E2562_024397 [Oryza meyeriana var. granulata]</t>
  </si>
  <si>
    <t>biological process: reproduction (GO:0000003);; biological process: response to stimulus (GO:0050896);; biological process: reproductive process (GO:0022414);; biological process: developmental process (GO:0032502);; biological process: biological regulation (GO:0065007);; molecular function: nucleic acid binding transcription factor activity (GO:0001071);; molecular function: transcription factor activity, protein binding (GO:0000988);; molecular function: transporter activity (GO:0005215);; cellular component: cell (GO:0005623);; cellular component: cell part (GO:0044464);; cellular component: organelle (GO:0043226);; cellular component: membrane (GO:0016020);; biological process: localization (GO:0051179);; biological process: cellular process (GO:0009987);; biological process: multicellular organismal process (GO:0032501);; biological process: single-organism process (GO:0044699);; biological process: signaling (GO:0023052);; cellular component: membrane part (GO:0044425);; cellular component: membrane-enclosed lumen (GO:0031974);; cellular component: organelle part (GO:0044422)</t>
  </si>
  <si>
    <t>PH02Gene46632</t>
  </si>
  <si>
    <t xml:space="preserve">K02925|3.0e-218|obr:102712684|K02925 large subunit ribosomal protein L3e | (RefSeq) 60S ribosomal protein L3 </t>
  </si>
  <si>
    <t>PREDICTED: 60S ribosomal protein L3 [Oryza brachyantha]</t>
  </si>
  <si>
    <t>PH02Gene50773</t>
  </si>
  <si>
    <t>Protein of unknown function, DUF538</t>
  </si>
  <si>
    <t>hypothetical protein E2562_002291 [Oryza meyeriana var. granulata]</t>
  </si>
  <si>
    <t>Phyllostachys_edulis_newGene_13814</t>
  </si>
  <si>
    <t>PH02Gene28365</t>
  </si>
  <si>
    <t xml:space="preserve">K21804|1.5e-30|dct:110106112|K21804 protein N-lysine methyltransferase METTL21A [EC:2.1.1.-] | (RefSeq) methyltransferase-like protein 23 </t>
  </si>
  <si>
    <t>Lysine methyltransferase</t>
  </si>
  <si>
    <t>hypothetical protein E2562_004239 [Oryza meyeriana var. granulata]</t>
  </si>
  <si>
    <t>PH02Gene02760</t>
  </si>
  <si>
    <t xml:space="preserve">K13457|0.0e+00|sita:105913509|K13457 disease resistance protein RPM1 | (RefSeq) disease resistance protein RPM1 isoform X2 </t>
  </si>
  <si>
    <t>hypothetical protein SEVIR_4G256900v2 [Setaria viridis]</t>
  </si>
  <si>
    <t>PH02Gene27918</t>
  </si>
  <si>
    <t xml:space="preserve">K12864|5.5e-260|dosa:Os02t0831300-01|K12864 beta-catenin-like protein 1 | (RefSeq) Os02g0831300; Armadillo-type fold domain containing protein. </t>
  </si>
  <si>
    <t>Catenin-beta-like, Arm-motif containing nuclear</t>
  </si>
  <si>
    <t>beta-catenin-like protein 1 [Oryza sativa Japonica Group]</t>
  </si>
  <si>
    <t>PH02Gene29964</t>
  </si>
  <si>
    <t xml:space="preserve">Molecular Function: ATP transmembrane transporter activity (GO:0005347);; Cellular Component: integral component of membrane (GO:0016021);; </t>
  </si>
  <si>
    <t xml:space="preserve">K15109|3.3e-39|dosa:Os01t0225000-00|K15109 solute carrier family 25 (mitochondrial carnitine/acylcarnitine transporter), member 20/29 | (RefSeq) Os01g0225000; Mitochondrial carrier protein domain containing protein. </t>
  </si>
  <si>
    <t>Mitochondrial carrier protein</t>
  </si>
  <si>
    <t>Mitochondrial arginine transporter BAC2 OS=Arabidopsis thaliana OX=3702 GN=BAC2 PE=1 SV=1</t>
  </si>
  <si>
    <t>hypothetical protein E2562_016369 [Oryza meyeriana var. granulata]</t>
  </si>
  <si>
    <t>PH02Gene04443</t>
  </si>
  <si>
    <t xml:space="preserve">K00924|1.3e-92|boe:106307512|K00924 kinase [EC:2.7.1.-] | (RefSeq) probable receptor-like protein kinase At3g55450 isoform X1 </t>
  </si>
  <si>
    <t>Serine/threonine-protein kinase RIPK OS=Arabidopsis thaliana OX=3702 GN=RIPK PE=1 SV=1</t>
  </si>
  <si>
    <t>serine/threonine-protein kinase RIPK [Brachypodium distachyon]</t>
  </si>
  <si>
    <t>PH02Gene04277</t>
  </si>
  <si>
    <t xml:space="preserve">Molecular Function: regulatory region nucleic acid binding (GO:0001067);;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Molecular Function: protein binding (GO:0005515);; Molecular Function: phospholipid binding (GO:0005543);; 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plasma membrane (GO:0005886);; Biological Process: regulation of transcription, DNA-templated (GO:0006355);; Biological Process: multicellular organism development (GO:0007275);; Biological Process: biological_process (GO:0008150);; Molecular Function: lipid binding (GO:0008289);; Cellular Component: plastid (GO:0009536);; Biological Process: pollen development (GO:0009555);; Biological Process: response to external stimulus (GO:0009605);; Biological Process: response to biotic stimulus (GO:0009607);; Biological Process: response to fungus (GO:0009620);; Biological Process: regulation of biosynthetic process (GO:0009889);; Biological Process: regulation of gene expression (GO:0010468);; Biological Process: regulation of macromolecule biosynthetic process (GO:0010556);; Cellular Component: membrane (GO:0016020);;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Molecular Function: phosphatidylinositol binding (GO:0035091);; Molecular Function: ion binding (GO:0043167);; Molecular Function: anion binding (GO:0043168);;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Molecular Function: transcription regulatory region DNA binding (GO:0044212);; Cellular Component: intracellular part (GO:0044424);; Cellular Component: cytoplasmic part (GO:0044444);; Cellular Component: cell part (GO:0044464);; Biological Process: gametophyte development (GO:0048229);;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multi-organism process (GO:0051704);; Biological Process: response to other organism (GO:0051707);; Biological Process: regulation of macromolecule metabolic process (GO:0060255);; Biological Process: biological regulation (GO:0065007);; Cellular Component: cell periphery (GO:0071944);;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</si>
  <si>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K19600|3.2e-46|mis:MICPUN_63330|K19600 tubby-related protein 1 | (RefSeq) tubby-like protein </t>
  </si>
  <si>
    <t>Tubby-like F-box protein 10 OS=Oryza sativa subsp. japonica OX=39947 GN=TULP10 PE=2 SV=1</t>
  </si>
  <si>
    <t>hypothetical protein EJB05_36537 [Eragrostis curvula]</t>
  </si>
  <si>
    <t>PH02Gene20690</t>
  </si>
  <si>
    <t xml:space="preserve">K02868|1.4e-96|dosa:Os02t0235600-01|K02868 large subunit ribosomal protein L11e | (RefSeq) Os02g0235600; Similar to 60S ribosomal protein L11-2 (L16). Splice isoform 2. </t>
  </si>
  <si>
    <t>PH02Gene35385</t>
  </si>
  <si>
    <t xml:space="preserve">Molecular Function: catalytic activity (GO:0003824);; Cellular Component: cytoplasm (GO:0005737);; Cellular Component: cytosol (GO:0005829);; </t>
  </si>
  <si>
    <t xml:space="preserve">K16055|0.0e+00|bdi:100844084|K16055 trehalose 6-phosphate synthase/phosphatase [EC:2.4.1.15 3.1.3.12] | (RefSeq) probable alpha,alpha-trehalose-phosphate synthase [UDP-forming] 9 </t>
  </si>
  <si>
    <t>Glycosyltransferase family 20</t>
  </si>
  <si>
    <t>Probable alpha,alpha-trehalose-phosphate synthase [UDP-forming] 9 OS=Arabidopsis thaliana OX=3702 GN=TPS9 PE=2 SV=1</t>
  </si>
  <si>
    <t>probable alpha,alpha-trehalose-phosphate synthase [UDP-forming] 9 [Brachypodium distachyon]</t>
  </si>
  <si>
    <t>molecular function: catalytic activity (GO:0003824);; cellular component: cell (GO:0005623);; cellular component: cell part (GO:0044464)</t>
  </si>
  <si>
    <t>PH02Gene44242</t>
  </si>
  <si>
    <t xml:space="preserve">K24028|6.1e-70|thj:104813065|K24028 salicylic acid 3-hydroxylase [EC:1.14.11.-] | (RefSeq) protein DMR6-LIKE OXYGENASE 2-like </t>
  </si>
  <si>
    <t>Probable 2-oxoglutarate-dependent dioxygenase SLC1 OS=Oryza sativa subsp. japonica OX=39947 GN=SLC1 PE=2 SV=1</t>
  </si>
  <si>
    <t>protein DMR6-LIKE OXYGENASE 2 [Oryza sativa Japonica Group]</t>
  </si>
  <si>
    <t>Phyllostachys_edulis_newGene_17677</t>
  </si>
  <si>
    <t>PH02Gene02019</t>
  </si>
  <si>
    <t xml:space="preserve">Cellular Component: plasma membrane (GO:0005886);; Biological Process: response to iron ion (GO:0010039);; Cellular Component: membrane (GO:0016020);; Cellular Component: integral component of membrane (GO:0016021);; Biological Process: seed development (GO:0048316);; Molecular Function: iron-nicotianamine transmembrane transporter activity (GO:0051980);; </t>
  </si>
  <si>
    <t xml:space="preserve">K15363|3.0e-48|bna:111210893|K15363 fanconi-associated nuclease 1 [EC:3.1.21.- 3.1.4.1] | (RefSeq) fanconi-associated nuclease 1 homolog </t>
  </si>
  <si>
    <t>Probable metal-nicotianamine transporter YSL9 OS=Oryza sativa subsp. japonica OX=39947 GN=YSL9 PE=2 SV=2</t>
  </si>
  <si>
    <t>probable metal-nicotianamine transporter YSL9 [Setaria viridis]</t>
  </si>
  <si>
    <t>cellular component: cell (GO:0005623);; cellular component: membrane (GO:0016020);; cellular component: cell part (GO:0044464);; biological process: response to stimulus (GO:0050896);; cellular component: membrane part (GO:0044425);;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localization (GO:0051179);; molecular function: transporter activity (GO:0005215)</t>
  </si>
  <si>
    <t>PH02Gene14766</t>
  </si>
  <si>
    <t xml:space="preserve">K18368|4.9e-183|sita:101771318|K18368 caffeoylshikimate esterase [EC:3.1.1.-] | (RefSeq) caffeoylshikimate esterase isoform X1 </t>
  </si>
  <si>
    <t>Serine aminopeptidase, S33</t>
  </si>
  <si>
    <t>Caffeoylshikimate esterase OS=Arabidopsis thaliana OX=3702 GN=CSE PE=1 SV=1</t>
  </si>
  <si>
    <t>caffeoylshikimate esterase-like isoform X1 [Setaria viridis]</t>
  </si>
  <si>
    <t>PH02Gene47126</t>
  </si>
  <si>
    <t xml:space="preserve">K02960|2.7e-76|dosa:Os11t0127900-01|K02960 small subunit ribosomal protein S16e | (RefSeq) Os11g0127900; Similar to 40S ribosomal protein S16. </t>
  </si>
  <si>
    <t>Ribosomal protein S9/S16</t>
  </si>
  <si>
    <t>40S ribosomal protein S16 OS=Oryza sativa subsp. indica OX=39946 GN=RPS16A PE=2 SV=1</t>
  </si>
  <si>
    <t>Phyllostachys_edulis_newGene_9331</t>
  </si>
  <si>
    <t>PH02Gene21678</t>
  </si>
  <si>
    <t xml:space="preserve">Cellular Component: cytoplasm (GO:0005737);; Biological Process: glycogen catabolic process (GO:0005980);; Molecular Function: glycogen phosphorylase activity (GO:0008184);; Biological Process: response to temperature stimulus (GO:0009266);; Biological Process: response to water deprivation (GO:0009414);; Cellular Component: chloroplast stroma (GO:0009570);; Molecular Function: pyridoxal phosphate binding (GO:0030170);; Molecular Function: SHG alpha-glucan phosphorylase activity (GO:0102499);; </t>
  </si>
  <si>
    <t xml:space="preserve">K00688|0.0e+00|bdi:100828538|K00688 glycogen phosphorylase [EC:2.4.1.1] | (RefSeq) alpha-1,4 glucan phosphorylase L isozyme, chloroplastic/amyloplastic </t>
  </si>
  <si>
    <t>Carbohydrate phosphorylase</t>
  </si>
  <si>
    <t>Alpha-1,4 glucan phosphorylase L isozyme, chloroplastic/amyloplastic OS=Ipomoea batatas OX=4120 PE=2 SV=1</t>
  </si>
  <si>
    <t>alpha-1,4 glucan phosphorylase L isozyme, chloroplastic/amyloplastic [Brachypodium distachyon]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</si>
  <si>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(GO:0003824);; biological process: response to stimulus (GO:0050896);; cellular component: organelle (GO:0043226);; cellular component: organelle part (GO:0044422);; molecular function: binding (GO:0005488)</t>
  </si>
  <si>
    <t>PH02Gene10354</t>
  </si>
  <si>
    <t>PH02Gene24232</t>
  </si>
  <si>
    <t xml:space="preserve">Biological Process: cell morphogenesis (GO:0000902);; Biological Process: cell morphogenesis involved in differentiation (GO:0000904);; Molecular Function: DNA-directed DNA polymerase activity (GO:0003887);; Cellular Component: cellular_component (GO:0005575);; Cellular Component: intracellular (GO:0005622);; Cellular Component: cell (GO:0005623);; Cellular Component: nucleus (GO:0005634);; Cellular Component: replication fork (GO:0005657);; Cellular Component: DNA replication factor C complex (GO:0005663);; Cellular Component: chromosome (GO:0005694);; Cellular Component: plasma membrane (GO:0005886);; Biological Process: nucleobase-containing compound metabolic process (GO:0006139);; Biological Process: DNA metabolic process (GO:0006259);; Biological Process: DNA replication (GO:0006260);; Biological Process: DNA-dependent DNA replication (GO:0006261);; Biological Process: DNA repair (GO:0006281);;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biological_process (GO:0008150);; Biological Process: metabolic process (GO:0008152);; Biological Process: biosynthetic process (GO:0009058);; Biological Process: macromolecule biosynthetic process (GO:0009059);; Biological Process: anatomical structure morphogenesis (GO:0009653);; Biological Process: tissue development (GO:0009888);; Biological Process: cellular process (GO:0009987);; Biological Process: trichome differentiation (GO:0010026);; Biological Process: trichome morphogenesis (GO:0010090);; Biological Process: trichome branching (GO:0010091);; Cellular Component: membrane (GO:0016020);; Biological Process: cellular component organization (GO:0016043);; Biological Process: cell differentiation (GO:0030154);; Biological Process: developmental process (GO:0032502);; Biological Process: cellular component morphogenesis (GO:0032989);; Cellular Component: macromolecular complex (GO:0032991);; Biological Process: cellular response to stress (GO:0033554);; Biological Process: cellular nitrogen compound metabolic process (GO:0034641);; Biological Process: cellular macromolecule biosynthetic process (GO:0034645);;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cellular metabolic process (GO:0044237);; Biological Process: primary metabolic process (GO:0044238);; Biological Process: cellular biosynthetic process (GO:0044249);; Biological Process: cellular macromolecule metabolic process (GO:0044260);; Cellular Component: organelle part (GO:0044422);; Cellular Component: intracellular part (GO:0044424);; Cellular Component: chromosomal part (GO:0044427);; Cellular Component: intracellular organelle part (GO:0044446);; Cellular Component: cell part (GO:0044464);; Biological Process: heterocycle metabolic process (GO:0046483);; Biological Process: cell development (GO:0048468);; Biological Process: anatomical structure development (GO:0048856);; Biological Process: cellular developmental process (GO:0048869);; Biological Process: response to stimulus (GO:0050896);; Biological Process: cellular response to stimulus (GO:0051716);; Biological Process: organic substance metabolic process (GO:0071704);; Biological Process: cellular component organization or biogenesis (GO:0071840);; Cellular Component: cell periphery (GO:0071944);; Biological Process: nucleic acid metabolic process (GO:0090304);; Biological Process: plant epidermis development (GO:0090558);; Biological Process: plant epidermis morphogenesis (GO:0090626);; Biological Process: organic cyclic compound metabolic process (GO:1901360);; Biological Process: organic substance biosynthetic process (GO:1901576);; </t>
  </si>
  <si>
    <t xml:space="preserve">K10756|7.5e-18|ota:OT_ostta02g00555|K10756 replication factor C subunit 3/5 | (RefSeq) P-loop containing nucleoside triphosphate hydrolase </t>
  </si>
  <si>
    <t>DNA replication (ko03030);; Nucleotide excision repair (ko03420);; Mismatch repair (ko03430)</t>
  </si>
  <si>
    <t>DNA polymerase III, delta subunit</t>
  </si>
  <si>
    <t>Protein STICHEL OS=Arabidopsis thaliana OX=3702 GN=STI PE=1 SV=2</t>
  </si>
  <si>
    <t>hypothetical protein E2562_008573 [Oryza meyeriana var. granulata]</t>
  </si>
  <si>
    <t>biological process: cellular process (GO:0009987);; biological process: developmental process (GO:0032502);; biological process: single-organism process (GO:0044699);; biological process: cellular component organization or biogenesis (GO:0071840);; biological process: metabolic process (GO:0008152);; molecular function: catalytic activity (GO:0003824);; cellular component: cell (GO:0005623);; cellular component: cell part (GO:0044464);; cellular component: organelle (GO:0043226);; cellular component: organelle part (GO:0044422);; cellular component: macromolecular complex (GO:0032991);; cellular component: membrane (GO:0016020);; biological process: response to stimulus (GO:0050896)</t>
  </si>
  <si>
    <t>PH02Gene45504</t>
  </si>
  <si>
    <t xml:space="preserve">Molecular Function: protein tyrosine kinase activity (GO:0004713);; Molecular Function: ATP binding (GO:0005524);; Cellular Component: integral component of membrane (GO:0016021);; </t>
  </si>
  <si>
    <t xml:space="preserve">K01180|4.9e-52|cmax:111487562|K01180 endo-1,3(4)-beta-glucanase [EC:3.2.1.6] | (RefSeq) uncharacterized protein LOC111487562 </t>
  </si>
  <si>
    <t>C-type lectin receptor-like tyrosine-protein kinase At1g52310 OS=Arabidopsis thaliana OX=3702 GN=At1g52310 PE=2 SV=1</t>
  </si>
  <si>
    <t>C-type lectin receptor-like tyrosine-protein kinase At1g52310 isoform X1 [Setaria viridis]</t>
  </si>
  <si>
    <t>PH02Gene33834</t>
  </si>
  <si>
    <t xml:space="preserve">Molecular Function: molecular_function (GO:0003674);; Molecular Function: catalytic activity (GO:0003824);; Molecular Function: copper ion binding (GO:0005507);; Biological Process: biological_process (GO:0008150);; Biological Process: metabolic process (GO:0008152);; Molecular Function: oxidoreductase activity (GO:0016491);; Molecular Function: oxidoreductase activity, oxidizing metal ions (GO:0016722);; Biological Process: oxidation-reduction process (GO:0055114);; </t>
  </si>
  <si>
    <t xml:space="preserve">K05909|1.9e-280|ats:109741539|K05909 laccase [EC:1.10.3.2] | (RefSeq) LOC109741539; laccase-25-like isoform X1 </t>
  </si>
  <si>
    <t>Laccase-25 OS=Oryza sativa subsp. japonica OX=39947 GN=LAC25 PE=3 SV=1</t>
  </si>
  <si>
    <t>hypothetical protein E2562_016057, partial [Oryza meyeriana var. granulata]</t>
  </si>
  <si>
    <t>molecular function: catalytic activity (GO:0003824);; molecular function: binding (GO:0005488);; biological process: metabolic process (GO:0008152);; biological process: single-organism process (GO:0044699)</t>
  </si>
  <si>
    <t>Phyllostachys_edulis_newGene_16844</t>
  </si>
  <si>
    <t>PH02Gene00477</t>
  </si>
  <si>
    <t>Filament-like plant protein, long coiled-coil</t>
  </si>
  <si>
    <t>Filament-like plant protein 7 OS=Arabidopsis thaliana OX=3702 GN=FPP7 PE=3 SV=2</t>
  </si>
  <si>
    <t>hypothetical protein OsI_17686 [Oryza sativa Indica Group]</t>
  </si>
  <si>
    <t>Phyllostachys_edulis_newGene_8291</t>
  </si>
  <si>
    <t>Phyllostachys_edulis_newGene_14947</t>
  </si>
  <si>
    <t>Phyllostachys_edulis_newGene_6412</t>
  </si>
  <si>
    <t xml:space="preserve">Molecular Function: UTP:glucose-1-phosphate uridylyltransferase activity (GO:0003983);; Biological Process: UDP-glucose metabolic process (GO:0006011);; </t>
  </si>
  <si>
    <t xml:space="preserve">K00963|1.3e-255|obr:102702411|K00963 UTP--glucose-1-phosphate uridylyltransferase [EC:2.7.7.9] | (RefSeq) UTP--glucose-1-phosphate uridylyltransferase </t>
  </si>
  <si>
    <t>Pentose and glucuronate interconversions (ko00040);; Galactose metabolism (ko00052);; Starch and sucrose metabolism (ko00500);; Amino sugar and nucleotide sugar metabolism (ko00520)</t>
  </si>
  <si>
    <t>UTP--glucose-1-phosphate uridylyltransferase</t>
  </si>
  <si>
    <t>UTP--glucose-1-phosphate uridylyltransferase OS=Hordeum vulgare OX=4513 PE=2 SV=1</t>
  </si>
  <si>
    <t>UDP-glucose pyrophosphorylase [Bambusa oldhamii]</t>
  </si>
  <si>
    <t>PH02Gene03877</t>
  </si>
  <si>
    <t xml:space="preserve">Molecular Function: phosphoglycerate kinase activity (GO:0004618);; Molecular Function: ATP binding (GO:0005524);; Biological Process: glycolytic process (GO:0006096);; </t>
  </si>
  <si>
    <t xml:space="preserve">K00927|6.8e-228|sita:101765234|K00927 phosphoglycerate kinase [EC:2.7.2.3] | (RefSeq) phosphoglycerate kinase, chloroplastic </t>
  </si>
  <si>
    <t>Phosphoglycerate kinase, chloroplastic OS=Triticum aestivum OX=4565 PE=2 SV=1</t>
  </si>
  <si>
    <t>Phosphoglycerate kinase, chloroplastic [Dichanthelium oligosanthes]</t>
  </si>
  <si>
    <t>PH02Gene23468</t>
  </si>
  <si>
    <t xml:space="preserve">K01176|5.2e-72|sbi:8065370|K01176 alpha-amylase [EC:3.2.1.1] | (RefSeq) alpha-amylase isozyme 2A </t>
  </si>
  <si>
    <t>hypothetical protein SEVIR_4G186900v2 [Setaria viridis]</t>
  </si>
  <si>
    <t>Phyllostachys_edulis_newGene_7027</t>
  </si>
  <si>
    <t>PH02Gene01469</t>
  </si>
  <si>
    <t xml:space="preserve">K16281|4.5e-42|zma:100281962|K16281 RING-H2 zinc finger protein RHA1 | (RefSeq) E3 ubiquitin-protein ligase RHA1B </t>
  </si>
  <si>
    <t>E3 ubiquitin-protein ligase ATL15 OS=Arabidopsis thaliana OX=3702 GN=ATL15 PE=1 SV=1</t>
  </si>
  <si>
    <t>Phyllostachys_edulis_newGene_18271</t>
  </si>
  <si>
    <t xml:space="preserve">Biological Process: pseudouridine synthesis (GO:0001522);; Molecular Function: RNA binding (GO:0003723);; Cellular Component: nucleolus (GO:0005730);; Biological Process: rRNA processing (GO:0006364);; </t>
  </si>
  <si>
    <t xml:space="preserve">K11128|9.7e-61|sita:101783998|K11128 H/ACA ribonucleoprotein complex subunit 1 | (RefSeq) putative H/ACA ribonucleoprotein complex subunit 1-like protein 1 </t>
  </si>
  <si>
    <t>Gar1/Naf1 RNA binding region</t>
  </si>
  <si>
    <t>Putative H/ACA ribonucleoprotein complex subunit 1-like protein 1 OS=Arabidopsis thaliana OX=3702 GN=At3g03920 PE=2 SV=1</t>
  </si>
  <si>
    <t>putative H/ACA ribonucleoprotein complex subunit 1-like protein 1 [Setaria italica]</t>
  </si>
  <si>
    <t>biological process: metabolic process (GO:0008152);; biological process: cellular process (GO:0009987);; molecular function: binding (GO:0005488);; cellular component: cell (GO:0005623);; cellular component: organelle (GO:0043226);; cellular component: organelle part (GO:0044422);; cellular component: cell part (GO:0044464)</t>
  </si>
  <si>
    <t>PH02Gene15807</t>
  </si>
  <si>
    <t xml:space="preserve">K01870|1.4e-36|csat:104723377|K01870 isoleucyl-tRNA synthetase [EC:6.1.1.5] | (RefSeq) isoleucine--tRNA ligase, chloroplastic/mitochondrial-like </t>
  </si>
  <si>
    <t>PH02Gene32948</t>
  </si>
  <si>
    <t>NAC domain-containing protein 75 OS=Arabidopsis thaliana OX=3702 GN=NAC075 PE=2 SV=1</t>
  </si>
  <si>
    <t>NAC domain-containing protein 75 [Brachypodium distachyon]</t>
  </si>
  <si>
    <t>PH02Gene29344</t>
  </si>
  <si>
    <t xml:space="preserve">Molecular Function: protein binding (GO:0005515);; Cellular Component: cellular_component (GO:0005575);; Cellular Component: intracellular (GO:0005622);; Cellular Component: cell (GO:0005623);; Cellular Component: nucleus (GO:0005634);;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</t>
  </si>
  <si>
    <t>U-box domain-containing protein 4 [Oryza sativa Japonica Group]</t>
  </si>
  <si>
    <t>Phyllostachys_edulis_newGene_2738</t>
  </si>
  <si>
    <t xml:space="preserve">K14772|2.5e-26|osa:107279412|K14772 U3 small nucleolar RNA-associated protein 20 | (RefSeq) small subunit processome component 20 homolog </t>
  </si>
  <si>
    <t>PH02Gene10849</t>
  </si>
  <si>
    <t xml:space="preserve">K14484|3.2e-109|bdi:100833874|K14484 auxin-responsive protein IAA | (RefSeq) auxin-responsive protein IAA3 </t>
  </si>
  <si>
    <t>Auxin-responsive protein IAA3 OS=Oryza sativa subsp. japonica OX=39947 GN=IAA3 PE=2 SV=1</t>
  </si>
  <si>
    <t>auxin-responsive protein IAA3 [Hordeum vulgare]</t>
  </si>
  <si>
    <t>PH02Gene48638</t>
  </si>
  <si>
    <t xml:space="preserve">K13448|2.7e-44|obr:102721602|K13448 calcium-binding protein CML | (RefSeq) probable calcium-binding protein CML31 </t>
  </si>
  <si>
    <t>Putative calcium-binding protein CML19 OS=Oryza sativa subsp. japonica OX=39947 GN=CML19 PE=3 SV=1</t>
  </si>
  <si>
    <t>PREDICTED: probable calcium-binding protein CML31 [Oryza brachyantha]</t>
  </si>
  <si>
    <t>Phyllostachys_edulis_newGene_2361</t>
  </si>
  <si>
    <t>PH02Gene29763</t>
  </si>
  <si>
    <t xml:space="preserve">K14491|6.0e-11|mcha:111009269|K14491 two-component response regulator ARR-B family | (RefSeq) two-component response regulator ARR2-like </t>
  </si>
  <si>
    <t>MYB-CC type transfactor, LHEQLE motif</t>
  </si>
  <si>
    <t>Protein PHOSPHATE STARVATION RESPONSE 3 OS=Oryza sativa subsp. japonica OX=39947 GN=PHR3 PE=2 SV=1</t>
  </si>
  <si>
    <t>hypothetical protein C2845_PM10G21240 [Panicum miliaceum]</t>
  </si>
  <si>
    <t>PH02Gene30231</t>
  </si>
  <si>
    <t xml:space="preserve">Molecular Function: UDP-glucose 4-epimerase activity (GO:0003978);; Biological Process: galactose metabolic process (GO:0006012);; Cellular Component: integral component of membrane (GO:0016021);; </t>
  </si>
  <si>
    <t xml:space="preserve">K01784|1.3e-191|sita:101782923|K01784 UDP-glucose 4-epimerase [EC:5.1.3.2] | (RefSeq) UDP-glucose 4-epimerase 1 </t>
  </si>
  <si>
    <t>Galactose metabolism (ko00052);; Amino sugar and nucleotide sugar metabolism (ko00520)</t>
  </si>
  <si>
    <t>GDP-mannose 4,6 dehydratase</t>
  </si>
  <si>
    <t>UDP-glucose 4-epimerase 1 OS=Oryza sativa subsp. japonica OX=39947 GN=UGE-1 PE=2 SV=1</t>
  </si>
  <si>
    <t>hypothetical protein EJB05_36280, partial [Eragrostis curvula]</t>
  </si>
  <si>
    <t>molecular function: catalytic activity (GO:0003824);; biological process: metabolic process (GO:0008152);; biological process: single-organism process (GO:0044699);; cellular component: membrane (GO:0016020);; cellular component: membrane part (GO:0044425)</t>
  </si>
  <si>
    <t>PH02Gene41877</t>
  </si>
  <si>
    <t xml:space="preserve">Biological Process: fatty acid biosynthetic process (GO:0006633);; Cellular Component: chloroplast (GO:0009507);; Molecular Function: thiolester hydrolase activity (GO:0016790);; </t>
  </si>
  <si>
    <t xml:space="preserve">K10781|5.8e-189|sita:101775948|K10781 fatty acyl-ACP thioesterase B [EC:3.1.2.14 3.1.2.21] | (RefSeq) palmitoyl-acyl carrier protein thioesterase, chloroplastic </t>
  </si>
  <si>
    <t>Fatty acid biosynthesis (ko00061);; Fatty acid metabolism (ko01212)</t>
  </si>
  <si>
    <t>Acyl-ACP thioesterase</t>
  </si>
  <si>
    <t>Palmitoyl-acyl carrier protein thioesterase, chloroplastic OS=Arabidopsis thaliana OX=3702 GN=FATB PE=1 SV=1</t>
  </si>
  <si>
    <t>hypothetical protein EJB05_41443 [Eragrostis curvula]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</si>
  <si>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molecular function: catalytic activity (GO:0003824)</t>
  </si>
  <si>
    <t>PH02Gene04596</t>
  </si>
  <si>
    <t xml:space="preserve">K09228|2.4e-10|ppp:112288929|K09228 KRAB domain-containing zinc finger protein | (RefSeq) zinc finger protein JACKDAW-like </t>
  </si>
  <si>
    <t>Zinc finger protein WIP2 OS=Arabidopsis thaliana OX=3702 GN=WIP2 PE=1 SV=1</t>
  </si>
  <si>
    <t>hypothetical protein EJB05_43516, partial [Eragrostis curvula]</t>
  </si>
  <si>
    <t>PH02Gene18242</t>
  </si>
  <si>
    <t xml:space="preserve">K11654|8.8e-30|smo:SELMODRAFT_440203|K11654 SWI/SNF-related matrix-associated actin-dependent regulator of chromatin subfamily A member 5 [EC:3.6.4.-] | (RefSeq) CHR11-1; hypothetical protein </t>
  </si>
  <si>
    <t>PPR repeat</t>
  </si>
  <si>
    <t>hypothetical protein EJB05_05003 [Eragrostis curvula]</t>
  </si>
  <si>
    <t>PH02Gene38345</t>
  </si>
  <si>
    <t xml:space="preserve">K13430|7.4e-53|peq:110028637|K13430 serine/threonine-protein kinase PBS1 [EC:2.7.11.1] | (RefSeq) probable serine/threonine-protein kinase PBL7 </t>
  </si>
  <si>
    <t>Phyllostachys_edulis_newGene_10794</t>
  </si>
  <si>
    <t>PH02Gene35492</t>
  </si>
  <si>
    <t>Pentatricopeptide repeat-containing protein At2g35130 OS=Arabidopsis thaliana OX=3702 GN=At2g35130 PE=3 SV=1</t>
  </si>
  <si>
    <t>pentatricopeptide repeat-containing protein At2g35130 [Sorghum bicolor]</t>
  </si>
  <si>
    <t>PH02Gene06566</t>
  </si>
  <si>
    <t>PH02Gene34082</t>
  </si>
  <si>
    <t xml:space="preserve">Cellular Component: cellular_component (GO:0005575);; Cellular Component: cell (GO:0005623);; Cellular Component: plasma membrane (GO:0005886);; Biological Process: biological_process (GO:0008150);; Biological Process: response to external stimulus (GO:0009605);; Biological Process: response to biotic stimulus (GO:0009607);; Biological Process: response to nematode (GO:0009624);; Cellular Component: membrane (GO:0016020);; Molecular Function: transmembrane transporter activity (GO:0022857);; Biological Process: response to external biotic stimulus (GO:0043207);; Cellular Component: cell part (GO:0044464);; Biological Process: response to stimulus (GO:0050896);; Biological Process: multi-organism process (GO:0051704);; Biological Process: response to other organism (GO:0051707);; Biological Process: transmembrane transport (GO:0055085);; Cellular Component: cell periphery (GO:0071944);; </t>
  </si>
  <si>
    <t xml:space="preserve">K14638|4.6e-115|cmax:111496854|K14638 solute carrier family 15 (peptide/histidine transporter), member 3/4 | (RefSeq) protein NRT1/ PTR FAMILY 4.5-like </t>
  </si>
  <si>
    <t>Protein NRT1/ PTR FAMILY 4.4 OS=Arabidopsis thaliana OX=3702 GN=NPF4.4 PE=2 SV=1</t>
  </si>
  <si>
    <t>hypothetical protein E2562_034524 [Oryza meyeriana var. granulata]</t>
  </si>
  <si>
    <t>cellular component: cell (GO:0005623);; cellular component: membrane (GO:0016020);; cellular component: cell part (GO:0044464);; biological process: response to stimulus (GO:0050896);; biological process: multi-organism process (GO:0051704);; biological process: localization (GO:0051179);; molecular function: transporter activity (GO:0005215)</t>
  </si>
  <si>
    <t>PH02Gene39046</t>
  </si>
  <si>
    <t xml:space="preserve">K09510|6.7e-06|apro:F751_2966|K09510 DnaJ homolog subfamily B member 4 | (RefSeq) DnaJ-like protein subfamily B member 5 </t>
  </si>
  <si>
    <t>uncharacterized protein LOC109767315 [Aegilops tauschii subsp. tauschii]</t>
  </si>
  <si>
    <t>PH02Gene50408</t>
  </si>
  <si>
    <t xml:space="preserve">K23544|3.2e-100|brp:103842861|K23544 serine incorporator 1/3 | (RefSeq) serine incorporator 3 </t>
  </si>
  <si>
    <t>Wall-associated receptor kinase 5 OS=Arabidopsis thaliana OX=3702 GN=WAK5 PE=2 SV=1</t>
  </si>
  <si>
    <t>wall-associated receptor kinase 5 isoform X1 [Oryza sativa Japonica Group]</t>
  </si>
  <si>
    <t>Phyllostachys_edulis_newGene_1731</t>
  </si>
  <si>
    <t xml:space="preserve">K13430|3.0e-17|eus:EUTSA_v10005297mg|K13430 serine/threonine-protein kinase PBS1 [EC:2.7.11.1] | (RefSeq) hypothetical protein </t>
  </si>
  <si>
    <t>hypothetical protein SORBI_3003G192600 [Sorghum bicolor]</t>
  </si>
  <si>
    <t>PH02Gene40225</t>
  </si>
  <si>
    <t xml:space="preserve">Molecular Function: fumarylacetoacetase activity (GO:0004334);; Cellular Component: cytosol (GO:0005829);; Biological Process: L-phenylalanine catabolic process (GO:0006559);; Biological Process: tyrosine catabolic process (GO:0006572);; Biological Process: cell death (GO:0008219);; Molecular Function: metal ion binding (GO:0046872);; Biological Process: homogentisate catabolic process (GO:1902000);; </t>
  </si>
  <si>
    <t xml:space="preserve">K01555|8.1e-31|ats:109753986|K01555 fumarylacetoacetase [EC:3.7.1.2] | (RefSeq) LOC109753986; fumarylacetoacetase </t>
  </si>
  <si>
    <t>Fumarylacetoacetate (FAA) hydrolase family</t>
  </si>
  <si>
    <t>Fumarylacetoacetase OS=Oryza sativa subsp. japonica OX=39947 GN=FAH PE=2 SV=1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</si>
  <si>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molecular function: binding (GO:0005488)</t>
  </si>
  <si>
    <t>PH02Gene23097</t>
  </si>
  <si>
    <t>hypothetical protein E2562_039130 [Oryza meyeriana var. granulata]</t>
  </si>
  <si>
    <t>PH02Gene15114</t>
  </si>
  <si>
    <t xml:space="preserve">K19355|9.0e-219|ats:109758394|K19355 mannan endo-1,4-beta-mannosidase [EC:3.2.1.78] | (RefSeq) LOC109758394; mannan endo-1,4-beta-mannosidase 2-like </t>
  </si>
  <si>
    <t>Mannan endo-1,4-beta-mannosidase 2 OS=Oryza sativa subsp. japonica OX=39947 GN=MAN2 PE=2 SV=2</t>
  </si>
  <si>
    <t>Mannan endo-1,4-beta-mannosidase 2 [Hordeum vulgare]</t>
  </si>
  <si>
    <t>PH02Gene44071</t>
  </si>
  <si>
    <t xml:space="preserve">K01590|1.8e-252|osa:4329593|K01590 histidine decarboxylase [EC:4.1.1.22] | (RefSeq) serine decarboxylase 1 </t>
  </si>
  <si>
    <t>PH02Gene22436</t>
  </si>
  <si>
    <t xml:space="preserve">K14486|2.7e-193|pda:103720230|K14486 auxin response factor | (RefSeq) auxin response factor 18-like isoform X1 </t>
  </si>
  <si>
    <t>PH02Gene20304</t>
  </si>
  <si>
    <t xml:space="preserve">Molecular Function: tryptophan synthase activity (GO:0004834);; </t>
  </si>
  <si>
    <t xml:space="preserve">K01695|9.3e-144|dosa:Os07t0182100-01|K01695 tryptophan synthase alpha chain [EC:4.2.1.20] | (RefSeq) Os07g0182100; Similar to Tryptophan synthase alpha chain. </t>
  </si>
  <si>
    <t>Glycine, serine and threonine metabolism (ko00260);; Phenylalanine, tyrosine and tryptophan biosynthesis (ko00400);; Biosynthesis of amino acids (ko01230)</t>
  </si>
  <si>
    <t>Tryptophan synthase alpha chain</t>
  </si>
  <si>
    <t>Tryptophan synthase alpha chain OS=Arabidopsis thaliana OX=3702 GN=TRPA1 PE=1 SV=2</t>
  </si>
  <si>
    <t>tryptophan synthase alpha chain isoform X1 [Oryza sativa Japonica Group]</t>
  </si>
  <si>
    <t>PH02Gene09430</t>
  </si>
  <si>
    <t xml:space="preserve">K16280|3.4e-201|zma:100279782|K16280 E3 ubiquitin-protein ligase RGLG [EC:2.3.2.27] | (RefSeq) uncharacterized protein LOC100279782 </t>
  </si>
  <si>
    <t>Copine</t>
  </si>
  <si>
    <t>E3 ubiquitin-protein ligase RGLG2 OS=Arabidopsis thaliana OX=3702 GN=RGLG2 PE=1 SV=1</t>
  </si>
  <si>
    <t>hypothetical protein E2562_007517 [Oryza meyeriana var. granulata]</t>
  </si>
  <si>
    <t>PH02Gene26699</t>
  </si>
  <si>
    <t>PH02Gene47378</t>
  </si>
  <si>
    <t>Chitinase 1 OS=Tulipa saxatilis subsp. bakeri OX=110455 PE=1 SV=1</t>
  </si>
  <si>
    <t>hypothetical protein E2562_013446 [Oryza meyeriana var. granulata]</t>
  </si>
  <si>
    <t>Phyllostachys_edulis_newGene_11994</t>
  </si>
  <si>
    <t>PH02Gene31760</t>
  </si>
  <si>
    <t>Domain of unknown function (DUF966)</t>
  </si>
  <si>
    <t>Protein UPSTREAM OF FLC OS=Arabidopsis thaliana OX=3702 GN=UFC PE=2 SV=1</t>
  </si>
  <si>
    <t>protein UPSTREAM OF FLC isoform X2 [Oryza sativa Japonica Group]</t>
  </si>
  <si>
    <t>PH02Gene25230</t>
  </si>
  <si>
    <t>Trihelix transcription factor GT-3a OS=Arabidopsis thaliana OX=3702 GN=GT-3A PE=1 SV=1</t>
  </si>
  <si>
    <t>trihelix transcription factor GT-3b-like [Aegilops tauschii subsp. tauschii]</t>
  </si>
  <si>
    <t>PH02Gene05190</t>
  </si>
  <si>
    <t xml:space="preserve">Molecular Function: DNA binding (GO:0003677);; Cellular Component: nucleus (GO:0005634);; Biological Process: regulation of transcription, DNA-templated (GO:0006355);; Biological Process: response to hormone (GO:0009725);; </t>
  </si>
  <si>
    <t xml:space="preserve">K14486|0.0e+00|dosa:Os04t0442000-01|K14486 auxin response factor | (RefSeq) Os04g0442000, ARF9, AUXIN_RESPONSE_FACTOR_9; Similar to Auxin response factor 2 (ARF1-binding protein) (ARF1-BP). </t>
  </si>
  <si>
    <t>Auxin response factor 9 OS=Oryza sativa subsp. japonica OX=39947 GN=ARF9 PE=2 SV=1</t>
  </si>
  <si>
    <t>hypothetical protein E2562_023214 [Oryza meyeriana var. granulata]</t>
  </si>
  <si>
    <t>molecular function: binding (GO:0005488);; cellular component: cell (GO:0005623);; cellular component: organelle (GO:0043226);; cellular component: cell part (GO:0044464);; biological process: biological regulation (GO:0065007);; biological process: response to stimulus (GO:0050896)</t>
  </si>
  <si>
    <t>PH02Gene04332</t>
  </si>
  <si>
    <t xml:space="preserve">Cellular Component: cellular_component (GO:0005575);; Cellular Component: intracellular (GO:0005622);; Cellular Component: cell (GO:0005623);; Cellular Component: nucleus (GO:0005634);; Biological Process: nucleobase-containing compound metabolic process (GO:0006139);; Biological Process: DNA metabolic process (GO:0006259);; Biological Process: DNA modification (GO:0006304);; Biological Process: DNA alkylation (GO:0006305);; Biological Process: DNA methylation (GO:0006306);;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cellular process (GO:0009987);; Biological Process: methylation (GO:0032259);;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macromolecule methylation (GO:0043414);; Biological Process: cellular metabolic process (GO:0044237);; Biological Process: primary metabolic process (GO:0044238);; Biological Process: cellular macromolecule metabolic process (GO:0044260);; Cellular Component: intracellular part (GO:0044424);; Cellular Component: cell part (GO:0044464);; Biological Process: DNA methylation or demethylation (GO:0044728);; Biological Process: heterocycle metabolic process (GO:0046483);; Biological Process: organic substance metabolic process (GO:0071704);; Biological Process: nucleic acid metabolic process (GO:0090304);; Biological Process: organic cyclic compound metabolic process (GO:1901360);; </t>
  </si>
  <si>
    <t xml:space="preserve">K05391|7.2e-21|pavi:110751042|K05391 cyclic nucleotide gated channel, plant | (RefSeq) cyclic nucleotide-gated ion channel 1-like </t>
  </si>
  <si>
    <t>UBA-like domain</t>
  </si>
  <si>
    <t>Probable inactive DNA (cytosine-5)-methyltransferase DRM3 OS=Oryza sativa subsp. japonica OX=39947 GN=DRM3 PE=2 SV=1</t>
  </si>
  <si>
    <t>hypothetical protein E2562_003346 [Oryza meyeriana var. granulata]</t>
  </si>
  <si>
    <t>cellular component: cell (GO:0005623);; cellular component: cell part (GO:0044464);; cellular component: organelle (GO:0043226);; biological process: metabolic process (GO:0008152);; biological process: cellular process (GO:0009987)</t>
  </si>
  <si>
    <t>PH02Gene25613</t>
  </si>
  <si>
    <t xml:space="preserve">Molecular Function: molecular_function (GO:0003674);; Molecular Function: structural constituent of ribosome (GO:0003735);; Molecular Function: structural molecule activity (GO:0005198);; Cellular Component: cellular_component (GO:0005575);; Cellular Component: intracellular (GO:0005622);; Cellular Component: cell (GO:0005623);; Cellular Component: cytoplasm (GO:0005737);; Cellular Component: cytosol (GO:0005829);; Cellular Component: ribosome (GO:0005840);; Biological Process: translation (GO:0006412);; Biological Process: peptide metabolic process (GO:0006518);; Biological Process: nitrogen compound metabolic process (GO:0006807);; Biological Process: biological_process (GO:0008150);; Biological Process: metabolic process (GO:0008152);; Biological Process: biosynthetic process (GO:0009058);; Biological Process: macromolecule biosynthetic process (GO:0009059);; Biological Process: cellular process (GO:0009987);; Biological Process: gene expression (GO:0010467);; Cellular Component: small ribosomal subunit (GO:0015935);; Biological Process: protein metabolic process (GO:0019538);; Cellular Component: cytosolic ribosome (GO:0022626);; Cellular Component: cytosolic small ribosomal subunit (GO:0022627);; Cellular Component: macromolecular complex (GO:0032991);; Biological Process: cellular nitrogen compound metabolic process (GO:0034641);; Biological Process: cellular macromolecule biosynthetic process (GO:0034645);; Biological Process: peptide biosynthetic process (GO:0043043);; Biological Process: macromolecule metabolic process (GO:0043170);; Cellular Component: organelle (GO:0043226);; Cellular Component: non-membrane-bounded organelle (GO:0043228);; Cellular Component: intracellular organelle (GO:0043229);; Cellular Component: intracellular non-membrane-bounded organelle (GO:0043232);; Biological Process: cellular amide metabolic process (GO:0043603);; Biological Process: amide biosynthetic process (GO:0043604);;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protein metabolic process (GO:0044267);; Biological Process: cellular nitrogen compound biosynthetic process (GO:0044271);; Cellular Component: ribosomal subunit (GO:0044391);; Cellular Component: organelle part (GO:0044422);; Cellular Component: intracellular part (GO:0044424);; Cellular Component: cytoplasmic part (GO:0044444);; Cellular Component: cytosolic part (GO:0044445);; Cellular Component: intracellular organelle part (GO:0044446);; Cellular Component: cell part (GO:0044464);; Biological Process: organic substance metabolic process (GO:0071704);; Biological Process: organonitrogen compound metabolic process (GO:1901564);; Biological Process: organonitrogen compound biosynthetic process (GO:1901566);; Biological Process: organic substance biosynthetic process (GO:1901576);; Cellular Component: ribonucleoprotein complex (GO:1990904);; </t>
  </si>
  <si>
    <t xml:space="preserve">K02949|2.5e-86|dosa:Os04t0502300-01|K02949 small subunit ribosomal protein S11e | (RefSeq) Os04g0502300; Similar to 40S ribosomal protein S11. </t>
  </si>
  <si>
    <t>Ribosomal_S17 N-terminal</t>
  </si>
  <si>
    <t>40S ribosomal protein S11 OS=Zea mays OX=4577 GN=RPS11 PE=2 SV=1</t>
  </si>
  <si>
    <t>hypothetical protein E2562_008341 [Oryza meyeriana var. granulata]</t>
  </si>
  <si>
    <t>molecular function: structural molecule activity (GO:0005198);; cellular component: cell (GO:0005623);; cellular component: cell part (GO:0044464);; cellular component: macromolecular complex (GO:0032991);; cellular component: organelle (GO:0043226);; biological process: metabolic process (GO:0008152);; biological process: cellular process (GO:0009987);; cellular component: organelle part (GO:0044422)</t>
  </si>
  <si>
    <t>PH02Gene25701</t>
  </si>
  <si>
    <t xml:space="preserve">Molecular Function: aspartic-type endopeptidase activity (GO:0004190);; Cellular Component: extracellular region (GO:0005576);; Biological Process: proteolysis (GO:0006508);; Biological Process: protein catabolic process (GO:0030163);; </t>
  </si>
  <si>
    <t xml:space="preserve">K22683|1.0e-66|mus:103983456|K22683 aspartyl protease family protein [EC:3.4.23.-] | (RefSeq) protein ASPARTIC PROTEASE IN GUARD CELL 1-like </t>
  </si>
  <si>
    <t>Aspartic proteinase nepenthesin-1 OS=Nepenthes gracilis OX=150966 GN=nep1 PE=1 SV=1</t>
  </si>
  <si>
    <t>aspartic proteinase nepenthesin-1 [Oryza sativa Japonica Group]</t>
  </si>
  <si>
    <t>biological process: metabolic process (GO:0008152);; molecular function: catalytic activity (GO:0003824);; cellular component: extracellular region (GO:0005576)</t>
  </si>
  <si>
    <t>PH02Gene28452</t>
  </si>
  <si>
    <t xml:space="preserve">Cellular Component: extracellular region (GO:0005576);; Cellular Component: cell wall (GO:0005618);; Cellular Component: integral component of membrane (GO:0016021);; Molecular Function: hydrolase activity (GO:0016787);; Biological Process: cell wall organization (GO:0071555);; </t>
  </si>
  <si>
    <t xml:space="preserve">K01280|8.4e-103|spen:107013676|K01280 tripeptidyl-peptidase II [EC:3.4.14.10] | (RefSeq) tripeptidyl-peptidase 2-like isoform X1 </t>
  </si>
  <si>
    <t>Pectinacetylesterase</t>
  </si>
  <si>
    <t>Pectin acetylesterase 5 OS=Arabidopsis thaliana OX=3702 GN=PAE5 PE=2 SV=1</t>
  </si>
  <si>
    <t>pectin acetylesterase 5-like isoform X2 [Setaria viridis]</t>
  </si>
  <si>
    <t>cellular component: extracellular region (GO:0005576);; cellular component: cell (GO:0005623);; cellular component: cell part (GO:0044464);; cellular component: membrane (GO:0016020);; cellular component: membrane part (GO:0044425);; molecular function: catalytic activity (GO:0003824);; biological process: cellular process (GO:0009987);; biological process: cellular component organization or biogenesis (GO:0071840)</t>
  </si>
  <si>
    <t>Phyllostachys_edulis_newGene_1298</t>
  </si>
  <si>
    <t xml:space="preserve">K23553|1.4e-14|zma:103637279|K23553 post-GPI attachment to proteins factor 3 | (RefSeq) LOW QUALITY PROTEIN: post-GPI attachment to proteins factor 3 </t>
  </si>
  <si>
    <t>Uncharacterized GPI-anchored protein At3g06035 OS=Arabidopsis thaliana OX=3702 GN=At3g06035 PE=2 SV=1</t>
  </si>
  <si>
    <t>hypothetical protein E2562_006866 [Oryza meyeriana var. granulata]</t>
  </si>
  <si>
    <t>Phyllostachys_edulis_newGene_11668</t>
  </si>
  <si>
    <t>PH02Gene20957</t>
  </si>
  <si>
    <t xml:space="preserve">Biological Process: microtubule cytoskeleton organization (GO:0000226);; Biological Process: mitotic cell cycle (GO:0000278);; Molecular Function: molecular_function (GO:0003674);; Molecular Function: motor activity (GO:0003774);; Molecular Function: microtubule motor activity (GO:0003777);; Molecular Function: catalytic activity (GO:0003824);; Molecular Function: ATP binding (GO:0005524);; Cellular Component: cellular_component (GO:0005575);; Cellular Component: intracellular (GO:0005622);; Cellular Component: cell (GO:0005623);; Cellular Component: centrosome (GO:0005813);; Cellular Component: microtubule organizing center (GO:0005815);; Cellular Component: cytoskeleton (GO:0005856);; Cellular Component: kinesin complex (GO:0005871);; Cellular Component: microtubule associated complex (GO:0005875);; Biological Process: movement of cell or subcellular component (GO:0006928);; Biological Process: organelle organization (GO:0006996);; Biological Process: cytoskeleton organization (GO:0007010);; Biological Process: microtubule-based process (GO:0007017);; Biological Process: microtubule-based movement (GO:0007018);; Biological Process: cell cycle (GO:0007049);; Biological Process: spindle organization (GO:0007051);; Biological Process: mitotic spindle organization (GO:0007052);; Molecular Function: microtubule binding (GO:0008017);; Biological Process: biological_process (GO:0008150);; Biological Process: cellular process (GO:0009987);; Cellular Component: microtubule cytoskeleton (GO:0015630);; Biological Process: cellular component organization (GO:0016043);;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Biological Process: cell cycle process (GO:0022402);; Cellular Component: macromolecular complex (GO:0032991);; Cellular Component: organelle (GO:0043226);; Cellular Component: non-membrane-bounded organelle (GO:0043228);; Cellular Component: intracellular organelle (GO:0043229);; Cellular Component: intracellular non-membrane-bounded organelle (GO:0043232);; Cellular Component: organelle part (GO:0044422);; Cellular Component: intracellular part (GO:0044424);; Cellular Component: cytoskeletal part (GO:0044430);; Cellular Component: intracellular organelle part (GO:0044446);; Cellular Component: cell part (GO:0044464);; Biological Process: cellular component organization or biogenesis (GO:0071840);; Biological Process: microtubule cytoskeleton organization involved in mitosis (GO:1902850);; Biological Process: mitotic cell cycle process (GO:1903047);; </t>
  </si>
  <si>
    <t xml:space="preserve">K10393|0.0e+00|obr:102718045|K10393 kinesin family member 2/24 | (RefSeq) kinesin-13A </t>
  </si>
  <si>
    <t>Kinesin-like protein KIN-13B OS=Oryza sativa subsp. japonica OX=39947 GN=KIN13B PE=2 SV=2</t>
  </si>
  <si>
    <t>hypothetical protein E2562_006381 [Oryza meyeriana var. granulata]</t>
  </si>
  <si>
    <t>biological process: cellular process (GO:0009987);; biological process: cellular component organization or biogenesis (GO:0071840);; biological process: single-organism process (GO:0044699);; 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macromolecular complex (GO:0032991)</t>
  </si>
  <si>
    <t>PH02Gene09668</t>
  </si>
  <si>
    <t xml:space="preserve">Molecular Function: electron carrier activity (GO:0009055);; Molecular Function: protein disulfide oxidoreductase activity (GO:0015035);; </t>
  </si>
  <si>
    <t xml:space="preserve">K17479|4.2e-63|sita:101773715|K17479 glutaredoxin domain-containing cysteine-rich protein 1 | (RefSeq) uncharacterized protein At5g39865 </t>
  </si>
  <si>
    <t>Glutaredoxin</t>
  </si>
  <si>
    <t>Uncharacterized protein At5g39865 OS=Arabidopsis thaliana OX=3702 GN=At5g39865 PE=2 SV=1</t>
  </si>
  <si>
    <t>uncharacterized protein At3g28850 [Oryza sativa Japonica Group]</t>
  </si>
  <si>
    <t>molecular function: electron carrier activity (GO:0009055);; biological process: metabolic process (GO:0008152);; biological process: single-organism process (GO:0044699);; molecular function: catalytic activity (GO:0003824)</t>
  </si>
  <si>
    <t>PH02Gene47941</t>
  </si>
  <si>
    <t xml:space="preserve">Molecular Function: AT DNA binding (GO:0003680);; Molecular Function: transcription factor activity, sequence-specific DNA binding (GO:0003700);; Cellular Component: nucleus (GO:0005634);; </t>
  </si>
  <si>
    <t>Plants and Prokaryotes Conserved (PCC) domain</t>
  </si>
  <si>
    <t>AT-hook motif nuclear-localized protein 22 OS=Arabidopsis thaliana OX=3702 GN=AHL22 PE=1 SV=1</t>
  </si>
  <si>
    <t>AT-hook motif nuclear-localized protein 25-like [Panicum miliaceum]</t>
  </si>
  <si>
    <t>PH02Gene36960</t>
  </si>
  <si>
    <t xml:space="preserve">K12951|5.8e-13|smo:SELMODRAFT_448085|K12951 cobalt/nickel-transporting P-type ATPase D [EC:7.2.2.-] | (RefSeq) hypothetical protein </t>
  </si>
  <si>
    <t>guanine deaminase-like [Panicum miliaceum]</t>
  </si>
  <si>
    <t>PH02Gene11181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</si>
  <si>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Cellular Component: cellular_component (GO:0005575);; Cellular Component: intracellular (GO:0005622);; Cellular Component: cell (GO:0005623);; Cellular Component: nucleus (GO:0005634);; Cellular Component: cytoplasm (GO:0005737);; Cellular Component: cytosol (GO:0005829);;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response to endogenous stimulus (GO:0009719);; Biological Process: response to hormone (GO:0009725);; Biological Process: response to brassinosteroid (GO:0009741);; Biological Process: cellular process (GO:0009987);; Biological Process: response to organic substance (GO:0010033);; Biological Process: response to organic cyclic compound (GO:0014070);;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response to lipid (GO:0033993);; Biological Process: protein modification process (GO:0036211);; Biological Process: response to chemical (GO:0042221);;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protein autophosphorylation (GO:0046777);; Biological Process: response to stimulus (GO:0050896);; Biological Process: organic substance metabolic process (GO:0071704);; Biological Process: organonitrogen compound metabolic process (GO:1901564);; Biological Process: response to oxygen-containing compound (GO:1901700);; </t>
  </si>
  <si>
    <t xml:space="preserve">K00924|5.6e-32|obr:102706411|K00924 kinase [EC:2.7.1.-] | (RefSeq) shaggy-related protein kinase alpha-like </t>
  </si>
  <si>
    <t>hypothetical protein E2562_032912 [Oryza meyeriana var. granulata]</t>
  </si>
  <si>
    <t>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(GO:0043226);; biological process: response to stimulus (GO:0050896)</t>
  </si>
  <si>
    <t>PH02Gene03372</t>
  </si>
  <si>
    <t xml:space="preserve">K12133|2.3e-29|vra:106760137|K12133 MYB-related transcription factor LHY | (RefSeq) protein LHY isoform X1 </t>
  </si>
  <si>
    <t>Protein REVEILLE 1 OS=Arabidopsis thaliana OX=3702 GN=RVE1 PE=1 SV=1</t>
  </si>
  <si>
    <t>hypothetical protein E2562_019290 [Oryza meyeriana var. granulata]</t>
  </si>
  <si>
    <t>PH02Gene10600</t>
  </si>
  <si>
    <t xml:space="preserve">Biological Process: sucrose metabolic process (GO:0005985);; Molecular Function: sucrose synthase activity (GO:0016157);; Molecular Function: metal ion binding (GO:0046872);; </t>
  </si>
  <si>
    <t xml:space="preserve">K00695|0.0e+00|dosa:Os07t0616800-01|K00695 sucrose synthase [EC:2.4.1.13] | (RefSeq) Os07g0616800, SUCROSE_SYNTHASE_3, RSUS3; Sucrose synthase 3 (EC 2.4.1.13) (Sucrose-UDP glucosyltransferase 3). </t>
  </si>
  <si>
    <t>Sucrose synthase 3 OS=Oryza sativa subsp. japonica OX=39947 GN=SUS3 PE=1 SV=2</t>
  </si>
  <si>
    <t>sucrose synthase 3 [Oryza sativa Japonica Group]</t>
  </si>
  <si>
    <t>PH02Gene17254</t>
  </si>
  <si>
    <t xml:space="preserve">Cellular Component: mitochondrial sorting and assembly machinery complex (GO:0001401);; Biological Process: protein targeting to mitochondrion (GO:0006626);; Cellular Component: plastid (GO:0009536);; Cellular Component: integral component of membrane (GO:0016021);; </t>
  </si>
  <si>
    <t xml:space="preserve">K17776|4.3e-149|obr:102715764|K17776 metaxin | (RefSeq) mitochondrial outer membrane import complex protein METAXIN </t>
  </si>
  <si>
    <t>Glutathione S-transferase, C-terminal domain</t>
  </si>
  <si>
    <t>Mitochondrial outer membrane import complex protein METAXIN OS=Arabidopsis thaliana OX=3702 GN=MTX1 PE=1 SV=1</t>
  </si>
  <si>
    <t>PREDICTED: mitochondrial outer membrane import complex protein METAXIN [Oryza brachyantha]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</si>
  <si>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localization (GO:0051179)</t>
  </si>
  <si>
    <t>PH02Gene04697</t>
  </si>
  <si>
    <t xml:space="preserve">Molecular Function: transmembrane receptor protein serine/threonine kinase activity (GO:0004675);; Molecular Function: protein tyrosine kinase activity (GO:0004713);; Molecular Function: ATP binding (GO:0005524);; Cellular Component: plasma membrane (GO:0005886);; Biological Process: protein phosphorylation (GO:0006468);; </t>
  </si>
  <si>
    <t xml:space="preserve">K13436|1.1e-201|bdi:100828338|K13436 pto-interacting protein 1 [EC:2.7.11.1] | (RefSeq) PTI1-like tyrosine-protein kinase 3 </t>
  </si>
  <si>
    <t>PTI1-like tyrosine-protein kinase 3 OS=Arabidopsis thaliana OX=3702 GN=PTI13 PE=1 SV=1</t>
  </si>
  <si>
    <t>PTI1-like tyrosine-protein kinase 3 [Brachypodium distachyon]</t>
  </si>
  <si>
    <t>PH02Gene49716</t>
  </si>
  <si>
    <t xml:space="preserve">Biological Process: generation of catalytic spliceosome for first transesterification step (GO:0000349);; Biological Process: RNA splicing, via transesterification reactions (GO:0000375);; Biological Process: RNA splicing, via transesterification reactions with bulged adenosine as nucleophile (GO:0000377);; Biological Process: spliceosomal conformational changes to generate catalytic conformation (GO:0000393);; Biological Process: mRNA splicing, via spliceosome (GO:0000398);; Cellular Component: Prp19 complex (GO:0000974);; Biological Process: in utero embryonic development (GO:0001701);; Biological Process: blastocyst development (GO:0001824);; Cellular Component: cellular_component (GO:0005575);; Cellular Component: intracellular (GO:0005622);; Cellular Component: cell (GO:0005623);; Cellular Component: nucleus (GO:0005634);; Cellular Component: spliceosomal complex (GO:0005681);; Cellular Component: U2-type spliceosomal complex (GO:0005684);; Biological Process: nucleobase-containing compound metabolic process (GO:0006139);; Biological Process: DNA metabolic process (GO:0006259);; Biological Process: DNA repair (GO:0006281);; Biological Process: transcription-coupled nucleotide-excision repair (GO:0006283);; Biological Process: nucleotide-excision repair (GO:0006289);; Biological Process: transcription, DNA-templated (GO:0006351);; Biological Process: RNA processing (GO:0006396);; Biological Process: mRNA processing (GO:0006397);;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multicellular organism development (GO:0007275);; Biological Process: biological_process (GO:0008150);; Biological Process: metabolic process (GO:0008152);; Biological Process: RNA splicing (GO:0008380);; Biological Process: biosynthetic process (GO:0009058);; Biological Process: macromolecule biosynthetic process (GO:0009059);; Biological Process: embryo development (GO:0009790);; Biological Process: embryo development ending in birth or egg hatching (GO:0009792);; Biological Process: cellular process (GO:0009987);; Biological Process: gene expression (GO:0010467);; Biological Process: cellular component organization (GO:0016043);; Biological Process: RNA metabolic process (GO:0016070);; Biological Process: mRNA metabolic process (GO:0016071);; Biological Process: heterocycle biosynthetic process (GO:0018130);; Biological Process: aromatic compound biosynthetic process (GO:0019438);; Biological Process: cellular component assembly (GO:0022607);; Biological Process: ribonucleoprotein complex biogenesis (GO:0022613);; Biological Process: ribonucleoprotein complex assembly (GO:0022618);; Biological Process: multicellular organismal process (GO:0032501);; Biological Process: developmental process (GO:0032502);; Biological Process: RNA biosynthetic process (GO:0032774);; Cellular Component: macromolecular complex (GO:0032991);; Biological Process: cellular response to stress (GO:0033554);; Biological Process: cellular macromolecular complex assembly (GO:0034622);; Biological Process: cellular nitrogen compound metabolic process (GO:0034641);; Biological Process: cellular macromolecule biosynthetic process (GO:0034645);; Biological Process: nucleobase-containing compound biosynthetic process (GO:0034654);; Biological Process: chordate embryonic development (GO:0043009);;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macromolecular complex subunit organization (GO:0043933);; Biological Process: cellular component biogenesis (GO:0044085);;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heterocycle metabolic process (GO:0046483);; Biological Process: anatomical structure development (GO:0048856);; Biological Process: response to stimulus (GO:0050896);; Biological Process: cellular response to stimulus (GO:0051716);; Biological Process: macromolecular complex assembly (GO:0065003);; Cellular Component: U2-type catalytic step 2 spliceosome (GO:0071007);; Cellular Component: prespliceosome (GO:0071010);; Cellular Component: catalytic step 1 spliceosome (GO:0071012);; Cellular Component: catalytic step 2 spliceosome (GO:0071013);; Cellular Component: post-mRNA release spliceosomal complex (GO:0071014);; Biological Process: organic substance metabolic process (GO:0071704);; Biological Process: ribonucleoprotein complex subunit organization (GO:0071826);; Biological Process: cellular component organization or biogenesis (GO:0071840);; Biological Process: nucleic acid metabolic process (GO:0090304);; Biological Process: nucleic acid-templated transcription (GO:0097659);; Biological Process: organic cyclic compound metabolic process (GO:1901360);; Biological Process: organic cyclic compound biosynthetic process (GO:1901362);; Biological Process: organic substance biosynthetic process (GO:1901576);; Cellular Component: catalytic complex (GO:1902494);; Cellular Component: ribonucleoprotein complex (GO:1990904);; </t>
  </si>
  <si>
    <t xml:space="preserve">K12867|0.0e+00|obr:102712920|K12867 pre-mRNA-splicing factor SYF1 | (RefSeq) pre-mRNA-splicing factor SYF1 </t>
  </si>
  <si>
    <t>hypothetical protein E2562_006864 [Oryza meyeriana var. granulata]</t>
  </si>
  <si>
    <t>biological process: cellular process (GO:0009987);; biological process: cellular component organization or biogenesis (GO:0071840);; biological process: metabolic process (GO:0008152);; cellular component: macromolecular complex (GO:0032991);; biological process: multicellular organismal process (GO:0032501);; biological process: developmental process (GO:0032502);; biological process: single-organism process (GO:0044699);; cellular component: cell (GO:0005623);; cellular component: cell part (GO:0044464);; cellular component: organelle (GO:0043226);; cellular component: organelle part (GO:0044422);; biological process: response to stimulus (GO:0050896)</t>
  </si>
  <si>
    <t>PH02Gene03448</t>
  </si>
  <si>
    <t xml:space="preserve">K00521|8.9e-39|cmos:111447866|K00521 ferric-chelate reductase [EC:1.16.1.7] | (RefSeq) ferric reduction oxidase 7, chloroplastic-like </t>
  </si>
  <si>
    <t>NAC domain-containing protein 10 OS=Oryza sativa subsp. japonica OX=39947 GN=NAC010 PE=2 SV=1</t>
  </si>
  <si>
    <t>NAC domain-containing protein 10-1 [Phyllostachys edulis]</t>
  </si>
  <si>
    <t>PH02Gene24034</t>
  </si>
  <si>
    <t>hypothetical protein BAE44_0009449 [Dichanthelium oligosanthes]</t>
  </si>
  <si>
    <t>Phyllostachys_edulis_newGene_15117</t>
  </si>
  <si>
    <t>PH02Gene29913</t>
  </si>
  <si>
    <t xml:space="preserve">Biological Process: tricarboxylic acid cycle (GO:0006099);; Molecular Function: phosphoenolpyruvate carboxylase activity (GO:0008964);; Biological Process: carbon fixation (GO:0015977);; </t>
  </si>
  <si>
    <t xml:space="preserve">K01595|0.0e+00|sita:101776545|K01595 phosphoenolpyruvate carboxylase [EC:4.1.1.31] | (RefSeq) phosphoenolpyruvate carboxylase 2 </t>
  </si>
  <si>
    <t>Pyruvate metabolism (ko00620);; Carbon fixation in photosynthetic organisms (ko00710);; Carbon metabolism (ko01200)</t>
  </si>
  <si>
    <t>Phosphoenolpyruvate carboxylase</t>
  </si>
  <si>
    <t>Phosphoenolpyruvate carboxylase 2 OS=Sorghum bicolor OX=4558 PE=3 SV=1</t>
  </si>
  <si>
    <t>PH02Gene05901</t>
  </si>
  <si>
    <t xml:space="preserve">Molecular Function: monooxygenase activity (GO:0004497);; Molecular Function: iron ion binding (GO:0005506);; Cellular Component: chloroplast (GO:0009507);; Cellular Component: chloroplast envelope (GO:0009941);; Molecular Function: carotene beta-ring hydroxylase activity (GO:0010291);; Biological Process: xanthophyll biosynthetic process (GO:0016123);; Molecular Function: oxidoreductase activity, acting on paired donors, with incorporation or reduction of molecular oxygen (GO:0016705);; Molecular Function: heme binding (GO:0020037);; Biological Process: oxidation-reduction process (GO:0055114);; </t>
  </si>
  <si>
    <t xml:space="preserve">K15747|3.5e-304|bdi:100834203|K15747 beta-ring hydroxylase [EC:1.14.-.-] | (RefSeq) protein LUTEIN DEFICIENT 5, chloroplastic </t>
  </si>
  <si>
    <t>Protein LUTEIN DEFICIENT 5, chloroplastic OS=Arabidopsis thaliana OX=3702 GN=CYP97A3 PE=1 SV=1</t>
  </si>
  <si>
    <t>protein LUTEIN DEFICIENT 5, chloroplastic [Brachypodium distachyon]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</si>
  <si>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cellular component: organelle part (GO:0044422);; biological process: cellular process (GO:0009987)</t>
  </si>
  <si>
    <t>PH02Gene23664</t>
  </si>
  <si>
    <t xml:space="preserve">Cellular Component: nucleolus (GO:0005730);; Biological Process: ribosome biogenesis (GO:0042254);; </t>
  </si>
  <si>
    <t xml:space="preserve">K14852|3.8e-142|dosa:Os04t0685100-01|K14852 regulator of ribosome biosynthesis | (RefSeq) Os04g0685100; Ribosomal biogenesis regulatory protein family protein. </t>
  </si>
  <si>
    <t>Ribosome biogenesis regulatory protein (RRS1)</t>
  </si>
  <si>
    <t>Ribosome biogenesis regulatory protein homolog OS=Arabidopsis thaliana OX=3702 GN=At2g37990 PE=2 SV=2</t>
  </si>
  <si>
    <t>ribosome biogenesis regulatory protein homolog [Oryza sativa Japonica Group]</t>
  </si>
  <si>
    <t>cellular component: cell (GO:0005623);; cellular component: organelle (GO:0043226);; cellular component: organelle part (GO:0044422);; cellular component: cell part (GO:0044464);; biological process: cellular component organization or biogenesis (GO:0071840)</t>
  </si>
  <si>
    <t>PH02Gene23558</t>
  </si>
  <si>
    <t>hypothetical protein BRADI_1g65637v3 [Brachypodium distachyon]</t>
  </si>
  <si>
    <t>PH02Gene33235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</si>
  <si>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transmembrane receptor protein serine/threonine kinase activity (GO:0004675);; Molecular Function: transmembrane signaling receptor activity (GO:0004888);; Molecular Function: ATP binding (GO:0005524);; Cellular Component: cellular_component (GO:0005575);; Cellular Component: cell (GO:0005623);;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cell surface receptor signaling pathway (GO:0007166);; Biological Process: enzyme linked receptor protein signaling pathway (GO:0007167);; Biological Process: transmembrane receptor protein serine/threonine kinase signaling pathway (GO:0007178);; Biological Process: biological_process (GO:0008150);; Biological Process: metabolic process (GO:0008152);; Biological Process: cellular process (GO:0009987);;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transmembrane receptor protein kinase activity (GO:0019199);; Biological Process: protein metabolic process (GO:0019538);; Biological Process: signaling (GO:0023052);; Biological Process: protein modification process (GO:0036211);; Molecular Function: signaling receptor activity (GO:0038023);;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Molecular Function: molecular transducer activity (GO:0060089);; Biological Process: biological regulation (GO:0065007);; Biological Process: organic substance metabolic process (GO:0071704);; Cellular Component: cell periphery (GO:0071944);; Biological Process: organonitrogen compound metabolic process (GO:1901564);; </t>
  </si>
  <si>
    <t xml:space="preserve">K01180|3.0e-72|cmax:111487562|K01180 endo-1,3(4)-beta-glucanase [EC:3.2.1.6] | (RefSeq) uncharacterized protein LOC111487562 </t>
  </si>
  <si>
    <t>hypothetical protein EE612_052106 [Oryza sativa]</t>
  </si>
  <si>
    <t>molecular function: catalytic activity (GO:0003824);;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</t>
  </si>
  <si>
    <t>PH02Gene32264</t>
  </si>
  <si>
    <t>hypothetical protein Zm00014a_043457 [Zea mays]</t>
  </si>
  <si>
    <t>PH02Gene07944</t>
  </si>
  <si>
    <t>Protein RICE SALT SENSITIVE 3 OS=Oryza sativa subsp. japonica OX=39947 GN=RSS3 PE=1 SV=1</t>
  </si>
  <si>
    <t>hypothetical protein C2845_PM10G07300 [Panicum miliaceum]</t>
  </si>
  <si>
    <t>PH02Gene00008</t>
  </si>
  <si>
    <t>PDDEXK-like family of unknown function</t>
  </si>
  <si>
    <t>uncharacterized protein LOC4325540 [Oryza sativa Japonica Group]</t>
  </si>
  <si>
    <t>PH02Gene19326</t>
  </si>
  <si>
    <t>F-box/LRR-repeat protein At3g48880-like [Aegilops tauschii subsp. tauschii]</t>
  </si>
  <si>
    <t>PH02Gene34250</t>
  </si>
  <si>
    <t>Protein of unknown function (DUF1442)</t>
  </si>
  <si>
    <t>unknown protein [Oryza sativa Japonica Group]</t>
  </si>
  <si>
    <t>PH02Gene30946</t>
  </si>
  <si>
    <t xml:space="preserve">Molecular Function: magnesium ion binding (GO:0000287);; Molecular Function: acetolactate synthase activity (GO:0003984);; Biological Process: isoleucine biosynthetic process (GO:0009097);; Biological Process: valine biosynthetic process (GO:0009099);; Molecular Function: thiamine pyrophosphate binding (GO:0030976);; Molecular Function: flavin adenine dinucleotide binding (GO:0050660);; </t>
  </si>
  <si>
    <t xml:space="preserve">K01652|0.0e+00|bdi:100828918|K01652 acetolactate synthase I/II/III large subunit [EC:2.2.1.6] | (RefSeq) acetolactate synthase 1, chloroplastic </t>
  </si>
  <si>
    <t>Valine, leucine and isoleucine biosynthesis (ko00290);; Butanoate metabolism (ko00650);; C5-Branched dibasic acid metabolism (ko00660);; Pantothenate and CoA biosynthesis (ko00770);; 2-Oxocarboxylic acid metabolism (ko01210);; Biosynthesis of amino acids (ko01230)</t>
  </si>
  <si>
    <t>Acetolactate synthase 2, chloroplastic OS=Zea mays OX=4577 GN=ALS2 PE=3 SV=1</t>
  </si>
  <si>
    <t>acetolactate synthase 1, chloroplastic [Brachypodium distachyon]</t>
  </si>
  <si>
    <t>molecular function: binding (GO:0005488);; molecular function: catalytic activity (GO:0003824);; biological process: metabolic process (GO:0008152);; biological process: cellular process (GO:0009987);; biological process: single-organism process (GO:0044699)</t>
  </si>
  <si>
    <t>PH02Gene39115</t>
  </si>
  <si>
    <t xml:space="preserve">Biological Process: tRNA wobble adenosine to inosine editing (GO:0002100);; Molecular Function: tRNA-specific adenosine deaminase activity (GO:0008251);; </t>
  </si>
  <si>
    <t xml:space="preserve">K11991|0.0e+00|bdi:100831414|K11991 tRNA(adenine34) deaminase [EC:3.5.4.33] | (RefSeq) tRNA(adenine(34)) deaminase, chloroplastic </t>
  </si>
  <si>
    <t>MafB19-like deaminase</t>
  </si>
  <si>
    <t>tRNA(adenine(34)) deaminase, chloroplastic OS=Arabidopsis thaliana OX=3702 GN=TADA PE=1 SV=1</t>
  </si>
  <si>
    <t>tRNA(adenine(34)) deaminase, chloroplastic [Brachypodium distachyon]</t>
  </si>
  <si>
    <t>PH02Gene11065</t>
  </si>
  <si>
    <t>uncharacterized protein LOC100833303 [Brachypodium distachyon]</t>
  </si>
  <si>
    <t>PH02Gene26873</t>
  </si>
  <si>
    <t xml:space="preserve">K01593|2.3e-255|bdi:112271623|K01593 aromatic-L-amino-acid/L-tryptophan decarboxylase [EC:4.1.1.28 4.1.1.105] | (RefSeq) aromatic-L-amino-acid decarboxylase-like </t>
  </si>
  <si>
    <t>Aromatic-L-amino-acid decarboxylase [Hordeum vulgare]</t>
  </si>
  <si>
    <t>PH02Gene51338</t>
  </si>
  <si>
    <t xml:space="preserve">K13691|5.6e-54|sita:101768333|K13691 pathogen-inducible salicylic acid glucosyltransferase [EC:2.4.1.-] | (RefSeq) UDP-glycosyltransferase 74F2 </t>
  </si>
  <si>
    <t>UDP-glycosyltransferase 74F2-like [Panicum miliaceum]</t>
  </si>
  <si>
    <t>PH02Gene15659</t>
  </si>
  <si>
    <t xml:space="preserve">K01637|3.1e-09|qsu:112008102|K01637 isocitrate lyase [EC:4.1.3.1] | (RefSeq) isocitrate lyase-like </t>
  </si>
  <si>
    <t>Glyoxylate and dicarboxylate metabolism (ko00630);; Carbon metabolism (ko01200)</t>
  </si>
  <si>
    <t>Phosphoenolpyruvate phosphomutase</t>
  </si>
  <si>
    <t>Carboxyvinyl-carboxyphosphonate phosphorylmutase, chloroplastic OS=Arabidopsis thaliana OX=3702 GN=At1g77060 PE=1 SV=2</t>
  </si>
  <si>
    <t>hypothetical protein E2562_010837 [Oryza meyeriana var. granulata]</t>
  </si>
  <si>
    <t>PH02Gene48475</t>
  </si>
  <si>
    <t xml:space="preserve">K22547|2.7e-44|sita:101783400|K22547 arsenate reductase [EC:1.20.4.1] | (RefSeq) thiosulfate sulfurtransferase 16, chloroplastic </t>
  </si>
  <si>
    <t>Rhodanese-like domain</t>
  </si>
  <si>
    <t>Thiosulfate sulfurtransferase 18 OS=Arabidopsis thaliana OX=3702 GN=STR18 PE=1 SV=1</t>
  </si>
  <si>
    <t>hypothetical protein EJB05_25563 [Eragrostis curvula]</t>
  </si>
  <si>
    <t>PH02Gene06807</t>
  </si>
  <si>
    <t xml:space="preserve">K13459|2.0e-173|ats:109781394|K13459 disease resistance protein RPS2 | (RefSeq) LOC109781394; probable disease resistance protein At1g61300 </t>
  </si>
  <si>
    <t>Disease resistance protein At4g27190 OS=Arabidopsis thaliana OX=3702 GN=At4g27190 PE=2 SV=1</t>
  </si>
  <si>
    <t>probable disease resistance protein At1g61300 [Aegilops tauschii subsp. tauschii]</t>
  </si>
  <si>
    <t>PH02Gene23267</t>
  </si>
  <si>
    <t xml:space="preserve">K15078|1.1e-78|tcc:18614561|K15078 structure-specific endonuclease subunit SLX1 [EC:3.6.1.-] | (RefSeq) putative disease resistance protein RGA3 </t>
  </si>
  <si>
    <t>putative disease resistance protein RGA4 [Aegilops tauschii subsp. tauschii]</t>
  </si>
  <si>
    <t>PH02Gene32333</t>
  </si>
  <si>
    <t xml:space="preserve">Biological Process: G1/S transition of mitotic cell cycle (GO:0000082);; Biological Process: mitotic cell cycle (GO:0000278);; Biological Process: double-strand break repair via homologous recombination (GO:0000724);; Biological Process: recombinational repair (GO:0000725);; Biological Process: double-strand break repair via break-induced replication (GO:0000727);; Molecular Function: molecular_function (GO:0003674);; Molecular Function: catalytic activity (GO:0003824);; Molecular Function: protein kinase activity (GO:0004672);; Molecular Function: protein serine/threonine kinase activity (GO:0004674);; Molecular Function: ATP binding (GO:0005524);; Cellular Component: cellular_component (GO:0005575);; Cellular Component: extracellular region (GO:0005576);; Cellular Component: intracellular (GO:0005622);; Cellular Component: cell (GO:0005623);; Cellular Component: nucleus (GO:0005634);; Cellular Component: nucleoplasm (GO:0005654);; Cellular Component: cytoplasm (GO:0005737);; Cellular Component: spindle (GO:0005819);; Cellular Component: cytoskeleton (GO:0005856);; Biological Process: nucleobase-containing compound metabolic process (GO:0006139);; Biological Process: DNA metabolic process (GO:0006259);; Biological Process: DNA replication (GO:0006260);; Biological Process: DNA-dependent DNA replication (GO:0006261);; Biological Process: DNA replication initiation (GO:0006270);; Biological Process: regulation of DNA replication (GO:0006275);; Biological Process: DNA repair (GO:0006281);; Biological Process: double-strand break repair (GO:0006302);; Biological Process: DNA recombination (GO:0006310);; Biological Process: cellular protein modification process (GO:0006464);; Biological Process: protein phosphorylation (GO:0006468);; Biological Process: cellular aromatic compound metabolic process (GO:0006725);; Biological Process: phosphorus metabolic process (GO:0006793);; Biological Process: phosphate-containing compound metabolic process (GO:0006796);; Biological Process: nitrogen compound metabolic process (GO:0006807);; Biological Process: transport (GO:0006810);; Biological Process: endocytosis (GO:0006897);; Biological Process: phagocytosis (GO:0006909);; Biological Process: response to stress (GO:0006950);; Biological Process: cellular response to DNA damage stimulus (GO:0006974);; Biological Process: cell cycle (GO:0007049);; Biological Process: regulation of mitotic cell cycle (GO:0007346);; Biological Process: biological_process (GO:0008150);; Biological Process: metabolic process (GO:0008152);; Biological Process: positive regulation of cell proliferation (GO:0008284);; Biological Process: regulation of cell shape (GO:0008360);; Biological Process: biosynthetic process (GO:0009058);; Biological Process: macromolecule biosynthetic process (GO:0009059);;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regulation of G2/M transition of mitotic cell cycle (GO:0010389);; Biological Process: regulation of macromolecule biosynthetic process (GO:0010556);; Biological Process: positive regulation of macromolecule biosynthetic process (GO:0010557);; Biological Process: regulation of cell cycle process (GO:0010564);; Biological Process: positive regulation of nuclear cell cycle DNA replication (GO:0010571);; Biological Process: positive regulation of macromolecule metabolic process (GO:0010604);; Biological Process: negative regulation of cell cycle process (GO:0010948);; Biological Process: positive regulation of G2/M transition of mitotic cell cycle (GO:0010971);; Cellular Component: microtubule cytoskeleton (GO:0015630);; Biological Process: vesicle-mediated transport (GO:0016192);;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peptidyl-serine phosphorylation (GO:0018105);; Biological Process: peptidyl-amino acid modification (GO:0018193);; Biological Process: peptidyl-serine modification (GO:0018209);; Biological Process: regulation of nucleobase-containing compound metabolic process (GO:0019219);; Biological Process: regulation of metabolic process (GO:0019222);; Biological Process: protein metabolic process (GO:0019538);; Biological Process: cell cycle process (GO:0022402);; Biological Process: regulation of anatomical structure morphogenesis (GO:0022603);; Biological Process: regulation of cell morphogenesis (GO:0022604);;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Cellular Component: membrane-enclosed lumen (GO:0031974);; Cellular Component: nuclear lumen (GO:0031981);; Biological Process: regulation of nuclear cell cycle DNA replication (GO:0033262);; Biological Process: cellular response to stress (GO:0033554);; Biological Process: cellular nitrogen compound metabolic process (GO:0034641);; Biological Process: cellular macromolecule biosynthetic process (GO:0034645);; Biological Process: protein modification process (GO:0036211);; Biological Process: regulation of cell proliferation (GO:0042127);;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macromolecule modification (GO:0043412);;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protein metabolic process (GO:0044267);; Cellular Component: extracellular region part (GO:0044421);; Cellular Component: organelle part (GO:0044422);; Cellular Component: intracellular part (GO:0044424);; Cellular Component: nuclear part (GO:0044428);; Cellular Component: cytoskeletal part (GO:0044430);; Cellular Component: intracellular organelle part (GO:0044446);; Cellular Component: cell part (GO:0044464);; Biological Process: cell cycle phase transition (GO:0044770);; Biological Process: mitotic cell cycle phase transition (GO:0044772);; Biological Process: cell cycle G1/S phase transition (GO:0044843);; Cellular Component: intercellular bridge (GO:0045171);; Biological Process: positive regulation of DNA replication (GO:0045740);; Biological Process: negative regulation of cell cycle (GO:0045786);; Biological Process: positive regulation of cell cycle (GO:0045787);; Biological Process: positive regulation of mitotic cell cycle (GO:0045931);; Biological Process: positive regulation of nucleobase-containing compound metabolic process (GO:0045935);; Biological Process: heterocycle metabolic process (GO:0046483);;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DNA metabolic process (GO:0051052);; Biological Process: positive regulation of DNA metabolic process (GO:0051054);; Biological Process: regulation of cellular component organization (GO:0051128);; Biological Process: regulation of nitrogen compound metabolic process (GO:0051171);; Biological Process: positive regulation of nitrogen compound metabolic process (GO:0051173);; Biological Process: localization (GO:0051179);; Biological Process: establishment of localization (GO:0051234);; Biological Process: cellular response to stimulus (GO:0051716);; Biological Process: regulation of cell cycle (GO:0051726);; Biological Process: regulation of macromolecule metabolic process (GO:0060255);; Biological Process: biological regulation (GO:0065007);; Biological Process: regulation of biological quality (GO:0065008);; Cellular Component: intracellular organelle lumen (GO:0070013);; Biological Process: regulation of G0 to G1 transition (GO:0070316);; Biological Process: negative regulation of G0 to G1 transition (GO:0070317);; Biological Process: organic substance metabolic process (GO:0071704);; Cellular Component: mitotic spindle (GO:0072686);; Biological Process: regulation of primary metabolic process (GO:0080090);; Biological Process: positive regulation of cell cycle process (GO:0090068);; Biological Process: nucleic acid metabolic process (GO:0090304);; Biological Process: regulation of DNA-dependent DNA replication (GO:0090329);; Biological Process: import into cell (GO:0098657);; Biological Process: organic cyclic compound metabolic process (GO:1901360);; Biological Process: organonitrogen compound metabolic process (GO:1901564);; Biological Process: organic substance biosynthetic process (GO:1901576);; Biological Process: regulation of cell cycle phase transition (GO:1901987);; Biological Process: positive regulation of cell cycle phase transition (GO:1901989);; Biological Process: regulation of mitotic cell cycle phase transition (GO:1901990);; Biological Process: positive regulation of mitotic cell cycle phase transition (GO:1901992);; Biological Process: regulation of cell cycle G2/M phase transition (GO:1902749);; Biological Process: positive regulation of cell cycle G2/M phase transition (GO:1902751);; Biological Process: mitotic cell cycle process (GO:1903047);; Biological Process: positive regulation of DNA-dependent DNA replication (GO:2000105);; Biological Process: regulation of cellular macromolecule biosynthetic process (GO:2000112);; </t>
  </si>
  <si>
    <t xml:space="preserve">K02214|0.0e+00|sita:101767316|K02214 cell division control protein 7 [EC:2.7.11.1] | (RefSeq) probable serine/threonine-protein kinase cdc7 </t>
  </si>
  <si>
    <t>Mitogen-activated protein kinase kinase kinase NPK1 OS=Nicotiana tabacum OX=4097 GN=NPK1 PE=1 SV=1</t>
  </si>
  <si>
    <t>hypothetical protein E2562_030276 [Oryza meyeriana var. granulata]</t>
  </si>
  <si>
    <t>biological process: cellular process (GO:0009987);; biological process: single-organism process (GO:0044699);; biological process: metabolic process (GO:0008152);; biological process: response to stimulus (GO:0050896);; molecular function: catalytic activity (GO:0003824);; molecular function: binding (GO:0005488);; cellular component: extracellular region (GO:0005576);; cellular component: cell (GO:0005623);; cellular component: cell part (GO:0044464);; cellular component: organelle (GO:0043226);; cellular component: organelle part (GO:0044422);; biological process: biological regulation (GO:0065007);; biological process: localization (GO:0051179);; cellular component: membrane-enclosed lumen (GO:0031974);; cellular component: extracellular region part (GO:0044421)</t>
  </si>
  <si>
    <t>PH02Gene08283</t>
  </si>
  <si>
    <t xml:space="preserve">Molecular Function: transferase activity (GO:0016740);; </t>
  </si>
  <si>
    <t xml:space="preserve">K00799|1.9e-93|ats:109765923|K00799 glutathione S-transferase [EC:2.5.1.18] | (RefSeq) LOC109765923; probable glutathione S-transferase </t>
  </si>
  <si>
    <t>Probable glutathione S-transferase parA OS=Nicotiana tabacum OX=4097 GN=PARA PE=2 SV=1</t>
  </si>
  <si>
    <t>putative glutathione S-transferase [Triticum urartu]</t>
  </si>
  <si>
    <t>PH02Gene15568</t>
  </si>
  <si>
    <t xml:space="preserve">Molecular Function: RNA binding (GO:0003723);; Molecular Function: RNA helicase activity (GO:0003724);; Molecular Function: ATP binding (GO:0005524);; </t>
  </si>
  <si>
    <t xml:space="preserve">K14809|1.4e-308|dosa:Os01t0164500-01|K14809 ATP-dependent RNA helicase DDX55/SPB4 [EC:3.6.4.13] | (RefSeq) Os01g0164500; Similar to ATP-dependent RNA helicase-like protein. </t>
  </si>
  <si>
    <t>DEAD-box ATP-dependent RNA helicase 18 OS=Oryza sativa subsp. japonica OX=39947 GN=Os01g0164500 PE=1 SV=2</t>
  </si>
  <si>
    <t>hypothetical protein EE612_000423, partial [Oryza sativa]</t>
  </si>
  <si>
    <t>PH02Gene24988</t>
  </si>
  <si>
    <t xml:space="preserve">K13418|2.5e-272|bdi:100837196|K13418 somatic embryogenesis receptor kinase 1 [EC:2.7.10.1 2.7.11.1] | (RefSeq) LRR receptor kinase SERK2 </t>
  </si>
  <si>
    <t>LRR receptor kinase SERK2 OS=Oryza sativa subsp. japonica OX=39947 GN=SERK2 PE=1 SV=1</t>
  </si>
  <si>
    <t>LRR receptor kinase SERK2 [Brachypodium distachyon]</t>
  </si>
  <si>
    <t>PH02Gene29641</t>
  </si>
  <si>
    <t xml:space="preserve">K19861|4.0e-51|bvg:104889262|K19861 benzyl alcohol O-benzoyltransferase [EC:2.3.1.196 2.3.1.232] | (RefSeq) benzyl alcohol O-benzoyltransferase </t>
  </si>
  <si>
    <t>Acyl transferase 7 OS=Oryza sativa subsp. japonica OX=39947 GN=AT7 PE=2 SV=1</t>
  </si>
  <si>
    <t>acyl transferase 7-like [Oryza sativa Japonica Group]</t>
  </si>
  <si>
    <t>PH02Gene01229</t>
  </si>
  <si>
    <t xml:space="preserve">Molecular Function: alpha-amylase activity (GO:0004556);; Molecular Function: calcium ion binding (GO:0005509);; Biological Process: carbohydrate metabolic process (GO:0005975);; Molecular Function: alpha-amylase activity (releasing maltohexaose) (GO:0103025);; </t>
  </si>
  <si>
    <t xml:space="preserve">K01176|1.4e-235|dosa:Os09t0457400-01|K01176 alpha-amylase [EC:3.2.1.1] | (RefSeq) Os09g0457400, ALPHA-AMYLASE_3A, AMY3A; Alpha-amylase isozyme 3A precursor (EC 3.2.1.1) (1,4-alpha-D-glucan glucanohydrolase). </t>
  </si>
  <si>
    <t>Alpha-amylase C-terminal beta-sheet domain</t>
  </si>
  <si>
    <t>Alpha-amylase isozyme 3A OS=Oryza sativa subsp. japonica OX=39947 GN=AMY1.2 PE=2 SV=2</t>
  </si>
  <si>
    <t>PREDICTED: alpha-amylase isozyme 3A [Oryza brachyantha]</t>
  </si>
  <si>
    <t>molecular function: catalytic activity (GO:0003824);; molecular function: binding (GO:0005488);; biological process: metabolic process (GO:0008152)</t>
  </si>
  <si>
    <t>PH02Gene36930</t>
  </si>
  <si>
    <t xml:space="preserve">Molecular Function: protein tyrosine phosphatase activity (GO:0004725);; Molecular Function: protein tyrosine/serine/threonine phosphatase activity (GO:0008138);; </t>
  </si>
  <si>
    <t xml:space="preserve">K14165|1.5e-165|ats:109762552|K14165 atypical dual specificity phosphatase [EC:3.1.3.16 3.1.3.48] | (RefSeq) LOC109762552; putative dual specificity protein phosphatase DSP8 </t>
  </si>
  <si>
    <t>putative dual specificity protein phosphatase DSP8 [Aegilops tauschii subsp. tauschii]</t>
  </si>
  <si>
    <t>PH02Gene21427</t>
  </si>
  <si>
    <t xml:space="preserve">K19891|2.7e-68|eus:EUTSA_v10004013mg|K19891 glucan endo-1,3-beta-glucosidase 1/2/3 [EC:3.2.1.39] | (RefSeq) hypothetical protein </t>
  </si>
  <si>
    <t>PH02Gene19302</t>
  </si>
  <si>
    <t xml:space="preserve">K20666|1.7e-272|bdi:100831581|K20666 gibberellin 13-oxidase [EC:1.14.-.-] | (RefSeq) cytochrome P450 714B2 </t>
  </si>
  <si>
    <t>Cytochrome P450 714B2 OS=Oryza sativa subsp. japonica OX=39947 GN=CYP714B2 PE=1 SV=2</t>
  </si>
  <si>
    <t>cytochrome P450 714B2 [Brachypodium distachyon]</t>
  </si>
  <si>
    <t>Phyllostachys_edulis_newGene_18645</t>
  </si>
  <si>
    <t>protein ACCELERATED CELL DEATH 6 isoform X1 [Brachypodium distachyon]</t>
  </si>
  <si>
    <t>PH02Gene08970</t>
  </si>
  <si>
    <t xml:space="preserve">K01191|9.5e-32|pxb:103958275|K01191 alpha-mannosidase [EC:3.2.1.24] | (RefSeq) alpha-mannosidase At3g26720-like </t>
  </si>
  <si>
    <t>Protein of unknown function (DUF1644)</t>
  </si>
  <si>
    <t>uncharacterized protein LOC100829072 [Brachypodium distachyon]</t>
  </si>
  <si>
    <t>PH02Gene05104</t>
  </si>
  <si>
    <t xml:space="preserve">Cellular Component: nuclear chromosome (GO:0000228);; Molecular Function: molecular_function (GO:0003674);; Molecular Function: nucleic acid binding (GO:0003676);; Molecular Function: DNA binding (GO:0003677);; Molecular Function: DNA replication origin binding (GO:0003688);; Molecular Function: double-stranded DNA binding (GO:0003690);; Molecular Function: single-stranded DNA binding (GO:0003697);; Molecular Function: binding (GO:0005488);; Cellular Component: cellular_component (GO:0005575);; Cellular Component: intracellular (GO:0005622);; Cellular Component: cell (GO:0005623);; Cellular Component: nucleus (GO:0005634);; Cellular Component: replication fork (GO:0005657);; Cellular Component: chromosome (GO:0005694);; Biological Process: nucleobase-containing compound metabolic process (GO:0006139);; Biological Process: DNA metabolic process (GO:0006259);; Biological Process: DNA replication (GO:0006260);; Biological Process: DNA-dependent DNA replication (GO:0006261);; Biological Process: DNA replication initiation (GO:0006270);;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biosynthetic process (GO:0009058);; Biological Process: macromolecule biosynthetic process (GO:0009059);; Biological Process: cellular process (GO:0009987);; Cellular Component: replication fork protection complex (GO:0031298);; Cellular Component: membrane-enclosed lumen (GO:0031974);; Cellular Component: nuclear lumen (GO:0031981);; Cellular Component: macromolecular complex (GO:0032991);; Biological Process: cellular nitrogen compound metabolic process (GO:0034641);; Biological Process: cellular macromolecule biosynthetic process (GO:0034645);;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Molecular Function: sequence-specific DNA binding (GO:0043565);; Cellular Component: nuclear replication fork (GO:0043596);; Biological Process: cellular metabolic process (GO:0044237);; Biological Process: primary metabolic process (GO:0044238);; Biological Process: cellular biosynthetic process (GO:0044249);; Biological Process: cellular macromolecule metabolic process (GO:0044260);; Cellular Component: organelle part (GO:0044422);; Cellular Component: intracellular part (GO:0044424);; Cellular Component: chromosomal part (GO:0044427);; Cellular Component: nuclear part (GO:0044428);; Cellular Component: intracellular organelle part (GO:0044446);; Cellular Component: nuclear chromosome part (GO:0044454);; Cellular Component: cell part (GO:0044464);; Biological Process: heterocycle metabolic process (GO:0046483);; Cellular Component: intracellular organelle lumen (GO:0070013);; Biological Process: organic substance metabolic process (GO:0071704);; Biological Process: nucleic acid metabolic process (GO:0090304);; Molecular Function: organic cyclic compound binding (GO:0097159);; Biological Process: organic cyclic compound metabolic process (GO:1901360);; Molecular Function: heterocyclic compound binding (GO:1901363);; Biological Process: organic substance biosynthetic process (GO:1901576);; Molecular Function: sequence-specific double-stranded DNA binding (GO:1990837);; </t>
  </si>
  <si>
    <t xml:space="preserve">K10736|3.7e-174|bdi:100835056|K10736 minichromosome maintenance protein 10 | (RefSeq) protein MCM10 homolog </t>
  </si>
  <si>
    <t>Primase zinc finger</t>
  </si>
  <si>
    <t>hypothetical protein E2562_010112 [Oryza meyeriana var. granulata]</t>
  </si>
  <si>
    <t>cellular component: cell (GO:0005623);;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cellular component: membrane-enclosed lumen (GO:0031974);; cellular component: macromolecular complex (GO:0032991)</t>
  </si>
  <si>
    <t>PH02Gene38934</t>
  </si>
  <si>
    <t xml:space="preserve">K23544|1.0e-73|brp:103842861|K23544 serine incorporator 1/3 | (RefSeq) serine incorporator 3 </t>
  </si>
  <si>
    <t>Wall-associated receptor kinase 2 OS=Arabidopsis thaliana OX=3702 GN=WAK2 PE=1 SV=1</t>
  </si>
  <si>
    <t>wall-associated receptor kinase 2-like isoform X1 [Setaria viridis]</t>
  </si>
  <si>
    <t>PH02Gene24832</t>
  </si>
  <si>
    <t xml:space="preserve">K00924|1.3e-130|mus:103996480|K00924 kinase [EC:2.7.1.-] | (RefSeq) receptor-like protein kinase HSL1 </t>
  </si>
  <si>
    <t>Leucine-rich repeat receptor-like kinase protein HAR1 OS=Lotus japonicus OX=34305 GN=HAR1 PE=1 SV=1</t>
  </si>
  <si>
    <t>hypothetical protein OsI_20670 [Oryza sativa Indica Group]</t>
  </si>
  <si>
    <t>PH02Gene31245</t>
  </si>
  <si>
    <t xml:space="preserve">Cellular Component: nucleus (GO:0005634);; Molecular Function: O-methyltransferase activity (GO:0008171);; Molecular Function: S-adenosylmethionine-dependent methyltransferase activity (GO:0008757);; Biological Process: methylation (GO:0032259);; </t>
  </si>
  <si>
    <t xml:space="preserve">K18883|1.1e-117|dosa:Os08t0498100-01|K18883 tricin synthase [EC:2.1.1.175] | (RefSeq) Os08g0498100; Similar to Caffeoyl-CoA O-methyltransferase 2 (EC 2.1.1.104) (Trans-caffeoyl-CoA 3-O-methyltransferase 2) (CCoAMT-2) (CCoAOMT-2). </t>
  </si>
  <si>
    <t>O-methyltransferase</t>
  </si>
  <si>
    <t>Tricin synthase 1 OS=Oryza sativa subsp. japonica OX=39947 GN=ROMT-15 PE=1 SV=1</t>
  </si>
  <si>
    <t>tricin synthase 1 [Oryza sativa Japonica Group]</t>
  </si>
  <si>
    <t>cellular component: cell (GO:0005623);; cellular component: organelle (GO:0043226);; cellular component: cell part (GO:0044464);; biological process: metabolic process (GO:0008152);; molecular function: catalytic activity (GO:0003824)</t>
  </si>
  <si>
    <t>PH02Gene08846</t>
  </si>
  <si>
    <t xml:space="preserve">Molecular Function: protein kinase activity (GO:0004672);; Molecular Function: ATP binding (GO:0005524);; Cellular Component: cellular_component (GO:0005575);; Cellular Component: cell (GO:0005623);; Cellular Component: plasma membrane (GO:0005886);; Biological Process: protein phosphorylation (GO:0006468);; Cellular Component: membrane (GO:0016020);; Cellular Component: cell part (GO:0044464);; Cellular Component: cell periphery (GO:0071944);; </t>
  </si>
  <si>
    <t xml:space="preserve">K03083|7.8e-236|dosa:Os03t0841800-01|K03083 glycogen synthase kinase 3 beta [EC:2.7.11.26] | (RefSeq) Os03g0841800; Similar to Shaggy-related protein kinase kappa (EC 2.7.1.-) (ASK-kappa) (AtK-1). </t>
  </si>
  <si>
    <t>Shaggy-related protein kinase delta OS=Arabidopsis thaliana OX=3702 GN=ASK4 PE=2 SV=1</t>
  </si>
  <si>
    <t>hypothetical protein E2562_014063 [Oryza meyeriana var. granulata]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</si>
  <si>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</t>
  </si>
  <si>
    <t>Phyllostachys_edulis_newGene_20667</t>
  </si>
  <si>
    <t>PH02Gene42897</t>
  </si>
  <si>
    <t xml:space="preserve">Molecular Function: catalytic activity (GO:0003824);; Biological Process: trehalose biosynthetic process (GO:0005992);; </t>
  </si>
  <si>
    <t xml:space="preserve">K16055|0.0e+00|osa:4330971|K16055 trehalose 6-phosphate synthase/phosphatase [EC:2.4.1.15 3.1.3.12] | (RefSeq) probable alpha,alpha-trehalose-phosphate synthase [UDP-forming] 9 </t>
  </si>
  <si>
    <t>Probable alpha,alpha-trehalose-phosphate synthase [UDP-forming] 8 OS=Arabidopsis thaliana OX=3702 GN=TPS8 PE=2 SV=1</t>
  </si>
  <si>
    <t>probable alpha,alpha-trehalose-phosphate synthase [UDP-forming] 9 [Oryza sativa Japonica Group]</t>
  </si>
  <si>
    <t>PH02Gene04764</t>
  </si>
  <si>
    <t xml:space="preserve">K05658|0.0e+00|dosa:Os02t0190300-01|K05658 ATP-binding cassette, subfamily B (MDR/TAP), member 1 [EC:7.6.2.2] | (RefSeq) Os02g0190300; P-glycoprotein homologue. </t>
  </si>
  <si>
    <t>Putative multidrug resistance protein OS=Oryza sativa subsp. japonica OX=39947 GN=Os02g0190300 PE=3 SV=1</t>
  </si>
  <si>
    <t>putative multidrug resistance protein [Oryza sativa Japonica Group]</t>
  </si>
  <si>
    <t>Phyllostachys_edulis_newGene_1547</t>
  </si>
  <si>
    <t>PH02Gene33547</t>
  </si>
  <si>
    <t xml:space="preserve">Molecular Function: acyl binding (GO:0000035);; Molecular Function: ACP phosphopantetheine attachment site binding involved in fatty acid biosynthetic process (GO:0000036);; Molecular Function: molecular_function (GO:0003674);; Molecular Function: binding (GO:0005488);; Cellular Component: cellular_component (GO:0005575);; Cellular Component: intracellular (GO:0005622);; Cellular Component: cell (GO:0005623);; Cellular Component: cytoplasm (GO:0005737);; Cellular Component: cytosol (GO:0005829);; Biological Process: carbohydrate metabolic process (GO:0005975);; Biological Process: organic acid metabolic process (GO:0006082);; Biological Process: lipid metabolic process (GO:0006629);; Biological Process: fatty acid metabolic process (GO:0006631);; Biological Process: fatty acid biosynthetic process (GO:0006633);; Biological Process: membrane lipid metabolic process (GO:0006643);; Biological Process: phospholipid metabolic process (GO:0006644);; Biological Process: glycolipid metabolic process (GO:0006664);; Biological Process: phosphorus metabolic process (GO:0006793);; Biological Process: phosphate-containing compound metabolic process (GO:0006796);; Biological Process: biological_process (GO:0008150);; Biological Process: metabolic process (GO:0008152);; Biological Process: lipid biosynthetic process (GO:0008610);; Biological Process: phospholipid biosynthetic process (GO:0008654);; Biological Process: biosynthetic process (GO:0009058);; Biological Process: lipid A biosynthetic process (GO:0009245);; Biological Process: glycolipid biosynthetic process (GO:0009247);; Biological Process: oligosaccharide metabolic process (GO:0009311);; Biological Process: oligosaccharide biosynthetic process (GO:0009312);; Biological Process: cellular process (GO:0009987);; Biological Process: carbohydrate biosynthetic process (GO:0016051);; Biological Process: organic acid biosynthetic process (GO:0016053);; Biological Process: organophosphate metabolic process (GO:0019637);; Biological Process: carboxylic acid metabolic process (GO:0019752);; Molecular Function: vitamin binding (GO:0019842);; Molecular Function: phosphopantetheine binding (GO:0031177);; Biological Process: monocarboxylic acid metabolic process (GO:0032787);; Molecular Function: amide binding (GO:0033218);; Molecular Function: small molecule binding (GO:0036094);; Molecular Function: ion binding (GO:0043167);; Molecular Function: anion binding (GO:0043168);; Biological Process: oxoacid metabolic process (GO:0043436);; Biological Process: cellular metabolic process (GO:0044237);; Biological Process: primary metabolic process (GO:0044238);; Biological Process: cellular biosynthetic process (GO:0044249);; Biological Process: cellular lipid metabolic process (GO:0044255);; Biological Process: small molecule metabolic process (GO:0044281);; Biological Process: small molecule biosynthetic process (GO:0044283);; Cellular Component: intracellular part (GO:0044424);; Cellular Component: cytoplasmic part (GO:0044444);; Cellular Component: cell part (GO:0044464);; Molecular Function: ACP phosphopantetheine attachment site binding (GO:0044620);; Biological Process: carboxylic acid biosynthetic process (GO:0046394);; Biological Process: membrane lipid biosynthetic process (GO:0046467);; Biological Process: lipid A metabolic process (GO:0046493);; Molecular Function: cofactor binding (GO:0048037);; Molecular Function: prosthetic group binding (GO:0051192);; Biological Process: organic substance metabolic process (GO:0071704);; Biological Process: monocarboxylic acid biosynthetic process (GO:0072330);; Molecular Function: modified amino acid binding (GO:0072341);; Biological Process: organophosphate biosynthetic process (GO:0090407);; Biological Process: carbohydrate derivative metabolic process (GO:1901135);; Biological Process: carbohydrate derivative biosynthetic process (GO:1901137);; Biological Process: lipooligosaccharide metabolic process (GO:1901269);; Biological Process: lipooligosaccharide biosynthetic process (GO:1901271);; Biological Process: organic substance biosynthetic process (GO:1901576);; Biological Process: liposaccharide metabolic process (GO:1903509);; </t>
  </si>
  <si>
    <t xml:space="preserve">K03955|3.7e-41|sbi:8064534|K03955 NADH dehydrogenase (ubiquinone) 1 alpha/beta subcomplex 1, acyl-carrier protein | (RefSeq) acyl carrier protein 3, mitochondrial </t>
  </si>
  <si>
    <t>[CIQ]</t>
  </si>
  <si>
    <t>Energy production and conversion;; Lipid transport and metabolism;; Secondary metabolites biosynthesis, transport and catabolism</t>
  </si>
  <si>
    <t>Phosphopantetheine attachment site</t>
  </si>
  <si>
    <t>Acyl carrier protein 3, mitochondrial OS=Arabidopsis thaliana OX=3702 GN=MTACP2 PE=1 SV=1</t>
  </si>
  <si>
    <t>hypothetical protein E2562_016993 [Oryza meyeriana var. granulata]</t>
  </si>
  <si>
    <t>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</t>
  </si>
  <si>
    <t>Phyllostachys_edulis_newGene_12976</t>
  </si>
  <si>
    <t xml:space="preserve">Molecular Function: adenine nucleotide transmembrane transporter activity (GO:0000295);; Molecular Function: molecular_function (GO:0003674);; Molecular Function: transporter activity (GO:0005215);; Molecular Function: purine ribonucleotide transmembrane transporter activity (GO:0005346);; Molecular Function: ATP transmembrane transporter activity (GO:0005347);; Molecular Function: ATP:ADP antiporter activity (GO:0005471);; Cellular Component: cellular_component (GO:0005575);; Cellular Component: intracellular (GO:0005622);; Cellular Component: cell (GO:0005623);; Cellular Component: cytoplasm (GO:0005737);; Biological Process: transport (GO:0006810);; Biological Process: ion transport (GO:0006811);; Biological Process: anion transport (GO:0006820);; Biological Process: drug transmembrane transport (GO:0006855);; Biological Process: nucleotide transport (GO:0006862);; Biological Process: biological_process (GO:0008150);; Molecular Function: anion transmembrane transporter activity (GO:0008509);; Molecular Function: organic anion transmembrane transporter activity (GO:0008514);; Cellular Component: chloroplast (GO:0009507);; Cellular Component: plastid envelope (GO:0009526);; Cellular Component: plastid (GO:0009536);; Cellular Component: chloroplast envelope (GO:0009941);; Molecular Function: ion transmembrane transporter activity (GO:0015075);; Molecular Function: nucleotide transmembrane transporter activity (GO:0015215);; Molecular Function: purine nucleotide transmembrane transporter activity (GO:0015216);; Molecular Function: ADP transmembrane transporter activity (GO:0015217);; Molecular Function: drug transmembrane transporter activity (GO:0015238);; Molecular Function: secondary active transmembrane transporter activity (GO:0015291);; Molecular Function: antiporter activity (GO:0015297);; Molecular Function: anion:anion antiporter activity (GO:0015301);; Molecular Function: organophosphate ester transmembrane transporter activity (GO:0015605);; Biological Process: organic anion transport (GO:0015711);; Biological Process: organophosphate ester transport (GO:0015748);; Biological Process: purine nucleotide transport (GO:0015865);; Biological Process: ADP transport (GO:0015866);; Biological Process: ATP transport (GO:0015867);; Biological Process: purine ribonucleotide transport (GO:0015868);; Biological Process: drug transport (GO:0015893);; Biological Process: nucleobase-containing compound transport (GO:0015931);; Molecular Function: nucleobase-containing compound transmembrane transporter activity (GO:0015932);; Cellular Component: membrane (GO:0016020);; Cellular Component: integral component of membrane (GO:0016021);; Molecular Function: active transmembrane transporter activity (GO:0022804);; Molecular Function: transmembrane transporter activity (GO:0022857);; Cellular Component: organelle membrane (GO:0031090);; Cellular Component: organelle envelope (GO:0031967);; Cellular Component: chloroplast membrane (GO:0031969);; Cellular Component: envelope (GO:0031975);; Biological Process: ion transmembrane transport (GO:0034220);; Cellular Component: plastid membrane (GO:0042170);; Biological Process: response to chemical (GO:0042221);; Biological Process: response to drug (GO:0042493);;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response to stimulus (GO:0050896);; Biological Process: localization (GO:0051179);; Biological Process: establishment of localization (GO:0051234);; Biological Process: adenine nucleotide transport (GO:0051503);; Biological Process: transmembrane transport (GO:0055085);; Biological Process: organic substance transport (GO:0071702);; Biological Process: nitrogen compound transport (GO:0071705);; Biological Process: anion transmembrane transport (GO:0098656);; Molecular Function: ion antiporter activity (GO:0099516);; Biological Process: carbohydrate derivative transport (GO:1901264);; Molecular Function: carbohydrate derivative transporter activity (GO:1901505);; Biological Process: nucleotide transmembrane transport (GO:1901679);; </t>
  </si>
  <si>
    <t xml:space="preserve">K03301|1.5e-190|obr:102702062|K03301 ATP:ADP antiporter, AAA family | (RefSeq) plastidic ATP/ADP-transporter-like </t>
  </si>
  <si>
    <t>TLC ATP/ADP transporter</t>
  </si>
  <si>
    <t>ADP,ATP carrier protein 1, chloroplastic OS=Arabidopsis thaliana OX=3702 GN=AATP1 PE=1 SV=2</t>
  </si>
  <si>
    <t>hypothetical protein E2562_033323 [Oryza meyeriana var. granulata]</t>
  </si>
  <si>
    <t>biological process: single-organism process (GO:0044699);; biological process: localization (GO:0051179);; molecular function: transporter activity (GO:0005215);; cellular component: cell (GO:0005623);; cellular component: cell part (GO:0044464);; biological process: response to stimulus (GO:0050896);; cellular component: organelle (GO:0043226);; cellular component: organelle part (GO:0044422);; cellular component: membrane (GO:0016020);; cellular component: membrane part (GO:0044425)</t>
  </si>
  <si>
    <t>PH02Gene08078</t>
  </si>
  <si>
    <t xml:space="preserve">Molecular Function: ATP binding (GO:0005524);; Biological Process: protein targeting (GO:0006605);; Cellular Component: chloroplast stroma (GO:0009570);; Biological Process: response to absence of light (GO:0009646);; Biological Process: chloroplast organization (GO:0009658);; Cellular Component: chloroplast envelope (GO:0009941);; Biological Process: trichome morphogenesis (GO:0010090);; Biological Process: regulation of photosynthesis (GO:0010109);; Molecular Function: ATPase-coupled protein transmembrane transporter activity (GO:0015462);; Cellular Component: membrane (GO:0016020);; Biological Process: protein import (GO:0017038);; </t>
  </si>
  <si>
    <t xml:space="preserve">K03070|0.0e+00|bdi:100841935|K03070 preprotein translocase subunit SecA [EC:7.4.2.8] | (RefSeq) protein translocase subunit SECA1, chloroplastic </t>
  </si>
  <si>
    <t>SecA DEAD-like domain</t>
  </si>
  <si>
    <t>Protein translocase subunit SECA1, chloroplastic OS=Arabidopsis thaliana OX=3702 GN=SECA1 PE=1 SV=2</t>
  </si>
  <si>
    <t>protein translocase subunit SECA1, chloroplastic [Brachypodium distachyon]</t>
  </si>
  <si>
    <t>molecular function: binding (GO:0005488);; biological process: localization (GO:0051179);; cellular component: cell (GO:0005623);; cellular component: organelle (GO:0043226);; cellular component: organelle part (GO:0044422);; cellular component: cell part (GO:0044464);; biological process: response to stimulus (GO:0050896);; biological process: cellular process (GO:0009987);; biological process: cellular component organization or biogenesis (GO:0071840);; biological process: developmental process (GO:0032502);; biological process: single-organism process (GO:0044699);; biological process: biological regulation (GO:0065007);; molecular function: catalytic activity (GO:0003824);; molecular function: transporter activity (GO:0005215);; cellular component: membrane (GO:0016020)</t>
  </si>
  <si>
    <t>PH02Gene05093</t>
  </si>
  <si>
    <t xml:space="preserve">Molecular Function: transcription factor activity, sequence-specific DNA binding (GO:0003700);; Biological Process: positive regulation of transcription, DNA-templated (GO:0045893);; </t>
  </si>
  <si>
    <t xml:space="preserve">K14432|3.2e-09|mdm:103409129|K14432 ABA responsive element binding factor | (RefSeq) ZIP1; ABSCISIC ACID-INSENSITIVE 5-like protein 2 </t>
  </si>
  <si>
    <t>bZIP transcription factor 27 OS=Arabidopsis thaliana OX=3702 GN=FDP PE=1 SV=1</t>
  </si>
  <si>
    <t>FD1 [Bambusa tulda]</t>
  </si>
  <si>
    <t>PH02Gene42270</t>
  </si>
  <si>
    <t xml:space="preserve">Molecular Function: structural constituent of ribosome (GO:0003735);; Cellular Component: ribosome (GO:0005840);; Biological Process: translation (GO:0006412);; Cellular Component: integral component of membrane (GO:0016021);; </t>
  </si>
  <si>
    <t xml:space="preserve">K02910|1.8e-42|bdi:100838792|K02910 large subunit ribosomal protein L31e | (RefSeq) 60S ribosomal protein L31 </t>
  </si>
  <si>
    <t>60S ribosomal protein L31 OS=Nicotiana glutinosa OX=35889 GN=RPL31 PE=2 SV=1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</si>
  <si>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cellular component: membrane (GO:0016020);; cellular component: membrane part (GO:0044425)</t>
  </si>
  <si>
    <t>PH02Gene41713</t>
  </si>
  <si>
    <t xml:space="preserve">Biological Process: positive regulation of growth (GO:0045927);; </t>
  </si>
  <si>
    <t xml:space="preserve">K18081|2.1e-33|bna:106425271|K18081 myotubularin-related protein 1/2 [EC:3.1.3.64 3.1.3.95] | (RefSeq) phosphatidylinositol-3-phosphatase myotubularin-2-like </t>
  </si>
  <si>
    <t>Domain of unknown function (DUF3475)</t>
  </si>
  <si>
    <t>uncharacterized protein C2845_PM02G40860 [Panicum miliaceum]</t>
  </si>
  <si>
    <t>PH02Gene08023</t>
  </si>
  <si>
    <t>Protein of unknown function (DUF4005)</t>
  </si>
  <si>
    <t>Protein IQ-DOMAIN 20 OS=Arabidopsis thaliana OX=3702 GN=IQD20 PE=1 SV=1</t>
  </si>
  <si>
    <t>uncharacterized protein C2845_PM06G16340 [Panicum miliaceum]</t>
  </si>
  <si>
    <t>PH02Gene03478</t>
  </si>
  <si>
    <t xml:space="preserve">Molecular Function: ATP binding (GO:0005524);; Biological Process: sister chromatid cohesion (GO:0007062);; </t>
  </si>
  <si>
    <t xml:space="preserve">K11269|0.0e+00|dosa:Os03t0264800-00|K11269 chromosome transmission fidelity protein 18 | (RefSeq) Os03g0264800; Similar to ATPase, AAA family protein, expressed. </t>
  </si>
  <si>
    <t>[DL]</t>
  </si>
  <si>
    <t>Cell cycle control, cell division, chromosome partitioning;; Replication, recombination and repair</t>
  </si>
  <si>
    <t>hypothetical protein EE612_016655 [Oryza sativa]</t>
  </si>
  <si>
    <t>molecular function: binding (GO:0005488);; biological process: cellular process (GO:0009987);; biological process: single-organism process (GO:0044699);; biological process: cellular component organization or biogenesis (GO:0071840)</t>
  </si>
  <si>
    <t>Phyllostachys_edulis_newGene_15983</t>
  </si>
  <si>
    <t xml:space="preserve">Molecular Function: actin binding (GO:0003779);; Biological Process: actin filament organization (GO:0007015);; Biological Process: regulation of stomatal movement (GO:0010119);; </t>
  </si>
  <si>
    <t>Ig domain of plant-specific actin-binding protein</t>
  </si>
  <si>
    <t>stomatal closure-related actin-binding protein 1-like [Panicum miliaceum]</t>
  </si>
  <si>
    <t>molecular function: binding (GO:0005488);; biological process: cellular process (GO:0009987);; biological process: single-organism process (GO:0044699);; biological process: cellular component organization or biogenesis (GO:0071840);; biological process: biological regulation (GO:0065007)</t>
  </si>
  <si>
    <t>Phyllostachys_edulis_newGene_2963</t>
  </si>
  <si>
    <t>PH02Gene35239</t>
  </si>
  <si>
    <t xml:space="preserve">Biological Process: tryptophan biosynthetic process (GO:0000162);; Molecular Function: molecular_function (GO:0003674);; Molecular Function: catalytic activity (GO:0003824);; Molecular Function: chorismate mutase activity (GO:0004106);; Molecular Function: peroxidase activity (GO:0004601);; Cellular Component: cellular_component (GO:0005575);; Cellular Component: intracellular (GO:0005622);; Cellular Component: cell (GO:0005623);; Cellular Component: cytoplasm (GO:0005737);; Cellular Component: cytosol (GO:0005829);; Biological Process: organic acid metabolic process (GO:0006082);; Biological Process: cellular amino acid metabolic process (GO:0006520);; Biological Process: tryptophan metabolic process (GO:0006568);; Biological Process: cellular biogenic amine metabolic process (GO:0006576);; Biological Process: indolalkylamine metabolic process (GO:0006586);; Biological Process: cellular aromatic compound metabolic process (GO:0006725);; Biological Process: nitrogen compound metabolic process (GO:0006807);; Biological Process: response to stress (GO:0006950);; Biological Process: defense response (GO:0006952);; Biological Process: biological_process (GO:0008150);; Biological Process: metabolic process (GO:0008152);; Biological Process: cellular amino acid biosynthetic process (GO:0008652);; Biological Process: biosynthetic process (GO:0009058);; Biological Process: aromatic amino acid family metabolic process (GO:0009072);; Biological Process: aromatic amino acid family biosynthetic process (GO:0009073);; Biological Process: amine metabolic process (GO:0009308);; Biological Process: amine biosynthetic process (GO:0009309);; Cellular Component: plastid (GO:0009536);; Biological Process: response to external stimulus (GO:0009605);; Biological Process: response to biotic stimulus (GO:0009607);; Biological Process: response to bacterium (GO:0009617);; Biological Process: response to toxic substance (GO:0009636);; Biological Process: cellular process (GO:0009987);; Biological Process: organic acid biosynthetic process (GO:0016053);; Molecular Function: antioxidant activity (GO:0016209);; Molecular Function: oxidoreductase activity (GO:0016491);; Molecular Function: oxidoreductase activity, acting on peroxide as acceptor (GO:0016684);; Molecular Function: L-ascorbate peroxidase activity (GO:0016688);; Molecular Function: isomerase activity (GO:0016853);; Molecular Function: intramolecular transferase activity (GO:0016866);; Biological Process: heterocycle biosynthetic process (GO:0018130);; Biological Process: aromatic compound biosynthetic process (GO:0019438);; Biological Process: carboxylic acid metabolic process (GO:0019752);; Biological Process: cellular nitrogen compound metabolic process (GO:0034641);; Biological Process: response to chemical (GO:0042221);; Biological Process: cellular biogenic amine biosynthetic process (GO:0042401);; Biological Process: indole-containing compound metabolic process (GO:0042430);; Biological Process: indole-containing compound biosynthetic process (GO:0042435);;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amine metabolic process (GO:0044106);;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Biological Process: small molecule biosynthetic process (GO:0044283);; Cellular Component: intracellular part (GO:0044424);; Cellular Component: cytoplasmic part (GO:0044444);; Cellular Component: cell part (GO:0044464);; Biological Process: indolalkylamine biosynthetic process (GO:0046219);; Biological Process: carboxylic acid biosynthetic process (GO:0046394);; Biological Process: heterocycle metabolic process (GO:0046483);; Biological Process: response to stimulus (GO:0050896);; Biological Process: multi-organism process (GO:0051704);; Biological Process: response to other organism (GO:0051707);; Biological Process: cellular response to stimulus (GO:0051716);; Biological Process: oxidation-reduction process (GO:0055114);; Biological Process: cellular response to chemical stimulus (GO:0070887);; Biological Process: organic substance metabolic process (GO:0071704);; Biological Process: cellular response to toxic substance (GO:0097237);; Biological Process: defense response to other organism (GO:0098542);; Biological Process: detoxification (GO:0098754);; Biological Process: cellular oxidant detoxification (GO:0098869);;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Biological Process: cellular detoxification (GO:1990748);; </t>
  </si>
  <si>
    <t xml:space="preserve">K01850|2.5e-107|obr:102716647|K01850 chorismate mutase [EC:5.4.99.5] | (RefSeq) chorismate mutase 1, chloroplastic-like </t>
  </si>
  <si>
    <t>Chorismate mutase 1, chloroplastic OS=Zea mays OX=4577 GN=CM1 PE=1 SV=1</t>
  </si>
  <si>
    <t>hypothetical protein E2562_002378 [Oryza meyeriana var. granulata]</t>
  </si>
  <si>
    <t>biological process: metabolic process (GO:0008152);; biological process: cellular process (GO:0009987);; biological process: single-organism process (GO:0044699);; molecular function: catalytic activity (GO:0003824);; biological process: response to stimulus (GO:0050896);; biological process: detoxification (GO:0098754);; molecular function: antioxidant activity (GO:0016209);; cellular component: cell (GO:0005623);; cellular component: cell part (GO:0044464);; cellular component: organelle (GO:0043226);; biological process: multi-organism process (GO:0051704)</t>
  </si>
  <si>
    <t>PH02Gene19653</t>
  </si>
  <si>
    <t>Plant protein of unknown function (DUF936)</t>
  </si>
  <si>
    <t>hypothetical protein E2562_012656 [Oryza meyeriana var. granulata]</t>
  </si>
  <si>
    <t>PH02Gene28118</t>
  </si>
  <si>
    <t xml:space="preserve">K13420|3.2e-71|mesc:110601988|K13420 LRR receptor-like serine/threonine-protein kinase FLS2 [EC:2.7.11.1] | (RefSeq) LRR receptor-like serine/threonine-protein kinase FLS2 </t>
  </si>
  <si>
    <t>Putative receptor protein kinase ZmPK1 OS=Zea mays OX=4577 GN=PK1 PE=2 SV=2</t>
  </si>
  <si>
    <t>PH02Gene47101</t>
  </si>
  <si>
    <t xml:space="preserve">K23544|3.4e-91|brp:103842861|K23544 serine incorporator 1/3 | (RefSeq) serine incorporator 3 </t>
  </si>
  <si>
    <t>Wall-associated receptor kinase 2 [Dichanthelium oligosanthes]</t>
  </si>
  <si>
    <t>PH02Gene11231</t>
  </si>
  <si>
    <t xml:space="preserve">K13430|2.3e-68|cann:107847575|K13430 serine/threonine-protein kinase PBS1 [EC:2.7.11.1] | (RefSeq) serine/threonine-protein kinase PBS1 </t>
  </si>
  <si>
    <t>Protein STRUBBELIG-RECEPTOR FAMILY 8 OS=Arabidopsis thaliana OX=3702 GN=SRF8 PE=1 SV=1</t>
  </si>
  <si>
    <t>protein STRUBBELIG-RECEPTOR FAMILY 8 isoform X1 [Brachypodium distachyon]</t>
  </si>
  <si>
    <t>PH02Gene47495</t>
  </si>
  <si>
    <t xml:space="preserve">Biological Process: polysaccharide biosynthetic process (GO:0000271);; Biological Process: response to reactive oxygen species (GO:0000302);; Biological Process: response to acid chemical (GO:0001101);; Molecular Function: molecular_function (GO:0003674);; Molecular Function: catalytic activity (GO:0003824);; Molecular Function: binding (GO:0005488);; Molecular Function: glucose binding (GO:0005536);; Cellular Component: cellular_component (GO:0005575);; Cellular Component: intracellular (GO:0005622);; Cellular Component: cell (GO:0005623);; Cellular Component: cytoplasm (GO:0005737);; Cellular Component: cytosol (GO:0005829);; Biological Process: carbohydrate metabolic process (GO:0005975);; Biological Process: polysaccharide metabolic process (GO:0005976);; Biological Process: glycogen metabolic process (GO:0005977);; Biological Process: glycogen biosynthetic process (GO:0005978);; Biological Process: monosaccharide metabolic process (GO:0005996);; Biological Process: galactose metabolic process (GO:0006012);; Biological Process: cellular glucan metabolic process (GO:0006073);; Biological Process: generation of precursor metabolites and energy (GO:0006091);; Biological Process: energy reserve metabolic process (GO:0006112);; Biological Process: response to stress (GO:0006950);; Biological Process: response to osmotic stress (GO:0006970);; Biological Process: response to oxidative stress (GO:0006979);; Biological Process: cell communication (GO:0007154);; Biological Process: biological_process (GO:0008150);; Biological Process: metabolic process (GO:0008152);; Molecular Function: UDP-glycosyltransferase activity (GO:0008194);; Molecular Function: galactosyltransferase activity (GO:0008378);; Molecular Function: glycogenin glucosyltransferase activity (GO:0008466);; Biological Process: biosynthetic process (GO:0009058);; Biological Process: macromolecule biosynthetic process (GO:0009059);; Biological Process: glucan biosynthetic process (GO:0009250);; Biological Process: response to temperature stimulus (GO:0009266);; Biological Process: response to desiccation (GO:0009269);; Biological Process: response to radiation (GO:0009314);; Biological Process: response to heat (GO:0009408);; Biological Process: response to cold (GO:0009409);; Biological Process: response to water deprivation (GO:0009414);; Biological Process: response to water (GO:0009415);; Biological Process: response to light stimulus (GO:0009416);; Biological Process: response to external stimulus (GO:0009605);; Biological Process: response to abiotic stimulus (GO:0009628);; Biological Process: response to toxic substance (GO:0009636);; Biological Process: response to light intensity (GO:0009642);; Biological Process: response to high light intensity (GO:0009644);; Biological Process: response to salt stress (GO:0009651);; Biological Process: response to endogenous stimulus (GO:0009719);; Biological Process: response to hormone (GO:0009725);; Biological Process: response to abscisic acid (GO:0009737);; Biological Process: cellular process (GO:0009987);; Biological Process: response to extracellular stimulus (GO:0009991);; Biological Process: response to organic substance (GO:0010033);; Biological Process: response to inorganic substance (GO:0010035);; Biological Process: energy derivation by oxidation of organic compounds (GO:0015980);; Biological Process: carbohydrate biosynthetic process (GO:0016051);; Molecular Function: transferase activity (GO:0016740);; Molecular Function: transferase activity, transferring glycosyl groups (GO:0016757);; Molecular Function: transferase activity, transferring hexosyl groups (GO:0016758);; Biological Process: hexose metabolic process (GO:0019318);; Molecular Function: carbohydrate binding (GO:0030246);; Biological Process: cellular response to extracellular stimulus (GO:0031668);; Biological Process: cellular response to stress (GO:0033554);; Biological Process: cellular polysaccharide biosynthetic process (GO:0033692);; Biological Process: response to lipid (GO:0033993);; Biological Process: cellular carbohydrate biosynthetic process (GO:0034637);; Biological Process: cellular macromolecule biosynthetic process (GO:0034645);; Molecular Function: UDP-galactosyltransferase activity (GO:0035250);; Molecular Function: UDP-glucosyltransferase activity (GO:0035251);; Molecular Function: small molecule binding (GO:0036094);; Biological Process: response to chemical (GO:0042221);; Biological Process: response to drug (GO:0042493);; Biological Process: response to hydrogen peroxide (GO:0042542);; Biological Process: cellular response to water deprivation (GO:0042631);; Biological Process: macromolecule metabolic process (GO:0043170);; Biological Process: glucan metabolic process (GO:0044042);;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Biological Process: small molecule metabolic process (GO:0044281);; Cellular Component: intracellular part (GO:0044424);; Cellular Component: cytoplasmic part (GO:0044444);; Cellular Component: cell part (GO:0044464);; Molecular Function: glucosyltransferase activity (GO:0046527);; Biological Process: response to antibiotic (GO:0046677);; Molecular Function: inositol 3-alpha-galactosyltransferase activity (GO:0047216);; Molecular Function: monosaccharide binding (GO:0048029);; Biological Process: response to stimulus (GO:0050896);; Biological Process: cellular response to stimulus (GO:0051716);; Biological Process: oxidation-reduction process (GO:0055114);; Biological Process: cellular response to cold (GO:0070417);; Biological Process: cellular response to chemical stimulus (GO:0070887);; Biological Process: cellular response to abiotic stimulus (GO:0071214);; Biological Process: cellular response to acid chemical (GO:0071229);; Biological Process: cellular response to water stimulus (GO:0071462);; Biological Process: cellular response to desiccation (GO:0071465);; Biological Process: cellular response to external stimulus (GO:0071496);; Biological Process: organic substance metabolic process (GO:0071704);; Biological Process: response to alcohol (GO:0097305);; Biological Process: organic substance biosynthetic process (GO:1901576);; Biological Process: response to oxygen-containing compound (GO:1901700);; Biological Process: cellular response to oxygen-containing compound (GO:1901701);; </t>
  </si>
  <si>
    <t xml:space="preserve">K18819|2.9e-33|sbi:8081053|K18819 inositol 3-alpha-galactosyltransferase [EC:2.4.1.123] | (RefSeq) galactinol synthase 2 </t>
  </si>
  <si>
    <t>Galactinol synthase 1 OS=Arabidopsis thaliana OX=3702 GN=GOLS1 PE=1 SV=1</t>
  </si>
  <si>
    <t>galactinol synthase 2 [Sorghum bicolor]</t>
  </si>
  <si>
    <t>biological process: metabolic process (GO:0008152);; biological process: single-organism process (GO:0044699);; biological process: response to stimulus (GO:0050896);; molecular function: catalytic activity (GO:0003824);; molecular function: binding (GO:0005488);; cellular component: cell (GO:0005623);; cellular component: cell part (GO:0044464);; biological process: cellular process (GO:0009987)</t>
  </si>
  <si>
    <t>PH02Gene42670</t>
  </si>
  <si>
    <t xml:space="preserve">Cellular Component: cellular_component (GO:0005575);; Cellular Component: cell wall (GO:0005618);; Cellular Component: cell (GO:0005623);; Cellular Component: cell-cell junction (GO:0005911);; Biological Process: transport (GO:0006810);; Biological Process: biological_process (GO:0008150);; Cellular Component: plasmodesma (GO:0009506);; Biological Process: cellular process (GO:0009987);; Biological Process: intercellular transport (GO:0010496);; Biological Process: plasmodesmata-mediated intercellular transport (GO:0010497);; Cellular Component: cell junction (GO:0030054);; Cellular Component: external encapsulating structure (GO:0030312);; Cellular Component: cell part (GO:0044464);; Molecular Function: nutrient reservoir activity (GO:0045735);; Biological Process: regulation of biological process (GO:0050789);; Biological Process: regulation of developmental process (GO:0050793);; Biological Process: localization (GO:0051179);; Biological Process: establishment of localization (GO:0051234);; Biological Process: regulation of multicellular organismal process (GO:0051239);; Cellular Component: symplast (GO:0055044);; Biological Process: biological regulation (GO:0065007);; Cellular Component: cell periphery (GO:0071944);; Biological Process: regulation of multicellular organismal development (GO:2000026);; Biological Process: regulation of root development (GO:2000280);; </t>
  </si>
  <si>
    <t>Germin-like protein 1-4 OS=Oryza sativa subsp. japonica OX=39947 GN=Os01g0952100 PE=1 SV=1</t>
  </si>
  <si>
    <t>cellular component: cell (GO:0005623);; cellular component: cell part (GO:0044464);; cellular component: cell junction (GO:0030054);; biological process: localization (GO:0051179);; biological process: cellular process (GO:0009987);; molecular function: nutrient reservoir activity (GO:0045735);; biological process: biological regulation (GO:0065007);; cellular component: symplast (GO:0055044)</t>
  </si>
  <si>
    <t>PH02Gene21380</t>
  </si>
  <si>
    <t xml:space="preserve">Biological Process: sulfur amino acid metabolic process (GO:0000096);; Biological Process: sulfur amino acid biosynthetic process (GO:0000097);; Biological Process: sulfur amino acid catabolic process (GO:0000098);; Biological Process: response to acid chemical (GO:0001101);; Molecular Function: molecular_function (GO:0003674);; Molecular Function: catalytic activity (GO:0003824);; Molecular Function: cystathionine gamma-synthase activity (GO:0003962);; Molecular Function: cystathionine gamma-lyase activity (GO:0004123);; Molecular Function: binding (GO:0005488);; Cellular Component: cellular_component (GO:0005575);; Cellular Component: intracellular (GO:0005622);; Cellular Component: cell (GO:0005623);; Cellular Component: cytoplasm (GO:0005737);; Cellular Component: cytosol (GO:0005829);; Biological Process: organic acid metabolic process (GO:0006082);; Biological Process: cellular amino acid metabolic process (GO:0006520);; Biological Process: cysteine metabolic process (GO:0006534);; Biological Process: methionine metabolic process (GO:0006555);; Biological Process: sulfur compound metabolic process (GO:0006790);; Biological Process: nitrogen compound metabolic process (GO:0006807);; Biological Process: response to stress (GO:0006950);; Biological Process: cell communication (GO:0007154);; Molecular Function: drug binding (GO:0008144);; Biological Process: biological_process (GO:0008150);; Biological Process: metabolic process (GO:0008152);; Biological Process: cellular amino acid biosynthetic process (GO:0008652);; Biological Process: catabolic process (GO:0009056);; Biological Process: biosynthetic process (GO:0009058);; Biological Process: cellular amino acid catabolic process (GO:0009063);; Biological Process: aspartate family amino acid metabolic process (GO:0009066);; Biological Process: aspartate family amino acid biosynthetic process (GO:0009067);; Biological Process: aspartate family amino acid catabolic process (GO:0009068);; Biological Process: serine family amino acid metabolic process (GO:0009069);; Biological Process: serine family amino acid biosynthetic process (GO:0009070);; Biological Process: methionine biosynthetic process (GO:0009086);; Biological Process: methionine catabolic process (GO:0009087);; Biological Process: homoserine metabolic process (GO:0009092);; Biological Process: cellular response to starvation (GO:0009267);; Biological Process: response to water deprivation (GO:0009414);; Biological Process: response to water (GO:0009415);; Biological Process: response to external stimulus (GO:0009605);; Biological Process: response to abiotic stimulus (GO:0009628);; Biological Process: cellular response to sulfate starvation (GO:0009970);; Biological Process: cellular process (GO:0009987);; Biological Process: response to extracellular stimulus (GO:0009991);; Biological Process: response to inorganic substance (GO:0010035);; Biological Process: cellular component organization (GO:0016043);; Biological Process: organic acid biosynthetic process (GO:0016053);; Biological Process: organic acid catabolic process (GO:0016054);; Molecular Function: transferase activity (GO:0016740);; Molecular Function: transferase activity, transferring alkyl or aryl (other than methyl) groups (GO:0016765);; Molecular Function: lyase activity (GO:0016829);; Molecular Function: carbon-sulfur lyase activity (GO:0016846);; Biological Process: drug metabolic process (GO:0017144);; Molecular Function: methionine gamma-lyase activity (GO:0018826);; Biological Process: cysteine biosynthetic process via cystathionine (GO:0019343);; Biological Process: cysteine biosynthetic process (GO:0019344);; Biological Process: transsulfuration (GO:0019346);; Biological Process: methionine catabolic process via 2-oxobutanoate (GO:0019458);; Biological Process: carboxylic acid metabolic process (GO:0019752);; Molecular Function: vitamin binding (GO:0019842);; Biological Process: cellular component assembly (GO:0022607);; Molecular Function: pyridoxal phosphate binding (GO:0030170);; Biological Process: response to nutrient levels (GO:0031667);; Biological Process: cellular response to extracellular stimulus (GO:0031668);; Biological Process: cellular response to nutrient levels (GO:0031669);; Biological Process: cellular response to stress (GO:0033554);; Molecular Function: small molecule binding (GO:0036094);; Biological Process: response to chemical (GO:0042221);; Biological Process: response to starvation (GO:0042594);; Biological Process: cellular response to water deprivation (GO:0042631);; Molecular Function: ion binding (GO:0043167);; Molecular Function: anion binding (GO:0043168);; Biological Process: oxoacid metabolic process (GO:0043436);; Biological Process: macromolecular complex subunit organization (GO:0043933);; Biological Process: cellular component biogenesis (GO:0044085);; Biological Process: cellular metabolic process (GO:0044237);; Biological Process: primary metabolic process (GO:0044238);; Biological Process: cellular catabolic process (GO:0044248);; Biological Process: cellular biosynthetic process (GO:0044249);; Biological Process: sulfur compound biosynthetic process (GO:0044272);; Biological Process: sulfur compound catabolic process (GO:0044273);; Biological Process: small molecule metabolic process (GO:0044281);; Biological Process: small molecule catabolic process (GO:0044282);; Biological Process: small molecule biosynthetic process (GO:0044283);; Cellular Component: intracellular part (GO:0044424);; Cellular Component: cytoplasmic part (GO:0044444);; Cellular Component: cell part (GO:0044464);; Biological Process: carboxylic acid biosynthetic process (GO:0046394);; Biological Process: carboxylic acid catabolic process (GO:0046395);; Molecular Function: cofactor binding (GO:0048037);; Molecular Function: coenzyme binding (GO:0050662);; Biological Process: homocysteine metabolic process (GO:0050667);; Biological Process: response to stimulus (GO:0050896);; Biological Process: protein oligomerization (GO:0051259);; Biological Process: protein homooligomerization (GO:0051260);; Biological Process: protein tetramerization (GO:0051262);; Biological Process: protein homotetramerization (GO:0051289);; Biological Process: cellular response to stimulus (GO:0051716);; Biological Process: macromolecular complex assembly (GO:0065003);; Molecular Function: vitamin B6 binding (GO:0070279);; Biological Process: cellular response to chemical stimulus (GO:0070887);; Biological Process: cellular response to abiotic stimulus (GO:0071214);; Biological Process: cellular response to acid chemical (GO:0071229);; Biological Process: L-methionine biosynthetic process (GO:0071265);; Biological Process: 'de novo' L-methionine biosynthetic process (GO:0071266);; Biological Process: cellular response to water stimulus (GO:0071462);; Biological Process: cellular response to external stimulus (GO:0071496);; Biological Process: organic substance metabolic process (GO:0071704);; Biological Process: cellular component organization or biogenesis (GO:0071840);; Molecular Function: organic cyclic compound binding (GO:0097159);; Molecular Function: heterocyclic compound binding (GO:1901363);; Biological Process: organonitrogen compound metabolic process (GO:1901564);; Biological Process: organonitrogen compound catabolic process (GO:1901565);; Biological Process: organonitrogen compound biosynthetic process (GO:1901566);; Biological Process: organic substance catabolic process (GO:1901575);; Biological Process: organic substance biosynthetic process (GO:1901576);; Biological Process: alpha-amino acid metabolic process (GO:1901605);; Biological Process: alpha-amino acid catabolic process (GO:1901606);; Biological Process: alpha-amino acid biosynthetic process (GO:1901607);; Biological Process: response to oxygen-containing compound (GO:1901700);; Biological Process: cellular response to oxygen-containing compound (GO:1901701);; </t>
  </si>
  <si>
    <t xml:space="preserve">K01761|1.2e-226|sbi:8065691|K01761 methionine-gamma-lyase [EC:4.4.1.11] | (RefSeq) methionine gamma-lyase </t>
  </si>
  <si>
    <t>Cysteine and methionine metabolism (ko00270);; Selenocompound metabolism (ko00450)</t>
  </si>
  <si>
    <t>Methionine gamma-lyase OS=Arabidopsis thaliana OX=3702 GN=MGL PE=1 SV=1</t>
  </si>
  <si>
    <t>hypothetical protein E2562_010634 [Oryza meyeriana var. granulata]</t>
  </si>
  <si>
    <t>biological process: metabolic process (GO:0008152);; biological process: cellular process (GO:0009987);; biological process: single-organism process (GO:0044699);; biological process: response to stimulus (GO:0050896);; molecular function: catalytic activity (GO:0003824);; molecular function: binding (GO:0005488);; cellular component: cell (GO:0005623);; cellular component: cell part (GO:0044464);; biological process: cellular component organization or biogenesis (GO:0071840)</t>
  </si>
  <si>
    <t>PH02Gene02013</t>
  </si>
  <si>
    <t xml:space="preserve">K03294|3.5e-114|sind:105175781|K03294 basic amino acid/polyamine antiporter, APA family | (RefSeq) cationic amino acid transporter 1-like isoform X1 </t>
  </si>
  <si>
    <t>Cationic amino acid transporter 6, chloroplastic OS=Arabidopsis thaliana OX=3702 GN=CAT6 PE=2 SV=1</t>
  </si>
  <si>
    <t>cationic amino acid transporter 6, chloroplastic-like [Panicum hallii]</t>
  </si>
  <si>
    <t>PH02Gene46864</t>
  </si>
  <si>
    <t xml:space="preserve">Cellular Component: nuclear chromosome (GO:0000228);; Cellular Component: origin recognition complex (GO:0000808);; Molecular Function: molecular_function (GO:0003674);; Molecular Function: nucleic acid binding (GO:0003676);; Molecular Function: DNA binding (GO:0003677);; Molecular Function: DNA replication origin binding (GO:0003688);; Molecular Function: double-stranded DNA binding (GO:0003690);; Molecular Function: binding (GO:0005488);; Cellular Component: cellular_component (GO:0005575);; Cellular Component: intracellular (GO:0005622);; Cellular Component: cell (GO:0005623);; Cellular Component: nucleus (GO:0005634);; Cellular Component: nuclear origin of replication recognition complex (GO:0005664);; Cellular Component: chromosome (GO:0005694);; Biological Process: nucleobase-containing compound metabolic process (GO:0006139);; Biological Process: DNA metabolic process (GO:0006259);; Biological Process: DNA replication (GO:0006260);;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biosynthetic process (GO:0009058);; Biological Process: macromolecule biosynthetic process (GO:0009059);; Biological Process: cellular process (GO:0009987);; Cellular Component: membrane-enclosed lumen (GO:0031974);; Cellular Component: nuclear lumen (GO:0031981);; Cellular Component: macromolecular complex (GO:0032991);; Biological Process: cellular nitrogen compound metabolic process (GO:0034641);; Biological Process: cellular macromolecule biosynthetic process (GO:0034645);;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Molecular Function: sequence-specific DNA binding (GO:0043565);; Biological Process: cellular metabolic process (GO:0044237);; Biological Process: primary metabolic process (GO:0044238);; Biological Process: cellular biosynthetic process (GO:0044249);; Biological Process: cellular macromolecule metabolic process (GO:0044260);; Cellular Component: organelle part (GO:0044422);; Cellular Component: intracellular part (GO:0044424);; Cellular Component: chromosomal part (GO:0044427);; Cellular Component: nuclear part (GO:0044428);; Cellular Component: intracellular organelle part (GO:0044446);; Cellular Component: nuclear chromosome part (GO:0044454);; Cellular Component: cell part (GO:0044464);; Biological Process: heterocycle metabolic process (GO:0046483);; Cellular Component: intracellular organelle lumen (GO:0070013);; Biological Process: organic substance metabolic process (GO:0071704);; Biological Process: nucleic acid metabolic process (GO:0090304);; Molecular Function: organic cyclic compound binding (GO:0097159);; Biological Process: organic cyclic compound metabolic process (GO:1901360);; Molecular Function: heterocyclic compound binding (GO:1901363);; Biological Process: organic substance biosynthetic process (GO:1901576);; Molecular Function: sequence-specific double-stranded DNA binding (GO:1990837);; </t>
  </si>
  <si>
    <t xml:space="preserve">K02604|2.4e-188|bdi:100829429|K02604 origin recognition complex subunit 2 | (RefSeq) origin of replication complex subunit 2 isoform X2 </t>
  </si>
  <si>
    <t>Origin recognition complex subunit 2</t>
  </si>
  <si>
    <t>Origin of replication complex subunit 2 OS=Oryza sativa subsp. indica OX=39946 GN=OsI_10291 PE=3 SV=1</t>
  </si>
  <si>
    <t>hypothetical protein E2562_035236 [Oryza meyeriana var. granulata]</t>
  </si>
  <si>
    <t>cellular component: cell (GO:0005623);; cellular component: organelle (GO:0043226);; cellular component: organelle part (GO:0044422);; cellular component: cell part (GO:0044464);; cellular component: macromolecular complex (GO:0032991);; molecular function: binding (GO:0005488);; cellular component: membrane-enclosed lumen (GO:0031974);; biological process: metabolic process (GO:0008152);; biological process: cellular process (GO:0009987)</t>
  </si>
  <si>
    <t>PH02Gene38113</t>
  </si>
  <si>
    <t xml:space="preserve">K10695|4.1e-188|obr:102712087|K10695 E3 ubiquitin-protein ligase RNF1/2 [EC:2.3.2.27] | (RefSeq) putative E3 ubiquitin-protein ligase RING1a </t>
  </si>
  <si>
    <t>Putative E3 ubiquitin-protein ligase RING1a OS=Arabidopsis thaliana OX=3702 GN=RING1A PE=1 SV=2</t>
  </si>
  <si>
    <t>hypothetical protein E2562_006270 [Oryza meyeriana var. granulata]</t>
  </si>
  <si>
    <t>PH02Gene37661</t>
  </si>
  <si>
    <t xml:space="preserve">Biological Process: defense response (GO:0006952);; Cellular Component: membrane (GO:0016020);; Molecular Function: cellulose synthase (UDP-forming) activity (GO:0016760);; Biological Process: cellulose biosynthetic process (GO:0030244);; Molecular Function: ADP binding (GO:0043531);; </t>
  </si>
  <si>
    <t xml:space="preserve">K13457|6.5e-71|ats:109777892|K13457 disease resistance protein RPM1 | (RefSeq) LOC109777892; disease resistance protein RPP13-like </t>
  </si>
  <si>
    <t>disease resistance protein PIK6-NP-like isoform X2 [Oryza sativa Japonica Group]</t>
  </si>
  <si>
    <t>biological process: response to stimulus (GO:0050896);; cellular component: membrane (GO:0016020);; molecular function: catalytic activity (GO:0003824);; biological process: metabolic process (GO:0008152);; biological process: cellular process (GO:0009987);; biological process: single-organism process (GO:0044699);; molecular function: binding (GO:0005488)</t>
  </si>
  <si>
    <t>Phyllostachys_edulis_newGene_1508</t>
  </si>
  <si>
    <t xml:space="preserve">Biological Process: telomere maintenance (GO:0000723);; Molecular Function: DNA helicase activity (GO:0003678);; Molecular Function: ATP binding (GO:0005524);; Biological Process: DNA repair (GO:0006281);; Biological Process: DNA recombination (GO:0006310);; </t>
  </si>
  <si>
    <t xml:space="preserve">K15255|5.9e-35|bdi:112270642|K15255 ATP-dependent DNA helicase PIF1 [EC:3.6.4.12] | (RefSeq) ATP-dependent DNA helicase PIF1-like </t>
  </si>
  <si>
    <t>UvrD-like helicase C-terminal domain</t>
  </si>
  <si>
    <t>hypothetical protein, 5'-partial, partial [Oryza sativa Japonica Group]</t>
  </si>
  <si>
    <t>biological process: metabolic process (GO:0008152);; biological process: cellular process (GO:0009987);; biological process: biological regulation (GO:0065007);; biological process: cellular component organization or biogenesis (GO:0071840);; molecular function: catalytic activity (GO:0003824);; molecular function: binding (GO:0005488);; biological process: response to stimulus (GO:0050896)</t>
  </si>
  <si>
    <t>PH02Gene10593</t>
  </si>
  <si>
    <t xml:space="preserve">Biological Process: regulation of transcription, DNA-templated (GO:0006355);; Molecular Function: zinc ion binding (GO:0008270);; Molecular Function: sequence-specific DNA binding (GO:0043565);; </t>
  </si>
  <si>
    <t xml:space="preserve">K17604|0.0e+00|obr:102711276|K17604 zinc finger SWIM domain-containing protein 3 | (RefSeq) protein FAR1-RELATED SEQUENCE 5-like </t>
  </si>
  <si>
    <t>Protein FAR-RED IMPAIRED RESPONSE 1 OS=Arabidopsis thaliana OX=3702 GN=FAR1 PE=1 SV=1</t>
  </si>
  <si>
    <t>hypothetical protein E2562_022946 [Oryza meyeriana var. granulata]</t>
  </si>
  <si>
    <t>PH02Gene09907</t>
  </si>
  <si>
    <t xml:space="preserve">Molecular Function: magnesium ion binding (GO:0000287);; Biological Process: carbohydrate metabolic process (GO:0005975);; Molecular Function: intramolecular transferase activity, phosphotransferases (GO:0016868);; </t>
  </si>
  <si>
    <t xml:space="preserve">K01835|0.0e+00|obr:102713531|K01835 phosphoglucomutase [EC:5.4.2.2] | (RefSeq) phosphoglucomutase, cytoplasmic 2 </t>
  </si>
  <si>
    <t>Glycolysis / Gluconeogenesis (ko00010);; Pentose phosphate pathway (ko00030);; Galactose metabolism (ko00052);; Purine metabolism (ko00230);; Starch and sucrose metabolism (ko00500);; Amino sugar and nucleotide sugar metabolism (ko00520)</t>
  </si>
  <si>
    <t>Phosphoglucomutase/phosphomannomutase, alpha/beta/alpha domain I</t>
  </si>
  <si>
    <t>Phosphoglucomutase, cytoplasmic 2 OS=Zea mays OX=4577 PE=2 SV=2</t>
  </si>
  <si>
    <t>phosphoglucomutase [Bambusa oldhamii]</t>
  </si>
  <si>
    <t>PH02Gene28195</t>
  </si>
  <si>
    <t xml:space="preserve">Molecular Function: molecular_function (GO:0003674);; Molecular Function: catalytic activity (GO:0003824);; Molecular Function: hydrolase activity, hydrolyzing O-glycosyl compounds (GO:0004553);; Molecular Function: alpha-L-fucosidase activity (GO:0004560);; Cellular Component: cellular_component (GO:0005575);; Cellular Component: extracellular region (GO:0005576);; Molecular Function: fucosidase activity (GO:0015928);; Molecular Function: hydrolase activity (GO:0016787);; Molecular Function: hydrolase activity, acting on glycosyl bonds (GO:0016798);; Molecular Function: 1,2-alpha-L-fucosidase activity (GO:0047513);; Cellular Component: apoplast (GO:0048046);; </t>
  </si>
  <si>
    <t xml:space="preserve">K15923|0.0e+00|dosa:Os10t0339290-01|K15923 alpha-L-fucosidase 2 [EC:3.2.1.51] | (RefSeq) Os10g0339290; Similar to Alpha-1,2-fucosidase. </t>
  </si>
  <si>
    <t>Glycosyl hydrolase family 65, N-terminal domain</t>
  </si>
  <si>
    <t>Alpha-L-fucosidase 2 OS=Arabidopsis thaliana OX=3702 GN=FUC95A PE=1 SV=1</t>
  </si>
  <si>
    <t>hypothetical protein E2562_031888 [Oryza meyeriana var. granulata]</t>
  </si>
  <si>
    <t>molecular function: catalytic activity (GO:0003824);; cellular component: extracellular region (GO:0005576)</t>
  </si>
  <si>
    <t>PH02Gene48197</t>
  </si>
  <si>
    <t xml:space="preserve">Cellular Component: cellular_component (GO:0005575);; Cellular Component: intracellular (GO:0005622);; Cellular Component: cell (GO:0005623);; Cellular Component: nucleus (GO:0005634);; Cellular Component: cytoplasm (GO:0005737);; Cellular Component: cytosol (GO:0005829);; Biological Process: carbohydrate metabolic process (GO:0005975);; Biological Process: response to stress (GO:0006950);; Biological Process: biological_process (GO:0008150);; Biological Process: response to temperature stimulus (GO:0009266);; Biological Process: response to cold (GO:0009409);; Biological Process: response to abiotic stimulus (GO:0009628);; Molecular Function: isomerase activity (GO:0016853);;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response to stimulus (GO:0050896);; </t>
  </si>
  <si>
    <t>Ribose/Galactose Isomerase</t>
  </si>
  <si>
    <t>DNA damage-repair/toleration protein DRT102 OS=Arabidopsis thaliana OX=3702 GN=DRT102 PE=1 SV=2</t>
  </si>
  <si>
    <t>hypothetical protein E2562_037779 [Oryza meyeriana var. granulata]</t>
  </si>
  <si>
    <t>cellular component: cell (GO:0005623);; cellular component: cell part (GO:0044464);; cellular component: organelle (GO:0043226);; biological process: metabolic process (GO:0008152);; biological process: response to stimulus (GO:0050896);; molecular function: catalytic activity (GO:0003824)</t>
  </si>
  <si>
    <t>PH02Gene28999</t>
  </si>
  <si>
    <t xml:space="preserve">Cellular Component: cytosol (GO:0005829);; Biological Process: L-lysine catabolic process (GO:0019477);; Molecular Function: saccharopine dehydrogenase (NADP+, L-lysine-forming) activity (GO:0047130);; Biological Process: response to karrikin (GO:0080167);; </t>
  </si>
  <si>
    <t xml:space="preserve">K14157|0.0e+00|bdi:100824912|K14157 alpha-aminoadipic semialdehyde synthase [EC:1.5.1.8 1.5.1.9] | (RefSeq) alpha-aminoadipic semialdehyde synthase </t>
  </si>
  <si>
    <t>Lysine degradation (ko00310)</t>
  </si>
  <si>
    <t>Saccharopine dehydrogenase C-terminal domain</t>
  </si>
  <si>
    <t>Alpha-aminoadipic semialdehyde synthase OS=Arabidopsis thaliana OX=3702 GN=LKR/SDH PE=1 SV=1</t>
  </si>
  <si>
    <t>alpha-aminoadipic semialdehyde synthase [Brachypodium distachyon]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</si>
  <si>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(GO:0003824);; biological process: response to stimulus (GO:0050896)</t>
  </si>
  <si>
    <t>PH02Gene47055</t>
  </si>
  <si>
    <t xml:space="preserve">Molecular Function: catalytic activity (GO:0003824);; Biological Process: lipid metabolic process (GO:0006629);; </t>
  </si>
  <si>
    <t xml:space="preserve">K16818|4.3e-77|csat:104793434|K16818 phospholipase A1 [EC:3.1.1.32] | (RefSeq) phospholipase A(1) DAD1, chloroplastic </t>
  </si>
  <si>
    <t>hypothetical protein E2562_019254 [Oryza meyeriana var. granulata]</t>
  </si>
  <si>
    <t>Phyllostachys_edulis_newGene_5019</t>
  </si>
  <si>
    <t>PH02Gene25804</t>
  </si>
  <si>
    <t xml:space="preserve">K00924|3.6e-79|mus:103987754|K00924 kinase [EC:2.7.1.-] | (RefSeq) receptor-like protein kinase HSL1 </t>
  </si>
  <si>
    <t>Receptor protein-tyrosine kinase CEPR2 OS=Arabidopsis thaliana OX=3702 GN=CEPR2 PE=1 SV=1</t>
  </si>
  <si>
    <t>hypothetical protein OsJ_33455 [Oryza sativa Japonica Group]</t>
  </si>
  <si>
    <t>PH02Gene29784</t>
  </si>
  <si>
    <t xml:space="preserve">Molecular Function: endopeptidase activity (GO:0004175);; Molecular Function: threonine-type endopeptidase activity (GO:0004298);; Cellular Component: nucleus (GO:0005634);; Cellular Component: cytoplasm (GO:0005737);; Cellular Component: proteasome core complex (GO:0005839);; Biological Process: proteasomal protein catabolic process (GO:0010498);; Biological Process: proteasomal ubiquitin-independent protein catabolic process (GO:0010499);; Cellular Component: proteasome core complex, alpha-subunit complex (GO:0019773);; Biological Process: proteasome-mediated ubiquitin-dependent protein catabolic process (GO:0043161);; </t>
  </si>
  <si>
    <t xml:space="preserve">K02731|2.4e-22|mus:103970609|K02731 20S proteasome subunit alpha 4 [EC:3.4.25.1] | (RefSeq) proteasome subunit alpha type-7 </t>
  </si>
  <si>
    <t>Proteasome subunit</t>
  </si>
  <si>
    <t>Proteasome subunit alpha type-7-A OS=Arabidopsis thaliana OX=3702 GN=PAD1 PE=1 SV=1</t>
  </si>
  <si>
    <t>PREDICTED: proteasome subunit alpha type-7 [Musa acuminata subsp. malaccensis]</t>
  </si>
  <si>
    <t>biological process: metabolic process (GO:0008152);; molecular function: catalytic activity (GO:0003824);; cellular component: cell (GO:0005623);; cellular component: organelle (GO:0043226);; cellular component: cell part (GO:0044464);; cellular component: macromolecular complex (GO:0032991);; biological process: cellular process (GO:0009987)</t>
  </si>
  <si>
    <t>PH02Gene37681</t>
  </si>
  <si>
    <t xml:space="preserve">K08712|9.5e-126|gsl:Gasu_29800|K08712 ATP-binding cassette, subfamily G (WHITE), member 2, SNQ2 | (RefSeq) ABC transporter, ATP-binding protein </t>
  </si>
  <si>
    <t>ABC transporter G family member 45 OS=Oryza sativa subsp. japonica OX=39947 GN=ABCG45 PE=2 SV=2</t>
  </si>
  <si>
    <t>hypothetical protein E2562_007137 [Oryza meyeriana var. granulata]</t>
  </si>
  <si>
    <t>PH02Gene28159</t>
  </si>
  <si>
    <t xml:space="preserve">K13430|1.7e-35|csat:104783579|K13430 serine/threonine-protein kinase PBS1 [EC:2.7.11.1] | (RefSeq) serine/threonine-protein kinase CDG1 </t>
  </si>
  <si>
    <t>Putative cysteine-rich receptor-like protein kinase 35 OS=Arabidopsis thaliana OX=3702 GN=CRK35 PE=3 SV=3</t>
  </si>
  <si>
    <t>putative serine/threonine-protein kinase isoform X2 [Ananas comosus]</t>
  </si>
  <si>
    <t>PH02Gene06395</t>
  </si>
  <si>
    <t xml:space="preserve">Biological Process: long-chain fatty acid metabolic process (GO:0001676);; Molecular Function: molecular_function (GO:0003674);; Molecular Function: catalytic activity (GO:0003824);; Molecular Function: long-chain fatty acid-CoA ligase activity (GO:0004467);; Cellular Component: cellular_component (GO:0005575);; Cellular Component: intracellular (GO:0005622);; Cellular Component: cell (GO:0005623);; Cellular Component: cytoplasm (GO:0005737);; Cellular Component: endoplasmic reticulum (GO:0005783);; Cellular Component: cell-cell junction (GO:0005911);; Biological Process: organic acid metabolic process (GO:0006082);; Biological Process: lipid metabolic process (GO:0006629);; Biological Process: fatty acid metabolic process (GO:0006631);; Biological Process: response to stress (GO:0006950);; Biological Process: defense response (GO:0006952);; Biological Process: multicellular organism development (GO:0007275);; Biological Process: biological_process (GO:0008150);; Biological Process: metabolic process (GO:0008152);; Biological Process: biosynthetic process (GO:0009058);; Biological Process: macromolecule biosynthetic process (GO:0009059);; Cellular Component: plasmodesma (GO:0009506);; Biological Process: response to external stimulus (GO:0009605);; Biological Process: response to biotic stimulus (GO:0009607);; Biological Process: response to fungus (GO:0009620);; Biological Process: anatomical structure morphogenesis (GO:0009653);; Biological Process: post-embryonic development (GO:0009791);; Biological Process: cellular process (GO:0009987);; Biological Process: root morphogenesis (GO:0010015);; Biological Process: post-embryonic root morphogenesis (GO:0010101);; Biological Process: lateral root morphogenesis (GO:0010102);; Biological Process: cutin biosynthetic process (GO:0010143);; Biological Process: lateral root formation (GO:0010311);; Cellular Component: endomembrane system (GO:0012505);; Molecular Function: fatty acid ligase activity (GO:0015645);; Molecular Function: CoA-ligase activity (GO:0016405);; Molecular Function: ligase activity (GO:0016874);; Molecular Function: ligase activity, forming carbon-sulfur bonds (GO:0016877);; Molecular Function: acid-thiol ligase activity (GO:0016878);; Biological Process: carboxylic acid metabolic process (GO:0019752);; Biological Process: root system development (GO:0022622);; Cellular Component: cell junction (GO:0030054);; Molecular Function: very long-chain fatty acid-CoA ligase activity (GO:0031957);; Biological Process: multicellular organismal process (GO:0032501);; Biological Process: developmental process (GO:0032502);; Biological Process: monocarboxylic acid metabolic process (GO:0032787);; Biological Process: macromolecule metabolic process (GO:0043170);;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primary metabolic process (GO:0044238);; Biological Process: cellular lipid metabolic process (GO:0044255);; Biological Process: small molecule metabolic process (GO:0044281);; Cellular Component: intracellular part (GO:0044424);; Cellular Component: cytoplasmic part (GO:0044444);; Cellular Component: cell part (GO:0044464);; Biological Process: root development (GO:0048364);; Biological Process: lateral root development (GO:0048527);; Biological Process: post-embryonic root development (GO:0048528);; Biological Process: anatomical structure formation involved in morphogenesis (GO:0048646);; Biological Process: system development (GO:0048731);; Biological Process: anatomical structure development (GO:0048856);; Biological Process: defense response to fungus (GO:0050832);; Biological Process: response to stimulus (GO:0050896);; Biological Process: multi-organism process (GO:0051704);; Biological Process: response to other organism (GO:0051707);; Cellular Component: symplast (GO:0055044);; Biological Process: organic substance metabolic process (GO:0071704);; Biological Process: post-embryonic plant organ development (GO:0090696);; Biological Process: post-embryonic plant organ morphogenesis (GO:0090697);; Biological Process: post-embryonic plant morphogenesis (GO:0090698);; Biological Process: defense response to other organism (GO:0098542);; Biological Process: plant organ development (GO:0099402);; Biological Process: organic substance biosynthetic process (GO:1901576);; Biological Process: plant organ morphogenesis (GO:1905392);; Biological Process: plant organ formation (GO:1905393);; </t>
  </si>
  <si>
    <t xml:space="preserve">K01897|0.0e+00|obr:102719908|K01897 long-chain acyl-CoA synthetase [EC:6.2.1.3] | (RefSeq) long chain acyl-CoA synthetase 2 </t>
  </si>
  <si>
    <t>Long chain acyl-CoA synthetase 2 OS=Arabidopsis thaliana OX=3702 GN=LACS2 PE=2 SV=1</t>
  </si>
  <si>
    <t>hypothetical protein E2562_014344 [Oryza meyeriana var. granulata]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</si>
  <si>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cell part (GO:0044464);; cellular component: organelle (GO:0043226);; cellular component: cell junction (GO:0030054);; biological process: response to stimulus (GO:0050896);; biological process: multicellular organismal process (GO:0032501);; biological process: developmental process (GO:0032502);; biological process: multi-organism process (GO:0051704);; cellular component: symplast (GO:0055044)</t>
  </si>
  <si>
    <t>PH02Gene48567</t>
  </si>
  <si>
    <t xml:space="preserve">Cellular Component: nucleus (GO:0005634);; Cellular Component: chromosome (GO:0005694);; Molecular Function: zinc ion binding (GO:0008270);; Molecular Function: histone-lysine N-methyltransferase activity (GO:0018024);; </t>
  </si>
  <si>
    <t xml:space="preserve">K11420|6.1e-29|sbi:8055276|K11420 [histone H3]-lysine9 N-trimethyltransferase EHMT [EC:2.1.1.355] | (RefSeq) histone-lysine N-methyltransferase, H3 lysine-9 specific SUVH1 </t>
  </si>
  <si>
    <t>[BK]</t>
  </si>
  <si>
    <t>Ubiquitin-binding WIYLD domain</t>
  </si>
  <si>
    <t>Histone-lysine N-methyltransferase SUVR4 OS=Arabidopsis thaliana OX=3702 GN=SUVR4 PE=1 SV=2</t>
  </si>
  <si>
    <t>PREDICTED: histone-lysine N-methyltransferase SUVR4-like isoform X1 [Oryza brachyantha]</t>
  </si>
  <si>
    <t>cellular component: cell (GO:0005623);; cellular component: organelle (GO:0043226);; cellular component: cell part (GO:0044464);; molecular function: binding (GO:0005488);; biological process: metabolic process (GO:0008152);; biological process: cellular process (GO:0009987);; biological process: cellular component organization or biogenesis (GO:0071840);; molecular function: catalytic activity (GO:0003824)</t>
  </si>
  <si>
    <t>PH02Gene14953</t>
  </si>
  <si>
    <t xml:space="preserve">K21596|0.0e+00|obr:102710969|K21596 calmodulin-binding transcription activator | (RefSeq) calmodulin-binding transcription activator 4 </t>
  </si>
  <si>
    <t>hypothetical protein E2562_015045 [Oryza meyeriana var. granulata]</t>
  </si>
  <si>
    <t>PH02Gene44161</t>
  </si>
  <si>
    <t xml:space="preserve">K18368|2.3e-90|sita:101782364|K18368 caffeoylshikimate esterase [EC:3.1.1.-] | (RefSeq) caffeoylshikimate esterase isoform X1 </t>
  </si>
  <si>
    <t>exocyst complex component EXO70B1-like [Panicum miliaceum]</t>
  </si>
  <si>
    <t>PH02Gene43203</t>
  </si>
  <si>
    <t xml:space="preserve">K00924|4.1e-11|han:110895902|K00924 kinase [EC:2.7.1.-] | (RefSeq) receptor protein kinase TMK1-like </t>
  </si>
  <si>
    <t>PH02Gene30166</t>
  </si>
  <si>
    <t xml:space="preserve">Molecular Function: molecular_function (GO:0003674);; Molecular Function: nucleic acid binding (GO:0003676);; Molecular Function: DNA binding (GO:0003677);; Molecular Function: binding (GO:0005488);; Cellular Component: cellular_component (GO:0005575);; Cellular Component: intracellular (GO:0005622);; Cellular Component: cell (GO:0005623);; Cellular Component: nucleus (GO:0005634);; Cellular Component: cytoplasm (GO:0005737);; Cellular Component: nucleoid (GO:0009295);; Cellular Component: chloroplast (GO:0009507);; Cellular Component: plastid stroma (GO:0009532);; Cellular Component: chloroplast thylakoid (GO:0009534);; Cellular Component: chloroplast thylakoid membrane (GO:0009535);; Cellular Component: plastid (GO:0009536);; Cellular Component: thylakoid (GO:0009579);; Cellular Component: membrane (GO:0016020);; Cellular Component: nuclear matrix (GO:0016363);; Cellular Component: membrane-enclosed lumen (GO:0031974);; Cellular Component: plastid thylakoid (GO:0031976);; Cellular Component: nuclear lumen (GO:0031981);; Cellular Component: organelle subcompartment (GO:0031984);; Cellular Component: photosynthetic membrane (GO:0034357);; Cellular Component: nuclear periphery (GO:0034399);; Cellular Component: plastid nucleoid (GO:0042646);; Cellular Component: thylakoid membrane (GO:0042651);;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Cellular Component: organelle part (GO:0044422);; Cellular Component: intracellular part (GO:0044424);; Cellular Component: nuclear part (GO:0044428);; Cellular Component: chloroplast part (GO:0044434);; Cellular Component: plastid part (GO:0044435);; Cellular Component: thylakoid part (GO:0044436);; Cellular Component: cytoplasmic part (GO:0044444);; Cellular Component: intracellular organelle part (GO:0044446);; Cellular Component: cell part (GO:0044464);; Cellular Component: plastid thylakoid membrane (GO:0055035);; Cellular Component: intracellular organelle lumen (GO:0070013);; Molecular Function: organic cyclic compound binding (GO:0097159);; Molecular Function: heterocyclic compound binding (GO:1901363);; </t>
  </si>
  <si>
    <t>MAR-binding filament-like protein 1-1 OS=Nicotiana tabacum OX=4097 GN=MFP1-1 PE=2 SV=1</t>
  </si>
  <si>
    <t>hypothetical protein D1007_02949 [Hordeum vulgare]</t>
  </si>
  <si>
    <t>molecular function: binding (GO:0005488);; cellular component: cell (GO:0005623);; cellular component: cell part (GO:0044464);; cellular component: organelle (GO:0043226);; cellular component: nucleoid (GO:0009295);; cellular component: organelle part (GO:0044422);; cellular component: membrane (GO:0016020);; cellular component: membrane-enclosed lumen (GO:0031974)</t>
  </si>
  <si>
    <t>PH02Gene28060</t>
  </si>
  <si>
    <t xml:space="preserve">Molecular Function: cation transmembrane transporter activity (GO:0008324);; Cellular Component: integral component of membrane (GO:0016021);; </t>
  </si>
  <si>
    <t xml:space="preserve">K14692|5.7e-134|osa:4331262|K14692 solute carrier family 30 (zinc transporter), member 5/7 | (RefSeq) metal tolerance protein C2 </t>
  </si>
  <si>
    <t>Cation efflux family</t>
  </si>
  <si>
    <t>Metal tolerance protein C2 OS=Arabidopsis thaliana OX=3702 GN=MTPC2 PE=2 SV=1</t>
  </si>
  <si>
    <t>metal tolerance protein C2 [Oryza sativa Japonica Group]</t>
  </si>
  <si>
    <t>PH02Gene35431</t>
  </si>
  <si>
    <t xml:space="preserve">K08818|7.0e-78|zma:103655145|K08818 cell division cycle 2-like [EC:2.7.11.22] | (RefSeq) putative cyclin-dependent kinase F-2 </t>
  </si>
  <si>
    <t>PH02Gene42534</t>
  </si>
  <si>
    <t xml:space="preserve">K00921|0.0e+00|obr:102713552|K00921 1-phosphatidylinositol-3-phosphate 5-kinase [EC:2.7.1.150] | (RefSeq) putative 1-phosphatidylinositol-3-phosphate 5-kinase FAB1C </t>
  </si>
  <si>
    <t>Inositol phosphate metabolism (ko00562);; Phosphatidylinositol signaling system (ko04070);; Phagosome (ko04145)</t>
  </si>
  <si>
    <t>Putative 1-phosphatidylinositol-3-phosphate 5-kinase FAB1C OS=Arabidopsis thaliana OX=3702 GN=FAB1C PE=2 SV=1</t>
  </si>
  <si>
    <t>PREDICTED: putative 1-phosphatidylinositol-3-phosphate 5-kinase FAB1C [Oryza brachyantha]</t>
  </si>
  <si>
    <t>Phyllostachys_edulis_newGene_3489</t>
  </si>
  <si>
    <t xml:space="preserve">K17086|1.0e-88|fve:101300290|K17086 transmembrane 9 superfamily member 2/4 | (RefSeq) uncharacterized LOC101300290 </t>
  </si>
  <si>
    <t>transposase [Oryza sativa Japonica Group]</t>
  </si>
  <si>
    <t>PH02Gene25878</t>
  </si>
  <si>
    <t>MlaD protein</t>
  </si>
  <si>
    <t>Protein TRIGALACTOSYLDIACYLGLYCEROL 2, chloroplastic OS=Arabidopsis thaliana OX=3702 GN=TGD2 PE=1 SV=1</t>
  </si>
  <si>
    <t>protein TRIGALACTOSYLDIACYLGLYCEROL 2, chloroplastic [Sorghum bicolor]</t>
  </si>
  <si>
    <t>PH02Gene06806</t>
  </si>
  <si>
    <t xml:space="preserve">K18134|5.5e-68|jcu:105630953|K18134 EGF domain-specific O-GlcNAc transferase [EC:2.4.1.255] | (RefSeq) protein O-linked-mannose beta-1,4-N-acetylglucosaminyltransferase 2 </t>
  </si>
  <si>
    <t>Other types of O-glycan biosynthesis (ko00514)</t>
  </si>
  <si>
    <t>Xylan glycosyltransferase MUCI21 OS=Arabidopsis thaliana OX=3702 GN=MUCI21 PE=1 SV=1</t>
  </si>
  <si>
    <t>hypothetical protein E2562_028074 [Oryza meyeriana var. granulata]</t>
  </si>
  <si>
    <t>PH02Gene27378</t>
  </si>
  <si>
    <t xml:space="preserve">K10999|0.0e+00|sita:101777315|K10999 cellulose synthase A [EC:2.4.1.12] | (RefSeq) probable cellulose synthase A catalytic subunit 1 [UDP-forming] </t>
  </si>
  <si>
    <t>Probable cellulose synthase A catalytic subunit 1 [UDP-forming] OS=Oryza sativa subsp. indica OX=39946 GN=CESA1 PE=3 SV=1</t>
  </si>
  <si>
    <t>cellulose synthase [Phyllostachys edulis]</t>
  </si>
  <si>
    <t>Phyllostachys_edulis_newGene_10678</t>
  </si>
  <si>
    <t xml:space="preserve">Cellular Component: endoplasmic reticulum (GO:0005783);; Molecular Function: ubiquitin protein ligase binding (GO:0031625);; </t>
  </si>
  <si>
    <t xml:space="preserve">K23341|7.5e-14|osa:4333131|K23341 erlin | (RefSeq) erlin-2-B </t>
  </si>
  <si>
    <t>Os03g0421400, partial [Oryza sativa Japonica Group]</t>
  </si>
  <si>
    <t>PH02Gene34635</t>
  </si>
  <si>
    <t xml:space="preserve">K13945|3.0e-12|pavi:110765302|K13945 LOB domain-containing protein 29 | (RefSeq) LOB domain-containing protein 29-like </t>
  </si>
  <si>
    <t>Universal stress protein PHOS34 OS=Arabidopsis thaliana OX=3702 GN=PHOS34 PE=1 SV=1</t>
  </si>
  <si>
    <t>universal stress protein PHOS34 [Brachypodium distachyon]</t>
  </si>
  <si>
    <t>PH02Gene29562</t>
  </si>
  <si>
    <t xml:space="preserve">K07375|2.0e-156|sbi:8059525|K07375 tubulin beta | (RefSeq) tubulin beta-1 chain </t>
  </si>
  <si>
    <t>Tubulin beta-2 chain OS=Oryza sativa subsp. japonica OX=39947 GN=TUBB2 PE=2 SV=1</t>
  </si>
  <si>
    <t>hypothetical protein TEA_018676 [Camellia sinensis var. sinensis]</t>
  </si>
  <si>
    <t>PH02Gene32362</t>
  </si>
  <si>
    <t xml:space="preserve">Molecular Function: beta-galactosidase activity (GO:0004565);; Biological Process: carbohydrate metabolic process (GO:0005975);; Molecular Function: carbohydrate binding (GO:0030246);; </t>
  </si>
  <si>
    <t xml:space="preserve">K12309|3.3e-168|boe:106342243|K12309 beta-galactosidase [EC:3.2.1.23] | (RefSeq) beta-galactosidase 2 </t>
  </si>
  <si>
    <t>Beta-galactosidase 7 OS=Oryza sativa subsp. japonica OX=39947 GN=Os05g0428100 PE=3 SV=1</t>
  </si>
  <si>
    <t>beta-galactosidase 7-like [Aegilops tauschii subsp. tauschii]</t>
  </si>
  <si>
    <t>PH02Gene28528</t>
  </si>
  <si>
    <t xml:space="preserve">Molecular Function: regulatory region nucleic acid binding (GO:0001067);;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Molecular Function: transcription regulatory region DNA binding (GO:0044212);; Cellular Component: intracellular part (GO:0044424);; Cellular Component: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</si>
  <si>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Zinc finger protein ZAT1 OS=Arabidopsis thaliana OX=3702 GN=ZAT1 PE=2 SV=1</t>
  </si>
  <si>
    <t>zinc finger protein ZAT1-like [Hordeum vulgare]</t>
  </si>
  <si>
    <t>PH02Gene12146</t>
  </si>
  <si>
    <t xml:space="preserve">K13422|2.6e-14|ppp:112288376|K13422 transcription factor MYC2 | (RefSeq) transcription factor MYC3-like isoform X1 </t>
  </si>
  <si>
    <t>PH02Gene28125</t>
  </si>
  <si>
    <t xml:space="preserve">Molecular Function: O-methyltransferase activity (GO:0008171);; </t>
  </si>
  <si>
    <t xml:space="preserve">K16040|2.0e-82|dosa:Os07t0462800-00|K16040 trans-resveratrol di-O-methyltransferase [EC:2.1.1.240] | (RefSeq) Os07g0462800; O-methyltransferase, family 2 domain containing protein. </t>
  </si>
  <si>
    <t>Stilbenoid, diarylheptanoid and gingerol biosynthesis (ko00945)</t>
  </si>
  <si>
    <t>O-methyltransferase domain</t>
  </si>
  <si>
    <t>O-methyltransferase ZRP4 OS=Zea mays OX=4577 GN=ZRP4 PE=2 SV=1</t>
  </si>
  <si>
    <t>hypothetical protein OsI_25913 [Oryza sativa Indica Group]</t>
  </si>
  <si>
    <t>PH02Gene45321</t>
  </si>
  <si>
    <t xml:space="preserve">K20029|1.4e-17|csv:101205417|K20029 palmitoyltransferase ZDHHC3/7/25 [EC:2.3.1.225] | (RefSeq) probable protein S-acyltransferase 16 isoform X1 </t>
  </si>
  <si>
    <t>Protein S-acyltransferase 11 OS=Arabidopsis thaliana OX=3702 GN=PAT11 PE=2 SV=1</t>
  </si>
  <si>
    <t>PREDICTED: protein S-acyltransferase 11 [Oryza brachyantha]</t>
  </si>
  <si>
    <t>Phyllostachys_edulis_newGene_19010</t>
  </si>
  <si>
    <t xml:space="preserve">Molecular Function: iron ion binding (GO:0005506);; Molecular Function: oxidoreductase activity, acting on paired donors, with incorporation or reduction of molecular oxygen (GO:0016705);; Molecular Function: heme binding (GO:0020037);; </t>
  </si>
  <si>
    <t xml:space="preserve">K15639|2.4e-59|ats:109771619|K15639 PHYB activation tagged suppressor 1 [EC:1.14.-.-] | (RefSeq) LOC109771619; cytochrome P450 734A2-like </t>
  </si>
  <si>
    <t>Cytochrome P450 734A2 OS=Oryza sativa subsp. japonica OX=39947 GN=CYP734A2 PE=2 SV=1</t>
  </si>
  <si>
    <t>PH02Gene00393</t>
  </si>
  <si>
    <t xml:space="preserve">K16290|2.0e-75|pda:103713967|K16290 xylem cysteine proteinase [EC:3.4.22.-] | (RefSeq) cysteine protease XCP1-like </t>
  </si>
  <si>
    <t>Papain family cysteine protease</t>
  </si>
  <si>
    <t>Fruit bromelain OS=Ananas comosus OX=4615 PE=1 SV=1</t>
  </si>
  <si>
    <t>hypothetical protein EJB05_40022 [Eragrostis curvula]</t>
  </si>
  <si>
    <t>Phyllostachys_edulis_newGene_17290</t>
  </si>
  <si>
    <t xml:space="preserve">Molecular Function: DNA binding (GO:0003677);; Molecular Function: transposase activity (GO:0004803);; Biological Process: transposition, DNA-mediated (GO:0006313);; Molecular Function: zinc ion binding (GO:0008270);; </t>
  </si>
  <si>
    <t xml:space="preserve">K17604|1.2e-60|pop:18098457|K17604 zinc finger SWIM domain-containing protein 3 | (RefSeq) uncharacterized protein LOC18098457 </t>
  </si>
  <si>
    <t>uncharacterized protein LOC106865635 [Brachypodium distachyon]</t>
  </si>
  <si>
    <t>PH02Gene48624</t>
  </si>
  <si>
    <t xml:space="preserve">Cellular Component: plasma membrane (GO:0005886);; Biological Process: response to nitrate (GO:0010167);; Biological Process: nitrate transport (GO:0015706);; Cellular Component: integral component of membrane (GO:0016021);; Biological Process: nitrate assimilation (GO:0042128);; </t>
  </si>
  <si>
    <t>High-affinity nitrate transporter accessory</t>
  </si>
  <si>
    <t>High-affinity nitrate transporter-activating protein 2.1 OS=Oryza sativa subsp. japonica OX=39947 GN=NAR2.1 PE=1 SV=1</t>
  </si>
  <si>
    <t>High-affinity nitrate transporter-activating protein 2.1 [Dichanthelium oligosanthes]</t>
  </si>
  <si>
    <t>cellular component: cell (GO:0005623);; cellular component: membrane (GO:0016020);; cellular component: cell part (GO:0044464);; biological process: response to stimulus (GO:0050896);; biological process: localization (GO:0051179);; cellular component: membrane part (GO:0044425);; biological process: metabolic process (GO:0008152);; biological process: cellular process (GO:0009987);; biological process: single-organism process (GO:0044699)</t>
  </si>
  <si>
    <t>PH02Gene34235</t>
  </si>
  <si>
    <t xml:space="preserve">K15285|2.5e-179|obr:102710690|K15285 solute carrier family 35, member E3 | (RefSeq) UDP-galactose transporter 1-like </t>
  </si>
  <si>
    <t>UDP-galactose transporter 1 OS=Arabidopsis thaliana OX=3702 GN=UDP-GALT1 PE=2 SV=1</t>
  </si>
  <si>
    <t>PREDICTED: UDP-galactose transporter 1-like [Oryza brachyantha]</t>
  </si>
  <si>
    <t>PH02Gene11454</t>
  </si>
  <si>
    <t xml:space="preserve">Molecular Function: nucleic acid binding (GO:0003676);; Molecular Function: 5'-3' exoribonuclease activity (GO:0004534);; Cellular Component: nucleus (GO:0005634);; Biological Process: mRNA processing (GO:0006397);; </t>
  </si>
  <si>
    <t xml:space="preserve">K20553|4.9e-209|sbi:8083058|K20553 5'-3' exoribonuclease 4 [EC:3.1.13.-] | (RefSeq) 5'-3' exoribonuclease 4 isoform X1 </t>
  </si>
  <si>
    <t>[LA]</t>
  </si>
  <si>
    <t>Replication, recombination and repair;; RNA processing and modification</t>
  </si>
  <si>
    <t>Xrn1 helical domain</t>
  </si>
  <si>
    <t>5'-3' exoribonuclease 3 OS=Arabidopsis thaliana OX=3702 GN=XRN3 PE=1 SV=1</t>
  </si>
  <si>
    <t>ADL</t>
  </si>
  <si>
    <t>RNA processing and modification;; Cell cycle control, cell division, chromosome partitioning;; Replication, recombination and repair</t>
  </si>
  <si>
    <t>hypothetical protein SETIT_8G037800v2 [Setaria italica]</t>
  </si>
  <si>
    <t>PH02Gene30491</t>
  </si>
  <si>
    <t xml:space="preserve">K06130|2.9e-124|osa:4327131|K06130 lysophospholipase II [EC:3.1.1.5] | (RefSeq) acyl-protein thioesterase 1 homolog 1 </t>
  </si>
  <si>
    <t>Phospholipase/Carboxylesterase</t>
  </si>
  <si>
    <t>acyl-protein thioesterase 1 homolog 1 [Oryza sativa Japonica Group]</t>
  </si>
  <si>
    <t>PH02Gene42731</t>
  </si>
  <si>
    <t xml:space="preserve">Molecular Function: NADPH-hemoprotein reductase activity (GO:0003958);; Cellular Component: endoplasmic reticulum membrane (GO:0005789);; Cellular Component: cytosol (GO:0005829);; Molecular Function: FMN binding (GO:0010181);; Cellular Component: integral component of membrane (GO:0016021);; Molecular Function: oxidoreductase activity (GO:0016491);; Molecular Function: oxidoreductase activity, acting on paired donors, with incorporation or reduction of molecular oxygen, NAD(P)H as one donor, and incorporation of one atom of oxygen (GO:0016709);; Molecular Function: flavin adenine dinucleotide binding (GO:0050660);; Molecular Function: NADP binding (GO:0050661);; </t>
  </si>
  <si>
    <t xml:space="preserve">K00327|0.0e+00|sita:101767766|K00327 NADPH-ferrihemoprotein reductase [EC:1.6.2.4] | (RefSeq) NADPH--cytochrome P450 reductase </t>
  </si>
  <si>
    <t>NADPH--cytochrome P450 reductase OS=Catharanthus roseus OX=4058 GN=CPR PE=2 SV=1</t>
  </si>
  <si>
    <t>NADPH--cytochrome P450 reductase [Setaria italica]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</si>
  <si>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molecular function: binding (GO:0005488)</t>
  </si>
  <si>
    <t>PH02Gene15007</t>
  </si>
  <si>
    <t>UFG1 [Triticum aestivum]</t>
  </si>
  <si>
    <t>PH02Gene12679</t>
  </si>
  <si>
    <t xml:space="preserve">K09422|9.8e-138|ats:109769718|K09422 transcription factor MYB, plant | (RefSeq) LOC109769718; myb-related protein Myb4-like </t>
  </si>
  <si>
    <t>Transcription factor MYB98 OS=Arabidopsis thaliana OX=3702 GN=MYB98 PE=2 SV=1</t>
  </si>
  <si>
    <t>Transcription factor MYB98 [Triticum urartu]</t>
  </si>
  <si>
    <t>PH02Gene12780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</si>
  <si>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Biological Process: biological_process (GO:0008150);; Molecular Function: protein binding, bridging (GO:0030674);; Cellular Component: cytoplasmic vesicle (GO:0031410);; Cellular Component: vesicle (GO:0031982);; Biological Process: regulation of localization (GO:0032879);; Biological Process: regulation of protein localization (GO:0032880);; Cellular Component: organelle (GO:0043226);; Cellular Component: membrane-bounded organelle (GO:0043227);; Cellular Component: intracellular organelle (GO:0043229);; Cellular Component: intracellular part (GO:0044424);; Cellular Component: cytoplasmic part (GO:0044444);; Cellular Component: cell part (GO:0044464);; Biological Process: regulation of biological process (GO:0050789);; Molecular Function: binding, bridging (GO:0060090);; Biological Process: regulation of exocyst localization (GO:0060178);; Biological Process: regulation of cellular localization (GO:0060341);; Biological Process: biological regulation (GO:0065007);; Cellular Component: intracellular vesicle (GO:0097708);; Biological Process: regulation of cellular protein localization (GO:1903827);; </t>
  </si>
  <si>
    <t>Filament-like plant protein 3 OS=Arabidopsis thaliana OX=3702 GN=FPP3 PE=1 SV=2</t>
  </si>
  <si>
    <t>hypothetical protein OsI_26131 [Oryza sativa Indica Group]</t>
  </si>
  <si>
    <t>molecular function: binding (GO:0005488);; cellular component: cell (GO:0005623);; cellular component: cell part (GO:0044464);; cellular component: organelle (GO:0043226);; biological process: biological regulation (GO:0065007)</t>
  </si>
  <si>
    <t>PH02Gene29849</t>
  </si>
  <si>
    <t xml:space="preserve">Cellular Component: mitochondrial inner membrane protein insertion complex (GO:0042721);; Biological Process: protein import into mitochondrial inner membrane (GO:0045039);; </t>
  </si>
  <si>
    <t xml:space="preserve">K17790|1.8e-80|sita:101773495|K17790 mitochondrial import inner membrane translocase subunit TIM22 | (RefSeq) mitochondrial import inner membrane translocase subunit TIM22-3 </t>
  </si>
  <si>
    <t>Tim17/Tim22/Tim23/Pmp24 family</t>
  </si>
  <si>
    <t>Mitochondrial import inner membrane translocase subunit TIM22-3 OS=Arabidopsis thaliana OX=3702 GN=TIM22-3 PE=2 SV=1</t>
  </si>
  <si>
    <t>mitochondrial import inner membrane translocase subunit TIM22-3 [Oryza sativa Japonica Group]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</si>
  <si>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cellular process (GO:0009987);; biological process: single-organism process (GO:0044699);; biological process: localization (GO:0051179);; biological process: cellular component organization or biogenesis (GO:0071840)</t>
  </si>
  <si>
    <t>PH02Gene40941</t>
  </si>
  <si>
    <t xml:space="preserve">Molecular Function: actin binding (GO:0003779);; Cellular Component: vacuolar membrane (GO:0005774);; </t>
  </si>
  <si>
    <t>KIP1-like protein</t>
  </si>
  <si>
    <t>Protein NETWORKED 4A OS=Arabidopsis thaliana OX=3702 GN=NET4A PE=2 SV=1</t>
  </si>
  <si>
    <t>hypothetical protein BRADI_2g34460v3 [Brachypodium distachyon]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</si>
  <si>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</t>
  </si>
  <si>
    <t>PH02Gene10035</t>
  </si>
  <si>
    <t xml:space="preserve">K19041|1.6e-17|cam:101504982|K19041 E3 ubiquitin-protein ligase RNF38/44 [EC:2.3.2.27] | (RefSeq) NEP1-interacting protein 1-like </t>
  </si>
  <si>
    <t>NEP1-interacting protein-like 2 isoform X2 [Brachypodium distachyon]</t>
  </si>
  <si>
    <t>PH02Gene26922</t>
  </si>
  <si>
    <t xml:space="preserve">Molecular Function: MAP kinase activity (GO:0004707);; Molecular Function: ATP binding (GO:0005524);; </t>
  </si>
  <si>
    <t xml:space="preserve">K04371|4.8e-236|nsy:104234673|K04371 mitogen-activated protein kinase 1/3 [EC:2.7.11.24] | (RefSeq) mitogen-activated protein kinase 20 isoform X1 </t>
  </si>
  <si>
    <t>Mitogen-activated protein kinase 8 OS=Oryza sativa subsp. japonica OX=39947 GN=MPK8 PE=2 SV=2</t>
  </si>
  <si>
    <t>mitogen-activated protein kinase 8 isoform X1 [Aegilops tauschii subsp. tauschii]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</si>
  <si>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</t>
  </si>
  <si>
    <t>PH02Gene39709</t>
  </si>
  <si>
    <t xml:space="preserve">Biological Process: transition metal ion transport (GO:0000041);; Molecular Function: molecular_function (GO:0003674);; Molecular Function: transporter activity (GO:0005215);; Molecular Function: manganese ion transmembrane transporter activity (GO:0005384);; Cellular Component: cellular_component (GO:0005575);; Cellular Component: intracellular (GO:0005622);; Cellular Component: cell (GO:0005623);; Cellular Component: cytoplasm (GO:0005737);; Biological Process: generation of precursor metabolites and energy (GO:0006091);; Biological Process: transport (GO:0006810);; Biological Process: ion transport (GO:0006811);; Biological Process: cation transport (GO:0006812);; Biological Process: calcium ion transport (GO:0006816);; Biological Process: manganese ion transport (GO:0006828);; Biological Process: biological_process (GO:0008150);; Biological Process: metabolic process (GO:0008152);; Molecular Function: cation transmembrane transporter activity (GO:0008324);; Cellular Component: chloroplast (GO:0009507);; Cellular Component: chloroplast thylakoid (GO:0009534);; Cellular Component: chloroplast thylakoid membrane (GO:0009535);; Cellular Component: plastid (GO:0009536);; Cellular Component: thylakoid (GO:0009579);; Biological Process: cellular process (GO:0009987);; Biological Process: photosystem II assembly (GO:0010207);; Biological Process: photosystem II oxygen evolving complex assembly (GO:0010270);; Molecular Function: ion transmembrane transporter activity (GO:0015075);; Molecular Function: magnesium ion transmembrane transporter activity (GO:0015095);; Molecular Function: inorganic solute uptake transmembrane transporter activity (GO:0015318);; Biological Process: magnesium ion transport (GO:0015693);; Biological Process: photosynthesis (GO:0015979);; Cellular Component: membrane (GO:0016020);; Biological Process: cellular component organization (GO:0016043);; Biological Process: photosynthesis, light reaction (GO:0019684);; Biological Process: cellular component assembly (GO:0022607);; Molecular Function: transmembrane transporter activity (GO:0022857);; Molecular Function: inorganic cation transmembrane transporter activity (GO:0022890);; Biological Process: metal ion transport (GO:0030001);; Cellular Component: plastid thylakoid (GO:0031976);; Cellular Component: organelle subcompartment (GO:0031984);; Biological Process: ion transmembrane transport (GO:0034220);; Cellular Component: photosynthetic membrane (GO:0034357);; Biological Process: cellular macromolecular complex assembly (GO:0034622);;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Biological Process: macromolecular complex subunit organization (GO:0043933);; Biological Process: cellular component biogenesis (GO:0044085);; Biological Process: cellular metabolic process (GO:0044237);; Cellular Component: organelle part (GO:0044422);; Cellular Component: intracellular part (GO:0044424);; Cellular Component: chloroplast part (GO:0044434);; Cellular Component: plastid part (GO:0044435);; Cellular Component: thylakoid part (GO:0044436);; Cellular Component: cytoplasmic part (GO:0044444);; Cellular Component: intracellular organelle part (GO:0044446);; Cellular Component: cell part (GO:0044464);; Molecular Function: metal ion transmembrane transporter activity (GO:0046873);; Molecular Function: transition metal ion transmembrane transporter activity (GO:0046915);; Biological Process: localization (GO:0051179);; Biological Process: establishment of localization (GO:0051234);; Cellular Component: plastid thylakoid membrane (GO:0055035);; Biological Process: transmembrane transport (GO:0055085);; Biological Process: macromolecular complex assembly (GO:0065003);; Biological Process: divalent metal ion transport (GO:0070838);; Biological Process: manganese ion transmembrane transport (GO:0071421);; Biological Process: cellular component organization or biogenesis (GO:0071840);; Biological Process: divalent inorganic cation transport (GO:0072511);; Biological Process: cation transmembrane transport (GO:0098655);; Biological Process: inorganic ion transmembrane transport (GO:0098660);; Biological Process: inorganic cation transmembrane transport (GO:0098662);; Biological Process: magnesium ion transmembrane transport (GO:1903830);; </t>
  </si>
  <si>
    <t xml:space="preserve">K23541|9.3e-28|ccp:CHC_T00007979001|K23541 Ca2+/H+ antiporter, TMEM165/GDT1 family | (RefSeq) hypothetical protein </t>
  </si>
  <si>
    <t>Uncharacterized protein family UPF0016</t>
  </si>
  <si>
    <t>GDT1-like protein 1, chloroplastic OS=Oryza sativa subsp. indica OX=39946 GN=OsI_00941 PE=3 SV=2</t>
  </si>
  <si>
    <t>hypothetical protein E2562_016346 [Oryza meyeriana var. granulata]</t>
  </si>
  <si>
    <t>biological process: localization (GO:0051179);; molecular function: transporter activity (GO:0005215);; cellular component: cell (GO:0005623);; cellular component: cell part (GO:0044464);; biological process: metabolic process (GO:0008152);; biological process: cellular process (GO:0009987);; cellular component: organelle (GO:0043226);; cellular component: organelle part (GO:0044422);; cellular component: membrane (GO:0016020);; biological process: cellular component organization or biogenesis (GO:0071840)</t>
  </si>
  <si>
    <t>PH02Gene13033</t>
  </si>
  <si>
    <t xml:space="preserve">K20718|5.8e-242|bdi:100828151|K20718 LRR receptor-like serine/threonine-protein kinase ERECTA [EC:2.7.11.1] | (RefSeq) LRR receptor-like serine/threonine-protein kinase ERL1 </t>
  </si>
  <si>
    <t>LRR receptor-like serine/threonine-protein kinase SIK1 OS=Oryza sativa subsp. japonica OX=39947 GN=SIK1 PE=1 SV=1</t>
  </si>
  <si>
    <t>hypothetical protein E2562_016208 [Oryza meyeriana var. granulata]</t>
  </si>
  <si>
    <t>PH02Gene43247</t>
  </si>
  <si>
    <t>FBD</t>
  </si>
  <si>
    <t>hypothetical protein E2562_027231 [Oryza meyeriana var. granulata]</t>
  </si>
  <si>
    <t>PH02Gene23198</t>
  </si>
  <si>
    <t>ABC transporter G family member 37 [Panicum hallii]</t>
  </si>
  <si>
    <t>PH02Gene12090</t>
  </si>
  <si>
    <t xml:space="preserve">Molecular Function: molecular_function (GO:0003674);; Molecular Function: catalytic activity (GO:0003824);; Molecular Function: thiamine diphosphokinase activity (GO:0004788);; Molecular Function: ATP binding (GO:0005524);; Biological Process: cellular aromatic compound metabolic process (GO:0006725);; Biological Process: coenzyme metabolic process (GO:0006732);; Biological Process: sulfur compound metabolic process (GO:0006790);;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biosynthetic process (GO:0009058);; Biological Process: coenzyme biosynthetic process (GO:0009108);; Biological Process: thiamine diphosphate biosynthetic process (GO:0009229);; Biological Process: cellular process (GO:0009987);; Molecular Function: transferase activity (GO:0016740);; Molecular Function: transferase activity, transferring phosphorus-containing groups (GO:0016772);; Molecular Function: diphosphotransferase activity (GO:0016778);; Biological Process: heterocycle biosynthetic process (GO:0018130);; Biological Process: aromatic compound biosynthetic process (GO:0019438);; Biological Process: organophosphate metabolic process (GO:0019637);; Molecular Function: thiamine binding (GO:0030975);; Biological Process: cellular nitrogen compound metabolic process (GO:0034641);; Biological Process: thiamine diphosphate metabolic process (GO:0042357);; Biological Process: cellular metabolic process (GO:0044237);; Biological Process: cellular biosynthetic process (GO:0044249);; Biological Process: cellular nitrogen compound biosynthetic process (GO:0044271);; Biological Process: sulfur compound biosynthetic process (GO:0044272);; Biological Process: heterocycle metabolic process (GO:0046483);; Biological Process: cofactor metabolic process (GO:0051186);; Biological Process: cofactor biosynthetic process (GO:0051188);; Biological Process: organic substance metabolic process (GO:0071704);; Biological Process: pyrimidine-containing compound metabolic process (GO:0072527);; Biological Process: pyrimidine-containing compound biosynthetic process (GO:0072528);; Biological Process: organophosphate biosynthetic process (GO:0090407);;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</si>
  <si>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K00949|2.8e-127|osa:4326818|K00949 thiamine pyrophosphokinase [EC:2.7.6.2] | (RefSeq) thiamine pyrophosphokinase 1 isoform X1 </t>
  </si>
  <si>
    <t>Thiamine metabolism (ko00730)</t>
  </si>
  <si>
    <t>Thiamin pyrophosphokinase, catalytic domain</t>
  </si>
  <si>
    <t>Thiamine pyrophosphokinase 1 OS=Oryza sativa subsp. japonica OX=39947 GN=TPK1 PE=2 SV=1</t>
  </si>
  <si>
    <t>hypothetical protein OsI_05056 [Oryza sativa Indica Group]</t>
  </si>
  <si>
    <t>molecular function: catalytic activity (GO:0003824);; molecular function: binding (GO:0005488);; biological process: metabolic process (GO:0008152);; biological process: cellular process (GO:0009987)</t>
  </si>
  <si>
    <t>PH02Gene36613</t>
  </si>
  <si>
    <t xml:space="preserve">Molecular Function: pattern binding (GO:0001871);; Molecular Function: molecular_function (GO:0003674);; Molecular Function: catalytic activity (GO:0003824);; Molecular Function: hydrolase activity, hydrolyzing O-glycosyl compounds (GO:0004553);; Molecular Function: binding (GO:0005488);; Cellular Component: cellular_component (GO:0005575);; Cellular Component: extracellular region (GO:0005576);; Cellular Component: cell (GO:0005623);; Cellular Component: plasma membrane (GO:0005886);; Cellular Component: cell-cell junction (GO:0005911);; Biological Process: carbohydrate metabolic process (GO:0005975);; Biological Process: biological_process (GO:0008150);; Cellular Component: plasmodesma (GO:0009506);; Biological Process: plant-type cell wall organization (GO:0009664);; Biological Process: cellular process (GO:0009987);; Cellular Component: membrane (GO:0016020);; Biological Process: cellular component organization (GO:0016043);; Molecular Function: hydrolase activity (GO:0016787);; Molecular Function: hydrolase activity, acting on glycosyl bonds (GO:0016798);; Cellular Component: cell junction (GO:0030054);; Molecular Function: carbohydrate binding (GO:0030246);; Molecular Function: polysaccharide binding (GO:0030247);; Cellular Component: intrinsic component of membrane (GO:0031224);; Cellular Component: anchored component of membrane (GO:0031225);; Cellular Component: intrinsic component of plasma membrane (GO:0031226);; Cellular Component: membrane part (GO:0044425);; Cellular Component: plasma membrane part (GO:0044459);; Cellular Component: cell part (GO:0044464);; Biological Process: external encapsulating structure organization (GO:0045229);; Cellular Component: anchored component of plasma membrane (GO:0046658);; Cellular Component: apoplast (GO:0048046);; Cellular Component: symplast (GO:0055044);; Biological Process: cell wall organization or biogenesis (GO:0071554);; Biological Process: cell wall organization (GO:0071555);; Biological Process: plant-type cell wall organization or biogenesis (GO:0071669);; Biological Process: cellular component organization or biogenesis (GO:0071840);; Cellular Component: cell periphery (GO:0071944);; </t>
  </si>
  <si>
    <t xml:space="preserve">K15429|1.0e-146|cic:CICLE_v10007363mg|K15429 tRNA (guanine37-N1)-methyltransferase [EC:2.1.1.228] | (RefSeq) hypothetical protein </t>
  </si>
  <si>
    <t>Glucan endo-1,3-beta-glucosidase 8 OS=Arabidopsis thaliana OX=3702 GN=At1g64760 PE=2 SV=2</t>
  </si>
  <si>
    <t>hypothetical protein E2562_006733 [Oryza meyeriana var. granulata]</t>
  </si>
  <si>
    <t>molecular function: binding (GO:0005488);; molecular function: catalytic activity (GO:0003824);; cellular component: extracellular region (GO:0005576);; cellular component: cell (GO:0005623);; cellular component: membrane (GO:0016020);; cellular component: cell part (GO:0044464);; cellular component: cell junction (GO:0030054);; biological process: metabolic process (GO:0008152);; biological process: cellular process (GO:0009987);; biological process: cellular component organization or biogenesis (GO:0071840);; cellular component: membrane part (GO:0044425);; cellular component: symplast (GO:0055044)</t>
  </si>
  <si>
    <t>PH02Gene14455</t>
  </si>
  <si>
    <t xml:space="preserve">K14788|0.0e+00|obr:102704531|K14788 ribosome biogenesis protein ENP2 | (RefSeq) nucleolar protein 10 </t>
  </si>
  <si>
    <t>PREDICTED: nucleolar protein 10 [Oryza brachyantha]</t>
  </si>
  <si>
    <t>PH02Gene51425</t>
  </si>
  <si>
    <t>PH02Gene50808</t>
  </si>
  <si>
    <t xml:space="preserve">K01206|5.2e-39|aly:9323213|K01206 alpha-L-fucosidase [EC:3.2.1.51] | (RefSeq) alpha-L-fucosidase 3 </t>
  </si>
  <si>
    <t>GDSL esterase/lipase At5g45910 OS=Arabidopsis thaliana OX=3702 GN=At5g45910 PE=2 SV=1</t>
  </si>
  <si>
    <t>PREDICTED: GDSL esterase/lipase At5g45910-like [Oryza brachyantha]</t>
  </si>
  <si>
    <t>Phyllostachys_edulis_newGene_14084</t>
  </si>
  <si>
    <t>PH02Gene50271</t>
  </si>
  <si>
    <t xml:space="preserve">K13457|1.3e-251|bdi:100841091|K13457 disease resistance protein RPM1 | (RefSeq) disease resistance protein RPM1 </t>
  </si>
  <si>
    <t>disease resistance protein RPM1 [Brachypodium distachyon]</t>
  </si>
  <si>
    <t>Phyllostachys_edulis_newGene_3344</t>
  </si>
  <si>
    <t xml:space="preserve">Cellular Component: cellular_component (GO:0005575);; Cellular Component: intracellular (GO:0005622);; Cellular Component: cell (GO:0005623);; Cellular Component: cytoplasm (GO:0005737);; Cellular Component: endosome (GO:0005768);; Cellular Component: Golgi apparatus (GO:0005794);; Cellular Component: trans-Golgi network (GO:0005802);; Cellular Component: cytosol (GO:0005829);; Cellular Component: endosome membrane (GO:0010008);; Cellular Component: endomembrane system (GO:0012505);; Cellular Component: membrane (GO:0016020);; Cellular Component: organelle membrane (GO:0031090);; Cellular Component: cytoplasmic vesicle (GO:0031410);; Cellular Component: vesicle (GO:0031982);; Cellular Component: organelle subcompartment (GO:0031984);;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Golgi apparatus part (GO:0044431);; Cellular Component: cytoplasmic vesicle part (GO:0044433);; Cellular Component: endosomal part (GO:0044440);; Cellular Component: cytoplasmic part (GO:0044444);; Cellular Component: intracellular organelle part (GO:0044446);; Cellular Component: cell part (GO:0044464);; Cellular Component: perinuclear region of cytoplasm (GO:0048471);; Cellular Component: intracellular vesicle (GO:0097708);; Cellular Component: bounding membrane of organelle (GO:0098588);; Cellular Component: Golgi subcompartment (GO:0098791);; Cellular Component: whole membrane (GO:0098805);; </t>
  </si>
  <si>
    <t xml:space="preserve">K20241|3.2e-20|egu:105052050|K20241 WD repeat-containing protein 44 | (RefSeq) lissencephaly-1 homolog 1-like </t>
  </si>
  <si>
    <t>hypothetical protein GQ55_1G255400 [Panicum hallii var. hallii]</t>
  </si>
  <si>
    <t>PH02Gene16674</t>
  </si>
  <si>
    <t xml:space="preserve">K09422|5.1e-102|sita:101766176|K09422 transcription factor MYB, plant | (RefSeq) transcription factor MYB2 </t>
  </si>
  <si>
    <t>Transcription factor MYB2 OS=Oryza sativa subsp. japonica OX=39947 GN=MYB2 PE=2 SV=1</t>
  </si>
  <si>
    <t>transcription factor MYB2-like [Panicum hallii]</t>
  </si>
  <si>
    <t>PH02Gene16161</t>
  </si>
  <si>
    <t xml:space="preserve">Biological Process: cell morphogenesis (GO:0000902);; Biological Process: cell morphogenesis involved in differentiation (GO:0000904);; Cellular Component: cellular_component (GO:0005575);; Cellular Component: intracellular (GO:0005622);; Cellular Component: cell (GO:0005623);; Cellular Component: nucleus (GO:0005634);; Cellular Component: cytoplasm (GO:0005737);; Cellular Component: endoplasmic reticulum (GO:0005783);; Cellular Component: endoplasmic reticulum membrane (GO:0005789);; Biological Process: regulation of transcription, DNA-templated (GO:0006355);; Biological Process: organelle organization (GO:0006996);; Biological Process: cytoskeleton organization (GO:0007010);; Biological Process: actin filament organization (GO:0007015);; Biological Process: regulation of actin polymerization or depolymerization (GO:0008064);; Biological Process: biological_process (GO:0008150);; Biological Process: anatomical structure morphogenesis (GO:0009653);; Biological Process: multidimensional cell growth (GO:0009825);; Biological Process: tissue development (GO:0009888);;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trichome differentiation (GO:0010026);; Biological Process: trichome morphogenesis (GO:0010090);;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positive regulation of organelle organization (GO:0010638);; Cellular Component: endomembrane system (GO:0012505);; Cellular Component: membrane (GO:0016020);; Biological Process: cellular component organization (GO:0016043);; Biological Process: cell growth (GO:0016049);; Biological Process: regulation of nucleobase-containing compound metabolic process (GO:0019219);; Biological Process: regulation of metabolic process (GO:0019222);; Biological Process: actin filament-based process (GO:0030029);; Biological Process: actin cytoskeleton organization (GO:0030036);; Biological Process: cell differentiation (GO:0030154);; Biological Process: regulation of actin filament length (GO:0030832);; Biological Process: regulation of actin filament polymerization (GO:0030833);; Biological Process: positive regulation of actin filament polymerization (GO:0030838);; Cellular Component: SCAR complex (GO:0031209);;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positive regulation of protein complex assembly (GO:0031334);; Cellular Component: organelle subcompartment (GO:0031984);; Biological Process: regulation of protein polymerization (GO:0032271);; Biological Process: positive regulation of protein polymerization (GO:0032273);; Biological Process: developmental process (GO:0032502);; Biological Process: regulation of cellular component size (GO:0032535);; Biological Process: regulation of actin cytoskeleton organization (GO:0032956);; Biological Process: regulation of actin filament-based process (GO:0032970);; Biological Process: cellular component morphogenesis (GO:0032989);; Cellular Component: macromolecular complex (GO:0032991);; Biological Process: regulation of organelle organization (GO:0033043);; Biological Process: growth (GO:0040007);; Cellular Component: nuclear outer membrane-endoplasmic reticulum membrane network (GO:0042175);;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protein complex assembly (GO:0043254);; Biological Process: regulation of cellular component biogenesis (GO:0044087);; Biological Process: positive regulation of cellular component biogenesis (GO:0044089);; Cellular Component: organelle part (GO:0044422);; Cellular Component: intracellular part (GO:0044424);; Cellular Component: membrane part (GO:0044425);; Cellular Component: endoplasmic reticulum part (GO:0044432);; Cellular Component: cytoplasmic part (GO:0044444);; Cellular Component: intracellular organelle part (GO:0044446);; Cellular Component: cell part (GO:0044464);; Biological Process: actin nucleation (GO:0045010);; Biological Process: positive regulation of transcription, DNA-templated (GO:0045893);; Biological Process: positive regulation of nucleobase-containing compound metabolic process (GO:0045935);; Biological Process: cell development (GO:0048468);; Biological Process: positive regulation of biological process (GO:0048518);; Biological Process: positive regulation of cellular process (GO:0048522);;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regulation of cellular component organization (GO:0051128);; Biological Process: positive regulation of cellular component organization (GO:0051130);;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cytoskeleton organization (GO:0051493);; Biological Process: positive regulation of cytoskeleton organization (GO:0051495);; Biological Process: regulation of macromolecule metabolic process (GO:0060255);; Biological Process: biological regulation (GO:0065007);; Biological Process: regulation of biological quality (GO:0065008);; Biological Process: cellular component organization or biogenesis (GO:0071840);; Biological Process: regulation of primary metabolic process (GO:0080090);; Biological Process: regulation of anatomical structure size (GO:0090066);; Biological Process: plant epidermis development (GO:0090558);; Biological Process: plant epidermis morphogenesis (GO:0090626);; Biological Process: supramolecular fiber organization (GO:0097435);; Cellular Component: endoplasmic reticulum subcompartment (GO:0098827);; Biological Process: positive regulation of RNA biosynthetic process (GO:1902680);; Biological Process: regulation of supramolecular fiber organization (GO:1902903);; Biological Process: positive regulation of supramolecular fiber organization (GO:1902905);; Biological Process: regulation of nucleic acid-templated transcription (GO:1903506);; Biological Process: positive regulation of nucleic acid-templated transcription (GO:1903508);; Biological Process: regulation of cellular macromolecule biosynthetic process (GO:2000112);; Biological Process: regulation of RNA biosynthetic process (GO:2001141);; </t>
  </si>
  <si>
    <t>Membrane-associated apoptosis protein</t>
  </si>
  <si>
    <t>Probable protein NAP1 OS=Oryza sativa subsp. japonica OX=39947 GN=NAP1 PE=2 SV=1</t>
  </si>
  <si>
    <t>hypothetical protein E2562_007138 [Oryza meyeriana var. granulata]</t>
  </si>
  <si>
    <t>biological process: cellular process (GO:0009987);; biological process: developmental process (GO:0032502);; biological process: single-organism process (GO:0044699);; biological process: cellular component organization or biogenesis (GO:0071840);; cellular component: cell (GO:0005623);; cellular component: cell part (GO:0044464);; cellular component: organelle (GO:0043226);; cellular component: membrane (GO:0016020);; cellular component: organelle part (GO:0044422);; cellular component: membrane part (GO:0044425);; biological process: biological regulation (GO:0065007);; biological process: growth (GO:0040007);; cellular component: macromolecular complex (GO:0032991)</t>
  </si>
  <si>
    <t>Phyllostachys_edulis_newGene_14444</t>
  </si>
  <si>
    <t xml:space="preserve">K00213|7.1e-152|dosa:Os02t0465400-01|K00213 7-dehydrocholesterol reductase [EC:1.3.1.21] | (RefSeq) Os02g0465400; Similar to 7-dehydrocholesterol reductase (EC 1.3.1.21) (7-DHC reductase) (Sterol delta-7-reductase) (Dwarf5 protein). </t>
  </si>
  <si>
    <t>7-dehydrocholesterol reductase OS=Arabidopsis thaliana OX=3702 GN=DWF5 PE=1 SV=1</t>
  </si>
  <si>
    <t>hypothetical protein E2562_036633 [Oryza meyeriana var. granulata]</t>
  </si>
  <si>
    <t>PH02Gene36886</t>
  </si>
  <si>
    <t xml:space="preserve">Biological Process: reproduction (GO:0000003);; Biological Process: developmental process involved in reproduction (GO:0003006);; Molecular Function: molecular_function (GO:0003674);; Molecular Function: catalytic activity (GO:0003824);; Molecular Function: heme oxygenase (decyclizing) activity (GO:0004392);; Molecular Function: binding (GO:0005488);; Cellular Component: cellular_component (GO:0005575);; Cellular Component: intracellular (GO:0005622);; Cellular Component: cell (GO:0005623);; Cellular Component: cytoplasm (GO:0005737);; Biological Process: lipid metabolic process (GO:0006629);; Biological Process: isoprenoid metabolic process (GO:0006720);; Biological Process: terpenoid metabolic process (GO:0006721);; Biological Process: cellular aromatic compound metabolic process (GO:0006725);; Biological Process: porphyrin-containing compound metabolic process (GO:0006778);; Biological Process: porphyrin-containing compound catabolic process (GO:0006787);; Biological Process: heme oxidation (GO:0006788);; Biological Process: nitrogen compound metabolic process (GO:0006807);; Biological Process: cell communication (GO:0007154);; Biological Process: signal transduction (GO:0007165);; Biological Process: multicellular organism development (GO:0007275);; Biological Process: biological_process (GO:0008150);; Biological Process: metabolic process (GO:0008152);; Biological Process: isoprenoid biosynthetic process (GO:0008299);; Biological Process: lipid biosynthetic process (GO:0008610);; Biological Process: catabolic process (GO:0009056);; Biological Process: biosynthetic process (GO:0009058);; Biological Process: response to radiation (GO:0009314);; Biological Process: response to UV (GO:0009411);; Biological Process: response to light stimulus (GO:0009416);; Cellular Component: chloroplast (GO:0009507);; Cellular Component: plastid (GO:0009536);; Biological Process: response to abiotic stimulus (GO:0009628);; Biological Process: photoperiodism (GO:0009648);; Biological Process: post-embryonic development (GO:0009791);; Biological Process: flavonoid metabolic process (GO:0009812);; Biological Process: flavonoid biosynthetic process (GO:0009813);; Biological Process: tissue development (GO:0009888);; Biological Process: cellular process (GO:0009987);; Biological Process: chloroplast-nucleus signaling pathway (GO:0010019);; Biological Process: phytochromobilin biosynthetic process (GO:0010024);; Biological Process: meristem maintenance (GO:0010073);; Biological Process: regulation of meristem growth (GO:0010075);; Biological Process: regulation of stomatal movement (GO:0010119);; Biological Process: response to UV-C (GO:0010225);; Biological Process: vegetative to reproductive phase transition of meristem (GO:0010228);; Biological Process: inflorescence development (GO:0010229);; Biological Process: tetraterpenoid metabolic process (GO:0016108);; Biological Process: tetraterpenoid biosynthetic process (GO:0016109);; Biological Process: terpenoid biosynthetic process (GO:0016114);; Biological Process: carotenoid metabolic process (GO:0016116);; Biological Process: carotenoid biosynthetic process (GO:0016117);; Molecular Function: oxidoreductase activity (GO:0016491);; Molecular Function: oxidoreductase activity, acting on paired donors, with incorporation or reduction of molecular oxygen (GO:0016705);; Biological Process: heterocycle biosynthetic process (GO:0018130);; Biological Process: aromatic compound biosynthetic process (GO:0019438);; Biological Process: aromatic compound catabolic process (GO:0019439);; Molecular Function: heme binding (GO:0020037);; Biological Process: reproductive process (GO:0022414);; Biological Process: signaling (GO:0023052);; Biological Process: multicellular organismal process (GO:0032501);; Biological Process: developmental process (GO:0032502);; Biological Process: tetrapyrrole metabolic process (GO:0033013);; Biological Process: tetrapyrrole biosynthetic process (GO:0033014);; Biological Process: tetrapyrrole catabolic process (GO:0033015);; Biological Process: cellular nitrogen compound metabolic process (GO:0034641);; Biological Process: cellular response to UV (GO:0034644);; Biological Process: regulation of growth (GO:0040008);; Biological Process: heme metabolic process (GO:0042168);; Biological Process: pigment metabolic process (GO:0042440);;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catabolic process (GO:0044248);; Biological Process: cellular biosynthetic process (GO:0044249);; Biological Process: cellular lipid metabolic process (GO:0044255);; Biological Process: cellular nitrogen compound catabolic process (GO:0044270);; Biological Process: cellular nitrogen compound biosynthetic process (GO:0044271);; Cellular Component: intracellular part (GO:0044424);; Cellular Component: cytoplasmic part (GO:0044444);; Cellular Component: cell part (GO:0044464);; Biological Process: pigment biosynthetic process (GO:0046148);; Biological Process: heterocycle metabolic process (GO:0046483);; Biological Process: heterocycle catabolic process (GO:0046700);; Molecular Function: tetrapyrrole binding (GO:0046906);; Molecular Function: cofactor binding (GO:0048037);; Biological Process: shoot system development (GO:0048367);; Biological Process: meristem development (GO:0048507);; Biological Process: regulation of meristem development (GO:0048509);; Biological Process: photoperiodism, flowering (GO:0048573);; Biological Process: reproductive structure development (GO:0048608);; Biological Process: regulation of developmental growth (GO:0048638);; Biological Process: system development (GO:0048731);;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cofactor metabolic process (GO:0051186);; Biological Process: cofactor catabolic process (GO:0051187);; Biological Process: cofactor biosynthetic process (GO:0051188);; Biological Process: phytochromobilin metabolic process (GO:0051202);; Biological Process: cellular response to stimulus (GO:0051716);; Biological Process: oxidation-reduction process (GO:0055114);; Biological Process: reproductive system development (GO:0061458);; Biological Process: biological regulation (GO:0065007);; Biological Process: cellular response to abiotic stimulus (GO:0071214);; Biological Process: cellular response to radiation (GO:0071478);; Biological Process: cellular response to light stimulus (GO:0071482);; Biological Process: cellular response to UV-C (GO:0071494);; Biological Process: organic substance metabolic process (GO:0071704);; Biological Process: reproductive shoot system development (GO:0090567);; Molecular Function: organic cyclic compound binding (GO:0097159);; Biological Process: organic cyclic compound metabolic process (GO:1901360);; Biological Process: organic cyclic compound catabolic process (GO:1901361);; Biological Process: organic cyclic compound biosynthetic process (GO:1901362);; Molecular Function: heterocyclic compound binding (GO:1901363);; Biological Process: organonitrogen compound metabolic process (GO:1901564);; Biological Process: organonitrogen compound catabolic process (GO:1901565);; Biological Process: organonitrogen compound biosynthetic process (GO:1901566);; Biological Process: organic substance catabolic process (GO:1901575);; Biological Process: organic substance biosynthetic process (GO:1901576);; </t>
  </si>
  <si>
    <t xml:space="preserve">K21480|9.4e-129|bdi:100841507|K21480 heme oxygenase (biliverdin-producing, ferredoxin) [EC:1.14.15.20] | (RefSeq) heme oxygenase 1, chloroplastic </t>
  </si>
  <si>
    <t>hypothetical protein E2562_036077 [Oryza meyeriana var. granulata]</t>
  </si>
  <si>
    <t>biological process: reproduction (GO:0000003);; biological process: reproductive process (GO:0022414);; biological process: developmental process (GO:0032502);; molecular function: catalytic activity (GO:0003824);; biological process: metabolic process (GO:0008152);; biological process: single-organism process (GO:0044699);; molecular function: binding (GO:0005488);; cellular component: cell (GO:0005623);; cellular component: cell part (GO:0044464);; biological process: cellular process (GO:0009987);; biological process: biological regulation (GO:0065007);; biological process: multicellular organismal process (GO:0032501);; biological process: response to stimulus (GO:0050896);; cellular component: organelle (GO:0043226);; biological process: signaling (GO:0023052)</t>
  </si>
  <si>
    <t>PH02Gene49179</t>
  </si>
  <si>
    <t xml:space="preserve">Molecular Function: molecular_function (GO:0003674);; Molecular Function: catalytic activity (GO:0003824);; Molecular Function: acid phosphatase activity (GO:0003993);; Molecular Function: inorganic diphosphatase activity (GO:0004427);; Biological Process: cellular aromatic compound metabolic process (GO:0006725);; Biological Process: coenzyme metabolic process (GO:0006732);; Biological Process: sulfur compound metabolic process (GO:0006790);;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biosynthetic process (GO:0009058);; Biological Process: coenzyme biosynthetic process (GO:0009108);; Biological Process: thiamine diphosphate biosynthetic process (GO:0009229);; Biological Process: cellular process (GO:0009987);; Biological Process: cellular component organization (GO:0016043);; Biological Process: dephosphorylation (GO:0016311);; Molecular Function: pyrophosphatase activity (GO:0016462);; Molecular Function: hydrolase activity (GO:0016787);; Molecular Function: hydrolase activity, acting on ester bonds (GO:0016788);; Molecular Function: phosphatase activity (GO:0016791);; Molecular Function: hydrolase activity, acting on acid anhydrides (GO:0016817);; Molecular Function: hydrolase activity, acting on acid anhydrides, in phosphorus-containing anhydrides (GO:0016818);; Biological Process: heterocycle biosynthetic process (GO:0018130);; Biological Process: aromatic compound biosynthetic process (GO:0019438);; Biological Process: organophosphate metabolic process (GO:0019637);; Biological Process: cellular component assembly (GO:0022607);; Biological Process: cellular nitrogen compound metabolic process (GO:0034641);; Molecular Function: thiamine phosphate phosphatase activity (GO:0042131);; Biological Process: thiamine diphosphate metabolic process (GO:0042357);; Molecular Function: phosphoric ester hydrolase activity (GO:0042578);; Biological Process: macromolecular complex subunit organization (GO:0043933);; Biological Process: cellular component biogenesis (GO:0044085);; Biological Process: cellular metabolic process (GO:0044237);; Biological Process: cellular biosynthetic process (GO:0044249);; Biological Process: cellular nitrogen compound biosynthetic process (GO:0044271);; Biological Process: sulfur compound biosynthetic process (GO:0044272);; Biological Process: heterocycle metabolic process (GO:0046483);; Biological Process: cofactor metabolic process (GO:0051186);; Biological Process: cofactor biosynthetic process (GO:0051188);; Biological Process: protein oligomerization (GO:0051259);; Biological Process: protein tetramerization (GO:0051262);; Biological Process: macromolecular complex assembly (GO:0065003);; Biological Process: organic substance metabolic process (GO:0071704);; Biological Process: cellular component organization or biogenesis (GO:0071840);; Biological Process: pyrimidine-containing compound metabolic process (GO:0072527);; Biological Process: pyrimidine-containing compound biosynthetic process (GO:0072528);; Biological Process: organophosphate biosynthetic process (GO:0090407);;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</si>
  <si>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K13248|4.4e-139|obr:102701047|K13248 pyridoxal phosphate phosphatase PHOSPHO2 [EC:3.1.3.74] | (RefSeq) inorganic pyrophosphatase 3-like </t>
  </si>
  <si>
    <t>hypothetical protein E2562_008122 [Oryza meyeriana var. granulata]</t>
  </si>
  <si>
    <t>molecular function: catalytic activity (GO:0003824);; biological process: metabolic process (GO:0008152);; biological process: cellular process (GO:0009987);; biological process: cellular component organization or biogenesis (GO:0071840)</t>
  </si>
  <si>
    <t>PH02Gene31170</t>
  </si>
  <si>
    <t>Domain of unknown function (DUF1719)</t>
  </si>
  <si>
    <t>hypothetical protein EJB05_14152, partial [Eragrostis curvula]</t>
  </si>
  <si>
    <t>PH02Gene48404</t>
  </si>
  <si>
    <t xml:space="preserve">K01595|4.7e-10|mdm:103427458|K01595 phosphoenolpyruvate carboxylase [EC:4.1.1.31] | (RefSeq) phosphoenolpyruvate carboxylase-like </t>
  </si>
  <si>
    <t>Protein RETICULATA-RELATED 6, chloroplastic OS=Arabidopsis thaliana OX=3702 GN=RER6 PE=2 SV=1</t>
  </si>
  <si>
    <t>hypothetical protein E2562_035972 [Oryza meyeriana var. granulata]</t>
  </si>
  <si>
    <t>Phyllostachys_edulis_newGene_1172</t>
  </si>
  <si>
    <t>GRF zinc finger</t>
  </si>
  <si>
    <t>hypothetical protein [Phyllostachys edulis]</t>
  </si>
  <si>
    <t>PH02Gene00408</t>
  </si>
  <si>
    <t xml:space="preserve">Biological Process: response to auxin (GO:0009733);; </t>
  </si>
  <si>
    <t xml:space="preserve">K14488|3.0e-36|sita:101776313|K14488 SAUR family protein | (RefSeq) auxin-responsive protein SAUR19-like </t>
  </si>
  <si>
    <t>Auxin responsive protein</t>
  </si>
  <si>
    <t>Auxin-responsive protein SAUR32 OS=Arabidopsis thaliana OX=3702 GN=SAUR32 PE=2 SV=1</t>
  </si>
  <si>
    <t>PH02Gene43299</t>
  </si>
  <si>
    <t xml:space="preserve">K01489|5.3e-76|dosa:Os01t0712700-01|K01489 cytidine deaminase [EC:3.5.4.5] | (RefSeq) Os01g0712700; CMP/dCMP deaminase, zinc-binding domain containing protein. </t>
  </si>
  <si>
    <t>PH02Gene46040</t>
  </si>
  <si>
    <t xml:space="preserve">K13260|4.9e-126|vvi:100261095|K13260 isoflavone/4'-methoxyisoflavone 2'-hydroxylase [EC:1.14.14.90 1.14.14.89] | (RefSeq) isoflavone 2'-hydroxylase </t>
  </si>
  <si>
    <t>PH02Gene01007</t>
  </si>
  <si>
    <t xml:space="preserve">Molecular Function: phosphoglycerate mutase activity (GO:0004619);; Biological Process: glycolytic process (GO:0006096);; Molecular Function: hydrolase activity (GO:0016787);; Biological Process: phosphatidylinositol dephosphorylation (GO:0046856);; </t>
  </si>
  <si>
    <t xml:space="preserve">K01834|2.9e-158|dosa:Os02t0751800-01|K01834 2,3-bisphosphoglycerate-dependent phosphoglycerate mutase [EC:5.4.2.11] | (RefSeq) Os02g0751800; Phosphoglycerate mutase 1 family protein. </t>
  </si>
  <si>
    <t>Glycolysis / Gluconeogenesis (ko00010);; Glycine, serine and threonine metabolism (ko00260);; Carbon metabolism (ko01200);; Biosynthesis of amino acids (ko01230)</t>
  </si>
  <si>
    <t>Histidine phosphatase superfamily (branch 1)</t>
  </si>
  <si>
    <t>Type I inositol polyphosphate 5-phosphatase 5 OS=Arabidopsis thaliana OX=3702 GN=IP5P5 PE=2 SV=1</t>
  </si>
  <si>
    <t>hypothetical protein OsI_08962 [Oryza sativa Indica Group]</t>
  </si>
  <si>
    <t>PH02Gene09886</t>
  </si>
  <si>
    <t xml:space="preserve">K20769|2.5e-111|ini:109164090|K20769 fatty acid omega-hydroxylase [EC:1.14.-.-] | (RefSeq) cytochrome P450 94A2-like </t>
  </si>
  <si>
    <t>Cutin, suberine and wax biosynthesis (ko00073)</t>
  </si>
  <si>
    <t>cytochrome P450 94B3 [Setaria italica]</t>
  </si>
  <si>
    <t>PH02Gene21002</t>
  </si>
  <si>
    <t xml:space="preserve">K14491|1.4e-12|hbr:110633031|K14491 two-component response regulator ARR-B family | (RefSeq) two-component response regulator ARR2-like isoform X1 </t>
  </si>
  <si>
    <t>Phyllostachys_edulis_newGene_18061</t>
  </si>
  <si>
    <t>TNP2-like protein [Sorghum bicolor]</t>
  </si>
  <si>
    <t>PH02Gene30233</t>
  </si>
  <si>
    <t xml:space="preserve">K22683|4.0e-33|smo:SELMODRAFT_78156|K22683 aspartyl protease family protein [EC:3.4.23.-] | (RefSeq) hypothetical protein </t>
  </si>
  <si>
    <t>hypothetical protein E2562_036792 [Oryza meyeriana var. granulata]</t>
  </si>
  <si>
    <t>PH02Gene07774</t>
  </si>
  <si>
    <t xml:space="preserve">Molecular Function: catalytic activity (GO:0003824);; Cellular Component: cellular_component (GO:0005575);; Cellular Component: intracellular (GO:0005622);; Cellular Component: cell (GO:0005623);; Cellular Component: cytoplasm (GO:0005737);; Cellular Component: peroxisome (GO:0005777);; Cellular Component: microbody (GO:0042579);;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</t>
  </si>
  <si>
    <t xml:space="preserve">K01692|7.9e-133|obr:102702452|K01692 enoyl-CoA hydratase [EC:4.2.1.17] | (RefSeq) probable enoyl-CoA hydratase 1, peroxisomal </t>
  </si>
  <si>
    <t>Fatty acid degradation (ko00071);; Valine, leucine and isoleucine degradation (ko00280);; Lysine degradation (ko00310);; Phenylalanine metabolism (ko00360);; Tryptophan metabolism (ko00380);; beta-Alanine metabolism (ko00410);; Propanoate metabolism (ko00640);; Butanoate metabolism (ko00650);; Limonene and pinene degradation (ko00903);; Fatty acid metabolism (ko01212)</t>
  </si>
  <si>
    <t>Enoyl-CoA hydratase/isomerase</t>
  </si>
  <si>
    <t>Probable enoyl-CoA hydratase 1, peroxisomal OS=Arabidopsis thaliana OX=3702 GN=ECHIA PE=1 SV=1</t>
  </si>
  <si>
    <t>hypothetical protein E2562_013012 [Oryza meyeriana var. granulata]</t>
  </si>
  <si>
    <t>Phyllostachys_edulis_newGene_1927</t>
  </si>
  <si>
    <t>PH02Gene41986</t>
  </si>
  <si>
    <t xml:space="preserve">K13415|2.6e-44|pda:103720660|K13415 protein brassinosteroid insensitive 1 [EC:2.7.10.1 2.7.11.1] | (RefSeq) brassinosteroid LRR receptor kinase BRI1-like </t>
  </si>
  <si>
    <t>Probable inactive receptor kinase At1g48480 OS=Arabidopsis thaliana OX=3702 GN=RKL1 PE=1 SV=1</t>
  </si>
  <si>
    <t>probable inactive receptor kinase RLK902 [Sorghum bicolor]</t>
  </si>
  <si>
    <t>PH02Gene07333</t>
  </si>
  <si>
    <t>hypothetical protein OsJ_20791 [Oryza sativa Japonica Group]</t>
  </si>
  <si>
    <t>PH02Gene34716</t>
  </si>
  <si>
    <t xml:space="preserve">Molecular Function: DNA binding (GO:0003677);; Molecular Function: DNA-directed DNA polymerase activity (GO:0003887);; Cellular Component: nucleus (GO:0005634);; Biological Process: nucleotide-excision repair (GO:0006289);; Biological Process: double-strand break repair via nonhomologous end joining (GO:0006303);; Biological Process: response to UV-B (GO:0010224);; Molecular Function: metal ion binding (GO:0046872);; </t>
  </si>
  <si>
    <t xml:space="preserve">K03512|5.7e-271|bdi:100827137|K03512 DNA polymerase lambda [EC:2.7.7.7 4.2.99.-] | (RefSeq) DNA polymerase lambda </t>
  </si>
  <si>
    <t>Base excision repair (ko03410);; Non-homologous end-joining (ko03450)</t>
  </si>
  <si>
    <t>DNA polymerase beta palm</t>
  </si>
  <si>
    <t>DNA polymerase lambda OS=Oryza sativa subsp. japonica OX=39947 GN=POLL PE=1 SV=1</t>
  </si>
  <si>
    <t>DNA polymerase lambda [Brachypodium distachyon]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</si>
  <si>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response to stimulus (GO:0050896)</t>
  </si>
  <si>
    <t>PH02Gene17777</t>
  </si>
  <si>
    <t xml:space="preserve">Cellular Component: mitochondrion (GO:0005739);; Cellular Component: Golgi apparatus (GO:0005794);; Cellular Component: integral component of membrane (GO:0016021);; </t>
  </si>
  <si>
    <t>Predicted membrane protein (DUF2053)</t>
  </si>
  <si>
    <t>cellular component: cell (GO:0005623);; cellular component: organelle (GO:0043226);; cellular component: cell part (GO:0044464);; cellular component: membrane (GO:0016020);; cellular component: membrane part (GO:0044425)</t>
  </si>
  <si>
    <t>PH02Gene07644</t>
  </si>
  <si>
    <t xml:space="preserve">Molecular Function: glycine hydroxymethyltransferase activity (GO:0004372);; Biological Process: glycine biosynthetic process from serine (GO:0019264);; Molecular Function: pyridoxal phosphate binding (GO:0030170);; Biological Process: tetrahydrofolate interconversion (GO:0035999);; </t>
  </si>
  <si>
    <t xml:space="preserve">K00600|2.3e-268|dosa:Os11t0455800-01|K00600 glycine hydroxymethyltransferase [EC:2.1.2.1] | (RefSeq) Os11g0455800; Similar to Serine hydroxymethyltransferase. </t>
  </si>
  <si>
    <t>Glycine, serine and threonine metabolism (ko00260);; Cyanoamino acid metabolism (ko00460);; Glyoxylate and dicarboxylate metabolism (ko00630);; One carbon pool by folate (ko00670);; Carbon metabolism (ko01200);; Biosynthesis of amino acids (ko01230)</t>
  </si>
  <si>
    <t>Serine hydroxymethyltransferase</t>
  </si>
  <si>
    <t>Serine hydroxymethyltransferase 4 OS=Arabidopsis thaliana OX=3702 GN=SHM4 PE=1 SV=1</t>
  </si>
  <si>
    <t>hypothetical protein DAI22_11g125700 [Oryza sativa Japonica Group]</t>
  </si>
  <si>
    <t>PH02Gene45343</t>
  </si>
  <si>
    <t xml:space="preserve">Molecular Function: RNA binding (GO:0003723);; Molecular Function: endoribonuclease activity (GO:0004521);; Cellular Component: chloroplast (GO:0009507);; Biological Process: chloroplast organization (GO:0009658);; Biological Process: chloroplast mRNA processing (GO:0010239);; Biological Process: chloroplast rRNA processing (GO:1901259);; Molecular Function: starch binding (GO:2001070);; </t>
  </si>
  <si>
    <t xml:space="preserve">K08301|4.4e-49|rcu:8267648|K08301 ribonuclease G [EC:3.1.26.-] | (RefSeq) uncharacterized protein LOC8267648 </t>
  </si>
  <si>
    <t>Ribonuclease E/G family</t>
  </si>
  <si>
    <t>Ribonuclease E/G-like protein, chloroplastic OS=Arabidopsis thaliana OX=3702 GN=RNE PE=1 SV=1</t>
  </si>
  <si>
    <t>ribonuclease E/G-like protein, chloroplastic isoform X1 [Oryza sativa Japonica Group]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</si>
  <si>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cellular component organization or biogenesis (GO:0071840)</t>
  </si>
  <si>
    <t>PH02Gene31665</t>
  </si>
  <si>
    <t xml:space="preserve">K13457|0.0e+00|obr:102716711|K13457 disease resistance protein RPM1 | (RefSeq) disease resistance protein RPM1-like </t>
  </si>
  <si>
    <t>PREDICTED: disease resistance protein RPM1-like [Oryza brachyantha]</t>
  </si>
  <si>
    <t>PH02Gene01862</t>
  </si>
  <si>
    <t xml:space="preserve">K09338|0.0e+00|sita:101783979|K09338 homeobox-leucine zipper protein | (RefSeq) homeobox-leucine zipper protein ROC2 </t>
  </si>
  <si>
    <t>Homeobox-leucine zipper protein ROC2 OS=Oryza sativa subsp. japonica OX=39947 GN=ROC2 PE=2 SV=1</t>
  </si>
  <si>
    <t>homeobox-leucine zipper protein ROC2 [Setaria viridis]</t>
  </si>
  <si>
    <t>PH02Gene35563</t>
  </si>
  <si>
    <t xml:space="preserve">K09285|2.7e-141|dosa:Os09t0423800-01|K09285 AP2-like factor, ANT lineage | (RefSeq) Os09g0423800, AP2/EREBP153, APETALA2/ETHYLENE-RESPONSIVE_ELEMENT_BINDING_PROTEIN_153; Similar to AP2-1 protein (Fragment). </t>
  </si>
  <si>
    <t>AP2-like ethylene-responsive transcription factor At1g16060 OS=Arabidopsis thaliana OX=3702 GN=At1g16060 PE=2 SV=1</t>
  </si>
  <si>
    <t>hypothetical protein E2562_008278 [Oryza meyeriana var. granulata]</t>
  </si>
  <si>
    <t>Phyllostachys_edulis_newGene_6254</t>
  </si>
  <si>
    <t xml:space="preserve">K13415|4.7e-52|bvg:104895495|K13415 protein brassinosteroid insensitive 1 [EC:2.7.10.1 2.7.11.1] | (RefSeq) systemin receptor SR160 </t>
  </si>
  <si>
    <t>hypothetical protein EJB05_32981, partial [Eragrostis curvula]</t>
  </si>
  <si>
    <t>PH02Gene33884</t>
  </si>
  <si>
    <t>hypothetical protein C2845_PM18G00710 [Panicum miliaceum]</t>
  </si>
  <si>
    <t>Phyllostachys_edulis_newGene_1653</t>
  </si>
  <si>
    <t>Phyllostachys_edulis_newGene_11611</t>
  </si>
  <si>
    <t>PH02Gene21376</t>
  </si>
  <si>
    <t xml:space="preserve">K13424|7.5e-21|ccaj:109816325|K13424 WRKY transcription factor 33 | (RefSeq) probable WRKY transcription factor 33 </t>
  </si>
  <si>
    <t>probable WRKY transcription factor 9 [Panicum hallii]</t>
  </si>
  <si>
    <t>PH02Gene39012</t>
  </si>
  <si>
    <t xml:space="preserve">K04688|5.2e-59|osa:4332748|K04688 ribosomal protein S6 kinase beta [EC:2.7.11.1] | (RefSeq) uncharacterized protein LOC4332748 </t>
  </si>
  <si>
    <t>Protein of unknown function (DUF1618)</t>
  </si>
  <si>
    <t>hypothetical protein BRADI_2g13030v3 [Brachypodium distachyon]</t>
  </si>
  <si>
    <t>Phyllostachys_edulis_newGene_13606</t>
  </si>
  <si>
    <t>Phyllostachys_edulis_newGene_17198</t>
  </si>
  <si>
    <t>hypothetical protein OsI_37962 [Oryza sativa Indica Group]</t>
  </si>
  <si>
    <t>PH02Gene46335</t>
  </si>
  <si>
    <t xml:space="preserve">K13691|5.4e-69|bdi:100834854|K13691 pathogen-inducible salicylic acid glucosyltransferase [EC:2.4.1.-] | (RefSeq) UDP-glucosyltransferase UGT13248 </t>
  </si>
  <si>
    <t>RecName: Full=UDP-glucosyltransferase UGT13248; Short=HvUGT13248; AltName: Full=Deoxynivalenol-UDP-glucosyltransferase [Hordeum vulgare subsp. vulgare]</t>
  </si>
  <si>
    <t>PH02Gene44125</t>
  </si>
  <si>
    <t xml:space="preserve">Biological Process: response to acid chemical (GO:0001101);; Biological Process: biological_process (GO:0008150);; Biological Process: response to endogenous stimulus (GO:0009719);; Biological Process: response to hormone (GO:0009725);; Biological Process: response to abscisic acid (GO:0009737);; Biological Process: response to organic substance (GO:0010033);; Biological Process: response to lipid (GO:0033993);; Biological Process: response to chemical (GO:0042221);; Biological Process: response to stimulus (GO:0050896);; Biological Process: response to alcohol (GO:0097305);; Biological Process: response to oxygen-containing compound (GO:1901700);; </t>
  </si>
  <si>
    <t xml:space="preserve">K03255|0.0e+00|osa:4328917|K03255 protein TIF31 | (RefSeq) protein TSS </t>
  </si>
  <si>
    <t>Protein TSS OS=Arabidopsis thaliana OX=3702 GN=TSS PE=1 SV=1</t>
  </si>
  <si>
    <t>protein TSS [Panicum miliaceum]</t>
  </si>
  <si>
    <t>PH02Gene25778</t>
  </si>
  <si>
    <t xml:space="preserve">K23154|5.5e-198|ats:109732191|K23154 2-hydroxyflavanone C-glucosyltransferase [EC:2.4.1.360] | (RefSeq) LOC109732191; UDP-glucose:2-hydroxyflavanone C-glucosyltransferase-like </t>
  </si>
  <si>
    <t>UDP-glucose:2-hydroxyflavanone C-glucosyltransferase OS=Oryza sativa subsp. indica OX=39946 GN=CGT PE=1 SV=1</t>
  </si>
  <si>
    <t>PH02Gene41735</t>
  </si>
  <si>
    <t xml:space="preserve">K02907|4.4e-43|sbi:8079713|K02907 large subunit ribosomal protein L30 | (RefSeq) uncharacterized protein LOC8079713 </t>
  </si>
  <si>
    <t>Ribosomal protein L30p/L7e</t>
  </si>
  <si>
    <t>uncharacterized protein LOC112898868 [Panicum hallii]</t>
  </si>
  <si>
    <t>PH02Gene34356</t>
  </si>
  <si>
    <t xml:space="preserve">Molecular Function: enzyme inhibitor activity (GO:0004857);; 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</si>
  <si>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K01051|2.6e-249|obr:102704747|K01051 pectinesterase [EC:3.1.1.11] | (RefSeq) probable pectinesterase/pectinesterase inhibitor 41 </t>
  </si>
  <si>
    <t>Probable pectinesterase/pectinesterase inhibitor 7 OS=Arabidopsis thaliana OX=3702 GN=PME7 PE=2 SV=1</t>
  </si>
  <si>
    <t>PREDICTED: probable pectinesterase/pectinesterase inhibitor 41 [Oryza brachyantha]</t>
  </si>
  <si>
    <t>biological process: biological regulation (GO:0065007);; molecular function: molecular function regulator (GO:0098772);; molecular function: catalytic activity (GO:0003824);; biological process: cellular process (GO:0009987);; biological process: cellular component organization or biogenesis (GO:0071840);; biological process: metabolic process (GO:0008152)</t>
  </si>
  <si>
    <t>PH02Gene13047</t>
  </si>
  <si>
    <t xml:space="preserve">K01206|5.3e-122|thj:104825554|K01206 alpha-L-fucosidase [EC:3.2.1.51] | (RefSeq) alpha-L-fucosidase 3 </t>
  </si>
  <si>
    <t>GDSL esterase/lipase At3g26430 OS=Arabidopsis thaliana OX=3702 GN=At3g26430 PE=2 SV=1</t>
  </si>
  <si>
    <t>GDSL esterase/lipase At3g26430 [Brachypodium distachyon]</t>
  </si>
  <si>
    <t>PH02Gene28441</t>
  </si>
  <si>
    <t xml:space="preserve">K14292|1.1e-20|spen:107013477|K14292 trimethylguanosine synthase [EC:2.1.1.-] | (RefSeq) trimethylguanosine synthase </t>
  </si>
  <si>
    <t>Protein SODIUM POTASSIUM ROOT DEFECTIVE 1 OS=Arabidopsis thaliana OX=3702 GN=NAKR1 PE=1 SV=1</t>
  </si>
  <si>
    <t>PH02Gene05633</t>
  </si>
  <si>
    <t xml:space="preserve">K07374|3.9e-12|pxb:103930138|K07374 tubulin alpha | (RefSeq) tubulin alpha-4 chain-like </t>
  </si>
  <si>
    <t>uncharacterized protein LOC112900767 [Panicum hallii]</t>
  </si>
  <si>
    <t>Phyllostachys_edulis_newGene_2177</t>
  </si>
  <si>
    <t>PH02Gene48785</t>
  </si>
  <si>
    <t>uncharacterized protein LOC112888075 [Panicum hallii]</t>
  </si>
  <si>
    <t>PH02Gene12117</t>
  </si>
  <si>
    <t xml:space="preserve">K16818|6.9e-12|jre:109015008|K16818 phospholipase A1 [EC:3.1.1.32] | (RefSeq) phospholipase A(1) DAD1, chloroplastic-like </t>
  </si>
  <si>
    <t>Phospholipase A1-II 1 OS=Oryza sativa subsp. indica OX=39946 GN=OsI_03083 PE=3 SV=2</t>
  </si>
  <si>
    <t>PH02Gene20490</t>
  </si>
  <si>
    <t>hypothetical protein E2562_005459 [Oryza meyeriana var. granulata]</t>
  </si>
  <si>
    <t>PH02Gene49578</t>
  </si>
  <si>
    <t xml:space="preserve">Molecular Function: acyl binding (GO:0000035);; Molecular Function: ACP phosphopantetheine attachment site binding involved in fatty acid biosynthetic process (GO:0000036);; Cellular Component: mitochondrion (GO:0005739);; </t>
  </si>
  <si>
    <t xml:space="preserve">K03955|4.8e-56|ats:109753073|K03955 NADH dehydrogenase (ubiquinone) 1 alpha/beta subcomplex 1, acyl-carrier protein | (RefSeq) LOC109753073; acyl carrier protein 2, mitochondrial </t>
  </si>
  <si>
    <t>Acyl carrier protein 2, mitochondrial OS=Arabidopsis thaliana OX=3702 GN=MTACP2 PE=1 SV=1</t>
  </si>
  <si>
    <t>unnamed protein product, partial [Digitaria exilis]</t>
  </si>
  <si>
    <t>PH02Gene23760</t>
  </si>
  <si>
    <t xml:space="preserve">K15095|2.2e-84|ats:109772280|K15095 (+)-neomenthol dehydrogenase [EC:1.1.1.208] | (RefSeq) LOC109772280; short-chain dehydrogenase/reductase 2b-like </t>
  </si>
  <si>
    <t>Salutaridine reductase OS=Papaver somniferum OX=3469 GN=SALR PE=1 SV=1</t>
  </si>
  <si>
    <t>short-chain dehydrogenase/reductase 2b-like [Aegilops tauschii subsp. tauschii]</t>
  </si>
  <si>
    <t>PH02Gene39171</t>
  </si>
  <si>
    <t xml:space="preserve">Biological Process: regulation of COPII vesicle coating (GO:0003400);; Molecular Function: GTPase activity (GO:0003924);; Molecular Function: GTP binding (GO:0005525);; Cellular Component: endoplasmic reticulum (GO:0005783);; Biological Process: intracellular protein transport (GO:0006886);; Biological Process: ER to Golgi vesicle-mediated transport (GO:0006888);; Biological Process: vesicle organization (GO:0016050);; Cellular Component: COPII vesicle coat (GO:0030127);; Biological Process: membrane organization (GO:0061024);; Biological Process: positive regulation of protein exit from endoplasmic reticulum (GO:0070863);; Cellular Component: endoplasmic reticulum exit site (GO:0070971);; </t>
  </si>
  <si>
    <t xml:space="preserve">K07953|3.2e-12|oeu:111403567|K07953 GTP-binding protein SAR1 [EC:3.6.5.-] | (RefSeq) GTP-binding protein SAR1A-like isoform X1 </t>
  </si>
  <si>
    <t>ADP-ribosylation factor family</t>
  </si>
  <si>
    <t>GTP-binding protein SAR1 OS=Nicotiana tabacum OX=4097 GN=SAR1 PE=2 SV=1</t>
  </si>
  <si>
    <t>Secretion-associated RAS super family 2 isoform 1 [Theobroma cacao]</t>
  </si>
  <si>
    <t>biological process: biological regulation (GO:0065007);; molecular function: catalytic activity (GO:0003824);; molecular function: binding (GO:0005488);; cellular component: cell (GO:0005623);; cellular component: organelle (GO:0043226);; cellular component: cell part (GO:0044464);; biological process: localization (GO:0051179);; biological process: cellular process (GO:0009987);; biological process: cellular component organization or biogenesis (GO:0071840);; cellular component: membrane (GO:0016020);; cellular component: macromolecular complex (GO:0032991);; cellular component: organelle part (GO:0044422);; cellular component: membrane part (GO:0044425)</t>
  </si>
  <si>
    <t>PH02Gene15829</t>
  </si>
  <si>
    <t xml:space="preserve">K14491|1.5e-11|cpap:110815776|K14491 two-component response regulator ARR-B family | (RefSeq) two-component response regulator ARR12 </t>
  </si>
  <si>
    <t>myb family transcription factor EFM-like [Aegilops tauschii subsp. tauschii]</t>
  </si>
  <si>
    <t>PH02Gene09616</t>
  </si>
  <si>
    <t>Patatin-like protein 3 OS=Oryza sativa subsp. indica OX=39946 GN=PLP3 PE=3 SV=1</t>
  </si>
  <si>
    <t>hypothetical protein E2562_007410 [Oryza meyeriana var. granulata]</t>
  </si>
  <si>
    <t>PH02Gene10782</t>
  </si>
  <si>
    <t xml:space="preserve">K02183|5.7e-27|zma:100283082|K02183 calmodulin | (RefSeq) EF hand family protein </t>
  </si>
  <si>
    <t>MAPK signaling pathway - plant (ko04016);; Phosphatidylinositol signaling system (ko04070);; Plant-pathogen interaction (ko04626)</t>
  </si>
  <si>
    <t>EF hand family protein [Zea mays]</t>
  </si>
  <si>
    <t>Phyllostachys_edulis_newGene_2270</t>
  </si>
  <si>
    <t xml:space="preserve">Biological Process: response to acid chemical (GO:0001101);; Cellular Component: cellular_component (GO:0005575);; Cellular Component: intracellular (GO:0005622);; Cellular Component: cell (GO:0005623);; Cellular Component: cytoplasm (GO:0005737);; Biological Process: response to stress (GO:0006950);; Biological Process: biological_process (GO:0008150);; Biological Process: response to radiation (GO:0009314);; Biological Process: response to water deprivation (GO:0009414);; Biological Process: response to water (GO:0009415);; Biological Process: response to light stimulus (GO:0009416);; Biological Process: response to external stimulus (GO:0009605);; Biological Process: response to biotic stimulus (GO:0009607);; Biological Process: response to bacterium (GO:0009617);; Biological Process: response to abiotic stimulus (GO:0009628);; Biological Process: response to light intensity (GO:0009642);; Biological Process: response to high light intensity (GO:0009644);; Biological Process: response to inorganic substance (GO:0010035);; Biological Process: response to chemical (GO:0042221);; Biological Process: response to external biotic stimulus (GO:0043207);; Cellular Component: intracellular part (GO:0044424);; Cellular Component: cell part (GO:0044464);; Biological Process: response to stimulus (GO:0050896);; Biological Process: multi-organism process (GO:0051704);; Biological Process: response to other organism (GO:0051707);; Biological Process: response to oxygen-containing compound (GO:1901700);; </t>
  </si>
  <si>
    <t>Protein EARLY RESPONSIVE TO DEHYDRATION 15 OS=Arabidopsis thaliana OX=3702 GN=ERD15 PE=1 SV=1</t>
  </si>
  <si>
    <t>protein EARLY RESPONSIVE TO DEHYDRATION 15 [Brachypodium distachyon]</t>
  </si>
  <si>
    <t>biological process: response to stimulus (GO:0050896);; cellular component: cell (GO:0005623);; cellular component: cell part (GO:0044464);; biological process: multi-organism process (GO:0051704)</t>
  </si>
  <si>
    <t>Phyllostachys_edulis_newGene_1242</t>
  </si>
  <si>
    <t>PH02Gene16623</t>
  </si>
  <si>
    <t xml:space="preserve">K13459|1.0e-10|ghi:107951782|K13459 disease resistance protein RPS2 | (RefSeq) disease resistance protein RPS2-like </t>
  </si>
  <si>
    <t>uncharacterized protein LOC106866081 isoform X2 [Brachypodium distachyon]</t>
  </si>
  <si>
    <t>PH02Gene47969</t>
  </si>
  <si>
    <t>jmjN domain</t>
  </si>
  <si>
    <t>Lysine-specific demethylase SE14 OS=Oryza sativa subsp. japonica OX=39947 GN=SE14 PE=3 SV=2</t>
  </si>
  <si>
    <t>hypothetical protein E2562_008997 [Oryza meyeriana var. granulata]</t>
  </si>
  <si>
    <t>PH02Gene14443</t>
  </si>
  <si>
    <t>Oligopeptide transporter 7 OS=Arabidopsis thaliana OX=3702 GN=OPT7 PE=2 SV=1</t>
  </si>
  <si>
    <t>oligopeptide transporter 7 [Oryza sativa Japonica Group]</t>
  </si>
  <si>
    <t>PH02Gene34186</t>
  </si>
  <si>
    <t xml:space="preserve">K13457|3.6e-164|sbi:8076342|K13457 disease resistance protein RPM1 | (RefSeq) putative disease resistance RPP13-like protein 3 </t>
  </si>
  <si>
    <t>hypothetical protein OsI_36459 [Oryza sativa Indica Group]</t>
  </si>
  <si>
    <t>PH02Gene00506</t>
  </si>
  <si>
    <t xml:space="preserve">K10436|1.1e-137|obr:102706842|K10436 microtubule-associated protein, RP/EB family | (RefSeq) microtubule-associated protein RP/EB family member 1A </t>
  </si>
  <si>
    <t>EB1-like C-terminal motif</t>
  </si>
  <si>
    <t>Microtubule-associated protein RP/EB family member 1A OS=Arabidopsis thaliana OX=3702 GN=EB1A PE=1 SV=1</t>
  </si>
  <si>
    <t>hypothetical protein E2562_004275 [Oryza meyeriana var. granulata]</t>
  </si>
  <si>
    <t>PH02Gene04207</t>
  </si>
  <si>
    <t xml:space="preserve">Molecular Function: transcription factor activity, sequence-specific DNA binding (GO:0003700);; Biological Process: regulation of transcription, DNA-templated (GO:0006355);; Molecular Function: sequence-specific DNA binding (GO:0043565);; </t>
  </si>
  <si>
    <t xml:space="preserve">K16225|4.8e-19|csat:104760397|K16225 probable WRKY transcription factor 52 | (RefSeq) disease resistance protein RRS1-like </t>
  </si>
  <si>
    <t>Probable WRKY transcription factor 53 OS=Arabidopsis thaliana OX=3702 GN=WRKY53 PE=1 SV=1</t>
  </si>
  <si>
    <t>hypothetical protein E2562_029246 [Oryza meyeriana var. granulata]</t>
  </si>
  <si>
    <t>biological process: biological regulation (GO:0065007);; molecular function: nucleic acid binding transcription factor activity (GO:0001071);; molecular function: binding (GO:0005488)</t>
  </si>
  <si>
    <t>PH02Gene13238</t>
  </si>
  <si>
    <t xml:space="preserve">K18207|5.7e-68|mdm:103407937|K18207 protein O-mannose beta-1,4-N-acetylglucosaminyltransferase [EC:2.4.1.312] | (RefSeq) alpha-1,3-arabinosyltransferase XAT3-like </t>
  </si>
  <si>
    <t>Alpha-1,3-arabinosyltransferase XAT2 OS=Oryza sativa subsp. japonica OX=39947 GN=XAT2 PE=1 SV=1</t>
  </si>
  <si>
    <t>PREDICTED: protein O-linked-mannose beta-1,4-N-acetylglucosaminyltransferase 2-like [Oryza brachyantha]</t>
  </si>
  <si>
    <t>PH02Gene00658</t>
  </si>
  <si>
    <t xml:space="preserve">Molecular Function: GDP-Man:Man1GlcNAc2-PP-Dol alpha-1,3-mannosyltransferase activity (GO:0004378);; Biological Process: protein glycosylation (GO:0006486);; </t>
  </si>
  <si>
    <t xml:space="preserve">K03843|2.9e-214|sbi:8060461|K03843 alpha-1,3/alpha-1,6-mannosyltransferase [EC:2.4.1.132 2.4.1.257] | (RefSeq) alpha-1,3/1,6-mannosyltransferase ALG2 </t>
  </si>
  <si>
    <t>N-Glycan biosynthesis (ko00510);; Various types of N-glycan biosynthesis (ko00513)</t>
  </si>
  <si>
    <t>Glycosyl transferases group 1</t>
  </si>
  <si>
    <t>uncharacterized protein C2845_PM16G18200 [Panicum miliaceum]</t>
  </si>
  <si>
    <t>PH02Gene09012</t>
  </si>
  <si>
    <t xml:space="preserve">Molecular Function: nucleic acid binding (GO:0003676);; Molecular Function: RNA-DNA hybrid ribonuclease activity (GO:0004523);; </t>
  </si>
  <si>
    <t xml:space="preserve">K20667|1.5e-10|fve:101296436|K20667 beta-amyrin 28-monooxygenase [EC:1.14.14.126] | (RefSeq) beta-amyrin 28-oxidase-like </t>
  </si>
  <si>
    <t>Reverse transcriptase-like</t>
  </si>
  <si>
    <t>hypothetical protein BAE44_0008511 [Dichanthelium oligosanthes]</t>
  </si>
  <si>
    <t>PH02Gene47917</t>
  </si>
  <si>
    <t xml:space="preserve">Biological Process: response to acid chemical (GO:0001101);; Biological Process: regionalization (GO:0003002);; Molecular Function: protein binding (GO:0005515);; Biological Process: response to stress (GO:0006950);; Biological Process: response to osmotic stress (GO:0006970);; Biological Process: cell communication (GO:0007154);; Biological Process: signal transduction (GO:0007165);; Biological Process: multicellular organism development (GO:0007275);; Biological Process: pattern specification process (GO:0007389);; Biological Process: biological_process (GO:0008150);;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auxin (GO:0009733);; Biological Process: auxin-activated signaling pathway (GO:0009734);; Biological Process: response to abscisic acid (GO:0009737);; Biological Process: response to brassinosteroid (GO:0009741);; Biological Process: brassinosteroid mediated signaling pathway (GO:0009742);; Biological Process: hormone-mediated signaling pathway (GO:0009755);; Biological Process: regulation of abscisic acid-activated signaling pathway (GO:0009787);; Biological Process: positive regulation of abscisic acid-activated signaling pathway (GO:0009789);; Biological Process: regulation of signal transduction (GO:0009966);; Biological Process: positive regulation of signal transduction (GO:0009967);; Biological Process: cellular process (GO:0009987);; Biological Process: response to organic substance (GO:0010033);; Biological Process: xylem and phloem pattern formation (GO:0010051);; Biological Process: leaf vascular tissue pattern formation (GO:0010305);; Biological Process: regulation of cell communication (GO:0010646);; Biological Process: positive regulation of cell communication (GO:0010647);; Biological Process: response to organic cyclic compound (GO:0014070);; Biological Process: regulation of signaling (GO:0023051);; Biological Process: signaling (GO:0023052);; Biological Process: positive regulation of signaling (GO:0023056);; Biological Process: multicellular organismal process (GO:0032501);; Biological Process: developmental process (GO:0032502);; Biological Process: cellular response to hormone stimulus (GO:0032870);; Biological Process: response to lipid (GO:0033993);; Biological Process: response to chemical (GO:0042221);; Biological Process: steroid hormone mediated signaling pathway (GO:0043401);; Biological Process: cell redox homeostasis (GO:0045454);; Biological Process: positive regulation of biological process (GO:0048518);; Biological Process: positive regulation of cellular process (GO:0048522);; Biological Process: response to steroid hormone (GO:0048545);; Biological Process: regulation of response to stimulus (GO:0048583);; Biological Process: positive regulation of response to stimulus (GO:0048584);;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organic substance (GO:0071310);; Biological Process: cellular response to auxin stimulus (GO:0071365);; Biological Process: cellular response to brassinosteroid stimulus (GO:0071367);; Biological Process: cellular response to steroid hormone stimulus (GO:0071383);; Biological Process: cellular response to lipid (GO:0071396);; Biological Process: cellular response to organic cyclic compound (GO:0071407);; Biological Process: cellular response to endogenous stimulus (GO:0071495);; Biological Process: response to alcohol (GO:0097305);; Biological Process: regulation of response to alcohol (GO:1901419);; Biological Process: positive regulation of response to alcohol (GO:1901421);; Biological Process: response to oxygen-containing compound (GO:1901700);; Biological Process: cellular response to oxygen-containing compound (GO:1901701);; Biological Process: regulation of cellular response to alcohol (GO:1905957);; Biological Process: positive regulation of cellular response to alcohol (GO:1905959);; </t>
  </si>
  <si>
    <t xml:space="preserve">K09527|9.6e-103|mesc:110608501|K09527 DnaJ homolog subfamily C member 7 | (RefSeq) TPR repeat-containing thioredoxin TTL1-like </t>
  </si>
  <si>
    <t>TPR repeat-containing thioredoxin TTL1 OS=Arabidopsis thaliana OX=3702 GN=TTL1 PE=1 SV=1</t>
  </si>
  <si>
    <t>inactive TPR repeat-containing thioredoxin TTL3-like [Panicum hallii]</t>
  </si>
  <si>
    <t>biological process: response to stimulus (GO:0050896);; biological process: multicellular organismal process (GO:0032501);; biological process: developmental process (GO:0032502);; biological process: single-organism process (GO:0044699);; molecular function: binding (GO:0005488);; biological process: cellular process (GO:0009987);; biological process: biological regulation (GO:0065007);; biological process: signaling (GO:0023052)</t>
  </si>
  <si>
    <t>PH02Gene00379</t>
  </si>
  <si>
    <t xml:space="preserve">Molecular Function: thiol-dependent ubiquitin-specific protease activity (GO:0004843);; Biological Process: ubiquitin-dependent protein catabolic process (GO:0006511);; </t>
  </si>
  <si>
    <t xml:space="preserve">K05609|5.4e-101|bdi:100829656|K05609 ubiquitin carboxyl-terminal hydrolase L3 [EC:3.4.19.12] | (RefSeq) ubiquitin carboxyl-terminal hydrolase 3 isoform X1 </t>
  </si>
  <si>
    <t>Ubiquitin carboxyl-terminal hydrolase, family 1</t>
  </si>
  <si>
    <t>Ubiquitin carboxyl-terminal hydrolase 3 OS=Arabidopsis thaliana OX=3702 GN=UCH3 PE=2 SV=1</t>
  </si>
  <si>
    <t>biological process: metabolic process (GO:0008152);; molecular function: catalytic activity (GO:0003824);; biological process: cellular process (GO:0009987)</t>
  </si>
  <si>
    <t>PH02Gene41188</t>
  </si>
  <si>
    <t xml:space="preserve">K09286|4.3e-35|lja:Lj4g3v3055130.1|K09286 EREBP-like factor | (RefSeq) Lj4g3v3055130.1; - </t>
  </si>
  <si>
    <t>Ethylene-responsive transcription factor ERF034 OS=Arabidopsis thaliana OX=3702 GN=ERF034 PE=2 SV=2</t>
  </si>
  <si>
    <t>Phyllostachys_edulis_newGene_3331</t>
  </si>
  <si>
    <t>Phyllostachys_edulis_newGene_14182</t>
  </si>
  <si>
    <t>uncharacterized protein LOC112878343 [Panicum hallii]</t>
  </si>
  <si>
    <t>PH02Gene40059</t>
  </si>
  <si>
    <t xml:space="preserve">Biological Process: reproduction (GO:0000003);; Biological Process: mitotic cell cycle (GO:0000278);; Biological Process: nuclear division (GO:0000280);; Biological Process: resolution of meiotic recombination intermediates (GO:0000712);; Molecular Function: molecular_function (GO:0003674);; Molecular Function: nucleic acid binding (GO:0003676);; Molecular Function: DNA binding (GO:0003677);; Molecular Function: catalytic activity (GO:0003824);; Molecular Function: DNA topoisomerase activity (GO:0003916);; Molecular Function: DNA topoisomerase type I activity (GO:0003917);; Molecular Function: binding (GO:0005488);; Cellular Component: cellular_component (GO:0005575);; Cellular Component: intracellular (GO:0005622);; Cellular Component: cell (GO:0005623);; Cellular Component: nucleus (GO:0005634);; Cellular Component: nucleoplasm (GO:0005654);; Cellular Component: chromosome (GO:0005694);; Biological Process: nucleobase-containing compound metabolic process (GO:0006139);; Biological Process: DNA metabolic process (GO:0006259);; Biological Process: DNA replication (GO:0006260);; Biological Process: DNA topological change (GO:0006265);; Biological Process: DNA repair (GO:0006281);; Biological Process: DNA recombination (GO:0006310);;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organelle organization (GO:0006996);; Biological Process: cell cycle (GO:0007049);; Biological Process: chromosome segregation (GO:0007059);; Biological Process: meiosis I (GO:0007127);; Biological Process: reciprocal meiotic recombination (GO:0007131);; Biological Process: biological_process (GO:0008150);; Biological Process: metabolic process (GO:0008152);; Molecular Function: zinc ion binding (GO:0008270);; Biological Process: biosynthetic process (GO:0009058);; Biological Process: macromolecule biosynthetic process (GO:0009059);; Biological Process: cellular process (GO:0009987);; Biological Process: cellular component organization (GO:0016043);; Cellular Component: nuclear body (GO:0016604);; Cellular Component: PML body (GO:0016605);; Molecular Function: isomerase activity (GO:0016853);; Biological Process: cell cycle process (GO:0022402);; Biological Process: reproductive process (GO:0022414);; Cellular Component: membrane-enclosed lumen (GO:0031974);; Cellular Component: nuclear lumen (GO:0031981);; Biological Process: cellular response to stress (GO:0033554);; Biological Process: cellular nitrogen compound metabolic process (GO:0034641);; Biological Process: cellular macromolecule biosynthetic process (GO:0034645);; Biological Process: reciprocal DNA recombination (GO:0035825);;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cellular metabolic process (GO:0044237);; Biological Process: primary metabolic process (GO:0044238);; Biological Process: cellular biosynthetic process (GO:0044249);; Biological Process: cellular macromolecule metabolic process (GO:0044260);; Cellular Component: organelle part (GO:0044422);; Cellular Component: intracellular part (GO:0044424);; Cellular Component: nuclear part (GO:0044428);; Cellular Component: intracellular organelle part (GO:0044446);; Cellular Component: nucleoplasm part (GO:0044451);; Cellular Component: cell part (GO:0044464);; Biological Process: meiotic chromosome segregation (GO:0045132);; Biological Process: heterocycle metabolic process (GO:0046483);; Biological Process: organelle fission (GO:0048285);; Biological Process: response to stimulus (GO:0050896);; Biological Process: chromosome organization (GO:0051276);; Biological Process: chromosome separation (GO:0051304);; Biological Process: meiotic chromosome separation (GO:0051307);; Biological Process: meiotic cell cycle (GO:0051321);; Biological Process: cellular response to stimulus (GO:0051716);; Cellular Component: intracellular organelle lumen (GO:0070013);; Biological Process: DNA conformation change (GO:0071103);; Biological Process: organic substance metabolic process (GO:0071704);; Biological Process: cellular component organization or biogenesis (GO:0071840);; Biological Process: nucleic acid metabolic process (GO:0090304);; Molecular Function: organic cyclic compound binding (GO:0097159);; Biological Process: nuclear chromosome segregation (GO:0098813);; Biological Process: meiotic nuclear division (GO:0140013);; Biological Process: organic cyclic compound metabolic process (GO:1901360);; Molecular Function: heterocyclic compound binding (GO:1901363);; Biological Process: organic substance biosynthetic process (GO:1901576);; Biological Process: meiotic cell cycle process (GO:1903046);; </t>
  </si>
  <si>
    <t xml:space="preserve">K03165|0.0e+00|obr:102718156|K03165 DNA topoisomerase III [EC:5.6.2.1] | (RefSeq) DNA topoisomerase 3-alpha </t>
  </si>
  <si>
    <t>DNA topoisomerase 3-alpha OS=Oryza sativa subsp. japonica OX=39947 GN=TOP3A PE=3 SV=1</t>
  </si>
  <si>
    <t>hypothetical protein E2562_019483 [Oryza meyeriana var. granulata]</t>
  </si>
  <si>
    <t>biological process: reproduction (GO:0000003);; biological process: cellular process (GO:0009987);; biological process: single-organism process (GO:0044699);; biological process: cellular component organization or biogenesis (GO:0071840);; biological process: reproductive process (GO:0022414);; molecular function: binding (GO:0005488);; molecular function: catalytic activity (GO:0003824);; cellular component: cell (GO:0005623);; cellular component: cell part (GO:0044464);; cellular component: organelle (GO:0043226);; cellular component: organelle part (GO:0044422);; biological process: metabolic process (GO:0008152);; biological process: response to stimulus (GO:0050896);; cellular component: membrane-enclosed lumen (GO:0031974)</t>
  </si>
  <si>
    <t>PH02Gene08097</t>
  </si>
  <si>
    <t>hypothetical protein BAE44_0010104 [Dichanthelium oligosanthes]</t>
  </si>
  <si>
    <t>Phyllostachys_edulis_newGene_15805</t>
  </si>
  <si>
    <t xml:space="preserve">K15255|4.9e-22|bdi:100843691|K15255 ATP-dependent DNA helicase PIF1 [EC:3.6.4.12] | (RefSeq) ATP-dependent DNA helicase PIF1-like </t>
  </si>
  <si>
    <t>uncharacterized protein LOC109786218 [Aegilops tauschii subsp. tauschii]</t>
  </si>
  <si>
    <t>PH02Gene14804</t>
  </si>
  <si>
    <t>PH02Gene46139</t>
  </si>
  <si>
    <t xml:space="preserve">K10251|2.0e-167|ats:109781925|K10251 17beta-estradiol 17-dehydrogenase / very-long-chain 3-oxoacyl-CoA reductase [EC:1.1.1.62 1.1.1.330] | (RefSeq) LOC109781925; very-long-chain 3-oxoacyl-CoA reductase 1 </t>
  </si>
  <si>
    <t>Very-long-chain 3-oxoacyl-CoA reductase 1 OS=Arabidopsis thaliana OX=3702 GN=KCR1 PE=1 SV=1</t>
  </si>
  <si>
    <t>very-long-chain 3-oxoacyl-CoA reductase 1 [Aegilops tauschii subsp. tauschii]</t>
  </si>
  <si>
    <t>PH02Gene04229</t>
  </si>
  <si>
    <t xml:space="preserve">Biological Process: enzyme-directed rRNA 2'-O-methylation (GO:0000453);; Biological Process: maturation of LSU-rRNA from tricistronic rRNA transcript (SSU-rRNA, 5.8S rRNA, LSU-rRNA) (GO:0000463);; Biological Process: maturation of 5.8S rRNA from tricistronic rRNA transcript (SSU-rRNA, 5.8S rRNA, LSU-rRNA) (GO:0000466);; Biological Process: RNA methylation (GO:0001510);; Cellular Component: nucleolus (GO:0005730);; Molecular Function: RNA methyltransferase activity (GO:0008173);; Molecular Function: rRNA (uridine-2'-O-)-methyltransferase activity (GO:0008650);; Molecular Function: rRNA (guanine) methyltransferase activity (GO:0016435);; Cellular Component: preribosome, large subunit precursor (GO:0030687);; Biological Process: rRNA methylation (GO:0031167);; </t>
  </si>
  <si>
    <t xml:space="preserve">K14857|0.0e+00|dosa:Os05t0567400-01|K14857 AdoMet-dependent rRNA methyltransferase SPB1 [EC:2.1.1.-] | (RefSeq) Os05g0567400; Ribosomal RNA methyltransferase J domain containing protein. </t>
  </si>
  <si>
    <t>[AR]</t>
  </si>
  <si>
    <t>RNA processing and modification;; General function prediction only</t>
  </si>
  <si>
    <t>Spb1 C-terminal domain</t>
  </si>
  <si>
    <t>putative rRNA methyltransferase [Oryza sativa Japonica Group]</t>
  </si>
  <si>
    <t>biological process: metabolic process (GO:0008152);; 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molecular function: catalytic activity (GO:0003824);; cellular component: macromolecular complex (GO:0032991)</t>
  </si>
  <si>
    <t>PH02Gene29047</t>
  </si>
  <si>
    <t xml:space="preserve">Molecular Function: GTPase activity (GO:0003924);; Molecular Function: GTP binding (GO:0005525);; Biological Process: G-protein coupled receptor signaling pathway (GO:0007186);; Molecular Function: G-protein beta/gamma-subunit complex binding (GO:0031683);; </t>
  </si>
  <si>
    <t xml:space="preserve">K19729|7.0e-50|vra:106765131|K19729 guanine nucleotide-binding protein G(t) subunit alpha 3 | (RefSeq) guanine nucleotide-binding protein alpha-2 subunit </t>
  </si>
  <si>
    <t>[DT]</t>
  </si>
  <si>
    <t>Cell cycle control, cell division, chromosome partitioning;; Signal transduction mechanisms</t>
  </si>
  <si>
    <t>G-protein alpha subunit</t>
  </si>
  <si>
    <t>Extra-large guanine nucleotide-binding protein 3 OS=Arabidopsis thaliana OX=3702 GN=XLG3 PE=1 SV=1</t>
  </si>
  <si>
    <t>extra-large guanine nucleotide-binding protein 3 [Oryza sativa Japonica Group]</t>
  </si>
  <si>
    <t>PH02Gene30440</t>
  </si>
  <si>
    <t xml:space="preserve">K15402|1.2e-276|sbi:8067126|K15402 fatty acid omega-hydroxylase [EC:1.14.-.-] | (RefSeq) cytochrome P450 86B1 </t>
  </si>
  <si>
    <t>Cytochrome P450 86B1 OS=Arabidopsis thaliana OX=3702 GN=CYP86B1 PE=2 SV=1</t>
  </si>
  <si>
    <t>Cytochrome P450 86B1 [Dichanthelium oligosanthes]</t>
  </si>
  <si>
    <t>PH02Gene44764</t>
  </si>
  <si>
    <t xml:space="preserve">Cellular Component: chloroplast (GO:0009507);; </t>
  </si>
  <si>
    <t>Chloroplast envelope transporter</t>
  </si>
  <si>
    <t>Protein TIC110, chloroplastic OS=Arabidopsis thaliana OX=3702 GN=TIC110 PE=1 SV=1</t>
  </si>
  <si>
    <t>protein TIC110, chloroplastic [Brachypodium distachyon]</t>
  </si>
  <si>
    <t>Phyllostachys_edulis_newGene_2204</t>
  </si>
  <si>
    <t>PH02Gene44815</t>
  </si>
  <si>
    <t xml:space="preserve">Molecular Function: aspartic-type endopeptidase activity (GO:0004190);; </t>
  </si>
  <si>
    <t xml:space="preserve">K22683|1.4e-53|atr:18442347|K22683 aspartyl protease family protein [EC:3.4.23.-] | (RefSeq) aspartyl protease family protein 2 </t>
  </si>
  <si>
    <t>aspartic proteinase nepenthesin-1-like [Panicum miliaceum]</t>
  </si>
  <si>
    <t>PH02Gene03999</t>
  </si>
  <si>
    <t xml:space="preserve">Biological Process: telomere maintenance (GO:0000723);; Cellular Component: nuclear chromosome, telomeric region (GO:0000784);; Molecular Function: single-stranded telomeric DNA binding (GO:0043047);; </t>
  </si>
  <si>
    <t xml:space="preserve">K22128|2.1e-51|smo:SELMODRAFT_404967|K22128 piezo-type mechanosensitive ion channel component 1/2 | (RefSeq) hypothetical protein </t>
  </si>
  <si>
    <t>Telomeric single stranded DNA binding POT1/CDC13</t>
  </si>
  <si>
    <t>OSJNBa0016O02.10 [Oryza sativa Japonica Group]</t>
  </si>
  <si>
    <t>biological process: metabolic process (GO:0008152);; biological process: cellular process (GO:0009987);; biological process: biological regulation (GO:0065007);; biological process: cellular component organization or biogenesis (GO:0071840);;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</t>
  </si>
  <si>
    <t>PH02Gene30128</t>
  </si>
  <si>
    <t xml:space="preserve">Biological Process: male meiosis II (GO:0007142);; </t>
  </si>
  <si>
    <t>Protein JASON OS=Arabidopsis thaliana OX=3702 GN=JASON PE=2 SV=1</t>
  </si>
  <si>
    <t>protein JASON isoform X1 [Brachypodium distachyon]</t>
  </si>
  <si>
    <t>biological process: reproduction (GO:0000003);; biological process: cellular process (GO:0009987);; biological process: reproductive process (GO:0022414);; biological process: multicellular organismal process (GO:0032501);; biological process: single-organism process (GO:0044699);; biological process: multi-organism process (GO:0051704);; biological process: cellular component organization or biogenesis (GO:0071840)</t>
  </si>
  <si>
    <t>PH02Gene46711</t>
  </si>
  <si>
    <t xml:space="preserve">Biological Process: mRNA splicing, via spliceosome (GO:0000398);; Cellular Component: nucleus (GO:0005634);; Molecular Function: RNA lariat debranching enzyme activity (GO:0008419);; </t>
  </si>
  <si>
    <t xml:space="preserve">K18328|3.2e-218|dosa:Os03t0725300-01|K18328 lariat debranching enzyme [EC:3.1.-.-] | (RefSeq) Os03g0725300; Metallophosphoesterase domain containing protein. </t>
  </si>
  <si>
    <t>Lariat debranching enzyme, C-terminal domain</t>
  </si>
  <si>
    <t>Lariat debranching enzyme OS=Oryza sativa subsp. japonica OX=39947 GN=DBR1 PE=2 SV=1</t>
  </si>
  <si>
    <t>lariat debranching enzyme [Oryza sativa Japonica Group]</t>
  </si>
  <si>
    <t>biological process: metabolic process (GO:0008152);; biological process: cellular process (GO:0009987);; cellular component: cell (GO:0005623);; cellular component: organelle (GO:0043226);; cellular component: cell part (GO:0044464);; molecular function: catalytic activity (GO:0003824)</t>
  </si>
  <si>
    <t>PH02Gene16214</t>
  </si>
  <si>
    <t>hypothetical protein BAE44_0025149 [Dichanthelium oligosanthes]</t>
  </si>
  <si>
    <t>PH02Gene15963</t>
  </si>
  <si>
    <t xml:space="preserve">K24348|1.8e-68|mus:103988652|K24348 UBX domain-containing protein 1/4 | (RefSeq) caldesmon </t>
  </si>
  <si>
    <t>PUB domain</t>
  </si>
  <si>
    <t>Plant UBX domain-containing protein 2 OS=Arabidopsis thaliana OX=3702 GN=PUX2 PE=1 SV=2</t>
  </si>
  <si>
    <t>UBX domain-containing protein 1 [Brachypodium distachyon]</t>
  </si>
  <si>
    <t>PH02Gene38961</t>
  </si>
  <si>
    <t xml:space="preserve">K12742|5.8e-37|sbi:8083449|K12742 isoprene synthase [EC:4.2.3.27] | (RefSeq) terpene synthase 10 </t>
  </si>
  <si>
    <t>Terpene synthase, N-terminal domain</t>
  </si>
  <si>
    <t>Alpha-terpineol synthase, chloroplastic OS=Magnolia grandiflora OX=3406 PE=1 SV=1</t>
  </si>
  <si>
    <t>PH02Gene23653</t>
  </si>
  <si>
    <t xml:space="preserve">K10615|3.4e-30|mis:MICPUN_60437|K10615 E3 ubiquitin-protein ligase HERC4 [EC:2.3.2.26] | (RefSeq) E3 ubiquitin-protein ligase </t>
  </si>
  <si>
    <t>PH, RCC1 and FYVE domains-containing protein 1 OS=Arabidopsis thaliana OX=3702 GN=PRAF1 PE=1 SV=1</t>
  </si>
  <si>
    <t>uncharacterized protein LOC8076503 [Sorghum bicolor]</t>
  </si>
  <si>
    <t>PH02Gene40236</t>
  </si>
  <si>
    <t xml:space="preserve">K02974|4.8e-65|zma:100280577|K02974 small subunit ribosomal protein S24e | (RefSeq) rps24; ribosomal protein S24 </t>
  </si>
  <si>
    <t>40S ribosomal protein S24-2 [Zea mays]</t>
  </si>
  <si>
    <t>PH02Gene38746</t>
  </si>
  <si>
    <t xml:space="preserve">Molecular Function: transcription regulatory region sequence-specific DNA binding (GO:0000976);; Molecular Function: transcription factor activity, sequence-specific DNA binding (GO:0003700);; Cellular Component: nucleus (GO:0005634);; Molecular Function: sequence-specific DNA binding (GO:0043565);; </t>
  </si>
  <si>
    <t xml:space="preserve">K13425|3.1e-84|bdi:100841136|K13425 WRKY transcription factor 22 | (RefSeq) WRKY transcription factor 22 </t>
  </si>
  <si>
    <t>probable WRKY transcription factor 27 [Sorghum bicolor]</t>
  </si>
  <si>
    <t>PH02Gene41893</t>
  </si>
  <si>
    <t xml:space="preserve">Molecular Function: transferase activity, transferring hexosyl groups (GO:0016758);; </t>
  </si>
  <si>
    <t xml:space="preserve">K23452|6.5e-162|csat:104740939|K23452 UDP-glucosyltransferase 85A [EC:2.4.1.-] | (RefSeq) UDP-glycosyltransferase 85A2 </t>
  </si>
  <si>
    <t>7-deoxyloganetin glucosyltransferase OS=Gardenia jasminoides OX=114476 GN=UGT85A24 PE=1 SV=1</t>
  </si>
  <si>
    <t>hypothetical protein E2562_011091 [Oryza meyeriana var. granulata]</t>
  </si>
  <si>
    <t>PH02Gene39051</t>
  </si>
  <si>
    <t xml:space="preserve">Molecular Function: nucleic acid binding (GO:0003676);; Biological Process: gene silencing by RNA (GO:0031047);; </t>
  </si>
  <si>
    <t xml:space="preserve">K11593|0.0e+00|bdi:100841786|K11593 eukaryotic translation initiation factor 2C | (RefSeq) protein argonaute 18 isoform X1 </t>
  </si>
  <si>
    <t>Piwi domain</t>
  </si>
  <si>
    <t>Protein argonaute 18 OS=Oryza sativa subsp. japonica OX=39947 GN=AGO18 PE=2 SV=1</t>
  </si>
  <si>
    <t>hypothetical protein BRADI_1g28260v3 [Brachypodium distachyon]</t>
  </si>
  <si>
    <t>molecular function: binding (GO:0005488);; biological process: cellular process (GO:0009987);; biological process: single-organism process (GO:0044699);; biological process: biological regulation (GO:0065007)</t>
  </si>
  <si>
    <t>PH02Gene01068</t>
  </si>
  <si>
    <t xml:space="preserve">Molecular Function: GTPase activity (GO:0003924);; Molecular Function: GTP binding (GO:0005525);; Cellular Component: nucleus (GO:0005634);; Cellular Component: cytoplasm (GO:0005737);; Cellular Component: cytoskeleton (GO:0005856);; Cellular Component: plasma membrane (GO:0005886);; Cellular Component: cell cortex (GO:0005938);; Biological Process: actin filament organization (GO:0007015);; Biological Process: establishment or maintenance of cell polarity (GO:0007163);; Biological Process: small GTPase mediated signal transduction (GO:0007264);; Biological Process: regulation of cell shape (GO:0008360);; Molecular Function: protein kinase binding (GO:0019901);; Biological Process: actin cytoskeleton organization (GO:0030036);; Biological Process: cortical cytoskeleton organization (GO:0030865);; Cellular Component: cytoplasmic vesicle (GO:0031410);; Biological Process: regulation of actin cytoskeleton organization (GO:0032956);; Cellular Component: cell projection (GO:0042995);; Cellular Component: intracellular membrane-bounded organelle (GO:0043231);; </t>
  </si>
  <si>
    <t xml:space="preserve">K04392|3.8e-114|sbi:8075723|K04392 Ras-related C3 botulinum toxin substrate 1 | (RefSeq) rac-like GTP-binding protein 3 isoform X3 </t>
  </si>
  <si>
    <t>hypothetical protein EJB05_19993 [Eragrostis curvula]</t>
  </si>
  <si>
    <t>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single-organism process (GO:0044699);; biological process: cellular component organization or biogenesis (GO:0071840);; biological process: signaling (GO:0023052);; biological process: response to stimulus (GO:0050896);; biological process: biological regulation (GO:0065007)</t>
  </si>
  <si>
    <t>PH02Gene06309</t>
  </si>
  <si>
    <t>PH02Gene18291</t>
  </si>
  <si>
    <t xml:space="preserve">Molecular Function: ubiquitin-protein transferase activity (GO:0004842);; Cellular Component: peroxisome (GO:0005777);; Cellular Component: cytosol (GO:0005829);; Biological Process: protein monoubiquitination (GO:0006513);; Biological Process: fatty acid beta-oxidation (GO:0006635);; Cellular Component: plasmodesma (GO:0009506);; Biological Process: photomorphogenesis (GO:0009640);; Biological Process: protein import into peroxisome matrix (GO:0016558);; Molecular Function: metal ion binding (GO:0046872);; </t>
  </si>
  <si>
    <t xml:space="preserve">K06664|2.1e-158|obr:102718650|K06664 peroxin-2 | (RefSeq) peroxisome biogenesis protein 2 </t>
  </si>
  <si>
    <t>Pex2 / Pex12 amino terminal region</t>
  </si>
  <si>
    <t>Peroxisome biogenesis protein 2 OS=Arabidopsis thaliana OX=3702 GN=PEX2 PE=1 SV=1</t>
  </si>
  <si>
    <t>PREDICTED: peroxisome biogenesis protein 2 [Oryza brachyantha]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</si>
  <si>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cell junction (GO:0030054);; biological process: multicellular organismal process (GO:0032501);; biological process: developmental process (GO:0032502);; biological process: response to stimulus (GO:0050896);; biological process: localization (GO:0051179);; biological process: cellular component organization or biogenesis (GO:0071840);; molecular function: binding (GO:0005488)</t>
  </si>
  <si>
    <t>PH02Gene14181</t>
  </si>
  <si>
    <t xml:space="preserve">K08678|1.8e-12|gmx:100779584|K08678 UDP-glucuronate decarboxylase [EC:4.1.1.35] | (RefSeq) valine--tRNA ligase isoform X1 </t>
  </si>
  <si>
    <t>hypothetical protein E2562_002535 [Oryza meyeriana var. granulata]</t>
  </si>
  <si>
    <t>PH02Gene27826</t>
  </si>
  <si>
    <t xml:space="preserve">Molecular Function: molecular_function (GO:0003674);; Molecular Function: catalytic activity (GO:0003824);; Molecular Function: acetolactate synthase activity (GO:0003984);;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peroxisome (GO:0005777);; Cellular Component: cytosol (GO:0005829);; Cellular Component: acetolactate synthase complex (GO:0005948);; Biological Process: organic acid metabolic process (GO:0006082);; Biological Process: cellular amino acid metabolic process (GO:0006520);; Biological Process: isoleucine metabolic process (GO:0006549);; Biological Process: leucine metabolic process (GO:0006551);; Biological Process: valine metabolic process (GO:0006573);; Biological Process: nitrogen compound metabolic process (GO:0006807);; Biological Process: biological_process (GO:0008150);; Biological Process: metabolic process (GO:0008152);; Biological Process: cellular amino acid biosynthetic process (GO:0008652);; Biological Process: biosynthetic process (GO:0009058);; Biological Process: branched-chain amino acid metabolic process (GO:0009081);; Biological Process: branched-chain amino acid biosynthetic process (GO:0009082);; Biological Process: isoleucine biosynthetic process (GO:0009097);; Biological Process: valine biosynthetic process (GO:0009099);; Cellular Component: chloroplast (GO:0009507);; Cellular Component: plastid (GO:0009536);; Biological Process: cellular process (GO:0009987);; Biological Process: organic acid biosynthetic process (GO:0016053);; Molecular Function: transferase activity (GO:0016740);; Molecular Function: transferase activity, transferring aldehyde or ketonic groups (GO:0016744);; Biological Process: carboxylic acid metabolic process (GO:0019752);; Cellular Component: macromolecular complex (GO:0032991);; Cellular Component: microbody (GO:0042579);;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Molecular Function: protein self-association (GO:0043621);; Biological Process: cellular metabolic process (GO:0044237);; Biological Process: primary metabolic process (GO:0044238);; Biological Process: cellular biosynthetic process (GO:0044249);; Biological Process: small molecule metabolic process (GO:0044281);; Biological Process: small molecule biosynthetic process (GO:0044283);; Cellular Component: intracellular part (GO:0044424);; Cellular Component: cytoplasmic part (GO:0044444);; Cellular Component: cell part (GO:0044464);; Biological Process: carboxylic acid biosynthetic process (GO:0046394);; Biological Process: regulation of catalytic activity (GO:0050790);; Biological Process: biological regulation (GO:0065007);; Biological Process: regulation of molecular function (GO:0065009);; Biological Process: organic substance metabolic process (GO:0071704);;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Cellular Component: catalytic complex (GO:1902494);; Cellular Component: transferase complex (GO:1990234);; </t>
  </si>
  <si>
    <t xml:space="preserve">K01653|1.8e-220|osa:4329938|K01653 acetolactate synthase I/III small subunit [EC:2.2.1.6] | (RefSeq) acetolactate synthase small subunit 2, chloroplastic isoform X1 </t>
  </si>
  <si>
    <t>Small subunit of acetolactate synthase</t>
  </si>
  <si>
    <t>Acetolactate synthase small subunit 2, chloroplastic OS=Arabidopsis thaliana OX=3702 GN=At2g31810 PE=1 SV=1</t>
  </si>
  <si>
    <t>acetolactate synthase small subunit 2, chloroplastic isoform X2 [Oryza sativa Japonica Group]</t>
  </si>
  <si>
    <t>molecular function: catalytic activity (GO:0003824);; molecular function: binding (GO:0005488);; cellular component: cell (GO:0005623);; cellular component: cell part (GO:0044464);; cellular component: organelle (GO:0043226);; cellular component: macromolecular complex (GO:0032991);; biological process: metabolic process (GO:0008152);; biological process: cellular process (GO:0009987);; biological process: single-organism process (GO:0044699);; biological process: biological regulation (GO:0065007)</t>
  </si>
  <si>
    <t>PH02Gene40596</t>
  </si>
  <si>
    <t>uncharacterized protein LOC109735874 [Aegilops tauschii subsp. tauschii]</t>
  </si>
  <si>
    <t>PH02Gene45124</t>
  </si>
  <si>
    <t xml:space="preserve">K14638|2.8e-117|egu:105034795|K14638 solute carrier family 15 (peptide/histidine transporter), member 3/4 | (RefSeq) protein NRT1/ PTR FAMILY 4.5-like </t>
  </si>
  <si>
    <t>PH02Gene09080</t>
  </si>
  <si>
    <t xml:space="preserve">Cellular Component: integral component of membrane (GO:0016021);; Molecular Function: carbohydrate binding (GO:0030246);; </t>
  </si>
  <si>
    <t>PH02Gene37285</t>
  </si>
  <si>
    <t>hypothetical protein GQ55_4G011800 [Panicum hallii var. hallii]</t>
  </si>
  <si>
    <t>Phyllostachys_edulis_newGene_1934</t>
  </si>
  <si>
    <t>PH02Gene31285</t>
  </si>
  <si>
    <t xml:space="preserve">Cellular Component: nucleus (GO:0005634);; Biological Process: protein import into nucleus (GO:0006606);; Molecular Function: Ran GTPase binding (GO:0008536);; </t>
  </si>
  <si>
    <t xml:space="preserve">K14293|0.0e+00|ats:109760650|K14293 importin subunit beta-1 | (RefSeq) LOC109760650; importin subunit beta-1-like </t>
  </si>
  <si>
    <t>HEAT-like repeat</t>
  </si>
  <si>
    <t>Importin subunit beta-1 OS=Arabidopsis thaliana OX=3702 GN=KPNB1 PE=1 SV=1</t>
  </si>
  <si>
    <t>importin subunit beta-1-like [Panicum miliaceum]</t>
  </si>
  <si>
    <t>cellular component: cell (GO:0005623);; cellular component: organelle (GO:0043226);; cellular component: cell part (GO:0044464);; biological process: single-organism process (GO:0044699);; biological process: localization (GO:0051179);; molecular function: binding (GO:0005488)</t>
  </si>
  <si>
    <t>PH02Gene18440</t>
  </si>
  <si>
    <t xml:space="preserve">Molecular Function: lipid transporter activity (GO:0005319);; Molecular Function: ATP binding (GO:0005524);; Biological Process: lipid transport (GO:0006869);; Cellular Component: integral component of membrane (GO:0016021);; Molecular Function: ATPase activity (GO:0016887);; Molecular Function: ATPase activity, coupled to transmembrane movement of substances (GO:0042626);; Cellular Component: intracellular membrane-bounded organelle (GO:0043231);; </t>
  </si>
  <si>
    <t xml:space="preserve">K05643|4.3e-80|lsv:111879393|K05643 ATP-binding cassette, subfamily A (ABC1), member 3 | (RefSeq) ABC transporter A family member 1 isoform X1 </t>
  </si>
  <si>
    <t>ABC transporter A family member 2 OS=Arabidopsis thaliana OX=3702 GN=ABCA2 PE=2 SV=1</t>
  </si>
  <si>
    <t>hypothetical protein BRADI_3g35400v3 [Brachypodium distachyon]</t>
  </si>
  <si>
    <t>biological process: localization (GO:0051179);; molecular function: transporter activity (GO:0005215);; molecular function: binding (GO:0005488);; biological process: single-organism process (GO:0044699);; cellular component: membrane (GO:0016020);; cellular component: membrane part (GO:0044425);; molecular function: catalytic activity (GO:0003824);; cellular component: cell (GO:0005623);; cellular component: organelle (GO:0043226);; cellular component: cell part (GO:0044464)</t>
  </si>
  <si>
    <t>PH02Gene32372</t>
  </si>
  <si>
    <t xml:space="preserve">Molecular Function: enzyme inhibitor activity (GO:0004857);; Biological Process: glycerol ether metabolic process (GO:0006662);; Biological Process: response to oxidative stress (GO:0006979);; Biological Process: response to cold (GO:0009409);; Biological Process: plasmodesmata-mediated intercellular transport (GO:0010497);; Molecular Function: protein disulfide oxidoreductase activity (GO:0015035);; Molecular Function: oxidoreductase activity, acting on a sulfur group of donors, disulfide as acceptor (GO:0016671);; Biological Process: cell redox homeostasis (GO:0045454);; </t>
  </si>
  <si>
    <t xml:space="preserve">K03671|4.7e-42|dosa:Os07t0186000-02|K03671 thioredoxin 1 | (RefSeq) Os07g0186000, TRXH, THIOREDOXIN_H-TYPE; Similar to Thioredoxin h isoform 1. </t>
  </si>
  <si>
    <t>Thioredoxin</t>
  </si>
  <si>
    <t>Thioredoxin H1 OS=Oryza sativa subsp. japonica OX=39947 GN=TRXH PE=1 SV=1</t>
  </si>
  <si>
    <t>thioredoxin H1-like [Panicum hallii]</t>
  </si>
  <si>
    <t>biological process: biological regulation (GO:0065007);; molecular function: molecular function regulator (GO:0098772);; biological process: metabolic process (GO:0008152);; biological process: single-organism process (GO:0044699);; biological process: response to stimulus (GO:0050896);; biological process: cellular process (GO:0009987);; biological process: localization (GO:0051179);; molecular function: catalytic activity (GO:0003824)</t>
  </si>
  <si>
    <t>PH02Gene25614</t>
  </si>
  <si>
    <t xml:space="preserve">K03098|8.3e-94|sita:101785556|K03098 apolipoprotein D and lipocalin family protein | (RefSeq) temperature-induced lipocalin-1 </t>
  </si>
  <si>
    <t>Lipocalin-like domain</t>
  </si>
  <si>
    <t>Temperature-induced lipocalin-1 OS=Arabidopsis thaliana OX=3702 GN=TIL PE=1 SV=1</t>
  </si>
  <si>
    <t>temperature-induced lipocalin [Saccharum officinarum]</t>
  </si>
  <si>
    <t>PH02Gene22620</t>
  </si>
  <si>
    <t xml:space="preserve">K08901|3.8e-47|ats:109780046|K08901 photosystem II oxygen-evolving enhancer protein 3 | (RefSeq) LOC109780046; photosynthetic NDH subunit of lumenal location 3, chloroplastic-like </t>
  </si>
  <si>
    <t>PH02Gene07036</t>
  </si>
  <si>
    <t xml:space="preserve">Biological Process: mitochondrial pyruvate transport (GO:0006850);; Cellular Component: integral component of mitochondrial inner membrane (GO:0031305);; Molecular Function: pyruvate transmembrane transporter activity (GO:0050833);; </t>
  </si>
  <si>
    <t xml:space="preserve">K22139|2.9e-57|obr:102722592|K22139 mitochondrial pyruvate carrier 2 | (RefSeq) mitochondrial pyruvate carrier 4-like </t>
  </si>
  <si>
    <t>Mitochondrial pyruvate carriers</t>
  </si>
  <si>
    <t>Mitochondrial pyruvate carrier 4 OS=Arabidopsis thaliana OX=3702 GN=MPC4 PE=3 SV=1</t>
  </si>
  <si>
    <t>PREDICTED: mitochondrial pyruvate carrier 4-like [Oryza brachyantha]</t>
  </si>
  <si>
    <t>biological process: single-organism process (GO:0044699);; biological process: localization (GO:0051179);; cellular component: cell (GO:0005623);; cellular component: membrane (GO:0016020);; cellular component: organelle (GO:0043226);; cellular component: organelle part (GO:0044422);; cellular component: membrane part (GO:0044425);; cellular component: cell part (GO:0044464);; molecular function: transporter activity (GO:0005215)</t>
  </si>
  <si>
    <t>PH02Gene16054</t>
  </si>
  <si>
    <t xml:space="preserve">Molecular Function: magnesium ion binding (GO:0000287);; Molecular Function: acetolactate synthase activity (GO:0003984);; Cellular Component: acetolactate synthase complex (GO:0005948);; Biological Process: isoleucine biosynthetic process (GO:0009097);; Biological Process: valine biosynthetic process (GO:0009099);; Molecular Function: thiamine pyrophosphate binding (GO:0030976);; Molecular Function: flavin adenine dinucleotide binding (GO:0050660);; </t>
  </si>
  <si>
    <t xml:space="preserve">K01652|0.0e+00|bdi:100838649|K01652 acetolactate synthase I/II/III large subunit [EC:2.2.1.6] | (RefSeq) acetolactate synthase 1, chloroplastic </t>
  </si>
  <si>
    <t>Acetolactate synthase 1, chloroplastic OS=Zea mays OX=4577 GN=ALS1 PE=3 SV=1</t>
  </si>
  <si>
    <t>molecular function: binding (GO:0005488);; molecular function: catalytic activity (GO:0003824);; cellular component: cell (GO:0005623);; cellular component: macromolecular complex (GO:0032991);; cellular component: cell part (GO:0044464);; biological process: metabolic process (GO:0008152);; biological process: cellular process (GO:0009987);; biological process: single-organism process (GO:0044699)</t>
  </si>
  <si>
    <t>PH02Gene32466</t>
  </si>
  <si>
    <t xml:space="preserve">K13448|7.8e-58|dosa:Os05t0312600-01|K13448 calcium-binding protein CML | (RefSeq) Os05g0312600; EF-Hand type domain containing protein. </t>
  </si>
  <si>
    <t>Probable calcium-binding protein CML21 OS=Oryza sativa subsp. japonica OX=39947 GN=CML21 PE=2 SV=2</t>
  </si>
  <si>
    <t>hypothetical protein OsI_19419 [Oryza sativa Indica Group]</t>
  </si>
  <si>
    <t>PH02Gene15814</t>
  </si>
  <si>
    <t xml:space="preserve">Molecular Function: DNA binding (GO:0003677);; Molecular Function: ATP binding (GO:0005524);; Cellular Component: nucleolus (GO:0005730);; Biological Process: DNA replication (GO:0006260);; </t>
  </si>
  <si>
    <t xml:space="preserve">K10755|3.7e-155|dosa:Os12t0176500-01|K10755 replication factor C subunit 2/4 | (RefSeq) Os12g0176500; Similar to Replication factor C subunit RFC4. </t>
  </si>
  <si>
    <t>Replication factor C subunit 2 OS=Oryza sativa subsp. japonica OX=39947 GN=RFC2 PE=2 SV=1</t>
  </si>
  <si>
    <t>replication factor C subunit 2 [Oryza sativa Japonica Group]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</si>
  <si>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</t>
  </si>
  <si>
    <t>Phyllostachys_edulis_newGene_18231</t>
  </si>
  <si>
    <t xml:space="preserve">K00036|5.0e-16|obr:102719456|K00036 glucose-6-phosphate 1-dehydrogenase [EC:1.1.1.49 1.1.1.363] | (RefSeq) glucose-6-phosphate 1-dehydrogenase, cytoplasmic isoform-like </t>
  </si>
  <si>
    <t>Glucose-6-phosphate dehydrogenase, NAD binding domain</t>
  </si>
  <si>
    <t>Glucose-6-phosphate 1-dehydrogenase 6, cytoplasmic OS=Arabidopsis thaliana OX=3702 GN=G6PD6 PE=1 SV=1</t>
  </si>
  <si>
    <t>hypothetical protein OsI_07937 [Oryza sativa Indica Group]</t>
  </si>
  <si>
    <t>PH02Gene37334</t>
  </si>
  <si>
    <t xml:space="preserve">Molecular Function: microtubule motor activity (GO:0003777);; Molecular Function: ATP binding (GO:0005524);; Cellular Component: microtubule (GO:0005874);; Biological Process: microtubule-based movement (GO:0007018);; Molecular Function: microtubule binding (GO:0008017);; </t>
  </si>
  <si>
    <t xml:space="preserve">K10405|0.0e+00|osa:4342193|K10405 kinesin family member C1 | (RefSeq) kinesin-5 </t>
  </si>
  <si>
    <t>Kinesin-like protein KIN-14N OS=Oryza sativa subsp. japonica OX=39947 GN=KIN14N PE=2 SV=2</t>
  </si>
  <si>
    <t>kinesin-like protein KIN-14N [Oryza sativa Japonica Group]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</si>
  <si>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</t>
  </si>
  <si>
    <t>PH02Gene07246</t>
  </si>
  <si>
    <t xml:space="preserve">Molecular Function: mannosyl-oligosaccharide glucosidase activity (GO:0004573);; Biological Process: oligosaccharide metabolic process (GO:0009311);; Cellular Component: integral component of membrane (GO:0016021);; </t>
  </si>
  <si>
    <t xml:space="preserve">K01228|0.0e+00|bdi:100822845|K01228 mannosyl-oligosaccharide glucosidase [EC:3.2.1.106] | (RefSeq) mannosyl-oligosaccharide glucosidase GCS1 isoform X1 </t>
  </si>
  <si>
    <t>N-Glycan biosynthesis (ko00510);; Protein processing in endoplasmic reticulum (ko04141)</t>
  </si>
  <si>
    <t>Glycosyl hydrolase family 63 C-terminal domain</t>
  </si>
  <si>
    <t>Mannosyl-oligosaccharide glucosidase GCS1 OS=Arabidopsis thaliana OX=3702 GN=GCS1 PE=1 SV=1</t>
  </si>
  <si>
    <t>alpha-glucosidase 2 isoform X3 [Panicum hallii]</t>
  </si>
  <si>
    <t>PH02Gene48016</t>
  </si>
  <si>
    <t xml:space="preserve">Molecular Function: protein binding (GO:0005515);; Cellular Component: nucleus (GO:0005634);; Cellular Component: chromosome (GO:0005694);; Molecular Function: zinc ion binding (GO:0008270);; Molecular Function: histone-lysine N-methyltransferase activity (GO:0018024);; </t>
  </si>
  <si>
    <t xml:space="preserve">K11420|1.1e-180|bdi:100840833|K11420 [histone H3]-lysine9 N-trimethyltransferase EHMT [EC:2.1.1.355] | (RefSeq) histone-lysine N-methyltransferase, H3 lysine-9 specific SUVH6 isoform X2 </t>
  </si>
  <si>
    <t>SET domain</t>
  </si>
  <si>
    <t>Histone-lysine N-methyltransferase, H3 lysine-9 specific SUVH6 OS=Arabidopsis thaliana OX=3702 GN=SUVH6 PE=1 SV=2</t>
  </si>
  <si>
    <t>histone-lysine N-methyltransferase, H3 lysine-9 specific SUVH6 isoform X2 [Brachypodium distachyon]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</si>
  <si>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cellular component organization or biogenesis (GO:0071840);; molecular function: catalytic activity (GO:0003824)</t>
  </si>
  <si>
    <t>PH02Gene42759</t>
  </si>
  <si>
    <t xml:space="preserve">Biological Process: reproduction (GO:0000003);; Biological Process: response to acid chemical (GO:0001101);; Biological Process: developmental process involved in reproduction (GO:0003006);;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cell communication (GO:0007154);; Biological Process: signal transduction (GO:0007165);; Biological Process: multicellular organism development (GO:0007275);; Biological Process: biological_process (GO:0008150);; Biological Process: pollen development (GO:0009555);; Biological Process: response to endogenous stimulus (GO:0009719);; Biological Process: response to hormone (GO:0009725);; Biological Process: response to gibberellin (GO:0009739);; Biological Process: gibberellic acid mediated signaling pathway (GO:0009740);; Biological Process: hormone-mediated signaling pathway (GO:0009755);; Biological Process: post-embryonic development (GO:0009791);; Biological Process: regulation of biosynthetic process (GO:0009889);; Biological Process: positive regulation of biosynthetic process (GO:0009891);; Biological Process: positive regulation of metabolic process (GO:0009893);; Biological Process: flower development (GO:0009908);; Biological Process: regulation of gibberellic acid mediated signaling pathway (GO:0009937);; Biological Process: negative regulation of gibberellic acid mediated signaling pathway (GO:0009938);; Biological Process: regulation of signal transduction (GO:0009966);; Biological Process: negative regulation of signal transduction (GO:0009968);; Biological Process: cellular process (GO:0009987);; Biological Process: response to organic substance (GO:0010033);; Biological Process: regulation of gene expression (GO:0010468);; Biological Process: gibberellin mediated signaling pathway (GO:0010476);;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regulation of cell communication (GO:0010646);; Biological Process: negative regulation of cell communication (GO:0010648);; Biological Process: regulation of nucleobase-containing compound metabolic process (GO:0019219);; Biological Process: regulation of metabolic process (GO:0019222);; Biological Process: reproductive process (GO:0022414);; Biological Process: regulation of signaling (GO:0023051);; Biological Process: signaling (GO:0023052);; Biological Process: negative regulation of signaling (GO:0023057);;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multicellular organismal process (GO:0032501);; Biological Process: developmental process (GO:0032502);; Biological Process: cellular response to hormone stimulus (GO:0032870);; Biological Process: response to lipid (GO:0033993);;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positive regulation of transcription, DNA-templated (GO:0045893);; Biological Process: positive regulation of nucleobase-containing compound metabolic process (GO:0045935);; Molecular Function: protein heterodimerization activity (GO:0046982);; Molecular Function: protein dimerization activity (GO:0046983);; Biological Process: gametophyte development (GO:0048229);; Biological Process: shoot system development (GO:0048367);; Biological Process: floral organ development (GO:0048437);; Biological Process: floral whorl development (GO:0048438);; Biological Process: stamen development (GO:0048443);; Biological Process: androecium development (GO:0048466);;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response to stimulus (GO:0048583);; Biological Process: negative regulation of response to stimulus (GO:0048585);; Biological Process: reproductive structure development (GO:0048608);; Biological Process: anther development (GO:0048653);;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cellular response to stimulus (GO:0051716);; Biological Process: regulation of macromolecule metabolic process (GO:0060255);; Biological Process: reproductive system development (GO:0061458);;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gibberellin stimulus (GO:0071370);; Biological Process: cellular response to lipid (GO:0071396);; Biological Process: cellular response to endogenous stimulus (GO:0071495);; Biological Process: regulation of primary metabolic process (GO:0080090);; Biological Process: reproductive shoot system development (GO:0090567);; Molecular Function: organic cyclic compound binding (GO:0097159);; Biological Process: plant organ development (GO:0099402);; Molecular Function: heterocyclic compound binding (GO:1901363);; Biological Process: response to oxygen-containing compound (GO:1901700);; Biological Process: cellular response to oxygen-containing compound (GO:1901701);;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cellular macromolecule biosynthetic process (GO:2000112);; Biological Process: regulation of RNA biosynthetic process (GO:2001141);; </t>
  </si>
  <si>
    <t>Domain of unknown function (DUF702)</t>
  </si>
  <si>
    <t>Protein SHI RELATED SEQUENCE 1 OS=Arabidopsis thaliana OX=3702 GN=SRS1 PE=1 SV=2</t>
  </si>
  <si>
    <t>hypothetical protein OsJ_30107 [Oryza sativa Japonica Group]</t>
  </si>
  <si>
    <t>biological process: reproduction (GO:0000003);; biological process: response to stimulus (GO:0050896);; biological process: reproductive process (GO:0022414);; biological process: developmental process (GO:0032502);; 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(GO:0043226);; biological process: cellular process (GO:0009987);; biological process: multicellular organismal process (GO:0032501);; biological process: single-organism process (GO:0044699);; biological process: signaling (GO:0023052)</t>
  </si>
  <si>
    <t>PH02Gene43887</t>
  </si>
  <si>
    <t xml:space="preserve">K02987|1.7e-148|dosa:Os01t0358400-01|K02987 small subunit ribosomal protein S4e | (RefSeq) Os01g0358400; Similar to 40S ribosomal protein S4. </t>
  </si>
  <si>
    <t>Ribosomal family S4e</t>
  </si>
  <si>
    <t>40S ribosomal protein S4 OS=Oryza sativa subsp. japonica OX=39947 GN=RPS4 PE=2 SV=3</t>
  </si>
  <si>
    <t>hypothetical protein E2562_007328 [Oryza meyeriana var. granulata]</t>
  </si>
  <si>
    <t>PH02Gene26495</t>
  </si>
  <si>
    <t xml:space="preserve">K02885|8.9e-100|obr:102704783|K02885 large subunit ribosomal protein L19e | (RefSeq) 60S ribosomal protein L19-1-like </t>
  </si>
  <si>
    <t>60S ribosomal protein L19-1 OS=Arabidopsis thaliana OX=3702 GN=RPL19A PE=2 SV=1</t>
  </si>
  <si>
    <t>PREDICTED: 60S ribosomal protein L19-1-like [Oryza brachyantha]</t>
  </si>
  <si>
    <t>Phyllostachys_edulis_newGene_7623</t>
  </si>
  <si>
    <t>PH02Gene09262</t>
  </si>
  <si>
    <t xml:space="preserve">K15208|7.5e-134|bdi:100821251|K15208 snRNA-activating protein complex subunit 1 | (RefSeq) uncharacterized protein LOC100821251 isoform X1 </t>
  </si>
  <si>
    <t>Small nuclear RNA activating complex (SNAPc), subunit SNAP43</t>
  </si>
  <si>
    <t>PH02Gene21584</t>
  </si>
  <si>
    <t xml:space="preserve">Molecular Function: hydroxymethylglutaryl-CoA synthase activity (GO:0004421);; Biological Process: acetyl-CoA metabolic process (GO:0006084);; Biological Process: farnesyl diphosphate biosynthetic process, mevalonate pathway (GO:0010142);; Biological Process: sterol biosynthetic process (GO:0016126);; </t>
  </si>
  <si>
    <t xml:space="preserve">K01641|7.6e-257|bdi:100846544|K01641 hydroxymethylglutaryl-CoA synthase [EC:2.3.3.10] | (RefSeq) hydroxymethylglutaryl-CoA synthase isoform X1 </t>
  </si>
  <si>
    <t>Synthesis and degradation of ketone bodies (ko00072);; Valine, leucine and isoleucine degradation (ko00280);; Butanoate metabolism (ko00650);; Terpenoid backbone biosynthesis (ko00900)</t>
  </si>
  <si>
    <t>Hydroxymethylglutaryl-coenzyme A synthase C terminal</t>
  </si>
  <si>
    <t>Hydroxymethylglutaryl-CoA synthase OS=Arabidopsis thaliana OX=3702 GN=HMGS PE=1 SV=2</t>
  </si>
  <si>
    <t>hydroxymethylglutaryl-CoA synthase isoform X1 [Brachypodium distachyon]</t>
  </si>
  <si>
    <t>PH02Gene31989</t>
  </si>
  <si>
    <t xml:space="preserve">Molecular Function: alpha-1,2-mannosyltransferase activity (GO:0000026);; Molecular Function: mannosyltransferase activity (GO:0000030);; Molecular Function: molecular_function (GO:0003674);; Molecular Function: catalytic activity (GO:0003824);; Molecular Function: glycolipid mannosyltransferase activity (GO:0004376);; Molecular Function: GDP-Man:Man3GlcNAc2-PP-Dol alpha-1,2-mannosyltransferase activity (GO:0004377);; Cellular Component: cellular_component (GO:0005575);; Cellular Component: intracellular (GO:0005622);; Cellular Component: cell (GO:0005623);; Cellular Component: cytoplasm (GO:0005737);; Cellular Component: endoplasmic reticulum (GO:0005783);; Biological Process: oligosaccharide-lipid intermediate biosynthetic process (GO:0006490);; Biological Process: proteolysis (GO:0006508);; Biological Process: ubiquitin-dependent protein catabolic process (GO:0006511);; Biological Process: lipid metabolic process (GO:0006629);; Biological Process: nitrogen compound metabolic process (GO:0006807);; Biological Process: response to stress (GO:0006950);; Biological Process: biological_process (GO:0008150);; Biological Process: metabolic process (GO:0008152);; Biological Process: catabolic process (GO:0009056);; Biological Process: macromolecule catabolic process (GO:0009057);; Biological Process: biosynthetic process (GO:0009058);; Biological Process: cellular process (GO:0009987);; Biological Process: response to organic substance (GO:0010033);; Biological Process: response to organonitrogen compound (GO:0010243);; Biological Process: proteasomal protein catabolic process (GO:0010498);; Cellular Component: endomembrane system (GO:0012505);; Molecular Function: transferase activity (GO:0016740);; Molecular Function: transferase activity, transferring glycosyl groups (GO:0016757);; Molecular Function: transferase activity, transferring hexosyl groups (GO:0016758);; Biological Process: protein metabolic process (GO:0019538);; Biological Process: modification-dependent protein catabolic process (GO:0019941);; Biological Process: protein catabolic process (GO:0030163);; Biological Process: ubiquitin-dependent ERAD pathway (GO:0030433);; Biological Process: cellular response to stress (GO:0033554);; Biological Process: response to endoplasmic reticulum stress (GO:0034976);; Biological Process: ERAD pathway (GO:0036503);; Biological Process: response to chemical (GO:0042221);; Biological Process: proteasome-mediated ubiquitin-dependent protein catabolic process (GO:0043161);;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lipid metabolic process (GO:0044255);;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intracellular part (GO:0044424);; Cellular Component: cytoplasmic part (GO:0044444);; Cellular Component: cell part (GO:0044464);; Biological Process: response to stimulus (GO:0050896);; Biological Process: proteolysis involved in cellular protein catabolic process (GO:0051603);; Biological Process: cellular response to stimulus (GO:0051716);; Biological Process: glycosylation (GO:0070085);; Biological Process: organic substance metabolic process (GO:0071704);; Biological Process: mannosylation (GO:0097502);; Biological Process: carbohydrate derivative metabolic process (GO:1901135);; Biological Process: carbohydrate derivative biosynthetic process (GO:1901137);; Biological Process: organonitrogen compound metabolic process (GO:1901564);; Biological Process: organonitrogen compound catabolic process (GO:1901565);; Biological Process: organic substance catabolic process (GO:1901575);; Biological Process: organic substance biosynthetic process (GO:1901576);; Biological Process: response to nitrogen compound (GO:1901698);; </t>
  </si>
  <si>
    <t xml:space="preserve">K03846|7.4e-268|obr:102707263|K03846 alpha-1,2-mannosyltransferase [EC:2.4.1.259 2.4.1.261] | (RefSeq) dol-P-Man:Man(6)GlcNAc(2)-PP-Dol alpha-1,2-mannosyltransferase </t>
  </si>
  <si>
    <t>[MU]</t>
  </si>
  <si>
    <t>Cell wall/membrane/envelope biogenesis;; Intracellular trafficking, secretion, and vesicular transport</t>
  </si>
  <si>
    <t>Alg9-like mannosyltransferase family</t>
  </si>
  <si>
    <t>Dol-P-Man:Man(6)GlcNAc(2)-PP-Dol alpha-1,2-mannosyltransferase OS=Arabidopsis thaliana OX=3702 GN=ALG9 PE=1 SV=1</t>
  </si>
  <si>
    <t>PREDICTED: dol-P-Man:Man(6)GlcNAc(2)-PP-Dol alpha-1,2-mannosyltransferase [Oryza brachyantha]</t>
  </si>
  <si>
    <t>biological process: metabolic process (GO:0008152);; biological process: single-organism process (GO:0044699);; molecular function: catalytic activity (GO:0003824);; cellular component: cell (GO:0005623);; cellular component: cell part (GO:0044464);; cellular component: organelle (GO:0043226);; biological process: cellular process (GO:0009987);; biological process: response to stimulus (GO:0050896)</t>
  </si>
  <si>
    <t>PH02Gene26635</t>
  </si>
  <si>
    <t>hypothetical protein E2562_004882 [Oryza meyeriana var. granulata]</t>
  </si>
  <si>
    <t>PH02Gene49442</t>
  </si>
  <si>
    <t>Peptide N-acetyl-beta-D-glucosaminyl asparaginase amidase A</t>
  </si>
  <si>
    <t>Peptide-N4-(N-acetyl-beta-glucosaminyl)asparagine amidase A OS=Prunus dulcis OX=3755 PE=1 SV=2</t>
  </si>
  <si>
    <t>peptide-N4-(N-acetyl-beta-glucosaminyl)asparagine amidase A-like [Aegilops tauschii subsp. tauschii]</t>
  </si>
  <si>
    <t>PH02Gene21867</t>
  </si>
  <si>
    <t xml:space="preserve">K16286|9.4e-24|ats:109740546|K16286 E3 ubiquitin-protein ligase EL5 [EC:2.3.2.27] | (RefSeq) LOC109740546; E3 ubiquitin-protein ligase EL5-like </t>
  </si>
  <si>
    <t>hypothetical protein SEVIR_2G401300v2 [Setaria viridis]</t>
  </si>
  <si>
    <t>PH02Gene43672</t>
  </si>
  <si>
    <t xml:space="preserve">K00837|2.2e-216|ats:109770716|K00837 aromatic aminotransferase [EC:2.6.1.-] | (RefSeq) uncharacterized protein LOC109770716 </t>
  </si>
  <si>
    <t>Cysteine and methionine metabolism (ko00270);; Tryptophan metabolism (ko00380)</t>
  </si>
  <si>
    <t>Aromatic aminotransferase ISS1 OS=Arabidopsis thaliana OX=3702 GN=ISS1 PE=1 SV=1</t>
  </si>
  <si>
    <t>uncharacterized protein LOC109770716 [Aegilops tauschii subsp. tauschii]</t>
  </si>
  <si>
    <t>PH02Gene23222</t>
  </si>
  <si>
    <t xml:space="preserve">K02873|1.4e-105|obr:102700167|K02873 large subunit ribosomal protein L13e | (RefSeq) 60S ribosomal protein L13-1 </t>
  </si>
  <si>
    <t>PH02Gene26838</t>
  </si>
  <si>
    <t xml:space="preserve">Molecular Function: ligase activity (GO:0016874);; </t>
  </si>
  <si>
    <t xml:space="preserve">K01904|2.1e-281|dosa:Os02t0177600-01|K01904 4-coumarate--CoA ligase [EC:6.2.1.12] | (RefSeq) Os02g0177600; Similar to 4-coumarate--CoA ligase 1 (EC 6.2.1.12) (4CL 1) (4-coumaroyl-CoA synthase 1) (Clone 4CL14) (Fragment). </t>
  </si>
  <si>
    <t>Ubiquinone and other terpenoid-quinone biosynthesis (ko00130);; Phenylpropanoid biosynthesis (ko00940)</t>
  </si>
  <si>
    <t>Probable 4-coumarate--CoA ligase 3 OS=Oryza sativa subsp. japonica OX=39947 GN=4CL3 PE=2 SV=1</t>
  </si>
  <si>
    <t>IQ</t>
  </si>
  <si>
    <t>4 coumarate CoA ligase [Indosasa hispida]</t>
  </si>
  <si>
    <t>PH02Gene49262</t>
  </si>
  <si>
    <t xml:space="preserve">K20854|1.6e-23|sita:101768586|K20854 hydroxyproline O-galactosyltransferase HPGT [EC:2.4.1.-] | (RefSeq) hydroxyproline O-galactosyltransferase HPGT1 </t>
  </si>
  <si>
    <t>Probable WRKY transcription factor 41 OS=Arabidopsis thaliana OX=3702 GN=WRKY41 PE=1 SV=2</t>
  </si>
  <si>
    <t>PH02Gene10707</t>
  </si>
  <si>
    <t xml:space="preserve">K00521|2.5e-42|cmos:111447866|K00521 ferric-chelate reductase [EC:1.16.1.7] | (RefSeq) ferric reduction oxidase 7, chloroplastic-like </t>
  </si>
  <si>
    <t>hypothetical protein OsI_04690 [Oryza sativa Indica Group]</t>
  </si>
  <si>
    <t>PH02Gene12363</t>
  </si>
  <si>
    <t xml:space="preserve">K02717|2.0e-13|nnu:104594634|K02717 photosystem II oxygen-evolving enhancer protein 2 | (RefSeq) psbP-like protein 1, chloroplastic </t>
  </si>
  <si>
    <t>PsbP domain-containing protein 1, chloroplastic OS=Arabidopsis thaliana OX=3702 GN=PPD1 PE=1 SV=1</t>
  </si>
  <si>
    <t>psbP domain-containing protein 1, chloroplastic [Oryza sativa Japonica Group]</t>
  </si>
  <si>
    <t>PH02Gene00879</t>
  </si>
  <si>
    <t xml:space="preserve">Molecular Function: NAD+ kinase activity (GO:0003951);; </t>
  </si>
  <si>
    <t xml:space="preserve">K04718|1.7e-10|qsu:112009172|K04718 sphingosine kinase [EC:2.7.1.91] | (RefSeq) sphingoid long chain base kinase 5-like </t>
  </si>
  <si>
    <t>Sphingolipid metabolism (ko00600)</t>
  </si>
  <si>
    <t>Diacylglycerol kinase catalytic domain</t>
  </si>
  <si>
    <t>Sphingoid long-chain bases kinase 2, mitochondrial OS=Arabidopsis thaliana OX=3702 GN=LCKB2 PE=2 SV=1</t>
  </si>
  <si>
    <t>sphingoid long-chain bases kinase 2, mitochondrial [Panicum miliaceum]</t>
  </si>
  <si>
    <t>PH02Gene32472</t>
  </si>
  <si>
    <t>TSL-kinase interacting protein 1 OS=Arabidopsis thaliana OX=3702 GN=TKI1 PE=1 SV=2</t>
  </si>
  <si>
    <t>TSL-kinase interacting protein 1 isoform X2 [Panicum hallii]</t>
  </si>
  <si>
    <t>PH02Gene38935</t>
  </si>
  <si>
    <t xml:space="preserve">K15078|2.3e-24|tcc:18614561|K15078 structure-specific endonuclease subunit SLX1 [EC:3.6.1.-] | (RefSeq) putative disease resistance protein RGA3 </t>
  </si>
  <si>
    <t>disease resistance RPP13-like protein 4 isoform X3 [Brachypodium distachyon]</t>
  </si>
  <si>
    <t>PH02Gene25959</t>
  </si>
  <si>
    <t xml:space="preserve">K00430|7.0e-147|obr:102702797|K00430 peroxidase [EC:1.11.1.7] | (RefSeq) peroxidase 1-like </t>
  </si>
  <si>
    <t>Peroxidase 1 OS=Oryza sativa subsp. japonica OX=39947 GN=PRX74 PE=2 SV=2</t>
  </si>
  <si>
    <t>PREDICTED: peroxidase 1-like isoform X2 [Oryza brachyantha]</t>
  </si>
  <si>
    <t>PH02Gene02232</t>
  </si>
  <si>
    <t xml:space="preserve">K08235|3.9e-109|ats:109748514|K08235 xyloglucan:xyloglucosyl transferase [EC:2.4.1.207] | (RefSeq) LOC109748514; putative xyloglucan endotransglucosylase/hydrolase protein 13 </t>
  </si>
  <si>
    <t>Xyloglucan endotransglucosylase/hydrolase protein 22 OS=Arabidopsis thaliana OX=3702 GN=XTH22 PE=1 SV=1</t>
  </si>
  <si>
    <t>hypothetical protein E2562_034897 [Oryza meyeriana var. granulata]</t>
  </si>
  <si>
    <t>PH02Gene12754</t>
  </si>
  <si>
    <t xml:space="preserve">Cellular Component: cytoplasm (GO:0005737);; </t>
  </si>
  <si>
    <t xml:space="preserve">K21437|3.1e-310|bdi:100826113|K21437 ankyrin repeat domain-containing protein 13 | (RefSeq) ankyrin repeat domain-containing protein 13C </t>
  </si>
  <si>
    <t>GPCR-chaperone</t>
  </si>
  <si>
    <t>ankyrin repeat domain-containing protein 13C [Brachypodium distachyon]</t>
  </si>
  <si>
    <t>cellular component: cell (GO:0005623);; cellular component: cell part (GO:0044464)</t>
  </si>
  <si>
    <t>Phyllostachys_edulis_newGene_2654</t>
  </si>
  <si>
    <t>Phyllostachys_edulis_newGene_185</t>
  </si>
  <si>
    <t>Phyllostachys_edulis_newGene_17465</t>
  </si>
  <si>
    <t>PH02Gene07081</t>
  </si>
  <si>
    <t>PREDICTED: spindle pole body component 110-like [Oryza brachyantha]</t>
  </si>
  <si>
    <t>PH02Gene04444</t>
  </si>
  <si>
    <t xml:space="preserve">K02900|5.1e-61|dosa:Os03t0408300-00|K02900 large subunit ribosomal protein L27Ae | (RefSeq) Os03g0408300; Similar to 60S ribosomal protein L27a-3. </t>
  </si>
  <si>
    <t>PH02Gene12422</t>
  </si>
  <si>
    <t xml:space="preserve">Cellular Component: cytosol (GO:0005829);; </t>
  </si>
  <si>
    <t xml:space="preserve">K23518|5.9e-108|sbi:8083662|K23518 O-acetyl-ADP-ribose deacetylase [EC:3.1.1.106] | (RefSeq) uncharacterized protein LOC8083662 </t>
  </si>
  <si>
    <t>Macro domain</t>
  </si>
  <si>
    <t>uncharacterized protein LOC112876988 [Panicum hallii]</t>
  </si>
  <si>
    <t>PH02Gene06569</t>
  </si>
  <si>
    <t xml:space="preserve">Biological Process: sulfur amino acid metabolic process (GO:0000096);; Biological Process: sulfur amino acid catabolic process (GO:0000098);; Molecular Function: molecular_function (GO:0003674);; Molecular Function: catalytic activity (GO:0003824);; Biological Process: organic acid metabolic process (GO:0006082);; Biological Process: cellular amino acid metabolic process (GO:0006520);; Biological Process: cysteine metabolic process (GO:0006534);; Biological Process: sulfur compound metabolic process (GO:0006790);; Biological Process: nitrogen compound metabolic process (GO:0006807);; Biological Process: biological_process (GO:0008150);; Biological Process: metabolic process (GO:0008152);; Biological Process: catabolic process (GO:0009056);; Biological Process: cellular amino acid catabolic process (GO:0009063);; Biological Process: serine family amino acid metabolic process (GO:0009069);; Biological Process: serine family amino acid catabolic process (GO:0009071);; Biological Process: cysteine catabolic process (GO:0009093);; Biological Process: cellular process (GO:0009987);; Biological Process: organic acid catabolic process (GO:0016054);; Molecular Function: lyase activity (GO:0016829);; Molecular Function: carbon-sulfur lyase activity (GO:0016846);; Molecular Function: D-cysteine desulfhydrase activity (GO:0019148);; Biological Process: carboxylic acid metabolic process (GO:0019752);; Biological Process: oxoacid metabolic process (GO:0043436);; Biological Process: cellular metabolic process (GO:0044237);; Biological Process: primary metabolic process (GO:0044238);; Biological Process: cellular catabolic process (GO:0044248);; Biological Process: sulfur compound catabolic process (GO:0044273);; Biological Process: small molecule metabolic process (GO:0044281);; Biological Process: small molecule catabolic process (GO:0044282);; Biological Process: carboxylic acid catabolic process (GO:0046395);; Biological Process: organic substance metabolic process (GO:0071704);; Molecular Function: L-cysteine desulfhydrase activity (GO:0080146);; Biological Process: organonitrogen compound metabolic process (GO:1901564);; Biological Process: organonitrogen compound catabolic process (GO:1901565);; Biological Process: organic substance catabolic process (GO:1901575);; Biological Process: alpha-amino acid metabolic process (GO:1901605);; Biological Process: alpha-amino acid catabolic process (GO:1901606);; </t>
  </si>
  <si>
    <t xml:space="preserve">K05396|7.6e-196|osa:9270375|K05396 D-cysteine desulfhydrase [EC:4.4.1.15] | (RefSeq) putative D-cysteine desulfhydrase 2, mitochondrial isoform X2 </t>
  </si>
  <si>
    <t>Putative D-cysteine desulfhydrase 2, mitochondrial OS=Oryza sativa subsp. japonica OX=39947 GN=Os01g0695600 PE=3 SV=1</t>
  </si>
  <si>
    <t>putative D-cysteine desulfhydrase 2, mitochondrial isoform X2 [Oryza sativa Japonica Group]</t>
  </si>
  <si>
    <t>PH02Gene12321</t>
  </si>
  <si>
    <t xml:space="preserve">Molecular Function: fructose-bisphosphate aldolase activity (GO:0004332);; Biological Process: glycolytic process (GO:0006096);; </t>
  </si>
  <si>
    <t xml:space="preserve">K01623|2.5e-19|nnu:104612484|K01623 fructose-bisphosphate aldolase, class I [EC:4.1.2.13] | (RefSeq) fructose-bisphosphate aldolase 1, cytoplasmic </t>
  </si>
  <si>
    <t>Glycolysis / Gluconeogenesis (ko00010);; Pentose phosphate pathway (ko00030);; Fructose and mannose metabolism (ko00051);; Carbon fixation in photosynthetic organisms (ko00710);; Carbon metabolism (ko01200);; Biosynthesis of amino acids (ko01230)</t>
  </si>
  <si>
    <t>MA3 domain</t>
  </si>
  <si>
    <t>MA3 DOMAIN-CONTAINING TRANSLATION REGULATORY FACTOR 1 OS=Arabidopsis thaliana OX=3702 GN=MRF1 PE=1 SV=1</t>
  </si>
  <si>
    <t>PREDICTED: uncharacterized protein LOC102699707 isoform X2 [Oryza brachyantha]</t>
  </si>
  <si>
    <t>PH02Gene25776</t>
  </si>
  <si>
    <t xml:space="preserve">K23154|1.6e-104|osa:9270077|K23154 2-hydroxyflavanone C-glucosyltransferase [EC:2.4.1.360] | (RefSeq) UDP-glycosyltransferase 708A6 </t>
  </si>
  <si>
    <t>PH02Gene15301</t>
  </si>
  <si>
    <t xml:space="preserve">Biological Process: cytokinin metabolic process (GO:0009690);; Molecular Function: cytokinin dehydrogenase activity (GO:0019139);; Molecular Function: FAD binding (GO:0071949);; </t>
  </si>
  <si>
    <t xml:space="preserve">K00279|7.8e-235|osa:4345764|K00279 cytokinin dehydrogenase [EC:1.5.99.12] | (RefSeq) cytokinin dehydrogenase 11 </t>
  </si>
  <si>
    <t>Cytokinin dehydrogenase 1, FAD and cytokinin binding</t>
  </si>
  <si>
    <t>Cytokinin dehydrogenase 11 OS=Oryza sativa subsp. japonica OX=39947 GN=CKX11 PE=2 SV=1</t>
  </si>
  <si>
    <t>cytokinin oxidase/dehydrogenase 11 [Lolium arundinaceum]</t>
  </si>
  <si>
    <t>biological process: metabolic process (GO:0008152);; biological process: cellular process (GO:0009987);; biological process: biological regulation (GO:0065007);; biological process: single-organism process (GO:0044699);; molecular function: catalytic activity (GO:0003824);; molecular function: binding (GO:0005488)</t>
  </si>
  <si>
    <t>PH02Gene44346</t>
  </si>
  <si>
    <t xml:space="preserve">Biological Process: reproduction (GO:0000003);; Molecular Function: transcription factor activity, protein binding (GO:0000988);; Molecular Function: transcription factor activity, transcription factor binding (GO:0000989);; Molecular Function: transcription factor activity, RNA polymerase II transcription factor binding (GO:0001076);; Biological Process: response to acid chemical (GO:0001101);; Molecular Function: transcriptional activator activity, RNA polymerase II transcription factor binding (GO:0001190);; Biological Process: developmental process involved in reproduction (GO:0003006);;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nucleobase-containing compound metabolic process (GO:0006139);; Biological Process: chromatin organization (GO:0006325);; Biological Process: transcription, DNA-templated (GO:0006351);; Biological Process: regulation of transcription, DNA-templated (GO:0006355);; Biological Process: regulation of transcription from RNA polymerase II promoter (GO:0006357);; Biological Process: transcription from RNA polymerase II promoter (GO:0006366);; Biological Process: cellular protein modification process (GO:0006464);; Biological Process: protein acetylation (GO:0006473);; Biological Process: internal protein amino acid acetylation (GO:0006475);; Biological Process: cellular aromatic compound metabolic process (GO:0006725);; Biological Process: nitrogen compound metabolic process (GO:0006807);; Biological Process: response to stress (GO:0006950);; Biological Process: response to osmotic stress (GO:0006970);; Biological Process: organelle organization (GO:0006996);; Biological Process: multicellular organism development (GO:0007275);; Biological Process: circadian rhythm (GO:0007623);; Biological Process: biological_process (GO:0008150);; Biological Process: metabolic process (GO:0008152);; Biological Process: biosynthetic process (GO:0009058);; Biological Process: macromolecule biosynthetic process (GO:0009059);; Biological Process: response to radiation (GO:0009314);; Biological Process: response to light stimulus (GO:0009416);; Biological Process: response to abiotic stimulus (GO:0009628);; Biological Process: photoperiodism (GO:0009648);; Biological Process: response to salt stress (GO:0009651);; Biological Process: response to endogenous stimulus (GO:0009719);; Biological Process: response to ethylene (GO:0009723);; Biological Process: response to hormone (GO:0009725);;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post-embryonic development (GO:0009791);;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response to organic substance (GO:0010033);; Biological Process: response to inorganic substance (GO:0010035);; Biological Process: response to metal ion (GO:0010038);; Biological Process: vegetative to reproductive phase transition of meristem (GO:0010228);; Biological Process: gene expression (GO:0010467);;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response to organic cyclic compound (GO:0014070);; Biological Process: cellular component organization (GO:0016043);; Biological Process: RNA metabolic process (GO:0016070);; Biological Process: covalent chromatin modification (GO:0016569);; Biological Process: histone modification (GO:0016570);; Biological Process: histone acetylation (GO:0016573);; Biological Process: heterocycle biosynthetic process (GO:0018130);; Biological Process: peptidyl-amino acid modification (GO:0018193);; Biological Process: peptidyl-lysine modification (GO:0018205);; Biological Process: internal peptidyl-lysine acetylation (GO:0018393);; Biological Process: peptidyl-lysine acetylation (GO:0018394);; Biological Process: regulation of nucleobase-containing compound metabolic process (GO:0019219);; Biological Process: regulation of metabolic process (GO:0019222);; Biological Process: aromatic compound biosynthetic process (GO:0019438);; Biological Process: protein metabolic process (GO:0019538);; Biological Process: reproductive process (GO:0022414);;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multicellular organismal process (GO:0032501);; Biological Process: developmental process (GO:0032502);; Biological Process: RNA biosynthetic process (GO:0032774);; Biological Process: circadian regulation of gene expression (GO:0032922);; Biological Process: response to lipid (GO:0033993);; Biological Process: cellular nitrogen compound metabolic process (GO:0034641);; Biological Process: cellular macromolecule biosynthetic process (GO:0034645);; Biological Process: nucleobase-containing compound biosynthetic process (GO:0034654);; Biological Process: protein modification process (GO:0036211);; Biological Process: response to chemical (GO:0042221);; Biological Process: response to drug (GO:0042493);; Biological Process: regulation of circadian rhythm (GO:0042752);; Biological Process: positive regulation of circadian rhythm (GO:0042753);;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protein acylation (GO:0043543);; Molecular Function: sequence-specific DNA binding (GO:0043565);; Biological Process: histone H3 acetylation (GO:0043966);;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protein metabolic process (GO:0044267);; Biological Process: cellular nitrogen compound biosynthetic process (GO:0044271);; Cellular Component: intracellular part (GO:0044424);; Cellular Component: cell part (GO:0044464);; Biological Process: positive regulation of transcription, DNA-templated (GO:0045893);; Biological Process: positive regulation of nucleobase-containing compound metabolic process (GO:0045935);; Biological Process: positive regulation of transcription from RNA polymerase II promoter (GO:0045944);; Biological Process: heterocycle metabolic process (GO:0046483);; Biological Process: response to antibiotic (GO:0046677);; Biological Process: response to cadmium ion (GO:0046686);; Biological Process: rhythmic process (GO:0048511);; Biological Process: positive regulation of biological process (GO:0048518);; Biological Process: positive regulation of cellular process (GO:0048522);; Biological Process: photoperiodism, flowering (GO:0048573);;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chromosome organization (GO:0051276);; Biological Process: regulation of macromolecule metabolic process (GO:0060255);; Biological Process: reproductive system development (GO:0061458);; Biological Process: biological regulation (GO:0065007);; Biological Process: organic substance metabolic process (GO:0071704);; Biological Process: cellular component organization or biogenesis (GO:0071840);; Biological Process: regulation of primary metabolic process (GO:0080090);; Biological Process: nucleic acid metabolic process (GO:0090304);; Molecular Function: organic cyclic compound binding (GO:0097159);; Biological Process: response to alcohol (GO:0097305);; Biological Process: nucleic acid-templated transcription (GO:0097659);; Biological Process: organic cyclic compound metabolic process (GO:1901360);; Biological Process: organic cyclic compound biosynthetic process (GO:1901362);; Molecular Function: heterocyclic compound binding (GO:1901363);; Biological Process: organonitrogen compound metabolic process (GO:1901564);; Biological Process: organic substance biosynthetic process (GO:1901576);; Biological Process: response to oxygen-containing compound (GO:1901700);;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cellular macromolecule biosynthetic process (GO:2000112);; Biological Process: regulation of RNA biosynthetic process (GO:2001141);; </t>
  </si>
  <si>
    <t xml:space="preserve">K12133|5.2e-22|mus:104000178|K12133 MYB-related transcription factor LHY | (RefSeq) protein LHY </t>
  </si>
  <si>
    <t>Protein REVEILLE 8 OS=Arabidopsis thaliana OX=3702 GN=RVE8 PE=2 SV=1</t>
  </si>
  <si>
    <t>hypothetical protein E2562_023313 [Oryza meyeriana var. granulata]</t>
  </si>
  <si>
    <t>biological process: reproduction (GO:0000003);; molecular function: transcription factor activity, protein binding (GO:0000988);; biological process: biological regulation (GO:0065007);; biological process: response to stimulus (GO:0050896);; biological process: reproductive process (GO:0022414);; biological process: developmental process (GO:0032502);; molecular function: binding (GO:0005488);; molecular function: nucleic acid binding transcription factor activity (GO:0001071);; cellular component: cell (GO:0005623);; cellular component: cell part (GO:0044464);; cellular component: organelle (GO:0043226);; biological process: metabolic process (GO:0008152);; biological process: cellular process (GO:0009987);; biological process: cellular component organization or biogenesis (GO:0071840);; biological process: multicellular organismal process (GO:0032501);; biological process: single-organism process (GO:0044699);; biological process: rhythmic process (GO:0048511)</t>
  </si>
  <si>
    <t>PH02Gene36743</t>
  </si>
  <si>
    <t xml:space="preserve">K15382|5.2e-115|obr:102704095|K15382 solute carrier family 50 (sugar transporter) | (RefSeq) bidirectional sugar transporter SWEET6b </t>
  </si>
  <si>
    <t>Bidirectional sugar transporter SWEET6b OS=Oryza sativa subsp. indica OX=39946 GN=SWEET6B PE=3 SV=1</t>
  </si>
  <si>
    <t>PH02Gene41890</t>
  </si>
  <si>
    <t xml:space="preserve">K22706|2.2e-165|pmum:103319663|K22706 (R)-mandelonitrile beta-glucosyltransferase [EC:2.4.1.354] | (RefSeq) 7-deoxyloganetin glucosyltransferase-like </t>
  </si>
  <si>
    <t>PH02Gene27237</t>
  </si>
  <si>
    <t>PH02Gene43760</t>
  </si>
  <si>
    <t>PH02Gene33588</t>
  </si>
  <si>
    <t xml:space="preserve">Molecular Function: molecular_function (GO:0003674);; Molecular Function: catalytic activity (GO:0003824);; Molecular Function: ubiquitin-protein transferase activity (GO:0004842);;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protein modification by small protein conjugation (GO:0032446);; Biological Process: protein modification process (GO:0036211);;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proteolysis involved in cellular protein catabolic process (GO:0051603);; Biological Process: protein autoubiquitination (GO:0051865);;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Biological Process: organonitrogen compound metabolic process (GO:1901564);; Biological Process: organonitrogen compound catabolic process (GO:1901565);; Biological Process: organic substance catabolic process (GO:1901575);; </t>
  </si>
  <si>
    <t xml:space="preserve">K19045|1.1e-87|ats:109748946|K19045 E3 ubiquitin-protein ligase BIG BROTHER and related proteins [EC:2.3.2.27] | (RefSeq) LOC109748946; E3 ubiquitin ligase BIG BROTHER-related-like </t>
  </si>
  <si>
    <t>E3 ubiquitin ligase BIG BROTHER-related OS=Arabidopsis thaliana OX=3702 GN=BBR PE=2 SV=1</t>
  </si>
  <si>
    <t>PH02Gene25355</t>
  </si>
  <si>
    <t xml:space="preserve">K06124|9.5e-142|ats:109783536|K06124 phosphoethanolamine/phosphocholine phosphatase [EC:3.1.3.75] | (RefSeq) LOC109783536; inorganic pyrophosphatase 1-like </t>
  </si>
  <si>
    <t>Inorganic pyrophosphatase 1 OS=Arabidopsis thaliana OX=3702 GN=PS2 PE=1 SV=1</t>
  </si>
  <si>
    <t>putative phosphatase phospho1 [Hordeum vulgare]</t>
  </si>
  <si>
    <t>PH02Gene21246</t>
  </si>
  <si>
    <t xml:space="preserve">Molecular Function: NAD+ kinase activity (GO:0003951);; Molecular Function: diacylglycerol kinase activity (GO:0004143);; Molecular Function: ATP binding (GO:0005524);; Biological Process: defense response (GO:0006952);; Biological Process: protein kinase C-activating G-protein coupled receptor signaling pathway (GO:0007205);; </t>
  </si>
  <si>
    <t xml:space="preserve">K00901|1.7e-250|dosa:Os02t0787800-01|K00901 diacylglycerol kinase (ATP) [EC:2.7.1.107] | (RefSeq) Os02g0787800; Diacylglycerol kinase accessory region domain containing protein. </t>
  </si>
  <si>
    <t>Diacylglycerol kinase accessory domain</t>
  </si>
  <si>
    <t>Diacylglycerol kinase 7 OS=Arabidopsis thaliana OX=3702 GN=DGK7 PE=1 SV=1</t>
  </si>
  <si>
    <t>diacylglycerol kinase 7-like [Panicum miliaceum]</t>
  </si>
  <si>
    <t>biological process: metabolic process (GO:0008152);; biological process: cellular process (GO:0009987);; molecular function: catalytic activity (GO:0003824);; molecular function: binding (GO:0005488);; biological process: response to stimulus (GO:0050896);; biological process: signaling (GO:0023052);; biological process: single-organism process (GO:0044699);; biological process: biological regulation (GO:0065007)</t>
  </si>
  <si>
    <t>PH02Gene22890</t>
  </si>
  <si>
    <t xml:space="preserve">K17426|9.5e-143|zma:100280627|K17426 large subunit ribosomal protein L45 | (RefSeq) uncharacterized protein LOC100280627 </t>
  </si>
  <si>
    <t>Tim44-like domain</t>
  </si>
  <si>
    <t>39S ribosomal protein L45, mitochondrial isoform X2 [Brachypodium distachyon]</t>
  </si>
  <si>
    <t>PH02Gene40138</t>
  </si>
  <si>
    <t>hypothetical protein TRIUR3_21088 [Triticum urartu]</t>
  </si>
  <si>
    <t>PH02Gene12380</t>
  </si>
  <si>
    <t xml:space="preserve">Molecular Function: DNA binding (GO:0003677);; Molecular Function: DNA helicase activity (GO:0003678);; Molecular Function: ATP binding (GO:0005524);; Cellular Component: nucleus (GO:0005634);; Biological Process: DNA replication initiation (GO:0006270);; Biological Process: cell cycle (GO:0007049);; Cellular Component: MCM complex (GO:0042555);; </t>
  </si>
  <si>
    <t xml:space="preserve">K02210|0.0e+00|bdi:100834667|K02210 DNA replication licensing factor MCM7 [EC:3.6.4.12] | (RefSeq) DNA replication licensing factor MCM7 </t>
  </si>
  <si>
    <t>DNA replication licensing factor MCM7 OS=Oryza sativa subsp. indica OX=39946 GN=MCM7 PE=3 SV=1</t>
  </si>
  <si>
    <t>hypothetical protein EJB05_01083 [Eragrostis curvula]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</si>
  <si>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macromolecular complex (GO:0032991)</t>
  </si>
  <si>
    <t>PH02Gene08335</t>
  </si>
  <si>
    <t xml:space="preserve">Molecular Function: molecular_function (GO:0003674);; Molecular Function: transporter activity (GO:0005215);; Biological Process: transport (GO:0006810);; Biological Process: drug transmembrane transport (GO:0006855);; Biological Process: biological_process (GO:0008150);; Molecular Function: drug transmembrane transporter activity (GO:0015238);; Molecular Function: antiporter activity (GO:0015297);; Biological Process: drug transport (GO:0015893);; Cellular Component: membrane (GO:0016020);; Molecular Function: transmembrane transporter activity (GO:0022857);; Biological Process: response to chemical (GO:0042221);; Biological Process: response to drug (GO:0042493);; Biological Process: response to stimulus (GO:0050896);; Biological Process: localization (GO:0051179);; Biological Process: establishment of localization (GO:0051234);; Biological Process: transmembrane transport (GO:0055085);; </t>
  </si>
  <si>
    <t xml:space="preserve">K03327|2.6e-246|dosa:Os03t0839200-01|K03327 multidrug resistance protein, MATE family | (RefSeq) Os03g0839200; Multi antimicrobial extrusion protein MatE family protein. </t>
  </si>
  <si>
    <t>Protein DETOXIFICATION 54 OS=Arabidopsis thaliana OX=3702 GN=DTX54 PE=2 SV=1</t>
  </si>
  <si>
    <t>hypothetical protein E2562_014026 [Oryza meyeriana var. granulata]</t>
  </si>
  <si>
    <t>molecular function: transporter activity (GO:0005215);; biological process: localization (GO:0051179);; biological process: single-organism process (GO:0044699);; biological process: response to stimulus (GO:0050896);; cellular component: membrane (GO:0016020)</t>
  </si>
  <si>
    <t>Phyllostachys_edulis_newGene_1882</t>
  </si>
  <si>
    <t>Phyllostachys_edulis_newGene_7493</t>
  </si>
  <si>
    <t>PH02Gene18435</t>
  </si>
  <si>
    <t xml:space="preserve">Molecular Function: carbonate dehydratase activity (GO:0004089);; Molecular Function: zinc ion binding (GO:0008270);; Biological Process: carbon utilization (GO:0015976);; </t>
  </si>
  <si>
    <t xml:space="preserve">K01673|2.2e-137|ats:109756275|K01673 carbonic anhydrase [EC:4.2.1.1] | (RefSeq) LOC109756275; beta carbonic anhydrase 5, chloroplastic-like isoform X1 </t>
  </si>
  <si>
    <t>Carbonic anhydrase</t>
  </si>
  <si>
    <t>Beta carbonic anhydrase 5, chloroplastic OS=Arabidopsis thaliana OX=3702 GN=BCA5 PE=2 SV=1</t>
  </si>
  <si>
    <t>molecular function: catalytic activity (GO:0003824);; molecular function: binding (GO:0005488);; biological process: single-organism process (GO:0044699)</t>
  </si>
  <si>
    <t>PH02Gene09960</t>
  </si>
  <si>
    <t xml:space="preserve">K05350|1.8e-283|bdi:100830468|K05350 beta-glucosidase [EC:3.2.1.21] | (RefSeq) beta-glucosidase 8 </t>
  </si>
  <si>
    <t>PH02Gene29407</t>
  </si>
  <si>
    <t xml:space="preserve">K05681|3.2e-166|nau:109228191|K05681 ATP-binding cassette, subfamily G (WHITE), member 2 | (RefSeq) ABC transporter G family member 9-like </t>
  </si>
  <si>
    <t>ABC transporter G family member 14 OS=Arabidopsis thaliana OX=3702 GN=ABCG14 PE=1 SV=1</t>
  </si>
  <si>
    <t>ABC transporter G family member 14 [Aegilops tauschii subsp. tauschii]</t>
  </si>
  <si>
    <t>PH02Gene35996</t>
  </si>
  <si>
    <t xml:space="preserve">Biological Process: rRNA modification (GO:0000154);; Biological Process: rRNA 2'-O-methylation (GO:0000451);; Biological Process: enzyme-directed rRNA 2'-O-methylation (GO:0000453);; Biological Process: RNA methylation (GO:0001510);; Molecular Function: molecular_function (GO:0003674);; Molecular Function: nucleic acid binding (GO:0003676);; Molecular Function: RNA binding (GO:0003723);; Molecular Function: catalytic activity (GO:0003824);; Molecular Function: binding (GO:0005488);; Cellular Component: cellular_component (GO:0005575);; Cellular Component: intracellular (GO:0005622);; Cellular Component: cell (GO:0005623);; Cellular Component: nucleus (GO:0005634);; Biological Process: nucleobase-containing compound metabolic process (GO:0006139);; Biological Process: regulation of transcription, DNA-templated (GO:0006355);; Biological Process: regulation of transcription from RNA polymerase II promoter (GO:0006357);; Biological Process: rRNA processing (GO:0006364);; Biological Process: RNA processing (GO:0006396);; Biological Process: tRNA metabolic process (GO:0006399);; Biological Process: tRNA modification (GO:0006400);; Biological Process: cellular aromatic compound metabolic process (GO:0006725);; Biological Process: nitrogen compound metabolic process (GO:0006807);; Biological Process: tRNA processing (GO:0008033);; Biological Process: biological_process (GO:0008150);; Biological Process: metabolic process (GO:0008152);; Molecular Function: methyltransferase activity (GO:0008168);; Molecular Function: O-methyltransferase activity (GO:0008171);; Molecular Function: RNA methyltransferase activity (GO:0008173);; Molecular Function: tRNA methyltransferase activity (GO:0008175);; Molecular Function: rRNA methyltransferase activity (GO:0008649);; Molecular Function: S-adenosylmethionine-dependent methyltransferase activity (GO:0008757);; Biological Process: RNA modification (GO:0009451);; Biological Process: regulation of biosynthetic process (GO:0009889);; Biological Process: cellular process (GO:0009987);; Biological Process: gene expression (GO:0010467);; Biological Process: regulation of gene expression (GO:0010468);; Biological Process: regulation of macromolecule biosynthetic process (GO:0010556);; Biological Process: RNA metabolic process (GO:0016070);; Biological Process: rRNA metabolic process (GO:0016072);; Molecular Function: tRNA (guanine) methyltransferase activity (GO:0016423);; Molecular Function: rRNA (guanine) methyltransferase activity (GO:0016435);; Molecular Function: transferase activity (GO:0016740);; Molecular Function: transferase activity, transferring one-carbon groups (GO:0016741);; Biological Process: regulation of nucleobase-containing compound metabolic process (GO:0019219);; Biological Process: regulation of metabolic process (GO:0019222);; Biological Process: ribonucleoprotein complex biogenesis (GO:0022613);; Biological Process: tRNA methylation (GO:0030488);; Biological Process: rRNA methylation (GO:0031167);; Biological Process: regulation of cellular metabolic process (GO:0031323);; Biological Process: regulation of cellular biosynthetic process (GO:0031326);; Biological Process: methylation (GO:0032259);; Biological Process: ncRNA processing (GO:0034470);; Biological Process: cellular nitrogen compound metabolic process (GO:0034641);; Biological Process: ncRNA metabolic process (GO:0034660);; Biological Process: ribosome biogenesis (GO:0042254);;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macromolecule methylation (GO:0043414);; Biological Process: cellular component biogenesis (GO:0044085);; Biological Process: cellular metabolic process (GO:0044237);; Biological Process: primary metabolic process (GO:0044238);; Biological Process: cellular macromolecule metabolic process (GO:0044260);; Cellular Component: intracellular part (GO:0044424);; Cellular Component: cell part (GO:0044464);; Biological Process: heterocycle metabolic process (GO:0046483);;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Molecular Function: rRNA (guanosine-2'-O-)-methyltransferase activity (GO:0070039);; Biological Process: organic substance metabolic process (GO:0071704);; Biological Process: cellular component organization or biogenesis (GO:0071840);; Biological Process: regulation of primary metabolic process (GO:0080090);; Biological Process: nucleic acid metabolic process (GO:0090304);; Molecular Function: organic cyclic compound binding (GO:0097159);; Biological Process: organic cyclic compound metabolic process (GO:1901360);;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</si>
  <si>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K15333|0.0e+00|bdi:100841607|K15333 tRNA guanosine-2'-O-methyltransferase [EC:2.1.1.34] | (RefSeq) uncharacterized protein LOC100841607 </t>
  </si>
  <si>
    <t>SpoU rRNA Methylase family</t>
  </si>
  <si>
    <t>hypothetical protein E2562_034643 [Oryza meyeriana var. granulata]</t>
  </si>
  <si>
    <t>biological process: metabolic process (GO:0008152);; biological process: cellular process (GO:0009987);; biological process: cellular component organization or biogenesis (GO:0071840);; molecular function: binding (GO:0005488);; molecular function: catalytic activity (GO:0003824);; cellular component: cell (GO:0005623);; cellular component: cell part (GO:0044464);; cellular component: organelle (GO:0043226);; biological process: biological regulation (GO:0065007)</t>
  </si>
  <si>
    <t>PH02Gene37821</t>
  </si>
  <si>
    <t>hypothetical protein E2562_013989 [Oryza meyeriana var. granulata]</t>
  </si>
  <si>
    <t>PH02Gene29142</t>
  </si>
  <si>
    <t xml:space="preserve">K20181|3.2e-56|mtr:MTR_5g026090|K20181 vacuolar protein sorting-associated protein 18 | (RefSeq) vacuolar sorting-associated-like protein </t>
  </si>
  <si>
    <t>putative receptor-like protein kinase At3g47110 [Setaria viridis]</t>
  </si>
  <si>
    <t>PH02Gene21826</t>
  </si>
  <si>
    <t>uncharacterized protein LOC101770987 [Setaria italica]</t>
  </si>
  <si>
    <t>PH02Gene08094</t>
  </si>
  <si>
    <t>Plasmodesmata-located protein 7 OS=Arabidopsis thaliana OX=3702 GN=PDLP7 PE=1 SV=1</t>
  </si>
  <si>
    <t>Cysteine-rich repeat secretory protein 60 [Dichanthelium oligosanthes]</t>
  </si>
  <si>
    <t>PH02Gene33292</t>
  </si>
  <si>
    <t>Pentatricopeptide repeat-containing protein At1g80880, mitochondrial OS=Arabidopsis thaliana OX=3702 GN=At1g80880 PE=2 SV=1</t>
  </si>
  <si>
    <t>PH02Gene24492</t>
  </si>
  <si>
    <t xml:space="preserve">K19825|3.6e-138|vvi:100256090|K19825 2-alkenal reductase (NADP+) [EC:1.3.1.102] | (RefSeq) NADP-dependent alkenal double bond reductase P2-like </t>
  </si>
  <si>
    <t>N-terminal domain of oxidoreductase</t>
  </si>
  <si>
    <t>2-alkenal reductase (NADP(+)-dependent) OS=Nicotiana tabacum OX=4097 GN=DBR PE=1 SV=1</t>
  </si>
  <si>
    <t>2-alkenal reductase (NADP(+)-dependent)-like [Setaria viridis]</t>
  </si>
  <si>
    <t>Phyllostachys_edulis_newGene_10613</t>
  </si>
  <si>
    <t>[GQ]</t>
  </si>
  <si>
    <t>Carbohydrate transport and metabolism;; Secondary metabolites biosynthesis, transport and catabolism</t>
  </si>
  <si>
    <t>Oxidoreductase family, C-terminal alpha/beta domain</t>
  </si>
  <si>
    <t>hypothetical protein E2562_037434 [Oryza meyeriana var. granulata]</t>
  </si>
  <si>
    <t>PH02Gene00074</t>
  </si>
  <si>
    <t>PH02Gene30789</t>
  </si>
  <si>
    <t xml:space="preserve">K01176|1.5e-108|sbi:8065370|K01176 alpha-amylase [EC:3.2.1.1] | (RefSeq) alpha-amylase isozyme 2A </t>
  </si>
  <si>
    <t>L-type lectin-domain containing receptor kinase IX.1 OS=Arabidopsis thaliana OX=3702 GN=LECRK91 PE=1 SV=1</t>
  </si>
  <si>
    <t>Lectin-domain containing receptor kinase A4.2 [Hordeum vulgare]</t>
  </si>
  <si>
    <t>PH02Gene15977</t>
  </si>
  <si>
    <t xml:space="preserve">Cellular Component: integral component of membrane (GO:0016021);; Molecular Function: metal ion binding (GO:0046872);; Biological Process: oxidation-reduction process (GO:0055114);; </t>
  </si>
  <si>
    <t>Protein of unknown function (DUF568)</t>
  </si>
  <si>
    <t>Cytochrome b561 and DOMON domain-containing protein At3g25290 OS=Arabidopsis thaliana OX=3702 GN=At3g25290 PE=2 SV=1</t>
  </si>
  <si>
    <t>cytochrome b561 and DOMON domain-containing protein At4g12980 [Oryza sativa Japonica Group]</t>
  </si>
  <si>
    <t>cellular component: membrane (GO:0016020);; cellular component: membrane part (GO:0044425);; molecular function: binding (GO:0005488);; biological process: metabolic process (GO:0008152);; biological process: single-organism process (GO:0044699)</t>
  </si>
  <si>
    <t>Phyllostachys_edulis_newGene_6085</t>
  </si>
  <si>
    <t xml:space="preserve">Molecular Function: magnesium ion binding (GO:0000287);; Molecular Function: ATP binding (GO:0005524);; Cellular Component: plasma membrane (GO:0005886);; Cellular Component: integral component of membrane (GO:0016021);; Biological Process: phospholipid translocation (GO:0045332);; </t>
  </si>
  <si>
    <t xml:space="preserve">K01530|0.0e+00|bdi:100833680|K01530 phospholipid-translocating ATPase [EC:7.6.2.1] | (RefSeq) putative phospholipid-transporting ATPase 9 </t>
  </si>
  <si>
    <t>putative phospholipid-transporting ATPase 9 [Brachypodium distachyon]</t>
  </si>
  <si>
    <t>molecular function: binding (GO:0005488);; cellular component: cell (GO:0005623);; cellular component: membrane (GO:0016020);; cellular component: cell part (GO:0044464);; cellular component: membrane part (GO:0044425);; biological process: cellular process (GO:0009987);; biological process: single-organism process (GO:0044699);; biological process: localization (GO:0051179);; biological process: biological regulation (GO:0065007);; biological process: cellular component organization or biogenesis (GO:0071840)</t>
  </si>
  <si>
    <t>PH02Gene21727</t>
  </si>
  <si>
    <t xml:space="preserve">K00521|1.9e-19|cmos:111447866|K00521 ferric-chelate reductase [EC:1.16.1.7] | (RefSeq) ferric reduction oxidase 7, chloroplastic-like </t>
  </si>
  <si>
    <t>Phyllostachys_edulis_newGene_710</t>
  </si>
  <si>
    <t>PH02Gene49304</t>
  </si>
  <si>
    <t xml:space="preserve">Cellular Component: photosystem II oxygen evolving complex (GO:0009654);; Biological Process: photosystem II assembly (GO:0010207);; Molecular Function: oxygen evolving activity (GO:0010242);; Biological Process: photosystem II stabilization (GO:0042549);; </t>
  </si>
  <si>
    <t xml:space="preserve">K02716|1.5e-173|sita:101771243|K02716 photosystem II oxygen-evolving enhancer protein 1 | (RefSeq) oxygen-evolving enhancer protein 1, chloroplastic </t>
  </si>
  <si>
    <t>Manganese-stabilising protein / photosystem II polypeptide</t>
  </si>
  <si>
    <t>Oxygen-evolving enhancer protein 1, chloroplastic OS=Triticum aestivum OX=4565 GN=PSBO PE=2 SV=1</t>
  </si>
  <si>
    <t>oxygen-evolving enhancer protein 1, chloroplastic [Panicum hallii]</t>
  </si>
  <si>
    <t>cellular component: cell (GO:0005623);; cellular component: membrane (GO:0016020);; cellular component: macromolecular complex (GO:0032991);; cellular component: membrane part (GO:0044425);; cellular component: cell part (GO:0044464);; biological process: cellular process (GO:0009987);; biological process: cellular component organization or biogenesis (GO:0071840);; biological process: metabolic process (GO:0008152);; biological process: single-organism process (GO:0044699);; molecular function: catalytic activity (GO:0003824);; biological process: biological regulation (GO:0065007)</t>
  </si>
  <si>
    <t>PH02Gene34024</t>
  </si>
  <si>
    <t xml:space="preserve">K05666|0.0e+00|egu:105040749|K05666 ATP-binding cassette, subfamily C (CFTR/MRP), member 2 | (RefSeq) ABC transporter C family member 10-like isoform X1 </t>
  </si>
  <si>
    <t>ABC transporter C family member 10 OS=Arabidopsis thaliana OX=3702 GN=ABCC10 PE=2 SV=2</t>
  </si>
  <si>
    <t>ABC transporter C family member 10 [Oryza sativa Japonica Group]</t>
  </si>
  <si>
    <t>PH02Gene34552</t>
  </si>
  <si>
    <t xml:space="preserve">Molecular Function: iron ion binding (GO:0005506);; Biological Process: lipid biosynthetic process (GO:0008610);; Biological Process: response to water deprivation (GO:0009414);; Biological Process: response to abscisic acid (GO:0009737);; Biological Process: wax biosynthetic process (GO:0010025);; Cellular Component: integral component of membrane (GO:0016021);; Molecular Function: oxidoreductase activity (GO:0016491);; Biological Process: alkane biosynthetic process (GO:0043447);; Biological Process: aldehyde biosynthetic process (GO:0046184);; </t>
  </si>
  <si>
    <t xml:space="preserve">K15404|2.0e-118|smo:SELMODRAFT_129942|K15404 aldehyde decarbonylase [EC:4.1.99.5] | (RefSeq) CER1-2; hypothetical protein </t>
  </si>
  <si>
    <t>WAX2 C-terminal domain</t>
  </si>
  <si>
    <t>Very-long-chain aldehyde decarbonylase GL1-2 OS=Oryza sativa subsp. japonica OX=39947 GN=GL1-2 PE=2 SV=1</t>
  </si>
  <si>
    <t>hypothetical protein E2562_009095 [Oryza meyeriana var. granulata]</t>
  </si>
  <si>
    <t>molecular function: binding (GO:0005488);; biological process: metabolic process (GO:0008152);; biological process: single-organism process (GO:0044699);; biological process: response to stimulus (GO:0050896);; cellular component: membrane (GO:0016020);; cellular component: membrane part (GO:0044425);; molecular function: catalytic activity (GO:0003824);; biological process: cellular process (GO:0009987)</t>
  </si>
  <si>
    <t>Phyllostachys_edulis_newGene_10970</t>
  </si>
  <si>
    <t xml:space="preserve">Molecular Function: alternative oxidase activity (GO:0009916);; Cellular Component: integral component of membrane (GO:0016021);; Molecular Function: metal ion binding (GO:0046872);; Cellular Component: respiratory chain (GO:0070469);; Molecular Function: ubiquinol:oxygen oxidoreductase activity (GO:0102721);; </t>
  </si>
  <si>
    <t xml:space="preserve">K17893|4.5e-159|zma:100281353|K17893 ubiquinol oxidase [EC:1.10.3.11] | (RefSeq) uncharacterized LOC100281353 </t>
  </si>
  <si>
    <t>Alternative oxidase</t>
  </si>
  <si>
    <t>Ubiquinol oxidase 1b, mitochondrial OS=Oryza sativa subsp. japonica OX=39947 GN=AOX1B PE=2 SV=1</t>
  </si>
  <si>
    <t>ubiquinol oxidase 1b, mitochondrial-like [Setaria viridis]</t>
  </si>
  <si>
    <t>biological process: metabolic process (GO:0008152);; biological process: single-organism process (GO:0044699);; molecular function: catalytic activity (GO:0003824);; cellular component: membrane (GO:0016020);; cellular component: membrane part (GO:0044425);; molecular function: binding (GO:0005488)</t>
  </si>
  <si>
    <t>Phyllostachys_edulis_newGene_18194</t>
  </si>
  <si>
    <t>PH02Gene27406</t>
  </si>
  <si>
    <t xml:space="preserve">K18875|3.6e-300|bdi:100824641|K18875 enhanced disease susceptibility 1 protein | (RefSeq) protein EDS1L isoform X1 </t>
  </si>
  <si>
    <t>Enhanced disease susceptibility 1 protein EP domain</t>
  </si>
  <si>
    <t>Protein EDS1L OS=Arabidopsis thaliana OX=3702 GN=EDS1 PE=1 SV=1</t>
  </si>
  <si>
    <t>protein EDS1L isoform X1 [Brachypodium distachyon]</t>
  </si>
  <si>
    <t>PH02Gene03141</t>
  </si>
  <si>
    <t xml:space="preserve">Molecular Function: structural constituent of ribosome (GO:0003735);; Biological Process: translation (GO:0006412);; Cellular Component: cytosolic small ribosomal subunit (GO:0022627);; </t>
  </si>
  <si>
    <t xml:space="preserve">K02957|2.0e-55|cam:101497637|K02957 small subunit ribosomal protein S15Ae | (RefSeq) 40S ribosomal protein S15a-1-like </t>
  </si>
  <si>
    <t>Ribosomal protein S8</t>
  </si>
  <si>
    <t>40S ribosomal protein S15a-1 OS=Arabidopsis thaliana OX=3702 GN=RPS15AA PE=2 SV=2</t>
  </si>
  <si>
    <t>hypothetical protein B456_013G265000 [Gossypium raimondii]</t>
  </si>
  <si>
    <t>PH02Gene03536</t>
  </si>
  <si>
    <t xml:space="preserve">K14494|4.0e-54|dcr:108218420|K14494 DELLA protein | (RefSeq) DELLA protein GAI </t>
  </si>
  <si>
    <t>scarecrow-like protein 9 [Setaria italica]</t>
  </si>
  <si>
    <t>PH02Gene19279</t>
  </si>
  <si>
    <t xml:space="preserve">K00521|6.9e-36|cmos:111447866|K00521 ferric-chelate reductase [EC:1.16.1.7] | (RefSeq) ferric reduction oxidase 7, chloroplastic-like </t>
  </si>
  <si>
    <t>NAC domain-containing protein 46 OS=Arabidopsis thaliana OX=3702 GN=NAC046 PE=1 SV=1</t>
  </si>
  <si>
    <t>NAC domain-containing protein 92 [Brachypodium distachyon]</t>
  </si>
  <si>
    <t>Phyllostachys_edulis_newGene_1935</t>
  </si>
  <si>
    <t>PH02Gene22730</t>
  </si>
  <si>
    <t xml:space="preserve">K01240|7.5e-07|sita:101775865|K01240 uridine nucleosidase [EC:3.2.2.3] | (RefSeq) probable uridine nucleosidase 1 </t>
  </si>
  <si>
    <t>Pyrimidine metabolism (ko00240);; Nicotinate and nicotinamide metabolism (ko00760)</t>
  </si>
  <si>
    <t>Inosine-uridine preferring nucleoside hydrolase</t>
  </si>
  <si>
    <t>uncharacterized protein LOC100842948 isoform X1 [Brachypodium distachyon]</t>
  </si>
  <si>
    <t>PH02Gene23106</t>
  </si>
  <si>
    <t xml:space="preserve">K13691|8.0e-202|sita:101768333|K13691 pathogen-inducible salicylic acid glucosyltransferase [EC:2.4.1.-] | (RefSeq) UDP-glycosyltransferase 74F2 </t>
  </si>
  <si>
    <t>Phyllostachys_edulis_newGene_20097</t>
  </si>
  <si>
    <t>PH02Gene22592</t>
  </si>
  <si>
    <t>uncharacterized protein LOC4336460 [Oryza sativa Japonica Group]</t>
  </si>
  <si>
    <t>PH02Gene21222</t>
  </si>
  <si>
    <t>uncharacterized protein LOC100825015 [Brachypodium distachyon]</t>
  </si>
  <si>
    <t>PH02Gene31701</t>
  </si>
  <si>
    <t xml:space="preserve">K01859|1.5e-235|sita:101771169|K01859 chalcone isomerase [EC:5.5.1.6] | (RefSeq) vacuolar-sorting receptor 1 </t>
  </si>
  <si>
    <t>PH02Gene48112</t>
  </si>
  <si>
    <t>protein EARLY RESPONSIVE TO DEHYDRATION 15 [Sorghum bicolor]</t>
  </si>
  <si>
    <t>PH02Gene18938</t>
  </si>
  <si>
    <t>hypothetical protein TRIUR3_07471 [Triticum urartu]</t>
  </si>
  <si>
    <t>PH02Gene40957</t>
  </si>
  <si>
    <t xml:space="preserve">Molecular Function: zinc ion binding (GO:0008270);; Cellular Component: integral component of membrane (GO:0016021);; </t>
  </si>
  <si>
    <t>NEP1-interacting protein-like 1 OS=Arabidopsis thaliana OX=3702 GN=ATL27 PE=2 SV=1</t>
  </si>
  <si>
    <t>hypothetical protein EJB05_43740 [Eragrostis curvula]</t>
  </si>
  <si>
    <t>PH02Gene40768</t>
  </si>
  <si>
    <t>hypothetical protein DAI22_11g080300 [Oryza sativa Japonica Group]</t>
  </si>
  <si>
    <t>PH02Gene01667</t>
  </si>
  <si>
    <t xml:space="preserve">Cellular Component: exocyst (GO:0000145);; Biological Process: exocytosis (GO:0006887);; Biological Process: protein transport (GO:0015031);; </t>
  </si>
  <si>
    <t xml:space="preserve">K07195|5.3e-40|var:108320200|K07195 exocyst complex component 7 | (RefSeq) exocyst complex component EXO70B1 </t>
  </si>
  <si>
    <t>exocyst complex component EXO70A1 [Oryza sativa Japonica Group]</t>
  </si>
  <si>
    <t>cellular component: cell (GO:0005623);; cellular component: macromolecular complex (GO:0032991);; cellular component: cell part (GO:0044464);; biological process: cellular process (GO:0009987);; biological process: single-organism process (GO:0044699);; biological process: localization (GO:0051179)</t>
  </si>
  <si>
    <t>PH02Gene35033</t>
  </si>
  <si>
    <t xml:space="preserve">K16222|9.0e-46|csat:104740088|K16222 Dof zinc finger protein DOF5.5 | (RefSeq) cyclic dof factor 1 </t>
  </si>
  <si>
    <t>Dof domain, zinc finger</t>
  </si>
  <si>
    <t>Cyclic dof factor 3 OS=Arabidopsis thaliana OX=3702 GN=CDF3 PE=1 SV=2</t>
  </si>
  <si>
    <t>Dof protein [Phyllostachys edulis]</t>
  </si>
  <si>
    <t>PH02Gene15975</t>
  </si>
  <si>
    <t xml:space="preserve">K02912|8.1e-68|obr:102718015|K02912 large subunit ribosomal protein L32e | (RefSeq) 60S ribosomal protein L32-1-like </t>
  </si>
  <si>
    <t>Ribosomal protein L32</t>
  </si>
  <si>
    <t>60S ribosomal protein L32-1 OS=Arabidopsis thaliana OX=3702 GN=RPL32A PE=2 SV=2</t>
  </si>
  <si>
    <t>PH02Gene38199</t>
  </si>
  <si>
    <t>uncharacterized protein LOC4325077 [Oryza sativa Japonica Group]</t>
  </si>
  <si>
    <t>PH02Gene32095</t>
  </si>
  <si>
    <t xml:space="preserve">K08695|8.2e-111|obr:102717241|K08695 anthocyanidin reductase [EC:1.3.1.77] | (RefSeq) anthocyanidin reductase-like </t>
  </si>
  <si>
    <t>Anthocyanidin reductase ((2S)-flavan-3-ol-forming) OS=Vitis vinifera OX=29760 GN=ANR PE=3 SV=1</t>
  </si>
  <si>
    <t>anthocyanidin reductase [Indosasa hispida]</t>
  </si>
  <si>
    <t>PH02Gene07148</t>
  </si>
  <si>
    <t xml:space="preserve">Biological Process: carbohydrate metabolic process (GO:0005975);; Molecular Function: beta-glucosidase activity (GO:0008422);; </t>
  </si>
  <si>
    <t xml:space="preserve">K01188|1.1e-247|bdi:100824742|K01188 beta-glucosidase [EC:3.2.1.21] | (RefSeq) beta-glucosidase 32 isoform X1 </t>
  </si>
  <si>
    <t>Beta-glucosidase 32 OS=Oryza sativa subsp. japonica OX=39947 GN=BGLU32 PE=2 SV=2</t>
  </si>
  <si>
    <t>beta-glucosidase 32 isoform X1 [Brachypodium distachyon]</t>
  </si>
  <si>
    <t>PH02Gene41909</t>
  </si>
  <si>
    <t xml:space="preserve">Molecular Function: molecular_function (GO:0003674);; Molecular Function: nucleic acid binding (GO:0003676);; Molecular Function: DNA binding (GO:0003677);; Molecular Function: chromatin binding (GO:0003682);; Molecular Function: transcription cofactor activity (GO:0003712);; Molecular Function: binding (GO:0005488);; Biological Process: regulation of transcription, DNA-templated (GO:0006355);; Molecular Function: chromatin DNA binding (GO:0031490);; Molecular Function: organic cyclic compound binding (GO:0097159);; Molecular Function: heterocyclic compound binding (GO:1901363);; </t>
  </si>
  <si>
    <t xml:space="preserve">K14972|2.9e-122|ats:109766833|K14972 PAX-interacting protein 1 | (RefSeq) LOC109766833; mediator of RNA polymerase II transcription subunit 15a-like isoform X1 </t>
  </si>
  <si>
    <t>KIX domain</t>
  </si>
  <si>
    <t>Probable mediator of RNA polymerase II transcription subunit 15c OS=Arabidopsis thaliana OX=3702 GN=MED15C PE=3 SV=1</t>
  </si>
  <si>
    <t>mediator of RNA polymerase II transcription subunit 15a-like isoform X1 [Aegilops tauschii subsp. tauschii]</t>
  </si>
  <si>
    <t>molecular function: binding (GO:0005488);; biological process: biological regulation (GO:0065007);; molecular function: transcription factor activity, protein binding (GO:0000988)</t>
  </si>
  <si>
    <t>PH02Gene29377</t>
  </si>
  <si>
    <t xml:space="preserve">K07300|4.3e-197|bdi:100844991|K07300 Ca2+:H+ antiporter | (RefSeq) putative vacuolar cation/proton exchanger 4 isoform X1 </t>
  </si>
  <si>
    <t>Putative vacuolar cation/proton exchanger 4 OS=Oryza sativa subsp. japonica OX=39947 GN=Os02g0138900 PE=3 SV=1</t>
  </si>
  <si>
    <t>PH02Gene43927</t>
  </si>
  <si>
    <t xml:space="preserve">Molecular Function: molecular_function (GO:0003674);; Molecular Function: binding (GO:0005488);; Molecular Function: iron ion binding (GO:0005506);; Cellular Component: cellular_component (GO:0005575);; Cellular Component: intracellular (GO:0005622);; Cellular Component: cell (GO:0005623);; Cellular Component: cytoplasm (GO:0005737);; Cellular Component: cytosol (GO:0005829);; Biological Process: cellular aromatic compound metabolic process (GO:0006725);; Biological Process: vitamin metabolic process (GO:0006766);; Biological Process: water-soluble vitamin metabolic process (GO:0006767);; Biological Process: thiamine metabolic process (GO:0006772);; Biological Process: sulfur compound metabolic process (GO:0006790);; Biological Process: nitrogen compound metabolic process (GO:0006807);; Biological Process: biological_process (GO:0008150);; Biological Process: metabolic process (GO:0008152);; Biological Process: biosynthetic process (GO:0009058);; Biological Process: vitamin biosynthetic process (GO:0009110);; Biological Process: thiamine biosynthetic process (GO:0009228);; Biological Process: cellular process (GO:0009987);; Biological Process: drug metabolic process (GO:0017144);; Biological Process: heterocycle biosynthetic process (GO:0018130);; Biological Process: oxazole or thiazole biosynthetic process (GO:0018131);; Biological Process: aromatic compound biosynthetic process (GO:0019438);; Biological Process: cellular nitrogen compound metabolic process (GO:0034641);; Biological Process: water-soluble vitamin biosynthetic process (GO:0042364);; Biological Process: thiamine-containing compound metabolic process (GO:0042723);; Biological Process: thiamine-containing compound biosynthetic process (GO:0042724);; Molecular Function: ion binding (GO:0043167);; Molecular Function: cation binding (GO:0043169);; Biological Process: cellular metabolic process (GO:0044237);; Biological Process: cellular biosynthetic process (GO:0044249);; Biological Process: cellular nitrogen compound biosynthetic process (GO:0044271);; Biological Process: sulfur compound biosynthetic process (GO:0044272);; Biological Process: small molecule metabolic process (GO:0044281);; Biological Process: small molecule biosynthetic process (GO:0044283);; Cellular Component: intracellular part (GO:0044424);; Cellular Component: cytoplasmic part (GO:0044444);; Cellular Component: cell part (GO:0044464);; Biological Process: heterocycle metabolic process (GO:0046483);; Biological Process: oxazole or thiazole metabolic process (GO:0046484);; Molecular Function: metal ion binding (GO:0046872);; Molecular Function: transition metal ion binding (GO:0046914);; Biological Process: thiazole biosynthetic process (GO:0052837);; Biological Process: thiazole metabolic process (GO:0052838);; Biological Process: organic substance metabolic process (GO:0071704);; Biological Process: pyrimidine-containing compound metabolic process (GO:0072527);; Biological Process: pyrimidine-containing compound biosynthetic process (GO:0072528);;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</si>
  <si>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K03146|8.6e-180|dosa:Os07t0529600-01|K03146 cysteine-dependent adenosine diphosphate thiazole synthase [EC:2.4.2.60] | (RefSeq) Os07g0529600; Similar to Thiazole biosynthetic enzyme 1-1, chloroplast precursor. </t>
  </si>
  <si>
    <t>Thi4 family</t>
  </si>
  <si>
    <t>Thiamine thiazole synthase 2, chloroplastic OS=Sorghum bicolor OX=4558 GN=THI1-2 PE=3 SV=1</t>
  </si>
  <si>
    <t>hypothetical protein E2562_003875 [Oryza meyeriana var. granulata]</t>
  </si>
  <si>
    <t>PH02Gene40806</t>
  </si>
  <si>
    <t>Protein of unknown function (DUF3128)</t>
  </si>
  <si>
    <t>hypothetical protein EJB05_43250 [Eragrostis curvula]</t>
  </si>
  <si>
    <t>PH02Gene01553</t>
  </si>
  <si>
    <t xml:space="preserve">K03544|8.7e-10|jcu:105631712|K03544 ATP-dependent Clp protease ATP-binding subunit ClpX | (RefSeq) CLP protease regulatory subunit CLPX1, mitochondrial-like isoform X1 </t>
  </si>
  <si>
    <t>Ribosomal protein S18</t>
  </si>
  <si>
    <t>30S ribosomal protein S18, chloroplastic OS=Oltmannsiellopsis viridis OX=51324 GN=rps18 PE=3 SV=1</t>
  </si>
  <si>
    <t>30S ribosomal protein S18 [Hordeum vulgare]</t>
  </si>
  <si>
    <t>PH02Gene24837</t>
  </si>
  <si>
    <t xml:space="preserve">K20660|4.9e-261|sbi:8079381|K20660 cytochrome P450 family 709 | (RefSeq) cytochrome P450 709B2 </t>
  </si>
  <si>
    <t>Cytochrome P450 709B1 OS=Arabidopsis thaliana OX=3702 GN=CYP709B1 PE=2 SV=1</t>
  </si>
  <si>
    <t>cytochrome P450 709B2 [Sorghum bicolor]</t>
  </si>
  <si>
    <t>PH02Gene28065</t>
  </si>
  <si>
    <t xml:space="preserve">Biological Process: cellular protein modification process (GO:0006464);; Biological Process: protein transport (GO:0015031);; </t>
  </si>
  <si>
    <t xml:space="preserve">K12183|3.9e-181|obr:102714892|K12183 ESCRT-I complex subunit TSG101 | (RefSeq) protein ELC-like </t>
  </si>
  <si>
    <t>UEV domain</t>
  </si>
  <si>
    <t>Protein ELC OS=Arabidopsis thaliana OX=3702 GN=ELC PE=1 SV=1</t>
  </si>
  <si>
    <t>PREDICTED: protein ELC-like [Oryza brachyantha]</t>
  </si>
  <si>
    <t>biological process: metabolic process (GO:0008152);; biological process: cellular process (GO:0009987);; biological process: localization (GO:0051179)</t>
  </si>
  <si>
    <t>PH02Gene31469</t>
  </si>
  <si>
    <t xml:space="preserve">K14292|3.8e-23|spen:107013477|K14292 trimethylguanosine synthase [EC:2.1.1.-] | (RefSeq) trimethylguanosine synthase </t>
  </si>
  <si>
    <t>Protein SODIUM POTASSIUM ROOT DEFECTIVE 2 OS=Arabidopsis thaliana OX=3702 GN=NAKR2 PE=2 SV=1</t>
  </si>
  <si>
    <t>protein SODIUM POTASSIUM ROOT DEFECTIVE 2 [Brachypodium distachyon]</t>
  </si>
  <si>
    <t>PH02Gene26566</t>
  </si>
  <si>
    <t xml:space="preserve">K23280|1.6e-69|han:110871833|K23280 rhamnogalacturonan I rhamnosyltransferase [EC:2.4.1.351] | (RefSeq) uncharacterized protein At1g04910-like isoform X1 </t>
  </si>
  <si>
    <t>O-fucosyltransferase 8 OS=Arabidopsis thaliana OX=3702 GN=OFUT8 PE=2 SV=1</t>
  </si>
  <si>
    <t>uncharacterized protein At1g04910 isoform X5 [Setaria italica]</t>
  </si>
  <si>
    <t>PH02Gene13314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</si>
  <si>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ATP binding (GO:0005524);; Cellular Component: cellular_component (GO:0005575);; Cellular Component: intracellular (GO:0005622);; Cellular Component: cell (GO:0005623);; Cellular Component: cytoplasm (GO:0005737);; Cellular Component: cytosol (GO:0005829);;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biological_process (GO:0008150);; Biological Process: metabolic process (GO:0008152);;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signaling (GO:0023052);; Biological Process: intracellular signal transduction (GO:0035556);;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organic substance metabolic process (GO:0071704);; Biological Process: organonitrogen compound metabolic process (GO:1901564);; </t>
  </si>
  <si>
    <t xml:space="preserve">K08867|2.5e-162|ats:109741040|K08867 WNK lysine deficient protein kinase [EC:2.7.11.1] | (RefSeq) LOC109741040; probable serine/threonine-protein kinase WNK5 </t>
  </si>
  <si>
    <t>Probable serine/threonine-protein kinase WNK5 OS=Oryza sativa subsp. japonica OX=39947 GN=WNK5 PE=2 SV=1</t>
  </si>
  <si>
    <t>hypothetical protein E2562_025056 [Oryza meyeriana var. granulata]</t>
  </si>
  <si>
    <t>molecular function: catalytic activity (GO:0003824);; biological process: metabolic process (GO:0008152);; biological process: cellular process (GO:0009987);; molecular function: binding (GO:0005488);; cellular component: cell (GO:0005623);; cellular component: cell part (GO:0044464);; biological process: biological regulation (GO:0065007);; biological process: signaling (GO:0023052);; biological process: single-organism process (GO:0044699);; biological process: response to stimulus (GO:0050896)</t>
  </si>
  <si>
    <t>PH02Gene24065</t>
  </si>
  <si>
    <t xml:space="preserve">K01180|1.0e-72|cmax:111487562|K01180 endo-1,3(4)-beta-glucanase [EC:3.2.1.6] | (RefSeq) uncharacterized protein LOC111487562 </t>
  </si>
  <si>
    <t>Probable serine/threonine-protein kinase At1g01540 OS=Arabidopsis thaliana OX=3702 GN=At1g01540 PE=1 SV=2</t>
  </si>
  <si>
    <t>hypothetical protein E2562_017183 [Oryza meyeriana var. granulata]</t>
  </si>
  <si>
    <t>PH02Gene18680</t>
  </si>
  <si>
    <t>hypothetical protein OsI_08103 [Oryza sativa Indica Group]</t>
  </si>
  <si>
    <t>Phyllostachys_edulis_newGene_8708</t>
  </si>
  <si>
    <t xml:space="preserve">Molecular Function: double-stranded DNA binding (GO:0003690);; Biological Process: regulation of transcription, DNA-templated (GO:0006355);; Cellular Component: chloroplast (GO:0009507);; Cellular Component: plastid nucleoid (GO:0042646);; </t>
  </si>
  <si>
    <t>hypothetical protein OsI_14242 [Oryza sativa Indica Group]</t>
  </si>
  <si>
    <t>molecular function: binding (GO:0005488);; biological process: biological regulation (GO:0065007);; cellular component: cell (GO:0005623);; cellular component: organelle (GO:0043226);; cellular component: cell part (GO:0044464);; cellular component: nucleoid (GO:0009295);; cellular component: organelle part (GO:0044422)</t>
  </si>
  <si>
    <t>PH02Gene08860</t>
  </si>
  <si>
    <t xml:space="preserve">Biological Process: response to acid chemical (GO:0001101);; Molecular Function: molecular_function (GO:0003674);; Molecular Function: enzyme inhibitor activity (GO:0004857);; 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plasma membrane (GO:0005886);; Biological Process: response to stress (GO:0006950);; Biological Process: defense response (GO:0006952);; Biological Process: cell communication (GO:0007154);; Biological Process: signal transduction (GO:0007165);; Biological Process: biological_process (GO:0008150);; Biological Process: response to radiation (GO:0009314);; Biological Process: response to light stimulus (GO:0009416);; Biological Process: response to external stimulus (GO:0009605);; Biological Process: response to biotic stimulus (GO:0009607);; Biological Process: response to bacterium (GO:0009617);; Biological Process: response to abiotic stimulus (GO:0009628);; Biological Process: response to blue light (GO:0009637);;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Biological Process: blue light signaling pathway (GO:0009785);; Biological Process: negative regulation of metabolic process (GO:0009892);; Biological Process: cellular process (GO:0009987);; Biological Process: response to organic substance (GO:0010033);; Biological Process: negative regulation of peptidase activity (GO:0010466);; Biological Process: negative regulation of macromolecule metabolic process (GO:0010605);; Cellular Component: membrane (GO:0016020);; Biological Process: regulation of metabolic process (GO:0019222);; Biological Process: signaling (GO:0023052);; Biological Process: regulation of proteolysis (GO:0030162);; Molecular Function: enzyme regulator activity (GO:0030234);; Molecular Function: peptidase inhibitor activity (GO:0030414);; Biological Process: intracellular receptor signaling pathway (GO:0030522);; Biological Process: regulation of cellular metabolic process (GO:0031323);; Biological Process: negative regulation of cellular metabolic process (GO:0031324);; Biological Process: regulation of cellular protein metabolic process (GO:0032268);; Biological Process: negative regulation of cellular protein metabolic process (GO:0032269);; Biological Process: cellular response to hormone stimulus (GO:0032870);; Biological Process: response to lipid (GO:0033993);; Biological Process: response to chemical (GO:0042221);; Biological Process: defense response to bacterium (GO:0042742);; Biological Process: negative regulation of catalytic activity (GO:0043086);;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negative regulation of molecular function (GO:0044092);; Cellular Component: intracellular part (GO:0044424);; Cellular Component: cytoplasmic part (GO:0044444);; Cellular Component: cell part (GO:0044464);; Biological Process: negative regulation of proteolysis (GO:0045861);; Biological Process: negative regulation of biological process (GO:0048519);; Biological Process: negative regulation of cellular process (GO:0048523);;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protein metabolic process (GO:0051246);; Biological Process: negative regulation of protein metabolic process (GO:0051248);; Biological Process: regulation of hydrolase activity (GO:0051336);; Biological Process: negative regulation of hydrolase activity (GO:0051346);; Biological Process: multi-organism process (GO:0051704);; Biological Process: response to other organism (GO:0051707);; Biological Process: cellular response to stimulus (GO:0051716);; Biological Process: regulation of peptidase activity (GO:0052547);; Biological Process: regulation of macromolecule metabolic process (GO:0060255);; Molecular Function: peptidase regulator activity (GO:0061134);; Biological Process: biological regulation (GO:0065007);; Biological Process: regulation of molecular function (GO:0065009);; Biological Process: cellular response to chemical stimulus (GO:0070887);; Biological Process: cellular response to abiotic stimulus (GO:0071214);;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radiation (GO:0071478);; Biological Process: cellular response to light stimulus (GO:0071482);; Biological Process: cellular response to blue light (GO:0071483);; Biological Process: cellular response to endogenous stimulus (GO:0071495);; Cellular Component: cell periphery (GO:0071944);; Biological Process: regulation of primary metabolic process (GO:0080090);; Biological Process: response to alcohol (GO:0097305);; Biological Process: cellular response to alcohol (GO:0097306);; Biological Process: defense response to other organism (GO:0098542);; Molecular Function: molecular function regulator (GO:0098772);; Biological Process: response to oxygen-containing compound (GO:1901700);; Biological Process: cellular response to oxygen-containing compound (GO:1901701);; </t>
  </si>
  <si>
    <t xml:space="preserve">K06911|6.7e-157|dosa:Os03t0845000-01|K06911 quercetin 2,3-dioxygenase [EC:1.13.11.24] | (RefSeq) Os03g0845000; Similar to Pirin-like protein. </t>
  </si>
  <si>
    <t>Pirin C-terminal cupin domain</t>
  </si>
  <si>
    <t>Pirin-like protein OS=Solanum lycopersicum OX=4081 PE=2 SV=1</t>
  </si>
  <si>
    <t>hypothetical protein E2562_014092 [Oryza meyeriana var. granulata]</t>
  </si>
  <si>
    <t>biological process: response to stimulus (GO:0050896);; biological process: biological regulation (GO:0065007);; molecular function: molecular function regulator (GO:0098772);; cellular component: cell (GO:0005623);; cellular component: cell part (GO:0044464);; cellular component: organelle (GO:0043226);; cellular component: membrane (GO:0016020);; biological process: cellular process (GO:0009987);; biological process: multi-organism process (GO:0051704);; biological process: signaling (GO:0023052);; biological process: single-organism process (GO:0044699)</t>
  </si>
  <si>
    <t>PH02Gene36992</t>
  </si>
  <si>
    <t xml:space="preserve">K19891|1.2e-65|eus:EUTSA_v10004013mg|K19891 glucan endo-1,3-beta-glucosidase 1/2/3 [EC:3.2.1.39] | (RefSeq) hypothetical protein </t>
  </si>
  <si>
    <t>PH02Gene48146</t>
  </si>
  <si>
    <t xml:space="preserve">Cellular Component: integral component of membrane (GO:0016021);; Biological Process: protein ubiquitination (GO:0016567);; </t>
  </si>
  <si>
    <t xml:space="preserve">K10664|5.5e-26|thj:104798800|K10664 E3 ubiquitin-protein ligase ATL6/9/15/31/42/55 [EC:2.3.2.27] | (RefSeq) E3 ubiquitin-protein ligase RING1 </t>
  </si>
  <si>
    <t>RING-H2 finger protein ATL52 [Brachypodium distachyon]</t>
  </si>
  <si>
    <t>cellular component: membrane (GO:0016020);; cellular component: membrane part (GO:0044425);; biological process: metabolic process (GO:0008152);; biological process: cellular process (GO:0009987)</t>
  </si>
  <si>
    <t>PH02Gene35306</t>
  </si>
  <si>
    <t xml:space="preserve">K10683|3.2e-105|cic:CICLE_v10014038mg|K10683 BRCA1-associated RING domain protein 1 | (RefSeq) hypothetical protein </t>
  </si>
  <si>
    <t>Pentatricopeptide repeat-containing protein At5g06540 OS=Arabidopsis thaliana OX=3702 GN=PCMP-H88 PE=3 SV=1</t>
  </si>
  <si>
    <t>pentatricopeptide repeat-containing protein At5g66520 [Brachypodium distachyon]</t>
  </si>
  <si>
    <t>PH02Gene12365</t>
  </si>
  <si>
    <t>Phyllostachys_edulis_newGene_3420</t>
  </si>
  <si>
    <t xml:space="preserve">K13457|2.7e-61|obr:102710703|K13457 disease resistance protein RPM1 | (RefSeq) disease resistance protein RPM1-like </t>
  </si>
  <si>
    <t>Disease resistance protein PIK6-NP OS=Oryza sativa subsp. japonica OX=39947 GN=PIK6-NP PE=2 SV=1</t>
  </si>
  <si>
    <t>hypothetical protein GQ55_9G371500 [Panicum hallii var. hallii]</t>
  </si>
  <si>
    <t>PH02Gene08423</t>
  </si>
  <si>
    <t xml:space="preserve">Biological Process: response to acid chemical (GO:0001101);; Cellular Component: cellular_component (GO:0005575);; Cellular Component: intracellular (GO:0005622);; Cellular Component: cell (GO:0005623);; Cellular Component: nucleus (GO:0005634);; Cellular Component: nucleoplasm (GO:0005654);; Cellular Component: cytoplasm (GO:0005737);; Cellular Component: plasma membrane (GO:0005886);; Biological Process: nucleobase-containing compound metabolic process (GO:0006139);; Biological Process: DNA metabolic process (GO:0006259);; Biological Process: DNA replication (GO:0006260);; Biological Process: DNA-dependent DNA replication (GO:0006261);; Biological Process: regulation of DNA replication (GO:0006275);; Biological Process: cellular aromatic compound metabolic process (GO:0006725);; Biological Process: nitrogen compound metabolic process (GO:0006807);; Biological Process: response to stress (GO:0006950);; Biological Process: response to osmotic stress (GO:0006970);; Biological Process: biological_process (GO:0008150);; Biological Process: metabolic process (GO:0008152);; Biological Process: negative regulation of DNA replication (GO:0008156);; Biological Process: negative regulation of cell proliferation (GO:0008285);; Biological Process: biosynthetic process (GO:0009058);; Biological Process: macromolecule biosynthetic process (GO:0009059);;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abscisic acid (GO:0009737);;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regulation of seed germination (GO:0010029);; Biological Process: response to organic substance (GO:0010033);; Biological Process: negative regulation of seed germination (GO:0010187);; Biological Process: regulation of macromolecule biosynthetic process (GO:0010556);; Biological Process: negative regulation of macromolecule biosynthetic process (GO:0010558);; Biological Process: negative regulation of macromolecule metabolic process (GO:0010605);; Cellular Component: membrane (GO:0016020);; Biological Process: regulation of nucleobase-containing compound metabolic process (GO:0019219);; Biological Process: regulation of metabolic process (GO:0019222);; Cellular Component: DNA replication preinitiation complex (GO:0031261);;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Cellular Component: membrane-enclosed lumen (GO:0031974);; Cellular Component: nuclear lumen (GO:0031981);; Cellular Component: macromolecular complex (GO:0032991);; Cellular Component: protein-DNA complex (GO:0032993);; Biological Process: response to lipid (GO:0033993);; Biological Process: cellular nitrogen compound metabolic process (GO:0034641);; Biological Process: cellular macromolecule biosynthetic process (GO:0034645);; Biological Process: regulation of cell proliferation (GO:0042127);; Biological Process: response to chemical (GO:0042221);;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cellular metabolic process (GO:0044237);; Biological Process: primary metabolic process (GO:0044238);; Biological Process: cellular biosynthetic process (GO:0044249);; Biological Process: cellular macromolecule metabolic process (GO:0044260);; Cellular Component: organelle part (GO:0044422);; Cellular Component: intracellular part (GO:0044424);; Cellular Component: nuclear part (GO:0044428);; Cellular Component: intracellular organelle part (GO:0044446);; Cellular Component: nucleoplasm part (GO:0044451);; Cellular Component: cell part (GO:0044464);; Biological Process: negative regulation of nucleobase-containing compound metabolic process (GO:0045934);; Biological Process: heterocycle metabolic process (GO:0046483);; Biological Process: negative regulation of biological process (GO:0048519);; Biological Process: negative regulation of cellular process (GO:0048523);; Biological Process: regulation of post-embryonic development (GO:0048580);; Biological Process: negative regulation of post-embryonic development (GO:0048581);;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DNA metabolic process (GO:0051052);; Biological Process: negative regulation of DNA metabolic process (GO:0051053);; Biological Process: negative regulation of developmental process (GO:0051093);; Biological Process: regulation of nitrogen compound metabolic process (GO:0051171);; Biological Process: negative regulation of nitrogen compound metabolic process (GO:0051172);; Biological Process: regulation of multicellular organismal process (GO:0051239);; Biological Process: negative regulation of multicellular organismal process (GO:0051241);; Biological Process: regulation of macromolecule metabolic process (GO:0060255);; Biological Process: biological regulation (GO:0065007);; Cellular Component: intracellular organelle lumen (GO:0070013);; Biological Process: organic substance metabolic process (GO:0071704);; Cellular Component: cell periphery (GO:0071944);; Biological Process: regulation of primary metabolic process (GO:0080090);; Biological Process: nucleic acid metabolic process (GO:0090304);; Biological Process: regulation of DNA-dependent DNA replication (GO:0090329);; Biological Process: response to alcohol (GO:0097305);; Biological Process: regulation of seedling development (GO:1900140);; Biological Process: organic cyclic compound metabolic process (GO:1901360);; Biological Process: organic substance biosynthetic process (GO:1901576);; Biological Process: response to oxygen-containing compound (GO:1901700);; Biological Process: regulation of multicellular organismal development (GO:2000026);; Biological Process: negative regulation of DNA-dependent DNA replication (GO:2000104);; Biological Process: regulation of cellular macromolecule biosynthetic process (GO:2000112);; Biological Process: negative regulation of cellular macromolecule biosynthetic process (GO:2000113);; </t>
  </si>
  <si>
    <t>hypothetical protein E2562_002185 [Oryza meyeriana var. granulata]</t>
  </si>
  <si>
    <t>biological process: response to stimulus (GO:0050896);; cellular component: cell (GO:0005623);; cellular component: cell part (GO:0044464);; cellular component: organelle (GO:0043226);; cellular component: organelle part (GO:0044422);; cellular component: membrane (GO:0016020);; biological process: metabolic process (GO:0008152);; biological process: cellular process (GO:0009987);; biological process: biological regulation (GO:0065007);; cellular component: membrane-enclosed lumen (GO:0031974);; cellular component: macromolecular complex (GO:0032991)</t>
  </si>
  <si>
    <t>PH02Gene01679</t>
  </si>
  <si>
    <t xml:space="preserve">K17609|2.5e-50|cic:CICLE_v10010213mg|K17609 nucleoredoxin [EC:1.8.1.8] | (RefSeq) hypothetical protein </t>
  </si>
  <si>
    <t>hypothetical protein E2562_011148 [Oryza meyeriana var. granulata]</t>
  </si>
  <si>
    <t>PH02Gene22475</t>
  </si>
  <si>
    <t xml:space="preserve">K13457|5.1e-155|sbi:8076342|K13457 disease resistance protein RPM1 | (RefSeq) putative disease resistance RPP13-like protein 3 </t>
  </si>
  <si>
    <t>PH02Gene02057</t>
  </si>
  <si>
    <t>PH02Gene14462</t>
  </si>
  <si>
    <t>Pentatricopeptide repeat-containing protein At1g60770 OS=Arabidopsis thaliana OX=3702 GN=At1g60770 PE=1 SV=1</t>
  </si>
  <si>
    <t>pentatricopeptide repeat-containing protein At1g60770 [Brachypodium distachyon]</t>
  </si>
  <si>
    <t>PH02Gene25210</t>
  </si>
  <si>
    <t xml:space="preserve">K08486|1.5e-11|psom:113306450|K08486 syntaxin 1B/2/3 | (RefSeq) uncharacterized protein LOC113306450 </t>
  </si>
  <si>
    <t>SNARE interactions in vesicular transport (ko04130)</t>
  </si>
  <si>
    <t>Agenet domain</t>
  </si>
  <si>
    <t>Protein AGENET DOMAIN (AGD)-CONTAINING P1 OS=Arabidopsis thaliana OX=3702 GN=AGDP1 PE=1 SV=1</t>
  </si>
  <si>
    <t>hypothetical protein EJB05_34095, partial [Eragrostis curvula]</t>
  </si>
  <si>
    <t>PH02Gene08978</t>
  </si>
  <si>
    <t xml:space="preserve">K13415|1.2e-75|adu:107470318|K13415 protein brassinosteroid insensitive 1 [EC:2.7.10.1 2.7.11.1] | (RefSeq) protein BRASSINOSTEROID INSENSITIVE 1 </t>
  </si>
  <si>
    <t>Tyrosine-sulfated glycopeptide receptor 1 [Dichanthelium oligosanthes]</t>
  </si>
  <si>
    <t>PH02Gene06720</t>
  </si>
  <si>
    <t xml:space="preserve">Molecular Function: RNA binding (GO:0003723);; Molecular Function: structural constituent of ribosome (GO:0003735);; Cellular Component: cytosol (GO:0005829);; Biological Process: translation (GO:0006412);; Cellular Component: small ribosomal subunit (GO:0015935);; </t>
  </si>
  <si>
    <t xml:space="preserve">K02964|8.4e-79|obr:102708227|K02964 small subunit ribosomal protein S18e | (RefSeq) 40S ribosomal protein S18 </t>
  </si>
  <si>
    <t>Ribosomal protein S13/S18</t>
  </si>
  <si>
    <t>40S ribosomal protein S18 OS=Arabidopsis thaliana OX=3702 GN=RPS18A PE=1 SV=1</t>
  </si>
  <si>
    <t>PREDICTED: 40S ribosomal protein S18 [Oryza brachyantha]</t>
  </si>
  <si>
    <t>molecular function: binding (GO:0005488);; molecular function: structural molecule activity (GO:0005198);; cellular component: cell (GO:0005623);; cellular component: cell part (GO:0044464);; biological process: metabolic process (GO:0008152);; biological process: cellular process (GO:0009987);; cellular component: macromolecular complex (GO:0032991);; cellular component: organelle (GO:0043226);; cellular component: organelle part (GO:0044422)</t>
  </si>
  <si>
    <t>PH02Gene01061</t>
  </si>
  <si>
    <t xml:space="preserve">K13947|3.8e-287|dosa:Os02t0743400-01|K13947 auxin efflux carrier family protein | (RefSeq) Os02g0743400, PIN1A, PIN_PROTEIN_1A; Auxin transport protein REH1. </t>
  </si>
  <si>
    <t>PH02Gene17542</t>
  </si>
  <si>
    <t xml:space="preserve">K03239|1.3e-21|rcu:8276560|K03239 translation initiation factor eIF-2B subunit alpha | (RefSeq) methylthioribose-1-phosphate isomerase </t>
  </si>
  <si>
    <t>Protein LURP-one-related 8 OS=Arabidopsis thaliana OX=3702 GN=At2g38640 PE=2 SV=1</t>
  </si>
  <si>
    <t>protein LURP-one-related 8-like [Panicum miliaceum]</t>
  </si>
  <si>
    <t>PH02Gene34943</t>
  </si>
  <si>
    <t xml:space="preserve">Molecular Function: UDP-glucose 4-epimerase activity (GO:0003978);; Biological Process: galactose metabolic process (GO:0006012);; </t>
  </si>
  <si>
    <t xml:space="preserve">K01784|2.3e-193|sita:101782923|K01784 UDP-glucose 4-epimerase [EC:5.1.3.2] | (RefSeq) UDP-glucose 4-epimerase 1 </t>
  </si>
  <si>
    <t>hypothetical protein GQ55_3G143700 [Panicum hallii var. hallii]</t>
  </si>
  <si>
    <t>PH02Gene12207</t>
  </si>
  <si>
    <t xml:space="preserve">Molecular Function: RNA binding (GO:0003723);; Molecular Function: structural constituent of ribosome (GO:0003735);; Cellular Component: cytosolic large ribosomal subunit (GO:0022625);; </t>
  </si>
  <si>
    <t xml:space="preserve">K02908|9.2e-30|sbi:8064974|K02908 large subunit ribosomal protein L30e | (RefSeq) 60S ribosomal protein L30 </t>
  </si>
  <si>
    <t>60S ribosomal protein L30 [Panicum hallii]</t>
  </si>
  <si>
    <t>molecular function: binding (GO:0005488);;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</t>
  </si>
  <si>
    <t>PH02Gene16162</t>
  </si>
  <si>
    <t xml:space="preserve">K08712|6.7e-119|gsl:Gasu_29800|K08712 ATP-binding cassette, subfamily G (WHITE), member 2, SNQ2 | (RefSeq) ABC transporter, ATP-binding protein </t>
  </si>
  <si>
    <t>PH02Gene24144</t>
  </si>
  <si>
    <t>Peptidase inhibitor I9</t>
  </si>
  <si>
    <t>Subtilisin-like protease SBT3.9 OS=Arabidopsis thaliana OX=3702 GN=SBT3.9 PE=3 SV=1</t>
  </si>
  <si>
    <t>subtilisin-like protease SBT3.17 [Aegilops tauschii subsp. tauschii]</t>
  </si>
  <si>
    <t>PH02Gene00323</t>
  </si>
  <si>
    <t xml:space="preserve">Molecular Function: oligosaccharyl transferase activity (GO:0004576);; Cellular Component: endoplasmic reticulum (GO:0005783);; Cellular Component: plasma membrane (GO:0005886);; Biological Process: protein glycosylation (GO:0006486);; Cellular Component: integral component of membrane (GO:0016021);; </t>
  </si>
  <si>
    <t xml:space="preserve">K07151|0.0e+00|sbi:8074822|K07151 dolichyl-diphosphooligosaccharide---protein glycosyltransferase [EC:2.4.99.18] | (RefSeq) dolichyl-diphosphooligosaccharide--protein glycosyltransferase subunit STT3B </t>
  </si>
  <si>
    <t>Oligosaccharyl transferase STT3 subunit</t>
  </si>
  <si>
    <t>Dolichyl-diphosphooligosaccharide--protein glycosyltransferase subunit STT3B OS=Oryza sativa subsp. japonica OX=39947 GN=STT3B PE=2 SV=2</t>
  </si>
  <si>
    <t>dolichyl-diphosphooligosaccharide--protein glycosyltransferase subunit STT3B [Sorghum bicolor]</t>
  </si>
  <si>
    <t>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cellular component: membrane part (GO:0044425)</t>
  </si>
  <si>
    <t>PH02Gene45324</t>
  </si>
  <si>
    <t xml:space="preserve">K23618|5.2e-171|egr:104449770|K23618 acyl-activating enzyme 11/12 [EC:6.2.1.2 6.2.1.-] | (RefSeq) butyrate--CoA ligase AAE11, peroxisomal </t>
  </si>
  <si>
    <t>Probable acyl-activating enzyme 5, peroxisomal OS=Arabidopsis thaliana OX=3702 GN=AAE5 PE=1 SV=1</t>
  </si>
  <si>
    <t>putative acyl-activating enzyme 5, peroxisomal [Dichanthelium oligosanthes]</t>
  </si>
  <si>
    <t>PH02Gene27329</t>
  </si>
  <si>
    <t xml:space="preserve">Molecular Function: single-stranded DNA binding (GO:0003697);; Cellular Component: nucleus (GO:0005634);; Biological Process: flower development (GO:0009908);; </t>
  </si>
  <si>
    <t>Nodulin homeobox OS=Arabidopsis thaliana OX=3702 GN=NDX PE=2 SV=1</t>
  </si>
  <si>
    <t>hypothetical protein TRIUR3_27485 [Triticum urartu]</t>
  </si>
  <si>
    <t>molecular function: binding (GO:0005488);;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</si>
  <si>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PH02Gene25875</t>
  </si>
  <si>
    <t xml:space="preserve">K11550|2.2e-102|obr:102710023|K11550 kinetochore protein Spc25, animal type | (RefSeq) probable kinetochore protein SPC25 </t>
  </si>
  <si>
    <t>Chromosome segregation protein Spc25</t>
  </si>
  <si>
    <t>Kinetochore protein SPC25 homolog OS=Arabidopsis thaliana OX=3702 GN=SPC25 PE=1 SV=1</t>
  </si>
  <si>
    <t>hypothetical protein E2562_008444 [Oryza meyeriana var. granulata]</t>
  </si>
  <si>
    <t>PH02Gene27201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</si>
  <si>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transmembrane receptor protein serine/threonine kinase activity (GO:0004675);; Molecular Function: transmembrane signaling receptor activity (GO:0004888);;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cell surface receptor signaling pathway (GO:0007166);; Biological Process: enzyme linked receptor protein signaling pathway (GO:0007167);; Biological Process: transmembrane receptor protein serine/threonine kinase signaling pathway (GO:0007178);; Biological Process: biological_process (GO:0008150);; Biological Process: metabolic process (GO:0008152);; Biological Process: cellular process (GO:0009987);;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transmembrane receptor protein kinase activity (GO:0019199);; Biological Process: protein metabolic process (GO:0019538);; Biological Process: signaling (GO:0023052);; Biological Process: protein modification process (GO:0036211);; Molecular Function: signaling receptor activity (GO:0038023);;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Molecular Function: molecular transducer activity (GO:0060089);; Biological Process: biological regulation (GO:0065007);; Biological Process: organic substance metabolic process (GO:0071704);; Cellular Component: cell periphery (GO:0071944);; Biological Process: organonitrogen compound metabolic process (GO:1901564);; </t>
  </si>
  <si>
    <t xml:space="preserve">K13436|1.3e-68|nnu:104589714|K13436 pto-interacting protein 1 [EC:2.7.11.1] | (RefSeq) PTI1-like tyrosine-protein kinase 3 </t>
  </si>
  <si>
    <t>Protein STRUBBELIG-RECEPTOR FAMILY 6 OS=Arabidopsis thaliana OX=3702 GN=SRF6 PE=1 SV=1</t>
  </si>
  <si>
    <t>hypothetical protein E2562_017753 [Oryza meyeriana var. granulata]</t>
  </si>
  <si>
    <t>molecular function: catalytic activity (GO:0003824);;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cell part (GO:0044464);; cellular component: organelle (GO:0043226);; cellular component: membrane (GO:0016020)</t>
  </si>
  <si>
    <t>PH02Gene50839</t>
  </si>
  <si>
    <t>putative hydrolase C777.06c [Brachypodium distachyon]</t>
  </si>
  <si>
    <t>Phyllostachys_edulis_newGene_19413</t>
  </si>
  <si>
    <t>patatin-like protein 3 [Aegilops tauschii subsp. tauschii]</t>
  </si>
  <si>
    <t>PH02Gene16926</t>
  </si>
  <si>
    <t>Putative ripening-related protein 2 OS=Oryza sativa subsp. japonica OX=39947 GN=Os02g0637000 PE=3 SV=1</t>
  </si>
  <si>
    <t>hypothetical protein E2562_005716 [Oryza meyeriana var. granulata]</t>
  </si>
  <si>
    <t>PH02Gene40012</t>
  </si>
  <si>
    <t xml:space="preserve">Biological Process: lipid transport (GO:0006869);; Molecular Function: lipid binding (GO:0008289);; Cellular Component: integral component of membrane (GO:0016021);; </t>
  </si>
  <si>
    <t>Synaptotagmin-like mitochondrial-lipid-binding domain</t>
  </si>
  <si>
    <t>Calcium-dependent lipid-binding protein OS=Arabidopsis thaliana OX=3702 GN=CLB PE=1 SV=1</t>
  </si>
  <si>
    <t>biological process: single-organism process (GO:0044699);; biological process: localization (GO:0051179);; molecular function: binding (GO:0005488);; cellular component: membrane (GO:0016020);; cellular component: membrane part (GO:0044425)</t>
  </si>
  <si>
    <t>PH02Gene04347</t>
  </si>
  <si>
    <t xml:space="preserve">K20285|1.5e-43|sita:101763935|K20285 Rab9 effector protein with kelch motifs | (RefSeq) uncharacterized protein LOC101763935 isoform X1 </t>
  </si>
  <si>
    <t>Beta-carotene isomerase D27, chloroplastic OS=Arabidopsis thaliana OX=3702 GN=D27 PE=1 SV=1</t>
  </si>
  <si>
    <t>beta-carotene isomerase D27, chloroplastic isoform X1 [Sorghum bicolor]</t>
  </si>
  <si>
    <t>PH02Gene27925</t>
  </si>
  <si>
    <t xml:space="preserve">K02267|1.8e-63|dosa:Os03t0390400-01|K02267 cytochrome c oxidase subunit 6b | (RefSeq) Os03g0390400; Similar to Cytochrome c oxidase subunit 6b. </t>
  </si>
  <si>
    <t>Cytochrome oxidase c subunit VIb</t>
  </si>
  <si>
    <t>Cytochrome c oxidase subunit 6b-1 OS=Arabidopsis thaliana OX=3702 GN=COX6B-1 PE=1 SV=1</t>
  </si>
  <si>
    <t>hypothetical protein EJB05_06332 [Eragrostis curvula]</t>
  </si>
  <si>
    <t>PH02Gene27343</t>
  </si>
  <si>
    <t xml:space="preserve">Molecular Function: acid phosphatase activity (GO:0003993);; Molecular Function: metal ion binding (GO:0046872);; </t>
  </si>
  <si>
    <t xml:space="preserve">K22390|5.7e-240|sita:101786563|K22390 acid phosphatase type 7 | (RefSeq) purple acid phosphatase 2 </t>
  </si>
  <si>
    <t>Purple acid phosphatase 2 OS=Ipomoea batatas OX=4120 GN=PAP2 PE=1 SV=1</t>
  </si>
  <si>
    <t>purple acid phosphatase 2 [Setaria italica]</t>
  </si>
  <si>
    <t>PH02Gene22236</t>
  </si>
  <si>
    <t xml:space="preserve">K16225|1.8e-17|csat:104760397|K16225 probable WRKY transcription factor 52 | (RefSeq) disease resistance protein RRS1-like </t>
  </si>
  <si>
    <t>PH02Gene39315</t>
  </si>
  <si>
    <t xml:space="preserve">Biological Process: reproduction (GO:0000003);; Biological Process: regulation of DNA recombination (GO:0000018);; Biological Process: nuclear division (GO:0000280);; Molecular Function: molecular_function (GO:0003674);; Molecular Function: nucleic acid binding (GO:0003676);; Molecular Function: DNA binding (GO:0003677);; Molecular Function: catalytic activity (GO:0003824);; Molecular Function: binding (GO:0005488);; Molecular Function: ATP binding (GO:0005524);; Cellular Component: cellular_component (GO:0005575);; Cellular Component: intracellular (GO:0005622);; Cellular Component: cell (GO:0005623);; Cellular Component: nucleus (GO:0005634);; Cellular Component: chromosome (GO:0005694);; Cellular Component: nucleolus (GO:0005730);; Biological Process: nucleobase-containing compound metabolic process (GO:0006139);; Biological Process: DNA metabolic process (GO:0006259);; Biological Process: DNA recombination (GO:0006310);; Biological Process: meiotic gene conversion (GO:0006311);; Biological Process: chromatin organization (GO:0006325);; Biological Process: chromatin remodeling (GO:0006338);; Biological Process: chromatin silencing (GO:0006342);; Biological Process: regulation of transcription, DNA-templated (GO:0006355);; Biological Process: cellular aromatic compound metabolic process (GO:0006725);; Biological Process: nitrogen compound metabolic process (GO:0006807);; Biological Process: organelle organization (GO:0006996);; Biological Process: cell cycle (GO:0007049);; Biological Process: meiosis I (GO:0007127);; Biological Process: reciprocal meiotic recombination (GO:0007131);; Molecular Function: DNA-dependent ATPase activity (GO:0008094);; Biological Process: biological_process (GO:0008150);; Biological Process: metabolic process (GO:0008152);;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Molecular Function: DNA translocase activity (GO:0015616);; Biological Process: cellular component organization (GO:0016043);; Biological Process: gene silencing (GO:0016458);;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Biological Process: regulation of nucleobase-containing compound metabolic process (GO:0019219);; Biological Process: regulation of metabolic process (GO:0019222);; Biological Process: cell cycle process (GO:0022402);; Biological Process: reproductive process (GO:0022414);; Biological Process: heteroduplex formation (GO:0030491);; Biological Process: chromatin silencing at centromere (GO:0030702);; Biological Process: gene silencing by RNA (GO:0031047);;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Cellular Component: membrane-enclosed lumen (GO:0031974);; Cellular Component: nuclear lumen (GO:0031981);; Molecular Function: protein-DNA loading ATPase activity (GO:0033170);; Biological Process: cellular nitrogen compound metabolic process (GO:0034641);; Biological Process: gene conversion (GO:0035822);; Biological Process: reciprocal DNA recombination (GO:0035825);; Cellular Component: site of double-strand break (GO:0035861);; Biological Process: regulation of gene expression, epigenetic (GO:0040029);; Molecular Function: ATPase activity, coupled (GO:0042623);;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metabolic process (GO:0044237);; Biological Process: primary metabolic process (GO:0044238);; Biological Process: cellular macromolecule metabolic process (GO:0044260);; Cellular Component: organelle part (GO:0044422);; Cellular Component: intracellular part (GO:0044424);; Cellular Component: chromosomal part (GO:0044427);; Cellular Component: nuclear part (GO:0044428);; Cellular Component: intracellular organelle part (GO:0044446);; Cellular Component: cell part (GO:0044464);; Biological Process: negative regulation of gene expression, epigenetic (GO:0045814);; Biological Process: negative regulation of transcription, DNA-templated (GO:0045892);; Biological Process: negative regulation of nucleobase-containing compound metabolic process (GO:0045934);; Biological Process: heterocycle metabolic process (GO:0046483);; Biological Process: organelle fission (GO:0048285);; Biological Process: negative regulation of biological process (GO:0048519);; Biological Process: negative regulation of cellular process (GO:0048523);; Biological Process: regulation of biological process (GO:0050789);; Biological Process: regulation of cellular process (GO:0050794);; Biological Process: regulation of DNA metabolic process (GO:0051052);;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chromosome organization (GO:0051276);; Biological Process: meiotic cell cycle (GO:0051321);; Biological Process: regulation of macromolecule metabolic process (GO:0060255);; Biological Process: regulation of DNA recombination at centromere (GO:0061806);; Biological Process: biological regulation (GO:0065007);; Cellular Component: intracellular organelle lumen (GO:0070013);; Biological Process: organic substance metabolic process (GO:0071704);; Biological Process: cellular component organization or biogenesis (GO:0071840);; Biological Process: regulation of primary metabolic process (GO:0080090);; Biological Process: nucleic acid metabolic process (GO:0090304);; Cellular Component: site of DNA damage (GO:0090734);; Molecular Function: organic cyclic compound binding (GO:0097159);; Biological Process: meiotic nuclear division (GO:0140013);; Biological Process: organic cyclic compound metabolic process (GO:1901360);; Molecular Function: heterocyclic compound binding (GO:1901363);; Biological Process: negative regulation of RNA biosynthetic process (GO:1902679);; Biological Process: meiotic cell cycle process (GO:1903046);; Biological Process: regulation of nucleic acid-templated transcription (GO:1903506);; Biological Process: negative regulation of nucleic acid-templated transcription (GO:1903507);; Biological Process: regulation of cellular macromolecule biosynthetic process (GO:2000112);; Biological Process: negative regulation of cellular macromolecule biosynthetic process (GO:2000113);; Biological Process: regulation of RNA biosynthetic process (GO:2001141);; </t>
  </si>
  <si>
    <t xml:space="preserve">K10875|0.0e+00|bdi:100839149|K10875 DNA repair and recombination protein RAD54 and RAD54-like protein [EC:3.6.4.-] | (RefSeq) SNF2 domain-containing protein CLASSY 1 </t>
  </si>
  <si>
    <t>SNF2 domain-containing protein CLASSY 1 OS=Arabidopsis thaliana OX=3702 GN=CLSY1 PE=1 SV=1</t>
  </si>
  <si>
    <t>hypothetical protein E2562_026637 [Oryza meyeriana var. granulata]</t>
  </si>
  <si>
    <t>biological process: reproduction (GO:0000003);; biological process: biological regulation (GO:0065007);; biological process: cellular process (GO:0009987);; biological process: cellular component organization or biogenesis (GO:0071840);; molecular function: binding (GO:0005488);; molecular function: catalytic activity (GO:0003824);; cellular component: cell (GO:0005623);; cellular component: cell part (GO:0044464);; cellular component: organelle (GO:0043226);; cellular component: organelle part (GO:0044422);; biological process: metabolic process (GO:0008152);; biological process: reproductive process (GO:0022414);; biological process: single-organism process (GO:0044699);; cellular component: membrane-enclosed lumen (GO:0031974)</t>
  </si>
  <si>
    <t>PH02Gene27619</t>
  </si>
  <si>
    <t xml:space="preserve">Molecular Function: DNA binding (GO:0003677);; Cellular Component: nucleus (GO:0005634);; Molecular Function: zinc ion binding (GO:0008270);; </t>
  </si>
  <si>
    <t xml:space="preserve">K09287|7.5e-13|ats:109750371|K09287 RAV-like factor | (RefSeq) LOC109750371; AP2/ERF and B3 domain-containing protein Os01g0141000-like </t>
  </si>
  <si>
    <t>B3 DNA binding domain</t>
  </si>
  <si>
    <t>B3 domain-containing protein Os07g0679700 OS=Oryza sativa subsp. japonica OX=39947 GN=Os07g0679700 PE=2 SV=1</t>
  </si>
  <si>
    <t>B3 domain-containing protein Os07g0679700 isoform X1 [Aegilops tauschii subsp. tauschii]</t>
  </si>
  <si>
    <t>PH02Gene29259</t>
  </si>
  <si>
    <t xml:space="preserve">K01206|4.2e-64|csat:104786708|K01206 alpha-L-fucosidase [EC:3.2.1.51] | (RefSeq) alpha-L-fucosidase 3 </t>
  </si>
  <si>
    <t>GDSL esterase/lipase At1g09390 OS=Arabidopsis thaliana OX=3702 GN=At1g09390 PE=2 SV=1</t>
  </si>
  <si>
    <t>hypothetical protein E2562_033997 [Oryza meyeriana var. granulata]</t>
  </si>
  <si>
    <t>PH02Gene09866</t>
  </si>
  <si>
    <t xml:space="preserve">K12338|4.0e-63|bna:106397231|K12338 anthocyanidin 3-O-glucoside 5-O-glucosyltransferase [EC:2.4.1.298] | (RefSeq) UDP-glycosyltransferase 75C1-like </t>
  </si>
  <si>
    <t>Anthocyanin biosynthesis (ko00942)</t>
  </si>
  <si>
    <t>Crocetin glucosyltransferase, chloroplastic OS=Gardenia jasminoides OX=114476 GN=UGT75L6 PE=1 SV=1</t>
  </si>
  <si>
    <t>crocetin glucosyltransferase, chloroplastic-like [Aegilops tauschii subsp. tauschii]</t>
  </si>
  <si>
    <t>PH02Gene08311</t>
  </si>
  <si>
    <t xml:space="preserve">K00088|4.4e-81|dosa:Os03t0780500-01|K00088 IMP dehydrogenase [EC:1.1.1.205] | (RefSeq) Os03g0780500; Similar to inosine-5-monophosphate dehydrogenase 2. </t>
  </si>
  <si>
    <t>Phyllostachys_edulis_newGene_10077</t>
  </si>
  <si>
    <t>PH02Gene36136</t>
  </si>
  <si>
    <t xml:space="preserve">Cellular Component: integral component of membrane (GO:0016021);; Molecular Function: hydrolase activity (GO:0016787);; </t>
  </si>
  <si>
    <t>PREDICTED: uncharacterized protein LOC102702861 isoform X1 [Oryza brachyantha]</t>
  </si>
  <si>
    <t>Phyllostachys_edulis_newGene_286</t>
  </si>
  <si>
    <t xml:space="preserve">K07466|4.5e-11|osa:4351558|K07466 replication factor A1 | (RefSeq) replication protein A 70 kDa DNA-binding subunit B-like </t>
  </si>
  <si>
    <t>putative retrotransposon protein [Phyllostachys edulis]</t>
  </si>
  <si>
    <t>Phyllostachys_edulis_newGene_2104</t>
  </si>
  <si>
    <t xml:space="preserve">K15255|1.8e-50|ini:109147334|K15255 ATP-dependent DNA helicase PIF1 [EC:3.6.4.12] | (RefSeq) ATP-dependent DNA helicase pif1-like </t>
  </si>
  <si>
    <t>PIF1-like helicase</t>
  </si>
  <si>
    <t>uncharacterized protein LOC109770761 [Aegilops tauschii subsp. tauschii]</t>
  </si>
  <si>
    <t>PH02Gene10552</t>
  </si>
  <si>
    <t xml:space="preserve">Molecular Function: sulfotransferase activity (GO:0008146);; </t>
  </si>
  <si>
    <t xml:space="preserve">K22312|5.2e-134|sita:101753173|K22312 hydroxyjasmonate sulfotransferase [EC:2.8.2.39] | (RefSeq) cytosolic sulfotransferase 8 </t>
  </si>
  <si>
    <t>Sulfotransferase domain</t>
  </si>
  <si>
    <t>Cytosolic sulfotransferase 8 OS=Arabidopsis thaliana OX=3702 GN=SOT8 PE=2 SV=1</t>
  </si>
  <si>
    <t>hypothetical protein EJB05_17451, partial [Eragrostis curvula]</t>
  </si>
  <si>
    <t>PH02Gene20227</t>
  </si>
  <si>
    <t>Bowman-Birk type major trypsin inhibitor OS=Setaria italica OX=4555 PE=1 SV=1</t>
  </si>
  <si>
    <t>Patatin group A-3 [Hordeum vulgare]</t>
  </si>
  <si>
    <t>PH02Gene46344</t>
  </si>
  <si>
    <t xml:space="preserve">K00423|0.0e+00|ats:109770983|K00423 L-ascorbate oxidase [EC:1.10.3.3] | (RefSeq) LOC109770983; L-ascorbate oxidase-like </t>
  </si>
  <si>
    <t>PH02Gene22998</t>
  </si>
  <si>
    <t>Uncharacterized conserved protein (DUF2054)</t>
  </si>
  <si>
    <t>uncharacterized protein LOC109742895 isoform X2 [Aegilops tauschii subsp. tauschii]</t>
  </si>
  <si>
    <t>PH02Gene23152</t>
  </si>
  <si>
    <t xml:space="preserve">K18207|1.7e-70|atr:18433656|K18207 protein O-mannose beta-1,4-N-acetylglucosaminyltransferase [EC:2.4.1.312] | (RefSeq) protein O-linked-mannose beta-1,4-N-acetylglucosaminyltransferase 2 </t>
  </si>
  <si>
    <t>Beta-1,2-xylosyltransferease XAX1 OS=Oryza sativa subsp. japonica OX=39947 GN=XAX1 PE=1 SV=1</t>
  </si>
  <si>
    <t>PREDICTED: uncharacterized protein LOC102716602 [Oryza brachyantha]</t>
  </si>
  <si>
    <t>PH02Gene36680</t>
  </si>
  <si>
    <t xml:space="preserve">Cellular Component: ubiquitin ligase complex (GO:0000151);; Molecular Function: protein binding (GO:0005515);; Cellular Component: cellular_component (GO:0005575);; Cellular Component: intracellular (GO:0005622);; Cellular Component: cell (GO:0005623);; Cellular Component: cullin-RING ubiquitin ligase complex (GO:0031461);; Cellular Component: Cul3-RING ubiquitin ligase complex (GO:0031463);; Cellular Component: macromolecular complex (GO:0032991);; Cellular Component: intracellular part (GO:0044424);; Cellular Component: cell part (GO:0044464);; Cellular Component: catalytic complex (GO:1902494);; Cellular Component: transferase complex (GO:1990234);; </t>
  </si>
  <si>
    <t xml:space="preserve">K14308|8.7e-18|bna:106359187|K14308 nuclear pore complex protein Nup54 | (RefSeq) LOW QUALITY PROTEIN: uncharacterized protein LOC106359187 </t>
  </si>
  <si>
    <t>F-box/kelch-repeat protein At1g67480 OS=Arabidopsis thaliana OX=3702 GN=At1g67480 PE=2 SV=1</t>
  </si>
  <si>
    <t>PREDICTED: F-box/kelch-repeat protein At1g67480 [Oryza brachyantha]</t>
  </si>
  <si>
    <t>Phyllostachys_edulis_newGene_10440</t>
  </si>
  <si>
    <t>PH02Gene04833</t>
  </si>
  <si>
    <t xml:space="preserve">Biological Process: spliceosomal snRNP assembly (GO:0000387);; Molecular Function: RNA binding (GO:0003723);; Cellular Component: spliceosomal complex (GO:0005681);; Cellular Component: small nucleolar ribonucleoprotein complex (GO:0005732);; </t>
  </si>
  <si>
    <t xml:space="preserve">K11098|3.7e-44|dosa:Os02t0177500-01|K11098 small nuclear ribonucleoprotein F | (RefSeq) Os02g0177500; Similar to Small nuclear ribonucleoprotein F (snRNP-F) (Sm protein F) (Sm-F) (SmF). </t>
  </si>
  <si>
    <t>LSM domain</t>
  </si>
  <si>
    <t>Probable small nuclear ribonucleoprotein F OS=Arabidopsis thaliana OX=3702 GN=At4g30220 PE=3 SV=1</t>
  </si>
  <si>
    <t>PREDICTED: probable small nuclear ribonucleoprotein F [Oryza brachyantha]</t>
  </si>
  <si>
    <t>biological process: cellular process (GO:0009987);; biological process: cellular component organization or biogenesis (GO:0071840);;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</t>
  </si>
  <si>
    <t>PH02Gene38611</t>
  </si>
  <si>
    <t xml:space="preserve">K13412|3.5e-41|ats:109754466|K13412 calcium-dependent protein kinase [EC:2.7.11.1] | (RefSeq) LOC109754466; calcium-dependent protein kinase 20 </t>
  </si>
  <si>
    <t>PH02Gene25331</t>
  </si>
  <si>
    <t xml:space="preserve">Molecular Function: acetate-CoA ligase activity (GO:0003987);; Molecular Function: AMP binding (GO:0016208);; Biological Process: acetyl-CoA biosynthetic process from acetate (GO:0019427);; </t>
  </si>
  <si>
    <t xml:space="preserve">K01895|0.0e+00|bdi:100839844|K01895 acetyl-CoA synthetase [EC:6.2.1.1] | (RefSeq) acetyl-coenzyme A synthetase, chloroplastic/glyoxysomal </t>
  </si>
  <si>
    <t>Glycolysis / Gluconeogenesis (ko00010);; Pyruvate metabolism (ko00620);; Glyoxylate and dicarboxylate metabolism (ko00630);; Propanoate metabolism (ko00640);; Carbon metabolism (ko01200)</t>
  </si>
  <si>
    <t>Acetyl-coenzyme A synthetase, chloroplastic/glyoxysomal OS=Arabidopsis thaliana OX=3702 GN=ACS PE=1 SV=1</t>
  </si>
  <si>
    <t>acetyl-coenzyme A synthetase, chloroplastic/glyoxysomal [Brachypodium distachyon]</t>
  </si>
  <si>
    <t>PH02Gene14778</t>
  </si>
  <si>
    <t xml:space="preserve">Molecular Function: structural constituent of ribosome (GO:0003735);; Cellular Component: ribosome (GO:0005840);; Biological Process: translation (GO:0006412);; Molecular Function: rRNA binding (GO:0019843);; </t>
  </si>
  <si>
    <t xml:space="preserve">K02987|1.8e-102|sbi:8062716|K02987 small subunit ribosomal protein S4e | (RefSeq) 40S ribosomal protein S4 </t>
  </si>
  <si>
    <t>40S ribosomal protein S4 OS=Zea mays OX=4577 GN=RPS4 PE=2 SV=1</t>
  </si>
  <si>
    <t>hypothetical protein C2845_PM06G25580 [Panicum miliaceum]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</si>
  <si>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molecular function: binding (GO:0005488)</t>
  </si>
  <si>
    <t>PH02Gene49961</t>
  </si>
  <si>
    <t xml:space="preserve">K13459|2.5e-09|jcu:105637910|K13459 disease resistance protein RPS2 | (RefSeq) disease resistance protein RPS2 </t>
  </si>
  <si>
    <t>PH02Gene18428</t>
  </si>
  <si>
    <t xml:space="preserve">Cellular Component: Golgi membrane (GO:0000139);; Biological Process: protein glycosylation (GO:0006486);; Cellular Component: integral component of membrane (GO:0016021);; Molecular Function: transferase activity, transferring glycosyl groups (GO:0016757);; </t>
  </si>
  <si>
    <t xml:space="preserve">K20843|1.6e-07|jcu:105642347|K20843 hydroxyproline O-galactosyltransferase 2/3/4/5/6 [EC:2.4.1.-] | (RefSeq) hydroxyproline O-galactosyltransferase GALT3 </t>
  </si>
  <si>
    <t>Galactosyltransferase</t>
  </si>
  <si>
    <t>Hydroxyproline O-galactosyltransferase GALT4 OS=Arabidopsis thaliana OX=3702 GN=GALT4 PE=2 SV=2</t>
  </si>
  <si>
    <t>PREDICTED: beta-1,3-galactosyltransferase pvg3-like [Oryza brachyantha]</t>
  </si>
  <si>
    <t>PH02Gene08412</t>
  </si>
  <si>
    <t xml:space="preserve">Cellular Component: cellular_component (GO:0005575);; Cellular Component: intracellular (GO:0005622);; Cellular Component: cell (GO:0005623);; Cellular Component: cytoplasm (GO:0005737);; Cellular Component: peroxisome (GO:0005777);; Biological Process: organelle organization (GO:0006996);; Biological Process: biological_process (GO:0008150);; Biological Process: plastid organization (GO:0009657);; Biological Process: chloroplast organization (GO:0009658);; Biological Process: cellular process (GO:0009987);; Biological Process: cellular component organization (GO:0016043);; Cellular Component: microbody (GO:0042579);;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cellular component organization or biogenesis (GO:0071840);; </t>
  </si>
  <si>
    <t>QWRF motif-containing protein 2 OS=Arabidopsis thaliana OX=3702 GN=QWRF2 PE=2 SV=1</t>
  </si>
  <si>
    <t>hypothetical protein E2562_027917 [Oryza meyeriana var. granulata]</t>
  </si>
  <si>
    <t>cellular component: cell (GO:0005623);; cellular component: cell part (GO:0044464);; cellular component: organelle (GO:0043226);; biological process: cellular process (GO:0009987);; biological process: cellular component organization or biogenesis (GO:0071840)</t>
  </si>
  <si>
    <t>PH02Gene31994</t>
  </si>
  <si>
    <t>AT-hook motif nuclear-localized protein 10 OS=Arabidopsis thaliana OX=3702 GN=AHL10 PE=1 SV=2</t>
  </si>
  <si>
    <t>hypothetical protein E2562_022394 [Oryza meyeriana var. granulata]</t>
  </si>
  <si>
    <t>PH02Gene43186</t>
  </si>
  <si>
    <t>hypothetical protein PAHAL_3G339900 [Panicum hallii]</t>
  </si>
  <si>
    <t>PH02Gene32398</t>
  </si>
  <si>
    <t xml:space="preserve">Biological Process: reproduction (GO:0000003);; Biological Process: cell cycle checkpoint (GO:0000075);; Cellular Component: nuclear chromosome (GO:0000228);; Biological Process: mitotic cell cycle (GO:0000278);; Biological Process: nuclear division (GO:0000280);; Cellular Component: chromosome, centromeric region (GO:0000775);; Cellular Component: kinetochore (GO:0000776);; Cellular Component: condensed chromosome kinetochore (GO:0000777);; Cellular Component: condensed nuclear chromosome kinetochore (GO:0000778);; Cellular Component: condensed chromosome, centromeric region (GO:0000779);; Cellular Component: condensed nuclear chromosome, centromeric region (GO:0000780);; Cellular Component: condensed chromosome (GO:0000793);; Cellular Component: condensed nuclear chromosome (GO:0000794);; Biological Process: sister chromatid segregation (GO:0000819);; Cellular Component: condensed chromosome outer kinetochore (GO:0000940);; Cellular Component: condensed nuclear chromosome outer kinetochore (GO:0000942);; Molecular Function: molecular_function (GO:0003674);; Molecular Function: catalytic activity (GO:0003824);; Molecular Function: protein kinase activity (GO:0004672);; Cellular Component: cellular_component (GO:0005575);; Cellular Component: intracellular (GO:0005622);; Cellular Component: cell (GO:0005623);; Cellular Component: nucleus (GO:0005634);; Cellular Component: nucleoplasm (GO:0005654);; Cellular Component: chromosome (GO:0005694);; Cellular Component: cytoplasm (GO:0005737);; Cellular Component: cytosol (GO:0005829);;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organelle organization (GO:0006996);; Biological Process: cell cycle (GO:0007049);; Biological Process: chromosome segregation (GO:0007059);; Biological Process: sister chromatid cohesion (GO:0007062);; Biological Process: regulation of sister chromatid cohesion (GO:0007063);; Biological Process: regulation of mitotic nuclear division (GO:0007088);; Biological Process: mitotic cell cycle checkpoint (GO:0007093);; Biological Process: mitotic spindle assembly checkpoint (GO:0007094);; Biological Process: meiosis II (GO:0007135);; Biological Process: regulation of mitotic cell cycle (GO:0007346);; Biological Process: biological_process (GO:0008150);; Biological Process: metabolic process (GO:0008152);; Biological Process: regulation of signal transduction (GO:0009966);; Biological Process: positive regulation of signal transduction (GO:0009967);; Biological Process: cellular process (GO:0009987);; Biological Process: regulation of cell cycle process (GO:0010564);; Biological Process: negative regulation of organelle organization (GO:0010639);; Biological Process: regulation of cell communication (GO:0010646);; Biological Process: positive regulation of cell communication (GO:0010647);; Biological Process: regulation of cell death (GO:0010941);; Biological Process: positive regulation of cell death (GO:0010942);; Biological Process: negative regulation of cell cycle process (GO:0010948);; Biological Process: regulation of mitotic sister chromatid separation (GO:0010965);;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cell cycle process (GO:0022402);; Biological Process: reproductive process (GO:0022414);; Biological Process: regulation of signaling (GO:0023051);; Biological Process: positive regulation of signaling (GO:0023056);; Biological Process: regulation of mitotic metaphase/anaphase transition (GO:0030071);; Biological Process: spindle checkpoint (GO:0031577);; Cellular Component: membrane-enclosed lumen (GO:0031974);; Cellular Component: nuclear lumen (GO:0031981);; Cellular Component: macromolecular complex (GO:0032991);; Biological Process: regulation of organelle organization (GO:0033043);; Biological Process: regulation of chromosome organization (GO:0033044);; Biological Process: regulation of sister chromatid segregation (GO:0033045);; Biological Process: negative regulation of sister chromatid segregation (GO:0033046);; Biological Process: regulation of mitotic sister chromatid segregation (GO:0033047);; Biological Process: negative regulation of mitotic sister chromatid segregation (GO:0033048);; Biological Process: protein modification process (GO:0036211);; Biological Process: regulation of apoptotic process (GO:0042981);; Biological Process: positive regulation of apoptotic process (GO:0043065);; Biological Process: regulation of programmed cell death (GO:0043067);; Biological Process: positive regulation of programmed cell death (GO:0043068);;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chromosomal part (GO:0044427);; Cellular Component: nuclear part (GO:0044428);; Cellular Component: cytoplasmic part (GO:0044444);; Cellular Component: intracellular organelle part (GO:0044446);; Cellular Component: nuclear chromosome part (GO:0044454);; Cellular Component: cell part (GO:0044464);; Biological Process: meiotic chromosome segregation (GO:0045132);; Biological Process: meiotic sister chromatid segregation (GO:0045144);; Biological Process: negative regulation of cell cycle (GO:0045786);; Biological Process: negative regulation of mitotic nuclear division (GO:0045839);; Biological Process: negative regulation of mitotic metaphase/anaphase transition (GO:0045841);; Biological Process: negative regulation of mitotic cell cycle (GO:0045930);; Biological Process: organelle fission (GO:0048285);;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regulation of cellular component organization (GO:0051128);; Biological Process: negative regulation of cellular component organization (GO:0051129);; Biological Process: meiotic sister chromatid cohesion (GO:0051177);; Biological Process: chromosome organization (GO:0051276);; Biological Process: meiotic cell cycle (GO:0051321);; Biological Process: regulation of cell cycle (GO:0051726);; Biological Process: meiotic sister chromatid cohesion, centromeric (GO:0051754);; Biological Process: regulation of nuclear division (GO:0051783);; Biological Process: negative regulation of nuclear division (GO:0051784);; Biological Process: regulation of chromosome segregation (GO:0051983);; Biological Process: negative regulation of chromosome segregation (GO:0051985);; Biological Process: biological regulation (GO:0065007);; Cellular Component: intracellular organelle lumen (GO:0070013);; Biological Process: chromosome organization involved in meiotic cell cycle (GO:0070192);; Biological Process: centromeric sister chromatid cohesion (GO:0070601);; Biological Process: spindle assembly checkpoint (GO:0071173);; Biological Process: mitotic spindle checkpoint (GO:0071174);; Biological Process: organic substance metabolic process (GO:0071704);; Biological Process: cellular component organization or biogenesis (GO:0071840);; Cellular Component: chromosomal region (GO:0098687);; Biological Process: nuclear chromosome segregation (GO:0098813);; Biological Process: meiotic nuclear division (GO:0140013);; Biological Process: organonitrogen compound metabolic process (GO:1901564);; Biological Process: regulation of cell cycle phase transition (GO:1901987);; Biological Process: negative regulation of cell cycle phase transition (GO:1901988);; Biological Process: regulation of mitotic cell cycle phase transition (GO:1901990);; Biological Process: negative regulation of mitotic cell cycle phase transition (GO:1901991);; Biological Process: regulation of metaphase/anaphase transition of cell cycle (GO:1902099);; Biological Process: negative regulation of metaphase/anaphase transition of cell cycle (GO:1902100);; Biological Process: regulation of intracellular signal transduction (GO:1902531);; Biological Process: positive regulation of intracellular signal transduction (GO:1902533);; Biological Process: meiotic cell cycle process (GO:1903046);; Biological Process: mitotic cell cycle process (GO:1903047);; Biological Process: regulation of chromosome separation (GO:1905818);; Biological Process: negative regulation of chromosome separation (GO:1905819);; Biological Process: negative regulation of mitotic sister chromatid separation (GO:2000816);; Biological Process: regulation of apoptotic signaling pathway (GO:2001233);; Biological Process: positive regulation of apoptotic signaling pathway (GO:2001235);; Biological Process: regulation of intrinsic apoptotic signaling pathway (GO:2001242);; Biological Process: positive regulation of intrinsic apoptotic signaling pathway (GO:2001244);; Biological Process: negative regulation of chromosome organization (GO:2001251);; </t>
  </si>
  <si>
    <t xml:space="preserve">K02178|1.9e-125|obr:102722691|K02178 checkpoint serine/threonine-protein kinase [EC:2.7.11.1] | (RefSeq) mitotic checkpoint serine/threonine-protein kinase BUB1 </t>
  </si>
  <si>
    <t>Mitotic checkpoint serine/threonine-protein kinase BUB1 OS=Arabidopsis thaliana OX=3702 GN=BUB1 PE=1 SV=1</t>
  </si>
  <si>
    <t>hypothetical protein E2562_026953 [Oryza meyeriana var. granulata]</t>
  </si>
  <si>
    <t>biological process: reproduction (GO:0000003);; biological process: cellular process (GO:0009987);; biological process: biological regulation (GO:0065007);; cellular component: cell (GO:0005623);; cellular component: organelle (GO:0043226);; cellular component: organelle part (GO:0044422);; cellular component: cell part (GO:0044464);; biological process: single-organism process (GO:0044699);; biological process: cellular component organization or biogenesis (GO:0071840);; cellular component: macromolecular complex (GO:0032991);; cellular component: membrane-enclosed lumen (GO:0031974);; molecular function: catalytic activity (GO:0003824);; biological process: metabolic process (GO:0008152);; biological process: reproductive process (GO:0022414)</t>
  </si>
  <si>
    <t>Phyllostachys_edulis_newGene_11045</t>
  </si>
  <si>
    <t>Phyllostachys_edulis_newGene_20408</t>
  </si>
  <si>
    <t xml:space="preserve">K17545|4.8e-90|zma:103634684|K17545 serine/threonine-protein kinase ULK4 [EC:2.7.11.1] | (RefSeq) uncharacterized protein LOC103634684 </t>
  </si>
  <si>
    <t>Integrase core domain</t>
  </si>
  <si>
    <t>Phyllostachys_edulis_newGene_5481</t>
  </si>
  <si>
    <t>PH02Gene45239</t>
  </si>
  <si>
    <t>PH02Gene33474</t>
  </si>
  <si>
    <t xml:space="preserve">K01369|4.7e-221|sita:101754691|K01369 legumain [EC:3.4.22.34] | (RefSeq) vacuolar-processing enzyme </t>
  </si>
  <si>
    <t>Vacuolar-processing enzyme OS=Citrus sinensis OX=2711 PE=2 SV=1</t>
  </si>
  <si>
    <t>hypothetical protein EJB05_55657 [Eragrostis curvula]</t>
  </si>
  <si>
    <t>PH02Gene00925</t>
  </si>
  <si>
    <t xml:space="preserve">Cellular Component: Golgi membrane (GO:0000139);; Biological Process: GPI anchor biosynthetic process (GO:0006506);; Cellular Component: integral component of membrane (GO:0016021);; </t>
  </si>
  <si>
    <t xml:space="preserve">K23553|1.9e-165|sita:101758113|K23553 post-GPI attachment to proteins factor 3 | (RefSeq) post-GPI attachment to proteins factor 3 </t>
  </si>
  <si>
    <t>Per1-like family</t>
  </si>
  <si>
    <t>hypothetical protein EJB05_08249 [Eragrostis curvula]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</si>
  <si>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membrane part (GO:0044425)</t>
  </si>
  <si>
    <t>PH02Gene37451</t>
  </si>
  <si>
    <t xml:space="preserve">Cellular Component: cellular_component (GO:0005575);; Cellular Component: cell-cell junction (GO:0005911);; Cellular Component: plasmodesma (GO:0009506);; Cellular Component: cell junction (GO:0030054);; Cellular Component: symplast (GO:0055044);; </t>
  </si>
  <si>
    <t xml:space="preserve">K20887|9.7e-244|vvi:100244115|K20887 xyloglucan glycosyltransferase 4 [EC:2.4.1.-] | (RefSeq) xyloglucan glycosyltransferase 4 </t>
  </si>
  <si>
    <t>Glycosyltransferase like family 2</t>
  </si>
  <si>
    <t>Probable xyloglucan glycosyltransferase 7 OS=Oryza sativa subsp. japonica OX=39947 GN=CSLC7 PE=2 SV=1</t>
  </si>
  <si>
    <t>hypothetical protein E2562_015963 [Oryza meyeriana var. granulata]</t>
  </si>
  <si>
    <t>cellular component: cell junction (GO:0030054);; cellular component: symplast (GO:0055044)</t>
  </si>
  <si>
    <t>Phyllostachys_edulis_newGene_11087</t>
  </si>
  <si>
    <t>Phyllostachys_edulis_newGene_10091</t>
  </si>
  <si>
    <t>PH02Gene10840</t>
  </si>
  <si>
    <t xml:space="preserve">Molecular Function: translation initiation factor activity (GO:0003743);; Cellular Component: eukaryotic translation initiation factor 3 complex (GO:0005852);; </t>
  </si>
  <si>
    <t xml:space="preserve">K15029|1.2e-291|ats:109739655|K15029 translation initiation factor 3 subunit L | (RefSeq) LOC109739655; eukaryotic translation initiation factor 3 subunit L-like </t>
  </si>
  <si>
    <t>[JK]</t>
  </si>
  <si>
    <t>Translation, ribosomal structure and biogenesis;; Transcription</t>
  </si>
  <si>
    <t>RNA polymerase I-associated factor PAF67</t>
  </si>
  <si>
    <t>hypothetical protein EJB05_32715, partial [Eragrostis curvula]</t>
  </si>
  <si>
    <t>PH02Gene20917</t>
  </si>
  <si>
    <t xml:space="preserve">Cellular Component: nucleus (GO:0005634);; Cellular Component: cytosol (GO:0005829);; </t>
  </si>
  <si>
    <t xml:space="preserve">K12873|2.3e-48|dosa:Os12t0149800-01|K12873 bud site selection protein 31 | (RefSeq) Os12g0149800; Similar to G10. </t>
  </si>
  <si>
    <t>G10 protein</t>
  </si>
  <si>
    <t>Protein BUD31 homolog 3 OS=Oryza sativa subsp. japonica OX=39947 GN=Os12g0149800 PE=2 SV=2</t>
  </si>
  <si>
    <t>DK</t>
  </si>
  <si>
    <t>Cell cycle control, cell division, chromosome partitioning;; Transcription</t>
  </si>
  <si>
    <t>hypothetical protein DAI22_12g037900 [Oryza sativa Japonica Group]</t>
  </si>
  <si>
    <t>Phyllostachys_edulis_newGene_17295</t>
  </si>
  <si>
    <t>PH02Gene25847</t>
  </si>
  <si>
    <t xml:space="preserve">Molecular Function: transcription factor activity, sequence-specific DNA binding (GO:0003700);; Cellular Component: nucleus (GO:0005634);; Molecular Function: protein dimerization activity (GO:0046983);; </t>
  </si>
  <si>
    <t xml:space="preserve">K18878|6.4e-31|cann:107866053|K18878 BHLH transcription factor Upa20 | (RefSeq) Upa20; transcription factor bHLH137-like </t>
  </si>
  <si>
    <t>Transcription factor bHLH49 OS=Arabidopsis thaliana OX=3702 GN=BHLH49 PE=1 SV=1</t>
  </si>
  <si>
    <t>transcription factor bHLH49 [Brachypodium distachyon]</t>
  </si>
  <si>
    <t>PH02Gene02189</t>
  </si>
  <si>
    <t xml:space="preserve">Cellular Component: transverse filament (GO:0000802);; Biological Process: synapsis (GO:0007129);; Biological Process: reciprocal meiotic recombination (GO:0007131);; </t>
  </si>
  <si>
    <t xml:space="preserve">K04077|2.4e-13|boe:106343980|K04077 chaperonin GroEL | (RefSeq) uncharacterized protein LOC106343980 </t>
  </si>
  <si>
    <t>Synaptonemal complex protein ZEP1 OS=Oryza sativa subsp. japonica OX=39947 GN=ZEP1 PE=1 SV=2</t>
  </si>
  <si>
    <t>synaptonemal complex protein ZEP1 [Brachypodium distachyon]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</si>
  <si>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biological process: metabolic process (GO:0008152)</t>
  </si>
  <si>
    <t>PH02Gene27369</t>
  </si>
  <si>
    <t xml:space="preserve">Biological Process: carbohydrate metabolic process (GO:0005975);; Biological Process: tricarboxylic acid cycle (GO:0006099);; Biological Process: malate metabolic process (GO:0006108);; Molecular Function: L-malate dehydrogenase activity (GO:0030060);; </t>
  </si>
  <si>
    <t xml:space="preserve">K00026|3.5e-40|ats:109749008|K00026 malate dehydrogenase [EC:1.1.1.37] | (RefSeq) LOC109749008; malate dehydrogenase, glyoxysomal </t>
  </si>
  <si>
    <t>lactate/malate dehydrogenase, alpha/beta C-terminal domain</t>
  </si>
  <si>
    <t>Malate dehydrogenase, glyoxysomal OS=Oryza sativa subsp. japonica OX=39947 GN=Os12g0632700 PE=1 SV=3</t>
  </si>
  <si>
    <t>PH02Gene29812</t>
  </si>
  <si>
    <t xml:space="preserve">Molecular Function: iron ion transmembrane transporter activity (GO:0005381);; Cellular Component: integral component of membrane (GO:0016021);; </t>
  </si>
  <si>
    <t xml:space="preserve">K21398|1.1e-160|dcr:108196094|K21398 natural resistance-associated macrophage protein 2 | (RefSeq) metal transporter Nramp1 </t>
  </si>
  <si>
    <t>Metal transporter Nramp1 OS=Oryza sativa subsp. japonica OX=39947 GN=NRAMP1 PE=2 SV=1</t>
  </si>
  <si>
    <t>metal transporter Nramp1-like [Aegilops tauschii subsp. tauschii]</t>
  </si>
  <si>
    <t>PH02Gene48116</t>
  </si>
  <si>
    <t xml:space="preserve">Biological Process: response to heat (GO:0009408);; </t>
  </si>
  <si>
    <t xml:space="preserve">K13993|7.5e-65|dosa:Os02t0782500-01|K13993 HSP20 family protein | (RefSeq) Os02g0782500; Similar to Small heat stress protein class CIII. </t>
  </si>
  <si>
    <t>18.6 kDa class III heat shock protein OS=Oryza sativa subsp. japonica OX=39947 GN=HSP18.6 PE=2 SV=1</t>
  </si>
  <si>
    <t>hypothetical protein OsI_09186 [Oryza sativa Indica Group]</t>
  </si>
  <si>
    <t>Phyllostachys_edulis_newGene_17180</t>
  </si>
  <si>
    <t>Probable methionine--tRNA ligase OS=Oryza sativa subsp. japonica OX=39947 GN=Os06g0508700 PE=2 SV=2</t>
  </si>
  <si>
    <t>Phyllostachys_edulis_newGene_14299</t>
  </si>
  <si>
    <t>PH02Gene43984</t>
  </si>
  <si>
    <t xml:space="preserve">K13436|6.7e-126|bdi:100824185|K13436 pto-interacting protein 1 [EC:2.7.11.1] | (RefSeq) pto-interacting protein 1 isoform X1 </t>
  </si>
  <si>
    <t>Probable receptor-like protein kinase At2g47060 OS=Arabidopsis thaliana OX=3702 GN=At2g47060 PE=1 SV=1</t>
  </si>
  <si>
    <t>pto kinase interactor [Saccharum hybrid cultivar R570]</t>
  </si>
  <si>
    <t>PH02Gene25958</t>
  </si>
  <si>
    <t>uncharacterized protein LOC4325858 isoform X2 [Oryza sativa Japonica Group]</t>
  </si>
  <si>
    <t>Phyllostachys_edulis_newGene_999</t>
  </si>
  <si>
    <t>Phyllostachys_edulis_newGene_14375</t>
  </si>
  <si>
    <t xml:space="preserve">K17302|2.1e-75|osa:4350061|K17302 coatomer subunit beta' | (RefSeq) uncharacterized protein LOC4350061 </t>
  </si>
  <si>
    <t>Putative cysteine-rich receptor-like protein kinase 39 OS=Arabidopsis thaliana OX=3702 GN=CRK39 PE=3 SV=1</t>
  </si>
  <si>
    <t>hypothetical protein OsJ_26865 [Oryza sativa Japonica Group]</t>
  </si>
  <si>
    <t>PH02Gene50130</t>
  </si>
  <si>
    <t xml:space="preserve">K18207|5.8e-66|hbr:110673461|K18207 protein O-mannose beta-1,4-N-acetylglucosaminyltransferase [EC:2.4.1.312] | (RefSeq) EGF domain-specific O-linked N-acetylglucosamine transferase-like </t>
  </si>
  <si>
    <t>PH02Gene28356</t>
  </si>
  <si>
    <t xml:space="preserve">Molecular Function: hydrolase activity (GO:0016787);; Biological Process: phosphatidylinositol dephosphorylation (GO:0046856);; </t>
  </si>
  <si>
    <t xml:space="preserve">K24221|5.4e-107|vra:106768887|K24221 type I inositol polyphosphate 5-phosphatase IP5P1/2 [EC:3.1.3.56] | (RefSeq) type I inositol polyphosphate 5-phosphatase 2 isoform X1 </t>
  </si>
  <si>
    <t>Inositol phosphate metabolism (ko00562)</t>
  </si>
  <si>
    <t>Endonuclease/Exonuclease/phosphatase family</t>
  </si>
  <si>
    <t>Type IV inositol polyphosphate 5-phosphatase 7 OS=Arabidopsis thaliana OX=3702 GN=IP5P7 PE=1 SV=1</t>
  </si>
  <si>
    <t>PREDICTED: type IV inositol polyphosphate 5-phosphatase 7-like isoform X1 [Oryza brachyantha]</t>
  </si>
  <si>
    <t>Phyllostachys_edulis_newGene_20510</t>
  </si>
  <si>
    <t xml:space="preserve">K06067|1.1e-155|dosa:Os06t0583400-01|K06067 histone deacetylase 1/2 [EC:3.5.1.98] | (RefSeq) Os06g0583400, CLASS-1_TYPE_HISTONE_DEACETYLASE_1, HDAC1; Class-I type histone deacetylase, Seedling root growth </t>
  </si>
  <si>
    <t>PH02Gene04113</t>
  </si>
  <si>
    <t>hypothetical protein E2562_000844 [Oryza meyeriana var. granulata]</t>
  </si>
  <si>
    <t>Phyllostachys_edulis_newGene_41</t>
  </si>
  <si>
    <t>hypothetical protein EJB05_22047, partial [Eragrostis curvula]</t>
  </si>
  <si>
    <t>PH02Gene15423</t>
  </si>
  <si>
    <t>hypothetical protein BAE44_0005055 [Dichanthelium oligosanthes]</t>
  </si>
  <si>
    <t>PH02Gene38795</t>
  </si>
  <si>
    <t xml:space="preserve">K13415|3.0e-27|cqi:110733407|K13415 protein brassinosteroid insensitive 1 [EC:2.7.10.1 2.7.11.1] | (RefSeq) systemin receptor SR160-like </t>
  </si>
  <si>
    <t>Putative kinase-like protein TMKL1 OS=Arabidopsis thaliana OX=3702 GN=TMKL1 PE=1 SV=1</t>
  </si>
  <si>
    <t>putative kinase-like protein TMKL1 [Oryza sativa Japonica Group]</t>
  </si>
  <si>
    <t>Phyllostachys_edulis_newGene_1897</t>
  </si>
  <si>
    <t>uncharacterized protein LOC101774065 [Setaria italica]</t>
  </si>
  <si>
    <t>Phyllostachys_edulis_newGene_13538</t>
  </si>
  <si>
    <t>hypothetical protein EJB05_42771 [Eragrostis curvula]</t>
  </si>
  <si>
    <t>PH02Gene23059</t>
  </si>
  <si>
    <t xml:space="preserve">K15015|1.7e-15|aip:107609646|K15015 solute carrier family 32 (vesicular inhibitory amino acid transporter) | (RefSeq) uncharacterized protein LOC107609646 isoform X1 </t>
  </si>
  <si>
    <t>IQ domain-containing protein IQM2 OS=Arabidopsis thaliana OX=3702 GN=IQM2 PE=2 SV=1</t>
  </si>
  <si>
    <t>hypothetical protein E2562_019469 [Oryza meyeriana var. granulata]</t>
  </si>
  <si>
    <t>PH02Gene08728</t>
  </si>
  <si>
    <t>HNH endonuclease</t>
  </si>
  <si>
    <t>hypothetical protein E2562_022273 [Oryza meyeriana var. granulata]</t>
  </si>
  <si>
    <t>PH02Gene23116</t>
  </si>
  <si>
    <t xml:space="preserve">Cellular Component: integral component of membrane (GO:0016021);; Biological Process: endoplasmic reticulum tubular network organization (GO:0071786);; </t>
  </si>
  <si>
    <t xml:space="preserve">K23292|6.6e-57|egu:105053706|K23292 endoplasmic reticulum junction formation protein lunapark | (RefSeq) uncharacterized protein At2g24330-like </t>
  </si>
  <si>
    <t>Uncharacterized protein At2g24330 OS=Arabidopsis thaliana OX=3702 GN=At2g24330 PE=2 SV=1</t>
  </si>
  <si>
    <t>uncharacterized protein At2g24330-like [Setaria viridis]</t>
  </si>
  <si>
    <t>cellular component: membrane (GO:0016020);; cellular component: membrane part (GO:0044425);; biological process: cellular process (GO:0009987);; biological process: cellular component organization or biogenesis (GO:0071840)</t>
  </si>
  <si>
    <t>PH02Gene24437</t>
  </si>
  <si>
    <t xml:space="preserve">Biological Process: autophagy (GO:0006914);; </t>
  </si>
  <si>
    <t xml:space="preserve">K17888|2.9e-93|bdi:100826383|K17888 ubiquitin-like-conjugating enzyme ATG10 | (RefSeq) ubiquitin-like-conjugating enzyme ATG10 isoform X1 </t>
  </si>
  <si>
    <t>Autophagocytosis associated protein, active-site domain</t>
  </si>
  <si>
    <t>Ubiquitin-like-conjugating enzyme ATG10 OS=Arabidopsis thaliana OX=3702 GN=ATG10 PE=1 SV=1</t>
  </si>
  <si>
    <t>autophagy-related protein 10a [Hordeum vulgare]</t>
  </si>
  <si>
    <t>PH02Gene25223</t>
  </si>
  <si>
    <t xml:space="preserve">Molecular Function: transcription regulatory region sequence-specific DNA binding (GO:0000976);; Molecular Function: transcription factor activity, sequence-specific DNA binding (GO:0003700);; Cellular Component: nucleus (GO:0005634);; Molecular Function: sequence-specific DNA binding (GO:0043565);; Biological Process: positive regulation of transcription, DNA-templated (GO:0045893);; </t>
  </si>
  <si>
    <t>bZIP transcription factor 53 OS=Arabidopsis thaliana OX=3702 GN=BZIP53 PE=1 SV=1</t>
  </si>
  <si>
    <t>hypothetical protein E2562_003313 [Oryza meyeriana var. granulata]</t>
  </si>
  <si>
    <t>Phyllostachys_edulis_newGene_8934</t>
  </si>
  <si>
    <t>PH02Gene50721</t>
  </si>
  <si>
    <t xml:space="preserve">K04688|5.1e-252|dosa:Os03t0334000-02|K04688 ribosomal protein S6 kinase beta [EC:2.7.11.1] | (RefSeq) Os03g0334000; Similar to Ribosomal protein S6 kinase. </t>
  </si>
  <si>
    <t>Serine/threonine-protein kinase AtPK2/AtPK19 OS=Arabidopsis thaliana OX=3702 GN=ATPK2 PE=1 SV=2</t>
  </si>
  <si>
    <t>hypothetical protein C2845_PM02G26980 [Panicum miliaceum]</t>
  </si>
  <si>
    <t>PH02Gene38129</t>
  </si>
  <si>
    <t xml:space="preserve">Biological Process: RNA modification (GO:0009451);; Cellular Component: intracellular membrane-bounded organelle (GO:0043231);; </t>
  </si>
  <si>
    <t xml:space="preserve">K22262|1.5e-99|qsu:112034235|K22262 WD repeat and FYVE domain-containing protein 3 | (RefSeq) protein SPIRRIG </t>
  </si>
  <si>
    <t>Pentatricopeptide repeat-containing protein At4g20770 OS=Arabidopsis thaliana OX=3702 GN=PCMP-E35 PE=3 SV=2</t>
  </si>
  <si>
    <t>hypothetical protein BRADI_3g05000v3 [Brachypodium distachyon]</t>
  </si>
  <si>
    <t>biological process: metabolic process (GO:0008152);; biological process: cellular process (GO:0009987);; cellular component: cell (GO:0005623);; cellular component: organelle (GO:0043226);; cellular component: cell part (GO:0044464)</t>
  </si>
  <si>
    <t>PH02Gene28167</t>
  </si>
  <si>
    <t xml:space="preserve">K00799|6.1e-107|ats:109768268|K00799 glutathione S-transferase [EC:2.5.1.18] | (RefSeq) LOC109768268; glutathione S-transferase 4-like </t>
  </si>
  <si>
    <t>Glutathione S-transferase 4 OS=Zea mays OX=4577 GN=GST4 PE=1 SV=2</t>
  </si>
  <si>
    <t>glutathione S-transferase 4-like [Aegilops tauschii subsp. tauschii]</t>
  </si>
  <si>
    <t>PH02Gene07007</t>
  </si>
  <si>
    <t xml:space="preserve">K24193|3.2e-279|obr:102700723|K24193 MFS transporter, SP family, sugar:H+ symporter | (RefSeq) sugar transport protein 1-like </t>
  </si>
  <si>
    <t>Sugar transport protein MST6 OS=Oryza sativa subsp. japonica OX=39947 GN=MST6 PE=1 SV=1</t>
  </si>
  <si>
    <t>hypothetical protein E2562_000881 [Oryza meyeriana var. granulata]</t>
  </si>
  <si>
    <t>PH02Gene13174</t>
  </si>
  <si>
    <t xml:space="preserve">K00430|7.7e-170|dosa:Os01t0543100-01|K00430 peroxidase [EC:1.11.1.7] | (RefSeq) Os01g0543100; Similar to Peroxidase 72 precursor (EC 1.11.1.7) (Atperox P72) (PRXR8) (ATP6a). </t>
  </si>
  <si>
    <t>Peroxidase 72 OS=Arabidopsis thaliana OX=3702 GN=PER72 PE=1 SV=1</t>
  </si>
  <si>
    <t>hypothetical protein EJB05_15836 [Eragrostis curvula]</t>
  </si>
  <si>
    <t>PH02Gene10583</t>
  </si>
  <si>
    <t xml:space="preserve">Cellular Component: Golgi membrane (GO:0000139);; Cellular Component: cellular_component (GO:0005575);; Cellular Component: intracellular (GO:0005622);; Cellular Component: cell (GO:0005623);; Cellular Component: cytoplasm (GO:0005737);; Cellular Component: Golgi apparatus (GO:0005794);; Cellular Component: Golgi stack (GO:0005795);; Cellular Component: endomembrane system (GO:0012505);; Cellular Component: membrane (GO:0016020);; Cellular Component: integral component of membrane (GO:0016021);; Cellular Component: organelle membrane (GO:0031090);; Cellular Component: organelle subcompartment (GO:0031984);; Cellular Component: Golgi cisterna (GO:0031985);; Cellular Component: Golgi cisterna membrane (GO:0032580);;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Golgi apparatus part (GO:0044431);; Cellular Component: cytoplasmic part (GO:0044444);; Cellular Component: intracellular organelle part (GO:0044446);; Cellular Component: cell part (GO:0044464);; Cellular Component: bounding membrane of organelle (GO:0098588);; Cellular Component: Golgi subcompartment (GO:0098791);; </t>
  </si>
  <si>
    <t>Lung seven transmembrane receptor</t>
  </si>
  <si>
    <t>hypothetical protein E2562_022954 [Oryza meyeriana var. granulata]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</si>
  <si>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</si>
  <si>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PH02Gene48832</t>
  </si>
  <si>
    <t xml:space="preserve">K14488|5.6e-40|dosa:Os10t0510500-01|K14488 SAUR family protein | (RefSeq) Os10g0510500, SAUR56, SMALL_AUXIN-UP_RNA_56; Auxin responsive SAUR protein family protein. </t>
  </si>
  <si>
    <t>Auxin-responsive protein SAUR36 OS=Arabidopsis thaliana OX=3702 GN=SAUR36 PE=2 SV=1</t>
  </si>
  <si>
    <t>SAUR protein [Phyllostachys edulis]</t>
  </si>
  <si>
    <t>Phyllostachys_edulis_newGene_17896</t>
  </si>
  <si>
    <t>PH02Gene13490</t>
  </si>
  <si>
    <t>CUE domain</t>
  </si>
  <si>
    <t>hypothetical protein E2562_013196 [Oryza meyeriana var. granulata]</t>
  </si>
  <si>
    <t>PH02Gene18889</t>
  </si>
  <si>
    <t xml:space="preserve">Molecular Function: serine-type endopeptidase activity (GO:0004252);; Biological Process: proteolysis (GO:0006508);; </t>
  </si>
  <si>
    <t xml:space="preserve">K15333|1.3e-79|nsy:104224633|K15333 tRNA guanosine-2'-O-methyltransferase [EC:2.1.1.34] | (RefSeq) uncharacterized protein LOC104224633 </t>
  </si>
  <si>
    <t>hypothetical protein E2562_033200 [Oryza meyeriana var. granulata]</t>
  </si>
  <si>
    <t>PH02Gene41398</t>
  </si>
  <si>
    <t xml:space="preserve">K15378|2.3e-44|egu:105058990|K15378 solute carrier family 45, member 1/2/4 | (RefSeq) sucrose transport protein SUT4 isoform X1 </t>
  </si>
  <si>
    <t>Sucrose transport protein SUT4 OS=Oryza sativa subsp. indica OX=39946 GN=SUT4 PE=3 SV=1</t>
  </si>
  <si>
    <t>sucrose transporter [Oryza sativa Japonica Group]</t>
  </si>
  <si>
    <t>PH02Gene13848</t>
  </si>
  <si>
    <t xml:space="preserve">K10664|6.5e-131|sita:101785163|K10664 E3 ubiquitin-protein ligase ATL6/9/15/31/42/55 [EC:2.3.2.27] | (RefSeq) E3 ubiquitin-protein ligase ATL6 </t>
  </si>
  <si>
    <t>E3 ubiquitin-protein ligase ATL6 OS=Arabidopsis thaliana OX=3702 GN=ATL6 PE=1 SV=2</t>
  </si>
  <si>
    <t>E3 ubiquitin-protein ligase ATL6-like [Panicum hallii]</t>
  </si>
  <si>
    <t>PH02Gene31845</t>
  </si>
  <si>
    <t xml:space="preserve">K12835|4.2e-33|cmax:111493042|K12835 ATP-dependent RNA helicase DDX42 [EC:3.6.4.13] | (RefSeq) DEAD-box ATP-dependent RNA helicase 24 isoform X1 </t>
  </si>
  <si>
    <t>WRKY transcription factor 71 OS=Arabidopsis thaliana OX=3702 GN=WRKY71 PE=2 SV=1</t>
  </si>
  <si>
    <t>probable WRKY transcription factor 71 [Brachypodium distachyon]</t>
  </si>
  <si>
    <t>Phyllostachys_edulis_newGene_21920</t>
  </si>
  <si>
    <t xml:space="preserve">K17338|9.4e-38|egu:105044155|K17338 receptor expression-enhancing protein 1/2/3/4 | (RefSeq) putative HVA22-like protein g isoform X2 </t>
  </si>
  <si>
    <t>HVA22-like protein i OS=Arabidopsis thaliana OX=3702 GN=HVA22I PE=2 SV=2</t>
  </si>
  <si>
    <t>putative HVA22-like protein g isoform X1 [Brachypodium distachyon]</t>
  </si>
  <si>
    <t>PH02Gene07253</t>
  </si>
  <si>
    <t xml:space="preserve">K20641|5.5e-10|cvr:CHLNCDRAFT_59250|K20641 Rho GTPase-activating protein 20 | (RefSeq) hypothetical protein </t>
  </si>
  <si>
    <t>Squamosa promoter-binding-like protein 2 OS=Oryza sativa subsp. japonica OX=39947 GN=SPL2 PE=2 SV=2</t>
  </si>
  <si>
    <t>PH02Gene35928</t>
  </si>
  <si>
    <t xml:space="preserve">Molecular Function: molecular_function (GO:0003674);; Molecular Function: catalytic activity (GO:0003824);; Molecular Function: N-acyltransferase activity (GO:0016410);; Molecular Function: transferase activity (GO:0016740);; Molecular Function: transferase activity, transferring acyl groups (GO:0016746);; Molecular Function: transferase activity, transferring acyl groups other than amino-acyl groups (GO:0016747);; </t>
  </si>
  <si>
    <t xml:space="preserve">K19861|1.1e-48|sbi:8064973|K19861 benzyl alcohol O-benzoyltransferase [EC:2.3.1.196 2.3.1.232] | (RefSeq) benzyl alcohol O-benzoyltransferase </t>
  </si>
  <si>
    <t>hypothetical protein E2562_027899 [Oryza meyeriana var. granulata]</t>
  </si>
  <si>
    <t>PH02Gene31990</t>
  </si>
  <si>
    <t xml:space="preserve">K01595|0.0e+00|dosa:Os01t0208700-01|K01595 phosphoenolpyruvate carboxylase [EC:4.1.1.31] | (RefSeq) Os01g0208700; Similar to Phosphoenolpyruvate carboxylase (Fragment). </t>
  </si>
  <si>
    <t>Phosphoenolpyruvate carboxylase 1 OS=Arabidopsis thaliana OX=3702 GN=PPC1 PE=1 SV=1</t>
  </si>
  <si>
    <t>phosphoenolpyruvate carboxylase [Oryza eichingeri]</t>
  </si>
  <si>
    <t>PH02Gene11232</t>
  </si>
  <si>
    <t xml:space="preserve">Biological Process: signal transduction (GO:0007165);; Molecular Function: NADH pyrophosphatase activity (GO:0035529);; Molecular Function: ADP-ribose diphosphatase activity (GO:0047631);; Molecular Function: NAD binding (GO:0051287);; </t>
  </si>
  <si>
    <t xml:space="preserve">K22763|3.4e-46|lja:Lj2g3v1989220.3|K22763 deubiquitinase DESI2 [EC:3.4.19.12] | (RefSeq) Lj2g3v1989220.3; - </t>
  </si>
  <si>
    <t>Nudix hydrolase domain</t>
  </si>
  <si>
    <t>Nudix hydrolase 2 OS=Arabidopsis thaliana OX=3702 GN=NUDT2 PE=1 SV=1</t>
  </si>
  <si>
    <t>nudix hydrolase 2 [Brachypodium distachyon]</t>
  </si>
  <si>
    <t>biological process: cellular process (GO:0009987);; biological process: biological regulation (GO:0065007);; molecular function: catalytic activity (GO:0003824);; molecular function: binding (GO:0005488)</t>
  </si>
  <si>
    <t>PH02Gene13669</t>
  </si>
  <si>
    <t xml:space="preserve">K13863|4.4e-98|bdi:100844923|K13863 solute carrier family 7 (cationic amino acid transporter), member 1 | (RefSeq) cationic amino acid transporter 2, vacuolar </t>
  </si>
  <si>
    <t>C-terminus of AA_permease</t>
  </si>
  <si>
    <t>cationic amino acid transporter 2, vacuolar [Brachypodium distachyon]</t>
  </si>
  <si>
    <t>PH02Gene05864</t>
  </si>
  <si>
    <t xml:space="preserve">Molecular Function: molecular_function (GO:0003674);; Molecular Function: binding (GO:0005488);; Molecular Function: carbohydrate binding (GO:0030246);; </t>
  </si>
  <si>
    <t xml:space="preserve">K03188|1.9e-37|dcr:108224146|K03188 urease accessory protein | (RefSeq) uncharacterized protein LOC108224146 isoform X1 </t>
  </si>
  <si>
    <t>F-box protein PP2-B1 OS=Arabidopsis thaliana OX=3702 GN=PP2B1 PE=1 SV=1</t>
  </si>
  <si>
    <t>putative F-box protein PP2-B12 [Panicum miliaceum]</t>
  </si>
  <si>
    <t>Phyllostachys_edulis_newGene_19160</t>
  </si>
  <si>
    <t>PH02Gene32491</t>
  </si>
  <si>
    <t xml:space="preserve">Biological Process: reproduction (GO:0000003);; Biological Process: ribosomal subunit export from nucleus (GO:0000054);; Biological Process: maturation of 5.8S rRNA (GO:0000460);; Biological Process: maturation of LSU-rRNA (GO:0000470);; Biological Process: response to acid chemical (GO:0001101);; Biological Process: developmental process involved in reproduction (GO:0003006);; Molecular Function: molecular_function (GO:0003674);; Molecular Function: binding (GO:0005488);; Cellular Component: cellular_component (GO:0005575);; Cellular Component: intracellular (GO:0005622);; Cellular Component: cell (GO:0005623);; Cellular Component: nucleus (GO:0005634);; Cellular Component: nucleolus (GO:0005730);; Cellular Component: cytoplasm (GO:0005737);; Cellular Component: cytosol (GO:0005829);; Biological Process: nucleobase-containing compound metabolic process (GO:0006139);; Biological Process: rRNA processing (GO:0006364);; Biological Process: RNA processing (GO:0006396);; Biological Process: RNA localization (GO:0006403);; Biological Process: RNA export from nucleus (GO:0006405);; Biological Process: protein export from nucleus (GO:0006611);; Biological Process: cellular aromatic compound metabolic process (GO:0006725);; Biological Process: nitrogen compound metabolic process (GO:0006807);; Biological Process: transport (GO:0006810);; Biological Process: intracellular protein transport (GO:0006886);; Biological Process: nucleocytoplasmic transport (GO:0006913);; Biological Process: multicellular organism development (GO:0007275);; Biological Process: protein localization (GO:0008104);; Biological Process: biological_process (GO:0008150);; Biological Process: metabolic process (GO:0008152);; Biological Process: response to endogenous stimulus (GO:0009719);; Biological Process: response to hormone (GO:0009725);; Biological Process: response to abscisic acid (GO:0009737);; Biological Process: embryo development (GO:0009790);; Biological Process: post-embryonic development (GO:0009791);; Biological Process: embryo development ending in seed dormancy (GO:0009793);; Biological Process: cellular process (GO:0009987);; Biological Process: response to organic substance (GO:0010033);; Biological Process: fruit development (GO:0010154);; Biological Process: gene expression (GO:0010467);; Biological Process: protein transport (GO:0015031);; Biological Process: peptide transport (GO:0015833);; Biological Process: nucleobase-containing compound transport (GO:0015931);; Biological Process: cellular component organization (GO:0016043);; Biological Process: RNA metabolic process (GO:0016070);; Biological Process: rRNA metabolic process (GO:0016072);; Biological Process: reproductive process (GO:0022414);; Biological Process: cellular component assembly (GO:0022607);; Biological Process: ribonucleoprotein complex biogenesis (GO:0022613);; Biological Process: ribonucleoprotein complex assembly (GO:0022618);; Cellular Component: preribosome (GO:0030684);; Cellular Component: preribosome, large subunit precursor (GO:0030687);; Biological Process: protein complex localization (GO:0031503);; Cellular Component: membrane-enclosed lumen (GO:0031974);; Cellular Component: nuclear lumen (GO:0031981);; Biological Process: multicellular organismal process (GO:0032501);; Biological Process: developmental process (GO:0032502);; Biological Process: cellular response to hormone stimulus (GO:0032870);; Cellular Component: macromolecular complex (GO:0032991);; Biological Process: macromolecule localization (GO:0033036);; Biological Process: ribosome localization (GO:0033750);; Biological Process: response to lipid (GO:0033993);; Biological Process: ncRNA processing (GO:0034470);; Biological Process: cellular protein localization (GO:0034613);; Biological Process: cellular macromolecular complex assembly (GO:0034622);; Biological Process: cellular nitrogen compound metabolic process (GO:0034641);; Biological Process: ncRNA metabolic process (GO:0034660);; Biological Process: response to chemical (GO:0042221);; Biological Process: ribosome biogenesis (GO:0042254);; Biological Process: mature ribosome assembly (GO:0042256);; Biological Process: ribosomal large subunit biogenesis (GO:0042273);; Biological Process: amide transport (GO:0042886);; Molecular Function: ribonucleoprotein complex binding (GO:0043021);; Molecular Function: ribosome binding (GO:0043022);; Molecular Function: ribosomal large subunit binding (GO:0043023);;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macromolecular complex subunit organization (GO:0043933);; Biological Process: cellular component biogenesis (GO:0044085);;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cell part (GO:0044464);; Molecular Function: macromolecular complex binding (GO:0044877);; Biological Process: establishment of protein localization (GO:0045184);; Biological Process: heterocycle metabolic process (GO:0046483);; Biological Process: intracellular transport (GO:0046907);; Biological Process: seed development (GO:0048316);; Biological Process: reproductive structure development (GO:0048608);; Biological Process: system development (GO:0048731);; Biological Process: anatomical structure development (GO:0048856);; Biological Process: nucleic acid transport (GO:0050657);; Biological Process: RNA transport (GO:0050658);; Biological Process: response to stimulus (GO:0050896);; Biological Process: nuclear export (GO:0051168);; Biological Process: nuclear transport (GO:0051169);; Biological Process: localization (GO:0051179);; Biological Process: establishment of localization (GO:0051234);; Biological Process: establishment of RNA localization (GO:0051236);; Biological Process: organelle localization (GO:0051640);; Biological Process: cellular localization (GO:0051641);; Biological Process: establishment of localization in cell (GO:0051649);; Biological Process: establishment of organelle localization (GO:0051656);; Biological Process: cellular response to stimulus (GO:0051716);; Biological Process: reproductive system development (GO:0061458);; Biological Process: macromolecular complex assembly (GO:0065003);; Cellular Component: intracellular organelle lumen (GO:0070013);; Biological Process: cellular macromolecule localization (GO:0070727);; Biological Process: cellular response to chemical stimulus (GO:0070887);; Biological Process: ribonucleoprotein complex localization (GO:0071166);;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ribonucleoprotein complex export from nucleus (GO:0071426);; Biological Process: rRNA-containing ribonucleoprotein complex export from nucleus (GO:0071428);; Biological Process: cellular response to endogenous stimulus (GO:0071495);; Biological Process: organic substance transport (GO:0071702);; Biological Process: organic substance metabolic process (GO:0071704);; Biological Process: nitrogen compound transport (GO:0071705);; Biological Process: ribonucleoprotein complex subunit organization (GO:0071826);; Biological Process: cellular component organization or biogenesis (GO:0071840);; Biological Process: nucleic acid metabolic process (GO:0090304);; Biological Process: response to alcohol (GO:0097305);; Biological Process: cellular response to alcohol (GO:0097306);; Biological Process: organic cyclic compound metabolic process (GO:1901360);; Biological Process: response to oxygen-containing compound (GO:1901700);; Biological Process: cellular response to oxygen-containing compound (GO:1901701);; Biological Process: assembly of large subunit precursor of preribosome (GO:1902626);; Cellular Component: ribonucleoprotein complex (GO:1990904);; </t>
  </si>
  <si>
    <t xml:space="preserve">K03264|2.0e-135|obr:102708543|K03264 translation initiation factor 6 | (RefSeq) eukaryotic translation initiation factor 6-2 </t>
  </si>
  <si>
    <t>PREDICTED: eukaryotic translation initiation factor 6-2 [Oryza brachyantha]</t>
  </si>
  <si>
    <t>biological process: reproduction (GO:0000003);; biological process: localization (GO:0051179);; biological process: metabolic process (GO:0008152);; biological process: cellular process (GO:0009987);; biological process: cellular component organization or biogenesis (GO:0071840);; biological process: response to stimulus (GO:0050896);; biological process: reproductive process (GO:0022414);; biological process: developmental process (GO:0032502);; molecular function: binding (GO:0005488);; cellular component: cell (GO:0005623);; cellular component: cell part (GO:0044464);; cellular component: organelle (GO:0043226);; cellular component: organelle part (GO:0044422);; biological process: multicellular organismal process (GO:0032501);; biological process: single-organism process (GO:0044699);; cellular component: macromolecular complex (GO:0032991);; cellular component: membrane-enclosed lumen (GO:0031974)</t>
  </si>
  <si>
    <t>PH02Gene12844</t>
  </si>
  <si>
    <t xml:space="preserve">Molecular Function: diacylglycerol O-acyltransferase activity (GO:0004144);; Biological Process: glycerolipid biosynthetic process (GO:0045017);; </t>
  </si>
  <si>
    <t xml:space="preserve">K15406|2.0e-84|brp:103849660|K15406 wax-ester synthase / diacylglycerol O-acyltransferase [EC:2.3.1.75 2.3.1.20] | (RefSeq) O-acyltransferase WSD1-like </t>
  </si>
  <si>
    <t>WS/DGAT C-terminal domain</t>
  </si>
  <si>
    <t>O-acyltransferase WSD1 OS=Arabidopsis thaliana OX=3702 GN=WSD1 PE=2 SV=1</t>
  </si>
  <si>
    <t>WSD-like protein 4, partial [Stipa purpurea]</t>
  </si>
  <si>
    <t>Phyllostachys_edulis_newGene_9638</t>
  </si>
  <si>
    <t>PH02Gene23428</t>
  </si>
  <si>
    <t xml:space="preserve">Molecular Function: structural constituent of ribosome (GO:0003735);; Cellular Component: ribosome (GO:0005840);; Biological Process: translation (GO:0006412);; Molecular Function: 5S rRNA binding (GO:0008097);; </t>
  </si>
  <si>
    <t xml:space="preserve">K02932|5.2e-144|sita:101764495|K02932 large subunit ribosomal protein L5e | (RefSeq) 60S ribosomal protein L5-1 </t>
  </si>
  <si>
    <t>Ribosomal large subunit proteins 60S L5, and 50S L18</t>
  </si>
  <si>
    <t>60S ribosomal protein L5-1 OS=Oryza sativa subsp. japonica OX=39947 GN=RPL5A PE=2 SV=1</t>
  </si>
  <si>
    <t>60S ribosomal protein L5-1 [Panicum hallii]</t>
  </si>
  <si>
    <t>PH02Gene25893</t>
  </si>
  <si>
    <t xml:space="preserve">K10661|9.6e-07|ppp:112286669|K10661 E3 ubiquitin-protein ligase MARCH6 [EC:2.3.2.27] | (RefSeq) probable E3 ubiquitin ligase SUD1 isoform X1 </t>
  </si>
  <si>
    <t>Protein of unknown function (DUF3675)</t>
  </si>
  <si>
    <t>uncharacterized protein LOC4323902 [Oryza sativa Japonica Group]</t>
  </si>
  <si>
    <t>PH02Gene25495</t>
  </si>
  <si>
    <t xml:space="preserve">K19891|1.7e-21|smo:SELMODRAFT_442025|K19891 glucan endo-1,3-beta-glucosidase 1/2/3 [EC:3.2.1.39] | (RefSeq) hypothetical protein </t>
  </si>
  <si>
    <t>PLASMODESMATA CALLOSE-BINDING PROTEIN 5 OS=Arabidopsis thaliana OX=3702 GN=PDCB5 PE=2 SV=2</t>
  </si>
  <si>
    <t>hypothetical protein E2562_006573 [Oryza meyeriana var. granulata]</t>
  </si>
  <si>
    <t>PH02Gene40863</t>
  </si>
  <si>
    <t xml:space="preserve">Biological Process: autophagosome assembly (GO:0000045);; Cellular Component: pre-autophagosomal structure (GO:0000407);; Biological Process: autophagy of mitochondrion (GO:0000422);; Cellular Component: cytoplasm (GO:0005737);; Biological Process: C-terminal protein lipidation (GO:0006501);; Biological Process: cellular response to nitrogen starvation (GO:0006995);; Molecular Function: Atg12 activating enzyme activity (GO:0019778);; Molecular Function: Atg8 activating enzyme activity (GO:0019779);; Biological Process: protein modification by small protein conjugation (GO:0032446);; Biological Process: piecemeal microautophagy of nucleus (GO:0034727);; Biological Process: late nucleophagy (GO:0044805);; </t>
  </si>
  <si>
    <t xml:space="preserve">K08337|0.0e+00|bdi:100826547|K08337 ubiquitin-like modifier-activating enzyme ATG7 | (RefSeq) ubiquitin-like modifier-activating enzyme atg7 </t>
  </si>
  <si>
    <t>ThiF family</t>
  </si>
  <si>
    <t>Ubiquitin-like modifier-activating enzyme atg7 OS=Arabidopsis thaliana OX=3702 GN=ATG7 PE=1 SV=1</t>
  </si>
  <si>
    <t>ubiquitin-like modifier-activating enzyme atg7 [Brachypodium distachyon]</t>
  </si>
  <si>
    <t>biological process: metabolic process (GO:0008152);; biological process: cellular process (GO:0009987);; biological process: cellular component organization or biogenesis (GO:0071840);; cellular component: cell (GO:0005623);; cellular component: cell part (GO:0044464);; biological process: single-organism process (GO:0044699);; biological process: response to stimulus (GO:0050896);; molecular function: catalytic activity (GO:0003824)</t>
  </si>
  <si>
    <t>Phyllostachys_edulis_newGene_18259</t>
  </si>
  <si>
    <t xml:space="preserve">Molecular Function: transaminase activity (GO:0008483);; Biological Process: biosynthetic process (GO:0009058);; Molecular Function: pyridoxal phosphate binding (GO:0030170);; </t>
  </si>
  <si>
    <t xml:space="preserve">K00815|5.7e-98|sita:101785339|K00815 tyrosine aminotransferase [EC:2.6.1.5] | (RefSeq) nicotianamine aminotransferase A </t>
  </si>
  <si>
    <t>nicotianamine aminotransferase A-like [Panicum miliaceum]</t>
  </si>
  <si>
    <t>PH02Gene08729</t>
  </si>
  <si>
    <t xml:space="preserve">K20102|3.4e-201|zma:100285206|K20102 YTH domain-containing family protein | (RefSeq) IDP1944; uncharacterized protein LOC100285206 </t>
  </si>
  <si>
    <t>YTH domain-containing protein ECT2 OS=Arabidopsis thaliana OX=3702 GN=ECT2 PE=1 SV=1</t>
  </si>
  <si>
    <t>PREDICTED: uncharacterized protein LOC102719216 [Oryza brachyantha]</t>
  </si>
  <si>
    <t>PH02Gene47943</t>
  </si>
  <si>
    <t xml:space="preserve">Molecular Function: hydrolase activity, hydrolyzing O-glycosyl compounds (GO:0004553);; Cellular Component: cytoplasm (GO:0005737);; Biological Process: carbohydrate metabolic process (GO:0005975);; Biological Process: establishment or maintenance of cell polarity (GO:0007163);; Cellular Component: actin cytoskeleton (GO:0015629);; Biological Process: cell migration (GO:0016477);; Molecular Function: actin filament binding (GO:0051015);; Biological Process: actin filament bundle assembly (GO:0051017);; </t>
  </si>
  <si>
    <t xml:space="preserve">K10664|1.8e-130|dosa:Os08t0484200-01|K10664 E3 ubiquitin-protein ligase ATL6/9/15/31/42/55 [EC:2.3.2.27] | (RefSeq) Os08g0484200; Zinc finger, RING/FYVE/PHD-type domain containing protein. </t>
  </si>
  <si>
    <t>glucan 1,3-beta-glucosidase A isoform X2 [Setaria italica]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</si>
  <si>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cellular component: organelle (GO:0043226);; biological process: locomotion (GO:0040011);; biological process: localization (GO:0051179);; molecular function: binding (GO:0005488);; biological process: cellular component organization or biogenesis (GO:0071840)</t>
  </si>
  <si>
    <t>PH02Gene39700</t>
  </si>
  <si>
    <t xml:space="preserve">Molecular Function: nucleotide binding (GO:0000166);; Biological Process: cytokinesis (GO:0000910);; Molecular Function: nucleoside binding (GO:0001882);; Molecular Function: purine nucleoside binding (GO:0001883);; Molecular Function: molecular_function (GO:0003674);; Molecular Function: catalytic activity (GO:0003824);; Molecular Function: GTPase activity (GO:0003924);; Molecular Function: binding (GO:0005488);; Molecular Function: GTP binding (GO:0005525);; Cellular Component: cellular_component (GO:0005575);; Cellular Component: intracellular (GO:0005622);; Cellular Component: cell (GO:0005623);; Cellular Component: microtubule organizing center (GO:0005815);; Cellular Component: spindle pole body (GO:0005816);; Cellular Component: cytoskeleton (GO:0005856);; Biological Process: cell cycle (GO:0007049);; Biological Process: regulation of mitotic nuclear division (GO:0007088);; Biological Process: regulation of exit from mitosis (GO:0007096);; Biological Process: cell communication (GO:0007154);; Biological Process: signal transduction (GO:0007165);; Biological Process: small GTPase mediated signal transduction (GO:0007264);; Biological Process: Ras protein signal transduction (GO:0007265);; Biological Process: regulation of mitotic cell cycle (GO:0007346);; Biological Process: protein localization (GO:0008104);; Biological Process: biological_process (GO:0008150);; Biological Process: cellular process (GO:0009987);; Biological Process: regulation of cell cycle process (GO:0010564);; Biological Process: positive regulation of barrier septum assembly (GO:0010973);; Cellular Component: microtubule cytoskeleton (GO:0015630);;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purine nucleotide binding (GO:0017076);; Molecular Function: nucleoside-triphosphatase activity (GO:0017111);; Molecular Function: guanyl nucleotide binding (GO:0019001);; Biological Process: cell cycle process (GO:0022402);; Biological Process: signaling (GO:0023052);; Biological Process: septation initiation signaling (GO:0031028);; Biological Process: regulation of actomyosin contractile ring contraction (GO:0031991);; Biological Process: regulation of cytokinesis (GO:0032465);; Biological Process: positive regulation of cytokinesis (GO:0032467);; Biological Process: cytokinetic process (GO:0032506);; Molecular Function: ribonucleoside binding (GO:0032549);; Molecular Function: purine ribonucleoside binding (GO:0032550);; Molecular Function: ribonucleotide binding (GO:0032553);; Molecular Function: purine ribonucleotide binding (GO:0032555);; Molecular Function: guanyl ribonucleotide binding (GO:0032561);; Biological Process: regulation of cytokinetic process (GO:0032954);; Biological Process: regulation of barrier septum assembly (GO:0032955);; Biological Process: regulation of actin cytoskeleton organization (GO:0032956);; Biological Process: regulation of actin filament-based process (GO:0032970);; Biological Process: macromolecule localization (GO:0033036);; Biological Process: regulation of organelle organization (GO:0033043);; Biological Process: cellular protein localization (GO:0034613);; Biological Process: intracellular signal transduction (GO:0035556);; Molecular Function: purine ribonucleoside triphosphate binding (GO:0035639);; Molecular Function: small molecule binding (GO:0036094);; Molecular Function: ion binding (GO:0043167);; Molecular Function: anion binding (GO:0043168);; Cellular Component: organelle (GO:0043226);; Cellular Component: non-membrane-bounded organelle (GO:0043228);; Cellular Component: intracellular organelle (GO:0043229);; Cellular Component: intracellular non-membrane-bounded organelle (GO:0043232);; Biological Process: regulation of cellular component biogenesis (GO:0044087);; Biological Process: positive regulation of cellular component biogenesis (GO:0044089);; Cellular Component: organelle part (GO:0044422);; Cellular Component: intracellular part (GO:0044424);; Cellular Component: cytoskeletal part (GO:0044430);; Cellular Component: intracellular organelle part (GO:0044446);; Cellular Component: cell part (GO:0044464);; Cellular Component: mitotic spindle pole body (GO:0044732);; Biological Process: positive regulation of cell cycle (GO:0045787);; Biological Process: positive regulation of mitotic cell cycle (GO:0045931);;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response to stimulus (GO:0050896);; Biological Process: regulation of cellular component organization (GO:0051128);; Biological Process: positive regulation of cellular component organization (GO:0051130);; Biological Process: localization (GO:0051179);; Biological Process: cell division (GO:0051301);; Biological Process: regulation of cell division (GO:0051302);; Biological Process: regulation of cytoskeleton organization (GO:0051493);; Biological Process: cellular localization (GO:0051641);; Biological Process: cellular response to stimulus (GO:0051716);; Biological Process: regulation of cell cycle (GO:0051726);; Biological Process: positive regulation of cell division (GO:0051781);; Biological Process: regulation of nuclear division (GO:0051783);; Biological Process: biological regulation (GO:0065007);; Biological Process: cellular macromolecule localization (GO:0070727);; Biological Process: positive regulation of cell cycle process (GO:0090068);; Molecular Function: organic cyclic compound binding (GO:0097159);; Molecular Function: carbohydrate derivative binding (GO:0097367);; Biological Process: regulation of actomyosin structure organization (GO:0110020);; Molecular Function: nucleoside phosphate binding (GO:1901265);; Molecular Function: heterocyclic compound binding (GO:1901363);; Biological Process: regulation of cell septum assembly (GO:1901891);; Biological Process: positive regulation of cell septum assembly (GO:1901893);; Biological Process: regulation of cell cycle phase transition (GO:1901987);; Biological Process: regulation of mitotic cell cycle phase transition (GO:1901990);; Biological Process: regulation of mitotic cytokinesis (GO:1902412);; Biological Process: regulation of mitotic cytokinetic process (GO:1903436);; Biological Process: positive regulation of mitotic cytokinetic process (GO:1903438);; Biological Process: positive regulation of mitotic cytokinesis (GO:1903490);; </t>
  </si>
  <si>
    <t xml:space="preserve">K07976|6.7e-130|ats:109759962|K07976 Rab family, other | (RefSeq) LOC109759962; septum-promoting GTP-binding protein 1 </t>
  </si>
  <si>
    <t>Ras-related protein RABG3b OS=Arabidopsis thaliana OX=3702 GN=RABG3B PE=1 SV=1</t>
  </si>
  <si>
    <t>hypothetical protein E2562_003917 [Oryza meyeriana var. granulata]</t>
  </si>
  <si>
    <t>molecular function: binding (GO:0005488);; biological process: cellular process (GO:0009987);; biological process: single-organism process (GO:0044699);; molecular function: catalytic activity (GO:0003824);; cellular component: cell (GO:0005623);; cellular component: cell part (GO:0044464);; cellular component: organelle (GO:0043226);; cellular component: organelle part (GO:0044422);; biological process: biological regulation (GO:0065007);; biological process: signaling (GO:0023052);; biological process: response to stimulus (GO:0050896);; biological process: localization (GO:0051179)</t>
  </si>
  <si>
    <t>PH02Gene14753</t>
  </si>
  <si>
    <t>calmodulin-binding protein 60 D [Oryza sativa Japonica Group]</t>
  </si>
  <si>
    <t>PH02Gene24521</t>
  </si>
  <si>
    <t xml:space="preserve">Cellular Component: cell wall (GO:0005618);; Molecular Function: oxidoreductase activity (GO:0016491);; Molecular Function: manganese ion binding (GO:0030145);; Molecular Function: nutrient reservoir activity (GO:0045735);; Cellular Component: apoplast (GO:0048046);; </t>
  </si>
  <si>
    <t>oxalate oxidase [Lolium perenne]</t>
  </si>
  <si>
    <t>cellular component: cell (GO:0005623);; cellular component: cell part (GO:0044464);; molecular function: catalytic activity (GO:0003824);; molecular function: binding (GO:0005488);; molecular function: nutrient reservoir activity (GO:0045735);; cellular component: extracellular region (GO:0005576)</t>
  </si>
  <si>
    <t>PH02Gene47309</t>
  </si>
  <si>
    <t>Pentatricopeptide repeat-containing protein At4g17616 OS=Arabidopsis thaliana OX=3702 GN=At4g17616 PE=2 SV=1</t>
  </si>
  <si>
    <t>pentatricopeptide repeat-containing protein At4g17616 [Brachypodium distachyon]</t>
  </si>
  <si>
    <t>PH02Gene43093</t>
  </si>
  <si>
    <t xml:space="preserve">Molecular Function: peroxidase activity (GO:0004601);; Biological Process: response to oxidative stress (GO:0006979);; Cellular Component: integral component of membrane (GO:0016021);; Molecular Function: heme binding (GO:0020037);; </t>
  </si>
  <si>
    <t xml:space="preserve">K00434|4.5e-186|bdi:100836984|K00434 L-ascorbate peroxidase [EC:1.11.1.11] | (RefSeq) probable L-ascorbate peroxidase 8, chloroplastic isoform X1 </t>
  </si>
  <si>
    <t>Probable L-ascorbate peroxidase 8, chloroplastic OS=Oryza sativa subsp. japonica OX=39947 GN=APX8 PE=1 SV=2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</si>
  <si>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membrane (GO:0016020);; cellular component: membrane part (GO:0044425);; molecular function: binding (GO:0005488)</t>
  </si>
  <si>
    <t>PH02Gene10941</t>
  </si>
  <si>
    <t>uncharacterized protein LOC100845509 isoform X1 [Brachypodium distachyon]</t>
  </si>
  <si>
    <t>PH02Gene45813</t>
  </si>
  <si>
    <t xml:space="preserve">K01148|2.1e-50|mus:103974050|K01148 poly(A)-specific ribonuclease [EC:3.1.13.4] | (RefSeq) uncharacterized CRM domain-containing protein At3g25440, chloroplastic isoform X1 </t>
  </si>
  <si>
    <t>Uncharacterized CRM domain-containing protein At3g25440, chloroplastic OS=Arabidopsis thaliana OX=3702 GN=At3g25440 PE=2 SV=1</t>
  </si>
  <si>
    <t>uncharacterized CRM domain-containing protein At3g25440, chloroplastic [Brachypodium distachyon]</t>
  </si>
  <si>
    <t>PH02Gene21239</t>
  </si>
  <si>
    <t xml:space="preserve">K15015|2.0e-225|obr:102703660|K15015 solute carrier family 32 (vesicular inhibitory amino acid transporter) | (RefSeq) vacuolar amino acid transporter 1 </t>
  </si>
  <si>
    <t>Amino acid transporter AVT1A OS=Arabidopsis thaliana OX=3702 GN=AVT1A PE=2 SV=2</t>
  </si>
  <si>
    <t>PREDICTED: vacuolar amino acid transporter 1 [Oryza brachyantha]</t>
  </si>
  <si>
    <t>PH02Gene33284</t>
  </si>
  <si>
    <t>hypothetical protein E2562_037154 [Oryza meyeriana var. granulata]</t>
  </si>
  <si>
    <t>PH02Gene38607</t>
  </si>
  <si>
    <t xml:space="preserve">K20367|1.5e-27|mus:103999831|K20367 endoplasmic reticulum-Golgi intermediate compartment protein 3 | (RefSeq) endoplasmic reticulum-Golgi intermediate compartment protein 3-like </t>
  </si>
  <si>
    <t>Endoplasmic reticulum vesicle transporter</t>
  </si>
  <si>
    <t>Protein disulfide isomerase-like 5-4 OS=Oryza sativa subsp. japonica OX=39947 GN=PDIL5-4 PE=2 SV=1</t>
  </si>
  <si>
    <t>protein disulfide isomerase-like 5-4 isoform X1 [Oryza sativa Japonica Group]</t>
  </si>
  <si>
    <t>PH02Gene13192</t>
  </si>
  <si>
    <t>hypothetical protein E2562_001577 [Oryza meyeriana var. granulata]</t>
  </si>
  <si>
    <t>PH02Gene12436</t>
  </si>
  <si>
    <t>KNOX2 domain</t>
  </si>
  <si>
    <t>Homeobox protein KNOX3 OS=Hordeum vulgare OX=4513 GN=KNOX3 PE=1 SV=1</t>
  </si>
  <si>
    <t>KNOX transcription factor [Dendrocalamus latiflorus]</t>
  </si>
  <si>
    <t>PH02Gene06944</t>
  </si>
  <si>
    <t xml:space="preserve">K15333|2.3e-81|nsy:104224633|K15333 tRNA guanosine-2'-O-methyltransferase [EC:2.1.1.34] | (RefSeq) uncharacterized protein LOC104224633 </t>
  </si>
  <si>
    <t>Subtilisin-like protease SBT3.8 OS=Arabidopsis thaliana OX=3702 GN=SBT3.8 PE=3 SV=1</t>
  </si>
  <si>
    <t>PREDICTED: subtilisin-like protease SBT3.9 [Oryza brachyantha]</t>
  </si>
  <si>
    <t>PH02Gene16152</t>
  </si>
  <si>
    <t>UPF0481 protein At3g47200-like [Aegilops tauschii subsp. tauschii]</t>
  </si>
  <si>
    <t>PH02Gene30814</t>
  </si>
  <si>
    <t xml:space="preserve">K16292|3.8e-103|bdi:100843107|K16292 KDEL-tailed cysteine endopeptidase [EC:3.4.22.-] | (RefSeq) senescence-specific cysteine protease SAG39 </t>
  </si>
  <si>
    <t>Senescence-specific cysteine protease SAG39 OS=Oryza sativa subsp. indica OX=39946 GN=OsI_14861 PE=3 SV=1</t>
  </si>
  <si>
    <t>cysteine proteinase [Hordeum vulgare]</t>
  </si>
  <si>
    <t>PH02Gene20076</t>
  </si>
  <si>
    <t>PH02Gene00647</t>
  </si>
  <si>
    <t>uncharacterized protein C2845_PM15G19890 [Panicum miliaceum]</t>
  </si>
  <si>
    <t>PH02Gene45958</t>
  </si>
  <si>
    <t xml:space="preserve">Molecular Function: UDP-glucose:glycoprotein glucosyltransferase activity (GO:0003980);; Cellular Component: endoplasmic reticulum (GO:0005783);; Biological Process: protein N-linked glycosylation via asparagine (GO:0018279);; Molecular Function: unfolded protein binding (GO:0051082);; Biological Process: ER-associated misfolded protein catabolic process (GO:0071712);; </t>
  </si>
  <si>
    <t xml:space="preserve">K11718|0.0e+00|bdi:100837496|K11718 UDP-glucose:glycoprotein glucosyltransferase [EC:2.4.1.-] | (RefSeq) UDP-glucose:glycoprotein glucosyltransferase isoform X1 </t>
  </si>
  <si>
    <t>Glucosyltransferase 24</t>
  </si>
  <si>
    <t>UDP-glucose:glycoprotein glucosyltransferase OS=Arabidopsis thaliana OX=3702 GN=UGGT PE=1 SV=1</t>
  </si>
  <si>
    <t>UDP-glucose:glycoprotein glucosyltransferase isoform X1 [Brachypodium distachyon]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</si>
  <si>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binding (GO:0005488);; biological process: response to stimulus (GO:0050896)</t>
  </si>
  <si>
    <t>PH02Gene05943</t>
  </si>
  <si>
    <t xml:space="preserve">K23544|7.8e-98|brp:103842861|K23544 serine incorporator 1/3 | (RefSeq) serine incorporator 3 </t>
  </si>
  <si>
    <t>PH02Gene25695</t>
  </si>
  <si>
    <t xml:space="preserve">K18819|7.3e-184|sita:101769741|K18819 inositol 3-alpha-galactosyltransferase [EC:2.4.1.123] | (RefSeq) galactinol synthase 2 </t>
  </si>
  <si>
    <t>Glycosyl transferase family 8</t>
  </si>
  <si>
    <t>Galactinol synthase 2 OS=Solanum lycopersicum OX=4081 GN=GOLS2 PE=2 SV=1</t>
  </si>
  <si>
    <t>galactinol synthase 2 [Setaria italica]</t>
  </si>
  <si>
    <t>PH02Gene12037</t>
  </si>
  <si>
    <t>PH02Gene35742</t>
  </si>
  <si>
    <t xml:space="preserve">K01206|4.5e-41|thj:104825554|K01206 alpha-L-fucosidase [EC:3.2.1.51] | (RefSeq) alpha-L-fucosidase 3 </t>
  </si>
  <si>
    <t>GDSL esterase/lipase At1g28600 OS=Arabidopsis thaliana OX=3702 GN=At1g28600 PE=2 SV=1</t>
  </si>
  <si>
    <t>GDSL esterase/lipase [Dichanthelium oligosanthes]</t>
  </si>
  <si>
    <t>PH02Gene02240</t>
  </si>
  <si>
    <t xml:space="preserve">Molecular Function: protein C-terminal S-isoprenylcysteine carboxyl O-methyltransferase activity (GO:0004671);; Cellular Component: endoplasmic reticulum membrane (GO:0005789);; Cellular Component: integral component of membrane (GO:0016021);; </t>
  </si>
  <si>
    <t xml:space="preserve">K00587|1.9e-103|bdi:100846368|K00587 protein-S-isoprenylcysteine O-methyltransferase [EC:2.1.1.100] | (RefSeq) probable protein-S-isoprenylcysteine O-methyltransferase </t>
  </si>
  <si>
    <t>Isoprenylcysteine carboxyl methyltransferase (ICMT) family</t>
  </si>
  <si>
    <t>Probable protein-S-isoprenylcysteine O-methyltransferase OS=Oryza sativa subsp. indica OX=39946 GN=ICMT PE=3 SV=2</t>
  </si>
  <si>
    <t>probable protein-S-isoprenylcysteine O-methyltransferase [Brachypodium distachyon]</t>
  </si>
  <si>
    <t>biological process: metabolic process (GO:0008152);; biological process: cellular process (GO:0009987);;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</si>
  <si>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PH02Gene01175</t>
  </si>
  <si>
    <t>PH02Gene44819</t>
  </si>
  <si>
    <t>[ET]</t>
  </si>
  <si>
    <t>Amino acid transport and metabolism;; Signal transduction mechanisms</t>
  </si>
  <si>
    <t xml:space="preserve">Cellular Component: plasma membrane (GO:0005886);; Molecular Function: ligand-gated ion channel activity (GO:0015276);; Cellular Component: integral component of membrane (GO:0016021);; Molecular Function: signaling receptor activity (GO:0038023);; </t>
  </si>
  <si>
    <t xml:space="preserve">K05387|0.0e+00|ats:109740197|K05387 glutamate receptor, ionotropic, plant | (RefSeq) LOC109740197; glutamate receptor 3.4-like </t>
  </si>
  <si>
    <t>Glutamate receptor 3.4 OS=Arabidopsis thaliana OX=3702 GN=GLR3.4 PE=2 SV=2</t>
  </si>
  <si>
    <t>glutamate receptor 3.4-like [Aegilops tauschii subsp. tauschii]</t>
  </si>
  <si>
    <t>cellular component: cell (GO:0005623);; cellular component: membrane (GO:0016020);; cellular component: cell part (GO:0044464);; biological process: localization (GO:0051179);; molecular function: transporter activity (GO:0005215);; molecular function: molecular transducer activity (GO:0060089);; cellular component: membrane part (GO:0044425);;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</t>
  </si>
  <si>
    <t>PH02Gene23522</t>
  </si>
  <si>
    <t xml:space="preserve">Molecular Function: molecular_function (GO:0003674);; Molecular Function: nucleic acid binding (GO:0003676);; Molecular Function: RNA binding (GO:0003723);; Molecular Function: mRNA binding (GO:0003729);; Molecular Function: catalytic activity (GO:0003824);; Molecular Function: nuclease activity (GO:0004518);; Molecular Function: ribonuclease activity (GO:0004540);; Molecular Function: enzyme inhibitor activity (GO:0004857);; Molecular Function: protein phosphatase inhibitor activity (GO:0004864);; Molecular Function: protein serine/threonine phosphatase inhibitor activity (GO:0004865);; Molecular Function: binding (GO:0005488);; Cellular Component: cellular_component (GO:0005575);; Cellular Component: intracellular (GO:0005622);; Cellular Component: cell (GO:0005623);; Cellular Component: nucleus (GO:0005634);; Cellular Component: nucleoplasm (GO:0005654);; Cellular Component: cytoplasm (GO:0005737);; Biological Process: nucleobase-containing compound metabolic process (GO:0006139);; Biological Process: RNA catabolic process (GO:0006401);;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Molecular Function: ribonuclease E activity (GO:0008995);; Biological Process: catabolic process (GO:0009056);; Biological Process: macromolecule catabolic process (GO:0009057);; Biological Process: pollen development (GO:0009555);; Biological Process: negative regulation of metabolic process (GO:0009892);; Biological Process: cellular process (GO:0009987);; Biological Process: negative regulation of phosphorus metabolic process (GO:0010563);; Biological Process: negative regulation of macromolecule metabolic process (GO:0010605);; Biological Process: regulation of phosphatase activity (GO:0010921);; Biological Process: negative regulation of phosphatase activity (GO:0010923);; Biological Process: RNA metabolic process (GO:0016070);; Cellular Component: nuclear body (GO:0016604);; Cellular Component: nuclear speck (GO:0016607);; Molecular Function: hydrolase activity (GO:0016787);; Molecular Function: hydrolase activity, acting on ester bonds (GO:0016788);; Molecular Function: phosphatase regulator activity (GO:0019208);; Molecular Function: phosphatase inhibitor activity (GO:0019212);; Biological Process: regulation of phosphate metabolic process (GO:0019220);; Biological Process: regulation of metabolic process (GO:0019222);; Biological Process: aromatic compound catabolic process (GO:0019439);; Molecular Function: protein phosphatase regulator activity (GO:0019888);; Molecular Function: enzyme regulator activity (GO:0030234);; Biological Process: regulation of cellular metabolic process (GO:0031323);; Biological Process: negative regulation of cellular metabolic process (GO:0031324);; Biological Process: regulation of protein modification process (GO:0031399);; Biological Process: negative regulation of protein modification process (GO:0031400);; Cellular Component: membrane-enclosed lumen (GO:0031974);; Cellular Component: nuclear lumen (GO:0031981);; Biological Process: regulation of cellular protein metabolic process (GO:0032268);; Biological Process: negative regulation of cellular protein metabolic process (GO:0032269);; Biological Process: multicellular organismal process (GO:0032501);; Biological Process: developmental process (GO:0032502);; Biological Process: negative regulation of phosphoprotein phosphatase activity (GO:0032515);; Biological Process: cellular nitrogen compound metabolic process (GO:0034641);; Biological Process: nucleobase-containing compound catabolic process (GO:0034655);; Biological Process: regulation of dephosphorylation (GO:0035303);; Biological Process: regulation of protein dephosphorylation (GO:0035304);; Biological Process: negative regulation of dephosphorylation (GO:0035305);; Biological Process: negative regulation of protein dephosphorylation (GO:0035308);; Biological Process: negative regulation of catalytic activity (GO:0043086);;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regulation of phosphoprotein phosphatase activity (GO:0043666);; Biological Process: negative regulation of molecular function (GO:0044092);; Biological Process: cellular metabolic process (GO:0044237);; Biological Process: primary metabolic process (GO:0044238);; Biological Process: cellular catabolic process (GO:0044248);; Biological Process: cellular macromolecule metabolic process (GO:0044260);; Biological Process: cellular macromolecule catabolic process (GO:0044265);; Biological Process: cellular nitrogen compound catabolic process (GO:0044270);; Cellular Component: organelle part (GO:0044422);; Cellular Component: intracellular part (GO:0044424);; Cellular Component: nuclear part (GO:0044428);; Cellular Component: intracellular organelle part (GO:0044446);; Cellular Component: nucleoplasm part (GO:0044451);; Cellular Component: cell part (GO:0044464);; Biological Process: negative regulation of phosphate metabolic process (GO:0045936);; Biological Process: heterocycle metabolic process (GO:0046483);; Biological Process: heterocycle catabolic process (GO:0046700);; Biological Process: gametophyte development (GO:0048229);; Biological Process: negative regulation of biological process (GO:0048519);; Biological Process: negative regulation of cellular process (GO:0048523);; Biological Process: anatomical structure development (GO:0048856);; Biological Process: regulation of biological process (GO:0050789);; Biological Process: regulation of catalytic activity (GO:0050790);; Biological Process: regulation of cellular process (GO:0050794);; Biological Process: regulation of nitrogen compound metabolic process (GO:0051171);; Biological Process: negative regulation of nitrogen compound metabolic process (GO:0051172);; Biological Process: regulation of phosphorus metabolic process (GO:0051174);; Biological Process: regulation of protein metabolic process (GO:0051246);; Biological Process: negative regulation of protein metabolic process (GO:0051248);; Biological Process: regulation of hydrolase activity (GO:0051336);; Biological Process: negative regulation of hydrolase activity (GO:0051346);; Biological Process: regulation of macromolecule metabolic process (GO:0060255);; Biological Process: biological regulation (GO:0065007);; Biological Process: regulation of molecular function (GO:0065009);; Cellular Component: intracellular organelle lumen (GO:0070013);; Biological Process: organic substance metabolic process (GO:0071704);; Biological Process: regulation of primary metabolic process (GO:0080090);; Biological Process: nucleic acid metabolic process (GO:0090304);; Biological Process: nucleic acid phosphodiester bond hydrolysis (GO:0090305);; Biological Process: RNA phosphodiester bond hydrolysis (GO:0090501);; Molecular Function: organic cyclic compound binding (GO:0097159);; Molecular Function: molecular function regulator (GO:0098772);; Biological Process: organic cyclic compound metabolic process (GO:1901360);; Biological Process: organic cyclic compound catabolic process (GO:1901361);; Molecular Function: heterocyclic compound binding (GO:1901363);; Biological Process: organic substance catabolic process (GO:1901575);; </t>
  </si>
  <si>
    <t>PIN domain</t>
  </si>
  <si>
    <t>FHA domain-containing protein PS1 OS=Arabidopsis thaliana OX=3702 GN=PS1 PE=2 SV=1</t>
  </si>
  <si>
    <t>PREDICTED: uncharacterized protein LOC102719246 [Oryza brachyantha]</t>
  </si>
  <si>
    <t>molecular function: binding (GO:0005488);; molecular function: catalytic activity (GO:0003824);; biological process: metabolic process (GO:0008152);; biological process: cellular process (GO:0009987);; biological process: biological regulation (GO:0065007);; molecular function: molecular function regulator (GO:0098772);; cellular component: cell (GO:0005623);; cellular component: cell part (GO:0044464);; cellular component: organelle (GO:0043226);; cellular component: organelle part (GO:0044422);; biological process: multicellular organismal process (GO:0032501);; biological process: developmental process (GO:0032502);; biological process: single-organism process (GO:0044699);; cellular component: membrane-enclosed lumen (GO:0031974)</t>
  </si>
  <si>
    <t>PH02Gene24450</t>
  </si>
  <si>
    <t xml:space="preserve">K02893|3.4e-72|sbi:110436529|K02893 large subunit ribosomal protein L23Ae | (RefSeq) 60S ribosomal protein L23a-like isoform X1 </t>
  </si>
  <si>
    <t>60S ribosomal protein L23A OS=Fritillaria agrestis OX=64177 GN=RPL23A PE=2 SV=1</t>
  </si>
  <si>
    <t>60S ribosomal protein L23a-like isoform X1 [Sorghum bicolor]</t>
  </si>
  <si>
    <t>PH02Gene16331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</si>
  <si>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nuclear envelope (GO:0005635);; Cellular Component: cytoplasm (GO:0005737);; Biological Process: organelle organization (GO:0006996);; Biological Process: nucleus organization (GO:0006997);; Biological Process: biological_process (GO:0008150);; Cellular Component: cell plate (GO:0009504);; Biological Process: cellular process (GO:0009987);; Cellular Component: endomembrane system (GO:0012505);; Biological Process: cellular component organization (GO:0016043);; Cellular Component: organelle envelope (GO:0031967);; Cellular Component: envelope (GO:0031975);; Molecular Function: identical protein binding (GO:0042802);; Molecular Function: protein homodimerization activity (GO:0042803);;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cell part (GO:0044464);; Molecular Function: protein heterodimerization activity (GO:0046982);; Molecular Function: protein dimerization activity (GO:0046983);; Biological Process: cellular component organization or biogenesis (GO:0071840);; </t>
  </si>
  <si>
    <t>hypothetical protein D1007_08855 [Hordeum vulgare]</t>
  </si>
  <si>
    <t>molecular function: binding (GO:0005488);; cellular component: cell (GO:0005623);; cellular component: cell part (GO:0044464);; cellular component: organelle (GO:0043226);; cellular component: organelle part (GO:0044422);; biological process: cellular process (GO:0009987);; biological process: cellular component organization or biogenesis (GO:0071840)</t>
  </si>
  <si>
    <t>PH02Gene25011</t>
  </si>
  <si>
    <t>PH02Gene11696</t>
  </si>
  <si>
    <t xml:space="preserve">Cellular Component: chloroplast stroma (GO:0009570);; Cellular Component: chloroplast envelope (GO:0009941);; </t>
  </si>
  <si>
    <t>PREDICTED: flagellar radial spoke protein 5 [Oryza brachyantha]</t>
  </si>
  <si>
    <t>cellular component: cell (GO:0005623);; cellular component: organelle (GO:0043226);; cellular component: organelle part (GO:0044422);; cellular component: cell part (GO:0044464)</t>
  </si>
  <si>
    <t>PH02Gene48530</t>
  </si>
  <si>
    <t xml:space="preserve">Molecular Function: acid phosphatase activity (GO:0003993);; Cellular Component: integral component of membrane (GO:0016021);; Molecular Function: metal ion binding (GO:0046872);; </t>
  </si>
  <si>
    <t xml:space="preserve">K22390|7.4e-260|sita:101777940|K22390 acid phosphatase type 7 | (RefSeq) purple acid phosphatase 22 isoform X1 </t>
  </si>
  <si>
    <t>Purple acid phosphatase 22 OS=Arabidopsis thaliana OX=3702 GN=PAP22 PE=2 SV=1</t>
  </si>
  <si>
    <t>purple acid phosphatase 22-like [Panicum hallii]</t>
  </si>
  <si>
    <t>biological process: metabolic process (GO:0008152);; biological process: cellular process (GO:0009987);; molecular function: catalytic activity (GO:0003824);; cellular component: membrane (GO:0016020);; cellular component: membrane part (GO:0044425);; molecular function: binding (GO:0005488)</t>
  </si>
  <si>
    <t>PH02Gene27283</t>
  </si>
  <si>
    <t xml:space="preserve">Molecular Function: acyl-CoA oxidase activity (GO:0003997);; Cellular Component: peroxisome (GO:0005777);; Biological Process: fatty acid beta-oxidation (GO:0006635);; Molecular Function: FAD binding (GO:0071949);; </t>
  </si>
  <si>
    <t xml:space="preserve">K00232|0.0e+00|bdi:100841774|K00232 acyl-CoA oxidase [EC:1.3.3.6] | (RefSeq) acyl-coenzyme A oxidase 2, peroxisomal isoform X1 </t>
  </si>
  <si>
    <t>Fatty acid degradation (ko00071);; beta-Alanine metabolism (ko00410);; alpha-Linolenic acid metabolism (ko00592);; Propanoate metabolism (ko00640);; Biosynthesis of unsaturated fatty acids (ko01040);; Carbon metabolism (ko01200);; Fatty acid metabolism (ko01212);; Peroxisome (ko04146)</t>
  </si>
  <si>
    <t>Acyl-CoA oxidase</t>
  </si>
  <si>
    <t>Acyl-coenzyme A oxidase 2, peroxisomal OS=Arabidopsis thaliana OX=3702 GN=ACX2 PE=1 SV=2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</si>
  <si>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molecular function: binding (GO:0005488)</t>
  </si>
  <si>
    <t>PH02Gene18107</t>
  </si>
  <si>
    <t xml:space="preserve">Molecular Function: protein kinase activity (GO:0004672);; Molecular Function: ATP binding (GO:0005524);; Cellular Component: plasma membrane (GO:0005886);; Cellular Component: integral component of membrane (GO:0016021);; Molecular Function: identical protein binding (GO:0042802);; </t>
  </si>
  <si>
    <t xml:space="preserve">K20359|3.0e-31|eus:EUTSA_v10006389mg|K20359 PRA1 family protein 1 | (RefSeq) hypothetical protein </t>
  </si>
  <si>
    <t>Probable inactive receptor kinase At5g10020 OS=Arabidopsis thaliana OX=3702 GN=At5g10020 PE=1 SV=2</t>
  </si>
  <si>
    <t>probable inactive receptor kinase At5g10020 [Oryza sativa Japonica Group]</t>
  </si>
  <si>
    <t>PH02Gene33517</t>
  </si>
  <si>
    <t>hypothetical protein BRADI_1g31680v3 [Brachypodium distachyon]</t>
  </si>
  <si>
    <t>Phyllostachys_edulis_newGene_15315</t>
  </si>
  <si>
    <t>PH02Gene48794</t>
  </si>
  <si>
    <t xml:space="preserve">K06617|4.0e-16|ath:AT3G57520|K06617 raffinose synthase [EC:2.4.1.82] | (RefSeq) SIP2; seed imbibition 2 </t>
  </si>
  <si>
    <t>Probable galactinol--sucrose galactosyltransferase 2 OS=Arabidopsis thaliana OX=3702 GN=RFS2 PE=2 SV=2</t>
  </si>
  <si>
    <t>probable galactinol--sucrose galactosyltransferase 2 isoform X1 [Panicum hallii]</t>
  </si>
  <si>
    <t>PH02Gene50178</t>
  </si>
  <si>
    <t>Phyllostachys_edulis_newGene_20172</t>
  </si>
  <si>
    <t xml:space="preserve">Molecular Function: phosphatidylinositol binding (GO:0035091);; </t>
  </si>
  <si>
    <t>Sorting nexin-1 [Triticum urartu]</t>
  </si>
  <si>
    <t>PH02Gene37160</t>
  </si>
  <si>
    <t xml:space="preserve">Cellular Component: Golgi membrane (GO:0000139);; Biological Process: intracellular protein transport (GO:0006886);; Biological Process: retrograde vesicle-mediated transport, Golgi to ER (GO:0006890);; Biological Process: intra-Golgi vesicle-mediated transport (GO:0006891);; Cellular Component: COPI vesicle coat (GO:0030126);; </t>
  </si>
  <si>
    <t xml:space="preserve">K20472|1.0e-91|bdi:100840047|K20472 coatomer subunit zeta | (RefSeq) coatomer subunit zeta-2 </t>
  </si>
  <si>
    <t>Coatomer subunit zeta-2 OS=Oryza sativa subsp. japonica OX=39947 GN=COPZ2 PE=2 SV=1</t>
  </si>
  <si>
    <t>coatomer subunit zeta-2 [Brachypodium distachyon]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</si>
  <si>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cellular component: macromolecular complex (GO:0032991);; cellular component: membrane part (GO:0044425)</t>
  </si>
  <si>
    <t>Phyllostachys_edulis_newGene_14664</t>
  </si>
  <si>
    <t>PH02Gene15664</t>
  </si>
  <si>
    <t xml:space="preserve">Molecular Function: G-protein coupled receptor binding (GO:0001664);; Molecular Function: GTPase activity (GO:0003924);; Molecular Function: GTP binding (GO:0005525);; Cellular Component: heterotrimeric G-protein complex (GO:0005834);; Biological Process: adenylate cyclase-modulating G-protein coupled receptor signaling pathway (GO:0007188);; Molecular Function: G-protein beta/gamma-subunit complex binding (GO:0031683);; </t>
  </si>
  <si>
    <t xml:space="preserve">K19729|5.4e-207|sita:101774172|K19729 guanine nucleotide-binding protein G(t) subunit alpha 3 | (RefSeq) guanine nucleotide-binding protein alpha-1 subunit isoform X1 </t>
  </si>
  <si>
    <t>Guanine nucleotide-binding protein alpha-1 subunit OS=Oryza sativa subsp. indica OX=39946 GN=GPA1 PE=2 SV=2</t>
  </si>
  <si>
    <t>guanine nucleotide-binding protein alpha-1 subunit isoform X1 [Setaria italica]</t>
  </si>
  <si>
    <t>molecular function: binding (GO:0005488);; molecular function: catalytic activity (GO:0003824);; cellular component: cell (GO:0005623);; cellular component: membrane (GO:0016020);; cellular component: macromolecular complex (GO:0032991);; cellular component: membrane part (GO:0044425);;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</si>
  <si>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PH02Gene43948</t>
  </si>
  <si>
    <t>hypothetical protein EJB05_29563 [Eragrostis curvula]</t>
  </si>
  <si>
    <t>PH02Gene26044</t>
  </si>
  <si>
    <t xml:space="preserve">Molecular Function: molecular_function (GO:0003674);; Molecular Function: catalytic activity (GO:0003824);; Molecular Function: phosphoprotein phosphatase activity (GO:0004721);; Molecular Function: protein serine/threonine phosphatase activity (GO:0004722);; Cellular Component: cellular_component (GO:0005575);; Cellular Component: extracellular region (GO:0005576);; Cellular Component: cell (GO:0005623);; Cellular Component: plasma membrane (GO:0005886);; Biological Process: cellular protein modification process (GO:0006464);; Biological Process: protein dephosphorylation (GO:0006470);;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defense response (GO:0006952);; Biological Process: biological_process (GO:0008150);; Biological Process: metabolic process (GO:0008152);; Biological Process: response to external stimulus (GO:0009605);; Biological Process: response to biotic stimulus (GO:0009607);; Biological Process: response to bacterium (GO:0009617);; Biological Process: cellular process (GO:0009987);; Cellular Component: membrane (GO:0016020);; Biological Process: dephosphorylation (GO:0016311);; Molecular Function: hydrolase activity (GO:0016787);; Molecular Function: hydrolase activity, acting on ester bonds (GO:0016788);; Molecular Function: phosphatase activity (GO:0016791);; Biological Process: protein metabolic process (GO:0019538);; Biological Process: protein modification process (GO:0036211);; Molecular Function: phosphoric ester hydrolase activity (GO:0042578);; Biological Process: defense response to bacterium (GO:0042742);; Biological Process: macromolecule metabolic process (GO:0043170);; Biological Process: response to external biotic stimulus (GO:0043207);;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interspecies interaction between organisms (GO:0044419);; Cellular Component: cell part (GO:0044464);; Cellular Component: apoplast (GO:0048046);; Biological Process: response to stimulus (GO:0050896);; Biological Process: multi-organism process (GO:0051704);; Biological Process: response to other organism (GO:0051707);; Biological Process: organic substance metabolic process (GO:0071704);; Cellular Component: cell periphery (GO:0071944);; Biological Process: defense response to other organism (GO:0098542);; Biological Process: organonitrogen compound metabolic process (GO:1901564);; </t>
  </si>
  <si>
    <t xml:space="preserve">K17506|2.1e-151|obr:102711859|K17506 protein phosphatase 1L [EC:3.1.3.16] | (RefSeq) probable protein phosphatase 2C 10 </t>
  </si>
  <si>
    <t>Probable protein phosphatase 2C 10 OS=Oryza sativa subsp. japonica OX=39947 GN=Os02g0149800 PE=2 SV=1</t>
  </si>
  <si>
    <t>hypothetical protein E2562_035122 [Oryza meyeriana var. granulata]</t>
  </si>
  <si>
    <t>molecular function: catalytic activity (GO:0003824);; biological process: metabolic process (GO:0008152);; biological process: cellular process (GO:0009987);; cellular component: extracellular region (GO:0005576);; cellular component: cell (GO:0005623);; cellular component: membrane (GO:0016020);; cellular component: cell part (GO:0044464);; biological process: response to stimulus (GO:0050896);; biological process: multi-organism process (GO:0051704)</t>
  </si>
  <si>
    <t>PH02Gene34829</t>
  </si>
  <si>
    <t xml:space="preserve">Molecular Function: molecular_function (GO:0003674);; Molecular Function: catalytic activity (GO:0003824);; Molecular Function: fatty acid synthase activity (GO:0004312);; Cellular Component: cellular_component (GO:0005575);; Cellular Component: intracellular (GO:0005622);; Cellular Component: cell (GO:0005623);; Cellular Component: cytoplasm (GO:0005737);; Cellular Component: endoplasmic reticulum (GO:0005783);; Cellular Component: cytosol (GO:0005829);; Cellular Component: ribosome (GO:0005840);; Biological Process: fatty acid biosynthetic process (GO:0006633);; Biological Process: response to stress (GO:0006950);; Biological Process: biological_process (GO:0008150);; Biological Process: metabolic process (GO:0008152);; Biological Process: biosynthetic process (GO:0009058);; Biological Process: response to temperature stimulus (GO:0009266);; Biological Process: response to radiation (GO:0009314);; Biological Process: response to cold (GO:0009409);; Biological Process: response to light stimulus (GO:0009416);; Biological Process: response to abiotic stimulus (GO:0009628);; Molecular Function: fatty acid elongase activity (GO:0009922);; Biological Process: wax biosynthetic process (GO:0010025);; Biological Process: wax metabolic process (GO:0010166);; Cellular Component: endomembrane system (GO:0012505);; Cellular Component: membrane (GO:0016020);; Molecular Function: transferase activity (GO:0016740);; Molecular Function: transferase activity, transferring acyl groups (GO:0016746);; Molecular Function: transferase activity, transferring acyl groups other than amino-acyl groups (GO:0016747);; Cellular Component: cytosolic ribosome (GO:0022626);; Cellular Component: macromolecular complex (GO:0032991);;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intracellular part (GO:0044424);; Cellular Component: cytoplasmic part (GO:0044444);; Cellular Component: cytosolic part (GO:0044445);; Cellular Component: cell part (GO:0044464);; Biological Process: response to stimulus (GO:0050896);; Biological Process: organic substance metabolic process (GO:0071704);; Biological Process: fatty acid derivative metabolic process (GO:1901568);; Biological Process: fatty acid derivative biosynthetic process (GO:1901570);; Biological Process: organic substance biosynthetic process (GO:1901576);; Cellular Component: ribonucleoprotein complex (GO:1990904);; </t>
  </si>
  <si>
    <t xml:space="preserve">K15397|9.3e-256|sbi:8083832|K15397 3-ketoacyl-CoA synthase [EC:2.3.1.199] | (RefSeq) 3-ketoacyl-CoA synthase 1 </t>
  </si>
  <si>
    <t>3-ketoacyl-CoA synthase 1 OS=Arabidopsis thaliana OX=3702 GN=KCS1 PE=1 SV=1</t>
  </si>
  <si>
    <t>hypothetical protein E2562_032291 [Oryza meyeriana var. granulata]</t>
  </si>
  <si>
    <t>molecular function: catalytic activity (GO:0003824);; cellular component: cell (GO:0005623);; cellular component: cell part (GO:0044464);; cellular component: organelle (GO:0043226);; cellular component: macromolecular complex (GO:0032991);; biological process: metabolic process (GO:0008152);; biological process: cellular process (GO:0009987);; biological process: single-organism process (GO:0044699);; biological process: response to stimulus (GO:0050896);; cellular component: membrane (GO:0016020)</t>
  </si>
  <si>
    <t>PH02Gene14348</t>
  </si>
  <si>
    <t>hypothetical protein E2562_015383 [Oryza meyeriana var. granulata]</t>
  </si>
  <si>
    <t>PH02Gene29212</t>
  </si>
  <si>
    <t xml:space="preserve">K17302|2.5e-42|bdi:100845829|K17302 coatomer subunit beta' | (RefSeq) uncharacterized protein LOC100845829 isoform X2 </t>
  </si>
  <si>
    <t>G-type lectin S-receptor-like serine/threonine-protein kinase SRK OS=Arabidopsis thaliana OX=3702 GN=SRK PE=2 SV=1</t>
  </si>
  <si>
    <t>mannose/glucose-specific lectin isoform X2 [Oryza sativa Japonica Group]</t>
  </si>
  <si>
    <t>PH02Gene17979</t>
  </si>
  <si>
    <t xml:space="preserve">K20557|7.8e-46|atr:18444327|K20557 transcription factor VIP1 | (RefSeq) transcription factor VIP1 </t>
  </si>
  <si>
    <t>Transcription factor RF2b OS=Oryza sativa subsp. japonica OX=39947 GN=RF2b PE=1 SV=2</t>
  </si>
  <si>
    <t>transcription factor RF2b-like [Panicum hallii]</t>
  </si>
  <si>
    <t>PH02Gene48244</t>
  </si>
  <si>
    <t xml:space="preserve">K15449|2.1e-163|gmx:100791920|K15449 tRNA wybutosine-synthesizing protein 1 [EC:4.1.3.44] | (RefSeq) probable methyltransferase PMT28 </t>
  </si>
  <si>
    <t>Probable methyltransferase PMT26 OS=Arabidopsis thaliana OX=3702 GN=At5g64030 PE=2 SV=1</t>
  </si>
  <si>
    <t>hypothetical protein E2562_001889 [Oryza meyeriana var. granulata]</t>
  </si>
  <si>
    <t>PH02Gene33368</t>
  </si>
  <si>
    <t xml:space="preserve">Molecular Function: protein binding (GO:0005515);; Cellular Component: cellular_component (GO:0005575);; Cellular Component: intracellular (GO:0005622);; Cellular Component: cell (GO:0005623);; Cellular Component: cytoplasm (GO:0005737);; Cellular Component: cytosol (GO:0005829);; Cellular Component: cytoskeleton (GO:0005856);; Cellular Component: microtubule associated complex (GO:0005875);; Cellular Component: plasma membrane (GO:0005886);; Cellular Component: microtubule cytoskeleton (GO:0015630);; Cellular Component: membrane (GO:0016020);; Cellular Component: macromolecular complex (GO:0032991);; Cellular Component: organelle (GO:0043226);; Cellular Component: non-membrane-bounded organelle (GO:0043228);; Cellular Component: intracellular organelle (GO:0043229);; Cellular Component: intracellular non-membrane-bounded organelle (GO:0043232);; Cellular Component: organelle part (GO:0044422);; Cellular Component: intracellular part (GO:0044424);; Cellular Component: cytoskeletal part (GO:0044430);; Cellular Component: cytoplasmic part (GO:0044444);; Cellular Component: intracellular organelle part (GO:0044446);; Cellular Component: cell part (GO:0044464);; Cellular Component: cell periphery (GO:0071944);; </t>
  </si>
  <si>
    <t>Protein IQ-DOMAIN 31 OS=Arabidopsis thaliana OX=3702 GN=IQD31 PE=1 SV=1</t>
  </si>
  <si>
    <t>hypothetical protein E2562_022664 [Oryza meyeriana var. granulata]</t>
  </si>
  <si>
    <t>molecular function: binding (GO:0005488);; cellular component: cell (GO:0005623);; cellular component: cell part (GO:0044464);; cellular component: organelle (GO:0043226);; cellular component: macromolecular complex (GO:0032991);; cellular component: organelle part (GO:0044422);; cellular component: membrane (GO:0016020)</t>
  </si>
  <si>
    <t>PH02Gene04455</t>
  </si>
  <si>
    <t xml:space="preserve">K13430|4.1e-67|dct:110101514|K13430 serine/threonine-protein kinase PBS1 [EC:2.7.11.1] | (RefSeq) serine/threonine-protein kinase PBS1 </t>
  </si>
  <si>
    <t>Probable LRR receptor-like serine/threonine-protein kinase At1g06840 OS=Arabidopsis thaliana OX=3702 GN=At1g06840 PE=1 SV=2</t>
  </si>
  <si>
    <t>hypothetical protein E2562_013528 [Oryza meyeriana var. granulata]</t>
  </si>
  <si>
    <t>PH02Gene21408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</si>
  <si>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Biological Process: biological_process (GO:0008150);; Biological Process: metabolic process (GO:0008152);; Molecular Function: methyltransferase activity (GO:0008168);; Molecular Function: S-adenosylmethionine-dependent methyltransferase activity (GO:0008757);; Molecular Function: transferase activity (GO:0016740);; Molecular Function: transferase activity, transferring one-carbon groups (GO:0016741);; Biological Process: methylation (GO:0032259);; Cellular Component: intracellular part (GO:0044424);; Cellular Component: cell part (GO:0044464);; </t>
  </si>
  <si>
    <t xml:space="preserve">K23872|8.6e-146|ats:109765487|K23872 putative homogalacturonan methyltransferase [EC:2.1.1.-] | (RefSeq) LOC109765487; probable methyltransferase PMT13 </t>
  </si>
  <si>
    <t>Probable methyltransferase PMT18 OS=Arabidopsis thaliana OX=3702 GN=At1g33170 PE=2 SV=1</t>
  </si>
  <si>
    <t>hypothetical protein E2562_010672 [Oryza meyeriana var. granulata]</t>
  </si>
  <si>
    <t>PH02Gene42516</t>
  </si>
  <si>
    <t xml:space="preserve">Biological Process: reproduction (GO:0000003);; Molecular Function: regulatory region nucleic acid binding (GO:0001067);; Biological Process: cell fate specification (GO:0001708);; Biological Process: regionalization (GO:0003002);; Biological Process: developmental process involved in reproduction (GO:0003006);;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multicellular organism development (GO:0007275);; Biological Process: pattern specification process (GO:0007389);; Biological Process: biological_process (GO:0008150);; Biological Process: anatomical structure morphogenesis (GO:0009653);; Biological Process: post-embryonic development (GO:0009791);; Biological Process: axis specification (GO:0009798);; Biological Process: regulation of biosynthetic process (GO:0009889);; Biological Process: flower development (GO:0009908);; Biological Process: adaxial/abaxial axis specification (GO:0009943);; Biological Process: polarity specification of adaxial/abaxial axis (GO:0009944);; Biological Process: adaxial/abaxial pattern specification (GO:0009955);; Biological Process: radial pattern formation (GO:0009956);; Biological Process: cellular process (GO:0009987);; Biological Process: xylem and phloem pattern formation (GO:0010051);; Biological Process: abaxial cell fate specification (GO:0010158);;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reproductive process (GO:0022414);; Biological Process: cell differentiation (GO:0030154);;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plant-type ovary development (GO:0035670);; Cellular Component: organelle (GO:0043226);; Cellular Component: membrane-bounded organelle (GO:0043227);; Cellular Component: intracellular organelle (GO:0043229);; Cellular Component: intracellular membrane-bounded organelle (GO:0043231);; Molecular Function: transcription regulatory region DNA binding (GO:0044212);; Cellular Component: intracellular part (GO:0044424);; Cellular Component: cell part (GO:0044464);; Biological Process: cell fate commitment (GO:0045165);; Biological Process: shoot system development (GO:0048367);; Biological Process: floral organ development (GO:0048437);; Biological Process: floral whorl development (GO:0048438);; Biological Process: carpel development (GO:0048440);; Biological Process: gynoecium development (GO:0048467);; Biological Process: plant ovule development (GO:0048481);; Biological Process: reproductive structure development (GO:0048608);; Biological Process: system development (GO:0048731);; Biological Process: phyllome development (GO:0048827);;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reproductive system development (GO:0061458);; Biological Process: specification of axis polarity (GO:0065001);; Biological Process: biological regulation (GO:0065007);; Biological Process: regulation of primary metabolic process (GO:0080090);; Biological Process: reproductive shoot system development (GO:0090567);; Molecular Function: organic cyclic compound binding (GO:0097159);; Biological Process: plant organ development (GO:0099402);; Molecular Function: heterocyclic compound binding (GO:1901363);; Biological Process: regulation of nucleic acid-templated transcription (GO:1903506);; Biological Process: plant organ morphogenesis (GO:1905392);; Biological Process: regulation of cellular macromolecule biosynthetic process (GO:2000112);; Biological Process: regulation of RNA biosynthetic process (GO:2001141);; </t>
  </si>
  <si>
    <t xml:space="preserve">K14491|2.4e-06|thj:104809797|K14491 two-component response regulator ARR-B family | (RefSeq) two-component response regulator ARR11-like isoform X1 </t>
  </si>
  <si>
    <t>Probable transcription factor RL9 OS=Oryza sativa subsp. japonica OX=39947 GN=RL9 PE=2 SV=2</t>
  </si>
  <si>
    <t>hypothetical protein E2562_015931 [Oryza meyeriana var. granulata]</t>
  </si>
  <si>
    <t>biological process: reproduction (GO:0000003);; molecular function: binding (GO:0005488);; biological process: cellular process (GO:0009987);; biological process: developmental process (GO:0032502);; biological process: single-organism process (GO:0044699);; biological process: multicellular organismal process (GO:0032501);; biological process: reproductive process (GO:0022414);; biological process: biological regulation (GO:0065007);; molecular function: nucleic acid binding transcription factor activity (GO:0001071);; cellular component: cell (GO:0005623);; cellular component: cell part (GO:0044464);; cellular component: organelle (GO:0043226)</t>
  </si>
  <si>
    <t>PH02Gene46705</t>
  </si>
  <si>
    <t xml:space="preserve">Biological Process: ribosomal small subunit assembly (GO:0000028);; Molecular Function: RNA binding (GO:0003723);; Molecular Function: structural constituent of ribosome (GO:0003735);; Biological Process: translation (GO:0006412);; Cellular Component: cytosolic small ribosomal subunit (GO:0022627);; </t>
  </si>
  <si>
    <t xml:space="preserve">K02966|3.3e-77|sita:101781204|K02966 small subunit ribosomal protein S19e | (RefSeq) 40S ribosomal protein S19 </t>
  </si>
  <si>
    <t>40S ribosomal protein S19 [Setaria italica]</t>
  </si>
  <si>
    <t>PH02Gene04731</t>
  </si>
  <si>
    <t xml:space="preserve">K02934|1.2e-107|ats:109786695|K02934 large subunit ribosomal protein L6e | (RefSeq) LOC109786695; 60S ribosomal protein L6-like </t>
  </si>
  <si>
    <t>60S ribosomal protein L6-like [Aegilops tauschii subsp. tauschii]</t>
  </si>
  <si>
    <t>PH02Gene07568</t>
  </si>
  <si>
    <t xml:space="preserve">Biological Process: heme a biosynthetic process (GO:0006784);; Cellular Component: integral component of membrane (GO:0016021);; Molecular Function: oxidoreductase activity, acting on the CH-CH group of donors (GO:0016627);; </t>
  </si>
  <si>
    <t xml:space="preserve">K02259|7.2e-238|sita:101783157|K02259 cytochrome c oxidase assembly protein subunit 15 | (RefSeq) cytochrome c oxidase assembly protein COX15 isoform X1 </t>
  </si>
  <si>
    <t>hypothetical protein EJB05_48536 [Eragrostis curvula]</t>
  </si>
  <si>
    <t>PH02Gene19350</t>
  </si>
  <si>
    <t xml:space="preserve">Biological Process: response to reactive oxygen species (GO:0000302);; Biological Process: response to acid chemical (GO:0001101);; Biological Process: immune system process (GO:0002376);;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Cellular Component: cytoplasm (GO:0005737);; Biological Process: regulation of transcription, DNA-templated (GO:0006355);; Biological Process: response to stress (GO:0006950);; Biological Process: defense response (GO:0006952);; Biological Process: immune response (GO:0006955);; Biological Process: response to oxidative stress (GO:0006979);; Biological Process: multicellular organism development (GO:0007275);; Biological Process: aging (GO:0007568);; Biological Process: biological_process (GO:0008150);; Cellular Component: chloroplast (GO:0009507);; Cellular Component: plastid (GO:0009536);; Biological Process: response to external stimulus (GO:0009605);; Biological Process: response to biotic stimulus (GO:0009607);; Biological Process: response to bacterium (GO:0009617);; Biological Process: response to toxic substance (GO:0009636);; Biological Process: response to endogenous stimulus (GO:0009719);; Biological Process: response to hormone (GO:0009725);; Biological Process: response to salicylic acid (GO:0009751);; Biological Process: defense response, incompatible interaction (GO:0009814);; Biological Process: defense response to bacterium, incompatible interaction (GO:0009816);; Biological Process: regulation of biosynthetic process (GO:0009889);; Biological Process: positive regulation of biosynthetic process (GO:0009891);; Biological Process: positive regulation of metabolic process (GO:0009893);; Biological Process: response to organic substance (GO:0010033);; Biological Process: response to inorganic substance (GO:0010035);; Biological Process: leaf senescence (GO:0010150);; Biological Process: response to ozone (GO:0010193);; Biological Process: response to chitin (GO:0010200);; Biological Process: response to organonitrogen compound (GO:0010243);;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response to organic cyclic compound (GO:0014070);; Biological Process: regulation of nucleobase-containing compound metabolic process (GO:0019219);;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regulation of defense response (GO:0031347);; Biological Process: multicellular organismal process (GO:0032501);; Biological Process: developmental process (GO:0032502);; Biological Process: response to chemical (GO:0042221);; Biological Process: response to drug (GO:0042493);; Biological Process: response to hydrogen peroxide (GO:0042542);;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intracellular part (GO:0044424);; Cellular Component: cytoplasmic part (GO:0044444);; Cellular Component: cell part (GO:0044464);; Biological Process: innate immune response (GO:0045087);; Biological Process: positive regulation of transcription, DNA-templated (GO:0045893);; Biological Process: positive regulation of nucleobase-containing compound metabolic process (GO:0045935);; Biological Process: response to antibiotic (GO:0046677);; Biological Process: leaf development (GO:0048366);; Biological Process: shoot system development (GO:0048367);; Biological Process: positive regulation of biological process (GO:0048518);; Biological Process: positive regulation of cellular process (GO:0048522);; Biological Process: regulation of response to stimulus (GO:0048583);;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multi-organism process (GO:0051704);; Biological Process: response to other organism (GO:0051707);; Biological Process: regulation of macromolecule metabolic process (GO:0060255);; Biological Process: biological regulation (GO:0065007);; Biological Process: regulation of primary metabolic process (GO:0080090);; Biological Process: regulation of response to stress (GO:0080134);; Biological Process: plant organ senescence (GO:0090693);; Molecular Function: organic cyclic compound binding (GO:0097159);; Biological Process: defense response to other organism (GO:0098542);; Biological Process: plant organ development (GO:0099402);; Molecular Function: heterocyclic compound binding (GO:1901363);; Biological Process: response to nitrogen compound (GO:1901698);; Biological Process: response to oxygen-containing compound (GO:1901700);;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cellular macromolecule biosynthetic process (GO:2000112);; Biological Process: regulation of RNA biosynthetic process (GO:2001141);; </t>
  </si>
  <si>
    <t xml:space="preserve">K20854|6.6e-22|sita:101768586|K20854 hydroxyproline O-galactosyltransferase HPGT [EC:2.4.1.-] | (RefSeq) hydroxyproline O-galactosyltransferase HPGT1 </t>
  </si>
  <si>
    <t>hypothetical protein E2562_019535 [Oryza meyeriana var. granulata]</t>
  </si>
  <si>
    <t>biological process: response to stimulus (GO:0050896);; biological process: immune system process (GO:0002376);; 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(GO:0043226);; biological process: multicellular organismal process (GO:0032501);; biological process: developmental process (GO:0032502);; biological process: single-organism process (GO:0044699);; biological process: multi-organism process (GO:0051704)</t>
  </si>
  <si>
    <t>PH02Gene21022</t>
  </si>
  <si>
    <t xml:space="preserve">K11593|0.0e+00|zma:103629795|K11593 eukaryotic translation initiation factor 2C | (RefSeq) protein argonaute PNH1 isoform X1 </t>
  </si>
  <si>
    <t>Protein argonaute PNH1 OS=Oryza sativa subsp. japonica OX=39947 GN=PHN1 PE=2 SV=1</t>
  </si>
  <si>
    <t>argonaute10b [Zea mays]</t>
  </si>
  <si>
    <t>PH02Gene35716</t>
  </si>
  <si>
    <t xml:space="preserve">Biological Process: multicellular organism development (GO:0007275);; </t>
  </si>
  <si>
    <t>YABBY protein</t>
  </si>
  <si>
    <t>Protein YABBY 3 OS=Oryza sativa subsp. japonica OX=39947 GN=YAB3 PE=2 SV=1</t>
  </si>
  <si>
    <t>hypothetical protein GQ55_9G188900 [Panicum hallii var. hallii]</t>
  </si>
  <si>
    <t>biological process: multicellular organismal process (GO:0032501);; biological process: developmental process (GO:0032502);; biological process: single-organism process (GO:0044699)</t>
  </si>
  <si>
    <t>Phyllostachys_edulis_newGene_4519</t>
  </si>
  <si>
    <t xml:space="preserve">Biological Process: biological_process (GO:0008150);; Biological Process: response to endogenous stimulus (GO:0009719);; Biological Process: response to hormone (GO:0009725);; Biological Process: response to auxin (GO:0009733);; Biological Process: response to organic substance (GO:0010033);; Biological Process: response to chemical (GO:0042221);; Biological Process: response to stimulus (GO:0050896);; </t>
  </si>
  <si>
    <t xml:space="preserve">K14484|1.2e-55|bdi:100833982|K14484 auxin-responsive protein IAA | (RefSeq) auxin-responsive protein IAA2 </t>
  </si>
  <si>
    <t>Auxin-responsive protein IAA2 OS=Oryza sativa subsp. japonica OX=39947 GN=IAA2 PE=2 SV=1</t>
  </si>
  <si>
    <t>hypothetical protein E2562_000650 [Oryza meyeriana var. granulata]</t>
  </si>
  <si>
    <t>PH02Gene23552</t>
  </si>
  <si>
    <t xml:space="preserve">K06617|1.3e-12|ath:AT3G57520|K06617 raffinose synthase [EC:2.4.1.82] | (RefSeq) SIP2; seed imbibition 2 </t>
  </si>
  <si>
    <t>PH02Gene03521</t>
  </si>
  <si>
    <t>uncharacterized protein LOC4332385 [Oryza sativa Japonica Group]</t>
  </si>
  <si>
    <t>Phyllostachys_edulis_newGene_3906</t>
  </si>
  <si>
    <t>uncharacterized protein LOC101785264 [Setaria italica]</t>
  </si>
  <si>
    <t>PH02Gene50866</t>
  </si>
  <si>
    <t>Phyllostachys_edulis_newGene_1672</t>
  </si>
  <si>
    <t xml:space="preserve">Cellular Component: DNA-directed RNA polymerase III complex (GO:0005666);; Biological Process: transcription from RNA polymerase III promoter (GO:0006383);; </t>
  </si>
  <si>
    <t xml:space="preserve">K03024|1.3e-36|sita:101753747|K03024 DNA-directed RNA polymerase III subunit RPC7 | (RefSeq) glutamic acid-rich protein </t>
  </si>
  <si>
    <t>glutamic acid-rich protein [Setaria italica]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</si>
  <si>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</si>
  <si>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PH02Gene05255</t>
  </si>
  <si>
    <t xml:space="preserve">Molecular Function: cellulase activity (GO:0008810);; Biological Process: cellulose catabolic process (GO:0030245);; </t>
  </si>
  <si>
    <t xml:space="preserve">K01179|1.3e-177|obr:102717560|K01179 endoglucanase [EC:3.2.1.4] | (RefSeq) endoglucanase 2-like </t>
  </si>
  <si>
    <t>Endoglucanase 16 OS=Oryza sativa subsp. japonica OX=39947 GN=Os06g0247900 PE=2 SV=2</t>
  </si>
  <si>
    <t>Endoglucanase 7 [Hordeum vulgare]</t>
  </si>
  <si>
    <t>PH02Gene24654</t>
  </si>
  <si>
    <t xml:space="preserve">Molecular Function: molecular_function (GO:0003674);; Molecular Function: catalytic activity (GO:0003824);; Molecular Function: phosphoprotein phosphatase activity (GO:0004721);; Cellular Component: cellular_component (GO:0005575);; Cellular Component: intracellular (GO:0005622);; Cellular Component: cell (GO:0005623);; Cellular Component: cytoplasm (GO:0005737);; Cellular Component: mitochondrion (GO:0005739);; Cellular Component: mitochondrial envelope (GO:0005740);; Cellular Component: mitochondrial inner membrane (GO:0005743);; Cellular Component: mitochondrial inner membrane presequence translocase complex (GO:0005744);; Biological Process: cellular protein modification process (GO:0006464);; Biological Process: protein dephosphorylation (GO:0006470);; Biological Process: protein targeting (GO:0006605);; Biological Process: protein targeting to mitochondrion (GO:0006626);; Biological Process: phosphorus metabolic process (GO:0006793);; Biological Process: phosphate-containing compound metabolic process (GO:0006796);; Biological Process: nitrogen compound metabolic process (GO:0006807);; Biological Process: transport (GO:0006810);; Biological Process: mitochondrial transport (GO:0006839);; Biological Process: intracellular protein transport (GO:0006886);; Biological Process: organelle organization (GO:0006996);; Biological Process: mitochondrion organization (GO:0007005);; Biological Process: protein localization (GO:0008104);; Biological Process: biological_process (GO:0008150);; Biological Process: metabolic process (GO:0008152);; Biological Process: cellular process (GO:0009987);; Biological Process: protein transport (GO:0015031);; Biological Process: peptide transport (GO:0015833);; Cellular Component: membrane (GO:0016020);; Biological Process: cellular component organization (GO:0016043);; Biological Process: dephosphorylation (GO:0016311);; Molecular Function: hydrolase activity (GO:0016787);; Molecular Function: hydrolase activity, acting on ester bonds (GO:0016788);; Molecular Function: phosphatase activity (GO:0016791);; Biological Process: protein import (GO:0017038);; Biological Process: protein metabolic process (GO:0019538);; Cellular Component: organelle inner membrane (GO:0019866);; Biological Process: protein import into mitochondrial matrix (GO:0030150);; Cellular Component: organelle membrane (GO:0031090);; Cellular Component: mitochondrial membrane (GO:0031966);; Cellular Component: organelle envelope (GO:0031967);; Cellular Component: envelope (GO:0031975);; Cellular Component: macromolecular complex (GO:0032991);; Biological Process: macromolecule localization (GO:0033036);; Biological Process: protein localization to organelle (GO:0033365);; Biological Process: cellular protein localization (GO:0034613);; Biological Process: protein modification process (GO:0036211);; Molecular Function: phosphoric ester hydrolase activity (GO:0042578);; Biological Process: amide transport (GO:0042886);;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membrane part (GO:0044425);; Cellular Component: mitochondrial part (GO:0044429);; Cellular Component: cytoplasmic part (GO:0044444);; Cellular Component: intracellular organelle part (GO:0044446);; Cellular Component: mitochondrial membrane part (GO:0044455);; Cellular Component: cell part (GO:0044464);; Biological Process: protein transmembrane import into intracellular organelle (GO:0044743);; Biological Process: establishment of protein localization (GO:0045184);; Biological Process: intracellular transport (GO:0046907);; Biological Process: localization (GO:0051179);; Biological Process: establishment of localization (GO:0051234);; Biological Process: cellular localization (GO:0051641);; Biological Process: establishment of localization in cell (GO:0051649);; Biological Process: transmembrane transport (GO:0055085);; Biological Process: intracellular protein transmembrane transport (GO:0065002);; Biological Process: protein localization to mitochondrion (GO:0070585);; Biological Process: cellular macromolecule localization (GO:0070727);; Biological Process: organic substance transport (GO:0071702);; Biological Process: organic substance metabolic process (GO:0071704);; Biological Process: nitrogen compound transport (GO:0071705);; Biological Process: protein transmembrane transport (GO:0071806);; Biological Process: cellular component organization or biogenesis (GO:0071840);; Biological Process: establishment of protein localization to organelle (GO:0072594);; Biological Process: establishment of protein localization to mitochondrion (GO:0072655);; Cellular Component: membrane protein complex (GO:0098796);; Cellular Component: mitochondrial protein complex (GO:0098798);; Cellular Component: inner mitochondrial membrane protein complex (GO:0098800);; Biological Process: organonitrogen compound metabolic process (GO:1901564);; Biological Process: mitochondrial transmembrane transport (GO:1990542);; </t>
  </si>
  <si>
    <t xml:space="preserve">K17496|8.0e-157|obr:102704567|K17496 mitochondrial import inner membrane translocase subunit TIM50 | (RefSeq) mitochondrial import inner membrane translocase subunit TIM50-like </t>
  </si>
  <si>
    <t>NLI interacting factor-like phosphatase</t>
  </si>
  <si>
    <t>Mitochondrial import inner membrane translocase subunit TIM50 OS=Arabidopsis thaliana OX=3702 GN=TIM50 PE=1 SV=1</t>
  </si>
  <si>
    <t>PREDICTED: mitochondrial import inner membrane translocase subunit TIM50-like [Oryza brachyantha]</t>
  </si>
  <si>
    <t>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(GO:0043226);; cellular component: organelle part (GO:0044422);; cellular component: membrane (GO:0016020);; cellular component: macromolecular complex (GO:0032991);; cellular component: membrane part (GO:0044425);; biological process: localization (GO:0051179);; biological process: cellular component organization or biogenesis (GO:0071840);; biological process: single-organism process (GO:0044699)</t>
  </si>
  <si>
    <t>PH02Gene39909</t>
  </si>
  <si>
    <t xml:space="preserve">K20721|1.4e-53|ccaj:109795156|K20721 reticulon-1 | (RefSeq) reticulon-like protein B1 </t>
  </si>
  <si>
    <t>Reticulon-like protein B2 OS=Arabidopsis thaliana OX=3702 GN=RTNLB2 PE=1 SV=1</t>
  </si>
  <si>
    <t>reticulon-like protein B2 [Oryza sativa Japonica Group]</t>
  </si>
  <si>
    <t>PH02Gene13363</t>
  </si>
  <si>
    <t xml:space="preserve">K14564|4.5e-236|sbi:8082289|K14564 nucleolar protein 56 | (RefSeq) nucleolar protein 56 </t>
  </si>
  <si>
    <t>nucleolar protein 56 isoform X2 [Zea mays]</t>
  </si>
  <si>
    <t>PH02Gene18401</t>
  </si>
  <si>
    <t xml:space="preserve">Molecular Function: ferric-chelate reductase activity (GO:0000293);; Molecular Function: molecular_function (GO:0003674);; Molecular Function: catalytic activity (GO:0003824);; Biological Process: biological_process (GO:0008150);; Biological Process: metabolic process (GO:0008152);; Molecular Function: oxidoreductase activity (GO:0016491);; Molecular Function: oxidoreductase activity, oxidizing metal ions (GO:0016722);; Molecular Function: oxidoreductase activity, oxidizing metal ions, NAD or NADP as acceptor (GO:0016723);; Biological Process: oxidation-reduction process (GO:0055114);; </t>
  </si>
  <si>
    <t>Eukaryotic cytochrome b561</t>
  </si>
  <si>
    <t>Cytochrome b561 and DOMON domain-containing protein At3g61750 OS=Arabidopsis thaliana OX=3702 GN=At3g61750 PE=3 SV=1</t>
  </si>
  <si>
    <t>hypothetical protein E2562_022068 [Oryza meyeriana var. granulata]</t>
  </si>
  <si>
    <t>PH02Gene17557</t>
  </si>
  <si>
    <t xml:space="preserve">K14486|2.5e-305|bdi:100843055|K14486 auxin response factor | (RefSeq) auxin response factor 3 </t>
  </si>
  <si>
    <t>Auxin response factor 3 OS=Oryza sativa subsp. japonica OX=39947 GN=ARF3 PE=2 SV=1</t>
  </si>
  <si>
    <t>auxin response factor 3 [Brachypodium distachyon]</t>
  </si>
  <si>
    <t>PH02Gene47716</t>
  </si>
  <si>
    <t xml:space="preserve">Molecular Function: GTPase activator activity (GO:0005096);; </t>
  </si>
  <si>
    <t xml:space="preserve">K18270|1.0e-189|egu:105046835|K18270 Rab3 GTPase-activating protein catalytic subunit | (RefSeq) rab3 GTPase-activating protein catalytic subunit-like </t>
  </si>
  <si>
    <t>Rab3 GTPase-activating protein catalytic subunit</t>
  </si>
  <si>
    <t>PH02Gene28216</t>
  </si>
  <si>
    <t xml:space="preserve">Biological Process: defense response (GO:0006952);; </t>
  </si>
  <si>
    <t>Plant thionin</t>
  </si>
  <si>
    <t>Beta-hordothionin OS=Hordeum vulgare OX=4513 GN=THI1.2 PE=1 SV=2</t>
  </si>
  <si>
    <t>thionin [Setaria italica]</t>
  </si>
  <si>
    <t>PH02Gene28098</t>
  </si>
  <si>
    <t xml:space="preserve">Biological Process: regulation of signal transduction (GO:0009966);; </t>
  </si>
  <si>
    <t xml:space="preserve">K17606|9.1e-213|obr:102700001|K17606 immunoglobulin-binding protein 1 | (RefSeq) PP2A regulatory subunit TAP46-like </t>
  </si>
  <si>
    <t>TAP42-like family</t>
  </si>
  <si>
    <t>PP2A regulatory subunit TAP46 OS=Oryza sativa subsp. japonica OX=39947 GN=TAP46 PE=2 SV=1</t>
  </si>
  <si>
    <t>PREDICTED: PP2A regulatory subunit TAP46-like [Oryza brachyantha]</t>
  </si>
  <si>
    <t>PH02Gene21590</t>
  </si>
  <si>
    <t xml:space="preserve">Cellular Component: nucleosome (GO:0000786);; Molecular Function: DNA binding (GO:0003677);; Cellular Component: nucleus (GO:0005634);; Biological Process: nucleosome assembly (GO:0006334);; Cellular Component: host cell nucleus (GO:0042025);; Molecular Function: protein heterodimerization activity (GO:0046982);; </t>
  </si>
  <si>
    <t xml:space="preserve">K11254|9.9e-36|brp:103851559|K11254 histone H4 | (RefSeq) histone H4 </t>
  </si>
  <si>
    <t>Centromere kinetochore component CENP-T histone fold</t>
  </si>
  <si>
    <t>Histone H4 variant TH011 OS=Triticum aestivum OX=4565 PE=3 SV=2</t>
  </si>
  <si>
    <t>PREDICTED: uncharacterized protein LOC107825453 [Nicotiana tabacum]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</si>
  <si>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cellular component organization or biogenesis (GO:0071840);; cellular component: other organism (GO:0044215);; cellular component: other organism part (GO:0044217)</t>
  </si>
  <si>
    <t>PH02Gene41900</t>
  </si>
  <si>
    <t xml:space="preserve">K08150|4.1e-38|cmos:111434303|K08150 MFS transporter, SP family, solute carrier family 2 (myo-inositol transporter), member 13 | (RefSeq) probable inositol transporter 2 </t>
  </si>
  <si>
    <t>Monosaccharide-sensing protein 2 OS=Arabidopsis thaliana OX=3702 GN=MSSP2 PE=1 SV=2</t>
  </si>
  <si>
    <t>hypothetical protein OsJ_05971 [Oryza sativa Japonica Group]</t>
  </si>
  <si>
    <t>PH02Gene08146</t>
  </si>
  <si>
    <t xml:space="preserve">Molecular Function: regulatory region nucleic acid binding (GO:0001067);;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Molecular Function: transcription regulatory region DNA binding (GO:0044212);;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</si>
  <si>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K20043|6.8e-24|aip:107640400|K20043 clathrin coat assembly protein AP180 | (RefSeq) putative clathrin assembly protein At5g35200 </t>
  </si>
  <si>
    <t>Dof zinc finger protein 4 OS=Oryza sativa subsp. japonica OX=39947 GN=DOF4 PE=2 SV=1</t>
  </si>
  <si>
    <t>hypothetical protein E2562_037761 [Oryza meyeriana var. granulata]</t>
  </si>
  <si>
    <t>PH02Gene02805</t>
  </si>
  <si>
    <t xml:space="preserve">K14864|2.3e-179|dosa:Os06t0704900-01|K14864 tRNA (cytidine32/guanosine34-2'-O)-methyltransferase [EC:2.1.1.205] | (RefSeq) Os06g0704900; Similar to Cell division-like protein. </t>
  </si>
  <si>
    <t>PH02Gene21285</t>
  </si>
  <si>
    <t xml:space="preserve">Biological Process: carbohydrate transport (GO:0008643);; Cellular Component: integral component of membrane (GO:0016021);; Molecular Function: transmembrane transporter activity (GO:0022857);; </t>
  </si>
  <si>
    <t xml:space="preserve">K24193|5.5e-195|pda:103714765|K24193 MFS transporter, SP family, sugar:H+ symporter | (RefSeq) sugar transport protein MST6-like </t>
  </si>
  <si>
    <t>Sugar transport protein MST2 OS=Oryza sativa subsp. japonica OX=39947 GN=MST2 PE=2 SV=1</t>
  </si>
  <si>
    <t>Sugar transport protein 10 [Dichanthelium oligosanthes]</t>
  </si>
  <si>
    <t>biological process: single-organism process (GO:0044699);; biological process: localization (GO:0051179);; cellular component: membrane (GO:0016020);; cellular component: membrane part (GO:0044425);; molecular function: transporter activity (GO:0005215)</t>
  </si>
  <si>
    <t>PH02Gene42626</t>
  </si>
  <si>
    <t xml:space="preserve">K17086|5.5e-241|osa:4347829|K17086 transmembrane 9 superfamily member 2/4 | (RefSeq) transmembrane 9 superfamily member 9 </t>
  </si>
  <si>
    <t>Endomembrane protein 70</t>
  </si>
  <si>
    <t>Transmembrane 9 superfamily member 8 OS=Arabidopsis thaliana OX=3702 GN=TMN8 PE=2 SV=1</t>
  </si>
  <si>
    <t>hypothetical protein OsI_32361 [Oryza sativa Indica Group]</t>
  </si>
  <si>
    <t>PH02Gene06879</t>
  </si>
  <si>
    <t xml:space="preserve">Molecular Function: diphosphomevalonate decarboxylase activity (GO:0004163);; Molecular Function: ATP binding (GO:0005524);; Cellular Component: cytosol (GO:0005829);; Biological Process: sterol biosynthetic process (GO:0016126);; Biological Process: isopentenyl diphosphate biosynthetic process, mevalonate pathway (GO:0019287);; </t>
  </si>
  <si>
    <t xml:space="preserve">K01597|8.9e-224|sita:101783413|K01597 diphosphomevalonate decarboxylase [EC:4.1.1.33] | (RefSeq) diphosphomevalonate decarboxylase MVD2, peroxisomal </t>
  </si>
  <si>
    <t>Mevalonate 5-diphosphate decarboxylase C-terminal domain</t>
  </si>
  <si>
    <t>Diphosphomevalonate decarboxylase MVD2, peroxisomal OS=Arabidopsis thaliana OX=3702 GN=MVD2 PE=1 SV=1</t>
  </si>
  <si>
    <t>diphosphomevalonate decarboxylase MVD2, peroxisomal-like [Panicum hallii]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</si>
  <si>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single-organism process (GO:0044699);; biological process: cellular process (GO:0009987)</t>
  </si>
  <si>
    <t>PH02Gene06728</t>
  </si>
  <si>
    <t xml:space="preserve">K24205|8.2e-113|bdi:100833424|K24205 protein lifeguard | (RefSeq) protein LIFEGUARD 2 </t>
  </si>
  <si>
    <t>Inhibitor of apoptosis-promoting Bax1</t>
  </si>
  <si>
    <t>Protein LIFEGUARD 2 OS=Arabidopsis thaliana OX=3702 GN=LFG2 PE=2 SV=1</t>
  </si>
  <si>
    <t>protein LIFEGUARD 2 [Brachypodium distachyon]</t>
  </si>
  <si>
    <t>PH02Gene25272</t>
  </si>
  <si>
    <t>Phyllostachys_edulis_newGene_8014</t>
  </si>
  <si>
    <t>PH02Gene06838</t>
  </si>
  <si>
    <t>uncharacterized protein LOC4324548 [Oryza sativa Japonica Group]</t>
  </si>
  <si>
    <t>PH02Gene38628</t>
  </si>
  <si>
    <t xml:space="preserve">Biological Process: reproduction (GO:0000003);; Biological Process: response to acid chemical (GO:0001101);; Biological Process: developmental process involved in reproduction (GO:0003006);; Molecular Function: molecular_function (GO:0003674);; Molecular Function: catalytic activity (GO:0003824);; Molecular Function: histone deacetylase activity (GO:0004407);; Cellular Component: cellular_component (GO:0005575);; Cellular Component: intracellular (GO:0005622);; Cellular Component: cell (GO:0005623);; Cellular Component: nucleus (GO:0005634);; Cellular Component: cytoplasm (GO:0005737);; Biological Process: chromatin organization (GO:0006325);; Biological Process: cellular protein modification process (GO:0006464);; Biological Process: protein deacetylation (GO:0006476);; Biological Process: nitrogen compound metabolic process (GO:0006807);; Biological Process: response to stress (GO:0006950);; Biological Process: response to osmotic stress (GO:0006970);; Biological Process: organelle organization (GO:0006996);; Biological Process: multicellular organism development (GO:0007275);; Biological Process: biological_process (GO:0008150);; Biological Process: metabolic process (GO:0008152);; Cellular Component: chloroplast (GO:0009507);; Cellular Component: plastid envelope (GO:0009526);; Cellular Component: plastid (GO:0009536);; Biological Process: embryo sac development (GO:0009553);;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abscisic acid (GO:0009737);; Biological Process: embryo development (GO:0009790);; Biological Process: post-embryonic development (GO:0009791);; Biological Process: embryo development ending in seed dormancy (GO:0009793);; Biological Process: seed germination (GO:0009845);; Biological Process: negative regulation of metabolic process (GO:0009892);; Cellular Component: chloroplast envelope (GO:0009941);; Biological Process: cellular process (GO:0009987);; Biological Process: response to organic substance (GO:0010033);; Biological Process: fruit development (GO:0010154);; Biological Process: vegetative to reproductive phase transition of meristem (GO:0010228);; Biological Process: seed maturation (GO:0010431);; Biological Process: regulation of gene expression (GO:0010468);; Biological Process: negative regulation of macromolecule metabolic process (GO:0010605);; Biological Process: posttranscriptional regulation of gene expression (GO:0010608);; Biological Process: negative regulation of gene expression (GO:0010629);; Biological Process: cellular component organization (GO:0016043);; Biological Process: posttranscriptional gene silencing (GO:0016441);; Biological Process: gene silencing (GO:0016458);; Biological Process: covalent chromatin modification (GO:0016569);; Biological Process: histone modification (GO:0016570);; Biological Process: histone deacetylation (GO:0016575);; Molecular Function: hydrolase activity (GO:0016787);; Molecular Function: hydrolase activity, acting on carbon-nitrogen (but not peptide) bonds (GO:0016810);; Molecular Function: hydrolase activity, acting on carbon-nitrogen (but not peptide) bonds, in linear amides (GO:0016811);; Molecular Function: deacetylase activity (GO:0019213);; Biological Process: regulation of metabolic process (GO:0019222);; Biological Process: protein metabolic process (GO:0019538);; Biological Process: developmental maturation (GO:0021700);; Biological Process: reproductive process (GO:0022414);; Cellular Component: organelle envelope (GO:0031967);; Cellular Component: envelope (GO:0031975);; Biological Process: multicellular organismal process (GO:0032501);; Biological Process: developmental process (GO:0032502);; Biological Process: multicellular organism reproduction (GO:0032504);; Molecular Function: protein deacetylase activity (GO:0033558);; Biological Process: response to lipid (GO:0033993);; Biological Process: protein deacylation (GO:0035601);; Biological Process: protein modification process (GO:0036211);; Biological Process: regulation of gene expression, epigenetic (GO:0040029);; Biological Process: response to chemical (GO:0042221);;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gametophyte development (GO:0048229);; Biological Process: seed development (GO:0048316);; Biological Process: negative regulation of biological process (GO:0048519);; Biological Process: reproductive structure development (GO:0048608);; Biological Process: multicellular organismal reproductive process (GO:0048609);; Biological Process: system development (GO:0048731);; Biological Process: anatomical structure development (GO:0048856);; Biological Process: regulation of biological process (GO:0050789);; Biological Process: response to stimulus (GO:0050896);; Biological Process: chromosome organization (GO:0051276);; Biological Process: regulation of macromolecule metabolic process (GO:0060255);; Biological Process: reproductive system development (GO:0061458);; Biological Process: biological regulation (GO:0065007);; Biological Process: anatomical structure maturation (GO:0071695);; Biological Process: organic substance metabolic process (GO:0071704);; Biological Process: cellular component organization or biogenesis (GO:0071840);; Biological Process: seedling development (GO:0090351);; Biological Process: response to alcohol (GO:0097305);; Biological Process: macromolecule deacylation (GO:0098732);; Biological Process: organonitrogen compound metabolic process (GO:1901564);; Biological Process: response to oxygen-containing compound (GO:1901700);; </t>
  </si>
  <si>
    <t xml:space="preserve">K06067|5.8e-261|dosa:Os08t0344100-01|K06067 histone deacetylase 1/2 [EC:3.5.1.98] | (RefSeq) Os08g0344100; Similar to Histone deacetylase. </t>
  </si>
  <si>
    <t>Histone deacetylase 6 OS=Arabidopsis thaliana OX=3702 GN=HDA6 PE=1 SV=1</t>
  </si>
  <si>
    <t>hypothetical protein E2562_012478 [Oryza meyeriana var. granulata]</t>
  </si>
  <si>
    <t>biological process: reproduction (GO:0000003);; biological process: response to stimulus (GO:0050896);; biological process: reproductive process (GO:0022414);; biological process: developmental process (GO:0032502);; 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(GO:0043226);; biological process: cellular component organization or biogenesis (GO:0071840);; biological process: multicellular organismal process (GO:0032501);; biological process: single-organism process (GO:0044699);; cellular component: organelle part (GO:0044422);; biological process: biological regulation (GO:0065007)</t>
  </si>
  <si>
    <t>PH02Gene24587</t>
  </si>
  <si>
    <t xml:space="preserve">K13457|9.9e-128|osa:4340191|K13457 disease resistance protein RPM1 | (RefSeq) disease resistance protein RPM1 </t>
  </si>
  <si>
    <t>PREDICTED: putative disease resistance RPP13-like protein 3 isoform X1 [Oryza brachyantha]</t>
  </si>
  <si>
    <t>PH02Gene18884</t>
  </si>
  <si>
    <t xml:space="preserve">Cellular Component: nucleus (GO:0005634);; Cellular Component: cytoplasm (GO:0005737);; Molecular Function: zinc ion binding (GO:0008270);; </t>
  </si>
  <si>
    <t xml:space="preserve">K06874|2.2e-253|sbi:8086204|K06874 zinc finger protein | (RefSeq) zinc finger protein ZPR1 </t>
  </si>
  <si>
    <t>ZPR1 zinc-finger domain</t>
  </si>
  <si>
    <t>zinc finger protein ZPR1 [Sorghum bicolor]</t>
  </si>
  <si>
    <t>PH02Gene19380</t>
  </si>
  <si>
    <t xml:space="preserve">Cellular Component: cytoplasm (GO:0005737);; Cellular Component: heterotrimeric G-protein complex (GO:0005834);; Biological Process: G-protein coupled receptor signaling pathway (GO:0007186);; Molecular Function: G-protein gamma-subunit binding (GO:0031682);; </t>
  </si>
  <si>
    <t xml:space="preserve">K04536|1.6e-219|ats:109766718|K04536 guanine nucleotide-binding protein G(I)/G(S)/G(T) subunit beta-1 | (RefSeq) LOC109766718; guanine nucleotide-binding protein subunit beta </t>
  </si>
  <si>
    <t>Guanine nucleotide-binding protein subunit beta OS=Oryza sativa subsp. japonica OX=39947 GN=RGB1 PE=1 SV=1</t>
  </si>
  <si>
    <t>hypothetical protein D1007_58930 [Hordeum vulgare]</t>
  </si>
  <si>
    <t>cellular component: cell (GO:0005623);; cellular component: cell part (GO:0044464);; cellular component: membrane (GO:0016020);; cellular component: macromolecular complex (GO:0032991);; cellular component: membrane part (GO:0044425);;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</t>
  </si>
  <si>
    <t>PH02Gene07600</t>
  </si>
  <si>
    <t xml:space="preserve">K14486|7.9e-169|cpep:111799166|K14486 auxin response factor | (RefSeq) auxin response factor 19-like isoform X1 </t>
  </si>
  <si>
    <t>hypothetical protein E2562_023704 [Oryza meyeriana var. granulata]</t>
  </si>
  <si>
    <t>Phyllostachys_edulis_newGene_10250</t>
  </si>
  <si>
    <t>PH02Gene16599</t>
  </si>
  <si>
    <t xml:space="preserve">K08066|3.0e-44|dct:110116173|K08066 nuclear transcription factor Y, gamma | (RefSeq) nuclear transcription factor Y subunit C-2 </t>
  </si>
  <si>
    <t>Nuclear transcription factor Y subunit C-4 OS=Oryza sativa subsp. japonica OX=39947 GN=NFYC4 PE=1 SV=1</t>
  </si>
  <si>
    <t>nuclear transcription factor Y subunit C-2-like [Phalaenopsis equestris]</t>
  </si>
  <si>
    <t>PH02Gene16008</t>
  </si>
  <si>
    <t xml:space="preserve">K02908|4.1e-59|sbi:8064975|K02908 large subunit ribosomal protein L30e | (RefSeq) 60S ribosomal protein L30 </t>
  </si>
  <si>
    <t>60S ribosomal protein L30 [Sorghum bicolor]</t>
  </si>
  <si>
    <t>PH02Gene33482</t>
  </si>
  <si>
    <t xml:space="preserve">Molecular Function: UDP-N-acetylgalactosamine transmembrane transporter activity (GO:0005463);; Cellular Component: endoplasmic reticulum (GO:0005783);; Cellular Component: Golgi apparatus (GO:0005794);; Biological Process: pollen exine formation (GO:0010584);; Cellular Component: integral component of Golgi membrane (GO:0030173);; Biological Process: regulation of shoot apical meristem development (GO:1902183);; Biological Process: negative regulation of ER-associated ubiquitin-dependent protein catabolic process (GO:1903070);; Biological Process: negative regulation of cytokinin dehydrogenase activity (GO:1903857);; Biological Process: UDP-N-acetylglucosamine transmembrane transport (GO:1990569);; </t>
  </si>
  <si>
    <t xml:space="preserve">K15272|1.6e-156|osa:4329739|K15272 solute carrier family 35 (UDP-sugar transporter), member A1/2/3 | (RefSeq) CMP-sialic acid transporter 5 </t>
  </si>
  <si>
    <t>Nucleotide-sugar transporter</t>
  </si>
  <si>
    <t>UDP-N-acetylglucosamine transporter ROCK1 OS=Arabidopsis thaliana OX=3702 GN=ROCK1 PE=2 SV=1</t>
  </si>
  <si>
    <t>EG</t>
  </si>
  <si>
    <t>Amino acid transport and metabolism;; Carbohydrate transport and metabolism</t>
  </si>
  <si>
    <t>CMP-sialic acid transporter 5 isoform X1 [Oryza sativa Japonica Group]</t>
  </si>
  <si>
    <t>biological process: single-organism process (GO:0044699);; biological process: localization (GO:0051179);; molecular function: transporter activity (GO:0005215);; cellular component: cell (GO:0005623);; cellular component: organelle (GO:0043226);; cellular component: cell part (GO:0044464);; biological process: cellular process (GO:0009987);; biological process: multicellular organismal process (GO:0032501);; biological process: developmental process (GO:0032502);; biological process: cellular component organization or biogenesis (GO:0071840);; cellular component: membrane (GO:0016020);; cellular component: organelle part (GO:0044422);; cellular component: membrane part (GO:0044425);; biological process: biological regulation (GO:0065007)</t>
  </si>
  <si>
    <t>PH02Gene43951</t>
  </si>
  <si>
    <t xml:space="preserve">Biological Process: cysteine metabolic process (GO:0006534);; Molecular Function: pyridoxal phosphate binding (GO:0030170);; Molecular Function: cysteine desulfurase activity (GO:0031071);; </t>
  </si>
  <si>
    <t xml:space="preserve">K11717|5.8e-240|ats:109757822|K11717 cysteine desulfurase / selenocysteine lyase [EC:2.8.1.7 4.4.1.16] | (RefSeq) LOC109757822; cysteine desulfurase 1, chloroplastic </t>
  </si>
  <si>
    <t>Selenocompound metabolism (ko00450)</t>
  </si>
  <si>
    <t>Cysteine desulfurase 1, chloroplastic OS=Arabidopsis thaliana OX=3702 GN=NFS2 PE=1 SV=1</t>
  </si>
  <si>
    <t>biological process: metabolic process (GO:0008152);; biological process: cellular process (GO:0009987);; biological process: single-organism process (GO:0044699);; molecular function: binding (GO:0005488);; molecular function: catalytic activity (GO:0003824)</t>
  </si>
  <si>
    <t>PH02Gene33481</t>
  </si>
  <si>
    <t xml:space="preserve">Molecular Function: blue light photoreceptor activity (GO:0009882);; </t>
  </si>
  <si>
    <t xml:space="preserve">K12118|0.0e+00|sita:101758288|K12118 cryptochrome 1 | (RefSeq) cryptochrome-1 isoform X1 </t>
  </si>
  <si>
    <t>[LT]</t>
  </si>
  <si>
    <t>Replication, recombination and repair;; Signal transduction mechanisms</t>
  </si>
  <si>
    <t>FAD binding domain of DNA photolyase</t>
  </si>
  <si>
    <t>Cryptochrome-1 OS=Arabidopsis thaliana OX=3702 GN=CRY1 PE=1 SV=2</t>
  </si>
  <si>
    <t>cryptochrome-1 isoform X1 [Setaria italica]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</si>
  <si>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</t>
  </si>
  <si>
    <t>PH02Gene40905</t>
  </si>
  <si>
    <t xml:space="preserve">K12818|5.0e-90|smo:SELMODRAFT_429199|K12818 ATP-dependent RNA helicase DHX8/PRP22 [EC:3.6.4.13] | (RefSeq) hypothetical protein </t>
  </si>
  <si>
    <t>Protein ZINC INDUCED FACILITATOR-LIKE 1 OS=Arabidopsis thaliana OX=3702 GN=ZIFL1 PE=2 SV=1</t>
  </si>
  <si>
    <t>hypothetical protein GQ55_8G021500 [Panicum hallii var. hallii]</t>
  </si>
  <si>
    <t>PH02Gene05860</t>
  </si>
  <si>
    <t>hypothetical protein E2562_018535 [Oryza meyeriana var. granulata]</t>
  </si>
  <si>
    <t>PH02Gene22237</t>
  </si>
  <si>
    <t>Protein of unknown function (DUF3593)</t>
  </si>
  <si>
    <t>uncharacterized protein LOC4339667 isoform X1 [Oryza sativa Japonica Group]</t>
  </si>
  <si>
    <t>PH02Gene08895</t>
  </si>
  <si>
    <t xml:space="preserve">Molecular Function: molecular_function (GO:0003674);; Molecular Function: signal sequence binding (GO:0005048);; Molecular Function: binding (GO:0005488);; Cellular Component: cellular_component (GO:0005575);; Cellular Component: intracellular (GO:0005622);; Cellular Component: cell (GO:0005623);; Cellular Component: nucleus (GO:0005634);; Cellular Component: cytoplasm (GO:0005737);; Cellular Component: plasma membrane (GO:0005886);; Biological Process: regulation of transcription, DNA-templated (GO:0006355);; Biological Process: protein targeting (GO:0006605);; Biological Process: transport (GO:0006810);; Biological Process: intracellular protein transport (GO:0006886);; Biological Process: protein localization (GO:0008104);; Biological Process: biological_process (GO:0008150);; Molecular Function: lipid binding (GO:0008289);; Cellular Component: chloroplast (GO:0009507);; Cellular Component: plastid envelope (GO:0009526);; Cellular Component: plastid outer membrane (GO:0009527);; Cellular Component: plastid (GO:0009536);; Cellular Component: chloroplast outer membrane (GO:0009707);; Biological Process: regulation of biosynthetic process (GO:0009889);; Cellular Component: chloroplast envelope (GO:0009941);; Biological Process: regulation of gene expression (GO:0010468);; Biological Process: regulation of macromolecule biosynthetic process (GO:0010556);; Biological Process: protein transport (GO:0015031);; Biological Process: peptide transport (GO:0015833);; Cellular Component: membrane (GO:0016020);; Cellular Component: integral component of membrane (GO:0016021);; Biological Process: regulation of nucleobase-containing compound metabolic process (GO:0019219);; Biological Process: regulation of metabolic process (GO:0019222);; Cellular Component: outer membrane (GO:0019867);; Molecular Function: chloroplast targeting sequence binding (GO:0030941);; Cellular Component: organelle membrane (GO:0031090);; Cellular Component: intrinsic component of membrane (GO:0031224);; Cellular Component: intrinsic component of organelle membrane (GO:0031300);; Cellular Component: integral component of organelle membrane (GO:0031301);; Biological Process: regulation of cellular metabolic process (GO:0031323);; Biological Process: regulation of cellular biosynthetic process (GO:0031326);; Cellular Component: intrinsic component of plastid membrane (GO:0031350);; Cellular Component: integral component of plastid membrane (GO:0031351);; Cellular Component: intrinsic component of plastid outer membrane (GO:0031354);; Cellular Component: integral component of plastid outer membrane (GO:0031355);; Cellular Component: intrinsic component of chloroplast outer membrane (GO:0031358);; Cellular Component: integral component of chloroplast outer membrane (GO:0031359);; Cellular Component: organelle envelope (GO:0031967);; Cellular Component: organelle outer membrane (GO:0031968);; Cellular Component: chloroplast membrane (GO:0031969);; Cellular Component: envelope (GO:0031975);; Biological Process: macromolecule localization (GO:0033036);; Molecular Function: amide binding (GO:0033218);; Biological Process: protein localization to organelle (GO:0033365);; Biological Process: cellular protein localization (GO:0034613);; Cellular Component: plastid membrane (GO:0042170);; Molecular Function: peptide binding (GO:0042277);; Biological Process: amide transport (GO:0042886);;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protein targeting to chloroplast (GO:0045036);; Biological Process: establishment of protein localization (GO:0045184);; Biological Process: intracellular transport (GO:0046907);; Biological Process: regulation of biological process (GO:0050789);; Biological Process: regulation of cellular process (GO:0050794);; Biological Process: regulation of nitrogen compound metabolic process (GO:0051171);; Biological Process: localization (GO:0051179);; Biological Process: establishment of localization (GO:0051234);; Biological Process: regulation of RNA metabolic process (GO:0051252);; Biological Process: cellular localization (GO:0051641);; Biological Process: establishment of localization in cell (GO:0051649);; Molecular Function: glycolipid binding (GO:0051861);; Biological Process: regulation of macromolecule metabolic process (GO:0060255);; Biological Process: biological regulation (GO:0065007);; Biological Process: cellular macromolecule localization (GO:0070727);; Biological Process: organic substance transport (GO:0071702);; Biological Process: nitrogen compound transport (GO:0071705);; Cellular Component: cell periphery (GO:0071944);; Biological Process: establishment of protein localization to organelle (GO:0072594);; Biological Process: establishment of protein localization to chloroplast (GO:0072596);; Biological Process: protein localization to chloroplast (GO:0072598);; Biological Process: regulation of primary metabolic process (GO:0080090);; Molecular Function: carbohydrate derivative binding (GO:0097367);; Cellular Component: bounding membrane of organelle (GO:0098588);; Cellular Component: whole membrane (GO:0098805);;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</si>
  <si>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Ankyrin repeat domain-containing protein 2A OS=Arabidopsis thaliana OX=3702 GN=AKR2A PE=1 SV=2</t>
  </si>
  <si>
    <t>ankyrin repeat domain-containing protein 2A-like [Panicum miliaceum]</t>
  </si>
  <si>
    <t>molecular function: binding (GO:0005488);; cellular component: cell (GO:0005623);; cellular component: cell part (GO:0044464);; cellular component: organelle (GO:0043226);; cellular component: membrane (GO:0016020);; biological process: biological regulation (GO:0065007);; biological process: localization (GO:0051179);; cellular component: organelle part (GO:0044422);; cellular component: membrane part (GO:0044425)</t>
  </si>
  <si>
    <t>PH02Gene26695</t>
  </si>
  <si>
    <t>Putative GEM-like protein 8 OS=Arabidopsis thaliana OX=3702 GN=At5g23370 PE=3 SV=1</t>
  </si>
  <si>
    <t>hypothetical protein E2562_030839 [Oryza meyeriana var. granulata]</t>
  </si>
  <si>
    <t>PH02Gene30692</t>
  </si>
  <si>
    <t xml:space="preserve">Molecular Function: peroxidase activity (GO:0004601);; Molecular Function: peroxiredoxin activity (GO:0051920);; </t>
  </si>
  <si>
    <t xml:space="preserve">K03386|2.4e-126|dosa:Os02t0537700-01|K03386 peroxiredoxin 2/4 [EC:1.11.1.24] | (RefSeq) Os02g0537700; Similar to 2-cys peroxiredoxin BAS1, chloroplast precursor (EC 1.11.1.15) (Thiol- specific antioxidant protein) (Fragment). </t>
  </si>
  <si>
    <t>AhpC/TSA family</t>
  </si>
  <si>
    <t>2-Cys peroxiredoxin BAS1, chloroplastic OS=Oryza sativa subsp. japonica OX=39947 GN=BAS1 PE=1 SV=1</t>
  </si>
  <si>
    <t>hypothetical protein OsI_07554 [Oryza sativa Indica Group]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</si>
  <si>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</t>
  </si>
  <si>
    <t>PH02Gene31374</t>
  </si>
  <si>
    <t xml:space="preserve">Biological Process: spindle assembly (GO:0051225);; Cellular Component: HAUS complex (GO:0070652);; </t>
  </si>
  <si>
    <t xml:space="preserve">K16584|8.2e-121|zma:100277574|K16584 HAUS augmin-like complex subunit 1 | (RefSeq) uncharacterized protein LOC100277574 </t>
  </si>
  <si>
    <t>AUGMIN subunit 1 OS=Arabidopsis thaliana OX=3702 GN=AUG1 PE=1 SV=1</t>
  </si>
  <si>
    <t>AUGMIN subunit 1 [Setaria viridis]</t>
  </si>
  <si>
    <t>PH02Gene35764</t>
  </si>
  <si>
    <t xml:space="preserve">Molecular Function: SNARE binding (GO:0000149);; Molecular Function: molecular_function (GO:0003674);; Molecular Function: SNAP receptor activity (GO:0005484);;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endosome (GO:0005768);; Cellular Component: late endosome (GO:0005770);; Cellular Component: endoplasmic reticulum (GO:0005783);; Cellular Component: endoplasmic reticulum membrane (GO:0005789);; Cellular Component: Golgi apparatus (GO:0005794);; Cellular Component: Golgi-associated vesicle (GO:0005798);; Cellular Component: plasma membrane (GO:0005886);; Cellular Component: cell-cell junction (GO:0005911);; Biological Process: protein targeting (GO:0006605);; Biological Process: protein targeting to vacuole (GO:0006623);; Biological Process: transport (GO:0006810);; Biological Process: intracellular protein transport (GO:0006886);; Biological Process: ER to Golgi vesicle-mediated transport (GO:0006888);; Biological Process: retrograde vesicle-mediated transport, Golgi to ER (GO:0006890);; Biological Process: intra-Golgi vesicle-mediated transport (GO:0006891);; Biological Process: post-Golgi vesicle-mediated transport (GO:0006892);; Biological Process: Golgi to vacuole transport (GO:0006896);; Biological Process: vesicle fusion (GO:0006906);; Biological Process: organelle organization (GO:0006996);; Biological Process: vacuolar transport (GO:0007034);; Biological Process: protein localization (GO:0008104);; Biological Process: biological_process (GO:0008150);; Cellular Component: plasmodesma (GO:0009506);; Biological Process: cellular process (GO:0009987);; Cellular Component: endosome membrane (GO:0010008);; Cellular Component: endomembrane system (GO:0012505);; Cellular Component: vesicle membrane (GO:0012506);; Cellular Component: ER to Golgi transport vesicle membrane (GO:0012507);; Biological Process: protein transport (GO:0015031);; Biological Process: peptide transport (GO:0015833);; Cellular Component: membrane (GO:0016020);; Biological Process: cellular component organization (GO:0016043);; Biological Process: vesicle organization (GO:0016050);; Biological Process: vesicle-mediated transport (GO:0016192);; Biological Process: endosomal transport (GO:0016197);; Biological Process: cytosolic transport (GO:0016482);; Cellular Component: cell junction (GO:0030054);; Cellular Component: transport vesicle (GO:0030133);; Cellular Component: COPII-coated ER to Golgi transport vesicle (GO:0030134);; Cellular Component: coated vesicle (GO:0030135);; Cellular Component: transport vesicle membrane (GO:0030658);; Cellular Component: cytoplasmic vesicle membrane (GO:0030659);; Cellular Component: Golgi-associated vesicle membrane (GO:0030660);; Cellular Component: coated vesicle membrane (GO:0030662);; Cellular Component: organelle membrane (GO:0031090);; Cellular Component: SNARE complex (GO:0031201);; Cellular Component: cytoplasmic vesicle (GO:0031410);; Cellular Component: late endosome membrane (GO:0031902);; Cellular Component: vesicle (GO:0031982);; Cellular Component: organelle subcompartment (GO:0031984);; Cellular Component: macromolecular complex (GO:0032991);; Biological Process: macromolecule localization (GO:0033036);; Biological Process: protein localization to organelle (GO:0033365);; Biological Process: cellular protein localization (GO:0034613);; Biological Process: retrograde transport, endosome to Golgi (GO:0042147);; Cellular Component: nuclear outer membrane-endoplasmic reticulum membrane network (GO:0042175);; Biological Process: amide transport (GO:0042886);;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endoplasmic reticulum part (GO:0044432);; Cellular Component: cytoplasmic vesicle part (GO:0044433);; Cellular Component: endosomal part (GO:0044440);; Cellular Component: cytoplasmic part (GO:0044444);; Cellular Component: intracellular organelle part (GO:0044446);; Cellular Component: cell part (GO:0044464);; Biological Process: establishment of protein localization (GO:0045184);; Biological Process: intracellular transport (GO:0046907);; Biological Process: Golgi vesicle transport (GO:0048193);; Biological Process: vesicle fusion with Golgi apparatus (GO:0048280);; Biological Process: organelle fusion (GO:0048284);; Biological Process: localization (GO:0051179);; Biological Process: establishment of localization (GO:0051234);; Biological Process: cellular localization (GO:0051641);; Biological Process: establishment of localization in cell (GO:0051649);; Cellular Component: symplast (GO:0055044);; Biological Process: membrane organization (GO:0061024);; Biological Process: membrane fusion (GO:0061025);; Biological Process: cellular macromolecule localization (GO:0070727);; Biological Process: organic substance transport (GO:0071702);; Biological Process: nitrogen compound transport (GO:0071705);; Biological Process: cellular component organization or biogenesis (GO:0071840);; Cellular Component: cell periphery (GO:0071944);; Biological Process: establishment of protein localization to organelle (GO:0072594);; Biological Process: protein localization to vacuole (GO:0072665);; Biological Process: establishment of protein localization to vacuole (GO:0072666);; Biological Process: organelle membrane fusion (GO:0090174);; Cellular Component: intracellular vesicle (GO:0097708);; Cellular Component: bounding membrane of organelle (GO:0098588);; Cellular Component: membrane protein complex (GO:0098796);; Cellular Component: whole membrane (GO:0098805);; Cellular Component: endoplasmic reticulum subcompartment (GO:0098827);; </t>
  </si>
  <si>
    <t xml:space="preserve">K08494|1.4e-126|obr:102705088|K08494 novel plant SNARE | (RefSeq) novel plant SNARE 13 </t>
  </si>
  <si>
    <t>Sec20</t>
  </si>
  <si>
    <t>Novel plant SNARE 13 OS=Arabidopsis thaliana OX=3702 GN=NPSN13 PE=1 SV=1</t>
  </si>
  <si>
    <t>hypothetical protein E2562_013327 [Oryza meyeriana var. granulata]</t>
  </si>
  <si>
    <t>molecular function: binding (GO:0005488);; cellular component: cell (GO:0005623);; cellular component: cell part (GO:0044464);; cellular component: organelle (GO:0043226);; cellular component: membrane (GO:0016020);; cellular component: organelle part (GO:0044422);; cellular component: membrane part (GO:0044425);; cellular component: cell junction (GO:0030054);; biological process: localization (GO:0051179);; biological process: cellular process (GO:0009987);; biological process: single-organism process (GO:0044699);; biological process: cellular component organization or biogenesis (GO:0071840);; cellular component: macromolecular complex (GO:0032991);; cellular component: symplast (GO:0055044)</t>
  </si>
  <si>
    <t>PH02Gene14622</t>
  </si>
  <si>
    <t>PREDICTED: uncharacterized protein LOC102718334 [Oryza brachyantha]</t>
  </si>
  <si>
    <t>Phyllostachys_edulis_newGene_9712</t>
  </si>
  <si>
    <t>PH02Gene07896</t>
  </si>
  <si>
    <t xml:space="preserve">K00924|2.6e-54|cic:CICLE_v10000156mg|K00924 kinase [EC:2.7.1.-] | (RefSeq) hypothetical protein </t>
  </si>
  <si>
    <t>hypothetical protein OsJ_04330 [Oryza sativa Japonica Group]</t>
  </si>
  <si>
    <t>Phyllostachys_edulis_newGene_2410</t>
  </si>
  <si>
    <t>PH02Gene02657</t>
  </si>
  <si>
    <t xml:space="preserve">K00695|0.0e+00|bdi:100840503|K00695 sucrose synthase [EC:2.4.1.13] | (RefSeq) sucrose synthase 1 </t>
  </si>
  <si>
    <t>Sucrose synthase 2 OS=Oryza sativa subsp. japonica OX=39947 GN=SUS2 PE=1 SV=2</t>
  </si>
  <si>
    <t>PH02Gene16961</t>
  </si>
  <si>
    <t xml:space="preserve">K07466|1.6e-81|osa:4334834|K07466 replication factor A1 | (RefSeq) replication protein A 70 kDa DNA-binding subunit B isoform X1 </t>
  </si>
  <si>
    <t>replication protein A 70 kDa DNA-binding subunit B isoform X1 [Oryza sativa Japonica Group]</t>
  </si>
  <si>
    <t>PH02Gene11246</t>
  </si>
  <si>
    <t xml:space="preserve">K14311|0.0e+00|osa:9269589|K14311 nuclear pore complex protein Nup188 | (RefSeq) uncharacterized protein LOC9269589 </t>
  </si>
  <si>
    <t>hypothetical protein E2562_032778, partial [Oryza meyeriana var. granulata]</t>
  </si>
  <si>
    <t>PH02Gene16145</t>
  </si>
  <si>
    <t xml:space="preserve">Biological Process: negative regulation of transcription, DNA-templated (GO:0045892);; </t>
  </si>
  <si>
    <t xml:space="preserve">K03260|2.9e-12|lja:Lj4g3v1989860.1|K03260 translation initiation factor 4G | (RefSeq) Lj4g3v1989860.1; - </t>
  </si>
  <si>
    <t>PH02Gene43634</t>
  </si>
  <si>
    <t>Double-stranded RNA binding motif</t>
  </si>
  <si>
    <t>Double-stranded RNA-binding protein 4 OS=Oryza sativa subsp. japonica OX=39947 GN=DRB4 PE=2 SV=1</t>
  </si>
  <si>
    <t>double-stranded RNA-binding protein 4 [Setaria italica]</t>
  </si>
  <si>
    <t>PH02Gene25064</t>
  </si>
  <si>
    <t xml:space="preserve">K02951|2.2e-70|dosa:Os07t0229900-01|K02951 small subunit ribosomal protein S12e | (RefSeq) Os07g0229900; Ribosomal protein S12e domain containing protein. </t>
  </si>
  <si>
    <t>40S ribosomal protein S12 OS=Hordeum vulgare OX=4513 GN=RPS12 PE=2 SV=1</t>
  </si>
  <si>
    <t>40S ribosomal protein S12 [Oryza sativa Japonica Group]</t>
  </si>
  <si>
    <t>PH02Gene05940</t>
  </si>
  <si>
    <t xml:space="preserve">Molecular Function: protein serine/threonine kinase activity (GO:0004674);; Molecular Function: calcium ion binding (GO:0005509);; Molecular Function: ATP binding (GO:0005524);; Cellular Component: plasma membrane (GO:0005886);; Biological Process: protein phosphorylation (GO:0006468);; Biological Process: cell surface receptor signaling pathway (GO:0007166);; Cellular Component: integral component of membrane (GO:0016021);; Molecular Function: polysaccharide binding (GO:0030247);; </t>
  </si>
  <si>
    <t xml:space="preserve">K23544|1.6e-07|brp:103842861|K23544 serine incorporator 1/3 | (RefSeq) serine incorporator 3 </t>
  </si>
  <si>
    <t>Calcium-binding EGF domain</t>
  </si>
  <si>
    <t>Wall-associated receptor kinase 4 OS=Arabidopsis thaliana OX=3702 GN=WAK4 PE=2 SV=1</t>
  </si>
  <si>
    <t>putative wall-associated receptor kinase-like 16 [Sorghum bicolor]</t>
  </si>
  <si>
    <t>PH02Gene27660</t>
  </si>
  <si>
    <t xml:space="preserve">Cellular Component: cytosol (GO:0005829);; Biological Process: protein transport (GO:0015031);; Cellular Component: retromer, cargo-selective complex (GO:0030906);; Biological Process: retrograde transport, endosome to Golgi (GO:0042147);; </t>
  </si>
  <si>
    <t xml:space="preserve">K18468|0.0e+00|dosa:Os03t0801600-01|K18468 vacuolar protein sorting-associated protein 35 | (RefSeq) Os03g0801600; Similar to vacuolar protein sorting 35. </t>
  </si>
  <si>
    <t>Vacuolar protein sorting-associated protein 35</t>
  </si>
  <si>
    <t>Vacuolar protein sorting-associated protein 35B OS=Arabidopsis thaliana OX=3702 GN=VPS35B PE=1 SV=1</t>
  </si>
  <si>
    <t>hypothetical protein OsI_13933 [Oryza sativa Indica Group]</t>
  </si>
  <si>
    <t>cellular component: cell (GO:0005623);; cellular component: cell part (GO:0044464);; biological process: localization (GO:0051179);; cellular component: membrane (GO:0016020);; cellular component: macromolecular complex (GO:0032991);; cellular component: membrane part (GO:0044425)</t>
  </si>
  <si>
    <t>Phyllostachys_edulis_newGene_18226</t>
  </si>
  <si>
    <t xml:space="preserve">Biological Process: carbohydrate metabolic process (GO:0005975);; Molecular Function: carbohydrate binding (GO:0030246);; Molecular Function: glucose-6-phosphate 1-epimerase activity (GO:0047938);; </t>
  </si>
  <si>
    <t xml:space="preserve">K01792|4.8e-24|sita:101779092|K01792 glucose-6-phosphate 1-epimerase [EC:5.1.3.15] | (RefSeq) putative glucose-6-phosphate 1-epimerase </t>
  </si>
  <si>
    <t>Aldose 1-epimerase</t>
  </si>
  <si>
    <t>Putative glucose-6-phosphate 1-epimerase OS=Cenchrus ciliaris OX=35872 PE=2 SV=1</t>
  </si>
  <si>
    <t>hypothetical protein GQ55_5G219200 [Panicum hallii var. hallii]</t>
  </si>
  <si>
    <t>biological process: metabolic process (GO:0008152);; molecular function: binding (GO:0005488);; molecular function: catalytic activity (GO:0003824)</t>
  </si>
  <si>
    <t>PH02Gene27783</t>
  </si>
  <si>
    <t xml:space="preserve">K10398|0.0e+00|sbi:8071242|K10398 kinesin family member 11 | (RefSeq) kinesin-like protein KIN-5A </t>
  </si>
  <si>
    <t>Kinesin-like protein KIN-5A OS=Oryza sativa subsp. japonica OX=39947 GN=KIN5A PE=2 SV=1</t>
  </si>
  <si>
    <t>Kinesin-like protein KIN-5A [Dichanthelium oligosanthes]</t>
  </si>
  <si>
    <t>PH02Gene21761</t>
  </si>
  <si>
    <t>universal stress protein A-like protein [Panicum miliaceum]</t>
  </si>
  <si>
    <t>PH02Gene37847</t>
  </si>
  <si>
    <t xml:space="preserve">K03386|7.2e-16|apro:F751_6449|K03386 peroxiredoxin 2/4 [EC:1.11.1.24] | (RefSeq) 2-Cys peroxiredoxin BAS1, chloroplastic </t>
  </si>
  <si>
    <t>Vacuolar protein sorting-associated protein 62</t>
  </si>
  <si>
    <t>PH02Gene18476</t>
  </si>
  <si>
    <t xml:space="preserve">K14399|3.3e-42|csl:COCSUDRAFT_47181|K14399 polyribonucleotide 5'-hydroxyl-kinase [EC:2.7.1.78] | (RefSeq) Clp1-domain-containing protein </t>
  </si>
  <si>
    <t>hypothetical protein E2562_001633 [Oryza meyeriana var. granulata]</t>
  </si>
  <si>
    <t>PH02Gene03090</t>
  </si>
  <si>
    <t xml:space="preserve">K03549|3.9e-173|ats:109737966|K03549 KUP system potassium uptake protein | (RefSeq) LOC109737966; potassium transporter 22-like </t>
  </si>
  <si>
    <t>Potassium transporter 22 OS=Oryza sativa subsp. japonica OX=39947 GN=HAK22 PE=2 SV=1</t>
  </si>
  <si>
    <t>PH02Gene06444</t>
  </si>
  <si>
    <t xml:space="preserve">Cellular Component: extracellular region (GO:0005576);; Cellular Component: cell wall (GO:0005618);; Biological Process: plant-type cell wall organization (GO:0009664);; Cellular Component: membrane (GO:0016020);; </t>
  </si>
  <si>
    <t xml:space="preserve">K20628|3.0e-103|rcu:8263413|K20628 expansin | (RefSeq) expansin-A15 </t>
  </si>
  <si>
    <t>Expansin-A5 OS=Oryza sativa subsp. japonica OX=39947 GN=EXPA5 PE=2 SV=1</t>
  </si>
  <si>
    <t>alpha-expansin 2 [Zea mays]</t>
  </si>
  <si>
    <t>cellular component: extracellular region (GO:0005576);; cellular component: cell (GO:0005623);; cellular component: cell part (GO:0044464);; biological process: cellular process (GO:0009987);; biological process: cellular component organization or biogenesis (GO:0071840);; cellular component: membrane (GO:0016020)</t>
  </si>
  <si>
    <t>Phyllostachys_edulis_newGene_17424</t>
  </si>
  <si>
    <t xml:space="preserve">Molecular Function: transcription cofactor activity (GO:0003712);; Biological Process: regulation of transcription from RNA polymerase II promoter (GO:0006357);; Cellular Component: mediator complex (GO:0016592);; Biological Process: production of miRNAs involved in gene silencing by miRNA (GO:0035196);; </t>
  </si>
  <si>
    <t xml:space="preserve">K15133|5.4e-24|bdi:100822959|K15133 mediator of RNA polymerase II transcription subunit 17 | (RefSeq) mediator of RNA polymerase II transcription subunit 17 </t>
  </si>
  <si>
    <t>Mediator of RNA polymerase II transcription subunit 17 OS=Arabidopsis thaliana OX=3702 GN=MED17 PE=1 SV=1</t>
  </si>
  <si>
    <t>mediator of RNA polymerase II transcription subunit 17 [Brachypodium distachyon]</t>
  </si>
  <si>
    <t>biological process: biological regulation (GO:0065007);; molecular function: transcription factor activity, protein binding (GO:0000988);;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response to stimulus (GO:0050896)</t>
  </si>
  <si>
    <t>PH02Gene31875</t>
  </si>
  <si>
    <t xml:space="preserve">Molecular Function: RNA polymerase II core promoter proximal region sequence-specific DNA binding (GO:0000978);; Molecular Function: RNA polymerase II transcription factor activity, sequence-specific DNA binding (GO:0000981);; Cellular Component: nucleus (GO:0005634);; Biological Process: regulation of transcription from RNA polymerase II promoter (GO:0006357);; </t>
  </si>
  <si>
    <t>Homeobox protein knotted-1-like 1 OS=Oryza sativa subsp. japonica OX=39947 GN=OSH6 PE=2 SV=1</t>
  </si>
  <si>
    <t>homeobox protein knotted-1-like 1 [Brachypodium distachyon]</t>
  </si>
  <si>
    <t>PH02Gene01080</t>
  </si>
  <si>
    <t xml:space="preserve">Molecular Function: metalloendopeptidase activity (GO:0004222);; Molecular Function: zinc ion binding (GO:0008270);; Cellular Component: extracellular matrix (GO:0031012);; </t>
  </si>
  <si>
    <t xml:space="preserve">K07761|6.0e-83|han:110896101|K07761 metalloendoproteinase 5-MMP [EC:3.4.24.-] | (RefSeq) metalloendoproteinase 5-MMP-like </t>
  </si>
  <si>
    <t>Metalloendoproteinase 3-MMP OS=Arabidopsis thaliana OX=3702 GN=3MMP PE=1 SV=1</t>
  </si>
  <si>
    <t>hypothetical protein EJB05_19974, partial [Eragrostis curvula]</t>
  </si>
  <si>
    <t>PH02Gene21008</t>
  </si>
  <si>
    <t xml:space="preserve">Molecular Function: monooxygenase activity (GO:0004497);; Molecular Function: iron ion binding (GO:0005506);; Biological Process: brassinosteroid homeostasis (GO:0010268);; Biological Process: brassinosteroid metabolic process (GO:0016131);; Molecular Function: oxidoreductase activity, acting on paired donors, with incorporation or reduction of molecular oxygen (GO:0016705);; Molecular Function: heme binding (GO:0020037);; </t>
  </si>
  <si>
    <t xml:space="preserve">K15639|6.5e-275|ats:109771619|K15639 PHYB activation tagged suppressor 1 [EC:1.14.-.-] | (RefSeq) LOC109771619; cytochrome P450 734A2-like </t>
  </si>
  <si>
    <t>hypothetical protein GQ55_1G078600 [Panicum hallii var. hallii]</t>
  </si>
  <si>
    <t>biological process: metabolic process (GO:0008152);; biological process: single-organism process (GO:0044699);; molecular function: catalytic activity (GO:0003824);; molecular function: binding (GO:0005488);; biological process: biological regulation (GO:0065007)</t>
  </si>
  <si>
    <t>PH02Gene12768</t>
  </si>
  <si>
    <t xml:space="preserve">Biological Process: reproduction (GO:0000003);; Biological Process: cell cycle checkpoint (GO:0000075);; Cellular Component: nuclear chromosome (GO:0000228);; Biological Process: mitotic cell cycle (GO:0000278);; Biological Process: nuclear division (GO:0000280);; Cellular Component: chromosome, centromeric region (GO:0000775);; Cellular Component: kinetochore (GO:0000776);; Cellular Component: condensed chromosome kinetochore (GO:0000777);; Cellular Component: condensed nuclear chromosome kinetochore (GO:0000778);; Cellular Component: condensed chromosome, centromeric region (GO:0000779);; Cellular Component: condensed nuclear chromosome, centromeric region (GO:0000780);; Cellular Component: condensed chromosome (GO:0000793);; Cellular Component: condensed nuclear chromosome (GO:0000794);; Biological Process: sister chromatid segregation (GO:0000819);; Cellular Component: condensed chromosome outer kinetochore (GO:0000940);; Cellular Component: condensed nuclear chromosome outer kinetochore (GO:0000942);; Molecular Function: molecular_function (GO:0003674);; Molecular Function: catalytic activity (GO:0003824);; Molecular Function: protein kinase activity (GO:0004672);; Molecular Function: ATP binding (GO:0005524);; Cellular Component: cellular_component (GO:0005575);; Cellular Component: intracellular (GO:0005622);; Cellular Component: cell (GO:0005623);; Cellular Component: nucleus (GO:0005634);; Cellular Component: nucleoplasm (GO:0005654);; Cellular Component: chromosome (GO:0005694);; Cellular Component: cytoplasm (GO:0005737);; Cellular Component: cytosol (GO:0005829);;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organelle organization (GO:0006996);; Biological Process: cell cycle (GO:0007049);; Biological Process: chromosome segregation (GO:0007059);; Biological Process: sister chromatid cohesion (GO:0007062);; Biological Process: regulation of sister chromatid cohesion (GO:0007063);; Biological Process: regulation of mitotic nuclear division (GO:0007088);; Biological Process: mitotic cell cycle checkpoint (GO:0007093);; Biological Process: mitotic spindle assembly checkpoint (GO:0007094);; Biological Process: meiosis II (GO:0007135);; Biological Process: regulation of mitotic cell cycle (GO:0007346);; Biological Process: biological_process (GO:0008150);; Biological Process: metabolic process (GO:0008152);; Biological Process: regulation of signal transduction (GO:0009966);; Biological Process: positive regulation of signal transduction (GO:0009967);; Biological Process: cellular process (GO:0009987);; Biological Process: regulation of cell cycle process (GO:0010564);; Biological Process: negative regulation of organelle organization (GO:0010639);; Biological Process: regulation of cell communication (GO:0010646);; Biological Process: positive regulation of cell communication (GO:0010647);; Biological Process: regulation of cell death (GO:0010941);; Biological Process: positive regulation of cell death (GO:0010942);; Biological Process: negative regulation of cell cycle process (GO:0010948);; Biological Process: regulation of mitotic sister chromatid separation (GO:0010965);;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cell cycle process (GO:0022402);; Biological Process: reproductive process (GO:0022414);; Biological Process: regulation of signaling (GO:0023051);; Biological Process: positive regulation of signaling (GO:0023056);; Biological Process: regulation of mitotic metaphase/anaphase transition (GO:0030071);; Biological Process: spindle checkpoint (GO:0031577);; Cellular Component: membrane-enclosed lumen (GO:0031974);; Cellular Component: nuclear lumen (GO:0031981);; Cellular Component: macromolecular complex (GO:0032991);; Biological Process: regulation of organelle organization (GO:0033043);; Biological Process: regulation of chromosome organization (GO:0033044);; Biological Process: regulation of sister chromatid segregation (GO:0033045);; Biological Process: negative regulation of sister chromatid segregation (GO:0033046);; Biological Process: regulation of mitotic sister chromatid segregation (GO:0033047);; Biological Process: negative regulation of mitotic sister chromatid segregation (GO:0033048);; Biological Process: protein modification process (GO:0036211);; Biological Process: regulation of apoptotic process (GO:0042981);; Biological Process: positive regulation of apoptotic process (GO:0043065);; Biological Process: regulation of programmed cell death (GO:0043067);; Biological Process: positive regulation of programmed cell death (GO:0043068);;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chromosomal part (GO:0044427);; Cellular Component: nuclear part (GO:0044428);; Cellular Component: cytoplasmic part (GO:0044444);; Cellular Component: intracellular organelle part (GO:0044446);; Cellular Component: nuclear chromosome part (GO:0044454);; Cellular Component: cell part (GO:0044464);; Biological Process: meiotic chromosome segregation (GO:0045132);; Biological Process: meiotic sister chromatid segregation (GO:0045144);; Biological Process: negative regulation of cell cycle (GO:0045786);; Biological Process: negative regulation of mitotic nuclear division (GO:0045839);; Biological Process: negative regulation of mitotic metaphase/anaphase transition (GO:0045841);; Biological Process: negative regulation of mitotic cell cycle (GO:0045930);; Biological Process: organelle fission (GO:0048285);;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regulation of cellular component organization (GO:0051128);; Biological Process: negative regulation of cellular component organization (GO:0051129);; Biological Process: meiotic sister chromatid cohesion (GO:0051177);; Biological Process: chromosome organization (GO:0051276);; Biological Process: meiotic cell cycle (GO:0051321);; Biological Process: regulation of cell cycle (GO:0051726);; Biological Process: meiotic sister chromatid cohesion, centromeric (GO:0051754);; Biological Process: regulation of nuclear division (GO:0051783);; Biological Process: negative regulation of nuclear division (GO:0051784);; Biological Process: regulation of chromosome segregation (GO:0051983);; Biological Process: negative regulation of chromosome segregation (GO:0051985);; Biological Process: biological regulation (GO:0065007);; Cellular Component: intracellular organelle lumen (GO:0070013);; Biological Process: chromosome organization involved in meiotic cell cycle (GO:0070192);; Biological Process: centromeric sister chromatid cohesion (GO:0070601);; Biological Process: spindle assembly checkpoint (GO:0071173);; Biological Process: mitotic spindle checkpoint (GO:0071174);; Biological Process: organic substance metabolic process (GO:0071704);; Biological Process: cellular component organization or biogenesis (GO:0071840);; Cellular Component: chromosomal region (GO:0098687);; Biological Process: nuclear chromosome segregation (GO:0098813);; Biological Process: meiotic nuclear division (GO:0140013);; Biological Process: organonitrogen compound metabolic process (GO:1901564);; Biological Process: regulation of cell cycle phase transition (GO:1901987);; Biological Process: negative regulation of cell cycle phase transition (GO:1901988);; Biological Process: regulation of mitotic cell cycle phase transition (GO:1901990);; Biological Process: negative regulation of mitotic cell cycle phase transition (GO:1901991);; Biological Process: regulation of metaphase/anaphase transition of cell cycle (GO:1902099);; Biological Process: negative regulation of metaphase/anaphase transition of cell cycle (GO:1902100);; Biological Process: regulation of intracellular signal transduction (GO:1902531);; Biological Process: positive regulation of intracellular signal transduction (GO:1902533);; Biological Process: meiotic cell cycle process (GO:1903046);; Biological Process: mitotic cell cycle process (GO:1903047);; Biological Process: regulation of chromosome separation (GO:1905818);; Biological Process: negative regulation of chromosome separation (GO:1905819);; Biological Process: negative regulation of mitotic sister chromatid separation (GO:2000816);; Biological Process: regulation of apoptotic signaling pathway (GO:2001233);; Biological Process: positive regulation of apoptotic signaling pathway (GO:2001235);; Biological Process: regulation of intrinsic apoptotic signaling pathway (GO:2001242);; Biological Process: positive regulation of intrinsic apoptotic signaling pathway (GO:2001244);; Biological Process: negative regulation of chromosome organization (GO:2001251);; </t>
  </si>
  <si>
    <t xml:space="preserve">K02178|5.7e-283|obr:102722691|K02178 checkpoint serine/threonine-protein kinase [EC:2.7.11.1] | (RefSeq) mitotic checkpoint serine/threonine-protein kinase BUB1 </t>
  </si>
  <si>
    <t>Mad3/BUB1 homology region 1</t>
  </si>
  <si>
    <t>biological process: reproduction (GO:0000003);; biological process: cellular process (GO:0009987);; biological process: biological regulation (GO:0065007);; cellular component: cell (GO:0005623);; cellular component: organelle (GO:0043226);; cellular component: organelle part (GO:0044422);; cellular component: cell part (GO:0044464);; biological process: single-organism process (GO:0044699);; biological process: cellular component organization or biogenesis (GO:0071840);; cellular component: macromolecular complex (GO:0032991);; cellular component: membrane-enclosed lumen (GO:0031974);; molecular function: catalytic activity (GO:0003824);; biological process: metabolic process (GO:0008152);; molecular function: binding (GO:0005488);; biological process: reproductive process (GO:0022414)</t>
  </si>
  <si>
    <t>PH02Gene08834</t>
  </si>
  <si>
    <t xml:space="preserve">Molecular Function: protein serine/threonine kinase activity (GO:0004674);; Molecular Function: ATP binding (GO:0005524);; Biological Process: recognition of pollen (GO:0048544);; </t>
  </si>
  <si>
    <t xml:space="preserve">K13420|4.3e-92|mesc:110601988|K13420 LRR receptor-like serine/threonine-protein kinase FLS2 [EC:2.7.11.1] | (RefSeq) LRR receptor-like serine/threonine-protein kinase FLS2 </t>
  </si>
  <si>
    <t>G-type lectin S-receptor-like serine/threonine-protein kinase At1g34300 OS=Arabidopsis thaliana OX=3702 GN=At1g34300 PE=1 SV=1</t>
  </si>
  <si>
    <t>G-type lectin S-receptor-like serine/threonine-protein kinase [Panicum miliaceum]</t>
  </si>
  <si>
    <t>biological process: metabolic process (GO:0008152);; biological process: cellular process (GO:0009987);; molecular function: catalytic activity (GO:0003824);; molecular function: binding (GO:0005488);; biological process: reproduction (GO:0000003);; biological process: reproductive process (GO:0022414);; biological process: single-organism process (GO:0044699)</t>
  </si>
  <si>
    <t>Phyllostachys_edulis_newGene_814</t>
  </si>
  <si>
    <t>PH02Gene48461</t>
  </si>
  <si>
    <t xml:space="preserve">Molecular Function: antiporter activity (GO:0015297);; Cellular Component: membrane (GO:0016020);; Cellular Component: integral component of membrane (GO:0016021);; Molecular Function: transmembrane transporter activity (GO:0022857);; Molecular Function: xenobiotic transporter activity (GO:0042910);; </t>
  </si>
  <si>
    <t xml:space="preserve">K03327|3.3e-233|ats:109738154|K03327 multidrug resistance protein, MATE family | (RefSeq) LOC109738154; protein DETOXIFICATION 16-like isoform X1 </t>
  </si>
  <si>
    <t>Protein DETOXIFICATION 16 OS=Arabidopsis thaliana OX=3702 GN=DTX16 PE=2 SV=1</t>
  </si>
  <si>
    <t>PH02Gene00104</t>
  </si>
  <si>
    <t xml:space="preserve">Molecular Function: magnesium ion binding (GO:0000287);; Biological Process: DNA catabolic process, endonucleolytic (GO:0000737);; Molecular Function: DNA binding (GO:0003677);; Molecular Function: DNA topoisomerase type II (ATP-hydrolyzing) activity (GO:0003918);; Molecular Function: ATP binding (GO:0005524);; Cellular Component: nucleus (GO:0005634);; Cellular Component: chromosome (GO:0005694);; Biological Process: DNA topological change (GO:0006265);; Cellular Component: DNA topoisomerase complex (ATP-hydrolyzing) (GO:0009330);; Molecular Function: endodeoxyribonuclease activity, producing 3'-phosphomonoesters (GO:0016889);; Molecular Function: identical protein binding (GO:0042802);; </t>
  </si>
  <si>
    <t xml:space="preserve">K10878|3.6e-220|obr:102701800|K10878 meiotic recombination protein SPO11 | (RefSeq) DNA topoisomerase 6 subunit A3 </t>
  </si>
  <si>
    <t>Type IIB DNA topoisomerase</t>
  </si>
  <si>
    <t>DNA topoisomerase 6 subunit A3 OS=Oryza sativa subsp. indica OX=39946 GN=TOP6A3 PE=1 SV=2</t>
  </si>
  <si>
    <t>PREDICTED: DNA topoisomerase 6 subunit A3 [Oryza brachyantha]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</si>
  <si>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cellular component organization or biogenesis (GO:0071840);; cellular component: macromolecular complex (GO:0032991)</t>
  </si>
  <si>
    <t>PH02Gene42149</t>
  </si>
  <si>
    <t xml:space="preserve">K14399|3.1e-40|csl:COCSUDRAFT_47181|K14399 polyribonucleotide 5'-hydroxyl-kinase [EC:2.7.1.78] | (RefSeq) Clp1-domain-containing protein </t>
  </si>
  <si>
    <t>Random slug protein 5 [Dichanthelium oligosanthes]</t>
  </si>
  <si>
    <t>PH02Gene36533</t>
  </si>
  <si>
    <t xml:space="preserve">K02880|7.1e-87|obr:102714946|K02880 large subunit ribosomal protein L17e | (RefSeq) 60S ribosomal protein L17 </t>
  </si>
  <si>
    <t>60S ribosomal protein L17 OS=Zea mays OX=4577 GN=RPL17 PE=2 SV=1</t>
  </si>
  <si>
    <t>60S ribosomal protein L17-like [Panicum hallii]</t>
  </si>
  <si>
    <t>Phyllostachys_edulis_newGene_7944</t>
  </si>
  <si>
    <t>PH02Gene35147</t>
  </si>
  <si>
    <t xml:space="preserve">K04424|4.1e-56|ccaj:109792453|K04424 sterile alpha motif and leucine zipper containing kinase AZK [EC:2.7.11.25] | (RefSeq) serine/threonine-protein kinase EDR1 </t>
  </si>
  <si>
    <t>PH02Gene28025</t>
  </si>
  <si>
    <t xml:space="preserve">Cellular Component: P-body (GO:0000932);; Biological Process: deadenylation-independent decapping of nuclear-transcribed mRNA (GO:0031087);; </t>
  </si>
  <si>
    <t xml:space="preserve">K12616|0.0e+00|dosa:Os06t0300800-01|K12616 enhancer of mRNA-decapping protein 4 | (RefSeq) Os06g0300800; Hypothetical conserved gene. </t>
  </si>
  <si>
    <t>WD40 region of Ge1, enhancer of mRNA-decapping protein</t>
  </si>
  <si>
    <t>Enhancer of mRNA-decapping protein 4 OS=Arabidopsis thaliana OX=3702 GN=VCS PE=1 SV=1</t>
  </si>
  <si>
    <t>enhancer of mRNA-decapping protein 4 [Brachypodium distachyon]</t>
  </si>
  <si>
    <t>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</t>
  </si>
  <si>
    <t>PH02Gene39032</t>
  </si>
  <si>
    <t xml:space="preserve">Biological Process: reproduction (GO:0000003);; Biological Process: cell morphogenesis (GO:0000902);; Biological Process: cell morphogenesis involved in differentiation (GO:0000904);; Molecular Function: protease binding (GO:0002020);; Biological Process: developmental process involved in reproduction (GO:0003006);; Molecular Function: molecular_function (GO:0003674);; Molecular Function: binding (GO:0005488);; Molecular Function: protein binding (GO:0005515);; Cellular Component: cellular_component (GO:0005575);; Cellular Component: extracellular region (GO:0005576);; Cellular Component: intracellular (GO:0005622);; Cellular Component: cell (GO:0005623);; Cellular Component: cytoplasm (GO:0005737);; Cellular Component: vacuole (GO:0005773);; Cellular Component: Golgi apparatus (GO:0005794);; Cellular Component: plasma membrane (GO:0005886);; Cellular Component: cell-cell junction (GO:0005911);; Biological Process: biological_process (GO:0008150);; Cellular Component: plasmodesma (GO:0009506);; Cellular Component: chloroplast (GO:0009507);; Cellular Component: plastid (GO:0009536);; Biological Process: anatomical structure morphogenesis (GO:0009653);; Biological Process: unidimensional cell growth (GO:0009826);; Biological Process: pollination (GO:0009856);; Biological Process: pollen tube growth (GO:0009860);; Biological Process: cell tip growth (GO:0009932);; Biological Process: cellular process (GO:0009987);; Cellular Component: endomembrane system (GO:0012505);; Cellular Component: membrane (GO:0016020);; Biological Process: cellular component organization (GO:0016043);; Biological Process: cell growth (GO:0016049);; Molecular Function: enzyme binding (GO:0019899);; Biological Process: reproductive process (GO:0022414);; Cellular Component: cell junction (GO:0030054);; Biological Process: cell differentiation (GO:0030154);; Biological Process: multicellular organismal process (GO:0032501);; Biological Process: developmental process (GO:0032502);; Biological Process: cellular component morphogenesis (GO:0032989);; Biological Process: growth (GO:0040007);;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multi-multicellular organism process (GO:0044706);; Cellular Component: apoplast (GO:0048046);; Biological Process: cell development (GO:0048468);; Biological Process: developmental cell growth (GO:0048588);; Biological Process: developmental growth (GO:0048589);; Biological Process: anatomical structure development (GO:0048856);; Biological Process: pollen tube development (GO:0048868);; Biological Process: cellular developmental process (GO:0048869);; Biological Process: multi-organism process (GO:0051704);; Cellular Component: symplast (GO:0055044);; Biological Process: developmental growth involved in morphogenesis (GO:0060560);; Biological Process: cellular component organization or biogenesis (GO:0071840);; Cellular Component: cell periphery (GO:0071944);; </t>
  </si>
  <si>
    <t xml:space="preserve">K19996|1.5e-35|pop:18104395|K19996 phosphatidylinositol transfer protein SFH5 | (RefSeq) patellin-3 </t>
  </si>
  <si>
    <t>CRAL/TRIO, N-terminal domain</t>
  </si>
  <si>
    <t>Patellin-3 OS=Arabidopsis thaliana OX=3702 GN=PATL3 PE=1 SV=2</t>
  </si>
  <si>
    <t>patellin-3-like [Panicum miliaceum]</t>
  </si>
  <si>
    <t>biological process: reproduction (GO:0000003);; biological process: cellular process (GO:0009987);; biological process: developmental process (GO:0032502);; biological process: single-organism process (GO:0044699);; biological process: cellular component organization or biogenesis (GO:0071840);; molecular function: binding (GO:0005488);; biological process: reproductive process (GO:0022414);; cellular component: extracellular region (GO:0005576);; cellular component: cell (GO:0005623);; cellular component: cell part (GO:0044464);; cellular component: organelle (GO:0043226);; cellular component: membrane (GO:0016020);; cellular component: cell junction (GO:0030054);; biological process: growth (GO:0040007);; biological process: multicellular organismal process (GO:0032501);; biological process: multi-organism process (GO:0051704);; cellular component: symplast (GO:0055044)</t>
  </si>
  <si>
    <t>PH02Gene11980</t>
  </si>
  <si>
    <t>Plant phosphoribosyltransferase C-terminal</t>
  </si>
  <si>
    <t>Protein QUIRKY OS=Arabidopsis thaliana OX=3702 GN=QKY PE=2 SV=1</t>
  </si>
  <si>
    <t>hypothetical protein C2845_PM07G13850 [Panicum miliaceum]</t>
  </si>
  <si>
    <t>PH02Gene41842</t>
  </si>
  <si>
    <t xml:space="preserve">K15078|2.5e-79|tcc:18614561|K15078 structure-specific endonuclease subunit SLX1 [EC:3.6.1.-] | (RefSeq) putative disease resistance protein RGA3 </t>
  </si>
  <si>
    <t>Disease resistance protein RGA2 OS=Solanum bulbocastanum OX=147425 GN=RGA2 PE=1 SV=1</t>
  </si>
  <si>
    <t>hypothetical protein EE612_002567 [Oryza sativa]</t>
  </si>
  <si>
    <t>PH02Gene09317</t>
  </si>
  <si>
    <t xml:space="preserve">Biological Process: lipid metabolic process (GO:0006629);; Biological Process: suberin biosynthetic process (GO:0010345);; Cellular Component: integral component of membrane (GO:0016021);; Biological Process: long-chain fatty-acyl-CoA metabolic process (GO:0035336);; Cellular Component: intracellular membrane-bounded organelle (GO:0043231);; Molecular Function: fatty-acyl-CoA reductase (alcohol-forming) activity (GO:0080019);; </t>
  </si>
  <si>
    <t xml:space="preserve">K13356|2.6e-222|bdi:100842081|K13356 alcohol-forming fatty acyl-CoA reductase [EC:1.2.1.84] | (RefSeq) fatty acyl-CoA reductase 1 </t>
  </si>
  <si>
    <t>Cutin, suberine and wax biosynthesis (ko00073);; Peroxisome (ko04146)</t>
  </si>
  <si>
    <t>Male sterility protein</t>
  </si>
  <si>
    <t>Fatty acyl-CoA reductase 1 OS=Arabidopsis thaliana OX=3702 GN=FAR1 PE=1 SV=1</t>
  </si>
  <si>
    <t>fatty acyl-CoA reductase 1 [Brachypodium distachyon]</t>
  </si>
  <si>
    <t>biological process: metabolic process (GO:0008152);; biological process: single-organism process (GO:0044699);; biological process: cellular process (GO:0009987);; cellular component: membrane (GO:0016020);; cellular component: membrane part (GO:0044425);; cellular component: cell (GO:0005623);; cellular component: organelle (GO:0043226);; cellular component: cell part (GO:0044464);; molecular function: catalytic activity (GO:0003824)</t>
  </si>
  <si>
    <t>Phyllostachys_edulis_newGene_16926</t>
  </si>
  <si>
    <t>PH02Gene49509</t>
  </si>
  <si>
    <t xml:space="preserve">K15078|1.7e-77|tcc:18614561|K15078 structure-specific endonuclease subunit SLX1 [EC:3.6.1.-] | (RefSeq) putative disease resistance protein RGA3 </t>
  </si>
  <si>
    <t>disease resistance protein RGA2 [Oryza sativa Japonica Group]</t>
  </si>
  <si>
    <t>PH02Gene01254</t>
  </si>
  <si>
    <t xml:space="preserve">Molecular Function: ATP binding (GO:0005524);; Biological Process: protein folding (GO:0006457);; Molecular Function: unfolded protein binding (GO:0051082);; </t>
  </si>
  <si>
    <t xml:space="preserve">K09487|0.0e+00|sita:101763050|K09487 heat shock protein 90kDa beta | (RefSeq) heat shock protein 90-5, chloroplastic </t>
  </si>
  <si>
    <t>Heat shock protein 90-5, chloroplastic OS=Arabidopsis thaliana OX=3702 GN=HSP90-5 PE=1 SV=1</t>
  </si>
  <si>
    <t>heat shock protein 90-5, chloroplastic [Setaria italica]</t>
  </si>
  <si>
    <t>PH02Gene26874</t>
  </si>
  <si>
    <t xml:space="preserve">Biological Process: cellular amino acid metabolic process (GO:0006520);; Molecular Function: carboxy-lyase activity (GO:0016831);; Molecular Function: pyridoxal phosphate binding (GO:0030170);; </t>
  </si>
  <si>
    <t xml:space="preserve">K01593|2.9e-261|dosa:Os08t0140500-00|K01593 aromatic-L-amino-acid/L-tryptophan decarboxylase [EC:4.1.1.28 4.1.1.105] | (RefSeq) Os08g0140500; Similar to Tryptophan decarboxylase (EC 4.1.1.28). </t>
  </si>
  <si>
    <t>hypothetical protein E2562_010158 [Oryza meyeriana var. granulata]</t>
  </si>
  <si>
    <t>PH02Gene36077</t>
  </si>
  <si>
    <t xml:space="preserve">Biological Process: reproduction (GO:0000003);; Biological Process: developmental process involved in reproduction (GO:0003006);;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Biological Process: multicellular organism development (GO:0007275);; Biological Process: biological_process (GO:0008150);; Cellular Component: phragmoplast (GO:0009524);; Biological Process: embryo development (GO:0009790);; Biological Process: post-embryonic development (GO:0009791);; Biological Process: embryo development ending in seed dormancy (GO:0009793);; Biological Process: cellular process (GO:0009987);; Biological Process: fruit development (GO:0010154);; Biological Process: reproductive process (GO:0022414);;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seed development (GO:0048316);; Biological Process: reproductive structure development (GO:0048608);; Biological Process: system development (GO:0048731);; Biological Process: anatomical structure development (GO:0048856);; Biological Process: cell division (GO:0051301);; Biological Process: reproductive system development (GO:0061458);; </t>
  </si>
  <si>
    <t xml:space="preserve">K17262|7.4e-122|dosa:Os04t0692100-01|K17262 tubulin-specific chaperone B | (RefSeq) Os04g0692100; Similar to Tubulin folding cofactor B. </t>
  </si>
  <si>
    <t>Ubiquitin-like domain</t>
  </si>
  <si>
    <t>Tubulin-folding cofactor B OS=Arabidopsis thaliana OX=3702 GN=TFCB PE=1 SV=1</t>
  </si>
  <si>
    <t>hypothetical protein OsJ_16748 [Oryza sativa Japonica Group]</t>
  </si>
  <si>
    <t>biological process: reproduction (GO:0000003);; biological process: reproductive process (GO:0022414);; biological process: developmental process (GO:0032502);; molecular function: binding (GO:0005488);; cellular component: cell (GO:0005623);; cellular component: cell part (GO:0044464);; cellular component: organelle (GO:0043226);; biological process: multicellular organismal process (GO:0032501);; biological process: single-organism process (GO:0044699);; biological process: cellular process (GO:0009987)</t>
  </si>
  <si>
    <t>PH02Gene46110</t>
  </si>
  <si>
    <t xml:space="preserve">K11446|3.1e-42|smo:SELMODRAFT_956|K11446 [histone H3]-trimethyl-L-lysine4 demethylase [EC:1.14.11.67] | (RefSeq) hypothetical protein </t>
  </si>
  <si>
    <t>JmjC domain, hydroxylase</t>
  </si>
  <si>
    <t>Lysine-specific demethylase JMJ705 OS=Oryza sativa subsp. japonica OX=39947 GN=JMJ705 PE=1 SV=1</t>
  </si>
  <si>
    <t>hypothetical protein E2562_010804 [Oryza meyeriana var. granulata]</t>
  </si>
  <si>
    <t>PH02Gene33907</t>
  </si>
  <si>
    <t xml:space="preserve">K08235|1.5e-136|sita:101764176|K08235 xyloglucan:xyloglucosyl transferase [EC:2.4.1.207] | (RefSeq) probable xyloglucan endotransglucosylase/hydrolase protein 28 </t>
  </si>
  <si>
    <t>Probable xyloglucan endotransglucosylase/hydrolase protein 30 OS=Arabidopsis thaliana OX=3702 GN=XTH30 PE=2 SV=2</t>
  </si>
  <si>
    <t>putative xyloglucan endotransglucosylase/hydrolase protein 28 [Panicum miliaceum]</t>
  </si>
  <si>
    <t>PH02Gene35616</t>
  </si>
  <si>
    <t xml:space="preserve">Cellular Component: origin recognition complex (GO:0000808);; Cellular Component: nucleus (GO:0005634);; Biological Process: DNA replication (GO:0006260);; </t>
  </si>
  <si>
    <t xml:space="preserve">K02604|1.6e-35|ats:109735148|K02604 origin recognition complex subunit 2 | (RefSeq) LOC109735148; origin of replication complex subunit 2 </t>
  </si>
  <si>
    <t>origin of replication complex subunit 2 [Aegilops tauschii subsp. tauschii]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</si>
  <si>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</si>
  <si>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PH02Gene51049</t>
  </si>
  <si>
    <t>PH02Gene18278</t>
  </si>
  <si>
    <t xml:space="preserve">Molecular Function: RNA binding (GO:0003723);; Molecular Function: mRNA binding (GO:0003729);; Cellular Component: nucleus (GO:0005634);; Cellular Component: spliceosomal complex (GO:0005681);; Cellular Component: U12-type spliceosomal complex (GO:0005689);; Cellular Component: nucleolus (GO:0005730);; Biological Process: positive regulation of mRNA splicing, via spliceosome (GO:0048026);; Biological Process: regulation of RNA metabolic process (GO:0051252);; Cellular Component: ribonucleoprotein complex (GO:1990904);; </t>
  </si>
  <si>
    <t xml:space="preserve">K12831|8.7e-159|ats:109776698|K12831 splicing factor 3B subunit 4 | (RefSeq) LOC109776698; splicing factor 3B subunit 4 </t>
  </si>
  <si>
    <t>Polyadenylate-binding protein 8 OS=Arabidopsis thaliana OX=3702 GN=PAB8 PE=1 SV=1</t>
  </si>
  <si>
    <t>Splicing factor 3B subunit 4 [Hordeum vulgare]</t>
  </si>
  <si>
    <t>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biological process: biological regulation (GO:0065007)</t>
  </si>
  <si>
    <t>PH02Gene00606</t>
  </si>
  <si>
    <t xml:space="preserve">Cellular Component: integral component of membrane (GO:0016021);; Molecular Function: oxidoreductase activity (GO:0016491);; </t>
  </si>
  <si>
    <t xml:space="preserve">K00521|6.8e-69|mus:103993180|K00521 ferric-chelate reductase [EC:1.16.1.7] | (RefSeq) ferric reduction oxidase 2-like </t>
  </si>
  <si>
    <t>Ferric reduction oxidase 2 OS=Arabidopsis thaliana OX=3702 GN=FRO2 PE=1 SV=2</t>
  </si>
  <si>
    <t>PH02Gene25297</t>
  </si>
  <si>
    <t xml:space="preserve">K22262|3.4e-81|qsu:112034235|K22262 WD repeat and FYVE domain-containing protein 3 | (RefSeq) protein SPIRRIG </t>
  </si>
  <si>
    <t>Pentatricopeptide repeat-containing protein At2g03880, mitochondrial OS=Arabidopsis thaliana OX=3702 GN=PCMP-H44 PE=2 SV=1</t>
  </si>
  <si>
    <t>PH02Gene08899</t>
  </si>
  <si>
    <t xml:space="preserve">K18798|6.2e-48|qsu:112009504|K18798 peroxisome-assembly ATPase [EC:3.6.4.7] | (RefSeq) uncharacterized protein C115.02c-like </t>
  </si>
  <si>
    <t>hypothetical protein EE612_021698 [Oryza sativa]</t>
  </si>
  <si>
    <t>PH02Gene05387</t>
  </si>
  <si>
    <t xml:space="preserve">K14431|7.9e-221|dosa:Os05t0443900-01|K14431 transcription factor TGA | (RefSeq) Os05g0443900; Similar to Basic leucine zipper protein (Liguleless2). </t>
  </si>
  <si>
    <t>Transcription factor TGAL5 OS=Oryza sativa subsp. japonica OX=39947 GN=TGAL5 PE=1 SV=1</t>
  </si>
  <si>
    <t>transcription factor TGAL5 isoform X1 [Oryza sativa Japonica Group]</t>
  </si>
  <si>
    <t>PH02Gene24340</t>
  </si>
  <si>
    <t xml:space="preserve">K10260|1.1e-15|mpp:MICPUCDRAFT_56233|K10260 F-box and WD-40 domain protein 7 | (RefSeq) WD40 repeat protein </t>
  </si>
  <si>
    <t>U-box domain-containing protein 18 OS=Arabidopsis thaliana OX=3702 GN=PUB18 PE=1 SV=1</t>
  </si>
  <si>
    <t>hypothetical protein E2562_013377 [Oryza meyeriana var. granulata]</t>
  </si>
  <si>
    <t>PH02Gene08349</t>
  </si>
  <si>
    <t xml:space="preserve">K02990|5.3e-76|obr:102708509|K02990 small subunit ribosomal protein S6 | (RefSeq) 30S ribosomal protein S6 alpha, chloroplastic </t>
  </si>
  <si>
    <t>Ribosomal protein S6</t>
  </si>
  <si>
    <t>30S ribosomal protein S6 alpha, chloroplastic OS=Arabidopsis thaliana OX=3702 GN=RPS6 PE=2 SV=1</t>
  </si>
  <si>
    <t>PREDICTED: 30S ribosomal protein S6 alpha, chloroplastic [Oryza brachyantha]</t>
  </si>
  <si>
    <t>PH02Gene01350</t>
  </si>
  <si>
    <t xml:space="preserve">K04371|1.3e-233|nsy:104234673|K04371 mitogen-activated protein kinase 1/3 [EC:2.7.11.24] | (RefSeq) mitogen-activated protein kinase 20 isoform X1 </t>
  </si>
  <si>
    <t>Mitogen-activated protein kinase 7 OS=Oryza sativa subsp. japonica OX=39947 GN=MPK7 PE=2 SV=1</t>
  </si>
  <si>
    <t>mitogen-activated protein kinase 7 [Oryza sativa Japonica Group]</t>
  </si>
  <si>
    <t>Phyllostachys_edulis_newGene_18434</t>
  </si>
  <si>
    <t>uncharacterized protein LOC100845827 isoform X1 [Brachypodium distachyon]</t>
  </si>
  <si>
    <t>PH02Gene42527</t>
  </si>
  <si>
    <t xml:space="preserve">Molecular Function: protein serine/threonine phosphatase activity (GO:0004722);; </t>
  </si>
  <si>
    <t xml:space="preserve">K01102|6.0e-115|gmx:100794388|K01102 pyruvate dehydrogenase phosphatase [EC:3.1.3.43] | (RefSeq) probable protein phosphatase 2C 4 </t>
  </si>
  <si>
    <t>Protein phosphatase 2C 35 OS=Oryza sativa subsp. japonica OX=39947 GN=XB15 PE=1 SV=1</t>
  </si>
  <si>
    <t>hypothetical protein OsJ_13147 [Oryza sativa Japonica Group]</t>
  </si>
  <si>
    <t>PH02Gene17355</t>
  </si>
  <si>
    <t>Probable polyamine transporter At1g31830 OS=Arabidopsis thaliana OX=3702 GN=At1g31830 PE=2 SV=1</t>
  </si>
  <si>
    <t>probable polyamine transporter At1g31830 [Setaria italica]</t>
  </si>
  <si>
    <t>PH02Gene34129</t>
  </si>
  <si>
    <t xml:space="preserve">K00975|2.6e-246|sita:101755337|K00975 glucose-1-phosphate adenylyltransferase [EC:2.7.7.27] | (RefSeq) glucose-1-phosphate adenylyltransferase small subunit 1, chloroplastic/amyloplastic </t>
  </si>
  <si>
    <t>hypothetical protein GQ55_2G208400 [Panicum hallii var. hallii]</t>
  </si>
  <si>
    <t>PH02Gene39233</t>
  </si>
  <si>
    <t xml:space="preserve">Molecular Function: molecular_function (GO:0003674);; Molecular Function: binding (GO:0005488);; Cellular Component: cellular_component (GO:0005575);; Cellular Component: cell-cell junction (GO:0005911);; Biological Process: regulation of transcription, DNA-templated (GO:0006355);; Biological Process: cellular protein modification process (GO:0006464);; Biological Process: nitrogen compound metabolic process (GO:0006807);; Biological Process: regulation of nitrogen utilization (GO:0006808);; Biological Process: cell communication (GO:0007154);; Biological Process: response to nutrient (GO:0007584);; Biological Process: biological_process (GO:0008150);; Biological Process: metabolic process (GO:0008152);; Cellular Component: plasmodesma (GO:0009506);; Biological Process: response to external stimulus (GO:0009605);; Biological Process: response to endogenous stimulus (GO:0009719);;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response to extracellular stimulus (GO:0009991);; Biological Process: response to organic substance (GO:0010033);; Biological Process: response to organonitrogen compound (GO:0010243);;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Molecular Function: amino acid binding (GO:0016597);; Biological Process: protein nucleotidylation (GO:0018175);; Biological Process: protein uridylylation (GO:0018177);; Biological Process: regulation of nucleobase-containing compound metabolic process (GO:0019219);; Biological Process: regulation of metabolic process (GO:0019222);; Biological Process: protein metabolic process (GO:0019538);; Cellular Component: cell junction (GO:0030054);;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Molecular Function: carboxylic acid binding (GO:0031406);; Biological Process: response to nutrient levels (GO:0031667);; Biological Process: cellular response to extracellular stimulus (GO:0031668);; Biological Process: cellular response to nutrient levels (GO:0031669);; Biological Process: cellular response to nutrient (GO:0031670);; Molecular Function: small molecule binding (GO:0036094);; Biological Process: protein modification process (GO:0036211);; Biological Process: response to chemical (GO:0042221);; Molecular Function: ion binding (GO:0043167);; Molecular Function: anion binding (GO:0043168);; Biological Process: macromolecule metabolic process (GO:0043170);; Molecular Function: organic acid binding (GO:0043177);;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positive regulation of transcription, DNA-templated (GO:0045893);; Biological Process: positive regulation of nucleobase-containing compound metabolic process (GO:0045935);;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cellular response to stimulus (GO:0051716);; Cellular Component: symplast (GO:0055044);; Biological Process: regulation of macromolecule metabolic process (GO:0060255);; Biological Process: biological regulation (GO:0065007);; Biological Process: cellular response to chemical stimulus (GO:0070887);; Biological Process: cellular response to organic substance (GO:0071310);; Biological Process: cellular response to organonitrogen compound (GO:0071417);; Biological Process: cellular response to endogenous stimulus (GO:0071495);; Biological Process: cellular response to external stimulus (GO:0071496);; Biological Process: organic substance metabolic process (GO:0071704);; Biological Process: regulation of primary metabolic process (GO:0080090);; Biological Process: nitrogen catabolite regulation of transcription (GO:0090293);; Biological Process: organonitrogen compound metabolic process (GO:1901564);; Biological Process: response to nitrogen compound (GO:1901698);; Biological Process: cellular response to nitrogen compound (GO:1901699);;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cellular macromolecule biosynthetic process (GO:2000112);; Biological Process: regulation of RNA biosynthetic process (GO:2001141);; </t>
  </si>
  <si>
    <t>ACT domain</t>
  </si>
  <si>
    <t>ACT domain-containing protein ACR4 OS=Arabidopsis thaliana OX=3702 GN=ACR4 PE=2 SV=1</t>
  </si>
  <si>
    <t>hypothetical protein E2562_020094 [Oryza meyeriana var. granulata]</t>
  </si>
  <si>
    <t>molecular function: binding (GO:0005488);; cellular component: cell junction (GO:0030054);; biological process: biological regulation (GO:0065007);; biological process: metabolic process (GO:0008152);; biological process: cellular process (GO:0009987);; biological process: response to stimulus (GO:0050896);; cellular component: symplast (GO:0055044)</t>
  </si>
  <si>
    <t>PH02Gene18666</t>
  </si>
  <si>
    <t xml:space="preserve">K02960|4.4e-77|dosa:Os11t0127900-01|K02960 small subunit ribosomal protein S16e | (RefSeq) Os11g0127900; Similar to 40S ribosomal protein S16. </t>
  </si>
  <si>
    <t>40S ribosomal protein S16-like [Oryza sativa Japonica Group]</t>
  </si>
  <si>
    <t>PH02Gene00310</t>
  </si>
  <si>
    <t>Plant protein of unknown function (DUF639)</t>
  </si>
  <si>
    <t>hypothetical protein E2562_005195 [Oryza meyeriana var. granulata]</t>
  </si>
  <si>
    <t>PH02Gene01398</t>
  </si>
  <si>
    <t>PH02Gene33571</t>
  </si>
  <si>
    <t xml:space="preserve">Molecular Function: nucleotide binding (GO:0000166);; Molecular Function: molecular_function (GO:0003674);; Molecular Function: catalytic activity (GO:0003824);; Molecular Function: cytidylate kinase activity (GO:0004127);; Molecular Function: binding (GO:0005488);; Molecular Function: ATP binding (GO:0005524);; Cellular Component: cellular_component (GO:0005575);; Cellular Component: extracellular region (GO:0005576);; Cellular Component: intracellular (GO:0005622);; Cellular Component: cell (GO:0005623);; Cellular Component: nucleus (GO:0005634);; Cellular Component: cytoplasm (GO:0005737);; Cellular Component: cytosol (GO:0005829);; Biological Process: nucleobase-containing compound metabolic process (GO:0006139);; Biological Process: pyrimidine nucleotide metabolic process (GO:0006220);; Biological Process: pyrimidine nucleotide biosynthetic process (GO:0006221);; Biological Process: cellular aromatic compound metabolic process (GO:0006725);; Biological Process: nucleoside phosphate metabolic process (GO:0006753);; Biological Process: phosphorus metabolic process (GO:0006793);; Biological Process: phosphate-containing compound metabolic process (GO:0006796);; Biological Process: nitrogen compound metabolic process (GO:0006807);; Molecular Function: drug binding (GO:0008144);; Biological Process: biological_process (GO:0008150);; Biological Process: metabolic process (GO:0008152);; Molecular Function: uridylate kinase activity (GO:0009041);; Biological Process: biosynthetic process (GO:0009058);; Biological Process: nucleotide metabolic process (GO:0009117);; Biological Process: nucleoside monophosphate metabolic process (GO:0009123);; Biological Process: pyrimidine nucleoside monophosphate metabolic process (GO:0009129);; Biological Process: ribonucleoside monophosphate metabolic process (GO:0009161);; Biological Process: nucleotide biosynthetic process (GO:0009165);; Biological Process: pyrimidine ribonucleoside monophosphate metabolic process (GO:0009173);;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phosphate group as acceptor (GO:0016776);; Molecular Function: purine nucleotide binding (GO:0017076);; Biological Process: heterocycle biosynthetic process (GO:0018130);; Molecular Function: nucleobase-containing compound kinase activity (GO:0019205);; Biological Process: aromatic compound biosynthetic process (GO:0019438);; Biological Process: organophosphate metabolic process (GO:0019637);; Molecular Function: adenyl nucleotide binding (GO:0030554);; Molecular Function: ribonucleotide binding (GO:0032553);; Molecular Function: purine ribonucleotide binding (GO:0032555);; Molecular Function: adenyl ribonucleotide binding (GO:0032559);; Biological Process: cellular nitrogen compound metabolic process (GO:0034641);; Biological Process: nucleobase-containing compound biosynthetic process (GO:0034654);; Molecular Function: purine ribonucleoside triphosphate binding (GO:0035639);; Molecular Function: small molecule binding (GO:0036094);; Molecular Function: ion binding (GO:0043167);; Molecular Function: anion binding (GO:0043168);;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Cellular Component: intracellular part (GO:0044424);; Cellular Component: cytoplasmic part (GO:0044444);; Cellular Component: cell part (GO:0044464);; Biological Process: heterocycle metabolic process (GO:0046483);; Biological Process: nucleoside monophosphate phosphorylation (GO:0046940);; Cellular Component: apoplast (GO:0048046);; Molecular Function: nucleoside phosphate kinase activity (GO:0050145);; Biological Process: nucleobase-containing small molecule metabolic process (GO:0055086);; Biological Process: organic substance metabolic process (GO:0071704);; Biological Process: pyrimidine-containing compound metabolic process (GO:0072527);; Biological Process: pyrimidine-containing compound biosynthetic process (GO:0072528);; Biological Process: organophosphate biosynthetic process (GO:0090407);; Molecular Function: organic cyclic compound binding (GO:0097159);; Molecular Function: carbohydrate derivative binding (GO:0097367);; Molecular Function: nucleoside phosphate binding (GO:1901265);; Biological Process: nucleoside phosphate biosynthetic process (GO:1901293);; Biological Process: organic cyclic compound metabolic process (GO:1901360);; Biological Process: organic cyclic compound biosynthetic process (GO:1901362);; Molecular Function: heterocyclic compound binding (GO:1901363);;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</si>
  <si>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K13800|2.4e-104|dosa:Os02t0778400-01|K13800 UMP-CMP kinase [EC:2.7.4.14] | (RefSeq) Os02g0778400; Similar to UMP/CMP kinase a (EC 2.7.1.48). </t>
  </si>
  <si>
    <t>Adenylate kinase</t>
  </si>
  <si>
    <t>UMP-CMP kinase 4 OS=Oryza sativa subsp. japonica OX=39947 GN=Os02g0778400 PE=2 SV=1</t>
  </si>
  <si>
    <t>hypothetical protein E2562_002561 [Oryza meyeriana var. granulata]</t>
  </si>
  <si>
    <t>molecular function: binding (GO:0005488);; molecular function: catalytic activity (GO:0003824);; biological process: metabolic process (GO:0008152);; biological process: cellular process (GO:0009987);; biological process: single-organism process (GO:0044699);; cellular component: extracellular region (GO:0005576);; cellular component: cell (GO:0005623);; cellular component: cell part (GO:0044464);; cellular component: organelle (GO:0043226)</t>
  </si>
  <si>
    <t>PH02Gene33432</t>
  </si>
  <si>
    <t xml:space="preserve">K13457|8.2e-45|sbi:8076342|K13457 disease resistance protein RPM1 | (RefSeq) putative disease resistance RPP13-like protein 3 </t>
  </si>
  <si>
    <t>hypothetical protein OsI_32612 [Oryza sativa Indica Group]</t>
  </si>
  <si>
    <t>Phyllostachys_edulis_newGene_3566</t>
  </si>
  <si>
    <t xml:space="preserve">Cellular Component: plasma membrane (GO:0005886);; Molecular Function: tubulin binding (GO:0015631);; Molecular Function: ubiquitin protein ligase binding (GO:0031625);; Molecular Function: S100 protein binding (GO:0044548);; </t>
  </si>
  <si>
    <t>CS domain</t>
  </si>
  <si>
    <t>hypothetical protein OsI_03795 [Oryza sativa Indica Group]</t>
  </si>
  <si>
    <t>cellular component: cell (GO:0005623);; cellular component: membrane (GO:0016020);; cellular component: cell part (GO:0044464);; molecular function: binding (GO:0005488)</t>
  </si>
  <si>
    <t>PH02Gene05210</t>
  </si>
  <si>
    <t xml:space="preserve">K10260|1.3e-14|csl:COCSUDRAFT_23114|K10260 F-box and WD-40 domain protein 7 | (RefSeq) WD40 repeat-like protein </t>
  </si>
  <si>
    <t>U-box domain-containing protein 26 OS=Arabidopsis thaliana OX=3702 GN=PUB26 PE=2 SV=1</t>
  </si>
  <si>
    <t>U-box domain-containing protein 26-like [Aegilops tauschii subsp. tauschii]</t>
  </si>
  <si>
    <t>PH02Gene45149</t>
  </si>
  <si>
    <t xml:space="preserve">Molecular Function: catalytic activity (GO:0003824);; Biological Process: biosynthetic process (GO:0009058);; </t>
  </si>
  <si>
    <t>Phenazine biosynthesis-like protein</t>
  </si>
  <si>
    <t>uncharacterized protein LOC100827266 [Brachypodium distachyon]</t>
  </si>
  <si>
    <t>PH02Gene50135</t>
  </si>
  <si>
    <t xml:space="preserve">Molecular Function: serine-type carboxypeptidase activity (GO:0004185);; Cellular Component: cellular_component (GO:0005575);; Cellular Component: extracellular region (GO:0005576);; Biological Process: proteolysis (GO:0006508);; </t>
  </si>
  <si>
    <t xml:space="preserve">K16296|2.7e-256|ats:109744508|K16296 serine carboxypeptidase-like clade I [EC:3.4.16.-] | (RefSeq) LOC109744508; serine carboxypeptidase 1-like </t>
  </si>
  <si>
    <t>Serine carboxypeptidase 1 OS=Oryza sativa subsp. japonica OX=39947 GN=CBP1 PE=2 SV=1</t>
  </si>
  <si>
    <t>hypothetical protein E2562_037393 [Oryza meyeriana var. granulata]</t>
  </si>
  <si>
    <t>Phyllostachys_edulis_newGene_4845</t>
  </si>
  <si>
    <t xml:space="preserve">K03030|2.7e-18|aof:109842961|K03030 26S proteasome regulatory subunit N11 | (RefSeq) 26S proteasome regulatory subunit RPN11-like isoform X1 </t>
  </si>
  <si>
    <t>Cell division cycle-associated protein 8</t>
  </si>
  <si>
    <t>uncharacterized protein LOC117841396 [Setaria viridis]</t>
  </si>
  <si>
    <t>PH02Gene09580</t>
  </si>
  <si>
    <t xml:space="preserve">K21351|6.7e-290|bdi:100840787|K21351 sucrose:sucrose fructosyltransferase [EC:2.4.1.99] | (RefSeq) sucrose:sucrose 1-fructosyltransferase </t>
  </si>
  <si>
    <t>Sucrose:sucrose 1-fructosyltransferase OS=Festuca arundinacea OX=4606 GN=1-SST PE=1 SV=1</t>
  </si>
  <si>
    <t>vacuolar invertase BObetaFRUCT3 [Bambusa oldhamii]</t>
  </si>
  <si>
    <t>PH02Gene46320</t>
  </si>
  <si>
    <t xml:space="preserve">Molecular Function: protein serine/threonine kinase activity (GO:0004674);; Molecular Function: ATP binding (GO:0005524);; Cellular Component: plasma membrane (GO:0005886);; Cellular Component: integral component of membrane (GO:0016021);; </t>
  </si>
  <si>
    <t xml:space="preserve">K13415|9.5e-73|mus:103990003|K13415 protein brassinosteroid insensitive 1 [EC:2.7.10.1 2.7.11.1] | (RefSeq) systemin receptor SR160-like </t>
  </si>
  <si>
    <t>tyrosine-sulfated glycopeptide receptor 1 [Brachypodium distachyon]</t>
  </si>
  <si>
    <t>PH02Gene14531</t>
  </si>
  <si>
    <t xml:space="preserve">K23877|5.4e-93|egr:104419288|K23877 xyloglucan O-acetyltransferase | (RefSeq) protein ALTERED XYLOGLUCAN 4-like </t>
  </si>
  <si>
    <t>Protein trichome birefringence-like 19 OS=Arabidopsis thaliana OX=3702 GN=TBL19 PE=3 SV=1</t>
  </si>
  <si>
    <t>PH02Gene15111</t>
  </si>
  <si>
    <t>PH02Gene23576</t>
  </si>
  <si>
    <t xml:space="preserve">Biological Process: L-arabinose metabolic process (GO:0046373);; Molecular Function: alpha-L-arabinofuranosidase activity (GO:0046556);; </t>
  </si>
  <si>
    <t xml:space="preserve">K01209|0.0e+00|obr:102716270|K01209 alpha-L-arabinofuranosidase [EC:3.2.1.55] | (RefSeq) alpha-L-arabinofuranosidase 1-like </t>
  </si>
  <si>
    <t>Alpha-L-arabinofuranosidase C-terminal domain</t>
  </si>
  <si>
    <t>Alpha-L-arabinofuranosidase 1 OS=Arabidopsis thaliana OX=3702 GN=ASD1 PE=1 SV=1</t>
  </si>
  <si>
    <t>PREDICTED: alpha-L-arabinofuranosidase 1-like [Oryza brachyantha]</t>
  </si>
  <si>
    <t>PH02Gene44970</t>
  </si>
  <si>
    <t xml:space="preserve">K17871|7.8e-303|sita:101753666|K17871 NADH:ubiquinone reductase (non-electrogenic) [EC:1.6.5.9] | (RefSeq) external alternative NAD(P)H-ubiquinone oxidoreductase B1, mitochondrial </t>
  </si>
  <si>
    <t>Pyridine nucleotide-disulphide oxidoreductase</t>
  </si>
  <si>
    <t>External alternative NAD(P)H-ubiquinone oxidoreductase B1, mitochondrial OS=Solanum tuberosum OX=4113 GN=NDB1 PE=1 SV=1</t>
  </si>
  <si>
    <t>hypothetical protein E2562_036008 [Oryza meyeriana var. granulata]</t>
  </si>
  <si>
    <t>PH02Gene38230</t>
  </si>
  <si>
    <t>hypothetical protein E2562_015846 [Oryza meyeriana var. granulata]</t>
  </si>
  <si>
    <t>PH02Gene26456</t>
  </si>
  <si>
    <t xml:space="preserve">K04424|4.5e-55|gab:108457100|K04424 sterile alpha motif and leucine zipper containing kinase AZK [EC:2.7.11.25] | (RefSeq) serine/threonine-protein kinase EDR1 </t>
  </si>
  <si>
    <t>serine/threonine-protein kinase STY46 [Brachypodium distachyon]</t>
  </si>
  <si>
    <t>PH02Gene19945</t>
  </si>
  <si>
    <t xml:space="preserve">Cellular Component: integral component of membrane (GO:0016021);; Biological Process: vesicle-mediated transport (GO:0016192);; </t>
  </si>
  <si>
    <t xml:space="preserve">K08515|5.2e-36|sita:101767904|K08515 vesicle-associated membrane protein 7 | (RefSeq) vesicle-associated membrane protein 711 </t>
  </si>
  <si>
    <t>Regulated-SNARE-like domain</t>
  </si>
  <si>
    <t>Vesicle-associated membrane protein 712 OS=Arabidopsis thaliana OX=3702 GN=VAMP712 PE=2 SV=1</t>
  </si>
  <si>
    <t>vesicle-associated membrane protein 711-like [Panicum hallii]</t>
  </si>
  <si>
    <t>PH02Gene02404</t>
  </si>
  <si>
    <t xml:space="preserve">Molecular Function: molecular_function (GO:0003674);; Molecular Function: binding (GO:0005488);; Cellular Component: cellular_component (GO:0005575);; Cellular Component: cell (GO:0005623);; Cellular Component: plasma membrane (GO:0005886);; Biological Process: transport (GO:0006810);; Biological Process: lipid transport (GO:0006869);; Biological Process: multicellular organism development (GO:0007275);; Biological Process: biological_process (GO:0008150);; Molecular Function: lipid binding (GO:0008289);; Biological Process: lipid localization (GO:0010876);; Cellular Component: membrane (GO:0016020);; Cellular Component: intrinsic component of membrane (GO:0031224);; Cellular Component: anchored component of membrane (GO:0031225);; Cellular Component: intrinsic component of plasma membrane (GO:0031226);; Biological Process: multicellular organismal process (GO:0032501);; Biological Process: developmental process (GO:0032502);; Biological Process: macromolecule localization (GO:0033036);; Biological Process: cuticle development (GO:0042335);; Cellular Component: membrane part (GO:0044425);; Cellular Component: plasma membrane part (GO:0044459);; Cellular Component: cell part (GO:0044464);; Cellular Component: anchored component of plasma membrane (GO:0046658);; Biological Process: anatomical structure development (GO:0048856);; Biological Process: localization (GO:0051179);; Biological Process: establishment of localization (GO:0051234);; Biological Process: organic substance transport (GO:0071702);; Cellular Component: cell periphery (GO:0071944);; </t>
  </si>
  <si>
    <t>Probable lipid transfer</t>
  </si>
  <si>
    <t>Non-specific lipid transfer protein GPI-anchored 2 OS=Arabidopsis thaliana OX=3702 GN=LTPG2 PE=2 SV=1</t>
  </si>
  <si>
    <t>lipid binding protein [Zea mays]</t>
  </si>
  <si>
    <t>molecular function: binding (GO:0005488);; cellular component: cell (GO:0005623);; cellular component: membrane (GO:0016020);; cellular component: cell part (GO:0044464);; biological process: localization (GO:0051179);; biological process: single-organism process (GO:0044699);; biological process: multicellular organismal process (GO:0032501);; biological process: developmental process (GO:0032502);; cellular component: membrane part (GO:0044425)</t>
  </si>
  <si>
    <t>PH02Gene28881</t>
  </si>
  <si>
    <t xml:space="preserve">K23518|9.7e-27|qsu:111993193|K23518 O-acetyl-ADP-ribose deacetylase [EC:3.1.1.106] | (RefSeq) uncharacterized protein LOC111993193 </t>
  </si>
  <si>
    <t>Divergent CRAL/TRIO domain</t>
  </si>
  <si>
    <t>hypothetical protein E2562_011879 [Oryza meyeriana var. granulata]</t>
  </si>
  <si>
    <t>PH02Gene31366</t>
  </si>
  <si>
    <t xml:space="preserve">Biological Process: maturation of LSU-rRNA from tricistronic rRNA transcript (SSU-rRNA, 5.8S rRNA, LSU-rRNA) (GO:0000463);; Molecular Function: structural constituent of ribosome (GO:0003735);; Cellular Component: cytosolic large ribosomal subunit (GO:0022625);; </t>
  </si>
  <si>
    <t xml:space="preserve">K02937|8.5e-126|sita:101757215|K02937 large subunit ribosomal protein L7e | (RefSeq) 60S ribosomal protein L7-3 </t>
  </si>
  <si>
    <t>Ribosomal L30 N-terminal domain</t>
  </si>
  <si>
    <t>60S ribosomal protein L7-3 OS=Arabidopsis thaliana OX=3702 GN=RPL7C PE=2 SV=1</t>
  </si>
  <si>
    <t>60S ribosomal protein L7-3 [Setaria italica]</t>
  </si>
  <si>
    <t>biological process: metabolic process (GO:0008152);; biological process: cellular process (GO:0009987);; biological process: cellular component organization or biogenesis (GO:0071840);;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</t>
  </si>
  <si>
    <t>Phyllostachys_edulis_newGene_12928</t>
  </si>
  <si>
    <t xml:space="preserve">Biological Process: RNA 5'-end processing (GO:0000966);; Biological Process: tRNA 5'-leader removal (GO:0001682);; Molecular Function: molecular_function (GO:0003674);; Molecular Function: catalytic activity (GO:0003824);; Molecular Function: nuclease activity (GO:0004518);; Molecular Function: endonuclease activity (GO:0004519);; Molecular Function: endoribonuclease activity (GO:0004521);; Molecular Function: ribonuclease P activity (GO:0004526);; Molecular Function: ribonuclease activity (GO:0004540);; Molecular Function: tRNA-specific ribonuclease activity (GO:0004549);; Cellular Component: cellular_component (GO:0005575);; Cellular Component: intracellular (GO:0005622);; Cellular Component: cell (GO:0005623);; Cellular Component: cytoplasm (GO:0005737);; Cellular Component: mitochondrion (GO:0005739);; Biological Process: nucleobase-containing compound metabolic process (GO:0006139);; Biological Process: RNA processing (GO:0006396);; Biological Process: tRNA metabolic process (GO:0006399);; Biological Process: cellular aromatic compound metabolic process (GO:0006725);; Biological Process: nitrogen compound metabolic process (GO:0006807);; Biological Process: tRNA processing (GO:0008033);; Biological Process: biological_process (GO:0008150);; Biological Process: metabolic process (GO:0008152);; Cellular Component: chloroplast (GO:0009507);; Cellular Component: plastid (GO:0009536);; Biological Process: cellular process (GO:0009987);; Biological Process: gene expression (GO:0010467);; Biological Process: RNA metabolic process (GO:0016070);; Molecular Function: hydrolase activity (GO:0016787);; Molecular Function: hydrolase activity, acting on ester bonds (GO:0016788);; Molecular Function: endoribonuclease activity, producing 5'-phosphomonoesters (GO:0016891);; Molecular Function: endonuclease activity, active with either ribo- or deoxyribonucleic acids and producing 5'-phosphomonoesters (GO:0016893);; Biological Process: ncRNA processing (GO:0034470);; Biological Process: ncRNA 5'-end processing (GO:0034471);; Biological Process: cellular nitrogen compound metabolic process (GO:0034641);; Biological Process: ncRNA metabolic process (GO:0034660);;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Cellular Component: intracellular part (GO:0044424);; Cellular Component: cytoplasmic part (GO:0044444);;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Biological Process: RNA phosphodiester bond hydrolysis (GO:0090501);; Biological Process: RNA phosphodiester bond hydrolysis, endonucleolytic (GO:0090502);; Biological Process: tRNA 5'-end processing (GO:0099116);; Biological Process: organic cyclic compound metabolic process (GO:1901360);; </t>
  </si>
  <si>
    <t xml:space="preserve">K18213|7.5e-34|ats:109750542|K18213 proteinaceous RNase P [EC:3.1.26.5] | (RefSeq) LOC109750542; proteinaceous RNase P 1, chloroplastic/mitochondrial-like </t>
  </si>
  <si>
    <t>biological process: metabolic process (GO:0008152);; biological process: cellular process (GO:0009987);; molecular function: catalytic activity (GO:0003824);; cellular component: cell (GO:0005623);; cellular component: cell part (GO:0044464);; cellular component: organelle (GO:0043226)</t>
  </si>
  <si>
    <t>PH02Gene41084</t>
  </si>
  <si>
    <t xml:space="preserve">Molecular Function: protein kinase activity (GO:0004672);; Molecular Function: ATP binding (GO:0005524);; Cellular Component: plasma membrane (GO:0005886);; Biological Process: abscisic acid-activated signaling pathway (GO:0009738);; Biological Process: positive regulation of abscisic acid-activated signaling pathway (GO:0009789);; Cellular Component: integral component of membrane (GO:0016021);; Biological Process: negative regulation of defense response (GO:0031348);; Biological Process: innate immune response (GO:0045087);; Biological Process: defense response to fungus (GO:0050832);; </t>
  </si>
  <si>
    <t xml:space="preserve">K13429|1.6e-73|csv:101203576|K13429 chitin elicitor receptor kinase 1 | (RefSeq) lysM domain receptor-like kinase 3 isoform X1 </t>
  </si>
  <si>
    <t>hypothetical protein E2562_032435 [Oryza meyeriana var. granulata]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</si>
  <si>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signaling (GO:0023052);; biological process: single-organism process (GO:0044699);; biological process: response to stimulus (GO:0050896);; biological process: biological regulation (GO:0065007);; cellular component: membrane part (GO:0044425);; biological process: immune system process (GO:0002376);; biological process: multi-organism process (GO:0051704)</t>
  </si>
  <si>
    <t>PH02Gene14781</t>
  </si>
  <si>
    <t xml:space="preserve">K20802|1.8e-42|ath:AT5G10300|K20802 (R)-mandelonitrile lyase [EC:4.1.2.10] | (RefSeq) MES5; methyl esterase 5 </t>
  </si>
  <si>
    <t>hypothetical protein DAI22_05g138500 [Oryza sativa Japonica Group]</t>
  </si>
  <si>
    <t>PH02Gene51331</t>
  </si>
  <si>
    <t xml:space="preserve">Molecular Function: molecular_function (GO:0003674);; Molecular Function: transcription factor activity, sequence-specific DNA binding (GO:0003700);;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Molecular Function: protein dimerization activity (GO:0046983);;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</si>
  <si>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K13422|1.1e-14|ppp:112288376|K13422 transcription factor MYC2 | (RefSeq) transcription factor MYC3-like isoform X1 </t>
  </si>
  <si>
    <t>hypothetical protein E2562_003782 [Oryza meyeriana var. granulata]</t>
  </si>
  <si>
    <t>PH02Gene23188</t>
  </si>
  <si>
    <t>PREDICTED: oligopeptide transporter 7-like [Oryza brachyantha]</t>
  </si>
  <si>
    <t>PH02Gene20085</t>
  </si>
  <si>
    <t xml:space="preserve">Molecular Function: manganese ion transmembrane transporter activity (GO:0005384);; Cellular Component: integral component of membrane (GO:0016021);; Biological Process: cellular manganese ion homeostasis (GO:0030026);; </t>
  </si>
  <si>
    <t>Membrane protein of ER body-like protein OS=Arabidopsis thaliana OX=3702 GN=MEBL PE=2 SV=1</t>
  </si>
  <si>
    <t>membrane protein of ER body-like protein isoform X1 [Panicum hallii]</t>
  </si>
  <si>
    <t>biological process: localization (GO:0051179);; molecular function: transporter activity (GO:0005215);; cellular component: membrane (GO:0016020);; cellular component: membrane part (GO:0044425);; biological process: cellular process (GO:0009987);; biological process: single-organism process (GO:0044699);; biological process: biological regulation (GO:0065007)</t>
  </si>
  <si>
    <t>PH02Gene14768</t>
  </si>
  <si>
    <t>Putative E3 ubiquitin-protein ligase LIN-1 OS=Lotus japonicus OX=34305 GN=CERBERUS PE=2 SV=2</t>
  </si>
  <si>
    <t>hypothetical protein E2562_035596 [Oryza meyeriana var. granulata]</t>
  </si>
  <si>
    <t>PH02Gene00503</t>
  </si>
  <si>
    <t xml:space="preserve">Molecular Function: ATP binding (GO:0005524);; Cellular Component: mitochondrion (GO:0005739);; Cellular Component: chloroplast stroma (GO:0009570);; Molecular Function: hydrolase activity (GO:0016787);; Cellular Component: glutamyl-tRNA(Gln) amidotransferase complex (GO:0030956);; Biological Process: mitochondrial translation (GO:0032543);; Molecular Function: glutaminyl-tRNA synthase (glutamine-hydrolyzing) activity (GO:0050567);; Biological Process: glutaminyl-tRNAGln biosynthesis via transamidation (GO:0070681);; </t>
  </si>
  <si>
    <t xml:space="preserve">K02433|1.9e-282|bdi:100823644|K02433 aspartyl-tRNA(Asn)/glutamyl-tRNA(Gln) amidotransferase subunit A [EC:6.3.5.6 6.3.5.7] | (RefSeq) glutamyl-tRNA(Gln) amidotransferase subunit A, chloroplastic/mitochondrial </t>
  </si>
  <si>
    <t>Glutamyl-tRNA(Gln) amidotransferase subunit A, chloroplastic/mitochondrial OS=Oryza sativa subsp. indica OX=39946 GN=GATA PE=3 SV=1</t>
  </si>
  <si>
    <t>glutamyl-tRNA(Gln) amidotransferase subunit A, chloroplastic/mitochondrial [Brachypodium distachyon]</t>
  </si>
  <si>
    <t>molecular function: binding (GO:0005488);; cellular component: cell (GO:0005623);; cellular component: organelle (GO:0043226);; cellular component: cell part (GO:0044464);; cellular component: organelle part (GO:0044422);; molecular function: catalytic activity (GO:0003824);; cellular component: macromolecular complex (GO:0032991);; biological process: metabolic process (GO:0008152);; biological process: cellular process (GO:0009987);; biological process: single-organism process (GO:0044699)</t>
  </si>
  <si>
    <t>PH02Gene12687</t>
  </si>
  <si>
    <t>uncharacterized protein LOC100821773 [Brachypodium distachyon]</t>
  </si>
  <si>
    <t>PH02Gene28508</t>
  </si>
  <si>
    <t xml:space="preserve">Biological Process: negative regulation of protein phosphorylation (GO:0001933);; Molecular Function: protein kinase inhibitor activity (GO:0004860);; Cellular Component: polysome (GO:0005844);; Molecular Function: ribosome binding (GO:0043022);; Biological Process: regulation of eIF2 alpha phosphorylation by amino acid starvation (GO:0060733);; Biological Process: positive regulation of translational initiation in response to starvation (GO:0071264);; Molecular Function: polysome binding (GO:1905538);; </t>
  </si>
  <si>
    <t>Uncharacterized protein family UPF0029</t>
  </si>
  <si>
    <t>uncharacterized protein LOC4345838 [Oryza sativa Japonica Group]</t>
  </si>
  <si>
    <t>biological process: biological regulation (GO:0065007);; molecular function: molecular function regulator (GO:0098772);; cellular component: cell (GO:0005623);; cellular component: macromolecular complex (GO:0032991);; cellular component: cell part (GO:0044464);; molecular function: binding (GO:0005488);; biological process: cellular process (GO:0009987);; biological process: response to stimulus (GO:0050896)</t>
  </si>
  <si>
    <t>PH02Gene31075</t>
  </si>
  <si>
    <t>PH02Gene40832</t>
  </si>
  <si>
    <t xml:space="preserve">K05909|1.9e-252|ats:109741539|K05909 laccase [EC:1.10.3.2] | (RefSeq) LOC109741539; laccase-25-like isoform X1 </t>
  </si>
  <si>
    <t>PH02Gene37890</t>
  </si>
  <si>
    <t xml:space="preserve">K19891|1.3e-54|ath:AT2G01630|K19891 glucan endo-1,3-beta-glucosidase 1/2/3 [EC:3.2.1.39] | (RefSeq) O-Glycosyl hydrolases family 17 protein </t>
  </si>
  <si>
    <t>Glucan endo-1,3-beta-glucosidase GV OS=Hordeum vulgare OX=4513 PE=2 SV=2</t>
  </si>
  <si>
    <t>PH02Gene45070</t>
  </si>
  <si>
    <t xml:space="preserve">K13496|1.5e-137|ats:109766845|K13496 UDP-glucosyltransferase 73C [EC:2.4.1.-] | (RefSeq) LOC109766845; UDP-glycosyltransferase 73C5-like </t>
  </si>
  <si>
    <t>UDP-glycosyltransferase 73C2 OS=Arabidopsis thaliana OX=3702 GN=UGT73C2 PE=3 SV=1</t>
  </si>
  <si>
    <t>PH02Gene21812</t>
  </si>
  <si>
    <t xml:space="preserve">K13070|1.2e-57|dosa:Os04t0179200-01|K13070 momilactone-A synthase [EC:1.1.1.295] | (RefSeq) Os04g0179200, MAS, MOMILACTONE_A_SYNTHASE; Similar to Stem secoisolariciresinol dehydrogenase (Fragment). </t>
  </si>
  <si>
    <t>momilactone A synthase-like isoform X1 [Oryza sativa Japonica Group]</t>
  </si>
  <si>
    <t>PH02Gene14775</t>
  </si>
  <si>
    <t>PREDICTED: uncharacterized protein LOC102703397 isoform X1 [Oryza brachyantha]</t>
  </si>
  <si>
    <t>PH02Gene30965</t>
  </si>
  <si>
    <t xml:space="preserve">K14484|8.7e-90|bdi:100839395|K14484 auxin-responsive protein IAA | (RefSeq) auxin-responsive protein IAA17 </t>
  </si>
  <si>
    <t>Auxin-responsive protein IAA17 OS=Oryza sativa subsp. japonica OX=39947 GN=IAA17 PE=2 SV=1</t>
  </si>
  <si>
    <t>auxin-responsive protein IAA17 [Brachypodium distachyon]</t>
  </si>
  <si>
    <t>PH02Gene13984</t>
  </si>
  <si>
    <t xml:space="preserve">K03676|2.6e-08|lja:Lj6g3v2006480.1|K03676 glutaredoxin 3 | (RefSeq) Lj6g3v2006480.1; - </t>
  </si>
  <si>
    <t>Monothiol glutaredoxin-S5 OS=Oryza sativa subsp. japonica OX=39947 GN=GRXS5 PE=2 SV=1</t>
  </si>
  <si>
    <t>Monothiol glutaredoxin-S5 [Zea mays]</t>
  </si>
  <si>
    <t>PH02Gene37100</t>
  </si>
  <si>
    <t xml:space="preserve">K10523|6.4e-114|sbi:110436823|K10523 speckle-type POZ protein | (RefSeq) BTB/POZ and MATH domain-containing protein 1-like isoform X1 </t>
  </si>
  <si>
    <t>BTB/POZ and MATH domain-containing protein 2 OS=Arabidopsis thaliana OX=3702 GN=BPM2 PE=1 SV=1</t>
  </si>
  <si>
    <t>PH02Gene02038</t>
  </si>
  <si>
    <t xml:space="preserve">Molecular Function: oxidoreductase activity, acting on NAD(P)H, quinone or similar compound as acceptor (GO:0016655);; </t>
  </si>
  <si>
    <t>Cyanobacterial and plastid NDH-1 subunit M</t>
  </si>
  <si>
    <t>NAD(P)H-quinone oxidoreductase subunit M, chloroplastic OS=Oryza sativa subsp. indica OX=39946 GN=ndhM PE=3 SV=1</t>
  </si>
  <si>
    <t>PREDICTED: NAD(P)H-quinone oxidoreductase subunit M, chloroplastic [Oryza brachyantha]</t>
  </si>
  <si>
    <t>Phyllostachys_edulis_newGene_19378</t>
  </si>
  <si>
    <t>PH02Gene38153</t>
  </si>
  <si>
    <t>[W]</t>
  </si>
  <si>
    <t>Extracellular structures</t>
  </si>
  <si>
    <t xml:space="preserve">K13415|9.9e-33|lang:109361537|K13415 protein brassinosteroid insensitive 1 [EC:2.7.10.1 2.7.11.1] | (RefSeq) protein BRASSINOSTEROID INSENSITIVE 1 </t>
  </si>
  <si>
    <t>Calmodulin-binding receptor kinase CaMRLK OS=Arabidopsis thaliana OX=3702 GN=CAMRLK PE=1 SV=1</t>
  </si>
  <si>
    <t>calmodulin-binding receptor kinase CaMRLK [Brachypodium distachyon]</t>
  </si>
  <si>
    <t>Phyllostachys_edulis_newGene_7851</t>
  </si>
  <si>
    <t xml:space="preserve">K10999|7.4e-32|gmx:100810567|K10999 cellulose synthase A [EC:2.4.1.12] | (RefSeq) cellulose synthase A catalytic subunit 1 [UDP-forming] </t>
  </si>
  <si>
    <t>Cellulose synthase A catalytic subunit 1 [UDP-forming] OS=Arabidopsis thaliana OX=3702 GN=CESA1 PE=1 SV=1</t>
  </si>
  <si>
    <t>cellulose synthase A1 [Vicia faba]</t>
  </si>
  <si>
    <t>PH02Gene17151</t>
  </si>
  <si>
    <t>Tetraspanin-2 OS=Arabidopsis thaliana OX=3702 GN=TET2 PE=2 SV=1</t>
  </si>
  <si>
    <t>PREDICTED: tetraspanin-2-like [Oryza brachyantha]</t>
  </si>
  <si>
    <t>PH02Gene31375</t>
  </si>
  <si>
    <t>Villin-5 OS=Oryza sativa subsp. japonica OX=39947 GN=VLN5 PE=3 SV=1</t>
  </si>
  <si>
    <t>villin-5 [Oryza sativa Japonica Group]</t>
  </si>
  <si>
    <t>PH02Gene31673</t>
  </si>
  <si>
    <t xml:space="preserve">K15803|1.5e-178|ats:109736656|K15803 (-)-germacrene D synthase [EC:4.2.3.75] | (RefSeq) LOC109736656; alpha-humulene synthase-like </t>
  </si>
  <si>
    <t>PH02Gene42084</t>
  </si>
  <si>
    <t xml:space="preserve">K18207|1.4e-67|mdm:103407937|K18207 protein O-mannose beta-1,4-N-acetylglucosaminyltransferase [EC:2.4.1.312] | (RefSeq) alpha-1,3-arabinosyltransferase XAT3-like </t>
  </si>
  <si>
    <t>uncharacterized protein LOC109736465 [Aegilops tauschii subsp. tauschii]</t>
  </si>
  <si>
    <t>PH02Gene28278</t>
  </si>
  <si>
    <t xml:space="preserve">K07870|4.5e-10|mtr:MTR_8g010670|K07870 mitochondrial Rho GTPase 1 [EC:3.6.5.-] | (RefSeq) MIRO-like protein </t>
  </si>
  <si>
    <t>uncharacterized protein LOC109744416 [Aegilops tauschii subsp. tauschii]</t>
  </si>
  <si>
    <t>PH02Gene34411</t>
  </si>
  <si>
    <t xml:space="preserve">K13436|1.0e-183|sita:101754750|K13436 pto-interacting protein 1 [EC:2.7.11.1] | (RefSeq) pto-interacting protein 1 isoform X2 </t>
  </si>
  <si>
    <t>PH02Gene03826</t>
  </si>
  <si>
    <t xml:space="preserve">K02910|5.2e-42|bdi:100838792|K02910 large subunit ribosomal protein L31e | (RefSeq) 60S ribosomal protein L31 </t>
  </si>
  <si>
    <t>PH02Gene34488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</si>
  <si>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cytosol (GO:0005829);; Biological Process: nucleobase-containing compound metabolic process (GO:0006139);; Biological Process: purine nucleoside catabolic process (GO:0006152);; Biological Process: pyrimidine nucleoside metabolic process (GO:0006213);; Biological Process: uridine catabolic process (GO:0006218);; Biological Process: cellular aromatic compound metabolic process (GO:0006725);; Biological Process: nitrogen compound metabolic process (GO:0006807);; Biological Process: biological_process (GO:0008150);; Biological Process: metabolic process (GO:0008152);; Molecular Function: purine nucleosidase activity (GO:0008477);; Biological Process: catabolic process (GO:0009056);; Biological Process: nucleoside metabolic process (GO:0009116);; Biological Process: ribonucleoside metabolic process (GO:0009119);; Biological Process: nucleoside catabolic process (GO:0009164);; Biological Process: cellular process (GO:0009987);; Molecular Function: hydrolase activity (GO:0016787);; Molecular Function: hydrolase activity, acting on glycosyl bonds (GO:0016798);; Molecular Function: hydrolase activity, hydrolyzing N-glycosyl compounds (GO:0016799);; Biological Process: aromatic compound catabolic process (GO:0019439);; Biological Process: cellular nitrogen compound metabolic process (GO:0034641);; Biological Process: nucleobase-containing compound catabolic process (GO:0034655);; Biological Process: nucleobase-containing small molecule catabolic process (GO:0034656);; Biological Process: purine nucleoside metabolic process (GO:0042278);; Biological Process: ribonucleoside catabolic process (GO:0042454);; Biological Process: cellular metabolic process (GO:0044237);; Biological Process: primary metabolic process (GO:0044238);; Biological Process: cellular catabolic process (GO:0044248);; Biological Process: cellular nitrogen compound catabolic process (GO:0044270);; Biological Process: small molecule metabolic process (GO:0044281);; Biological Process: small molecule catabolic process (GO:0044282);; Cellular Component: intracellular part (GO:0044424);; Cellular Component: cytoplasmic part (GO:0044444);; Cellular Component: cell part (GO:0044464);; Molecular Function: uridine nucleosidase activity (GO:0045437);; Biological Process: uridine metabolic process (GO:0046108);; Biological Process: pyrimidine ribonucleoside metabolic process (GO:0046131);; Biological Process: pyrimidine ribonucleoside catabolic process (GO:0046133);; Biological Process: pyrimidine nucleoside catabolic process (GO:0046135);; Biological Process: heterocycle metabolic process (GO:0046483);; Biological Process: heterocycle catabolic process (GO:0046700);; Molecular Function: adenosine nucleosidase activity (GO:0047622);; Molecular Function: inosine nucleosidase activity (GO:0047724);; Molecular Function: ribosylpyrimidine nucleosidase activity (GO:0050263);; Biological Process: nucleobase-containing small molecule metabolic process (GO:0055086);; Biological Process: organic substance metabolic process (GO:0071704);; Biological Process: purine-containing compound metabolic process (GO:0072521);; Biological Process: purine-containing compound catabolic process (GO:0072523);; Biological Process: pyrimidine-containing compound metabolic process (GO:0072527);; Biological Process: pyrimidine-containing compound catabolic process (GO:0072529);; Molecular Function: xanthosine nucleotidase activity (GO:0072585);; Biological Process: carbohydrate derivative metabolic process (GO:1901135);; Biological Process: carbohydrate derivative catabolic process (GO:1901136);; Biological Process: organic cyclic compound metabolic process (GO:1901360);; Biological Process: organic cyclic compound catabolic process (GO:1901361);; Biological Process: organonitrogen compound metabolic process (GO:1901564);; Biological Process: organonitrogen compound catabolic process (GO:1901565);; Biological Process: organic substance catabolic process (GO:1901575);; Biological Process: glycosyl compound metabolic process (GO:1901657);; Biological Process: glycosyl compound catabolic process (GO:1901658);; </t>
  </si>
  <si>
    <t xml:space="preserve">K01240|3.2e-173|obr:102720262|K01240 uridine nucleosidase [EC:3.2.2.3] | (RefSeq) probable uridine nucleosidase 1 </t>
  </si>
  <si>
    <t>Probable uridine nucleosidase 1 OS=Oryza sativa subsp. japonica OX=39947 GN=URH1 PE=2 SV=1</t>
  </si>
  <si>
    <t>hypothetical protein E2562_007233 [Oryza meyeriana var. granulata]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</si>
  <si>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</t>
  </si>
  <si>
    <t>PH02Gene09453</t>
  </si>
  <si>
    <t xml:space="preserve">Molecular Function: molecular_function (GO:0003674);; Molecular Function: catalytic activity (GO:0003824);; Molecular Function: NAD+ synthase (glutamine-hydrolyzing) activity (GO:0003952);; Molecular Function: glutaminase activity (GO:0004359);; Cellular Component: cellular_component (GO:0005575);; Cellular Component: intracellular (GO:0005622);; Cellular Component: cell (GO:0005623);; Cellular Component: nucleus (GO:0005634);; Cellular Component: cytoplasm (GO:0005737);; Cellular Component: cytosol (GO:0005829);; Biological Process: nucleobase-containing compound metabolic process (GO:0006139);; Biological Process: cellular aromatic compound metabolic process (GO:0006725);; Biological Process: coenzyme metabolic process (GO:0006732);; Biological Process: oxidoreduction coenzyme metabolic process (GO:0006733);; Biological Process: nucleoside phosphate metabolic process (GO:0006753);;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biosynthetic process (GO:0009058);; Biological Process: coenzyme biosynthetic process (GO:0009108);; Biological Process: nucleotide metabolic process (GO:0009117);; Biological Process: nucleotide biosynthetic process (GO:0009165);; Biological Process: NAD biosynthetic process (GO:0009435);; Biological Process: cellular process (GO:0009987);; Molecular Function: hydrolase activity (GO:0016787);; Molecular Function: hydrolase activity, acting on carbon-nitrogen (but not peptide) bonds (GO:0016810);; Molecular Function: hydrolase activity, acting on carbon-nitrogen (but not peptide) bonds, in linear amides (GO:0016811);; Molecular Function: ligase activity (GO:0016874);; Molecular Function: ligase activity, forming carbon-nitrogen bonds (GO:0016879);; Molecular Function: carbon-nitrogen ligase activity, with glutamine as amido-N-donor (GO:0016884);; Biological Process: heterocycle biosynthetic process (GO:0018130);; Biological Process: nicotinamide nucleotide biosynthetic process (GO:0019359);; Biological Process: pyridine nucleotide metabolic process (GO:0019362);; Biological Process: pyridine nucleotide biosynthetic process (GO:0019363);; Biological Process: aromatic compound biosynthetic process (GO:0019438);; Biological Process: organophosphate metabolic process (GO:0019637);; Biological Process: NAD metabolic process (GO:0019674);; Biological Process: cellular nitrogen compound metabolic process (GO:0034641);; Biological Process: nucleobase-containing compound biosynthetic process (GO:0034654);;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Cellular Component: intracellular part (GO:0044424);; Cellular Component: cytoplasmic part (GO:0044444);; Cellular Component: cell part (GO:0044464);; Biological Process: heterocycle metabolic process (GO:0046483);; Biological Process: nicotinamide nucleotide metabolic process (GO:0046496);; Biological Process: cofactor metabolic process (GO:0051186);; Biological Process: cofactor biosynthetic process (GO:0051188);; Biological Process: nucleobase-containing small molecule metabolic process (GO:0055086);; Biological Process: organic substance metabolic process (GO:0071704);; Biological Process: pyridine-containing compound metabolic process (GO:0072524);; Biological Process: pyridine-containing compound biosynthetic process (GO:0072525);; Biological Process: organophosphate biosynthetic process (GO:0090407);; Biological Process: nucleoside phosphate biosynthetic process (GO:1901293);;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</si>
  <si>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K01950|0.0e+00|bdi:100825078|K01950 NAD+ synthase (glutamine-hydrolysing) [EC:6.3.5.1] | (RefSeq) glutamine-dependent NAD(+) synthetase isoform X1 </t>
  </si>
  <si>
    <t>Nicotinate and nicotinamide metabolism (ko00760)</t>
  </si>
  <si>
    <t>Glutamine-dependent NAD(+) synthetase OS=Oryza sativa subsp. indica OX=39946 GN=OsI_25032 PE=3 SV=1</t>
  </si>
  <si>
    <t>hypothetical protein E2562_022291 [Oryza meyeriana var. granulata]</t>
  </si>
  <si>
    <t>molecular function: catalytic activity (GO:0003824);;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</t>
  </si>
  <si>
    <t>PH02Gene35802</t>
  </si>
  <si>
    <t>PH02Gene48881</t>
  </si>
  <si>
    <t xml:space="preserve">K16222|1.3e-46|crb:17875230|K16222 Dof zinc finger protein DOF5.5 | (RefSeq) cyclic dof factor 1 </t>
  </si>
  <si>
    <t>cyclic dof factor 2 [Brachypodium distachyon]</t>
  </si>
  <si>
    <t>PH02Gene07602</t>
  </si>
  <si>
    <t xml:space="preserve">Cellular Component: nucleolus (GO:0005730);; </t>
  </si>
  <si>
    <t xml:space="preserve">K08991|2.6e-21|smo:SELMODRAFT_447091|K08991 crossover junction endonuclease MUS81 [EC:3.1.22.-] | (RefSeq) hypothetical protein </t>
  </si>
  <si>
    <t>[Y]</t>
  </si>
  <si>
    <t>Nuclear structure</t>
  </si>
  <si>
    <t>SRP40, C-terminal domain</t>
  </si>
  <si>
    <t>hypothetical protein OsI_39099 [Oryza sativa Indica Group]</t>
  </si>
  <si>
    <t>PH02Gene46670</t>
  </si>
  <si>
    <t xml:space="preserve">Cellular Component: vacuolar membrane (GO:0005774);; Cellular Component: endoplasmic reticulum (GO:0005783);; Cellular Component: Golgi apparatus (GO:0005794);; Cellular Component: plant-type cell wall (GO:0009505);; Molecular Function: carbohydrate binding (GO:0030246);; </t>
  </si>
  <si>
    <t>Carboxypeptidase regulatory-like domain</t>
  </si>
  <si>
    <t>hypothetical protein OsI_01543 [Oryza sativa Indica Group]</t>
  </si>
  <si>
    <t>cellular component: cell (GO:0005623);; cellular component: membrane (GO:0016020);; cellular component: organelle (GO:0043226);; cellular component: organelle part (GO:0044422);; cellular component: cell part (GO:0044464);; molecular function: binding (GO:0005488)</t>
  </si>
  <si>
    <t>PH02Gene23862</t>
  </si>
  <si>
    <t xml:space="preserve">Biological Process: ribosomal large subunit assembly (GO:0000027);; Cellular Component: nucleolus (GO:0005730);; </t>
  </si>
  <si>
    <t xml:space="preserve">K14820|2.7e-164|ats:109786694|K14820 ribosome biogenesis protein BRX1 | (RefSeq) LOC109786694; ribosome biogenesis protein BRX1 homolog 2-like </t>
  </si>
  <si>
    <t>Brix domain</t>
  </si>
  <si>
    <t>Ribosome biogenesis protein BRX1 homolog 2 OS=Arabidopsis thaliana OX=3702 GN=BRIX1-2 PE=2 SV=1</t>
  </si>
  <si>
    <t>Ribosome biogenesis protein BRX1-like protein [Hordeum vulgare]</t>
  </si>
  <si>
    <t>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</t>
  </si>
  <si>
    <t>PH02Gene46294</t>
  </si>
  <si>
    <t xml:space="preserve">K00799|7.3e-98|sita:101759868|K00799 glutathione S-transferase [EC:2.5.1.18] | (RefSeq) uncharacterized protein LOC101759868 </t>
  </si>
  <si>
    <t>uncharacterized protein LOC117835634 [Setaria viridis]</t>
  </si>
  <si>
    <t>PH02Gene42252</t>
  </si>
  <si>
    <t xml:space="preserve">K13416|1.4e-47|adu:107481749|K13416 brassinosteroid insensitive 1-associated receptor kinase 1 [EC:2.7.10.1 2.7.11.1] | (RefSeq) BRASSINOSTEROID INSENSITIVE 1-associated receptor kinase 1-like isoform X1 </t>
  </si>
  <si>
    <t>hypothetical protein OsJ_00139 [Oryza sativa Japonica Group]</t>
  </si>
  <si>
    <t>PH02Gene06495</t>
  </si>
  <si>
    <t xml:space="preserve">Molecular Function: methyltransferase activity (GO:0008168);; Cellular Component: integral component of membrane (GO:0016021);; Biological Process: methylation (GO:0032259);; </t>
  </si>
  <si>
    <t xml:space="preserve">K23870|0.0e+00|dosa:Os02t0755000-01|K23870 putative pectin methyltransferase [EC:2.1.1.-] | (RefSeq) Os02g0755000; Protein of unknown function DUF248, methyltransferase putative domain containing protein. </t>
  </si>
  <si>
    <t>Probable pectin methyltransferase QUA2 OS=Arabidopsis thaliana OX=3702 GN=QUA2 PE=1 SV=2</t>
  </si>
  <si>
    <t>hypothetical protein EJB05_20104, partial [Eragrostis curvula]</t>
  </si>
  <si>
    <t>molecular function: catalytic activity (GO:0003824);; cellular component: membrane (GO:0016020);; cellular component: membrane part (GO:0044425);; biological process: metabolic process (GO:0008152)</t>
  </si>
  <si>
    <t>PH02Gene30295</t>
  </si>
  <si>
    <t xml:space="preserve">K00521|3.0e-42|cmos:111447866|K00521 ferric-chelate reductase [EC:1.16.1.7] | (RefSeq) ferric reduction oxidase 7, chloroplastic-like </t>
  </si>
  <si>
    <t>NAC domain-containing protein 86 OS=Arabidopsis thaliana OX=3702 GN=NAC086 PE=2 SV=1</t>
  </si>
  <si>
    <t>hypothetical protein OsI_32320 [Oryza sativa Indica Group]</t>
  </si>
  <si>
    <t>PH02Gene24119</t>
  </si>
  <si>
    <t>D-mannose binding lectin</t>
  </si>
  <si>
    <t>Receptor-like serine/threonine-protein kinase SD1-8 OS=Arabidopsis thaliana OX=3702 GN=SD18 PE=1 SV=1</t>
  </si>
  <si>
    <t>hypothetical protein PAHAL_7G303400 [Panicum hallii]</t>
  </si>
  <si>
    <t>PH02Gene03215</t>
  </si>
  <si>
    <t xml:space="preserve">K13436|1.8e-155|osa:4336242|K13436 pto-interacting protein 1 [EC:2.7.11.1] | (RefSeq) PTI1-like tyrosine-protein kinase 3 </t>
  </si>
  <si>
    <t>hypothetical protein E2562_010952 [Oryza meyeriana var. granulata]</t>
  </si>
  <si>
    <t>PH02Gene21370</t>
  </si>
  <si>
    <t xml:space="preserve">Molecular Function: protein tyrosine phosphatase activity (GO:0004725);; </t>
  </si>
  <si>
    <t xml:space="preserve">K18045|4.0e-84|zma:100285379|K18045 tyrosine-protein phosphatase SIW14 [EC:3.1.3.48] | (RefSeq) TIDP2772; uncharacterized protein LOC100285379 </t>
  </si>
  <si>
    <t>Tyrosine phosphatase family</t>
  </si>
  <si>
    <t>Probable tyrosine-protein phosphatase DSP2 OS=Oryza sativa subsp. japonica OX=39947 GN=DSP2 PE=2 SV=2</t>
  </si>
  <si>
    <t>hypothetical protein PAHAL_1G414400 [Panicum hallii]</t>
  </si>
  <si>
    <t>Phyllostachys_edulis_newGene_11794</t>
  </si>
  <si>
    <t xml:space="preserve">Biological Process: starch catabolic process (GO:0005983);; Cellular Component: chloroplast stroma (GO:0009570);; Molecular Function: limit dextrinase activity (GO:0010303);; Biological Process: starch biosynthetic process (GO:0019252);; Molecular Function: pullulanase activity (GO:0051060);; </t>
  </si>
  <si>
    <t>Domain of unknown function (DUF3372)</t>
  </si>
  <si>
    <t>Pullulanase 1, chloroplastic OS=Arabidopsis thaliana OX=3702 GN=PU1 PE=1 SV=2</t>
  </si>
  <si>
    <t>PREDICTED: pullulanase 1, chloroplastic [Oryza brachyantha]</t>
  </si>
  <si>
    <t>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molecular function: catalytic activity (GO:0003824);; biological process: single-organism process (GO:0044699)</t>
  </si>
  <si>
    <t>PH02Gene28417</t>
  </si>
  <si>
    <t xml:space="preserve">K13223|5.0e-163|ats:109757929|K13223 indole-2-monooxygenase [EC:1.14.14.153] | (RefSeq) LOC109757929; indole-2-monooxygenase-like </t>
  </si>
  <si>
    <t>PH02Gene50069</t>
  </si>
  <si>
    <t>PH02Gene38288</t>
  </si>
  <si>
    <t xml:space="preserve">K18643|2.1e-289|osa:4337408|K18643 katanin p80 WD40 repeat-containing subunit B1 | (RefSeq) katanin p80 WD40 repeat-containing subunit B1 homolog </t>
  </si>
  <si>
    <t>con80 domain of Katanin</t>
  </si>
  <si>
    <t>Katanin p80 WD40 repeat-containing subunit B1 homolog KTN80.3 OS=Arabidopsis thaliana OX=3702 GN=KTN80.3 PE=1 SV=1</t>
  </si>
  <si>
    <t>hypothetical protein E2562_005202 [Oryza meyeriana var. granulata]</t>
  </si>
  <si>
    <t>Phyllostachys_edulis_newGene_822</t>
  </si>
  <si>
    <t>Phyllostachys_edulis_newGene_7828</t>
  </si>
  <si>
    <t>PH02Gene43221</t>
  </si>
  <si>
    <t xml:space="preserve">Molecular Function: polygalacturonase activity (GO:0004650);; Cellular Component: extracellular region (GO:0005576);; Biological Process: carbohydrate metabolic process (GO:0005975);; Biological Process: cell wall organization (GO:0071555);; </t>
  </si>
  <si>
    <t xml:space="preserve">K01184|1.3e-185|ats:109781160|K01184 polygalacturonase [EC:3.2.1.15] | (RefSeq) LOC109781160; polygalacturonase-like </t>
  </si>
  <si>
    <t>Polygalacturonase OS=Actinidia deliciosa OX=3627 PE=2 SV=1</t>
  </si>
  <si>
    <t>Polygalacturonase [Dichanthelium oligosanthes]</t>
  </si>
  <si>
    <t>molecular function: catalytic activity (GO:0003824);; cellular component: extracellular region (GO:0005576);; biological process: metabolic process (GO:0008152);; biological process: cellular process (GO:0009987);; biological process: cellular component organization or biogenesis (GO:0071840)</t>
  </si>
  <si>
    <t>PH02Gene17774</t>
  </si>
  <si>
    <t xml:space="preserve">K01723|2.0e-262|dosa:Os03t0767000-01|K01723 hydroperoxide dehydratase [EC:4.2.1.92] | (RefSeq) Os03g0767000, ALLENE_OXIDE_SYNTHASE_1, AOS1; Similar to Allene oxide synthase (EC 4.2.1.92). </t>
  </si>
  <si>
    <t>PH02Gene22552</t>
  </si>
  <si>
    <t xml:space="preserve">Molecular Function: glutathione transferase activity (GO:0004364);; Cellular Component: cytoplasm (GO:0005737);; Biological Process: glutathione metabolic process (GO:0006749);; </t>
  </si>
  <si>
    <t xml:space="preserve">K00799|1.8e-87|sbi:8063168|K00799 glutathione S-transferase [EC:2.5.1.18] | (RefSeq) probable glutathione S-transferase GSTU6 </t>
  </si>
  <si>
    <t>probable glutathione S-transferase GSTU6 [Sorghum bicolor]</t>
  </si>
  <si>
    <t>PH02Gene02080</t>
  </si>
  <si>
    <t xml:space="preserve">K11303|2.4e-14|bna:111214374|K11303 histone acetyltransferase 1 [EC:2.3.1.48] | (RefSeq) histone acetyltransferase type B catalytic subunit-like </t>
  </si>
  <si>
    <t>hypothetical protein E2562_038277 [Oryza meyeriana var. granulata]</t>
  </si>
  <si>
    <t>PH02Gene09050</t>
  </si>
  <si>
    <t xml:space="preserve">K19861|3.4e-48|bvg:104889262|K19861 benzyl alcohol O-benzoyltransferase [EC:2.3.1.196 2.3.1.232] | (RefSeq) benzyl alcohol O-benzoyltransferase </t>
  </si>
  <si>
    <t>PH02Gene23872</t>
  </si>
  <si>
    <t xml:space="preserve">K11374|0.0e+00|ats:109747727|K11374 elongator complex protein 2 | (RefSeq) LOC109747727; elongator complex protein 2 </t>
  </si>
  <si>
    <t>Elongator complex protein 2 OS=Arabidopsis thaliana OX=3702 GN=ELP2 PE=1 SV=1</t>
  </si>
  <si>
    <t>elongator complex protein 2 [Aegilops tauschii subsp. tauschii]</t>
  </si>
  <si>
    <t>PH02Gene11026</t>
  </si>
  <si>
    <t xml:space="preserve">K10144|3.9e-132|obr:102702540|K10144 RING finger and CHY zinc finger domain-containing protein 1 [EC:2.3.2.27] | (RefSeq) E3 ubiquitin-protein ligase MIEL1-like </t>
  </si>
  <si>
    <t>Zinc-ribbon</t>
  </si>
  <si>
    <t>E3 ubiquitin-protein ligase RZFP34 OS=Arabidopsis thaliana OX=3702 GN=RZPF34 PE=1 SV=1</t>
  </si>
  <si>
    <t>hypothetical protein E2562_024612 [Oryza meyeriana var. granulata]</t>
  </si>
  <si>
    <t>PH02Gene28525</t>
  </si>
  <si>
    <t xml:space="preserve">Biological Process: transcription, DNA-templated (GO:0006351);; Molecular Function: sequence-specific DNA binding (GO:0043565);; </t>
  </si>
  <si>
    <t>Protein INAPERTURATE POLLEN 1 homolog OS=Oryza sativa subsp. japonica OX=39947 GN=INP1 PE=1 SV=1</t>
  </si>
  <si>
    <t>hypothetical protein BRADI_3g50820v3 [Brachypodium distachyon]</t>
  </si>
  <si>
    <t>PH02Gene51297</t>
  </si>
  <si>
    <t xml:space="preserve">Cellular Component: cellular_component (GO:0005575);; Cellular Component: extracellular region (GO:0005576);; Cellular Component: cell wall (GO:0005618);; Cellular Component: cell (GO:0005623);; Cellular Component: plant-type cell wall (GO:0009505);; Cellular Component: external encapsulating structure (GO:0030312);; Cellular Component: cell part (GO:0044464);; Cellular Component: apoplast (GO:0048046);; Cellular Component: cell periphery (GO:0071944);; </t>
  </si>
  <si>
    <t xml:space="preserve">K07407|3.4e-30|ats:109739953|K07407 alpha-galactosidase [EC:3.2.1.22] | (RefSeq) LOC109739953; alpha-galactosidase-like </t>
  </si>
  <si>
    <t>Galactose metabolism (ko00052);; Glycerolipid metabolism (ko00561);; Sphingolipid metabolism (ko00600);; Glycosphingolipid biosynthesis - globo and isoglobo series (ko00603)</t>
  </si>
  <si>
    <t>Alpha galactosidase C-terminal beta sandwich domain</t>
  </si>
  <si>
    <t>cellular component: extracellular region (GO:0005576);; cellular component: cell (GO:0005623);; cellular component: cell part (GO:0044464)</t>
  </si>
  <si>
    <t>PH02Gene25204</t>
  </si>
  <si>
    <t xml:space="preserve">K05391|1.4e-21|pavi:110751042|K05391 cyclic nucleotide gated channel, plant | (RefSeq) cyclic nucleotide-gated ion channel 1-like </t>
  </si>
  <si>
    <t>PH02Gene42771</t>
  </si>
  <si>
    <t xml:space="preserve">Biological Process: response to acid chemical (GO:0001101);; Cellular Component: cellular_component (GO:0005575);; Cellular Component: cell (GO:0005623);; Cellular Component: plasma membrane (GO:0005886);; Biological Process: cell communication (GO:0007154);; Biological Process: signal transduction (GO:0007165);; Biological Process: biological_process (GO:0008150);;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Biological Process: regulation of signal transduction (GO:0009966);; Biological Process: negative regulation of signal transduction (GO:0009968);; Biological Process: cellular process (GO:0009987);; Biological Process: response to organic substance (GO:0010033);; Biological Process: regulation of cell communication (GO:0010646);; Biological Process: negative regulation of cell communication (GO:0010648);; Cellular Component: membrane (GO:0016020);; Biological Process: regulation of signaling (GO:0023051);; Biological Process: signaling (GO:0023052);; Biological Process: negative regulation of signaling (GO:0023057);; Biological Process: cellular response to hormone stimulus (GO:0032870);; Biological Process: response to lipid (GO:0033993);; Biological Process: response to chemical (GO:0042221);; Cellular Component: cell part (GO:0044464);;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Cellular Component: cell periphery (GO:0071944);; Biological Process: response to alcohol (GO:0097305);; Biological Process: cellular response to alcohol (GO:0097306);; Biological Process: regulation of brassinosteroid mediated signaling pathway (GO:1900457);; Biological Process: negative regulation of brassinosteroid mediated signaling pathway (GO:1900458);; Biological Process: response to oxygen-containing compound (GO:1901700);; Biological Process: cellular response to oxygen-containing compound (GO:1901701);; </t>
  </si>
  <si>
    <t>hypothetical protein E2562_008963 [Oryza meyeriana var. granulata]</t>
  </si>
  <si>
    <t>biological process: response to stimulus (GO:0050896);; cellular component: cell (GO:0005623);; cellular component: membrane (GO:0016020);; cellular component: cell part (GO:0044464);; biological process: cellular process (GO:0009987);; biological process: biological regulation (GO:0065007);; biological process: signaling (GO:0023052);; biological process: single-organism process (GO:0044699)</t>
  </si>
  <si>
    <t>PH02Gene17624</t>
  </si>
  <si>
    <t xml:space="preserve">K14565|6.7e-252|bdi:100841812|K14565 nucleolar protein 58 | (RefSeq) probable nucleolar protein 5-2 </t>
  </si>
  <si>
    <t>probable nucleolar protein 5-2 [Brachypodium distachyon]</t>
  </si>
  <si>
    <t>PH02Gene23882</t>
  </si>
  <si>
    <t>Fasciclin domain</t>
  </si>
  <si>
    <t>Fasciclin-like arabinogalactan protein 1 OS=Arabidopsis thaliana OX=3702 GN=FLA1 PE=1 SV=1</t>
  </si>
  <si>
    <t>PH02Gene36055</t>
  </si>
  <si>
    <t xml:space="preserve">K22390|0.0e+00|ats:109767953|K22390 acid phosphatase type 7 | (RefSeq) LOC109767953; probable inactive purple acid phosphatase 1 isoform X1 </t>
  </si>
  <si>
    <t>Fn3-like domain from Purple Acid Phosphatase</t>
  </si>
  <si>
    <t>Probable inactive purple acid phosphatase 1 OS=Arabidopsis thaliana OX=3702 GN=PAP1 PE=2 SV=1</t>
  </si>
  <si>
    <t>PH02Gene48531</t>
  </si>
  <si>
    <t>hypothetical protein GQ55_8G038500 [Panicum hallii var. hallii]</t>
  </si>
  <si>
    <t>PH02Gene28748</t>
  </si>
  <si>
    <t xml:space="preserve">Molecular Function: molecular_function (GO:0003674);; Molecular Function: structural molecule activity (GO:0005198);; Molecular Function: structural constituent of cytoskeleton (GO:0005200);; Cellular Component: cellular_component (GO:0005575);; Cellular Component: intracellular (GO:0005622);; Cellular Component: cell (GO:0005623);; Cellular Component: nucleus (GO:0005634);; Cellular Component: nucleoplasm (GO:0005654);; Cellular Component: cytoplasm (GO:0005737);; Biological Process: nucleobase-containing compound metabolic process (GO:0006139);; Biological Process: DNA metabolic process (GO:0006259);; Biological Process: DNA repair (GO:0006281);;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organelle organization (GO:0006996);; Biological Process: cytoskeleton organization (GO:0007010);; Biological Process: multicellular organism development (GO:0007275);; Biological Process: biological_process (GO:0008150);; Biological Process: metabolic process (GO:0008152);; Biological Process: anatomical structure morphogenesis (GO:0009653);; Biological Process: tissue development (GO:0009888);; Biological Process: regulation of signal transduction (GO:0009966);; Biological Process: cellular process (GO:0009987);; Biological Process: root morphogenesis (GO:0010015);; Biological Process: meristem maintenance (GO:0010073);; Biological Process: regulation of meristem growth (GO:0010075);; Biological Process: regulation of root meristem growth (GO:0010082);; Biological Process: regulation of cell communication (GO:0010646);; Biological Process: cellular component organization (GO:0016043);; Biological Process: root system development (GO:0022622);; Biological Process: regulation of signaling (GO:0023051);; Biological Process: actin filament-based process (GO:0030029);; Cellular Component: membrane-enclosed lumen (GO:0031974);; Cellular Component: nuclear lumen (GO:0031981);; Biological Process: multicellular organismal process (GO:0032501);; Biological Process: developmental process (GO:0032502);; Biological Process: cellular response to stress (GO:0033554);; Biological Process: cellular nitrogen compound metabolic process (GO:0034641);; Biological Process: regulation of growth (GO:0040008);;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cellular metabolic process (GO:0044237);; Biological Process: primary metabolic process (GO:0044238);; Biological Process: cellular macromolecule metabolic process (GO:0044260);;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heterocycle metabolic process (GO:0046483);; Biological Process: root development (GO:0048364);; Biological Process: meristem development (GO:0048507);; Biological Process: regulation of meristem development (GO:0048509);; Biological Process: regulation of response to stimulus (GO:0048583);; Biological Process: regulation of developmental growth (GO:0048638);; Biological Process: system development (GO:0048731);;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multicellular organismal process (GO:0051239);; Biological Process: cellular response to stimulus (GO:0051716);; Biological Process: biological regulation (GO:0065007);; Cellular Component: intracellular organelle lumen (GO:0070013);; Biological Process: organic substance metabolic process (GO:0071704);; Biological Process: cellular component organization or biogenesis (GO:0071840);; Biological Process: regulation of cytokinin-activated signaling pathway (GO:0080036);; Biological Process: nucleic acid metabolic process (GO:0090304);; Biological Process: plant organ development (GO:0099402);; Biological Process: organic cyclic compound metabolic process (GO:1901360);; Biological Process: plant organ morphogenesis (GO:1905392);; Biological Process: regulation of multicellular organismal development (GO:2000026);; Biological Process: regulation of root development (GO:2000280);; </t>
  </si>
  <si>
    <t xml:space="preserve">K11672|0.0e+00|sbi:8073310|K11672 actin-related protein 5 | (RefSeq) actin-related protein 5 </t>
  </si>
  <si>
    <t>Actin</t>
  </si>
  <si>
    <t>Actin-related protein 5 OS=Oryza sativa subsp. indica OX=39946 GN=ARP5 PE=2 SV=2</t>
  </si>
  <si>
    <t>actin-related protein 5 isoform X1 [Panicum hallii]</t>
  </si>
  <si>
    <t>molecular function: structural molecule activity (GO:0005198);; cellular component: cell (GO:0005623);; cellular component: cell part (GO:0044464);; cellular component: organelle (GO:0043226);; cellular component: organelle part (GO:0044422);; biological process: metabolic process (GO:0008152);; biological process: cellular process (GO:0009987);; biological process: response to stimulus (GO:0050896);; biological process: cellular component organization or biogenesis (GO:0071840);; biological process: multicellular organismal process (GO:0032501);; biological process: developmental process (GO:0032502);; biological process: single-organism process (GO:0044699);; biological process: biological regulation (GO:0065007);; cellular component: membrane-enclosed lumen (GO:0031974)</t>
  </si>
  <si>
    <t>PH02Gene03814</t>
  </si>
  <si>
    <t xml:space="preserve">Biological Process: dolichol-linked oligosaccharide biosynthetic process (GO:0006488);; </t>
  </si>
  <si>
    <t xml:space="preserve">K07441|4.8e-107|ats:109774664|K07441 beta-1,4-N-acetylglucosaminyltransferase [EC:2.4.1.141] | (RefSeq) LOC109774664; UDP-N-acetylglucosamine transferase subunit ALG14 homolog </t>
  </si>
  <si>
    <t>Oligosaccharide biosynthesis protein Alg14 like</t>
  </si>
  <si>
    <t>UDP-N-acetylglucosamine transferase subunit ALG14 homolog [Aegilops tauschii subsp. tauschii]</t>
  </si>
  <si>
    <t>PH02Gene37173</t>
  </si>
  <si>
    <t xml:space="preserve">K01868|0.0e+00|bdi:100821121|K01868 threonyl-tRNA synthetase [EC:6.1.1.3] | (RefSeq) threonine--tRNA ligase, mitochondrial 1 </t>
  </si>
  <si>
    <t>tRNA synthetase class II core domain (G, H, P, S and T)</t>
  </si>
  <si>
    <t>threonine--tRNA ligase, mitochondrial 1 [Brachypodium distachyon]</t>
  </si>
  <si>
    <t>Phyllostachys_edulis_newGene_6159</t>
  </si>
  <si>
    <t>PH02Gene44471</t>
  </si>
  <si>
    <t xml:space="preserve">K00430|9.0e-152|dosa:Os02t0236600-01|K00430 peroxidase [EC:1.11.1.7] | (RefSeq) Os02g0236600; Peroxidase P7 (EC 1.11.1.7) (TP7). </t>
  </si>
  <si>
    <t>PH02Gene30872</t>
  </si>
  <si>
    <t xml:space="preserve">Cellular Component: Golgi apparatus (GO:0005794);; Molecular Function: pyrimidine nucleotide-sugar transmembrane transporter activity (GO:0015165);; Cellular Component: integral component of Golgi membrane (GO:0030173);; </t>
  </si>
  <si>
    <t xml:space="preserve">K15272|1.5e-157|sita:101754077|K15272 solute carrier family 35 (UDP-sugar transporter), member A1/2/3 | (RefSeq) CMP-sialic acid transporter 1 isoform X1 </t>
  </si>
  <si>
    <t>CMP-sialic acid transporter 1 OS=Oryza sativa subsp. japonica OX=39947 GN=CSTLP1 PE=2 SV=1</t>
  </si>
  <si>
    <t>CMP-sialic acid transporter 1 isoform X1 [Setaria italica]</t>
  </si>
  <si>
    <t>cellular component: cell (GO:0005623);; cellular component: organelle (GO:0043226);; cellular component: cell part (GO:0044464);; biological process: single-organism process (GO:0044699);; biological process: localization (GO:0051179);; molecular function: transporter activity (GO:0005215);; cellular component: membrane (GO:0016020);; cellular component: organelle part (GO:0044422);; cellular component: membrane part (GO:0044425)</t>
  </si>
  <si>
    <t>PH02Gene00821</t>
  </si>
  <si>
    <t xml:space="preserve">Molecular Function: molecular_function (GO:0003674);; Molecular Function: nucleic acid binding (GO:0003676);; Molecular Function: DNA binding (GO:0003677);;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positive regulation of biosynthetic process (GO:0009891);; Biological Process: positive regulation of metabolic process (GO:0009893);;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regulation of nucleobase-containing compound metabolic process (GO:0019219);;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intracellular part (GO:0044424);; Cellular Component: cell part (GO:0044464);; Biological Process: positive regulation of transcription, DNA-templated (GO:0045893);; Biological Process: positive regulation of nucleobase-containing compound metabolic process (GO:0045935);; Biological Process: regulation of response to osmotic stress (GO:0047484);; Biological Process: positive regulation of biological process (GO:0048518);; Biological Process: positive regulation of cellular process (GO:0048522);;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Biological Process: regulation of primary metabolic process (GO:0080090);; Biological Process: regulation of response to stress (GO:0080134);; Molecular Function: organic cyclic compound binding (GO:0097159);; Biological Process: regulation of response to salt stress (GO:1901000);; Biological Process: positive regulation of response to salt stress (GO:1901002);; Molecular Function: heterocyclic compound binding (GO:1901363);; Biological Process: positive regulation of response to water deprivation (GO:1902584);;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response to water deprivation (GO:2000070);; Biological Process: regulation of cellular macromolecule biosynthetic process (GO:2000112);; Biological Process: regulation of RNA biosynthetic process (GO:2001141);; </t>
  </si>
  <si>
    <t xml:space="preserve">K00521|1.1e-47|cmos:111447866|K00521 ferric-chelate reductase [EC:1.16.1.7] | (RefSeq) ferric reduction oxidase 7, chloroplastic-like </t>
  </si>
  <si>
    <t>NAC domain-containing protein 22 OS=Oryza sativa subsp. japonica OX=39947 GN=NAC022 PE=2 SV=1</t>
  </si>
  <si>
    <t>hypothetical protein E2562_023912 [Oryza meyeriana var. granulata]</t>
  </si>
  <si>
    <t>PH02Gene29991</t>
  </si>
  <si>
    <t xml:space="preserve">Molecular Function: ATP binding (GO:0005524);; Molecular Function: 1-phosphatidylinositol-4-phosphate 5-kinase activity (GO:0016308);; </t>
  </si>
  <si>
    <t xml:space="preserve">K00889|1.5e-295|bdi:100837336|K00889 1-phosphatidylinositol-4-phosphate 5-kinase [EC:2.7.1.68] | (RefSeq) phosphatidylinositol 4-phosphate 5-kinase 1 </t>
  </si>
  <si>
    <t>Phosphatidylinositol 4-phosphate 5-kinase 1 OS=Arabidopsis thaliana OX=3702 GN=PIP5K1 PE=1 SV=1</t>
  </si>
  <si>
    <t>phosphatidylinositol 4-phosphate 5-kinase 1 [Brachypodium distachyon]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</si>
  <si>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</t>
  </si>
  <si>
    <t>PH02Gene21684</t>
  </si>
  <si>
    <t xml:space="preserve">K16266|7.9e-61|mesc:110628474|K16266 cyanohydrin UDP-glucosyltransferase [EC:2.4.1.-] | (RefSeq) linamarin synthase 1 </t>
  </si>
  <si>
    <t>UDP-glycosyltransferase 83A1 OS=Arabidopsis thaliana OX=3702 GN=UGT83A1 PE=2 SV=1</t>
  </si>
  <si>
    <t>UDP-glycosyltransferase 83A1 [Oryza sativa Japonica Group]</t>
  </si>
  <si>
    <t>Phyllostachys_edulis_newGene_7503</t>
  </si>
  <si>
    <t>PH02Gene21835</t>
  </si>
  <si>
    <t xml:space="preserve">K03152|2.0e-148|egu:105040679|K03152 protein deglycase [EC:3.5.1.124] | (RefSeq) protein DJ-1 homolog B </t>
  </si>
  <si>
    <t>[RV]</t>
  </si>
  <si>
    <t>General function prediction only;; Defense mechanisms</t>
  </si>
  <si>
    <t>DJ-1/PfpI family</t>
  </si>
  <si>
    <t>Protein DJ-1 homolog B OS=Arabidopsis thaliana OX=3702 GN=DJ1B PE=1 SV=1</t>
  </si>
  <si>
    <t>PH02Gene17916</t>
  </si>
  <si>
    <t>PH02Gene01652</t>
  </si>
  <si>
    <t>PH02Gene08726</t>
  </si>
  <si>
    <t xml:space="preserve">K00059|1.8e-108|ats:109777613|K00059 3-oxoacyl-[acyl-carrier protein] reductase [EC:1.1.1.100] | (RefSeq) LOC109777613; short-chain type dehydrogenase/reductase-like </t>
  </si>
  <si>
    <t>NADPH-dependent aldehyde reductase-like protein, chloroplastic OS=Arabidopsis thaliana OX=3702 GN=At3g03980 PE=3 SV=1</t>
  </si>
  <si>
    <t>PH02Gene13228</t>
  </si>
  <si>
    <t xml:space="preserve">Cellular Component: membrane (GO:0016020);; Cellular Component: integral component of membrane (GO:0016021);; </t>
  </si>
  <si>
    <t>uncharacterized protein LOC100830011 [Brachypodium distachyon]</t>
  </si>
  <si>
    <t>PH02Gene43814</t>
  </si>
  <si>
    <t xml:space="preserve">K13457|1.7e-158|ats:109760587|K13457 disease resistance protein RPM1 | (RefSeq) LOC109760587; putative disease resistance RPP13-like protein 3 </t>
  </si>
  <si>
    <t>putative disease resistance RPP13-like protein 3 [Aegilops tauschii subsp. tauschii]</t>
  </si>
  <si>
    <t>PH02Gene10740</t>
  </si>
  <si>
    <t xml:space="preserve">Molecular Function: protein kinase activity (GO:0004672);; Molecular Function: protein binding (GO:0005515);; Molecular Function: ATP binding (GO:0005524);; Biological Process: protein phosphorylation (GO:0006468);; Molecular Function: hydrolase activity (GO:0016787);; </t>
  </si>
  <si>
    <t xml:space="preserve">K17302|4.4e-144|obr:102721683|K17302 coatomer subunit beta' | (RefSeq) serine/threonine-protein kinase TAO2-like </t>
  </si>
  <si>
    <t>Receptor-like serine/threonine-protein kinase SD1-6 OS=Arabidopsis thaliana OX=3702 GN=SD16 PE=1 SV=2</t>
  </si>
  <si>
    <t>hypothetical protein E2562_002018 [Oryza meyeriana var. granulata]</t>
  </si>
  <si>
    <t>PH02Gene11555</t>
  </si>
  <si>
    <t xml:space="preserve">Biological Process: polysaccharide biosynthetic process (GO:0000271);; Molecular Function: molecular_function (GO:0003674);; Molecular Function: binding (GO:0005488);; Molecular Function: protein binding (GO:0005515);; Cellular Component: cellular_component (GO:0005575);; Cellular Component: cell wall (GO:0005618);; Cellular Component: intracellular (GO:0005622);; Cellular Component: cell (GO:0005623);; Cellular Component: cytoplasm (GO:0005737);; Cellular Component: endosome (GO:0005768);; Cellular Component: Golgi apparatus (GO:0005794);; Cellular Component: trans-Golgi network (GO:0005802);; Biological Process: carbohydrate metabolic process (GO:0005975);; Biological Process: polysaccharide metabolic process (GO:0005976);; Biological Process: cellular glucan metabolic process (GO:0006073);; Biological Process: regulation of carbohydrate metabolic process (GO:0006109);; Biological Process: biological_process (GO:0008150);; Biological Process: metabolic process (GO:0008152);; Biological Process: biosynthetic process (GO:0009058);; Biological Process: macromolecule biosynthetic process (GO:0009059);; Biological Process: glucan biosynthetic process (GO:0009250);; Biological Process: plant-type cell wall organization (GO:0009664);; Biological Process: plant-type cell wall biogenesis (GO:0009832);; Biological Process: regulation of biosynthetic process (GO:0009889);; Biological Process: cellular process (GO:0009987);; Biological Process: cell wall polysaccharide metabolic process (GO:0010383);; Biological Process: regulation of macromolecule biosynthetic process (GO:0010556);; Biological Process: regulation of cellular carbohydrate metabolic process (GO:0010675);; Biological Process: regulation of glucan biosynthetic process (GO:0010962);; Biological Process: regulation of cell wall macromolecule metabolic process (GO:0010981);; Cellular Component: endomembrane system (GO:0012505);; Biological Process: cellular component organization (GO:0016043);; Biological Process: carbohydrate biosynthetic process (GO:0016051);; Biological Process: regulation of metabolic process (GO:0019222);; Biological Process: cellulose metabolic process (GO:0030243);; Biological Process: cellulose biosynthetic process (GO:0030244);; Cellular Component: external encapsulating structure (GO:0030312);; Biological Process: regulation of cellular metabolic process (GO:0031323);; Biological Process: regulation of cellular biosynthetic process (GO:0031326);; Cellular Component: cytoplasmic vesicle (GO:0031410);; Cellular Component: vesicle (GO:0031982);; Cellular Component: organelle subcompartment (GO:0031984);; Biological Process: regulation of polysaccharide metabolic process (GO:0032881);; Biological Process: regulation of polysaccharide biosynthetic process (GO:0032885);; Biological Process: regulation of beta-glucan metabolic process (GO:0032950);; Biological Process: regulation of beta-glucan biosynthetic process (GO:0032951);; Biological Process: cellular polysaccharide biosynthetic process (GO:0033692);; Biological Process: cellular carbohydrate biosynthetic process (GO:0034637);; Biological Process: cellular macromolecule biosynthetic process (GO:0034645);; Biological Process: cell wall biogenesis (GO:0042546);; Molecular Function: identical protein binding (GO:0042802);;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carbohydrate biosynthetic process (GO:0043255);; Biological Process: cell wall macromolecule metabolic process (GO:0044036);; Biological Process: cell wall macromolecule biosynthetic process (GO:0044038);; Biological Process: glucan metabolic process (GO:0044042);; Biological Process: cellular component biogenesis (GO:0044085);; Biological Process: regulation of cellular component biogenesis (GO:0044087);;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Cellular Component: organelle part (GO:0044422);; Cellular Component: intracellular part (GO:0044424);; Cellular Component: Golgi apparatus part (GO:0044431);; Cellular Component: cytoplasmic part (GO:0044444);; Cellular Component: intracellular organelle part (GO:0044446);; Cellular Component: cell part (GO:0044464);; Biological Process: external encapsulating structure organization (GO:0045229);; Biological Process: regulation of biological process (GO:0050789);; Biological Process: regulation of cellular process (GO:0050794);; Biological Process: regulation of cellular component organization (GO:0051128);; Biological Process: beta-glucan metabolic process (GO:0051273);; Biological Process: beta-glucan biosynthetic process (GO:0051274);; Biological Process: plant-type cell wall cellulose biosynthetic process (GO:0052324);; Biological Process: plant-type cell wall cellulose metabolic process (GO:0052541);; Biological Process: regulation of macromolecule metabolic process (GO:0060255);; Biological Process: biological regulation (GO:0065007);; Biological Process: cellular component macromolecule biosynthetic process (GO:0070589);; Biological Process: cell wall polysaccharide biosynthetic process (GO:0070592);; Biological Process: cell wall organization or biogenesis (GO:0071554);; Biological Process: cell wall organization (GO:0071555);; Biological Process: plant-type cell wall organization or biogenesis (GO:0071669);; Biological Process: organic substance metabolic process (GO:0071704);; Biological Process: cellular component organization or biogenesis (GO:0071840);; Cellular Component: cell periphery (GO:0071944);; Biological Process: regulation of primary metabolic process (GO:0080090);; Cellular Component: intracellular vesicle (GO:0097708);; Cellular Component: Golgi subcompartment (GO:0098791);; Biological Process: organic substance biosynthetic process (GO:1901576);; Biological Process: regulation of cell wall organization or biogenesis (GO:1903338);; Biological Process: regulation of cellular macromolecule biosynthetic process (GO:2000112);; Biological Process: regulation of cellulose biosynthetic process (GO:2001006);; Biological Process: regulation of plant-type cell wall cellulose biosynthetic process (GO:2001009);; </t>
  </si>
  <si>
    <t>STELLO glycosyltransferases</t>
  </si>
  <si>
    <t>Probable glycosyltransferase STELLO2 OS=Arabidopsis thaliana OX=3702 GN=STL2 PE=1 SV=1</t>
  </si>
  <si>
    <t>hypothetical protein E2562_002149 [Oryza meyeriana var. granulata]</t>
  </si>
  <si>
    <t>biological process: metabolic process (GO:0008152);; biological process: single-organism process (GO:0044699);; molecular function: binding (GO:0005488);; cellular component: cell (GO:0005623);; cellular component: cell part (GO:0044464);; cellular component: organelle (GO:0043226);; cellular component: organelle part (GO:0044422);; biological process: cellular process (GO:0009987);; biological process: biological regulation (GO:0065007);; biological process: cellular component organization or biogenesis (GO:0071840)</t>
  </si>
  <si>
    <t>PH02Gene10946</t>
  </si>
  <si>
    <t>Putative pentatricopeptide repeat-containing protein At3g28640 OS=Arabidopsis thaliana OX=3702 GN=PCMP-E79 PE=3 SV=1</t>
  </si>
  <si>
    <t>putative pentatricopeptide repeat-containing protein At5g40405 [Brachypodium distachyon]</t>
  </si>
  <si>
    <t>PH02Gene49960</t>
  </si>
  <si>
    <t xml:space="preserve">K06664|3.7e-175|dosa:Os05t0275700-01|K06664 peroxin-2 | (RefSeq) Os05g0275700; Similar to Peroxisome assembly protein 2 (Peroxin-2) (AthPEX2) (Pex2p). </t>
  </si>
  <si>
    <t>peroxisome biogenesis protein 2 [Oryza sativa Japonica Group]</t>
  </si>
  <si>
    <t>PH02Gene35981</t>
  </si>
  <si>
    <t xml:space="preserve">K08726|8.4e-54|sbi:8071538|K08726 soluble epoxide hydrolase / lipid-phosphate phosphatase [EC:3.3.2.10 3.1.3.76] | (RefSeq) uncharacterized protein LOC8071538 </t>
  </si>
  <si>
    <t>Arachidonic acid metabolism (ko00590);; Peroxisome (ko04146)</t>
  </si>
  <si>
    <t>hypothetical protein EJB05_23897 [Eragrostis curvula]</t>
  </si>
  <si>
    <t>Phyllostachys_edulis_newGene_4415</t>
  </si>
  <si>
    <t xml:space="preserve">K18757|1.8e-17|nta:107764024|K18757 la-related protein 1 | (RefSeq) la-related protein 1A-like </t>
  </si>
  <si>
    <t>hAT family C-terminal dimerisation region</t>
  </si>
  <si>
    <t>zinc finger MYM-type protein 1-like [Brachypodium distachyon]</t>
  </si>
  <si>
    <t>PH02Gene13198</t>
  </si>
  <si>
    <t xml:space="preserve">Biological Process: response to acid chemical (GO:0001101);; Molecular Function: molecular_function (GO:0003674);; Molecular Function: catalytic activity (GO:0003824);; Molecular Function: peroxidase activity (GO:0004601);; Cellular Component: cellular_component (GO:0005575);; Cellular Component: cell wall (GO:0005618);; Cellular Component: intracellular (GO:0005622);; Cellular Component: cell (GO:0005623);; Cellular Component: cytoplasm (GO:0005737);; Cellular Component: endoplasmic reticulum (GO:0005783);; Cellular Component: cell-cell junction (GO:0005911);; Biological Process: response to stress (GO:0006950);; Biological Process: response to osmotic stress (GO:0006970);; Biological Process: hyperosmotic response (GO:0006972);; Biological Process: response to oxidative stress (GO:0006979);; Biological Process: biological_process (GO:0008150);; Biological Process: metabolic process (GO:0008152);; Biological Process: response to temperature stimulus (GO:0009266);; Biological Process: response to desiccation (GO:0009269);; Biological Process: response to cold (GO:0009409);; Biological Process: response to water deprivation (GO:0009414);; Biological Process: response to water (GO:0009415);; Cellular Component: plant-type cell wall (GO:0009505);; Cellular Component: plasmodesma (GO:0009506);; Biological Process: response to abiotic stimulus (GO:0009628);; Biological Process: response to toxic substance (GO:0009636);; Biological Process: response to salt stress (GO:0009651);; Biological Process: plant-type cell wall organization (GO:0009664);; Biological Process: cellular process (GO:0009987);; Biological Process: response to inorganic substance (GO:0010035);; Cellular Component: endomembrane system (GO:0012505);; Biological Process: cellular component organization (GO:0016043);; Molecular Function: antioxidant activity (GO:0016209);; Molecular Function: oxidoreductase activity (GO:0016491);; Molecular Function: oxidoreductase activity, acting on peroxide as acceptor (GO:0016684);; Molecular Function: heme binding (GO:0020037);; Cellular Component: cell junction (GO:0030054);; Cellular Component: external encapsulating structure (GO:0030312);; Biological Process: response to chemical (GO:0042221);; Biological Process: hyperosmotic salinity response (GO:0042538);;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external encapsulating structure organization (GO:0045229);; Biological Process: response to stimulus (GO:0050896);; Biological Process: cellular response to stimulus (GO:0051716);; Cellular Component: symplast (GO:0055044);; Biological Process: oxidation-reduction process (GO:0055114);; Biological Process: cellular response to chemical stimulus (GO:0070887);; Biological Process: cell wall organization or biogenesis (GO:0071554);; Biological Process: cell wall organization (GO:0071555);; Biological Process: plant-type cell wall organization or biogenesis (GO:0071669);; Biological Process: cellular component organization or biogenesis (GO:0071840);; Cellular Component: cell periphery (GO:0071944);; Biological Process: cellular response to toxic substance (GO:0097237);; Biological Process: detoxification (GO:0098754);; Biological Process: cellular oxidant detoxification (GO:0098869);; Biological Process: response to oxygen-containing compound (GO:1901700);; Biological Process: cellular detoxification (GO:1990748);; </t>
  </si>
  <si>
    <t xml:space="preserve">K00430|2.8e-163|sbi:8074519|K00430 peroxidase [EC:1.11.1.7] | (RefSeq) cationic peroxidase 2 </t>
  </si>
  <si>
    <t>Cationic peroxidase 2 OS=Arachis hypogaea OX=3818 GN=PNC2 PE=2 SV=1</t>
  </si>
  <si>
    <t>cationic peroxidase 2 [Sorghum bicolor]</t>
  </si>
  <si>
    <t>biological process: response to stimulus (GO:0050896);; molecular function: catalytic activity (GO:0003824);; biological process: metabolic process (GO:0008152);; biological process: cellular process (GO:0009987);; biological process: single-organism process (GO:0044699);; biological process: detoxification (GO:0098754);; molecular function: antioxidant activity (GO:0016209);; cellular component: cell (GO:0005623);; cellular component: cell part (GO:0044464);; cellular component: organelle (GO:0043226);; cellular component: cell junction (GO:0030054);; biological process: cellular component organization or biogenesis (GO:0071840);; molecular function: binding (GO:0005488);; cellular component: symplast (GO:0055044)</t>
  </si>
  <si>
    <t>PH02Gene37817</t>
  </si>
  <si>
    <t>Pollen protein Ole e 1 like</t>
  </si>
  <si>
    <t>Pollen-specific protein C13 OS=Zea mays OX=4577 GN=MGS1 PE=2 SV=1</t>
  </si>
  <si>
    <t>pollen-specific protein C13 [Brachypodium distachyon]</t>
  </si>
  <si>
    <t>PH02Gene21516</t>
  </si>
  <si>
    <t>Protein YABBY 6 OS=Oryza sativa subsp. japonica OX=39947 GN=YAB6 PE=2 SV=1</t>
  </si>
  <si>
    <t>protein YABBY 6 [Sorghum bicolor]</t>
  </si>
  <si>
    <t>PH02Gene42874</t>
  </si>
  <si>
    <t xml:space="preserve">K00036|1.2e-275|obr:102719456|K00036 glucose-6-phosphate 1-dehydrogenase [EC:1.1.1.49 1.1.1.363] | (RefSeq) glucose-6-phosphate 1-dehydrogenase, cytoplasmic isoform-like </t>
  </si>
  <si>
    <t>hypothetical protein E2562_021407 [Oryza meyeriana var. granulata]</t>
  </si>
  <si>
    <t>PH02Gene25520</t>
  </si>
  <si>
    <t>PH02Gene48740</t>
  </si>
  <si>
    <t xml:space="preserve">K13457|6.6e-268|sita:101781713|K13457 disease resistance protein RPM1 | (RefSeq) disease resistance protein RPM1 </t>
  </si>
  <si>
    <t>disease resistance protein RPM1 [Setaria italica]</t>
  </si>
  <si>
    <t>PH02Gene11649</t>
  </si>
  <si>
    <t xml:space="preserve">K01760|2.6e-232|bdi:100836410|K01760 cysteine-S-conjugate beta-lyase [EC:4.4.1.13] | (RefSeq) cystathionine beta-lyase, chloroplastic </t>
  </si>
  <si>
    <t>Phyllostachys_edulis_newGene_7854</t>
  </si>
  <si>
    <t xml:space="preserve">K15078|2.2e-31|tcc:18614561|K15078 structure-specific endonuclease subunit SLX1 [EC:3.6.1.-] | (RefSeq) putative disease resistance protein RGA3 </t>
  </si>
  <si>
    <t>Putative disease resistance protein RGA3 OS=Solanum bulbocastanum OX=147425 GN=RGA3 PE=2 SV=2</t>
  </si>
  <si>
    <t>disease resistance protein RGA2-like [Aegilops tauschii subsp. tauschii]</t>
  </si>
  <si>
    <t>PH02Gene41912</t>
  </si>
  <si>
    <t xml:space="preserve">Molecular Function: tRNA binding (GO:0000049);; Molecular Function: methionine-tRNA ligase activity (GO:0004825);; Molecular Function: ATP binding (GO:0005524);; Cellular Component: cytosol (GO:0005829);; Biological Process: tRNA aminoacylation for protein translation (GO:0006418);; Biological Process: methionyl-tRNA aminoacylation (GO:0006431);; </t>
  </si>
  <si>
    <t xml:space="preserve">K01874|2.5e-32|cmax:111499054|K01874 methionyl-tRNA synthetase [EC:6.1.1.10] | (RefSeq) probable methionine--tRNA ligase </t>
  </si>
  <si>
    <t>Selenocompound metabolism (ko00450);; Aminoacyl-tRNA biosynthesis (ko00970)</t>
  </si>
  <si>
    <t>tRNA synthetases class I (M)</t>
  </si>
  <si>
    <t>probable methionine--tRNA ligase [Cucurbita moschata]</t>
  </si>
  <si>
    <t>molecular function: binding (GO:0005488);; 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</t>
  </si>
  <si>
    <t>PH02Gene07846</t>
  </si>
  <si>
    <t xml:space="preserve">Molecular Function: mRNA binding (GO:0003729);; </t>
  </si>
  <si>
    <t xml:space="preserve">K12741|6.7e-20|smo:SELMODRAFT_169811|K12741 heterogeneous nuclear ribonucleoprotein A1/A3 | (RefSeq) hypothetical protein </t>
  </si>
  <si>
    <t>Probable RNA-binding protein ARP1 OS=Arabidopsis thaliana OX=3702 GN=ARP1 PE=2 SV=1</t>
  </si>
  <si>
    <t>RNA-binding protein 24-B isoform X2 [Setaria italica]</t>
  </si>
  <si>
    <t>PH02Gene47836</t>
  </si>
  <si>
    <t>PH02Gene44121</t>
  </si>
  <si>
    <t xml:space="preserve">Molecular Function: molecular_function (GO:0003674);; Molecular Function: catalytic activity (GO:0003824);; Molecular Function: nucleotide diphosphatase activity (GO:0004551);; Cellular Component: cellular_component (GO:0005575);; Cellular Component: intracellular (GO:0005622);; Cellular Component: cell (GO:0005623);; Cellular Component: nucleus (GO:0005634);; Cellular Component: cytoplasm (GO:0005737);; Cellular Component: mitochondrion (GO:0005739);;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bis(5'-adenosyl)-pentaphosphatase activity (GO:0034432);;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</t>
  </si>
  <si>
    <t xml:space="preserve">K07766|3.9e-80|obr:102703277|K07766 diphosphoinositol-polyphosphate diphosphatase [EC:3.6.1.52] | (RefSeq) nudix hydrolase 12, mitochondrial-like </t>
  </si>
  <si>
    <t>Nudix hydrolase 12, mitochondrial OS=Arabidopsis thaliana OX=3702 GN=NUDT12 PE=2 SV=1</t>
  </si>
  <si>
    <t>PREDICTED: nudix hydrolase 12, mitochondrial-like isoform X1 [Oryza brachyantha]</t>
  </si>
  <si>
    <t>PH02Gene31032</t>
  </si>
  <si>
    <t xml:space="preserve">K18081|1.1e-10|bna:106425271|K18081 myotubularin-related protein 1/2 [EC:3.1.3.64 3.1.3.95] | (RefSeq) phosphatidylinositol-3-phosphatase myotubularin-2-like </t>
  </si>
  <si>
    <t>Protein of unknown function (DUF668)</t>
  </si>
  <si>
    <t>Protein PSK SIMULATOR 1 OS=Arabidopsis thaliana OX=3702 GN=PSI1 PE=1 SV=2</t>
  </si>
  <si>
    <t>hypothetical protein GQ55_1G259800 [Panicum hallii var. hallii]</t>
  </si>
  <si>
    <t>PH02Gene14898</t>
  </si>
  <si>
    <t>RecName: Full=Oxalate oxidase 2; AltName: Full=Germin; Flags: Precursor [Hordeum vulgare]</t>
  </si>
  <si>
    <t>PH02Gene10330</t>
  </si>
  <si>
    <t xml:space="preserve">Molecular Function: molecular_function (GO:0003674);; Molecular Function: catalytic activity (GO:0003824);; Molecular Function: endopeptidase activity (GO:0004175);; Molecular Function: serine-type endopeptidase activity (GO:0004252);; Biological Process: proteolysis (GO:0006508);; Biological Process: nitrogen compound metabolic process (GO:0006807);; Biological Process: multicellular organism development (GO:0007275);; Biological Process: biological_process (GO:0008150);; Biological Process: metabolic process (GO:0008152);; Molecular Function: peptidase activity (GO:0008233);; Molecular Function: serine-type peptidase activity (GO:0008236);; Biological Process: anatomical structure morphogenesis (GO:0009653);; Biological Process: response to endogenous stimulus (GO:0009719);; Biological Process: response to hormone (GO:0009725);; Biological Process: response to auxin (GO:0009733);; Biological Process: post-embryonic development (GO:0009791);; Biological Process: root morphogenesis (GO:0010015);; Biological Process: response to organic substance (GO:0010033);; Biological Process: post-embryonic root morphogenesis (GO:0010101);; Biological Process: lateral root morphogenesis (GO:0010102);; Molecular Function: hydrolase activity (GO:0016787);; Molecular Function: serine hydrolase activity (GO:0017171);; Biological Process: protein metabolic process (GO:0019538);; Biological Process: root system development (GO:0022622);; Biological Process: multicellular organismal process (GO:0032501);; Biological Process: developmental process (GO:0032502);; Biological Process: response to chemical (GO:0042221);; Biological Process: macromolecule metabolic process (GO:0043170);; Biological Process: primary metabolic process (GO:0044238);; Biological Process: root development (GO:0048364);; Biological Process: lateral root development (GO:0048527);; Biological Process: post-embryonic root development (GO:0048528);; Biological Process: system development (GO:0048731);; Biological Process: anatomical structure development (GO:0048856);; Biological Process: response to stimulus (GO:0050896);; Molecular Function: peptidase activity, acting on L-amino acid peptides (GO:0070011);; Biological Process: organic substance metabolic process (GO:0071704);;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organonitrogen compound metabolic process (GO:1901564);; Biological Process: plant organ morphogenesis (GO:1905392);; </t>
  </si>
  <si>
    <t xml:space="preserve">K13199|1.7e-29|mtr:MTR_7g081660|K13199 plasminogen activator inhibitor 1 RNA-binding protein | (RefSeq) nuclear RNA-binding-like protein </t>
  </si>
  <si>
    <t>Subtilisin-like protease SBT5.3 OS=Arabidopsis thaliana OX=3702 GN=AIR3 PE=2 SV=1</t>
  </si>
  <si>
    <t>hypothetical protein E2562_032039 [Oryza meyeriana var. granulata]</t>
  </si>
  <si>
    <t>molecular function: catalytic activity (GO:0003824);; biological process: metabolic process (GO:0008152);; biological process: multicellular organismal process (GO:0032501);; biological process: developmental process (GO:0032502);; biological process: single-organism process (GO:0044699);; biological process: response to stimulus (GO:0050896)</t>
  </si>
  <si>
    <t>PH02Gene45238</t>
  </si>
  <si>
    <t xml:space="preserve">Molecular Function: transcriptional activator activity, RNA polymerase II transcription regulatory region sequence-specific binding (GO:0001228);; Cellular Component: nucleus (GO:0005634);; </t>
  </si>
  <si>
    <t xml:space="preserve">K16302|7.0e-37|rcu:8266776|K16302 metal transporter CNNM | (RefSeq) uncharacterized protein LOC8266776 </t>
  </si>
  <si>
    <t>uncharacterized protein LOC100826756 [Brachypodium distachyon]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</si>
  <si>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</si>
  <si>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PH02Gene04525</t>
  </si>
  <si>
    <t>F-box protein At2g41170 OS=Arabidopsis thaliana OX=3702 GN=At2g41170 PE=2 SV=1</t>
  </si>
  <si>
    <t>F-box protein At2g32560-like isoform X1 [Aegilops tauschii subsp. tauschii]</t>
  </si>
  <si>
    <t>PH02Gene18175</t>
  </si>
  <si>
    <t xml:space="preserve">K11294|1.6e-107|bdi:100832013|K11294 nucleolin | (RefSeq) RNA-binding protein CP29B, chloroplastic </t>
  </si>
  <si>
    <t>PH02Gene19658</t>
  </si>
  <si>
    <t xml:space="preserve">K24195|0.0e+00|obr:102710244|K24195 xenotropic and polytropic retrovirus receptor 1 | (RefSeq) phosphate transporter PHO1-1-like </t>
  </si>
  <si>
    <t>EXS family</t>
  </si>
  <si>
    <t>Phosphate transporter PHO1-1 OS=Oryza sativa subsp. japonica OX=39947 GN=PHO1-1 PE=2 SV=2</t>
  </si>
  <si>
    <t>hypothetical protein EJB05_31934 [Eragrostis curvula]</t>
  </si>
  <si>
    <t>PH02Gene21287</t>
  </si>
  <si>
    <t>COP1-interacting protein 7 OS=Arabidopsis thaliana OX=3702 GN=CIP7 PE=1 SV=1</t>
  </si>
  <si>
    <t>hypothetical protein E2562_021680 [Oryza meyeriana var. granulata]</t>
  </si>
  <si>
    <t>Phyllostachys_edulis_newGene_12516</t>
  </si>
  <si>
    <t xml:space="preserve">Cellular Component: cellular_component (GO:0005575);; Cellular Component: intracellular (GO:0005622);; Cellular Component: cell (GO:0005623);; Cellular Component: nucleus (GO:0005634);; Cellular Component: nucleoplasm (GO:0005654);; Cellular Component: cytoplasm (GO:0005737);; Cellular Component: cytosol (GO:0005829);; Biological Process: nucleobase-containing compound metabolic process (GO:0006139);; Biological Process: transcription, DNA-templated (GO:0006351);; Biological Process: DNA-templated transcription, elongation (GO:0006354);; Biological Process: transcription from RNA polymerase II promoter (GO:0006366);; Biological Process: transcription elongation from RNA polymerase II promoter (GO:0006368);; Biological Process: cellular aromatic compound metabolic process (GO:0006725);; Biological Process: nitrogen compound metabolic process (GO:0006807);; Cellular Component: transcription elongation factor complex (GO:0008023);; Biological Process: biological_process (GO:0008150);; Biological Process: metabolic process (GO:0008152);; Biological Process: biosynthetic process (GO:0009058);; Biological Process: macromolecule biosynthetic process (GO:0009059);; Biological Process: cellular process (GO:0009987);; Biological Process: gene expression (GO:0010467);; Biological Process: RNA metabolic process (GO:0016070);; Biological Process: heterocycle biosynthetic process (GO:0018130);; Biological Process: aromatic compound biosynthetic process (GO:0019438);; Cellular Component: membrane-enclosed lumen (GO:0031974);; Cellular Component: nuclear lumen (GO:0031981);; Biological Process: RNA biosynthetic process (GO:0032774);; Cellular Component: macromolecular complex (GO:0032991);; Biological Process: cellular nitrogen compound metabolic process (GO:0034641);; Biological Process: cellular macromolecule biosynthetic process (GO:0034645);; Biological Process: nucleobase-containing compound biosynthetic process (GO:0034654);;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nucleoplasm part (GO:0044451);; Cellular Component: cell part (GO:0044464);; Biological Process: heterocycle metabolic process (GO:0046483);; Cellular Component: intracellular organelle lumen (GO:0070013);; Cellular Component: elongin complex (GO:0070449);; Biological Process: organic substance metabolic process (GO:0071704);; Biological Process: nucleic acid metabolic process (GO:0090304);; Biological Process: nucleic acid-templated transcription (GO:0097659);; Biological Process: organic cyclic compound metabolic process (GO:1901360);; Biological Process: organic cyclic compound biosynthetic process (GO:1901362);; Biological Process: organic substance biosynthetic process (GO:1901576);; </t>
  </si>
  <si>
    <t>cellular component: cell (GO:0005623);; cellular component: cell part (GO:0044464);; cellular component: organelle (GO:0043226);; cellular component: organelle part (GO:0044422);; biological process: metabolic process (GO:0008152);; biological process: cellular process (GO:0009987);; cellular component: membrane-enclosed lumen (GO:0031974);; cellular component: macromolecular complex (GO:0032991)</t>
  </si>
  <si>
    <t>Phyllostachys_edulis_newGene_18590</t>
  </si>
  <si>
    <t>Uncharacterized protein At2g33490 OS=Arabidopsis thaliana OX=3702 GN=At2g33490 PE=4 SV=2</t>
  </si>
  <si>
    <t>hypothetical protein E2562_028497 [Oryza meyeriana var. granulata]</t>
  </si>
  <si>
    <t>PH02Gene23353</t>
  </si>
  <si>
    <t xml:space="preserve">Biological Process: response to acid chemical (GO:0001101);; 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peroxisome (GO:0005777);; Cellular Component: peroxisomal membrane (GO:0005778);; Cellular Component: cytosol (GO:0005829);; Biological Process: response to stress (GO:0006950);; Biological Process: response to osmotic stress (GO:0006970);; Biological Process: biological_process (GO:0008150);; Biological Process: metabolic process (GO:0008152);; Biological Process: catabolic process (GO:0009056);; Biological Process: response to water deprivation (GO:0009414);; Biological Process: response to water (GO:0009415);; Cellular Component: chloroplast (GO:0009507);; Cellular Component: plastid envelope (GO:0009526);; Cellular Component: plastid stroma (GO:0009532);; Cellular Component: plastid (GO:0009536);; Cellular Component: chloroplast stroma (GO:0009570);; Biological Process: response to external stimulus (GO:0009605);; Biological Process: response to biotic stimulus (GO:0009607);; Biological Process: response to symbiont (GO:0009608);; Biological Process: response to symbiotic fungus (GO:0009610);; Biological Process: response to fungus (GO:0009620);; Biological Process: response to abiotic stimulus (GO:0009628);; Biological Process: response to toxic substance (GO:0009636);; Biological Process: response to salt stress (GO:0009651);; Biological Process: response to endogenous stimulus (GO:0009719);; Biological Process: response to hormone (GO:0009725);; Biological Process: response to jasmonic acid (GO:0009753);; Cellular Component: chloroplast envelope (GO:0009941);; Biological Process: cellular process (GO:0009987);; Biological Process: response to organic substance (GO:0010033);; Biological Process: response to inorganic substance (GO:0010035);; Biological Process: response to metal ion (GO:0010038);; Biological Process: response to zinc ion (GO:0010043);; Cellular Component: membrane (GO:0016020);; Molecular Function: oxidoreductase activity (GO:0016491);; Molecular Function: oxidoreductase activity, acting on NAD(P)H (GO:0016651);; Molecular Function: oxidoreductase activity, acting on NAD(P)H, quinone or similar compound as acceptor (GO:0016655);; Molecular Function: monodehydroascorbate reductase (NADH) activity (GO:0016656);; Biological Process: antibiotic metabolic process (GO:0016999);; Biological Process: antibiotic catabolic process (GO:0017001);; Biological Process: drug metabolic process (GO:0017144);; Cellular Component: organelle membrane (GO:0031090);; Cellular Component: microbody membrane (GO:0031903);; Cellular Component: organelle envelope (GO:0031967);; Cellular Component: envelope (GO:0031975);; Biological Process: response to chemical (GO:0042221);; Cellular Component: microbody (GO:0042579);; Biological Process: drug catabolic process (GO:0042737);; Biological Process: hydrogen peroxide metabolic process (GO:0042743);; Biological Process: hydrogen peroxide catabolic process (GO:0042744);;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multi-organism process (GO:0043900);; Biological Process: regulation of symbiosis, encompassing mutualism through parasitism (GO:0043903);; Biological Process: cellular metabolic process (GO:0044237);; Biological Process: cellular catabolic process (GO:0044248);; Cellular Component: organelle part (GO:0044422);; Cellular Component: intracellular part (GO:0044424);; Cellular Component: chloroplast part (GO:0044434);; Cellular Component: plastid part (GO:0044435);; Cellular Component: microbody part (GO:0044438);; Cellular Component: peroxisomal part (GO:0044439);; Cellular Component: cytoplasmic part (GO:0044444);; Cellular Component: intracellular organelle part (GO:0044446);; Cellular Component: cell part (GO:0044464);; Biological Process: response to cadmium ion (GO:0046686);; Biological Process: regulation of biological process (GO:0050789);; Biological Process: response to stimulus (GO:0050896);; Biological Process: cofactor metabolic process (GO:0051186);; Biological Process: cofactor catabolic process (GO:0051187);; Biological Process: multi-organism process (GO:0051704);; Biological Process: response to other organism (GO:0051707);; Biological Process: cellular response to stimulus (GO:0051716);; Biological Process: oxidation-reduction process (GO:0055114);; Biological Process: biological regulation (GO:0065007);; Biological Process: cellular response to chemical stimulus (GO:0070887);; Biological Process: reactive oxygen species metabolic process (GO:0072593);; Biological Process: cellular response to toxic substance (GO:0097237);; Cellular Component: bounding membrane of organelle (GO:0098588);; Biological Process: detoxification (GO:0098754);; Cellular Component: whole membrane (GO:0098805);; Biological Process: cellular oxidant detoxification (GO:0098869);; Biological Process: response to oxygen-containing compound (GO:1901700);; Biological Process: cellular detoxification (GO:1990748);; </t>
  </si>
  <si>
    <t xml:space="preserve">K08232|8.0e-236|dosa:Os09t0567300-01|K08232 monodehydroascorbate reductase (NADH) [EC:1.6.5.4] | (RefSeq) Os09g0567300; Similar to Monodehydroascorbate reductase (EC 1.6.5.4) (MDAR) (Ascorbate free radical reductase) (AFR reductase). </t>
  </si>
  <si>
    <t>Monodehydroascorbate reductase 3, cytosolic OS=Oryza sativa subsp. japonica OX=39947 GN=MDAR3 PE=1 SV=1</t>
  </si>
  <si>
    <t>hypothetical protein E2562_011174 [Oryza meyeriana var. granulata]</t>
  </si>
  <si>
    <t>biological process: response to stimulus (GO:0050896);; molecular function: catalytic activity (GO:0003824);; cellular component: cell (GO:0005623);; cellular component: cell part (GO:0044464);; cellular component: organelle (GO:0043226);; cellular component: membrane (GO:0016020);; cellular component: organelle part (GO:0044422);; biological process: metabolic process (GO:0008152);; biological process: multi-organism process (GO:0051704);; biological process: cellular process (GO:0009987);; biological process: single-organism process (GO:0044699);; biological process: biological regulation (GO:0065007);; biological process: detoxification (GO:0098754)</t>
  </si>
  <si>
    <t>PH02Gene09968</t>
  </si>
  <si>
    <t xml:space="preserve">Molecular Function: G-protein coupled receptor activity (GO:0004930);; Molecular Function: ligand-gated ion channel activity (GO:0015276);; Cellular Component: integral component of membrane (GO:0016021);; </t>
  </si>
  <si>
    <t xml:space="preserve">K05387|4.9e-141|bdi:100835263|K05387 glutamate receptor, ionotropic, plant | (RefSeq) glutamate receptor 2.8 isoform X1 </t>
  </si>
  <si>
    <t>Glutamate receptor 2.2 OS=Arabidopsis thaliana OX=3702 GN=GLR2.2 PE=2 SV=1</t>
  </si>
  <si>
    <t>Glutamate receptor 2.7 [Dichanthelium oligosanthes]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</si>
  <si>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biological process: localization (GO:0051179);; molecular function: transporter activity (GO:0005215);; cellular component: membrane (GO:0016020);; cellular component: membrane part (GO:0044425)</t>
  </si>
  <si>
    <t>PH02Gene16852</t>
  </si>
  <si>
    <t xml:space="preserve">Molecular Function: beta-fructofuranosidase activity (GO:0004564);; Biological Process: carbohydrate metabolic process (GO:0005975);; </t>
  </si>
  <si>
    <t xml:space="preserve">K01193|2.7e-311|obr:102702552|K01193 beta-fructofuranosidase [EC:3.2.1.26] | (RefSeq) beta-fructofuranosidase, insoluble isoenzyme 2 </t>
  </si>
  <si>
    <t>Beta-fructofuranosidase, insoluble isoenzyme 2 OS=Oryza sativa subsp. indica OX=39946 GN=CIN2 PE=2 SV=2</t>
  </si>
  <si>
    <t>cell wall invertase BObetaFRUCT1 [Bambusa oldhamii]</t>
  </si>
  <si>
    <t>PH02Gene35515</t>
  </si>
  <si>
    <t xml:space="preserve">Molecular Function: molecular_function (GO:0003674);; Molecular Function: transporter activity (GO:0005215);; Cellular Component: cellular_component (GO:0005575);; Cellular Component: intracellular (GO:0005622);; Cellular Component: cell (GO:0005623);; Cellular Component: cytoplasm (GO:0005737);; Cellular Component: endosome (GO:0005768);; Cellular Component: vacuole (GO:0005773);; Cellular Component: plasma membrane (GO:0005886);; Cellular Component: integral component of plasma membrane (GO:0005887);; Biological Process: transport (GO:0006810);; Biological Process: ion transport (GO:0006811);; Biological Process: anion transport (GO:0006820);; Biological Process: cellular ion homeostasis (GO:0006873);; Biological Process: regulation of pH (GO:0006885);; Biological Process: multicellular organism development (GO:0007275);; Biological Process: biological_process (GO:0008150);; Molecular Function: anion transmembrane transporter activity (GO:0008509);; Biological Process: cellular process (GO:0009987);; Biological Process: response to boron-containing substance (GO:0010036);; Cellular Component: endomembrane system (GO:0012505);; Molecular Function: ion transmembrane transporter activity (GO:0015075);; Cellular Component: membrane (GO:0016020);; Cellular Component: integral component of membrane (GO:0016021);; Biological Process: cellular homeostasis (GO:0019725);; Biological Process: root system development (GO:0022622);; Molecular Function: transmembrane transporter activity (GO:0022857);; Biological Process: cellular cation homeostasis (GO:0030003);; Biological Process: cellular monovalent inorganic cation homeostasis (GO:0030004);; Biological Process: regulation of cellular pH (GO:0030641);; Cellular Component: intrinsic component of membrane (GO:0031224);; Cellular Component: intrinsic component of plasma membrane (GO:0031226);; Cellular Component: cytoplasmic vesicle (GO:0031410);; Cellular Component: vesicle (GO:0031982);; Biological Process: multicellular organismal process (GO:0032501);; Biological Process: developmental process (GO:0032502);; Biological Process: ion transmembrane transport (GO:0034220);; Biological Process: response to chemical (GO:0042221);; Biological Process: homeostatic process (GO:0042592);;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membrane part (GO:0044425);; Cellular Component: cytoplasmic part (GO:0044444);; Cellular Component: plasma membrane part (GO:0044459);; Cellular Component: cell part (GO:0044464);; Biological Process: root development (GO:0048364);; Biological Process: system development (GO:0048731);; Biological Process: anatomical structure development (GO:0048856);; Biological Process: chemical homeostasis (GO:0048878);; Biological Process: ion homeostasis (GO:0050801);; Biological Process: response to stimulus (GO:0050896);; Biological Process: localization (GO:0051179);; Biological Process: establishment of localization (GO:0051234);; Biological Process: regulation of intracellular pH (GO:0051453);; Biological Process: monovalent inorganic cation homeostasis (GO:0055067);; Biological Process: cation homeostasis (GO:0055080);; Biological Process: cellular chemical homeostasis (GO:0055082);; Biological Process: transmembrane transport (GO:0055085);; Biological Process: biological regulation (GO:0065007);; Biological Process: regulation of biological quality (GO:0065008);; Cellular Component: cell periphery (GO:0071944);; Cellular Component: intracellular vesicle (GO:0097708);; Biological Process: anion transmembrane transport (GO:0098656);; Biological Process: inorganic ion homeostasis (GO:0098771);; Biological Process: plant organ development (GO:0099402);; </t>
  </si>
  <si>
    <t xml:space="preserve">K24194|0.0e+00|bdi:100843216|K24194 boron transporter | (RefSeq) boron transporter 1 </t>
  </si>
  <si>
    <t>HCO3- transporter family</t>
  </si>
  <si>
    <t>Probable boron transporter 2 OS=Arabidopsis thaliana OX=3702 GN=BOR2 PE=2 SV=1</t>
  </si>
  <si>
    <t>hypothetical protein E2562_002302 [Oryza meyeriana var. granulata]</t>
  </si>
  <si>
    <t>molecular function: transporter activity (GO:0005215);; cellular component: cell (GO:0005623);; cellular component: cell part (GO:0044464);; cellular component: organelle (GO:0043226);; cellular component: membrane (GO:0016020);; cellular component: membrane part (GO:0044425);; biological process: localization (GO:0051179);; biological process: cellular process (GO:0009987);; biological process: single-organism process (GO:0044699);; biological process: biological regulation (GO:0065007);; biological process: multicellular organismal process (GO:0032501);; biological process: developmental process (GO:0032502);; biological process: response to stimulus (GO:0050896)</t>
  </si>
  <si>
    <t>PH02Gene00382</t>
  </si>
  <si>
    <t xml:space="preserve">Molecular Function: nucleotide binding (GO:0000166);; Biological Process: microtubule cytoskeleton organization (GO:0000226);; Biological Process: cell morphogenesis (GO:0000902);; Biological Process: cell morphogenesis involved in differentiation (GO:0000904);; Biological Process: microtubule bundle formation (GO:0001578);; Biological Process: regionalization (GO:0003002);; Molecular Function: molecular_function (GO:0003674);; Molecular Function: motor activity (GO:0003774);; Molecular Function: microtubule motor activity (GO:0003777);; Molecular Function: actin binding (GO:0003779);; Molecular Function: catalytic activity (GO:0003824);; Molecular Function: binding (GO:0005488);; Molecular Function: calcium ion binding (GO:0005509);; Molecular Function: protein binding (GO:0005515);; Molecular Function: calmodulin binding (GO:0005516);; Molecular Function: ATP binding (GO:0005524);; Cellular Component: cellular_component (GO:0005575);; Cellular Component: intracellular (GO:0005622);; Cellular Component: cell (GO:0005623);; Cellular Component: cytoplasm (GO:0005737);; Cellular Component: spindle (GO:0005819);; Cellular Component: cytoskeleton (GO:0005856);; Cellular Component: kinesin complex (GO:0005871);; Cellular Component: microtubule (GO:0005874);; Cellular Component: microtubule associated complex (GO:0005875);; Cellular Component: cytoplasmic microtubule (GO:0005881);; Cellular Component: cell cortex (GO:0005938);; Biological Process: movement of cell or subcellular component (GO:0006928);; Biological Process: organelle organization (GO:0006996);; Biological Process: cytoskeleton organization (GO:0007010);; Biological Process: microtubule-based process (GO:0007017);; Biological Process: microtubule-based movement (GO:0007018);; Biological Process: cell communication (GO:0007154);; Biological Process: cell-cell signaling (GO:0007267);; Biological Process: multicellular organism development (GO:0007275);; Biological Process: pattern specification process (GO:0007389);; Molecular Function: microtubule binding (GO:0008017);; Molecular Function: cytoskeletal protein binding (GO:0008092);; Biological Process: biological_process (GO:0008150);; Molecular Function: ATP-dependent microtubule motor activity, minus-end-directed (GO:0008569);; Cellular Component: phragmoplast (GO:0009524);; Biological Process: anatomical structure morphogenesis (GO:0009653);; Biological Process: tissue development (GO:0009888);; Biological Process: cellular process (GO:0009987);; Biological Process: trichome differentiation (GO:0010026);; Biological Process: trichome morphogenesis (GO:0010090);; Biological Process: trichome branching (GO:0010091);; Cellular Component: microtubule cytoskeleton (GO:0015630);; Molecular Function: tubulin binding (GO:0015631);; Biological Process: cellular component organization (GO:0016043);;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purine nucleotide binding (GO:0017076);; Molecular Function: nucleoside-triphosphatase activity (GO:0017111);; Molecular Function: enzyme binding (GO:0019899);; Molecular Function: kinase binding (GO:0019900);; Molecular Function: protein kinase binding (GO:0019901);; Biological Process: signaling (GO:0023052);; Biological Process: cell differentiation (GO:0030154);; Molecular Function: adenyl nucleotide binding (GO:0030554);; Cellular Component: cortical cytoskeleton (GO:0030863);; Biological Process: cortical cytoskeleton organization (GO:0030865);; Cellular Component: cortical microtubule cytoskeleton (GO:0030981);; Biological Process: cytoplasmic microtubule organization (GO:0031122);; Biological Process: multicellular organismal process (GO:0032501);; Biological Process: developmental process (GO:0032502);; Molecular Function: ribonucleotide binding (GO:0032553);; Molecular Function: purine ribonucleotide binding (GO:0032555);; Molecular Function: adenyl ribonucleotide binding (GO:0032559);; Biological Process: cellular component morphogenesis (GO:0032989);; Cellular Component: macromolecular complex (GO:0032991);; Molecular Function: small molecule binding (GO:0036094);; Molecular Function: ATPase activity, coupled (GO:0042623);; Molecular Function: identical protein binding (GO:0042802);; Molecular Function: protein homodimerization activity (GO:0042803);; Molecular Function: ion binding (GO:0043167);; Molecular Function: anion binding (GO:0043168);; Molecular Function: cation binding (GO:0043169);; Cellular Component: organelle (GO:0043226);; Cellular Component: non-membrane-bounded organelle (GO:0043228);; Cellular Component: intracellular organelle (GO:0043229);; Cellular Component: intracellular non-membrane-bounded organelle (GO:0043232);; Molecular Function: ADP binding (GO:0043531);; Biological Process: cortical microtubule organization (GO:0043622);; Cellular Component: organelle part (GO:0044422);; Cellular Component: intracellular part (GO:0044424);; Cellular Component: cytoskeletal part (GO:0044430);; Cellular Component: cytoplasmic part (GO:0044444);; Cellular Component: intracellular organelle part (GO:0044446);; Cellular Component: cell cortex part (GO:0044448);; Cellular Component: cell part (GO:0044464);; Molecular Function: macromolecular complex binding (GO:0044877);; Biological Process: cell fate commitment (GO:0045165);; Biological Process: cell-cell signaling involved in cell fate commitment (GO:0045168);; Molecular Function: metal ion binding (GO:0046872);; Molecular Function: protein dimerization activity (GO:0046983);; Biological Process: cell development (GO:0048468);; Biological Process: trichome patterning (GO:0048629);; Biological Process: anatomical structure development (GO:0048856);; Biological Process: cellular developmental process (GO:0048869);; Molecular Function: actin filament binding (GO:0051015);; Cellular Component: cortical microtubule (GO:0055028);; Biological Process: cellular component organization or biogenesis (GO:0071840);; Cellular Component: cell periphery (GO:0071944);; Cellular Component: mitotic spindle (GO:0072686);; Biological Process: plant epidermis development (GO:0090558);; Biological Process: plant epidermis morphogenesis (GO:0090626);; Molecular Function: organic cyclic compound binding (GO:0097159);; Molecular Function: carbohydrate derivative binding (GO:0097367);; Biological Process: supramolecular fiber organization (GO:0097435);; Cellular Component: supramolecular complex (GO:0099080);; Cellular Component: supramolecular polymer (GO:0099081);; Cellular Component: supramolecular fiber (GO:0099512);; Cellular Component: polymeric cytoskeletal fiber (GO:0099513);; Cellular Component: cytoplasmic region (GO:0099568);; Molecular Function: nucleoside phosphate binding (GO:1901265);; Molecular Function: heterocyclic compound binding (GO:1901363);; Molecular Function: ATP-dependent microtubule motor activity (GO:1990939);; </t>
  </si>
  <si>
    <t xml:space="preserve">K10406|2.0e-77|lsv:111883439|K10406 kinesin family member C2/C3 | (RefSeq) kinesin-like protein KIN-14R isoform X1 </t>
  </si>
  <si>
    <t>Kinesin-like protein KIN-14I OS=Oryza sativa subsp. japonica OX=39947 GN=KIN14I PE=2 SV=1</t>
  </si>
  <si>
    <t>hypothetical protein E2562_005101 [Oryza meyeriana var. granulata]</t>
  </si>
  <si>
    <t>molecular function: binding (GO:0005488);; biological process: cellular process (GO:0009987);; biological process: cellular component organization or biogenesis (GO:0071840);; biological process: developmental process (GO:0032502);; biological process: single-organism process (GO:0044699);; biological process: multicellular organismal process (GO:0032501);; molecular function: catalytic activity (GO:0003824);; cellular component: cell (GO:0005623);; cellular component: cell part (GO:0044464);; cellular component: organelle (GO:0043226);; cellular component: organelle part (GO:0044422);; cellular component: macromolecular complex (GO:0032991);; cellular component: supramolecular complex (GO:0099080);; biological process: signaling (GO:0023052)</t>
  </si>
  <si>
    <t>PH02Gene09356</t>
  </si>
  <si>
    <t xml:space="preserve">Molecular Function: ATP binding (GO:0005524);; Cellular Component: chaperonin-containing T-complex (GO:0005832);; Biological Process: protein folding (GO:0006457);; Molecular Function: unfolded protein binding (GO:0051082);; </t>
  </si>
  <si>
    <t xml:space="preserve">K09495|1.7e-310|sbi:8054213|K09495 T-complex protein 1 subunit gamma | (RefSeq) T-complex protein 1 subunit gamma </t>
  </si>
  <si>
    <t>T-complex protein 1 subunit gamma OS=Arabidopsis thaliana OX=3702 GN=CCT3 PE=1 SV=1</t>
  </si>
  <si>
    <t>T-complex protein 1 subunit gamma [Sorghum bicolor]</t>
  </si>
  <si>
    <t>molecular function: binding (GO:0005488);; cellular component: cell (GO:0005623);; cellular component: macromolecular complex (GO:0032991);; cellular component: cell part (GO:0044464);; biological process: cellular process (GO:0009987)</t>
  </si>
  <si>
    <t>PH02Gene02536</t>
  </si>
  <si>
    <t xml:space="preserve">Biological Process: response to cold (GO:0009409);; Cellular Component: photosystem II (GO:0009523);; Cellular Component: chloroplast thylakoid membrane (GO:0009535);; Biological Process: response to high light intensity (GO:0009644);; Biological Process: response to low light intensity stimulus (GO:0009645);; Biological Process: photosynthesis, light harvesting in photosystem I (GO:0009768);; Cellular Component: photosystem I antenna complex (GO:0009782);; Cellular Component: integral component of membrane (GO:0016021);; Molecular Function: chlorophyll binding (GO:0016168);; Biological Process: protein-chromophore linkage (GO:0018298);; Molecular Function: pigment binding (GO:0031409);; Molecular Function: protein homodimerization activity (GO:0042803);; </t>
  </si>
  <si>
    <t xml:space="preserve">K08911|1.5e-133|obr:102722274|K08911 light-harvesting complex I chlorophyll a/b binding protein 5 | (RefSeq) photosystem I chlorophyll a/b-binding protein 5, chloroplastic </t>
  </si>
  <si>
    <t>PREDICTED: photosystem I chlorophyll a/b-binding protein 5, chloroplastic [Oryza brachyantha]</t>
  </si>
  <si>
    <t>biological process: response to stimulus (GO:0050896);; 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molecular function: binding (GO:0005488)</t>
  </si>
  <si>
    <t>PH02Gene05979</t>
  </si>
  <si>
    <t xml:space="preserve">K14664|2.9e-37|sita:101786559|K14664 IAA-amino acid hydrolase [EC:3.5.1.-] | (RefSeq) IAA-amino acid hydrolase ILR1-like 3 </t>
  </si>
  <si>
    <t>IAA-amino acid hydrolase ILR1-like 3 OS=Oryza sativa subsp. japonica OX=39947 GN=ILL3 PE=2 SV=1</t>
  </si>
  <si>
    <t>hypothetical protein EJB05_03420 [Eragrostis curvula]</t>
  </si>
  <si>
    <t>PH02Gene05401</t>
  </si>
  <si>
    <t>hypothetical protein D1007_24722 [Hordeum vulgare]</t>
  </si>
  <si>
    <t>PH02Gene12652</t>
  </si>
  <si>
    <t>uncharacterized protein LOC109785880 [Aegilops tauschii subsp. tauschii]</t>
  </si>
  <si>
    <t>PH02Gene25048</t>
  </si>
  <si>
    <t>protein EFFECTOR OF TRANSCRIPTION 2 [Oryza sativa Japonica Group]</t>
  </si>
  <si>
    <t>PH02Gene48854</t>
  </si>
  <si>
    <t xml:space="preserve">K24104|2.1e-48|thj:104799061|K24104 GPN-loop GTPase | (RefSeq) LOW QUALITY PROTEIN: uncharacterized protein LOC104799061 </t>
  </si>
  <si>
    <t>Cysteine-rich receptor-like protein kinase 19 OS=Arabidopsis thaliana OX=3702 GN=CRK19 PE=1 SV=2</t>
  </si>
  <si>
    <t>Protein kinase domain containing protein, expressed [Oryza sativa Japonica Group]</t>
  </si>
  <si>
    <t>PH02Gene00467</t>
  </si>
  <si>
    <t xml:space="preserve">Molecular Function: molecular_function (GO:0003674);; Molecular Function: catalytic activity (GO:0003824);; Molecular Function: asparaginase activity (GO:0004067);; Molecular Function: endopeptidase activity (GO:0004175);; Molecular Function: aspartic-type endopeptidase activity (GO:0004190);; Biological Process: proteolysis (GO:0006508);; Biological Process: nitrogen compound metabolic process (GO:0006807);; Biological Process: biological_process (GO:0008150);; Biological Process: metabolic process (GO:0008152);; Molecular Function: peptidase activity (GO:0008233);; Biological Process: catabolic process (GO:0009056);; Biological Process: macromolecule catabolic process (GO:0009057);; Molecular Function: hydrolase activity (GO:0016787);; Molecular Function: hydrolase activity, acting on carbon-nitrogen (but not peptide) bonds (GO:0016810);; Molecular Function: hydrolase activity, acting on carbon-nitrogen (but not peptide) bonds, in linear amides (GO:0016811);; Biological Process: protein metabolic process (GO:0019538);; Biological Process: protein catabolic process (GO:0030163);; Biological Process: macromolecule metabolic process (GO:0043170);; Biological Process: primary metabolic process (GO:0044238);; Molecular Function: aspartic-type peptidase activity (GO:0070001);; Molecular Function: peptidase activity, acting on L-amino acid peptides (GO:0070011);; Biological Process: organic substance metabolic process (GO:0071704);; Biological Process: organonitrogen compound metabolic process (GO:1901564);; Biological Process: organonitrogen compound catabolic process (GO:1901565);; Biological Process: organic substance catabolic process (GO:1901575);; </t>
  </si>
  <si>
    <t xml:space="preserve">K13051|1.5e-170|sita:101778330|K13051 L-asparaginase / beta-aspartyl-peptidase [EC:3.5.1.1 3.4.19.5] | (RefSeq) probable isoaspartyl peptidase/L-asparaginase 2 </t>
  </si>
  <si>
    <t>Alanine, aspartate and glutamate metabolism (ko00250);; Cyanoamino acid metabolism (ko00460)</t>
  </si>
  <si>
    <t>Asparaginase</t>
  </si>
  <si>
    <t>Probable isoaspartyl peptidase/L-asparaginase 2 OS=Arabidopsis thaliana OX=3702 GN=At3g16150 PE=2 SV=2</t>
  </si>
  <si>
    <t>hypothetical protein E2562_004214 [Oryza meyeriana var. granulata]</t>
  </si>
  <si>
    <t>PH02Gene00703</t>
  </si>
  <si>
    <t>Plus-3 domain</t>
  </si>
  <si>
    <t>PH02Gene38801</t>
  </si>
  <si>
    <t xml:space="preserve">Molecular Function: molecular_function (GO:0003674);; Molecular Function: catalytic activity (GO:0003824);; Molecular Function: 3-isopropylmalate dehydratase activity (GO:0003861);; Cellular Component: cellular_component (GO:0005575);; Cellular Component: intracellular (GO:0005622);; Cellular Component: cell (GO:0005623);; Cellular Component: cytoplasm (GO:0005737);; Biological Process: organic acid metabolic process (GO:0006082);; Biological Process: cellular amino acid metabolic process (GO:0006520);; Biological Process: leucine metabolic process (GO:0006551);; Biological Process: sulfur compound metabolic process (GO:0006790);; Biological Process: nitrogen compound metabolic process (GO:0006807);; Biological Process: response to stress (GO:0006950);; Biological Process: response to osmotic stress (GO:0006970);; Biological Process: organelle organization (GO:0006996);; Biological Process: multicellular organism development (GO:0007275);; Biological Process: biological_process (GO:0008150);; Biological Process: metabolic process (GO:0008152);; Biological Process: cellular amino acid biosynthetic process (GO:0008652);; Biological Process: biosynthetic process (GO:0009058);; Biological Process: branched-chain amino acid metabolic process (GO:0009081);; Biological Process: branched-chain amino acid biosynthetic process (GO:0009082);; Biological Process: leucine biosynthetic process (GO:0009098);; Cellular Component: chloroplast (GO:0009507);; Cellular Component: plastid stroma (GO:0009532);; Cellular Component: plastid (GO:0009536);; Cellular Component: chloroplast stroma (GO:0009570);; Biological Process: response to abiotic stimulus (GO:0009628);; Biological Process: response to salt stress (GO:0009651);; Biological Process: plastid organization (GO:0009657);; Biological Process: chloroplast organization (GO:0009658);; Biological Process: cellular process (GO:0009987);; Biological Process: cellular component organization (GO:0016043);; Biological Process: organic acid biosynthetic process (GO:0016053);; Biological Process: S-glycoside metabolic process (GO:0016143);; Biological Process: S-glycoside biosynthetic process (GO:0016144);; Molecular Function: lyase activity (GO:0016829);; Molecular Function: carbon-oxygen lyase activity (GO:0016835);; Molecular Function: hydro-lyase activity (GO:0016836);; Biological Process: secondary metabolic process (GO:0019748);; Biological Process: carboxylic acid metabolic process (GO:0019752);; Biological Process: glycosinolate metabolic process (GO:0019757);; Biological Process: glycosinolate biosynthetic process (GO:0019758);; Biological Process: glucosinolate metabolic process (GO:0019760);; Biological Process: glucosinolate biosynthetic process (GO:0019761);;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primary metabolic process (GO:0044238);; Biological Process: cellular biosynthetic process (GO:0044249);; Biological Process: sulfur compound biosynthetic process (GO:0044272);; Biological Process: small molecule metabolic process (GO:0044281);; Biological Process: small molecule biosynthetic process (GO:0044283);;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secondary metabolite biosynthetic process (GO:0044550);; Biological Process: carboxylic acid biosynthetic process (GO:0046394);; Biological Process: gametophyte development (GO:0048229);; Biological Process: anatomical structure development (GO:0048856);; Biological Process: response to stimulus (GO:0050896);; Biological Process: organic substance metabolic process (GO:0071704);; Biological Process: cellular component organization or biogenesis (GO:0071840);; Biological Process: carbohydrate derivative metabolic process (GO:1901135);; Biological Process: carbohydrate derivative biosynthetic process (GO:1901137);;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Biological Process: glycosyl compound metabolic process (GO:1901657);; Biological Process: glycosyl compound biosynthetic process (GO:1901659);; </t>
  </si>
  <si>
    <t xml:space="preserve">K01704|1.4e-107|dosa:Os02t0655300-01|K01704 3-isopropylmalate/(R)-2-methylmalate dehydratase small subunit [EC:4.2.1.33 4.2.1.35] | (RefSeq) Os02g0655300; Similar to 3-isopropylmalate dehydratase, small subunit. </t>
  </si>
  <si>
    <t>Valine, leucine and isoleucine biosynthesis (ko00290);; C5-Branched dibasic acid metabolism (ko00660);; 2-Oxocarboxylic acid metabolism (ko01210);; Biosynthesis of amino acids (ko01230)</t>
  </si>
  <si>
    <t>Aconitase C-terminal domain</t>
  </si>
  <si>
    <t>3-isopropylmalate dehydratase small subunit 1 OS=Arabidopsis thaliana OX=3702 GN=SSU1 PE=1 SV=1</t>
  </si>
  <si>
    <t>hypothetical protein E2562_019243 [Oryza meyeriana var. granulata]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</si>
  <si>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cellular component organization or biogenesis (GO:0071840);; biological process: multicellular organismal process (GO:0032501);; biological process: developmental process (GO:0032502);; cellular component: organelle (GO:0043226);; cellular component: organelle part (GO:0044422)</t>
  </si>
  <si>
    <t>PH02Gene02490</t>
  </si>
  <si>
    <t xml:space="preserve">Molecular Function: molecular_function (GO:0003674);; Molecular Function: catalytic activity (GO:0003824);; Molecular Function: histone acetyltransferase activity (GO:0004402);; Molecular Function: peptide alpha-N-acetyltransferase activity (GO:0004596);; Biological Process: chromatin organization (GO:0006325);; Biological Process: cellular protein modification process (GO:0006464);; Biological Process: protein acetylation (GO:0006473);; Biological Process: N-terminal protein amino acid acetylation (GO:0006474);; Biological Process: internal protein amino acid acetylation (GO:0006475);; Biological Process: nitrogen compound metabolic process (GO:0006807);; Biological Process: organelle organization (GO:0006996);; Molecular Function: N-acetyltransferase activity (GO:0008080);; Biological Process: biological_process (GO:0008150);; Biological Process: metabolic process (GO:0008152);; Biological Process: cellular process (GO:0009987);; Biological Process: gene expression (GO:0010467);; Molecular Function: H4 histone acetyltransferase activity (GO:0010485);; Biological Process: cellular component organization (GO:0016043);; Molecular Function: acetyltransferase activity (GO:0016407);; Molecular Function: N-acyltransferase activity (GO:0016410);; Biological Process: covalent chromatin modification (GO:0016569);; Biological Process: histone modification (GO:0016570);; Biological Process: histone acetylation (GO:0016573);; Molecular Function: transferase activity (GO:0016740);; Molecular Function: transferase activity, transferring acyl groups (GO:0016746);; Molecular Function: transferase activity, transferring acyl groups other than amino-acyl groups (GO:0016747);; Biological Process: peptidyl-amino acid modification (GO:0018193);; Biological Process: peptidyl-lysine modification (GO:0018205);; Biological Process: internal peptidyl-lysine acetylation (GO:0018393);; Biological Process: peptidyl-lysine acetylation (GO:0018394);; Biological Process: protein metabolic process (GO:0019538);; Biological Process: N-terminal protein amino acid modification (GO:0031365);; Molecular Function: peptide N-acetyltransferase activity (GO:0034212);; Biological Process: protein modification process (GO:0036211);; Biological Process: macromolecule metabolic process (GO:0043170);; Biological Process: macromolecule modification (GO:0043412);; Biological Process: protein acylation (GO:0043543);; Biological Process: histone H4 acetylation (GO:0043967);; Biological Process: histone H2A acetylation (GO:0043968);; Molecular Function: H2A histone acetyltransferase activity (GO:0043998);;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chromosome organization (GO:0051276);; Biological Process: protein maturation (GO:0051604);; Molecular Function: peptide-lysine-N-acetyltransferase activity (GO:0061733);; Biological Process: organic substance metabolic process (GO:0071704);; Biological Process: cellular component organization or biogenesis (GO:0071840);; Biological Process: organonitrogen compound metabolic process (GO:1901564);; Molecular Function: peptide-serine-N-acetyltransferase activity (GO:1990189);; </t>
  </si>
  <si>
    <t xml:space="preserve">K20794|2.9e-115|sbi:8075215|K20794 N-alpha-acetyltransferase 40 [EC:2.3.1.257] | (RefSeq) N-alpha-acetyltransferase 40 </t>
  </si>
  <si>
    <t>hypothetical protein E2562_002603 [Oryza meyeriana var. granulata]</t>
  </si>
  <si>
    <t>PH02Gene49447</t>
  </si>
  <si>
    <t>uncharacterized protein LOC109741406 [Aegilops tauschii subsp. tauschii]</t>
  </si>
  <si>
    <t>Phyllostachys_edulis_newGene_16116</t>
  </si>
  <si>
    <t>PH02Gene07895</t>
  </si>
  <si>
    <t xml:space="preserve">K03327|3.0e-08|cic:CICLE_v10018703mg|K03327 multidrug resistance protein, MATE family | (RefSeq) hypothetical protein </t>
  </si>
  <si>
    <t>hypothetical protein OsI_04702 [Oryza sativa Indica Group]</t>
  </si>
  <si>
    <t>PH02Gene19313</t>
  </si>
  <si>
    <t xml:space="preserve">Molecular Function: GTP binding (GO:0005525);; Cellular Component: nucleus (GO:0005634);; Biological Process: ribosome biogenesis (GO:0042254);; </t>
  </si>
  <si>
    <t xml:space="preserve">K14569|0.0e+00|bdi:100828930|K14569 ribosome biogenesis protein BMS1 | (RefSeq) ribosome biogenesis protein BMS1 homolog isoform X1 </t>
  </si>
  <si>
    <t>ribosome biogenesis protein bms1 [Panicum miliaceum]</t>
  </si>
  <si>
    <t>molecular function: binding (GO:0005488);; cellular component: cell (GO:0005623);; cellular component: organelle (GO:0043226);; cellular component: cell part (GO:0044464);; biological process: cellular component organization or biogenesis (GO:0071840)</t>
  </si>
  <si>
    <t>Phyllostachys_edulis_newGene_21091</t>
  </si>
  <si>
    <t>hypothetical protein E2562_006804 [Oryza meyeriana var. granulata]</t>
  </si>
  <si>
    <t>Phyllostachys_edulis_newGene_6182</t>
  </si>
  <si>
    <t>PH02Gene19604</t>
  </si>
  <si>
    <t xml:space="preserve">K22390|0.0e+00|sbi:8069448|K22390 acid phosphatase type 7 | (RefSeq) nucleotide pyrophosphatase/phosphodiesterase </t>
  </si>
  <si>
    <t>Probable inactive purple acid phosphatase 27 OS=Arabidopsis thaliana OX=3702 GN=PAP27 PE=2 SV=1</t>
  </si>
  <si>
    <t>nucleotide pyrophosphatase/phosphodiesterase-like [Setaria viridis]</t>
  </si>
  <si>
    <t>PH02Gene03763</t>
  </si>
  <si>
    <t xml:space="preserve">K18670|0.0e+00|obr:102707840|K18670 dual specificity protein kinase YAK1 [EC:2.7.12.1] | (RefSeq) dual specificity tyrosine-phosphorylation-regulated kinase 1B-like </t>
  </si>
  <si>
    <t>Dual specificity protein kinase YAK1 homolog OS=Arabidopsis thaliana OX=3702 GN=YAK1 PE=1 SV=1</t>
  </si>
  <si>
    <t>PREDICTED: dual specificity tyrosine-phosphorylation-regulated kinase 1B-like isoform X1 [Oryza brachyantha]</t>
  </si>
  <si>
    <t>PH02Gene02422</t>
  </si>
  <si>
    <t>Plant protein of unknown function (DUF868)</t>
  </si>
  <si>
    <t>hypothetical protein E2562_031685 [Oryza meyeriana var. granulata]</t>
  </si>
  <si>
    <t>PH02Gene42452</t>
  </si>
  <si>
    <t xml:space="preserve">Cellular Component: nucleus (GO:0005634);; Biological Process: nucleosome assembly (GO:0006334);; Cellular Component: CAF-1 complex (GO:0033186);; Molecular Function: histone binding (GO:0042393);; </t>
  </si>
  <si>
    <t xml:space="preserve">K10751|2.3e-255|bdi:100828910|K10751 chromatin assembly factor 1 subunit B | (RefSeq) chromatin assembly factor 1 subunit FAS2 homolog </t>
  </si>
  <si>
    <t>[BL]</t>
  </si>
  <si>
    <t>Chromatin structure and dynamics;; Replication, recombination and repair</t>
  </si>
  <si>
    <t>Chromatin assembly factor 1 subunit FAS2 homolog OS=Oryza sativa subsp. japonica OX=39947 GN=FAS2 PE=2 SV=1</t>
  </si>
  <si>
    <t>chromatin assembly factor 1 subunit FAS2 homolog [Brachypodium distachyon]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</si>
  <si>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(GO:0071840);; cellular component: macromolecular complex (GO:0032991);; molecular function: binding (GO:0005488)</t>
  </si>
  <si>
    <t>PH02Gene19079</t>
  </si>
  <si>
    <t>PH02Gene46201</t>
  </si>
  <si>
    <t xml:space="preserve">K15078|1.9e-103|vvi:100255136|K15078 structure-specific endonuclease subunit SLX1 [EC:3.6.1.-] | (RefSeq) putative disease resistance protein RGA1 </t>
  </si>
  <si>
    <t>PH02Gene29568</t>
  </si>
  <si>
    <t xml:space="preserve">K08176|2.8e-06|bvg:104892046|K08176 MFS transporter, PHS family, inorganic phosphate transporter | (RefSeq) probable inorganic phosphate transporter 1-4 </t>
  </si>
  <si>
    <t>PH02Gene18369</t>
  </si>
  <si>
    <t>Protein of unknown function (DUF4057)</t>
  </si>
  <si>
    <t>uncharacterized protein LOC4336021 isoform X2 [Oryza sativa Japonica Group]</t>
  </si>
  <si>
    <t>PH02Gene30356</t>
  </si>
  <si>
    <t xml:space="preserve">Molecular Function: ATP binding (GO:0005524);; Cellular Component: mitochondrial matrix (GO:0005759);; Cellular Component: chloroplast (GO:0009507);; Cellular Component: plastid (GO:0009536);; Molecular Function: metal ion binding (GO:0046872);; Molecular Function: transition metal ion binding (GO:0046914);; Molecular Function: unfolded protein binding (GO:0051082);; Biological Process: chaperone mediated protein folding requiring cofactor (GO:0051085);; Molecular Function: chaperone binding (GO:0051087);; Biological Process: positive regulation of superoxide dismutase activity (GO:1901671);; </t>
  </si>
  <si>
    <t xml:space="preserve">K04078|1.3e-109|bdi:100829435|K04078 chaperonin GroES | (RefSeq) 20 kDa chaperonin, chloroplastic </t>
  </si>
  <si>
    <t>Chaperonin 10 Kd subunit</t>
  </si>
  <si>
    <t>20 kDa chaperonin, chloroplastic OS=Arabidopsis thaliana OX=3702 GN=CPN20 PE=1 SV=2</t>
  </si>
  <si>
    <t>20 kDa chaperonin, chloroplastic [Brachypodium distachyon]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</si>
  <si>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(GO:0009987);; biological process: biological regulation (GO:0065007)</t>
  </si>
  <si>
    <t>PH02Gene19613</t>
  </si>
  <si>
    <t xml:space="preserve">Molecular Function: RNA binding (GO:0003723);; Cellular Component: cytosolic large ribosomal subunit (GO:0022625);; Biological Process: ribosome biogenesis (GO:0042254);; </t>
  </si>
  <si>
    <t xml:space="preserve">K02936|3.7e-135|dosa:Os08t0326400-01|K02936 large subunit ribosomal protein L7Ae | (RefSeq) Os08g0326400; 60S ribosomal protein L7a. </t>
  </si>
  <si>
    <t>60S ribosomal protein L7a-1 OS=Oryza sativa subsp. japonica OX=39947 GN=RPL7A-1 PE=2 SV=1</t>
  </si>
  <si>
    <t>60S ribosomal protein L7a-2 [Oryza sativa Japonica Group]</t>
  </si>
  <si>
    <t>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biological process: cellular component organization or biogenesis (GO:0071840)</t>
  </si>
  <si>
    <t>PH02Gene25684</t>
  </si>
  <si>
    <t xml:space="preserve">K23810|1.8e-130|vvi:100232891|K23810 (E)-8-carboxylinalool synthase [EC:1.14.14.-] | (RefSeq) GFH2; ripening-related P-450 enzyme-like </t>
  </si>
  <si>
    <t>Geraniol 8-hydroxylase OS=Catharanthus roseus OX=4058 GN=CYP76B6 PE=1 SV=1</t>
  </si>
  <si>
    <t>geraniol 8-hydroxylase-like [Panicum hallii]</t>
  </si>
  <si>
    <t>PH02Gene10375</t>
  </si>
  <si>
    <t xml:space="preserve">K08900|5.9e-121|egr:104424536|K08900 mitochondrial chaperone BCS1 | (RefSeq) AAA-ATPase At2g46620 </t>
  </si>
  <si>
    <t>AAA-ATPase At2g46620 OS=Arabidopsis thaliana OX=3702 GN=At2g46620 PE=2 SV=1</t>
  </si>
  <si>
    <t>AAA-ATPase At2g46620 [Oryza sativa Japonica Group]</t>
  </si>
  <si>
    <t>PH02Gene24517</t>
  </si>
  <si>
    <t>Phyllostachys_edulis_newGene_2090</t>
  </si>
  <si>
    <t>PH02Gene38640</t>
  </si>
  <si>
    <t xml:space="preserve">Molecular Function: nutrient reservoir activity (GO:0045735);; </t>
  </si>
  <si>
    <t>11S globulin seed storage protein 2-like [Setaria viridis]</t>
  </si>
  <si>
    <t>molecular function: nutrient reservoir activity (GO:0045735)</t>
  </si>
  <si>
    <t>PH02Gene16733</t>
  </si>
  <si>
    <t xml:space="preserve">Biological Process: polysaccharide catabolic process (GO:0000272);; Molecular Function: molecular_function (GO:0003674);; Molecular Function: catalytic activity (GO:0003824);; Molecular Function: hydrolase activity, hydrolyzing O-glycosyl compounds (GO:0004553);; Cellular Component: cellular_component (GO:0005575);; Cellular Component: extracellular region (GO:0005576);; Biological Process: carbohydrate metabolic process (GO:0005975);; Biological Process: polysaccharide metabolic process (GO:0005976);;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cell wall polysaccharide metabolic process (GO:0010383);; Biological Process: hemicellulose metabolic process (GO:0010410);; Biological Process: carbohydrate catabolic process (GO:0016052);; Molecular Function: hydrolase activity (GO:0016787);; Molecular Function: hydrolase activity, acting on glycosyl bonds (GO:0016798);; Molecular Function: endo-1,4-beta-xylanase activity (GO:0031176);; Biological Process: macromolecule metabolic process (GO:0043170);; Biological Process: cell wall macromolecule metabolic process (GO:0044036);; Biological Process: cellular metabolic process (GO:0044237);; Biological Process: primary metabolic process (GO:0044238);; Biological Process: cellular macromolecule metabolic process (GO:0044260);; Biological Process: xylan metabolic process (GO:0045491);; Biological Process: xylan catabolic process (GO:0045493);; Biological Process: cell wall organization or biogenesis (GO:0071554);; Biological Process: organic substance metabolic process (GO:0071704);; Molecular Function: xylanase activity (GO:0097599);; Biological Process: organic substance catabolic process (GO:1901575);; </t>
  </si>
  <si>
    <t xml:space="preserve">K01181|5.5e-89|oeu:111411459|K01181 endo-1,4-beta-xylanase [EC:3.2.1.8] | (RefSeq) uncharacterized protein LOC111411459 </t>
  </si>
  <si>
    <t>Endo-1,4-beta-xylanase 5-like OS=Arabidopsis thaliana OX=3702 GN=At4g33820 PE=2 SV=1</t>
  </si>
  <si>
    <t>hypothetical protein E2562_027797 [Oryza meyeriana var. granulata]</t>
  </si>
  <si>
    <t>biological process: metabolic process (GO:0008152);; molecular function: catalytic activity (GO:0003824);; cellular component: extracellular region (GO:0005576);; biological process: cellular process (GO:0009987)</t>
  </si>
  <si>
    <t>PH02Gene42489</t>
  </si>
  <si>
    <t xml:space="preserve">K19893|3.8e-133|sita:101769517|K19893 glucan endo-1,3-beta-glucosidase 5/6 [EC:3.2.1.39] | (RefSeq) glucan endo-1,3-beta-glucosidase 6 </t>
  </si>
  <si>
    <t>Glucan endo-1,3-beta-glucosidase 5 OS=Arabidopsis thaliana OX=3702 GN=At4g31140 PE=2 SV=1</t>
  </si>
  <si>
    <t>hypothetical protein EE612_043502 [Oryza sativa]</t>
  </si>
  <si>
    <t>PH02Gene12009</t>
  </si>
  <si>
    <t>Leucine-rich repeat extensin-like protein 4 OS=Arabidopsis thaliana OX=3702 GN=LRX4 PE=1 SV=1</t>
  </si>
  <si>
    <t>hypothetical protein E2562_008087 [Oryza meyeriana var. granulata]</t>
  </si>
  <si>
    <t>PH02Gene41958</t>
  </si>
  <si>
    <t xml:space="preserve">Biological Process: regulation of transcription, DNA-templated (GO:0006355);; Cellular Component: chloroplast stroma (GO:0009570);; Biological Process: chloroplast organization (GO:0009658);; </t>
  </si>
  <si>
    <t>Thioredoxin-like fold domain-containing protein MRL7L homolog, chloroplastic OS=Oryza sativa subsp. japonica OX=39947 GN=MRL7L PE=2 SV=1</t>
  </si>
  <si>
    <t>thioredoxin-like fold domain-containing protein MRL7L homolog, chloroplastic [Panicum hallii]</t>
  </si>
  <si>
    <t>biological process: biological regulation (GO:0065007);; 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</t>
  </si>
  <si>
    <t>PH02Gene48298</t>
  </si>
  <si>
    <t>hypothetical protein GQ55_1G367100 [Panicum hallii var. hallii]</t>
  </si>
  <si>
    <t>PH02Gene23499</t>
  </si>
  <si>
    <t xml:space="preserve">K20506|1.2e-96|egu:105060863|K20506 tuliposide A-converting enzyme [EC:4.2.99.22] | (RefSeq) tuliposide A-converting enzyme 2, chloroplastic-like </t>
  </si>
  <si>
    <t>Probable carboxylesterase 13 OS=Arabidopsis thaliana OX=3702 GN=CXE13 PE=1 SV=1</t>
  </si>
  <si>
    <t>hypothetical protein E2562_026337 [Oryza meyeriana var. granulata]</t>
  </si>
  <si>
    <t>PH02Gene39539</t>
  </si>
  <si>
    <t xml:space="preserve">K13989|7.8e-114|obr:102716036|K13989 Derlin-2/3 | (RefSeq) derlin-1 </t>
  </si>
  <si>
    <t>Der1-like family</t>
  </si>
  <si>
    <t>Derlin-1 OS=Oryza sativa subsp. japonica OX=39947 GN=DER1 PE=2 SV=2</t>
  </si>
  <si>
    <t>PREDICTED: derlin-1 [Oryza brachyantha]</t>
  </si>
  <si>
    <t>PH02Gene24923</t>
  </si>
  <si>
    <t xml:space="preserve">Cellular Component: histone deacetylase complex (GO:0000118);; Molecular Function: histone deacetylase activity (GO:0004407);; Molecular Function: NAD-dependent histone deacetylase activity (H3-K14 specific) (GO:0032041);; Biological Process: positive regulation of transcription from RNA polymerase II promoter (GO:0045944);; Molecular Function: metal ion binding (GO:0046872);; Cellular Component: Sin3-type complex (GO:0070822);; Biological Process: histone H3 deacetylation (GO:0070932);; Biological Process: histone H4 deacetylation (GO:0070933);; </t>
  </si>
  <si>
    <t xml:space="preserve">K06067|1.4e-287|bdi:100846111|K06067 histone deacetylase 1/2 [EC:3.5.1.98] | (RefSeq) probable histone deacetylase 19 </t>
  </si>
  <si>
    <t>Probable histone deacetylase 19 OS=Zea mays OX=4577 PE=2 SV=1</t>
  </si>
  <si>
    <t>probable histone deacetylase 19 [Brachypodium distachyon]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</si>
  <si>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biological process: cellular component organization or biogenesis (GO:0071840);; biological process: biological regulation (GO:0065007);; molecular function: binding (GO:0005488)</t>
  </si>
  <si>
    <t>PH02Gene40738</t>
  </si>
  <si>
    <t>DOMON domain</t>
  </si>
  <si>
    <t>Cytochrome b561 and DOMON domain-containing protein At3g07570 OS=Arabidopsis thaliana OX=3702 GN=At3g07570 PE=2 SV=1</t>
  </si>
  <si>
    <t>Phyllostachys_edulis_newGene_19598</t>
  </si>
  <si>
    <t>PH02Gene17733</t>
  </si>
  <si>
    <t xml:space="preserve">K01623|4.7e-211|dosa:Os11t0171300-01|K01623 fructose-bisphosphate aldolase, class I [EC:4.1.2.13] | (RefSeq) Os11g0171300, ALDP, CHLOROPLAST_ALDOLASE; Fructose-bisphosphate aldolase, chloroplast precursor (EC 4.1.2.13) (ALDP). </t>
  </si>
  <si>
    <t>Fructose-bisphosphate aldolase class-I</t>
  </si>
  <si>
    <t>Fructose-bisphosphate aldolase, chloroplastic OS=Oryza sativa subsp. japonica OX=39947 GN=ALDP PE=1 SV=2</t>
  </si>
  <si>
    <t>fructose-bisphosphate aldolase, chloroplastic [Oryza sativa Japonica Group]</t>
  </si>
  <si>
    <t>PH02Gene23396</t>
  </si>
  <si>
    <t xml:space="preserve">K07375|7.9e-255|sita:101780256|K07375 tubulin beta | (RefSeq) tubulin beta-7 chain </t>
  </si>
  <si>
    <t>Tubulin beta-7 chain OS=Oryza sativa subsp. japonica OX=39947 GN=TUBB7 PE=2 SV=2</t>
  </si>
  <si>
    <t>tubulin beta-7 chain [Panicum miliaceum]</t>
  </si>
  <si>
    <t>PH02Gene27814</t>
  </si>
  <si>
    <t xml:space="preserve">Biological Process: karyogamy (GO:0000741);; 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organelle organization (GO:0006996);; Biological Process: nucleus organization (GO:0006997);; Biological Process: multicellular organism development (GO:0007275);; Biological Process: biological_process (GO:0008150);; Biological Process: metabolic process (GO:0008152);; Biological Process: RNA modification (GO:0009451);; Biological Process: embryo sac development (GO:0009553);; Biological Process: embryo sac central cell differentiation (GO:0009559);; Biological Process: megagametogenesis (GO:0009561);; Biological Process: cellular process (GO:0009987);; Biological Process: polar nucleus fusion (GO:0010197);; Biological Process: cellular component organization (GO:0016043);; Biological Process: RNA metabolic process (GO:0016070);; Molecular Function: hydrolase activity (GO:0016787);; Molecular Function: hydrolase activity, acting on ester bonds (GO:0016788);; Biological Process: cell differentiation (GO:0030154);; Biological Process: multicellular organismal process (GO:0032501);; Biological Process: developmental process (GO:0032502);;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gametophyte development (GO:0048229);; Biological Process: organelle fusion (GO:0048284);; Biological Process: anatomical structure development (GO:0048856);; Biological Process: cellular developmental process (GO:0048869);; Biological Process: organic substance metabolic process (GO:0071704);; Biological Process: cellular component organization or biogenesis (GO:0071840);;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</si>
  <si>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>Protein NUCLEAR FUSION DEFECTIVE 5, mitochondrial OS=Arabidopsis thaliana OX=3702 GN=NFD5 PE=2 SV=1</t>
  </si>
  <si>
    <t>hypothetical protein E2562_018849 [Oryza meyeriana var. granulata]</t>
  </si>
  <si>
    <t>biological process: cellular process (GO:0009987);; biological process: cellular component organization or biogenesis (GO:0071840);; molecular function: binding (GO:0005488);; molecular function: catalytic activity (GO:0003824);; biological process: metabolic process (GO:0008152);; cellular component: cell (GO:0005623);; cellular component: cell part (GO:0044464);; biological process: multicellular organismal process (GO:0032501);; biological process: developmental process (GO:0032502);; biological process: single-organism process (GO:0044699);; cellular component: organelle (GO:0043226)</t>
  </si>
  <si>
    <t>PH02Gene38048</t>
  </si>
  <si>
    <t xml:space="preserve">K13457|4.8e-232|ats:109760587|K13457 disease resistance protein RPM1 | (RefSeq) LOC109760587; putative disease resistance RPP13-like protein 3 </t>
  </si>
  <si>
    <t>PH02Gene18679</t>
  </si>
  <si>
    <t>hypothetical protein BRADI_3g48921v3 [Brachypodium distachyon]</t>
  </si>
  <si>
    <t>Phyllostachys_edulis_newGene_20533</t>
  </si>
  <si>
    <t>PH02Gene32149</t>
  </si>
  <si>
    <t xml:space="preserve">K20181|1.4e-92|mtr:MTR_5g026090|K20181 vacuolar protein sorting-associated protein 18 | (RefSeq) vacuolar sorting-associated-like protein </t>
  </si>
  <si>
    <t>Receptor kinase-like protein Xa21 OS=Oryza sativa subsp. indica OX=39946 GN=XA21 PE=1 SV=1</t>
  </si>
  <si>
    <t>receptor kinase-like protein Xa21 [Brachypodium distachyon]</t>
  </si>
  <si>
    <t>PH02Gene06996</t>
  </si>
  <si>
    <t>uncharacterized protein LOC100839277 [Brachypodium distachyon]</t>
  </si>
  <si>
    <t>PH02Gene37476</t>
  </si>
  <si>
    <t xml:space="preserve">Cellular Component: Golgi membrane (GO:0000139);; Biological Process: retrograde vesicle-mediated transport, Golgi to ER (GO:0006890);; Biological Process: protein transport (GO:0015031);; Cellular Component: COPI vesicle coat (GO:0030126);; </t>
  </si>
  <si>
    <t xml:space="preserve">K20471|2.0e-243|zma:541810|K20471 coatomer subunit delta | (RefSeq) delta-COP </t>
  </si>
  <si>
    <t>Adaptor complexes medium subunit family</t>
  </si>
  <si>
    <t>Coatomer subunit delta-1 OS=Oryza sativa subsp. japonica OX=39947 GN=Os05g0310800 PE=2 SV=1</t>
  </si>
  <si>
    <t>coatomer subunit delta-1 [Panicum hallii]</t>
  </si>
  <si>
    <t>PH02Gene26264</t>
  </si>
  <si>
    <t xml:space="preserve">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</t>
  </si>
  <si>
    <t>uncharacterized protein LOC109780827 isoform X1 [Aegilops tauschii subsp. tauschii]</t>
  </si>
  <si>
    <t>Phyllostachys_edulis_newGene_2731</t>
  </si>
  <si>
    <t>PH02Gene04849</t>
  </si>
  <si>
    <t xml:space="preserve">K07766|1.6e-77|ats:109755599|K07766 diphosphoinositol-polyphosphate diphosphatase [EC:3.6.1.52] | (RefSeq) LOC109755599; nudix hydrolase 17, mitochondrial-like </t>
  </si>
  <si>
    <t>Nudix hydrolase 17, mitochondrial OS=Arabidopsis thaliana OX=3702 GN=NUDT17 PE=2 SV=1</t>
  </si>
  <si>
    <t>nudix hydrolase 17, mitochondrial-like [Aegilops tauschii subsp. tauschii]</t>
  </si>
  <si>
    <t>PH02Gene18858</t>
  </si>
  <si>
    <t xml:space="preserve">Biological Process: autophagosome assembly (GO:0000045);;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Biological Process: proteolysis (GO:0006508);; Biological Process: ubiquitin-dependent protein catabolic process (GO:0006511);; Biological Process: nitrogen compound metabolic process (GO:0006807);; Biological Process: autophagy (GO:0006914);; Biological Process: organelle organization (GO:0006996);; Biological Process: nucleus organization (GO:0006997);; Biological Process: nuclear envelope organization (GO:0006998);; Biological Process: Golgi organization (GO:0007030);; Biological Process: vacuole organization (GO:0007033);;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endomembrane system organization (GO:0010256);; Biological Process: proteasomal protein catabolic process (GO:0010498);; Biological Process: regulation of phosphatase activity (GO:0010921);; Biological Process: cellular component organization (GO:0016043);; Biological Process: macroautophagy (GO:0016236);; Molecular Function: phosphatase regulator activity (GO:0019208);; Biological Process: regulation of phosphate metabolic process (GO:0019220);; Biological Process: regulation of metabolic process (GO:0019222);; Biological Process: protein metabolic process (GO:0019538);; Molecular Function: protein phosphatase regulator activity (GO:0019888);; Molecular Function: enzyme binding (GO:0019899);; Biological Process: modification-dependent protein catabolic process (GO:0019941);; Biological Process: cellular component assembly (GO:0022607);; Biological Process: protein catabolic process (GO:0030163);; Molecular Function: enzyme regulator activity (GO:0030234);; Biological Process: regulation of cellular metabolic process (GO:0031323);; Biological Process: regulation of protein modification process (GO:0031399);; Biological Process: nuclear envelope reassembly (GO:0031468);; Molecular Function: ubiquitin-like protein binding (GO:0032182);; Biological Process: regulation of cellular protein metabolic process (GO:0032268);; Biological Process: regulation of dephosphorylation (GO:0035303);; Biological Process: regulation of protein dephosphorylation (GO:0035304);; Molecular Function: ubiquitin binding (GO:0043130);; Biological Process: proteasome-mediated ubiquitin-dependent protein catabolic process (GO:0043161);;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modification-dependent macromolecule catabolic process (GO:0043632);; Biological Process: regulation of phosphoprotein phosphatase activity (GO:0043666);; Biological Process: cellular component biogenesis (GO:0044085);;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intracellular part (GO:0044424);; Cellular Component: cytoplasmic part (GO:0044444);; Cellular Component: cell part (GO:0044464);; Biological Process: regulation of biological process (GO:0050789);; Biological Process: regulation of catalytic activity (GO:0050790);; Biological Process: regulation of cellular process (GO:0050794);; Molecular Function: ATPase binding (GO:0051117);; Biological Process: regulation of nitrogen compound metabolic process (GO:0051171);; Biological Process: regulation of phosphorus metabolic process (GO:0051174);; Biological Process: regulation of protein metabolic process (GO:0051246);; Biological Process: regulation of hydrolase activity (GO:0051336);; Biological Process: proteolysis involved in cellular protein catabolic process (GO:0051603);; Biological Process: regulation of macromolecule metabolic process (GO:0060255);; Biological Process: membrane organization (GO:0061024);; Biological Process: membrane fusion (GO:0061025);; Biological Process: process utilizing autophagic mechanism (GO:0061919);; Biological Process: biological regulation (GO:0065007);; Biological Process: regulation of molecular function (GO:0065009);; Biological Process: organelle assembly (GO:0070925);; Biological Process: organic substance metabolic process (GO:0071704);; Biological Process: cellular component organization or biogenesis (GO:0071840);; Biological Process: regulation of primary metabolic process (GO:0080090);; Molecular Function: molecular function regulator (GO:0098772);; Biological Process: organonitrogen compound metabolic process (GO:1901564);; Biological Process: organonitrogen compound catabolic process (GO:1901565);; Biological Process: organic substance catabolic process (GO:1901575);; Biological Process: autophagosome organization (GO:1905037);; </t>
  </si>
  <si>
    <t xml:space="preserve">K14012|5.3e-13|bdi:100827538|K14012 UBX domain-containing protein 1 | (RefSeq) plant UBX domain-containing protein 4 </t>
  </si>
  <si>
    <t>SEP domain</t>
  </si>
  <si>
    <t>Plant UBX domain-containing protein 5 OS=Arabidopsis thaliana OX=3702 GN=PUX5 PE=1 SV=1</t>
  </si>
  <si>
    <t>plant UBX domain-containing protein 4 [Brachypodium distachyon]</t>
  </si>
  <si>
    <t>biological process: metabolic process (GO:0008152);; biological process: cellular process (GO:0009987);; biological process: cellular component organization or biogenesis (GO:0071840);; molecular function: binding (GO:0005488);; cellular component: cell (GO:0005623);; cellular component: cell part (GO:0044464);; cellular component: organelle (GO:0043226);; biological process: single-organism process (GO:0044699);; biological process: biological regulation (GO:0065007);; molecular function: molecular function regulator (GO:0098772)</t>
  </si>
  <si>
    <t>PH02Gene09704</t>
  </si>
  <si>
    <t>[CHR]</t>
  </si>
  <si>
    <t>Energy production and conversion;; Coenzyme transport and metabolism;; General function prediction only</t>
  </si>
  <si>
    <t xml:space="preserve">Molecular Function: oxidoreductase activity, acting on the CH-OH group of donors, NAD or NADP as acceptor (GO:0016616);; Molecular Function: NAD binding (GO:0051287);; </t>
  </si>
  <si>
    <t xml:space="preserve">K15919|2.4e-136|bdi:100833233|K15919 glyoxylate/hydroxypyruvate reductase [EC:1.1.1.79 1.1.1.81] | (RefSeq) glyoxylate/hydroxypyruvate reductase HPR3 </t>
  </si>
  <si>
    <t>D-isomer specific 2-hydroxyacid dehydrogenase, NAD binding domain</t>
  </si>
  <si>
    <t>Glyoxylate/hydroxypyruvate reductase HPR3 OS=Arabidopsis thaliana OX=3702 GN=HPR3 PE=2 SV=1</t>
  </si>
  <si>
    <t>glyoxylate/hydroxypyruvate reductase HPR3 [Brachypodium distachyon]</t>
  </si>
  <si>
    <t>PH02Gene20939</t>
  </si>
  <si>
    <t xml:space="preserve">Molecular Function: protein kinase activity (GO:0004672);; Cellular Component: cellular_component (GO:0005575);; Cellular Component: cell (GO:0005623);; Cellular Component: plasma membrane (GO:0005886);; Biological Process: protein phosphorylation (GO:0006468);; Cellular Component: membrane (GO:0016020);; Cellular Component: cell part (GO:0044464);; Cellular Component: cell periphery (GO:0071944);; </t>
  </si>
  <si>
    <t xml:space="preserve">K14510|1.1e-13|mus:103971472|K14510 serine/threonine-protein kinase CTR1 [EC:2.7.11.1] | (RefSeq) serine/threonine-protein kinase CTR1-like </t>
  </si>
  <si>
    <t>Protein of unknown function (DUF1221)</t>
  </si>
  <si>
    <t>Light-sensor Protein kinase OS=Ceratodon purpureus OX=3225 GN=PHY1 PE=3 SV=3</t>
  </si>
  <si>
    <t>hypothetical protein E2562_006400 [Oryza meyeriana var. granulata]</t>
  </si>
  <si>
    <t>biological process: metabolic process (GO:0008152);; biological process: cellular process (GO:0009987);; molecular function: catalytic activity (GO:0003824);; cellular component: cell (GO:0005623);; cellular component: membrane (GO:0016020);; cellular component: cell part (GO:0044464)</t>
  </si>
  <si>
    <t>PH02Gene33941</t>
  </si>
  <si>
    <t xml:space="preserve">Molecular Function: magnesium ion binding (GO:0000287);; Molecular Function: pyruvate kinase activity (GO:0004743);; Cellular Component: chloroplast stroma (GO:0009570);; Molecular Function: kinase activity (GO:0016301);; Molecular Function: potassium ion binding (GO:0030955);; </t>
  </si>
  <si>
    <t xml:space="preserve">K00873|3.1e-280|dosa:Os10t0571200-01|K00873 pyruvate kinase [EC:2.7.1.40] | (RefSeq) Os10g0571200; Similar to Pyruvate kinase isozyme G, chloroplast (EC 2.7.1.40) (Fragment). </t>
  </si>
  <si>
    <t>Glycolysis / Gluconeogenesis (ko00010);; Purine metabolism (ko00230);; Pyruvate metabolism (ko00620);; Carbon metabolism (ko01200);; Biosynthesis of amino acids (ko01230)</t>
  </si>
  <si>
    <t>Pyruvate kinase, barrel domain</t>
  </si>
  <si>
    <t>Pyruvate kinase isozyme G, chloroplastic OS=Nicotiana tabacum OX=4097 PE=2 SV=1</t>
  </si>
  <si>
    <t>hypothetical protein E2562_034208 [Oryza meyeriana var. granulata]</t>
  </si>
  <si>
    <t>molecular function: binding (GO:0005488);; molecular function: catalytic activity (GO:0003824);; cellular component: cell (GO:0005623);; cellular component: organelle (GO:0043226);; cellular component: organelle part (GO:0044422);; cellular component: cell part (GO:0044464)</t>
  </si>
  <si>
    <t>PH02Gene40584</t>
  </si>
  <si>
    <t xml:space="preserve">K14945|3.4e-131|osa:4338818|K14945 protein quaking | (RefSeq) KH domain-containing protein At1g09660/At1g09670 isoform X1 </t>
  </si>
  <si>
    <t>Homodimerisation region of STAR domain protein</t>
  </si>
  <si>
    <t>KH domain-containing protein At1g09660/At1g09670 OS=Arabidopsis thaliana OX=3702 GN=At1g09660/At1g09670 PE=2 SV=1</t>
  </si>
  <si>
    <t>hypothetical protein E2562_001079 [Oryza meyeriana var. granulata]</t>
  </si>
  <si>
    <t>PH02Gene06704</t>
  </si>
  <si>
    <t xml:space="preserve">Molecular Function: DNA binding (GO:0003677);; Biological Process: DNA replication (GO:0006260);; </t>
  </si>
  <si>
    <t xml:space="preserve">K10756|4.4e-192|dosa:Os03t0792600-01|K10756 replication factor C subunit 3/5 | (RefSeq) Os03g0792600; ATPase, AAA+ type, core domain containing protein. </t>
  </si>
  <si>
    <t>Replication factor C subunit 5 OS=Oryza sativa subsp. japonica OX=39947 GN=RFC5 PE=2 SV=1</t>
  </si>
  <si>
    <t>hypothetical protein EJB05_04117 [Eragrostis curvula]</t>
  </si>
  <si>
    <t>PH02Gene02277</t>
  </si>
  <si>
    <t xml:space="preserve">K09060|1.5e-79|oeu:111382929|K09060 plant G-box-binding factor | (RefSeq) bZIP transcription factor 16-like </t>
  </si>
  <si>
    <t>Protein of unknown function (DUF760)</t>
  </si>
  <si>
    <t>UV-B-induced protein At3g17800, chloroplastic OS=Arabidopsis thaliana OX=3702 GN=At3g17800 PE=2 SV=1</t>
  </si>
  <si>
    <t>PREDICTED: UV-B-induced protein At3g17800, chloroplastic-like [Oryza brachyantha]</t>
  </si>
  <si>
    <t>PH02Gene43827</t>
  </si>
  <si>
    <t xml:space="preserve">K07426|1.1e-143|cpep:111792333|K07426 cytochrome P450 family 4 subfamily B polypeptide 1 [EC:1.14.14.1] | (RefSeq) cytochrome P450 CYP72A219-like </t>
  </si>
  <si>
    <t>Cytochrome P450 72A14 OS=Arabidopsis thaliana OX=3702 GN=CYP72A14 PE=2 SV=1</t>
  </si>
  <si>
    <t>cytochrome P450 72A13 [Brachypodium distachyon]</t>
  </si>
  <si>
    <t>PH02Gene48765</t>
  </si>
  <si>
    <t xml:space="preserve">Cellular Component: host cell nucleus (GO:0042025);; </t>
  </si>
  <si>
    <t xml:space="preserve">K06627|8.3e-229|bdi:100844452|K06627 cyclin-A | (RefSeq) cyclin-A1-1-like </t>
  </si>
  <si>
    <t>Cyclin, N-terminal domain</t>
  </si>
  <si>
    <t>Cyclin-A1-1 OS=Oryza sativa subsp. japonica OX=39947 GN=CYCA1-1 PE=2 SV=1</t>
  </si>
  <si>
    <t>Ttam-3D [Hordeum vulgare]</t>
  </si>
  <si>
    <t>cellular component: other organism (GO:0044215);; cellular component: other organism part (GO:0044217)</t>
  </si>
  <si>
    <t>PH02Gene16170</t>
  </si>
  <si>
    <t xml:space="preserve">Molecular Function: molecular_function (GO:0003674);; Molecular Function: catalytic activity (GO:0003824);; Molecular Function: ubiquitin-protein transferase activity (GO:0004842);; Biological Process: cellular protein modification process (GO:0006464);; Biological Process: proteolysis (GO:0006508);; Biological Process: ubiquitin-dependent protein catabolic process (GO:0006511);; Biological Process: regulation of cellular amino acid metabolic process (GO:0006521);; Biological Process: nitrogen compound metabolic process (GO:0006807);; Biological Process: multicellular organism development (GO:0007275);; Biological Process: biological_process (GO:0008150);; Biological Process: metabolic process (GO:0008152);; Biological Process: catabolic process (GO:0009056);; Biological Process: macromolecule catabolic process (GO:0009057);; Biological Process: anatomical structure morphogenesis (GO:0009653);; Biological Process: response to endogenous stimulus (GO:0009719);; Biological Process: response to hormone (GO:0009725);; Biological Process: response to auxin (GO:0009733);; Biological Process: post-embryonic development (GO:0009791);;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root morphogenesis (GO:0010015);; Biological Process: response to organic substance (GO:0010033);; Biological Process: post-embryonic root morphogenesis (GO:0010101);; Biological Process: lateral root morphogenesis (GO:0010102);; Biological Process: lateral root formation (GO:0010311);; Biological Process: regulation of ethylene biosynthetic process (GO:0010364);; Biological Process: negative regulation of ethylene biosynthetic process (GO:0010366);; Biological Process: regulation of cellular ketone metabolic process (GO:0010565);; Biological Process: regulation of hormone levels (GO:0010817);; Biological Process: protein ubiquitination (GO:0016567);; Molecular Function: transferase activity (GO:0016740);; Biological Process: regulation of metabolic process (GO:0019222);; Biological Process: protein metabolic process (GO:0019538);; Molecular Function: ubiquitin-like protein transferase activity (GO:0019787);; Biological Process: modification-dependent protein catabolic process (GO:0019941);; Biological Process: root system development (GO:0022622);; Biological Process: protein catabolic process (GO:0030163);;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sulfur amino acid metabolic process (GO:0031335);; Biological Process: negative regulation of sulfur amino acid metabolic process (GO:0031336);; Biological Process: regulation of hormone metabolic process (GO:0032350);; Biological Process: negative regulation of hormone metabolic process (GO:0032351);; Biological Process: negative regulation of hormone biosynthetic process (GO:0032353);; Biological Process: protein modification by small protein conjugation (GO:0032446);; Biological Process: multicellular organismal process (GO:0032501);; Biological Process: developmental process (GO:0032502);; Biological Process: regulation of cellular amine metabolic process (GO:0033238);; Biological Process: negative regulation of cellular amine metabolic process (GO:0033239);; Biological Process: protein modification process (GO:0036211);; Biological Process: response to chemical (GO:0042221);; Biological Process: regulation of sulfur metabolic process (GO:0042762);;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negative regulation of cellular amino acid metabolic process (GO:0045763);; Biological Process: regulation of hormone biosynthetic process (GO:0046885);; Biological Process: root development (GO:0048364);; Biological Process: negative regulation of biological process (GO:0048519);; Biological Process: negative regulation of cellular process (GO:0048523);; Biological Process: lateral root development (GO:0048527);; Biological Process: post-embryonic root development (GO:0048528);; Biological Process: anatomical structure formation involved in morphogenesis (GO:0048646);;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negative regulation of sulfur metabolic process (GO:0051175);; Biological Process: proteolysis involved in cellular protein catabolic process (GO:0051603);; Biological Process: protein autoubiquitination (GO:0051865);; Biological Process: biological regulation (GO:0065007);; Biological Process: regulation of biological quality (GO:0065008);; Biological Process: protein modification by small protein conjugation or removal (GO:0070647);; Biological Process: organic substance metabolic process (GO:0071704);; Biological Process: regulation of primary metabolic process (GO:0080090);;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regulation of olefin metabolic process (GO:1900908);; Biological Process: negative regulation of olefin metabolic process (GO:1900909);; Biological Process: regulation of olefin biosynthetic process (GO:1900911);; Biological Process: negative regulation of olefin biosynthetic process (GO:1900912);; Biological Process: organonitrogen compound metabolic process (GO:1901564);; Biological Process: organonitrogen compound catabolic process (GO:1901565);; Biological Process: organic substance catabolic process (GO:1901575);; Biological Process: plant organ morphogenesis (GO:1905392);; Biological Process: plant organ formation (GO:1905393);; </t>
  </si>
  <si>
    <t xml:space="preserve">K19044|2.8e-237|bdi:100831868|K19044 E3 ubiquitin-protein ligase XBAT32/33 [EC:2.3.2.27] | (RefSeq) probable E3 ubiquitin-protein ligase XBOS35 </t>
  </si>
  <si>
    <t>Probable E3 ubiquitin-protein ligase XBOS35 OS=Oryza sativa subsp. japonica OX=39947 GN=XBOS35 PE=2 SV=1</t>
  </si>
  <si>
    <t>probable E3 ubiquitin-protein ligase XBOS35 [Brachypodium distachyon]</t>
  </si>
  <si>
    <t>molecular function: catalytic activity (GO:0003824);; biological process: metabolic process (GO:0008152);; biological process: cellular process (GO:0009987);; biological process: biological regulation (GO:0065007);; biological process: multicellular organismal process (GO:0032501);; biological process: developmental process (GO:0032502);; biological process: single-organism process (GO:0044699);; biological process: response to stimulus (GO:0050896)</t>
  </si>
  <si>
    <t>PH02Gene29699</t>
  </si>
  <si>
    <t xml:space="preserve">Molecular Function: protein serine/threonine kinase activity (GO:0004674);; Molecular Function: calcium ion binding (GO:0005509);; Molecular Function: ATP binding (GO:0005524);; Cellular Component: integral component of membrane (GO:0016021);; Molecular Function: polysaccharide binding (GO:0030247);; </t>
  </si>
  <si>
    <t xml:space="preserve">K23544|5.8e-56|brp:103842861|K23544 serine incorporator 1/3 | (RefSeq) serine incorporator 3 </t>
  </si>
  <si>
    <t>wall-associated receptor kinase 2-like [Setaria viridis]</t>
  </si>
  <si>
    <t>PH02Gene20576</t>
  </si>
  <si>
    <t xml:space="preserve">K10406|8.2e-79|lsv:111883439|K10406 kinesin family member C2/C3 | (RefSeq) kinesin-like protein KIN-14R isoform X1 </t>
  </si>
  <si>
    <t>Phyllostachys_edulis_newGene_15792</t>
  </si>
  <si>
    <t>PH02Gene37461</t>
  </si>
  <si>
    <t>[FR]</t>
  </si>
  <si>
    <t>Nucleotide transport and metabolism;; General function prediction only</t>
  </si>
  <si>
    <t xml:space="preserve">K07766|6.6e-101|sita:101761055|K07766 diphosphoinositol-polyphosphate diphosphatase [EC:3.6.1.52] | (RefSeq) nudix hydrolase 13, mitochondrial isoform X1 </t>
  </si>
  <si>
    <t>Nudix hydrolase 13, mitochondrial OS=Arabidopsis thaliana OX=3702 GN=NUDT13 PE=1 SV=1</t>
  </si>
  <si>
    <t>nudix hydrolase 13, mitochondrial-like isoform X1 [Setaria viridis]</t>
  </si>
  <si>
    <t>PH02Gene50279</t>
  </si>
  <si>
    <t>Neprosin</t>
  </si>
  <si>
    <t>PREDICTED: uncharacterized protein LOC102707956 [Oryza brachyantha]</t>
  </si>
  <si>
    <t>PH02Gene12916</t>
  </si>
  <si>
    <t xml:space="preserve">Cellular Component: THO complex (GO:0000347);; Biological Process: double-strand break repair via break-induced replication (GO:0000727);; Molecular Function: DNA helicase activity (GO:0003678);; Molecular Function: DNA replication origin binding (GO:0003688);; Molecular Function: single-stranded DNA binding (GO:0003697);; Molecular Function: ATP binding (GO:0005524);; Cellular Component: nucleus (GO:0005634);; Cellular Component: cytosol (GO:0005829);; Biological Process: pre-replicative complex assembly involved in nuclear cell cycle DNA replication (GO:0006267);; Biological Process: DNA unwinding involved in DNA replication (GO:0006268);; Biological Process: DNA strand elongation involved in DNA replication (GO:0006271);; Biological Process: pollen development (GO:0009555);; Cellular Component: MCM complex (GO:0042555);; Biological Process: mitotic DNA replication initiation (GO:1902975);; </t>
  </si>
  <si>
    <t xml:space="preserve">K02212|0.0e+00|sbi:8075459|K02212 DNA replication licensing factor MCM4 [EC:3.6.4.12] | (RefSeq) DNA replication licensing factor MCM4 </t>
  </si>
  <si>
    <t>DNA replication licensing factor MCM4 OS=Oryza sativa subsp. japonica OX=39947 GN=MCM4 PE=3 SV=2</t>
  </si>
  <si>
    <t>DNA replication licensing factor MCM4 [Sorghum bicolor]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</si>
  <si>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molecular function: catalytic activity (GO:0003824);; molecular function: binding (GO:0005488);; biological process: single-organism process (GO:0044699);; biological process: cellular component organization or biogenesis (GO:0071840);; biological process: multicellular organismal process (GO:0032501);; biological process: developmental process (GO:0032502)</t>
  </si>
  <si>
    <t>PH02Gene35076</t>
  </si>
  <si>
    <t xml:space="preserve">Biological Process: response to acid chemical (GO:0001101);; Molecular Function: molecular_function (GO:0003674);; Molecular Function: catalytic activity (GO:0003824);; Molecular Function: protein kinase activity (GO:0004672);; Molecular Function: protein serine/threonine kinase activity (GO:0004674);; Molecular Function: ATP binding (GO:0005524);; Cellular Component: cellular_component (GO:0005575);; Cellular Component: intracellular (GO:0005622);; Cellular Component: cell (GO:0005623);; Cellular Component: nucleus (GO:0005634);; Cellular Component: cytoplasm (GO:0005737);;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response to osmotic stress (GO:0006970);; Biological Process: cell communication (GO:0007154);; Biological Process: signal transduction (GO:0007165);; Biological Process: biological_process (GO:0008150);; Biological Process: metabolic process (GO:0008152);;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abscisic acid (GO:0009737);; Biological Process: cellular process (GO:0009987);; Biological Process: response to organic substance (GO:0010033);;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signaling (GO:0023052);; Biological Process: response to lipid (GO:0033993);; Biological Process: intracellular signal transduction (GO:0035556);; Biological Process: protein modification process (GO:0036211);; Biological Process: response to chemical (GO:0042221);;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organic substance metabolic process (GO:0071704);; Cellular Component: cell periphery (GO:0071944);; Biological Process: response to alcohol (GO:0097305);; Biological Process: organonitrogen compound metabolic process (GO:1901564);; Biological Process: response to oxygen-containing compound (GO:1901700);; </t>
  </si>
  <si>
    <t xml:space="preserve">K07198|1.7e-244|bdi:100823874|K07198 5'-AMP-activated protein kinase, catalytic alpha subunit [EC:2.7.11.11] | (RefSeq) CBL-interacting protein kinase 1 isoform X1 </t>
  </si>
  <si>
    <t>hypothetical protein E2562_015132 [Oryza meyeriana var. granulata]</t>
  </si>
  <si>
    <t>biological process: response to stimulus (GO:0050896);; molecular function: catalytic activity (GO:0003824);; biological process: metabolic process (GO:0008152);; biological process: cellular process (GO:0009987);; molecular function: binding (GO:0005488);; cellular component: cell (GO:0005623);; cellular component: cell part (GO:0044464);; cellular component: organelle (GO:0043226);; cellular component: membrane (GO:0016020);; biological process: biological regulation (GO:0065007);; biological process: signaling (GO:0023052);; biological process: single-organism process (GO:0044699)</t>
  </si>
  <si>
    <t>Phyllostachys_edulis_newGene_56</t>
  </si>
  <si>
    <t xml:space="preserve">K20181|7.6e-60|mtr:MTR_5g026090|K20181 vacuolar protein sorting-associated protein 18 | (RefSeq) vacuolar sorting-associated-like protein </t>
  </si>
  <si>
    <t>Putative receptor-like protein kinase At3g47110 OS=Arabidopsis thaliana OX=3702 GN=At3g47110 PE=3 SV=1</t>
  </si>
  <si>
    <t>receptor kinase-like protein Xa21 isoform X1 [Brachypodium distachyon]</t>
  </si>
  <si>
    <t>PH02Gene29249</t>
  </si>
  <si>
    <t xml:space="preserve">Molecular Function: RNA binding (GO:0003723);; Molecular Function: zinc ion binding (GO:0008270);; </t>
  </si>
  <si>
    <t xml:space="preserve">K12896|1.6e-75|ats:109736689|K12896 splicing factor, arginine/serine-rich 7 | (RefSeq) LOC109736689; serine/arginine-rich splicing factor RS2Z32-like </t>
  </si>
  <si>
    <t>Serine/arginine-rich splicing factor RS2Z33 OS=Arabidopsis thaliana OX=3702 GN=RS2Z33 PE=1 SV=1</t>
  </si>
  <si>
    <t>serine/arginine-rich splicing factor RS2Z32-like [Aegilops tauschii subsp. tauschii]</t>
  </si>
  <si>
    <t>PH02Gene09163</t>
  </si>
  <si>
    <t xml:space="preserve">Molecular Function: actin binding (GO:0003779);; </t>
  </si>
  <si>
    <t>Protein NETWORKED 1D OS=Arabidopsis thaliana OX=3702 GN=NET1D PE=3 SV=1</t>
  </si>
  <si>
    <t>protein NETWORKED 1A [Oryza sativa Japonica Group]</t>
  </si>
  <si>
    <t>PH02Gene26068</t>
  </si>
  <si>
    <t xml:space="preserve">K00924|1.6e-10|han:110895902|K00924 kinase [EC:2.7.1.-] | (RefSeq) receptor protein kinase TMK1-like </t>
  </si>
  <si>
    <t>hypothetical protein DAI22_02g042700 [Oryza sativa Japonica Group]</t>
  </si>
  <si>
    <t>PH02Gene15966</t>
  </si>
  <si>
    <t xml:space="preserve">K08679|6.9e-228|dosa:Os08t0526100-01|K08679 UDP-glucuronate 4-epimerase [EC:5.1.3.6] | (RefSeq) Os08g0526100; NAD(P)-binding domain containing protein. </t>
  </si>
  <si>
    <t>UDP-glucuronate 4-epimerase 6 OS=Arabidopsis thaliana OX=3702 GN=GAE6 PE=1 SV=1</t>
  </si>
  <si>
    <t>hypothetical protein GQ55_6G262000 [Panicum hallii var. hallii]</t>
  </si>
  <si>
    <t>PH02Gene03241</t>
  </si>
  <si>
    <t>PH02Gene21453</t>
  </si>
  <si>
    <t xml:space="preserve">Biological Process: microtubule bundle formation (GO:0001578);; Molecular Function: protein serine/threonine kinase activity (GO:0004674);; Molecular Function: steroid binding (GO:0005496);; Molecular Function: ATP binding (GO:0005524);; Cellular Component: endosome (GO:0005768);; Cellular Component: plasma membrane (GO:0005886);; Biological Process: skotomorphogenesis (GO:0009647);; Biological Process: detection of brassinosteroid stimulus (GO:0009729);; Biological Process: brassinosteroid mediated signaling pathway (GO:0009742);; Biological Process: hormone-mediated signaling pathway (GO:0009755);; Biological Process: positive regulation of flower development (GO:0009911);; Biological Process: response to UV-B (GO:0010224);; Biological Process: brassinosteroid homeostasis (GO:0010268);; Biological Process: pollen exine formation (GO:0010584);; Cellular Component: integral component of membrane (GO:0016021);; Molecular Function: protein homodimerization activity (GO:0042803);; Molecular Function: protein heterodimerization activity (GO:0046982);; Biological Process: leaf development (GO:0048366);; Biological Process: anther wall tapetum cell differentiation (GO:0048657);; Biological Process: negative regulation of cell death (GO:0060548);; Biological Process: regulation of seedling development (GO:1900140);; </t>
  </si>
  <si>
    <t xml:space="preserve">K13415|0.0e+00|bdi:100825302|K13415 protein brassinosteroid insensitive 1 [EC:2.7.10.1 2.7.11.1] | (RefSeq) brassinosteroid LRR receptor kinase BRI1 </t>
  </si>
  <si>
    <t>Brassinosteroid LRR receptor kinase BRI1 OS=Oryza sativa subsp. japonica OX=39947 GN=BRI1 PE=1 SV=1</t>
  </si>
  <si>
    <t>brassinosteroid LRR receptor kinase BRI1 [Brachypodium distachyon]</t>
  </si>
  <si>
    <t>biological process: cellular process (GO:0009987);; biological process: cellular component organization or biogenesis (GO:0071840);; 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multicellular organismal process (GO:0032501);; biological process: developmental process (GO:0032502);; biological process: single-organism process (GO:0044699);; biological process: response to stimulus (GO:0050896);; biological process: signaling (GO:0023052);; biological process: biological regulation (GO:0065007);; cellular component: membrane part (GO:0044425);; biological process: reproduction (GO:0000003);; biological process: reproductive process (GO:0022414)</t>
  </si>
  <si>
    <t>PH02Gene25503</t>
  </si>
  <si>
    <t>PH02Gene37596</t>
  </si>
  <si>
    <t xml:space="preserve">K08819|1.2e-155|cqi:110682744|K08819 cyclin-dependent kinase 12/13 [EC:2.7.11.22 2.7.11.23] | (RefSeq) probable serine/threonine-protein kinase At1g54610 </t>
  </si>
  <si>
    <t>hypothetical protein E2562_008561 [Oryza meyeriana var. granulata]</t>
  </si>
  <si>
    <t>Phyllostachys_edulis_newGene_19572</t>
  </si>
  <si>
    <t>PH02Gene25079</t>
  </si>
  <si>
    <t xml:space="preserve">K13223|7.7e-164|ats:109757929|K13223 indole-2-monooxygenase [EC:1.14.14.153] | (RefSeq) LOC109757929; indole-2-monooxygenase-like </t>
  </si>
  <si>
    <t>PH02Gene42339</t>
  </si>
  <si>
    <t xml:space="preserve">Molecular Function: malate dehydrogenase (decarboxylating) (NAD+) activity (GO:0004471);; Molecular Function: metal ion binding (GO:0046872);; Molecular Function: NAD binding (GO:0051287);; </t>
  </si>
  <si>
    <t xml:space="preserve">K00029|0.0e+00|bdi:100827888|K00029 malate dehydrogenase (oxaloacetate-decarboxylating)(NADP+) [EC:1.1.1.40] | (RefSeq) NADP-dependent malic enzyme </t>
  </si>
  <si>
    <t>Malic enzyme, NAD binding domain</t>
  </si>
  <si>
    <t>NADP-dependent malic enzyme OS=Phaseolus vulgaris OX=3885 GN=ME1 PE=2 SV=1</t>
  </si>
  <si>
    <t>NADP-dependent malic enzyme [Brachypodium distachyon]</t>
  </si>
  <si>
    <t>PH02Gene10541</t>
  </si>
  <si>
    <t xml:space="preserve">K22262|3.5e-81|qsu:112034235|K22262 WD repeat and FYVE domain-containing protein 3 | (RefSeq) protein SPIRRIG </t>
  </si>
  <si>
    <t>PH02Gene24779</t>
  </si>
  <si>
    <t>hypothetical protein SEVIR_3G233500v2 [Setaria viridis]</t>
  </si>
  <si>
    <t>Phyllostachys_edulis_newGene_14651</t>
  </si>
  <si>
    <t>PH02Gene48477</t>
  </si>
  <si>
    <t xml:space="preserve">K01180|1.1e-74|cmax:111487562|K01180 endo-1,3(4)-beta-glucanase [EC:3.2.1.6] | (RefSeq) uncharacterized protein LOC111487562 </t>
  </si>
  <si>
    <t>hypothetical protein SETIT_3G123700v2 [Setaria italica]</t>
  </si>
  <si>
    <t>PH02Gene01400</t>
  </si>
  <si>
    <t xml:space="preserve">K10581|9.2e-178|egu:105047412|K10581 ubiquitin-conjugating enzyme E2 O [EC:2.3.2.24] | (RefSeq) uncharacterized protein LOC105047412 </t>
  </si>
  <si>
    <t>Protein of unknown function (DUF2921)</t>
  </si>
  <si>
    <t>hypothetical protein PAHAL_3G185600 [Panicum hallii]</t>
  </si>
  <si>
    <t>PH02Gene38466</t>
  </si>
  <si>
    <t xml:space="preserve">Biological Process: cytidine to uridine editing (GO:0016554);; </t>
  </si>
  <si>
    <t xml:space="preserve">K00655|3.7e-51|sind:105166581|K00655 1-acyl-sn-glycerol-3-phosphate acyltransferase [EC:2.3.1.51] | (RefSeq) uncharacterized protein LOC105166581 </t>
  </si>
  <si>
    <t>Glycerolipid metabolism (ko00561);; Glycerophospholipid metabolism (ko00564)</t>
  </si>
  <si>
    <t>Multiple organellar RNA editing factor 2, chloroplastic OS=Arabidopsis thaliana OX=3702 GN=MORF2 PE=1 SV=1</t>
  </si>
  <si>
    <t>PH02Gene10430</t>
  </si>
  <si>
    <t xml:space="preserve">K14564|7.9e-249|zma:100283975|K14564 nucleolar protein 56 | (RefSeq) pco078604; uncharacterized protein LOC100283975 </t>
  </si>
  <si>
    <t>uncharacterized protein LOC100283975 [Zea mays]</t>
  </si>
  <si>
    <t>PH02Gene05997</t>
  </si>
  <si>
    <t xml:space="preserve">Molecular Function: polygalacturonase activity (GO:0004650);; Biological Process: carbohydrate metabolic process (GO:0005975);; </t>
  </si>
  <si>
    <t xml:space="preserve">K01184|9.6e-33|brp:103869879|K01184 polygalacturonase [EC:3.2.1.15] | (RefSeq) probable polygalacturonase At3g15720 isoform X1 </t>
  </si>
  <si>
    <t>hypothetical protein E2562_014015 [Oryza meyeriana var. granulata]</t>
  </si>
  <si>
    <t>PH02Gene35618</t>
  </si>
  <si>
    <t xml:space="preserve">K15405|2.6e-84|crb:17895978|K15405 midchain alkane hydroxylase | (RefSeq) alkane hydroxylase MAH1 </t>
  </si>
  <si>
    <t>Noroxomaritidine synthase 1 OS=Narcissus pseudonarcissus OX=39639 GN=Cyp96T1 PE=2 SV=1</t>
  </si>
  <si>
    <t>noroxomaritidine synthase-like [Panicum hallii]</t>
  </si>
  <si>
    <t>Phyllostachys_edulis_newGene_19042</t>
  </si>
  <si>
    <t>Phyllostachys_edulis_newGene_7499</t>
  </si>
  <si>
    <t xml:space="preserve">K13457|2.7e-56|obr:102710703|K13457 disease resistance protein RPM1 | (RefSeq) disease resistance protein RPM1-like </t>
  </si>
  <si>
    <t>hypothetical protein BRADI_2g57534v3 [Brachypodium distachyon]</t>
  </si>
  <si>
    <t>PH02Gene48231</t>
  </si>
  <si>
    <t xml:space="preserve">K03260|9.3e-12|obr:102719876|K03260 translation initiation factor 4G | (RefSeq) zinc finger CCCH domain-containing protein 43-like </t>
  </si>
  <si>
    <t>Zinc finger CCCH domain-containing protein 8 OS=Oryza sativa subsp. japonica OX=39947 GN=Os01g0616400 PE=2 SV=2</t>
  </si>
  <si>
    <t>uncharacterized protein LOC100842536 [Brachypodium distachyon]</t>
  </si>
  <si>
    <t>PH02Gene21714</t>
  </si>
  <si>
    <t>PH02Gene09278</t>
  </si>
  <si>
    <t xml:space="preserve">K24139|2.4e-190|obr:102719614|K24139 auxin efflux carrier family protein | (RefSeq) uncharacterized transporter YBR287W-like </t>
  </si>
  <si>
    <t>PREDICTED: uncharacterized transporter YBR287W-like [Oryza brachyantha]</t>
  </si>
  <si>
    <t>PH02Gene25124</t>
  </si>
  <si>
    <t xml:space="preserve">K01054|4.4e-177|dosa:Os03t0719400-01|K01054 acylglycerol lipase [EC:3.1.1.23] | (RefSeq) Os03g0719400; Alpha/beta hydrolase fold-1 domain containing protein. </t>
  </si>
  <si>
    <t>uncharacterized protein LOC4333927 [Oryza sativa Japonica Group]</t>
  </si>
  <si>
    <t>Phyllostachys_edulis_newGene_9130</t>
  </si>
  <si>
    <t>Phyllostachys_edulis_newGene_18357</t>
  </si>
  <si>
    <t>PH02Gene40977</t>
  </si>
  <si>
    <t xml:space="preserve">Molecular Function: AMP deaminase activity (GO:0003876);; Cellular Component: cytosol (GO:0005829);; Biological Process: IMP biosynthetic process (GO:0006188);; Biological Process: IMP salvage (GO:0032264);; Biological Process: AMP metabolic process (GO:0046033);; </t>
  </si>
  <si>
    <t xml:space="preserve">K01490|0.0e+00|bdi:100840524|K01490 AMP deaminase [EC:3.5.4.6] | (RefSeq) probable AMP deaminase isoform X1 </t>
  </si>
  <si>
    <t>Adenosine/AMP deaminase</t>
  </si>
  <si>
    <t>AMP deaminase OS=Arabidopsis thaliana OX=3702 GN=AMPD PE=1 SV=2</t>
  </si>
  <si>
    <t>probable AMP deaminase isoform X1 [Brachypodium distachyon]</t>
  </si>
  <si>
    <t>Phyllostachys_edulis_newGene_18805</t>
  </si>
  <si>
    <t xml:space="preserve">Molecular Function: DNA binding (GO:0003677);; Cellular Component: integral component of membrane (GO:0016021);; </t>
  </si>
  <si>
    <t xml:space="preserve">K07466|2.5e-08|osa:9272338|K07466 replication factor A1 | (RefSeq) replication protein A 70 kDa DNA-binding subunit </t>
  </si>
  <si>
    <t>replication protein A 70 kDa DNA-binding subunit B-like [Panicum miliaceum]</t>
  </si>
  <si>
    <t>Phyllostachys_edulis_newGene_8911</t>
  </si>
  <si>
    <t>BTB/POZ domain-containing protein At1g63850 OS=Arabidopsis thaliana OX=3702 GN=At1g63850 PE=1 SV=1</t>
  </si>
  <si>
    <t>BTB/POZ domain-containing protein At1g63850 [Brachypodium distachyon]</t>
  </si>
  <si>
    <t>PH02Gene33971</t>
  </si>
  <si>
    <t xml:space="preserve">K13448|5.3e-73|obr:102711103|K13448 calcium-binding protein CML | (RefSeq) probable calcium-binding protein CML11 </t>
  </si>
  <si>
    <t>Probable calcium-binding protein CML11 OS=Oryza sativa subsp. japonica OX=39947 GN=CML11 PE=2 SV=1</t>
  </si>
  <si>
    <t>hypothetical protein EJB05_52327, partial [Eragrostis curvula]</t>
  </si>
  <si>
    <t>PH02Gene37770</t>
  </si>
  <si>
    <t xml:space="preserve">K16222|2.1e-47|csat:104740088|K16222 Dof zinc finger protein DOF5.5 | (RefSeq) cyclic dof factor 1 </t>
  </si>
  <si>
    <t>PH02Gene33862</t>
  </si>
  <si>
    <t xml:space="preserve">K14484|1.2e-106|sita:101783324|K14484 auxin-responsive protein IAA | (RefSeq) auxin-responsive protein IAA27 </t>
  </si>
  <si>
    <t>Auxin-responsive protein IAA27 OS=Oryza sativa subsp. japonica OX=39947 GN=IAA27 PE=2 SV=2</t>
  </si>
  <si>
    <t>PH02Gene11012</t>
  </si>
  <si>
    <t xml:space="preserve">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multicellular organism development (GO:0007275);; Biological Process: biological_process (GO:0008150);; Biological Process: anatomical structure morphogenesis (GO:0009653);; Biological Process: post-embryonic development (GO:0009791);; Biological Process: regulation of biosynthetic process (GO:0009889);; Biological Process: positive regulation of biosynthetic process (GO:0009891);; Biological Process: positive regulation of metabolic process (GO:0009893);; Biological Process: root morphogenesis (GO:0010015);; Biological Process: post-embryonic root morphogenesis (GO:0010101);; Biological Process: lateral root morphogenesis (GO:0010102);; Biological Process: lateral root formation (GO:0010311);;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regulation of nucleobase-containing compound metabolic process (GO:0019219);; Biological Process: regulation of metabolic process (GO:0019222);; Biological Process: root system development (GO:0022622);;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positive regulation of transcription, DNA-templated (GO:0045893);; Biological Process: positive regulation of nucleobase-containing compound metabolic process (GO:0045935);; Biological Process: root development (GO:0048364);; Biological Process: positive regulation of biological process (GO:0048518);; Biological Process: positive regulation of cellular process (GO:0048522);; Biological Process: lateral root development (GO:0048527);; Biological Process: post-embryonic root development (GO:0048528);; Biological Process: anatomical structure formation involved in morphogenesis (GO:0048646);;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Biological Process: regulation of primary metabolic process (GO:0080090);;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plant organ morphogenesis (GO:1905392);; Biological Process: plant organ formation (GO:1905393);; Biological Process: regulation of cellular macromolecule biosynthetic process (GO:2000112);; Biological Process: regulation of RNA biosynthetic process (GO:2001141);; </t>
  </si>
  <si>
    <t xml:space="preserve">K13944|1.4e-69|dosa:Os03t0149000-01|K13944 LOB domain-containing protein 16 | (RefSeq) Os03g0149000; Similar to LOB domain protein 31. </t>
  </si>
  <si>
    <t>LOB domain-containing protein CRL1 OS=Oryza sativa subsp. japonica OX=39947 GN=CRL1 PE=1 SV=1</t>
  </si>
  <si>
    <t>hypothetical protein E2562_024636 [Oryza meyeriana var. granulata]</t>
  </si>
  <si>
    <t>cellular component: cell (GO:0005623);; cellular component: cell part (GO:0044464);; cellular component: organelle (GO:0043226);; biological process: biological regulation (GO:0065007);; biological process: multicellular organismal process (GO:0032501);; biological process: developmental process (GO:0032502);; biological process: single-organism process (GO:0044699)</t>
  </si>
  <si>
    <t>PH02Gene00889</t>
  </si>
  <si>
    <t>PH02Gene03466</t>
  </si>
  <si>
    <t xml:space="preserve">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Cellular Component: nuclear envelope (GO:0005635);; Cellular Component: cytoplasm (GO:0005737);; Cellular Component: endoplasmic reticulum (GO:0005783);;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Cellular Component: endomembrane system (GO:0012505);; Cellular Component: membrane (GO:0016020);; Biological Process: regulation of nucleobase-containing compound metabolic process (GO:0019219);; Biological Process: regulation of metabolic process (GO:0019222);; Cellular Component: organelle membrane (GO:0031090);; Biological Process: regulation of cellular metabolic process (GO:0031323);; Biological Process: regulation of cellular biosynthetic process (GO:0031326);; Cellular Component: nuclear membrane (GO:0031965);; Cellular Component: organelle envelope (GO:0031967);; Cellular Component: envelope (GO:0031975);;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</si>
  <si>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K14494|3.1e-42|cam:101503964|K14494 DELLA protein | (RefSeq) DELLA protein GAI </t>
  </si>
  <si>
    <t>Protein NODULATION SIGNALING PATHWAY 2 OS=Oryza sativa subsp. japonica OX=39947 GN=NSP2 PE=1 SV=1</t>
  </si>
  <si>
    <t>hypothetical protein E2562_026381 [Oryza meyeriana var. granulata]</t>
  </si>
  <si>
    <t>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(GO:0043226);; cellular component: organelle part (GO:0044422);; cellular component: membrane (GO:0016020)</t>
  </si>
  <si>
    <t>Phyllostachys_edulis_newGene_11861</t>
  </si>
  <si>
    <t>hypothetical protein ZEAMMB73_Zm00001d035352 [Zea mays]</t>
  </si>
  <si>
    <t>PH02Gene12804</t>
  </si>
  <si>
    <t xml:space="preserve">Cellular Component: cellular_component (GO:0005575);; Cellular Component: cell wall (GO:0005618);; Cellular Component: intracellular (GO:0005622);; Cellular Component: cell (GO:0005623);; Cellular Component: cytoplasm (GO:0005737);; Cellular Component: vacuole (GO:0005773);; Cellular Component: vacuolar membrane (GO:0005774);; Cellular Component: plasma membrane (GO:0005886);; Biological Process: multicellular organism development (GO:0007275);; Biological Process: biological_process (GO:0008150);; Cellular Component: membrane (GO:0016020);; Biological Process: root system development (GO:0022622);; Cellular Component: external encapsulating structure (GO:0030312);; Cellular Component: organelle membrane (GO:0031090);; Cellular Component: intrinsic component of membrane (GO:0031224);; Cellular Component: anchored component of membrane (GO:0031225);; Cellular Component: intrinsic component of plasma membrane (GO:0031226);;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vacuolar part (GO:0044437);; Cellular Component: cytoplasmic part (GO:0044444);; Cellular Component: intracellular organelle part (GO:0044446);; Cellular Component: plasma membrane part (GO:0044459);; Cellular Component: cell part (GO:0044464);; Cellular Component: anchored component of plasma membrane (GO:0046658);; Biological Process: root development (GO:0048364);; Biological Process: shoot system development (GO:0048367);; Biological Process: system development (GO:0048731);; Biological Process: anatomical structure development (GO:0048856);; Cellular Component: cell periphery (GO:0071944);; Cellular Component: bounding membrane of organelle (GO:0098588);; Cellular Component: whole membrane (GO:0098805);; Biological Process: plant organ development (GO:0099402);; </t>
  </si>
  <si>
    <t>Fasciclin-like arabinogalactan protein 2 OS=Arabidopsis thaliana OX=3702 GN=FLA2 PE=2 SV=1</t>
  </si>
  <si>
    <t>hypothetical protein E2562_035216 [Oryza meyeriana var. granulata]</t>
  </si>
  <si>
    <t>cellular component: cell (GO:0005623);; cellular component: cell part (GO:0044464);; cellular component: organelle (GO:0043226);; cellular component: membrane (GO:0016020);; cellular component: organelle part (GO:0044422);; biological process: multicellular organismal process (GO:0032501);; biological process: developmental process (GO:0032502);; biological process: single-organism process (GO:0044699);; cellular component: membrane part (GO:0044425)</t>
  </si>
  <si>
    <t>PH02Gene12898</t>
  </si>
  <si>
    <t>hypothetical protein E2562_009991 [Oryza meyeriana var. granulata]</t>
  </si>
  <si>
    <t>PH02Gene04153</t>
  </si>
  <si>
    <t xml:space="preserve">K13434|4.4e-13|mus:103981850|K13434 pathogenesis-related genes transcriptional activator PTI6 | (RefSeq) pathogenesis-related genes transcriptional activator PTI6-like </t>
  </si>
  <si>
    <t>Ethylene-responsive transcription factor ERF117 OS=Arabidopsis thaliana OX=3702 GN=ERF117 PE=2 SV=1</t>
  </si>
  <si>
    <t>ethylene-responsive transcription factor ERF118 [Setaria italica]</t>
  </si>
  <si>
    <t>PH02Gene30096</t>
  </si>
  <si>
    <t xml:space="preserve">Cellular Component: actin cytoskeleton (GO:0015629);; Biological Process: negative regulation of actin filament depolymerization (GO:0030835);; Biological Process: actin filament severing (GO:0051014);; Molecular Function: actin filament binding (GO:0051015);; </t>
  </si>
  <si>
    <t xml:space="preserve">K08017|0.0e+00|sbi:8075998|K08017 advillin | (RefSeq) villin-1 </t>
  </si>
  <si>
    <t>Villin-1 OS=Oryza sativa subsp. japonica OX=39947 GN=VLN1 PE=2 SV=1</t>
  </si>
  <si>
    <t>villin-1-like isoform X1 [Panicum hallii]</t>
  </si>
  <si>
    <t>cellular component: cell (GO:0005623);; cellular component: organelle (GO:0043226);; cellular component: cell part (GO:0044464);; biological process: cellular process (GO:0009987);; biological process: single-organism process (GO:0044699);; biological process: biological regulation (GO:0065007);; biological process: cellular component organization or biogenesis (GO:0071840);; molecular function: binding (GO:0005488)</t>
  </si>
  <si>
    <t>PH02Gene26153</t>
  </si>
  <si>
    <t xml:space="preserve">Biological Process: cytokinesis by cell plate formation (GO:0000911);; </t>
  </si>
  <si>
    <t>Coiled-coil domain-containing protein SCD2 OS=Arabidopsis thaliana OX=3702 GN=SCD2 PE=1 SV=1</t>
  </si>
  <si>
    <t>coiled-coil domain-containing protein SCD2 isoform X1 [Brachypodium distachyon]</t>
  </si>
  <si>
    <t>biological process: cellular process (GO:0009987);; biological process: single-organism process (GO:0044699)</t>
  </si>
  <si>
    <t>PH02Gene25431</t>
  </si>
  <si>
    <t xml:space="preserve">Cellular Component: Golgi membrane (GO:0000139);; Cellular Component: integral component of membrane (GO:0016021);; Biological Process: pectin biosynthetic process (GO:0045489);; Molecular Function: polygalacturonate 4-alpha-galacturonosyltransferase activity (GO:0047262);; Biological Process: cell wall organization (GO:0071555);; </t>
  </si>
  <si>
    <t xml:space="preserve">K13648|5.1e-248|bdi:100828117|K13648 alpha-1,4-galacturonosyltransferase [EC:2.4.1.43] | (RefSeq) probable galacturonosyltransferase 6 </t>
  </si>
  <si>
    <t>Probable galacturonosyltransferase 6 OS=Arabidopsis thaliana OX=3702 GN=GAUT6 PE=2 SV=1</t>
  </si>
  <si>
    <t>probable galacturonosyltransferase 6 [Brachypodium distachyon]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</si>
  <si>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metabolic process (GO:0008152);; biological process: single-organism process (GO:0044699);; molecular function: catalytic activity (GO:0003824);; biological process: cellular process (GO:0009987);; biological process: cellular component organization or biogenesis (GO:0071840)</t>
  </si>
  <si>
    <t>PH02Gene38768</t>
  </si>
  <si>
    <t>hypothetical protein E2562_033544 [Oryza meyeriana var. granulata]</t>
  </si>
  <si>
    <t>PH02Gene12052</t>
  </si>
  <si>
    <t xml:space="preserve">K15639|7.1e-282|ats:109771619|K15639 PHYB activation tagged suppressor 1 [EC:1.14.-.-] | (RefSeq) LOC109771619; cytochrome P450 734A2-like </t>
  </si>
  <si>
    <t>Phyllostachys_edulis_newGene_7775</t>
  </si>
  <si>
    <t xml:space="preserve">K13420|1.5e-09|lsv:111890303|K13420 LRR receptor-like serine/threonine-protein kinase FLS2 [EC:2.7.11.1] | (RefSeq) probable LRR receptor-like serine/threonine-protein kinase At3g47570 </t>
  </si>
  <si>
    <t>Phyllostachys_edulis_newGene_10322</t>
  </si>
  <si>
    <t xml:space="preserve">K06911|1.1e-125|dosa:Os08t0364900-00|K06911 quercetin 2,3-dioxygenase [EC:1.13.11.24] | (RefSeq) Os08g0364900; Similar to Pirin-like protein. </t>
  </si>
  <si>
    <t>hypothetical protein E2562_029815 [Oryza meyeriana var. granulata]</t>
  </si>
  <si>
    <t>PH02Gene35794</t>
  </si>
  <si>
    <t>Binding partner of ACD11 1 OS=Arabidopsis thaliana OX=3702 GN=BPA1 PE=1 SV=1</t>
  </si>
  <si>
    <t>Binding partner of ACD11 1 [Dichanthelium oligosanthes]</t>
  </si>
  <si>
    <t>PH02Gene49526</t>
  </si>
  <si>
    <t>TFIIS helical bundle-like domain</t>
  </si>
  <si>
    <t>Probable mediator of RNA polymerase II transcription subunit 26b OS=Arabidopsis thaliana OX=3702 GN=MED26B PE=2 SV=1</t>
  </si>
  <si>
    <t>probable mediator of RNA polymerase II transcription subunit 26b [Oryza sativa Japonica Group]</t>
  </si>
  <si>
    <t>PH02Gene37674</t>
  </si>
  <si>
    <t xml:space="preserve">K13457|1.0e-209|ats:109777892|K13457 disease resistance protein RPM1 | (RefSeq) LOC109777892; disease resistance protein RPP13-like </t>
  </si>
  <si>
    <t>disease resistance protein PIK6-NP-like isoform X1 [Oryza sativa Japonica Group]</t>
  </si>
  <si>
    <t>PH02Gene11310</t>
  </si>
  <si>
    <t xml:space="preserve">Molecular Function: metalloendopeptidase activity (GO:0004222);; Molecular Function: metal ion binding (GO:0046872);; </t>
  </si>
  <si>
    <t xml:space="preserve">K18156|5.7e-91|sita:101763986|K18156 mitochondrial inner membrane protease ATP23 [EC:3.4.24.-] | (RefSeq) mitochondrial inner membrane protease ATP23 </t>
  </si>
  <si>
    <t>Peptidase M76 family</t>
  </si>
  <si>
    <t>hypothetical protein EJB05_39063 [Eragrostis curvula]</t>
  </si>
  <si>
    <t>PH02Gene18706</t>
  </si>
  <si>
    <t xml:space="preserve">Molecular Function: catalytic activity (GO:0003824);; Cellular Component: cytosol (GO:0005829);; Cellular Component: plasma membrane (GO:0005886);; Biological Process: cellular amino acid metabolic process (GO:0006520);; Biological Process: response to lipid hydroperoxide (GO:0006982);; Biological Process: response to UV-B (GO:0010224);; Biological Process: response to non-ionic osmotic stress (GO:0010335);; Cellular Component: endomembrane system (GO:0012505);; Biological Process: chlorophyll metabolic process (GO:0015994);; Biological Process: hyperosmotic salinity response (GO:0042538);; Molecular Function: protein homodimerization activity (GO:0042803);; Biological Process: pyridoxal phosphate biosynthetic process (GO:0042823);; Molecular Function: protein heterodimerization activity (GO:0046982);; </t>
  </si>
  <si>
    <t xml:space="preserve">K06215|4.0e-160|obr:102710219|K06215 pyridoxal 5'-phosphate synthase pdxS subunit [EC:4.3.3.6] | (RefSeq) probable pyridoxal 5'-phosphate synthase subunit PDX1.1 </t>
  </si>
  <si>
    <t>SOR/SNZ family</t>
  </si>
  <si>
    <t>Probable pyridoxal 5'-phosphate synthase subunit PDX1.1 OS=Oryza sativa subsp. japonica OX=39947 GN=PDX11 PE=2 SV=1</t>
  </si>
  <si>
    <t>probable pyridoxal 5'-phosphate synthase subunit PDX1.1 [Panicum hallii]</t>
  </si>
  <si>
    <t>molecular function: catalytic activity (GO:0003824);; cellular component: cell (GO:0005623);; cellular component: cell part (GO:0044464);; cellular component: membrane (GO:0016020);; biological process: metabolic process (GO:0008152);; biological process: cellular process (GO:0009987);; biological process: single-organism process (GO:0044699);; biological process: response to stimulus (GO:0050896);; molecular function: binding (GO:0005488)</t>
  </si>
  <si>
    <t>PH02Gene42656</t>
  </si>
  <si>
    <t xml:space="preserve">Molecular Function: motor activity (GO:0003774);; Cellular Component: cytoplasm (GO:0005737);; Cellular Component: microtubule (GO:0005874);; Biological Process: microtubule-based process (GO:0007017);; Cellular Component: dynein complex (GO:0030286);; </t>
  </si>
  <si>
    <t xml:space="preserve">K10418|3.1e-43|osa:4325617|K10418 dynein light chain LC8-type | (RefSeq) dynein light chain LC6, flagellar outer arm </t>
  </si>
  <si>
    <t>Dynein light chain type 1</t>
  </si>
  <si>
    <t>hypothetical protein EJB05_16906 [Eragrostis curvula]</t>
  </si>
  <si>
    <t>molecular function: catalytic activity (GO:0003824);; cellular component: cell (GO:0005623);; cellular component: cell part (GO:0044464);; cellular component: organelle (GO:0043226);; cellular component: organelle part (GO:0044422);; cellular component: supramolecular complex (GO:0099080);; biological process: cellular process (GO:0009987);; cellular component: macromolecular complex (GO:0032991)</t>
  </si>
  <si>
    <t>PH02Gene17396</t>
  </si>
  <si>
    <t xml:space="preserve">Biological Process: MAPK cascade (GO:0000165);; Molecular Function: molecular_function (GO:0003674);; Molecular Function: catalytic activity (GO:0003824);; Molecular Function: protein kinase activity (GO:0004672);; Molecular Function: protein serine/threonine kinase activity (GO:0004674);; Molecular Function: MAP kinase activity (GO:0004707);; Molecular Function: ATP binding (GO:0005524);; Cellular Component: cellular_component (GO:0005575);; Cellular Component: intracellular (GO:0005622);; Cellular Component: cell (GO:0005623);; Cellular Component: nucleus (GO:0005634);; Cellular Component: cytoplasm (GO:0005737);; Cellular Component: vacuole (GO:0005773);;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biological_process (GO:0008150);; Biological Process: metabolic process (GO:0008152);; Biological Process: cellular process (GO:0009987);; Biological Process: regulation of gene expression (GO:0010468);;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regulation of metabolic process (GO:0019222);; Biological Process: protein metabolic process (GO:0019538);; Biological Process: signal transduction by protein phosphorylation (GO:0023014);; Biological Process: signaling (GO:0023052);; Biological Process: intracellular signal transduction (GO:0035556);; Biological Process: protein modification process (GO:0036211);;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regulation of macromolecule metabolic process (GO:0060255);; Biological Process: biological regulation (GO:0065007);; Biological Process: organic substance metabolic process (GO:0071704);; Cellular Component: cell periphery (GO:0071944);; Biological Process: organonitrogen compound metabolic process (GO:1901564);; </t>
  </si>
  <si>
    <t xml:space="preserve">K04371|6.3e-302|obr:102712808|K04371 mitogen-activated protein kinase 1/3 [EC:2.7.11.24] | (RefSeq) mitogen-activated protein kinase 14 </t>
  </si>
  <si>
    <t>Mitogen-activated protein kinase 14 OS=Oryza sativa subsp. japonica OX=39947 GN=MPK14 PE=2 SV=1</t>
  </si>
  <si>
    <t>hypothetical protein E2562_037073 [Oryza meyeriana var. granulata]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</si>
  <si>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cell part (GO:0044464);; cellular component: organelle (GO:0043226);; cellular component: membrane (GO:0016020)</t>
  </si>
  <si>
    <t>PH02Gene37857</t>
  </si>
  <si>
    <t>uncharacterized protein LOC101785997 [Setaria italica]</t>
  </si>
  <si>
    <t>PH02Gene36587</t>
  </si>
  <si>
    <t xml:space="preserve">Cellular Component: chloroplast thylakoid membrane (GO:0009535);; Biological Process: response to wounding (GO:0009611);; Cellular Component: integral component of membrane (GO:0016021);; Biological Process: cellular response to high light intensity (GO:0071486);; Biological Process: cellular response to UV-A (GO:0071492);; </t>
  </si>
  <si>
    <t>Stress enhanced protein 2, chloroplastic OS=Arabidopsis thaliana OX=3702 GN=SEP2 PE=2 SV=1</t>
  </si>
  <si>
    <t>stress enhanced protein 2, chloroplastic [Setaria italica]</t>
  </si>
  <si>
    <t>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cellular component: membrane part (GO:0044425);; biological process: cellular process (GO:0009987)</t>
  </si>
  <si>
    <t>PH02Gene01514</t>
  </si>
  <si>
    <t>hypothetical protein E2562_024812 [Oryza meyeriana var. granulata]</t>
  </si>
  <si>
    <t>Phyllostachys_edulis_newGene_21184</t>
  </si>
  <si>
    <t>PH02Gene43826</t>
  </si>
  <si>
    <t xml:space="preserve">K23808|9.2e-90|mtr:MTR_2g023680|K23808 cytochrome P450 family 72 subfamily A polypeptide 67 [EC:1.14.13.-] | (RefSeq) cytochrome P450 family monooxygenase </t>
  </si>
  <si>
    <t>Cytochrome P450 716A67 OS=Medicago truncatula OX=3880 GN=CYP72A67 PE=2 SV=1</t>
  </si>
  <si>
    <t>cytochrome P450 72A14-like [Aegilops tauschii subsp. tauschii]</t>
  </si>
  <si>
    <t>PH02Gene24243</t>
  </si>
  <si>
    <t>Protein of unknown function, DUF599</t>
  </si>
  <si>
    <t>hypothetical protein E2562_022349 [Oryza meyeriana var. granulata]</t>
  </si>
  <si>
    <t>PH02Gene10903</t>
  </si>
  <si>
    <t xml:space="preserve">K09872|1.3e-154|zma:542014|K09872 aquaporin PIP | (RefSeq) pip1e; aquaporin PIP1-5 </t>
  </si>
  <si>
    <t>Aquaporin PIP1-5 OS=Zea mays OX=4577 GN=PIP1-5 PE=2 SV=1</t>
  </si>
  <si>
    <t>PIP1 protein, partial [Stipa tianschanica var. gobica]</t>
  </si>
  <si>
    <t>PH02Gene39577</t>
  </si>
  <si>
    <t xml:space="preserve">Biological Process: ribosomal small subunit assembly (GO:0000028);; Molecular Function: structural constituent of ribosome (GO:0003735);; Biological Process: translation (GO:0006412);; Cellular Component: cytosolic small ribosomal subunit (GO:0022627);; </t>
  </si>
  <si>
    <t xml:space="preserve">K02998|8.8e-141|sita:101782820|K02998 small subunit ribosomal protein SAe | (RefSeq) 40S ribosomal protein Sa-2 </t>
  </si>
  <si>
    <t>Ribosomal protein S2</t>
  </si>
  <si>
    <t>40S ribosomal protein SA OS=Vitis vinifera OX=29760 GN=GSVIVT00034021001 PE=3 SV=1</t>
  </si>
  <si>
    <t>40S ribosomal protein SA [Dichanthelium oligosanthes]</t>
  </si>
  <si>
    <t>biological process: cellular process (GO:0009987);; biological process: cellular component organization or biogenesis (GO:0071840);; molecular function: structural molecule activity (GO:0005198);; biological process: metabolic process (GO:0008152);; cellular component: cell (GO:0005623);; cellular component: macromolecular complex (GO:0032991);; cellular component: organelle (GO:0043226);; cellular component: organelle part (GO:0044422);; cellular component: cell part (GO:0044464)</t>
  </si>
  <si>
    <t>PH02Gene46272</t>
  </si>
  <si>
    <t xml:space="preserve">Cellular Component: cellular_component (GO:0005575);; Cellular Component: membrane (GO:0016020);; </t>
  </si>
  <si>
    <t xml:space="preserve">K01728|1.2e-226|bdi:100842200|K01728 pectate lyase [EC:4.2.2.2] | (RefSeq) probable pectate lyase 8 isoform X1 </t>
  </si>
  <si>
    <t>Probable pectate lyase 15 OS=Arabidopsis thaliana OX=3702 GN=At4g13710 PE=2 SV=1</t>
  </si>
  <si>
    <t>hypothetical protein E2562_010600 [Oryza meyeriana var. granulata]</t>
  </si>
  <si>
    <t>PH02Gene18313</t>
  </si>
  <si>
    <t>PAR1 protein</t>
  </si>
  <si>
    <t>uncharacterized protein LOC8061900 [Sorghum bicolor]</t>
  </si>
  <si>
    <t>PH02Gene32020</t>
  </si>
  <si>
    <t xml:space="preserve">K05657|0.0e+00|sita:101770764|K05657 ATP-binding cassette, subfamily B (MDR/TAP), member 10 | (RefSeq) ABC transporter B family member 28 </t>
  </si>
  <si>
    <t>ABC transporter B family member 28 OS=Arabidopsis thaliana OX=3702 GN=ABCB28 PE=2 SV=1</t>
  </si>
  <si>
    <t>ABC transporter B family member 28 [Panicum miliaceum]</t>
  </si>
  <si>
    <t>PH02Gene18744</t>
  </si>
  <si>
    <t>uncharacterized protein LOC4345298 isoform X2 [Oryza sativa Japonica Group]</t>
  </si>
  <si>
    <t>PH02Gene21689</t>
  </si>
  <si>
    <t>PREDICTED: uncharacterized protein LOC102702080 [Oryza brachyantha]</t>
  </si>
  <si>
    <t>Phyllostachys_edulis_newGene_12717</t>
  </si>
  <si>
    <t>PH02Gene36642</t>
  </si>
  <si>
    <t>hypothetical protein EJB05_20283, partial [Eragrostis curvula]</t>
  </si>
  <si>
    <t>PH02Gene34865</t>
  </si>
  <si>
    <t xml:space="preserve">K06268|1.7e-101|zma:101027228|K06268 serine/threonine-protein phosphatase 2B regulatory subunit | (RefSeq) CBL5; calcineurin B-like protein </t>
  </si>
  <si>
    <t>Calcineurin B-like protein 5 OS=Oryza sativa subsp. japonica OX=39947 GN=CBL5 PE=2 SV=1</t>
  </si>
  <si>
    <t>hypothetical protein EJB05_16256 [Eragrostis curvula]</t>
  </si>
  <si>
    <t>PH02Gene42333</t>
  </si>
  <si>
    <t xml:space="preserve">K01051|1.9e-196|dosa:Os01t0743200-01|K01051 pectinesterase [EC:3.1.1.11] | (RefSeq) Os01g0743200; Pectin lyase fold/virulence factor domain containing protein. </t>
  </si>
  <si>
    <t>Probable pectinesterase 53 OS=Arabidopsis thaliana OX=3702 GN=PME53 PE=2 SV=1</t>
  </si>
  <si>
    <t>probable pectinesterase 53 isoform X2 [Panicum hallii]</t>
  </si>
  <si>
    <t>Phyllostachys_edulis_newGene_11974</t>
  </si>
  <si>
    <t xml:space="preserve">Molecular Function: cysteine-type peptidase activity (GO:0008234);; Cellular Component: integral component of membrane (GO:0016021);; </t>
  </si>
  <si>
    <t>Ulp1 protease family, C-terminal catalytic domain</t>
  </si>
  <si>
    <t>hypothetical protein OsI_17608 [Oryza sativa Indica Group]</t>
  </si>
  <si>
    <t>PH02Gene07388</t>
  </si>
  <si>
    <t xml:space="preserve">K02210|0.0e+00|dosa:Os12t0560700-01|K02210 DNA replication licensing factor MCM7 [EC:3.6.4.12] | (RefSeq) Os12g0560700, MCM7, MINI-CHROMOSOME_MAINTENANCE_PROTEIN_7; Similar to PROLIFERA protein. </t>
  </si>
  <si>
    <t>PH02Gene41395</t>
  </si>
  <si>
    <t xml:space="preserve">Cellular Component: Golgi membrane (GO:0000139);; Biological Process: plant-type cell wall organization (GO:0009664);; Cellular Component: integral component of membrane (GO:0016021);; Molecular Function: arabinosyltransferase activity (GO:0052636);; </t>
  </si>
  <si>
    <t xml:space="preserve">K18207|6.0e-77|atr:18433656|K18207 protein O-mannose beta-1,4-N-acetylglucosaminyltransferase [EC:2.4.1.312] | (RefSeq) protein O-linked-mannose beta-1,4-N-acetylglucosaminyltransferase 2 </t>
  </si>
  <si>
    <t>uncharacterized protein LOC4329205 [Oryza sativa Japonica Group]</t>
  </si>
  <si>
    <t>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cellular component organization or biogenesis (GO:0071840);; cellular component: membrane part (GO:0044425);; molecular function: catalytic activity (GO:0003824)</t>
  </si>
  <si>
    <t>PH02Gene05370</t>
  </si>
  <si>
    <t xml:space="preserve">K02915|2.0e-23|mus:103969576|K02915 large subunit ribosomal protein L34e | (RefSeq) 60S ribosomal protein L34 </t>
  </si>
  <si>
    <t>Ribosomal protein L34e</t>
  </si>
  <si>
    <t>60S ribosomal protein L34 OS=Nicotiana tabacum OX=4097 GN=RPL34 PE=2 SV=1</t>
  </si>
  <si>
    <t>hypothetical protein OsI_27865 [Oryza sativa Indica Group]</t>
  </si>
  <si>
    <t>PH02Gene17551</t>
  </si>
  <si>
    <t>PH02Gene35053</t>
  </si>
  <si>
    <t>hypothetical protein OsI_35808 [Oryza sativa Indica Group]</t>
  </si>
  <si>
    <t>PH02Gene23230</t>
  </si>
  <si>
    <t>Protein of unknown function (DUF1138)</t>
  </si>
  <si>
    <t>ozone-responsive stress related protein [Oryza brachyantha]</t>
  </si>
  <si>
    <t>PH02Gene07457</t>
  </si>
  <si>
    <t xml:space="preserve">K11550|9.9e-34|dosa:Os05t0110700-01|K11550 kinetochore protein Spc25, animal type | (RefSeq) Os05g0110700; Chromosome segregation protein Spc25 domain containing protein. </t>
  </si>
  <si>
    <t>PH02Gene50754</t>
  </si>
  <si>
    <t>PH02Gene10970</t>
  </si>
  <si>
    <t xml:space="preserve">Biological Process: regulation of neurotransmitter levels (GO:0001505);; Molecular Function: molecular_function (GO:0003674);; Molecular Function: binding (GO:0005488);; Molecular Function: calcium ion binding (GO:0005509);; Cellular Component: cellular_component (GO:0005575);; Cellular Component: intracellular (GO:0005622);; Cellular Component: cell (GO:0005623);; Cellular Component: cytoplasm (GO:0005737);; Cellular Component: endosome (GO:0005768);; Cellular Component: endoplasmic reticulum (GO:0005783);; Cellular Component: endoplasmic reticulum membrane (GO:0005789);; Biological Process: cell communication (GO:0007154);; Biological Process: signal transduction (GO:0007165);; Cellular Component: synaptic vesicle (GO:0008021);; Biological Process: biological_process (GO:0008150);; Biological Process: cellular process (GO:0009987);; Biological Process: regulation of cell communication (GO:0010646);; Cellular Component: endomembrane system (GO:0012505);; Cellular Component: vesicle membrane (GO:0012506);; Cellular Component: membrane (GO:0016020);; Cellular Component: integral component of membrane (GO:0016021);; Biological Process: calcium-mediated signaling (GO:0019722);; Biological Process: second-messenger-mediated signaling (GO:0019932);; Biological Process: regulation of signaling (GO:0023051);; Biological Process: signaling (GO:0023052);; Biological Process: regulation of endocytosis (GO:0030100);; Cellular Component: transport vesicle (GO:0030133);; Biological Process: regulation of cell migration (GO:0030334);; Biological Process: negative regulation of cell migration (GO:0030336);; Cellular Component: transport vesicle membrane (GO:0030658);; Cellular Component: cytoplasmic vesicle membrane (GO:0030659);; Cellular Component: synaptic vesicle membrane (GO:0030672);; Cellular Component: organelle membrane (GO:0031090);; Cellular Component: intrinsic component of membrane (GO:0031224);; Cellular Component: cytoplasmic vesicle (GO:0031410);; Cellular Component: vesicle (GO:0031982);; Cellular Component: organelle subcompartment (GO:0031984);; Biological Process: regulation of localization (GO:0032879);; Biological Process: intracellular signal transduction (GO:0035556);; Biological Process: regulation of locomotion (GO:0040012);; Biological Process: negative regulation of locomotion (GO:0040013);; Cellular Component: nuclear outer membrane-endoplasmic reticulum membrane network (GO:0042175);; Molecular Function: ion binding (GO:0043167);; Molecular Function: cation binding (GO:0043169);;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endoplasmic reticulum part (GO:0044432);; Cellular Component: cytoplasmic vesicle part (GO:0044433);; Cellular Component: cytoplasmic part (GO:0044444);; Cellular Component: intracellular organelle part (GO:0044446);; Cellular Component: synapse part (GO:0044456);; Cellular Component: cell part (GO:0044464);; Cellular Component: synapse (GO:0045202);; Biological Process: negative regulation of endocytosis (GO:0045806);; Molecular Function: metal ion binding (GO:0046872);; Biological Process: regulation of neurotransmitter secretion (GO:0046928);; Biological Process: regulation of synaptic plasticity (GO:0048167);; Biological Process: regulation of neuronal synaptic plasticity (GO:0048168);;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modulation of chemical synaptic transmission (GO:0050804);; Biological Process: response to stimulus (GO:0050896);; Biological Process: regulation of secretion (GO:0051046);; Biological Process: regulation of transport (GO:0051049);; Biological Process: negative regulation of transport (GO:0051051);; Biological Process: regulation of cellular component organization (GO:0051128);; Biological Process: negative regulation of cellular component organization (GO:0051129);; Biological Process: regulation of cellular component movement (GO:0051270);; Biological Process: negative regulation of cellular component movement (GO:0051271);; Biological Process: regulation of neurotransmitter transport (GO:0051588);; Biological Process: cellular response to stimulus (GO:0051716);; Cellular Component: recycling endosome (GO:0055037);; Biological Process: regulation of cellular localization (GO:0060341);; Biological Process: regulation of vesicle-mediated transport (GO:0060627);; Biological Process: biological regulation (GO:0065007);; Biological Process: regulation of biological quality (GO:0065008);; Cellular Component: exocytic vesicle (GO:0070382);; Biological Process: regulation of response to stress (GO:0080134);; Cellular Component: neuron part (GO:0097458);; Cellular Component: intracellular vesicle (GO:0097708);; Cellular Component: bounding membrane of organelle (GO:0098588);; Cellular Component: presynapse (GO:0098793);; Cellular Component: whole membrane (GO:0098805);; Cellular Component: endoplasmic reticulum subcompartment (GO:0098827);; Cellular Component: exocytic vesicle membrane (GO:0099501);; Cellular Component: secretory vesicle (GO:0099503);; Biological Process: regulation of response to oxidative stress (GO:1902882);; Biological Process: negative regulation of response to oxidative stress (GO:1902883);; Biological Process: regulation of secretion by cell (GO:1903530);; Biological Process: regulation of cell motility (GO:2000145);; Biological Process: negative regulation of cell motility (GO:2000146);; </t>
  </si>
  <si>
    <t>FT-interacting protein 3 OS=Arabidopsis thaliana OX=3702 GN=FTIP3 PE=1 SV=1</t>
  </si>
  <si>
    <t>hypothetical protein E2562_018505 [Oryza meyeriana var. granulata]</t>
  </si>
  <si>
    <t>biological process: biological regulation (GO:0065007);; molecular function: binding (GO:0005488);; cellular component: cell (GO:0005623);; cellular component: cell part (GO:0044464);; cellular component: organelle (GO:0043226);; cellular component: membrane (GO:0016020);; cellular component: organelle part (GO:0044422);; cellular component: membrane part (GO:0044425);; biological process: cellular process (GO:0009987);; cellular component: synapse part (GO:0044456);; cellular component: synapse (GO:0045202);; biological process: signaling (GO:0023052);; biological process: single-organism process (GO:0044699);; biological process: response to stimulus (GO:0050896)</t>
  </si>
  <si>
    <t>PH02Gene01886</t>
  </si>
  <si>
    <t>Myb family transcription factor MOF1 OS=Oryza sativa subsp. japonica OX=39947 GN=MOF1 PE=1 SV=1</t>
  </si>
  <si>
    <t>hypothetical protein E2562_024215 [Oryza meyeriana var. granulata]</t>
  </si>
  <si>
    <t>Phyllostachys_edulis_newGene_670</t>
  </si>
  <si>
    <t xml:space="preserve">K01937|4.3e-06|sbi:110433469|K01937 CTP synthase [EC:6.3.4.2] | (RefSeq) CTP synthase-like isoform X1 </t>
  </si>
  <si>
    <t>PH02Gene15562</t>
  </si>
  <si>
    <t>hypothetical protein GQ55_5G489800 [Panicum hallii var. hallii]</t>
  </si>
  <si>
    <t>PH02Gene10041</t>
  </si>
  <si>
    <t xml:space="preserve">Biological Process: auxin-activated signaling pathway (GO:0009734);; Cellular Component: integral component of membrane (GO:0016021);; Biological Process: transmembrane transport (GO:0055085);; </t>
  </si>
  <si>
    <t xml:space="preserve">K13947|7.4e-301|sita:101768927|K13947 auxin efflux carrier family protein | (RefSeq) probable auxin efflux carrier component 1c isoform X2 </t>
  </si>
  <si>
    <t>Probable auxin efflux carrier component 1c OS=Oryza sativa subsp. japonica OX=39947 GN=PIN1C PE=2 SV=1</t>
  </si>
  <si>
    <t>probable auxin efflux carrier component 1c isoform X2 [Setaria italica]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</si>
  <si>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(GO:0016020);; cellular component: membrane part (GO:0044425);; biological process: localization (GO:0051179)</t>
  </si>
  <si>
    <t>PH02Gene01160</t>
  </si>
  <si>
    <t xml:space="preserve">Molecular Function: ubiquitin binding (GO:0043130);; Molecular Function: metal ion binding (GO:0046872);; </t>
  </si>
  <si>
    <t>Protein DA1</t>
  </si>
  <si>
    <t>Protein DA1-related 1 OS=Arabidopsis thaliana OX=3702 GN=DAR1 PE=1 SV=3</t>
  </si>
  <si>
    <t>protein DA1-related 1 [Brachypodium distachyon]</t>
  </si>
  <si>
    <t>PH02Gene33930</t>
  </si>
  <si>
    <t xml:space="preserve">K23872|3.1e-140|pda:103714148|K23872 putative homogalacturonan methyltransferase [EC:2.1.1.-] | (RefSeq) probable methyltransferase PMT13 </t>
  </si>
  <si>
    <t>Probable methyltransferase PMT20 OS=Arabidopsis thaliana OX=3702 GN=At1g31850 PE=2 SV=1</t>
  </si>
  <si>
    <t>PREDICTED: probable methyltransferase PMT21 [Oryza brachyantha]</t>
  </si>
  <si>
    <t>PH02Gene01173</t>
  </si>
  <si>
    <t xml:space="preserve">K09489|5.8e-72|zma:103638509|K09489 heat shock 70kDa protein 4 | (RefSeq) heat shock 70 kDa protein 14 </t>
  </si>
  <si>
    <t>SHR-binding domain of vacuolar-sorting associated protein 13</t>
  </si>
  <si>
    <t>hypothetical protein E2562_020183 [Oryza meyeriana var. granulata]</t>
  </si>
  <si>
    <t>PH02Gene14299</t>
  </si>
  <si>
    <t xml:space="preserve">Biological Process: fatty acid biosynthetic process (GO:0006633);; Cellular Component: chloroplast (GO:0009507);; Molecular Function: acyl-[acyl-carrier-protein] desaturase activity (GO:0045300);; Molecular Function: metal ion binding (GO:0046872);; </t>
  </si>
  <si>
    <t xml:space="preserve">K03921|5.1e-213|obr:102708427|K03921 acyl-[acyl-carrier-protein] desaturase [EC:1.14.19.2 1.14.19.11 1.14.19.26] | (RefSeq) stearoyl-[acyl-carrier-protein] 9-desaturase 5, chloroplastic </t>
  </si>
  <si>
    <t>Stearoyl-[acyl-carrier-protein] 9-desaturase 5, chloroplastic OS=Oryza sativa subsp. japonica OX=39947 GN=Os04g0379900 PE=2 SV=2</t>
  </si>
  <si>
    <t>PREDICTED: stearoyl-[acyl-carrier-protein] 9-desaturase 5, chloroplastic [Oryza brachyantha]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</si>
  <si>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molecular function: catalytic activity (GO:0003824);; molecular function: binding (GO:0005488)</t>
  </si>
  <si>
    <t>PH02Gene12814</t>
  </si>
  <si>
    <t>PH02Gene49719</t>
  </si>
  <si>
    <t xml:space="preserve">K07556|1.7e-130|zma:100282414|K07556 ATP synthase mitochondrial F1 complex assembly factor 2 | (RefSeq) IDP705; uncharacterized protein LOC100282414 </t>
  </si>
  <si>
    <t>probable carboxylesterase 18 [Oryza sativa Japonica Group]</t>
  </si>
  <si>
    <t>PH02Gene21139</t>
  </si>
  <si>
    <t xml:space="preserve">K00924|9.6e-117|csat:104712177|K00924 kinase [EC:2.7.1.-] | (RefSeq) probable receptor-like protein kinase At3g55450 isoform X1 </t>
  </si>
  <si>
    <t>Probable serine/threonine-protein kinase PBL3 OS=Arabidopsis thaliana OX=3702 GN=PBL3 PE=1 SV=1</t>
  </si>
  <si>
    <t>probable serine/threonine-protein kinase PBL3 isoform X1 [Oryza sativa Japonica Group]</t>
  </si>
  <si>
    <t>PH02Gene37818</t>
  </si>
  <si>
    <t>cell number regulator 10-like [Aegilops tauschii subsp. tauschii]</t>
  </si>
  <si>
    <t>PH02Gene12416</t>
  </si>
  <si>
    <t xml:space="preserve">K13418|1.4e-52|smo:SELMODRAFT_85471|K13418 somatic embryogenesis receptor kinase 1 [EC:2.7.10.1 2.7.11.1] | (RefSeq) SERK2a-1; hypothetical protein </t>
  </si>
  <si>
    <t>PH02Gene23835</t>
  </si>
  <si>
    <t xml:space="preserve">K05658|1.7e-10|cpep:111781709|K05658 ATP-binding cassette, subfamily B (MDR/TAP), member 1 [EC:7.6.2.2] | (RefSeq) uncharacterized protein LOC111781709 </t>
  </si>
  <si>
    <t>Probable 2-oxoglutarate-dependent dioxygenase At3g111800 OS=Arabidopsis thaliana OX=3702 GN=At3g11180 PE=2 SV=1</t>
  </si>
  <si>
    <t>PREDICTED: flavonol synthase/flavanone 3-hydroxylase [Oryza brachyantha]</t>
  </si>
  <si>
    <t>PH02Gene46660</t>
  </si>
  <si>
    <t xml:space="preserve">K01931|1.0e-277|sita:101781822|K01931 protein neuralized [EC:2.3.2.27] | (RefSeq) uncharacterized protein LOC101781822 </t>
  </si>
  <si>
    <t>uncharacterized protein LOC101781822 [Setaria italica]</t>
  </si>
  <si>
    <t>PH02Gene32025</t>
  </si>
  <si>
    <t xml:space="preserve">Cellular Component: plastid chromosome (GO:0009508);; Cellular Component: granal stacked thylakoid (GO:0009515);; Biological Process: response to abscisic acid (GO:0009737);; Biological Process: photosynthetic electron transport in photosystem I (GO:0009773);; Cellular Component: chloroplast envelope (GO:0009941);; Cellular Component: integral component of membrane (GO:0016021);; Molecular Function: protein domain specific binding (GO:0019904);; Cellular Component: chloroplast photosystem I (GO:0030093);; Cellular Component: chloroplast nucleoid (GO:0042644);; Biological Process: granum assembly (GO:0090391);; Biological Process: membrane bending (GO:0097753);; </t>
  </si>
  <si>
    <t xml:space="preserve">K01092|3.0e-09|boe:106307850|K01092 myo-inositol-1(or 4)-monophosphatase [EC:3.1.3.25] | (RefSeq) phosphatase IMPL1, chloroplastic-like isoform X1 </t>
  </si>
  <si>
    <t>CAAD domains of cyanobacterial aminoacyl-tRNA synthetase</t>
  </si>
  <si>
    <t>Protein CURVATURE THYLAKOID 1B, chloroplastic OS=Arabidopsis thaliana OX=3702 GN=CURT1B PE=1 SV=2</t>
  </si>
  <si>
    <t>protein CURVATURE THYLAKOID 1B, chloroplastic isoform X2 [Setaria italica]</t>
  </si>
  <si>
    <t>cellular component: cell (GO:0005623);; cellular component: organelle (GO:0043226);; cellular component: organelle part (GO:0044422);; cellular component: cell part (GO:0044464);; biological process: response to stimulus (GO:0050896);; biological process: metabolic process (GO:0008152);; biological process: cellular process (GO:0009987);; biological process: single-organism process (GO:0044699);; cellular component: membrane (GO:0016020);; cellular component: membrane part (GO:0044425);; molecular function: binding (GO:0005488);; cellular component: macromolecular complex (GO:0032991);; cellular component: nucleoid (GO:0009295);; biological process: cellular component organization or biogenesis (GO:0071840)</t>
  </si>
  <si>
    <t>Phyllostachys_edulis_newGene_16048</t>
  </si>
  <si>
    <t>Phyllostachys_edulis_newGene_21166</t>
  </si>
  <si>
    <t xml:space="preserve">Cellular Component: nucleolus (GO:0005730);; Biological Process: polar nucleus fusion (GO:0010197);; Biological Process: ribosome biogenesis (GO:0042254);; </t>
  </si>
  <si>
    <t xml:space="preserve">K14832|9.8e-66|dosa:Os09t0116400-01|K14832 ribosome biogenesis protein MAK21 | (RefSeq) Os09g0116400; CCAAT-binding factor domain containing protein. </t>
  </si>
  <si>
    <t>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</t>
  </si>
  <si>
    <t>Phyllostachys_edulis_newGene_14347</t>
  </si>
  <si>
    <t xml:space="preserve">Molecular Function: cysteine synthase activity (GO:0004124);; Molecular Function: copper ion binding (GO:0005507);; Cellular Component: mitochondrion (GO:0005739);; Biological Process: cysteine biosynthetic process from serine (GO:0006535);; Biological Process: immune response (GO:0006955);; Cellular Component: chloroplast (GO:0009507);; Biological Process: cyanide catabolic process (GO:0019500);; Molecular Function: L-3-cyanoalanine synthase activity (GO:0050017);; Biological Process: root hair cell development (GO:0080147);; </t>
  </si>
  <si>
    <t xml:space="preserve">K13034|8.8e-82|dosa:Os04t0165700-01|K13034 L-3-cyanoalanine synthase/ cysteine synthase [EC:2.5.1.47 4.4.1.9] | (RefSeq) Os04g0165700; Cysteine synthase (EC 2.5.1.47). </t>
  </si>
  <si>
    <t>Bifunctional L-3-cyanoalanine synthase/cysteine synthase C1, mitochondrial OS=Arabidopsis thaliana OX=3702 GN=CYSC1 PE=1 SV=1</t>
  </si>
  <si>
    <t>cysteine synthase [Oryza glaberrima]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</si>
  <si>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immune system process (GO:0002376);; biological process: response to stimulus (GO:0050896);; biological process: developmental process (GO:0032502)</t>
  </si>
  <si>
    <t>PH02Gene19771</t>
  </si>
  <si>
    <t xml:space="preserve">Molecular Function: calmodulin binding (GO:0005516);; Molecular Function: ATP binding (GO:0005524);; Cellular Component: nucleus (GO:0005634);; Cellular Component: cytoplasm (GO:0005737);; Molecular Function: calcium-dependent protein serine/threonine kinase activity (GO:0009931);; Biological Process: peptidyl-serine phosphorylation (GO:0018105);; Biological Process: intracellular signal transduction (GO:0035556);; Biological Process: protein autophosphorylation (GO:0046777);; </t>
  </si>
  <si>
    <t xml:space="preserve">K00924|1.9e-211|csat:104711445|K00924 kinase [EC:2.7.1.-] | (RefSeq) CDPK-related kinase 6-like </t>
  </si>
  <si>
    <t>CDPK-related kinase 3 OS=Arabidopsis thaliana OX=3702 GN=CRK3 PE=1 SV=1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</si>
  <si>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(GO:0003824);; biological process: signaling (GO:0023052);; biological process: single-organism process (GO:0044699);; biological process: response to stimulus (GO:0050896);; biological process: biological regulation (GO:0065007)</t>
  </si>
  <si>
    <t>PH02Gene01720</t>
  </si>
  <si>
    <t xml:space="preserve">Cellular Component: ubiquitin ligase complex (GO:0000151);; Molecular Function: protein binding (GO:0005515);; Cellular Component: cellular_component (GO:0005575);; Cellular Component: intracellular (GO:0005622);; Cellular Component: cell (GO:0005623);; Biological Process: biological_process (GO:0008150);; Cellular Component: cullin-RING ubiquitin ligase complex (GO:0031461);; Cellular Component: macromolecular complex (GO:0032991);; Cellular Component: intracellular part (GO:0044424);; Cellular Component: cell part (GO:0044464);; Biological Process: regulation of meristem development (GO:0048509);; Biological Process: negative regulation of biological process (GO:0048519);; Biological Process: regulation of biological process (GO:0050789);; Biological Process: regulation of developmental process (GO:0050793);; Biological Process: negative regulation of developmental process (GO:0051093);; Biological Process: biological regulation (GO:0065007);; Cellular Component: Cul4-RING E3 ubiquitin ligase complex (GO:0080008);; Biological Process: regulation of shoot apical meristem development (GO:1902183);; Biological Process: negative regulation of shoot apical meristem development (GO:1902184);; Cellular Component: catalytic complex (GO:1902494);; Cellular Component: transferase complex (GO:1990234);; </t>
  </si>
  <si>
    <t xml:space="preserve">K14829|8.1e-209|bdi:100843279|K14829 pre-rRNA-processing protein IPI3 | (RefSeq) protein ROOT INITIATION DEFECTIVE 3 isoform X2 </t>
  </si>
  <si>
    <t>Protein ROOT INITIATION DEFECTIVE 3 OS=Arabidopsis thaliana OX=3702 GN=RID3 PE=1 SV=1</t>
  </si>
  <si>
    <t>protein ROOT INITIATION DEFECTIVE 3 isoform X2 [Brachypodium distachyon]</t>
  </si>
  <si>
    <t>cellular component: cell (GO:0005623);; cellular component: macromolecular complex (GO:0032991);; cellular component: cell part (GO:0044464);; molecular function: binding (GO:0005488);; biological process: biological regulation (GO:0065007)</t>
  </si>
  <si>
    <t>PH02Gene18946</t>
  </si>
  <si>
    <t xml:space="preserve">K16190|7.7e-177|sbi:8072893|K16190 glucuronokinase [EC:2.7.1.43] | (RefSeq) glucuronokinase 1 </t>
  </si>
  <si>
    <t>Pentose and glucuronate interconversions (ko00040);; Ascorbate and aldarate metabolism (ko00053);; Amino sugar and nucleotide sugar metabolism (ko00520)</t>
  </si>
  <si>
    <t>GHMP kinases N terminal domain</t>
  </si>
  <si>
    <t>Glucuronokinase 1 OS=Arabidopsis thaliana OX=3702 GN=GLCAK1 PE=1 SV=1</t>
  </si>
  <si>
    <t>glucuronokinase 1 [Sorghum bicolor]</t>
  </si>
  <si>
    <t>Phyllostachys_edulis_newGene_12799</t>
  </si>
  <si>
    <t>PREDICTED: LOW QUALITY PROTEIN: disease resistance protein RGA2-like [Oryza brachyantha]</t>
  </si>
  <si>
    <t>PH02Gene16155</t>
  </si>
  <si>
    <t xml:space="preserve">K03781|9.7e-14|csl:COCSUDRAFT_37867|K03781 catalase [EC:1.11.1.6] | (RefSeq) catalase-domain-containing protein </t>
  </si>
  <si>
    <t>Tryptophan metabolism (ko00380);; Glyoxylate and dicarboxylate metabolism (ko00630);; Carbon metabolism (ko01200);; MAPK signaling pathway - plant (ko04016);; Peroxisome (ko04146)</t>
  </si>
  <si>
    <t>TraB family</t>
  </si>
  <si>
    <t>traB domain-containing protein isoform X2 [Aegilops tauschii subsp. tauschii]</t>
  </si>
  <si>
    <t>PH02Gene45069</t>
  </si>
  <si>
    <t xml:space="preserve">Molecular Function: inorganic anion exchanger activity (GO:0005452);; Cellular Component: integral component of membrane (GO:0016021);; </t>
  </si>
  <si>
    <t xml:space="preserve">K24194|0.0e+00|bdi:100824289|K24194 boron transporter | (RefSeq) boron transporter 4 </t>
  </si>
  <si>
    <t>Boron transporter 4 OS=Arabidopsis thaliana OX=3702 GN=BOR4 PE=2 SV=1</t>
  </si>
  <si>
    <t>boron transporter 4 [Brachypodium distachyon]</t>
  </si>
  <si>
    <t>PH02Gene14703</t>
  </si>
  <si>
    <t xml:space="preserve">K01673|9.3e-123|bdi:100834303|K01673 carbonic anhydrase [EC:4.2.1.1] | (RefSeq) carbonic anhydrase, chloroplastic isoform X1 </t>
  </si>
  <si>
    <t>Carbonic anhydrase, chloroplastic OS=Hordeum vulgare OX=4513 PE=2 SV=1</t>
  </si>
  <si>
    <t>carbonic anhydrase, chloroplastic isoform X1 [Brachypodium distachyon]</t>
  </si>
  <si>
    <t>PH02Gene16859</t>
  </si>
  <si>
    <t xml:space="preserve">Biological Process: intracellular protein transport (GO:0006886);; Biological Process: ER to Golgi vesicle-mediated transport (GO:0006888);; Molecular Function: zinc ion binding (GO:0008270);; Cellular Component: COPII vesicle coat (GO:0030127);; </t>
  </si>
  <si>
    <t xml:space="preserve">K14007|1.8e-22|pper:18793899|K14007 protein transport protein SEC24 | (RefSeq) protein transport protein Sec24-like At4g32640 </t>
  </si>
  <si>
    <t>Sec23/Sec24 trunk domain</t>
  </si>
  <si>
    <t>protein transport protein Sec24C [Oryza sativa Japonica Group]</t>
  </si>
  <si>
    <t>biological process: localization (GO:0051179);; molecular function: binding (GO:0005488);;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</si>
  <si>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Phyllostachys_edulis_newGene_9457</t>
  </si>
  <si>
    <t>PH02Gene00835</t>
  </si>
  <si>
    <t xml:space="preserve">K13430|2.4e-114|egr:104415649|K13430 serine/threonine-protein kinase PBS1 [EC:2.7.11.1] | (RefSeq) serine/threonine-protein kinase PBS1 isoform X2 </t>
  </si>
  <si>
    <t>Probable serine/threonine-protein kinase PBL21 OS=Arabidopsis thaliana OX=3702 GN=PBL21 PE=1 SV=1</t>
  </si>
  <si>
    <t>hypothetical protein E2562_013950 [Oryza meyeriana var. granulata]</t>
  </si>
  <si>
    <t>Phyllostachys_edulis_newGene_18365</t>
  </si>
  <si>
    <t>Phyllostachys_edulis_newGene_6539</t>
  </si>
  <si>
    <t>hypothetical protein GQ55_8G225200 [Panicum hallii var. hallii]</t>
  </si>
  <si>
    <t>Phyllostachys_edulis_newGene_7906</t>
  </si>
  <si>
    <t xml:space="preserve">K18195|3.2e-60|dcr:108224328|K18195 rhamnogalacturonan endolyase [EC:4.2.2.23] | (RefSeq) probable LRR receptor-like serine/threonine-protein kinase At3g47570 </t>
  </si>
  <si>
    <t>PH02Gene08317</t>
  </si>
  <si>
    <t xml:space="preserve">Cellular Component: cellular_component (GO:0005575);; Cellular Component: intracellular (GO:0005622);; Cellular Component: cell (GO:0005623);; Cellular Component: cytoskeleton (GO:0005856);; Cellular Component: organelle (GO:0043226);; Cellular Component: non-membrane-bounded organelle (GO:0043228);; Cellular Component: intracellular organelle (GO:0043229);; Cellular Component: intracellular non-membrane-bounded organelle (GO:0043232);; Cellular Component: intracellular part (GO:0044424);; Cellular Component: cell part (GO:0044464);; </t>
  </si>
  <si>
    <t xml:space="preserve">K10355|3.5e-219|dosa:Os03t0836000-01|K10355 actin, other eukaryote | (RefSeq) Os03g0836000; Similar to Actin 7 (Actin 2). </t>
  </si>
  <si>
    <t>Actin-3 OS=Oryza sativa subsp. indica OX=39946 GN=ACT3 PE=3 SV=2</t>
  </si>
  <si>
    <t>hypothetical protein E2562_014050 [Oryza meyeriana var. granulata]</t>
  </si>
  <si>
    <t>PH02Gene07114</t>
  </si>
  <si>
    <t xml:space="preserve">K08679|4.8e-229|dosa:Os08t0526100-01|K08679 UDP-glucuronate 4-epimerase [EC:5.1.3.6] | (RefSeq) Os08g0526100; NAD(P)-binding domain containing protein. </t>
  </si>
  <si>
    <t>PH02Gene22595</t>
  </si>
  <si>
    <t>GEM-like protein 4 OS=Arabidopsis thaliana OX=3702 GN=At5g08350 PE=2 SV=1</t>
  </si>
  <si>
    <t>PH02Gene08031</t>
  </si>
  <si>
    <t xml:space="preserve">K14484|2.4e-131|obr:102711348|K14484 auxin-responsive protein IAA | (RefSeq) auxin-responsive protein IAA18-like </t>
  </si>
  <si>
    <t>Auxin-responsive protein IAA18 OS=Oryza sativa subsp. japonica OX=39947 GN=IAA18 PE=2 SV=1</t>
  </si>
  <si>
    <t>hypothetical protein E2562_031501 [Oryza meyeriana var. granulata]</t>
  </si>
  <si>
    <t>PH02Gene25036</t>
  </si>
  <si>
    <t xml:space="preserve">K02184|1.3e-116|sind:105170502|K02184 formin 2 | (RefSeq) formin-like protein 1 </t>
  </si>
  <si>
    <t>Formin-like protein 13 OS=Oryza sativa subsp. japonica OX=39947 GN=FH13 PE=2 SV=1</t>
  </si>
  <si>
    <t>hypothetical protein E2562_031861 [Oryza meyeriana var. granulata]</t>
  </si>
  <si>
    <t>Phyllostachys_edulis_newGene_18513</t>
  </si>
  <si>
    <t xml:space="preserve">K13754|9.5e-11|mcha:111016630|K13754 solute carrier family 24 (sodium/potassium/calcium exchanger), member 6 | (RefSeq) cation/calcium exchanger 2-like </t>
  </si>
  <si>
    <t>hypothetical protein BRADI_1g31322v3 [Brachypodium distachyon]</t>
  </si>
  <si>
    <t>PH02Gene23347</t>
  </si>
  <si>
    <t xml:space="preserve">Biological Process: maturation of LSU-rRNA (GO:0000470);; Molecular Function: RNA binding (GO:0003723);; Molecular Function: structural constituent of ribosome (GO:0003735);; Biological Process: translation (GO:0006412);; Cellular Component: cytosolic large ribosomal subunit (GO:0022625);; </t>
  </si>
  <si>
    <t xml:space="preserve">K02865|4.0e-111|osa:9266191|K02865 large subunit ribosomal protein L10Ae | (RefSeq) 60S ribosomal protein L10a </t>
  </si>
  <si>
    <t>Ribosomal protein L1p/L10e family</t>
  </si>
  <si>
    <t>60S ribosomal protein L10a OS=Oryza sativa subsp. indica OX=39946 GN=RPL10A PE=3 SV=1</t>
  </si>
  <si>
    <t>hypothetical protein SEVIR_2G138800v2 [Setaria viridis]</t>
  </si>
  <si>
    <t>biological process: metabolic process (GO:0008152);; biological process: cellular process (GO:0009987);; biological process: cellular component organization or biogenesis (GO:0071840);; molecular function: binding (GO:0005488);;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</t>
  </si>
  <si>
    <t>PH02Gene34781</t>
  </si>
  <si>
    <t xml:space="preserve">K23877|2.6e-36|dct:110108266|K23877 xyloglucan O-acetyltransferase | (RefSeq) protein ALTERED XYLOGLUCAN 4 </t>
  </si>
  <si>
    <t>Protein trichome birefringence-like 33 OS=Arabidopsis thaliana OX=3702 GN=TBL33 PE=2 SV=1</t>
  </si>
  <si>
    <t>hypothetical protein EJB05_03856 [Eragrostis curvula]</t>
  </si>
  <si>
    <t>PH02Gene29815</t>
  </si>
  <si>
    <t xml:space="preserve">K03327|6.3e-256|bdi:100825572|K03327 multidrug resistance protein, MATE family | (RefSeq) protein DETOXIFICATION 40 </t>
  </si>
  <si>
    <t>Protein DETOXIFICATION 40 OS=Arabidopsis thaliana OX=3702 GN=DTX40 PE=1 SV=1</t>
  </si>
  <si>
    <t>protein DETOXIFICATION 40 [Brachypodium distachyon]</t>
  </si>
  <si>
    <t>PH02Gene48283</t>
  </si>
  <si>
    <t xml:space="preserve">K05658|0.0e+00|bdi:100842644|K05658 ATP-binding cassette, subfamily B (MDR/TAP), member 1 [EC:7.6.2.2] | (RefSeq) ABC transporter B family member 4 isoform X2 </t>
  </si>
  <si>
    <t>ABC transporter B family member 4 OS=Arabidopsis thaliana OX=3702 GN=ABCB4 PE=1 SV=1</t>
  </si>
  <si>
    <t>ABC transporter B family member 4 isoform X1 [Brachypodium distachyon]</t>
  </si>
  <si>
    <t>PH02Gene21203</t>
  </si>
  <si>
    <t xml:space="preserve">Molecular Function: protein serine/threonine kinase activity (GO:0004674);; Molecular Function: ATP binding (GO:0005524);; Cellular Component: late endosome (GO:0005770);; Biological Process: protein phosphorylation (GO:0006468);; Biological Process: protein targeting to vacuole (GO:0006623);; Biological Process: pollen development (GO:0009555);; Biological Process: pollen germination (GO:0009846);; Cellular Component: endosome membrane (GO:0010008);; Biological Process: macroautophagy (GO:0016236);; Biological Process: autophagy of peroxisome (GO:0030242);; Cellular Component: phosphatidylinositol 3-kinase complex, class III, type I (GO:0034271);; Cellular Component: phosphatidylinositol 3-kinase complex, class III, type II (GO:0034272);; Biological Process: late endosome to vacuole transport (GO:0045324);; Biological Process: phosphatidylinositol-mediated signaling (GO:0048015);; Cellular Component: nucleus-vacuole junction (GO:0071561);; </t>
  </si>
  <si>
    <t xml:space="preserve">K08333|0.0e+00|bdi:100829300|K08333 phosphoinositide-3-kinase, regulatory subunit 4 [EC:2.7.11.1] | (RefSeq) serine/threonine-protein kinase VPS15 isoform X1 </t>
  </si>
  <si>
    <t>Serine/threonine-protein kinase VPS15 OS=Arabidopsis thaliana OX=3702 GN=VPS15 PE=1 SV=1</t>
  </si>
  <si>
    <t>serine/threonine-protein kinase VPS15 isoform X1 [Brachypodium distachyon]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</si>
  <si>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localization (GO:0051179);;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(GO:0022414);; cellular component: membrane (GO:0016020);; cellular component: organelle part (GO:0044422);; cellular component: macromolecular complex (GO:0032991);; cellular component: membrane part (GO:0044425);; biological process: signaling (GO:0023052);; biological process: response to stimulus (GO:0050896);; biological process: biological regulation (GO:0065007)</t>
  </si>
  <si>
    <t>PH02Gene33998</t>
  </si>
  <si>
    <t xml:space="preserve">K00924|1.9e-99|han:110930730|K00924 kinase [EC:2.7.1.-] | (RefSeq) probable serine/threonine-protein kinase PBL19 </t>
  </si>
  <si>
    <t>Serine/threonine-protein kinase PCRK2 OS=Arabidopsis thaliana OX=3702 GN=PCRK2 PE=1 SV=1</t>
  </si>
  <si>
    <t>probable serine/threonine-protein kinase PBL1 isoform X1 [Aegilops tauschii subsp. tauschii]</t>
  </si>
  <si>
    <t>PH02Gene23283</t>
  </si>
  <si>
    <t xml:space="preserve">Molecular Function: DNA binding (GO:0003677);; Molecular Function: DNA-directed DNA polymerase activity (GO:0003887);; Molecular Function: ATP binding (GO:0005524);; Cellular Component: nucleus (GO:0005634);; Cellular Component: DNA replication factor C complex (GO:0005663);; Biological Process: DNA-dependent DNA replication (GO:0006261);; Biological Process: DNA repair (GO:0006281);; Cellular Component: DNA polymerase III complex (GO:0009360);; </t>
  </si>
  <si>
    <t xml:space="preserve">K10756|9.6e-15|ota:OT_ostta02g00555|K10756 replication factor C subunit 3/5 | (RefSeq) P-loop containing nucleoside triphosphate hydrolase </t>
  </si>
  <si>
    <t>protein STICHEL [Oryza sativa Japonica Group]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</si>
  <si>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macromolecular complex (GO:0032991);; cellular component: organelle part (GO:0044422);; biological process: response to stimulus (GO:0050896)</t>
  </si>
  <si>
    <t>Phyllostachys_edulis_newGene_1886</t>
  </si>
  <si>
    <t xml:space="preserve">K18081|2.0e-08|smo:SELMODRAFT_437478|K18081 myotubularin-related protein 1/2 [EC:3.1.3.64 3.1.3.95] | (RefSeq) hypothetical protein </t>
  </si>
  <si>
    <t>Heavy metal-associated isoprenylated plant protein 44 OS=Arabidopsis thaliana OX=3702 GN=HIPP44 PE=2 SV=1</t>
  </si>
  <si>
    <t>hypothetical protein E2562_000813 [Oryza meyeriana var. granulata]</t>
  </si>
  <si>
    <t>PH02Gene07897</t>
  </si>
  <si>
    <t xml:space="preserve">K07735|1.2e-35|gra:105798148|K07735 putative transcriptional regulator | (RefSeq) hypothetical protein </t>
  </si>
  <si>
    <t>Uncharacterized ACR, COG1678</t>
  </si>
  <si>
    <t>uncharacterized protein LOC100828069 [Brachypodium distachyon]</t>
  </si>
  <si>
    <t>PH02Gene35355</t>
  </si>
  <si>
    <t xml:space="preserve">Molecular Function: transcription factor activity, protein binding (GO:0000988);; Molecular Function: transcription factor activity, transcription factor binding (GO:0000989);; Molecular Function: molecular_function (GO:0003674);; Molecular Function: transcription factor activity, sequence-specific DNA binding (GO:0003700);;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response to stress (GO:0006950);; Biological Process: biological_process (GO:0008150);; Molecular Function: zinc ion binding (GO:0008270);; Biological Process: response to temperature stimulus (GO:0009266);; Biological Process: response to radiation (GO:0009314);; Biological Process: response to heat (GO:0009408);; Biological Process: response to light stimulus (GO:0009416);; Biological Process: response to abiotic stimulus (GO:0009628);; Biological Process: response to blue light (GO:0009637);; Biological Process: regulation of biosynthetic process (GO:0009889);; Biological Process: cellular process (GO:0009987);; Biological Process: regulation of photomorphogenesis (GO:0010099);; Biological Process: negative regulation of photomorphogenesis (GO:0010100);; Biological Process: heat acclimation (GO:0010286);;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cellular response to stress (GO:0033554);; Biological Process: cellular response to heat (GO:0034605);;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negative regulation of biological process (GO:0048519);; Biological Process: regulation of post-embryonic development (GO:0048580);; Biological Process: negative regulation of post-embryonic development (GO:0048581);; Biological Process: regulation of response to stimulus (GO:0048583);; Biological Process: negative regulation of response to stimulus (GO:0048585);;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negative regulation of developmental process (GO:0051093);; Biological Process: regulation of nitrogen compound metabolic process (GO:0051171);; Biological Process: regulation of multicellular organismal process (GO:0051239);; Biological Process: negative regulation of multicellular organismal process (GO:0051241);; Biological Process: regulation of RNA metabolic process (GO:0051252);; Biological Process: cellular response to stimulus (GO:0051716);; Biological Process: regulation of macromolecule metabolic process (GO:0060255);; Biological Process: biological regulation (GO:0065007);; Biological Process: cellular heat acclimation (GO:0070370);; Biological Process: cellular response to abiotic stimulus (GO:0071214);; Biological Process: cellular response to radiation (GO:0071478);; Biological Process: cellular response to light stimulus (GO:0071482);; Biological Process: cellular response to blue light (GO:0071483);; Biological Process: regulation of primary metabolic process (GO:0080090);; Biological Process: regulation of nucleic acid-templated transcription (GO:1903506);; Biological Process: regulation of multicellular organismal development (GO:2000026);; Biological Process: regulation of response to red or far red light (GO:2000030);; Biological Process: regulation of cellular macromolecule biosynthetic process (GO:2000112);; Biological Process: regulation of RNA biosynthetic process (GO:2001141);; </t>
  </si>
  <si>
    <t>B-box zinc finger protein 19 OS=Arabidopsis thaliana OX=3702 GN=BBX19 PE=1 SV=1</t>
  </si>
  <si>
    <t>hypothetical protein E2562_010042 [Oryza meyeriana var. granulata]</t>
  </si>
  <si>
    <t>molecular function: transcription factor activity, protein binding (GO:0000988);; biological process: biological regulation (GO:0065007);; molecular function: nucleic acid binding transcription factor activity (GO:0001071);; cellular component: cell (GO:0005623);; cellular component: cell part (GO:0044464);; cellular component: organelle (GO:0043226);; biological process: response to stimulus (GO:0050896);; molecular function: binding (GO:0005488);; biological process: cellular process (GO:0009987)</t>
  </si>
  <si>
    <t>PH02Gene09905</t>
  </si>
  <si>
    <t>pentatricopeptide repeat-containing protein At4g01570 [Aegilops tauschii subsp. tauschii]</t>
  </si>
  <si>
    <t>PH02Gene49239</t>
  </si>
  <si>
    <t xml:space="preserve">K15340|1.9e-236|dosa:Os08t0107600-01|K15340 DNA cross-link repair 1A protein | (RefSeq) Os08g0107600; DNA repair metallo-beta-lactamase domain containing protein. </t>
  </si>
  <si>
    <t>DNA repair metallo-beta-lactamase</t>
  </si>
  <si>
    <t>DNA ligase 6 OS=Arabidopsis thaliana OX=3702 GN=LIG6 PE=2 SV=1</t>
  </si>
  <si>
    <t>hypothetical protein EE612_041664 [Oryza sativa]</t>
  </si>
  <si>
    <t>PH02Gene32787</t>
  </si>
  <si>
    <t xml:space="preserve">Molecular Function: protein kinase activity (GO:0004672);; Molecular Function: ATP binding (GO:0005524);; Cellular Component: plasma membrane (GO:0005886);; Cellular Component: integral component of membrane (GO:0016021);; </t>
  </si>
  <si>
    <t xml:space="preserve">K00924|1.4e-48|ghi:107951343|K00924 kinase [EC:2.7.1.-] | (RefSeq) receptor protein kinase CLAVATA1-like </t>
  </si>
  <si>
    <t>Leucine-rich repeat receptor-like tyrosine-protein kinase PXC3 OS=Arabidopsis thaliana OX=3702 GN=PXC3 PE=2 SV=1</t>
  </si>
  <si>
    <t>leucine-rich repeat receptor-like tyrosine-protein kinase PXC3 [Brachypodium distachyon]</t>
  </si>
  <si>
    <t>PH02Gene44811</t>
  </si>
  <si>
    <t xml:space="preserve">K22683|4.9e-47|gab:108464625|K22683 aspartyl protease family protein [EC:3.4.23.-] | (RefSeq) aspartyl protease family protein 2 </t>
  </si>
  <si>
    <t>aspartic proteinase nepenthesin-1-like [Aegilops tauschii subsp. tauschii]</t>
  </si>
  <si>
    <t>PH02Gene22256</t>
  </si>
  <si>
    <t>forkhead box protein L2 [Oryza sativa Japonica Group]</t>
  </si>
  <si>
    <t>PH02Gene01522</t>
  </si>
  <si>
    <t>hypothetical protein E2562_024827 [Oryza meyeriana var. granulata]</t>
  </si>
  <si>
    <t>PH02Gene07569</t>
  </si>
  <si>
    <t xml:space="preserve">K06617|0.0e+00|sita:101782741|K06617 raffinose synthase [EC:2.4.1.82] | (RefSeq) probable galactinol--sucrose galactosyltransferase 1 </t>
  </si>
  <si>
    <t>Probable galactinol--sucrose galactosyltransferase 1 OS=Arabidopsis thaliana OX=3702 GN=RFS1 PE=2 SV=1</t>
  </si>
  <si>
    <t>putative galactinol--sucrose galactosyltransferase 1 [Panicum miliaceum]</t>
  </si>
  <si>
    <t>PH02Gene38444</t>
  </si>
  <si>
    <t xml:space="preserve">K02935|1.5e-79|sita:101772178|K02935 large subunit ribosomal protein L7/L12 | (RefSeq) uncharacterized protein LOC101772178 </t>
  </si>
  <si>
    <t>50S ribosomal protein L12, chloroplastic OS=Pyropia yezoensis OX=2788 GN=rpl12 PE=3 SV=1</t>
  </si>
  <si>
    <t>uncharacterized protein LOC101772178 [Setaria italica]</t>
  </si>
  <si>
    <t>PH02Gene23369</t>
  </si>
  <si>
    <t xml:space="preserve">K00924|8.7e-140|jcu:105635320|K00924 kinase [EC:2.7.1.-] | (RefSeq) receptor protein kinase CLAVATA1 </t>
  </si>
  <si>
    <t>putative receptor protein kinase, partial [Phyllostachys edulis]</t>
  </si>
  <si>
    <t>PH02Gene03764</t>
  </si>
  <si>
    <t>putative transcription factor GT-3b [Phyllostachys edulis]</t>
  </si>
  <si>
    <t>Phyllostachys_edulis_newGene_535</t>
  </si>
  <si>
    <t xml:space="preserve">K12591|3.5e-11|obr:102712702|K12591 exosome complex exonuclease RRP6 [EC:3.1.13.-] | (RefSeq) protein RRP6-like 2 </t>
  </si>
  <si>
    <t>HRDC domain</t>
  </si>
  <si>
    <t>Protein RRP6-like 2 OS=Arabidopsis thaliana OX=3702 GN=RRP6L2 PE=2 SV=1</t>
  </si>
  <si>
    <t>PREDICTED: protein RRP6-like 2 isoform X2 [Oryza brachyantha]</t>
  </si>
  <si>
    <t>Phyllostachys_edulis_newGene_15823</t>
  </si>
  <si>
    <t>PH02Gene15102</t>
  </si>
  <si>
    <t>uncharacterized protein LOC100822531 [Brachypodium distachyon]</t>
  </si>
  <si>
    <t>PH02Gene02823</t>
  </si>
  <si>
    <t xml:space="preserve">K15227|7.7e-171|sbi:8064968|K15227 arogenate dehydrogenase (NADP+), plant [EC:1.3.1.78] | (RefSeq) arogenate dehydrogenase 2, chloroplastic </t>
  </si>
  <si>
    <t>PH02Gene06969</t>
  </si>
  <si>
    <t>hypothetical protein E2562_008971 [Oryza meyeriana var. granulata]</t>
  </si>
  <si>
    <t>PH02Gene43945</t>
  </si>
  <si>
    <t xml:space="preserve">Molecular Function: DNA binding (GO:0003677);; Molecular Function: DNA-directed 5'-3' RNA polymerase activity (GO:0003899);; Biological Process: transcription, DNA-templated (GO:0006351);; Cellular Component: host cell nucleus (GO:0042025);; </t>
  </si>
  <si>
    <t xml:space="preserve">K03013|1.1e-97|sita:101768881|K03013 DNA-directed RNA polymerases I, II, and III subunit RPABC1 | (RefSeq) DNA-directed RNA polymerase V subunit 5A </t>
  </si>
  <si>
    <t>RNA polymerase Rpb5, C-terminal domain</t>
  </si>
  <si>
    <t>DNA-directed RNA polymerase V subunit 5A OS=Arabidopsis thaliana OX=3702 GN=NRPE5A PE=1 SV=1</t>
  </si>
  <si>
    <t>DNA-directed RNA polymerase V subunit 5A-like [Panicum hallii]</t>
  </si>
  <si>
    <t>molecular function: binding (GO:0005488);; molecular function: catalytic activity (GO:0003824);; biological process: metabolic process (GO:0008152);; biological process: cellular process (GO:0009987);; cellular component: other organism (GO:0044215);; cellular component: other organism part (GO:0044217)</t>
  </si>
  <si>
    <t>PH02Gene39242</t>
  </si>
  <si>
    <t>hypothetical protein E2562_023501 [Oryza meyeriana var. granulata]</t>
  </si>
  <si>
    <t>PH02Gene09088</t>
  </si>
  <si>
    <t xml:space="preserve">K15803|7.7e-198|obr:102717612|K15803 (-)-germacrene D synthase [EC:4.2.3.75] | (RefSeq) (-)-germacrene D synthase-like </t>
  </si>
  <si>
    <t>Phyllostachys_edulis_newGene_8591</t>
  </si>
  <si>
    <t xml:space="preserve">K00085|1.2e-95|mdm:103445158|K00085 aldose-6-phosphate reductase (NADPH2) [EC:1.1.1.200] | (RefSeq) S6PDH; NADP-dependent D-sorbitol-6-phosphate dehydrogenase </t>
  </si>
  <si>
    <t>NADP-dependent D-sorbitol-6-phosphate dehydrogenase OS=Malus domestica OX=3750 GN=S6PDH PE=2 SV=1</t>
  </si>
  <si>
    <t>hypothetical protein EJB05_25414 [Eragrostis curvula]</t>
  </si>
  <si>
    <t>PH02Gene18743</t>
  </si>
  <si>
    <t>hypothetical protein E2562_027683 [Oryza meyeriana var. granulata]</t>
  </si>
  <si>
    <t>PH02Gene28795</t>
  </si>
  <si>
    <t xml:space="preserve">K23872|9.2e-145|cic:CICLE_v10019404mg|K23872 putative homogalacturonan methyltransferase [EC:2.1.1.-] | (RefSeq) hypothetical protein </t>
  </si>
  <si>
    <t>PH02Gene49561</t>
  </si>
  <si>
    <t xml:space="preserve">K24104|1.4e-71|thj:104799061|K24104 GPN-loop GTPase | (RefSeq) LOW QUALITY PROTEIN: uncharacterized protein LOC104799061 </t>
  </si>
  <si>
    <t>Cysteine-rich receptor-like protein kinase 10 OS=Arabidopsis thaliana OX=3702 GN=CRK10 PE=1 SV=3</t>
  </si>
  <si>
    <t>hypothetical protein OsI_32683 [Oryza sativa Indica Group]</t>
  </si>
  <si>
    <t>PH02Gene36491</t>
  </si>
  <si>
    <t xml:space="preserve">Biological Process: response to acid chemical (GO:0001101);; Molecular Function: molecular_function (GO:0003674);; Molecular Function: transporter activity (GO:0005215);; Molecular Function: sugar:proton symporter activity (GO:0005351);; Molecular Function: glucose transmembrane transporter activity (GO:0005355);; Molecular Function: hydrogen:glucose symporter activity (GO:0005356);; Molecular Function: high-affinity hydrogen:glucose symporter activity (GO:0005358);; Molecular Function: cation:sugar symporter activity (GO:0005402);; Cellular Component: cellular_component (GO:0005575);; Cellular Component: cell (GO:0005623);; Cellular Component: plasma membrane (GO:0005886);; Cellular Component: cell-cell junction (GO:0005911);; Biological Process: transport (GO:0006810);; Biological Process: ion transport (GO:0006811);; Biological Process: cation transport (GO:0006812);; Biological Process: response to stress (GO:0006950);; Biological Process: response to osmotic stress (GO:0006970);; Biological Process: biological_process (GO:0008150);; Molecular Function: cation transmembrane transporter activity (GO:0008324);; Biological Process: carbohydrate transport (GO:0008643);; Biological Process: hexose transport (GO:0008645);; Biological Process: response to water deprivation (GO:0009414);; Biological Process: response to water (GO:0009415);; Cellular Component: plasmodesma (GO:0009506);; Biological Process: response to abiotic stimulus (GO:0009628);; Biological Process: response to salt stress (GO:0009651);; Molecular Function: hexose:proton symporter activity (GO:0009679);; Biological Process: response to endogenous stimulus (GO:0009719);; Biological Process: response to hormone (GO:0009725);; Biological Process: response to abscisic acid (GO:0009737);; Biological Process: response to organic substance (GO:0010033);; Biological Process: response to inorganic substance (GO:0010035);; Molecular Function: ion transmembrane transporter activity (GO:0015075);; Molecular Function: monovalent inorganic cation transmembrane transporter activity (GO:0015077);; Molecular Function: hydrogen ion transmembrane transporter activity (GO:0015078);; Molecular Function: carbohydrate transmembrane transporter activity (GO:0015144);; Molecular Function: monosaccharide transmembrane transporter activity (GO:0015145);; Molecular Function: hexose transmembrane transporter activity (GO:0015149);; Molecular Function: secondary active transmembrane transporter activity (GO:0015291);; Molecular Function: symporter activity (GO:0015293);; Molecular Function: solute:cation symporter activity (GO:0015294);; Molecular Function: solute:proton symporter activity (GO:0015295);; Molecular Function: inorganic solute uptake transmembrane transporter activity (GO:0015318);; Biological Process: monovalent inorganic cation transport (GO:0015672);; Biological Process: monosaccharide transport (GO:0015749);; Cellular Component: membrane (GO:0016020);; Cellular Component: integral component of membrane (GO:0016021);; Molecular Function: active transmembrane transporter activity (GO:0022804);; Molecular Function: transmembrane transporter activity (GO:0022857);; Molecular Function: inorganic cation transmembrane transporter activity (GO:0022890);; Cellular Component: cell junction (GO:0030054);; Biological Process: response to lipid (GO:0033993);; Biological Process: carbohydrate transmembrane transport (GO:0034219);; Biological Process: ion transmembrane transport (GO:0034220);; Biological Process: response to chemical (GO:0042221);; Cellular Component: cell part (GO:0044464);; Biological Process: glucose import (GO:0046323);; Biological Process: response to stimulus (GO:0050896);; Molecular Function: sugar transmembrane transporter activity (GO:0051119);; Biological Process: localization (GO:0051179);; Biological Process: establishment of localization (GO:0051234);; Cellular Component: symplast (GO:0055044);; Biological Process: transmembrane transport (GO:0055085);; Biological Process: organic substance transport (GO:0071702);; Cellular Component: cell periphery (GO:0071944);; Biological Process: response to alcohol (GO:0097305);; Biological Process: cation transmembrane transport (GO:0098655);; Biological Process: inorganic ion transmembrane transport (GO:0098660);; Biological Process: inorganic cation transmembrane transport (GO:0098662);; Biological Process: response to oxygen-containing compound (GO:1901700);; Biological Process: hydrogen ion transmembrane transport (GO:1902600);; Biological Process: glucose transmembrane transport (GO:1904659);; </t>
  </si>
  <si>
    <t xml:space="preserve">K24193|1.4e-238|obr:102702264|K24193 MFS transporter, SP family, sugar:H+ symporter | (RefSeq) sugar transport protein 13 </t>
  </si>
  <si>
    <t>Sugar transport protein MST4 OS=Oryza sativa subsp. japonica OX=39947 GN=MST4 PE=1 SV=1</t>
  </si>
  <si>
    <t>PREDICTED: sugar transport protein 13 [Oryza brachyantha]</t>
  </si>
  <si>
    <t>biological process: response to stimulus (GO:0050896);; molecular function: transporter activity (GO:0005215);; biological process: single-organism process (GO:0044699);; biological process: localization (GO:0051179);; cellular component: cell (GO:0005623);; cellular component: membrane (GO:0016020);; cellular component: cell part (GO:0044464);; cellular component: cell junction (GO:0030054);; cellular component: membrane part (GO:0044425);; cellular component: symplast (GO:0055044)</t>
  </si>
  <si>
    <t>PH02Gene33223</t>
  </si>
  <si>
    <t xml:space="preserve">Biological Process: lipid metabolic process (GO:0006629);; Molecular Function: fatty-acyl-CoA reductase (alcohol-forming) activity (GO:0080019);; </t>
  </si>
  <si>
    <t xml:space="preserve">K13356|3.6e-216|ats:109762606|K13356 alcohol-forming fatty acyl-CoA reductase [EC:1.2.1.84] | (RefSeq) LOC109762606; fatty acyl-CoA reductase 1-like </t>
  </si>
  <si>
    <t>Alcohol-forming fatty acyl-CoA reductase OS=Simmondsia chinensis OX=3999 PE=1 SV=1</t>
  </si>
  <si>
    <t>hypothetical protein EJB05_44098 [Eragrostis curvula]</t>
  </si>
  <si>
    <t>PH02Gene49324</t>
  </si>
  <si>
    <t xml:space="preserve">K01114|4.6e-270|obr:102718912|K01114 phospholipase C [EC:3.1.4.3] | (RefSeq) non-specific phospholipase C4-like </t>
  </si>
  <si>
    <t>Inositol phosphate metabolism (ko00562);; Glycerophospholipid metabolism (ko00564);; Ether lipid metabolism (ko00565)</t>
  </si>
  <si>
    <t>Phosphoesterase family</t>
  </si>
  <si>
    <t>Non-specific phospholipase C4 OS=Arabidopsis thaliana OX=3702 GN=NPC4 PE=1 SV=1</t>
  </si>
  <si>
    <t>hypothetical protein E2562_009219 [Oryza meyeriana var. granulata]</t>
  </si>
  <si>
    <t>PH02Gene09602</t>
  </si>
  <si>
    <t xml:space="preserve">Molecular Function: RNA binding (GO:0003723);; Molecular Function: helicase activity (GO:0004386);; Molecular Function: ATP binding (GO:0005524);; Cellular Component: nucleolus (GO:0005730);; Biological Process: regulation of RNA splicing (GO:0043484);; Biological Process: positive regulation of transcription from RNA polymerase I promoter (GO:0045943);; </t>
  </si>
  <si>
    <t xml:space="preserve">K12818|0.0e+00|ats:109781846|K12818 ATP-dependent RNA helicase DHX8/PRP22 [EC:3.6.4.13] | (RefSeq) LOC109781846; pre-mRNA-splicing factor ATP-dependent RNA helicase DEAH10 </t>
  </si>
  <si>
    <t>Helicase associated domain (HA2)</t>
  </si>
  <si>
    <t>Pre-mRNA-splicing factor ATP-dependent RNA helicase DEAH10 OS=Arabidopsis thaliana OX=3702 GN=RID1 PE=1 SV=1</t>
  </si>
  <si>
    <t>ATP-dependent RNA helicase DHX8 [Hordeum vulgare]</t>
  </si>
  <si>
    <t>molecular function: binding (GO:0005488);; molecular function: catalytic activity (GO:0003824);; cellular component: cell (GO:0005623);; cellular component: organelle (GO:0043226);; cellular component: organelle part (GO:0044422);; cellular component: cell part (GO:0044464);; biological process: biological regulation (GO:0065007)</t>
  </si>
  <si>
    <t>PH02Gene02011</t>
  </si>
  <si>
    <t xml:space="preserve">Molecular Function: nucleotide binding (GO:0000166);; Biological Process: cellular amino acid metabolic process (GO:0006520);; Biological Process: cellular response to nitrogen starvation (GO:0006995);; Biological Process: response to cold (GO:0009409);; Biological Process: response to salt stress (GO:0009651);; Biological Process: response to alkaline pH (GO:0010446);; Molecular Function: oxidoreductase activity, acting on the CH-NH2 group of donors, NAD or NADP as acceptor (GO:0016639);; Biological Process: response to nitrogen compound (GO:1901698);; </t>
  </si>
  <si>
    <t xml:space="preserve">K00261|2.0e-87|obr:102708051|K00261 glutamate dehydrogenase (NAD(P)+) [EC:1.4.1.3] | (RefSeq) glutamate dehydrogenase A-like </t>
  </si>
  <si>
    <t>Arginine biosynthesis (ko00220);; Alanine, aspartate and glutamate metabolism (ko00250);; Nitrogen metabolism (ko00910);; Carbon metabolism (ko01200)</t>
  </si>
  <si>
    <t>Glu/Leu/Phe/Val dehydrogenase, dimerisation domain</t>
  </si>
  <si>
    <t>Glutamate dehydrogenase 2, mitochondrial OS=Oryza sativa subsp. indica OX=39946 GN=GDH2 PE=3 SV=1</t>
  </si>
  <si>
    <t>PREDICTED: glutamate dehydrogenase A-like [Oryza brachyantha]</t>
  </si>
  <si>
    <t>molecular function: binding (GO:0005488);; biological process: metabolic process (GO:0008152);; biological process: cellular process (GO:0009987);; biological process: single-organism process (GO:0044699);; biological process: response to stimulus (GO:0050896);; molecular function: catalytic activity (GO:0003824)</t>
  </si>
  <si>
    <t>PH02Gene36109</t>
  </si>
  <si>
    <t xml:space="preserve">Cellular Component: mitochondrion (GO:0005739);; Biological Process: cellular response to oxidative stress (GO:0034599);; </t>
  </si>
  <si>
    <t>TLD</t>
  </si>
  <si>
    <t>hypothetical protein E2562_037172 [Oryza meyeriana var. granulata]</t>
  </si>
  <si>
    <t>PH02Gene43860</t>
  </si>
  <si>
    <t xml:space="preserve">Molecular Function: beta-N-acetylhexosaminidase activity (GO:0004563);; Biological Process: carbohydrate metabolic process (GO:0005975);; Molecular Function: N-acetyl-beta-D-galactosaminidase activity (GO:0102148);; </t>
  </si>
  <si>
    <t xml:space="preserve">K12373|2.1e-275|sita:101773345|K12373 hexosaminidase [EC:3.2.1.52] | (RefSeq) beta-hexosaminidase 3 </t>
  </si>
  <si>
    <t>Other glycan degradation (ko00511);; Various types of N-glycan biosynthesis (ko00513);; Amino sugar and nucleotide sugar metabolism (ko00520);; Glycosaminoglycan degradation (ko00531);; Glycosphingolipid biosynthesis - globo and isoglobo series (ko00603);; Glycosphingolipid biosynthesis - ganglio series (ko00604)</t>
  </si>
  <si>
    <t>Glycosyl hydrolase family 20, catalytic domain</t>
  </si>
  <si>
    <t>Beta-hexosaminidase 3 OS=Arabidopsis thaliana OX=3702 GN=HEXO3 PE=1 SV=1</t>
  </si>
  <si>
    <t>beta-hexosaminidase 3 [Setaria italica]</t>
  </si>
  <si>
    <t>PH02Gene39278</t>
  </si>
  <si>
    <t xml:space="preserve">K08245|8.4e-262|bdi:100844468|K08245 phytepsin [EC:3.4.23.40] | (RefSeq) aspartic proteinase oryzasin-1 isoform X3 </t>
  </si>
  <si>
    <t>Aspartic proteinase oryzasin-1 OS=Oryza sativa subsp. japonica OX=39947 GN=Os05g0567100 PE=2 SV=2</t>
  </si>
  <si>
    <t>aspartic proteinase oryzasin-1 isoform X2 [Brachypodium distachyon]</t>
  </si>
  <si>
    <t>PH02Gene28080</t>
  </si>
  <si>
    <t xml:space="preserve">Molecular Function: transcription corepressor activity (GO:0003714);; Cellular Component: nucleus (GO:0005634);; Biological Process: regulation of transcription, DNA-templated (GO:0006355);; </t>
  </si>
  <si>
    <t xml:space="preserve">K11644|1.3e-166|osa:4337520|K11644 paired amphipathic helix protein Sin3a | (RefSeq) paired amphipathic helix protein Sin3-like 4 isoform X1 </t>
  </si>
  <si>
    <t>Paired amphipathic helix repeat</t>
  </si>
  <si>
    <t>Paired amphipathic helix protein Sin3-like 2 OS=Arabidopsis thaliana OX=3702 GN=SNL2 PE=1 SV=2</t>
  </si>
  <si>
    <t>paired amphipathic helix protein Sin3-like 4 isoform X2 [Oryza sativa Japonica Group]</t>
  </si>
  <si>
    <t>biological process: biological regulation (GO:0065007);; molecular function: transcription factor activity, protein binding (GO:0000988);; cellular component: cell (GO:0005623);; cellular component: organelle (GO:0043226);; cellular component: cell part (GO:0044464)</t>
  </si>
  <si>
    <t>Phyllostachys_edulis_newGene_12876</t>
  </si>
  <si>
    <t xml:space="preserve">K09955|6.7e-32|zma:100279496|K09955 uncharacterized protein | (RefSeq) cl31389_1; uncharacterized protein LOC100279496 precursor </t>
  </si>
  <si>
    <t>Beta-L-arabinofuranosidase, GH127</t>
  </si>
  <si>
    <t>PH02Gene24825</t>
  </si>
  <si>
    <t>AWPM-19-like family</t>
  </si>
  <si>
    <t>Membrane protein PM19L OS=Oryza sativa subsp. japonica OX=39947 GN=PM19L PE=2 SV=1</t>
  </si>
  <si>
    <t>hypothetical protein BAE44_0010066 [Dichanthelium oligosanthes]</t>
  </si>
  <si>
    <t>PH02Gene06650</t>
  </si>
  <si>
    <t xml:space="preserve">Molecular Function: molecular_function (GO:0003674);; Molecular Function: transporter activity (GO:0005215);; Cellular Component: cellular_component (GO:0005575);; Cellular Component: intracellular (GO:0005622);; Cellular Component: cell (GO:0005623);; Cellular Component: cytoplasm (GO:0005737);; Cellular Component: vacuole (GO:0005773);; Biological Process: transport (GO:0006810);; Biological Process: ion transport (GO:0006811);; Biological Process: cation transport (GO:0006812);; Biological Process: biological_process (GO:0008150);; Molecular Function: cation transmembrane transporter activity (GO:0008324);; Molecular Function: ion transmembrane transporter activity (GO:0015075);; Molecular Function: magnesium ion transmembrane transporter activity (GO:0015095);; Molecular Function: inorganic solute uptake transmembrane transporter activity (GO:0015318);; Biological Process: magnesium ion transport (GO:0015693);; Molecular Function: transmembrane transporter activity (GO:0022857);; Molecular Function: inorganic cation transmembrane transporter activity (GO:0022890);; Biological Process: metal ion transport (GO:0030001);; Biological Process: ion transmembrane transport (GO:0034220);;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Molecular Function: metal ion transmembrane transporter activity (GO:0046873);; Biological Process: localization (GO:0051179);; Biological Process: establishment of localization (GO:0051234);; Biological Process: transmembrane transport (GO:0055085);; Biological Process: divalent metal ion transport (GO:0070838);; Biological Process: divalent inorganic cation transport (GO:0072511);; Biological Process: cation transmembrane transport (GO:0098655);; Biological Process: inorganic ion transmembrane transport (GO:0098660);; Biological Process: inorganic cation transmembrane transport (GO:0098662);; Biological Process: magnesium ion transmembrane transport (GO:1903830);; </t>
  </si>
  <si>
    <t xml:space="preserve">K16075|7.1e-98|ats:109745370|K16075 magnesium transporter | (RefSeq) LOC109745370; magnesium transporter MRS2-C isoform X1 </t>
  </si>
  <si>
    <t>Magnesium transporter MRS2-C OS=Oryza sativa subsp. indica OX=39946 GN=H0311C03.3 PE=3 SV=2</t>
  </si>
  <si>
    <t>hypothetical protein E2562_011017 [Oryza meyeriana var. granulata]</t>
  </si>
  <si>
    <t>molecular function: transporter activity (GO:0005215);; cellular component: cell (GO:0005623);; cellular component: cell part (GO:0044464);; cellular component: organelle (GO:0043226);; biological process: localization (GO:0051179)</t>
  </si>
  <si>
    <t>Phyllostachys_edulis_newGene_18489</t>
  </si>
  <si>
    <t xml:space="preserve">K13457|1.2e-58|osa:4350733|K13457 disease resistance protein RPM1 | (RefSeq) disease resistance protein RPM1 </t>
  </si>
  <si>
    <t>PH02Gene49357</t>
  </si>
  <si>
    <t xml:space="preserve">Cellular Component: extracellular region (GO:0005576);; Molecular Function: manganese ion binding (GO:0030145);; Molecular Function: nutrient reservoir activity (GO:0045735);; </t>
  </si>
  <si>
    <t>Germin-like protein 8-7 OS=Oryza sativa subsp. japonica OX=39947 GN=GER6 PE=2 SV=1</t>
  </si>
  <si>
    <t>putative germin-like protein 12-4 [Zea mays]</t>
  </si>
  <si>
    <t>cellular component: extracellular region (GO:0005576);; molecular function: binding (GO:0005488);; molecular function: nutrient reservoir activity (GO:0045735)</t>
  </si>
  <si>
    <t>PH02Gene24114</t>
  </si>
  <si>
    <t xml:space="preserve">K20168|7.7e-29|mdm:103426583|K20168 TBC1 domain family member 15 | (RefSeq) TBC1 domain family member 15-like </t>
  </si>
  <si>
    <t>Rab GTPase-activating protein 22 OS=Arabidopsis thaliana OX=3702 GN=RABGAP22 PE=1 SV=1</t>
  </si>
  <si>
    <t>GTPase-activating protein gyp7-like [Panicum hallii]</t>
  </si>
  <si>
    <t>PH02Gene44870</t>
  </si>
  <si>
    <t xml:space="preserve">Molecular Function: molecular_function (GO:0003674);; Molecular Function: catalytic activity (GO:0003824);; Biological Process: response to stress (GO:0006950);; Biological Process: response to oxidative stress (GO:0006979);; Biological Process: biological_process (GO:0008150);; Molecular Function: galactosyltransferase activity (GO:0008378);; Biological Process: response to abiotic stimulus (GO:0009628);; Molecular Function: transferase activity (GO:0016740);; Molecular Function: transferase activity, transferring glycosyl groups (GO:0016757);; Molecular Function: transferase activity, transferring hexosyl groups (GO:0016758);; Molecular Function: galactinol-raffinose galactosyltransferase activity (GO:0047268);; Biological Process: response to stimulus (GO:0050896);; Biological Process: response to karrikin (GO:0080167);; </t>
  </si>
  <si>
    <t xml:space="preserve">K06611|0.0e+00|sita:101754435|K06611 stachyose synthetase [EC:2.4.1.67] | (RefSeq) stachyose synthase </t>
  </si>
  <si>
    <t>Stachyose synthase OS=Pisum sativum OX=3888 GN=STS1 PE=1 SV=1</t>
  </si>
  <si>
    <t>hypothetical protein E2562_024334 [Oryza meyeriana var. granulata]</t>
  </si>
  <si>
    <t>molecular function: catalytic activity (GO:0003824);; biological process: response to stimulus (GO:0050896)</t>
  </si>
  <si>
    <t>Phyllostachys_edulis_newGene_8217</t>
  </si>
  <si>
    <t xml:space="preserve">K13415|1.3e-83|obr:102715163|K13415 protein brassinosteroid insensitive 1 [EC:2.7.10.1 2.7.11.1] | (RefSeq) protein BRASSINOSTEROID INSENSITIVE 1-like </t>
  </si>
  <si>
    <t>PH02Gene00021</t>
  </si>
  <si>
    <t xml:space="preserve">K09841|9.4e-67|sbi:8057083|K09841 xanthoxin dehydrogenase [EC:1.1.1.288] | (RefSeq) zerumbone synthase </t>
  </si>
  <si>
    <t>Sex determination protein tasselseed-2 OS=Zea mays OX=4577 GN=TS2 PE=2 SV=1</t>
  </si>
  <si>
    <t>hypothetical protein E2562_014480 [Oryza meyeriana var. granulata]</t>
  </si>
  <si>
    <t>Phyllostachys_edulis_newGene_118</t>
  </si>
  <si>
    <t>PH02Gene15778</t>
  </si>
  <si>
    <t>Germin-like protein 3-7 OS=Oryza sativa subsp. japonica OX=39947 GN=GER7 PE=2 SV=1</t>
  </si>
  <si>
    <t>germin-like protein 7 [Oryza sativa Japonica Group]</t>
  </si>
  <si>
    <t>PH02Gene40820</t>
  </si>
  <si>
    <t xml:space="preserve">Biological Process: very long-chain fatty acid metabolic process (GO:0000038);; Molecular Function: molecular_function (GO:0003674);; Molecular Function: catalytic activity (GO:0003824);; Molecular Function: monooxygenase activity (GO:0004497);; Molecular Function: iron ion binding (GO:0005506);; Cellular Component: cellular_component (GO:0005575);; Cellular Component: intracellular (GO:0005622);; Cellular Component: cell (GO:0005623);; Cellular Component: cytoplasm (GO:0005737);; Cellular Component: endoplasmic reticulum (GO:0005783);; Biological Process: organic acid metabolic process (GO:0006082);; Biological Process: lipid metabolic process (GO:0006629);; Biological Process: fatty acid metabolic process (GO:0006631);; Biological Process: fatty acid biosynthetic process (GO:0006633);; Biological Process: cellular aromatic compound metabolic process (GO:0006725);; Biological Process: biological_process (GO:0008150);; Biological Process: metabolic process (GO:0008152);; Biological Process: lipid biosynthetic process (GO:0008610);; Biological Process: biosynthetic process (GO:0009058);; Biological Process: phenylpropanoid metabolic process (GO:0009698);; Biological Process: phenylpropanoid biosynthetic process (GO:0009699);; Biological Process: cellular process (GO:0009987);; Biological Process: wax biosynthetic process (GO:0010025);; Biological Process: wax metabolic process (GO:0010166);; Biological Process: suberin biosynthetic process (GO:0010345);; Cellular Component: endomembrane system (GO:0012505);; Biological Process: organic acid biosynthetic process (GO:0016053);; Molecular Function: oxidoreductase activity (GO:0016491);; Molecular Function: oxidoreductase activity, acting on paired donors, with incorporation or reduction of molecular oxygen (GO:0016705);; Molecular Function: oxidoreductase activity, acting on paired donors, with incorporation or reduction of molecular oxygen, reduced iron-sulfur protein as one donor, and incorporation of one atom of oxygen (GO:0016713);; Biological Process: aromatic compound biosynthetic process (GO:0019438);; Biological Process: secondary metabolic process (GO:0019748);; Biological Process: carboxylic acid metabolic process (GO:0019752);; Molecular Function: heme binding (GO:0020037);; Biological Process: monocarboxylic acid metabolic process (GO:0032787);; Biological Process: very long-chain fatty acid biosynthetic process (GO:0042761);;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primary metabolic process (GO:0044238);; Biological Process: cellular biosynthetic process (GO:0044249);; Biological Process: cellular lipid metabolic process (GO:0044255);; Biological Process: small molecule metabolic process (GO:0044281);; Biological Process: small molecule biosynthetic process (GO:0044283);; Cellular Component: intracellular part (GO:0044424);; Cellular Component: cytoplasmic part (GO:0044444);; Cellular Component: cell part (GO:0044464);; Biological Process: secondary metabolite biosynthetic process (GO:0044550);; Biological Process: carboxylic acid biosynthetic process (GO:0046394);; Biological Process: oxidation-reduction process (GO:0055114);; Biological Process: organic substance metabolic process (GO:0071704);; Biological Process: monocarboxylic acid biosynthetic process (GO:0072330);; Molecular Function: midchain alkane hydroxylase activity (GO:0080133);; Biological Process: organic cyclic compound metabolic process (GO:1901360);; Biological Process: organic cyclic compound biosynthetic process (GO:1901362);; Biological Process: fatty acid derivative metabolic process (GO:1901568);; Biological Process: fatty acid derivative biosynthetic process (GO:1901570);; Biological Process: organic substance biosynthetic process (GO:1901576);; </t>
  </si>
  <si>
    <t xml:space="preserve">K15402|9.1e-47|pxb:103945558|K15402 fatty acid omega-hydroxylase [EC:1.14.-.-] | (RefSeq) cytochrome P450 86B1-like </t>
  </si>
  <si>
    <t>Noroxomaritidine synthase OS=Narcissus aff. pseudonarcissus MK-2014 OX=1540222 GN=Cyp96T1 PE=1 SV=1</t>
  </si>
  <si>
    <t>hypothetical protein E2562_033358 [Oryza meyeriana var. granulata]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</si>
  <si>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cell part (GO:0044464);; cellular component: organelle (GO:0043226)</t>
  </si>
  <si>
    <t>PH02Gene47122</t>
  </si>
  <si>
    <t xml:space="preserve">Molecular Function: ubiquitin protein ligase activity (GO:0061630);; </t>
  </si>
  <si>
    <t xml:space="preserve">K11982|3.6e-107|dct:110097577|K11982 E3 ubiquitin-protein ligase RNF115/126 [EC:2.3.2.27] | (RefSeq) E3 ubiquitin-protein ligase RDUF1 </t>
  </si>
  <si>
    <t>Protein of unknown function (DUF1117)</t>
  </si>
  <si>
    <t>E3 ubiquitin-protein ligase RDUF2 OS=Arabidopsis thaliana OX=3702 GN=DURF2 PE=1 SV=1</t>
  </si>
  <si>
    <t>hypothetical protein E2562_008453 [Oryza meyeriana var. granulata]</t>
  </si>
  <si>
    <t>PH02Gene45371</t>
  </si>
  <si>
    <t xml:space="preserve">Molecular Function: RNA binding (GO:0003723);; Cellular Component: nucleus (GO:0005634);; Cellular Component: cytoplasm (GO:0005737);; </t>
  </si>
  <si>
    <t xml:space="preserve">K13199|5.5e-116|bdi:100831128|K13199 plasminogen activator inhibitor 1 RNA-binding protein | (RefSeq) RGG repeats nuclear RNA binding protein A </t>
  </si>
  <si>
    <t>Hyaluronan / mRNA binding family</t>
  </si>
  <si>
    <t>RGG repeats nuclear RNA binding protein A (Fragment) OS=Nicotiana tabacum OX=4097 GN=RggA PE=2 SV=1</t>
  </si>
  <si>
    <t>RGG repeats nuclear RNA binding protein A [Brachypodium distachyon]</t>
  </si>
  <si>
    <t>PH02Gene04658</t>
  </si>
  <si>
    <t>hypothetical protein E2562_003434 [Oryza meyeriana var. granulata]</t>
  </si>
  <si>
    <t>PH02Gene25090</t>
  </si>
  <si>
    <t xml:space="preserve">Biological Process: base-excision repair (GO:0006284);; </t>
  </si>
  <si>
    <t>HhH-GPD superfamily base excision DNA repair protein</t>
  </si>
  <si>
    <t>hypothetical protein E2562_015844 [Oryza meyeriana var. granulata]</t>
  </si>
  <si>
    <t>PH02Gene25750</t>
  </si>
  <si>
    <t xml:space="preserve">Biological Process: mitotic cell cycle (GO:0000278);; Biological Process: mitotic cytokinesis (GO:0000281);; Biological Process: cytokinesis (GO:0000910);; Biological Process: cytokinesis by cell plate formation (GO:0000911);; Molecular Function: GTPase activity (GO:0003924);; Molecular Function: GTP binding (GO:0005525);; Cellular Component: cellular_component (GO:0005575);; Cellular Component: intracellular (GO:0005622);; Cellular Component: cell (GO:0005623);; Cellular Component: cytoplasm (GO:0005737);; Cellular Component: endosome (GO:0005768);; Cellular Component: cytosol (GO:0005829);; Cellular Component: plasma membrane (GO:0005886);; Biological Process: cell cycle (GO:0007049);; Biological Process: biological_process (GO:0008150);; Cellular Component: cell plate (GO:0009504);; Biological Process: cellular process (GO:0009987);; Cellular Component: endomembrane system (GO:0012505);; Cellular Component: membrane (GO:0016020);; Biological Process: cell cycle process (GO:0022402);; Cellular Component: cytoplasmic vesicle (GO:0031410);; Cellular Component: vesicle (GO:0031982);; Biological Process: cytokinetic process (GO:0032506);; Cellular Component: organelle (GO:0043226);; Cellular Component: membrane-bounded organelle (GO:0043227);; Cellular Component: intracellular organelle (GO:0043229);; Cellular Component: intracellular part (GO:0044424);; Cellular Component: cytoplasmic part (GO:0044444);; Cellular Component: cell part (GO:0044464);; Biological Process: cell division (GO:0051301);; Biological Process: cytoskeleton-dependent cytokinesis (GO:0061640);; Cellular Component: cell periphery (GO:0071944);; Cellular Component: intracellular vesicle (GO:0097708);; Biological Process: mitotic cytokinetic process (GO:1902410);; Biological Process: mitotic cell cycle process (GO:1903047);; </t>
  </si>
  <si>
    <t xml:space="preserve">K07904|3.1e-111|obr:102710588|K07904 Ras-related protein Rab-11A | (RefSeq) ras-related protein RABA2a-like </t>
  </si>
  <si>
    <t>Ras-related protein RABA2a OS=Arabidopsis thaliana OX=3702 GN=RABA2A PE=2 SV=1</t>
  </si>
  <si>
    <t>hypothetical protein E2562_008481 [Oryza meyeriana var. granulata]</t>
  </si>
  <si>
    <t>biological process: cellular process (GO:0009987);; biological process: single-organism process (GO:0044699);; molecular function: catalytic activity (GO:0003824);; molecular function: binding (GO:0005488);; cellular component: cell (GO:0005623);; cellular component: cell part (GO:0044464);; cellular component: organelle (GO:0043226);; cellular component: membrane (GO:0016020)</t>
  </si>
  <si>
    <t>PH02Gene02138</t>
  </si>
  <si>
    <t xml:space="preserve">Biological Process: regulation of transcription, DNA-templated (GO:0006355);; Molecular Function: histone binding (GO:0042393);; Molecular Function: metal ion binding (GO:0046872);; </t>
  </si>
  <si>
    <t xml:space="preserve">K24083|9.1e-78|dzi:111284751|K24083 abhydrolase domain-containing protein 13 [EC:3.-.-.-] | (RefSeq) protein bem46-like isoform X1 </t>
  </si>
  <si>
    <t>Alfin</t>
  </si>
  <si>
    <t>PHD finger protein ALFIN-LIKE 4 OS=Oryza sativa subsp. japonica OX=39947 GN=Os04g0444900 PE=2 SV=2</t>
  </si>
  <si>
    <t>PHD finger protein ALFIN-LIKE 4 [Oryza sativa Japonica Group]</t>
  </si>
  <si>
    <t>PH02Gene04123</t>
  </si>
  <si>
    <t xml:space="preserve">K13416|3.3e-49|mdm:103416332|K13416 brassinosteroid insensitive 1-associated receptor kinase 1 [EC:2.7.10.1 2.7.11.1] | (RefSeq) BRASSINOSTEROID INSENSITIVE 1-associated receptor kinase 1-like isoform X1 </t>
  </si>
  <si>
    <t>LEAF RUST 10 DISEASE-RESISTANCE LOCUS RECEPTOR-LIKE PROTEIN KINASE-like 2.1 OS=Arabidopsis thaliana OX=3702 GN=LRK10L-2.1 PE=3 SV=1</t>
  </si>
  <si>
    <t>LEAF RUST 10 DISEASE-RESISTANCE LOCUS RECEPTOR-LIKE PROTEIN KINASE-like 2.5 [Oryza sativa Japonica Group]</t>
  </si>
  <si>
    <t>PH02Gene25574</t>
  </si>
  <si>
    <t>PH02Gene31423</t>
  </si>
  <si>
    <t xml:space="preserve">K04374|8.6e-57|mus:103997104|K04374 cyclic AMP-dependent transcription factor ATF-4 | (RefSeq) basic leucine zipper 61-like </t>
  </si>
  <si>
    <t>Basic leucine zipper 19 OS=Oryza sativa subsp. japonica OX=39947 GN=BZIP19 PE=2 SV=1</t>
  </si>
  <si>
    <t>hypothetical protein E2562_025563 [Oryza meyeriana var. granulata]</t>
  </si>
  <si>
    <t>PH02Gene47687</t>
  </si>
  <si>
    <t xml:space="preserve">K14494|1.4e-36|pop:18099385|K14494 DELLA protein | (RefSeq) DELLA protein GAI </t>
  </si>
  <si>
    <t>PH02Gene05292</t>
  </si>
  <si>
    <t xml:space="preserve">K15397|5.6e-238|bdi:100839378|K15397 3-ketoacyl-CoA synthase [EC:2.3.1.199] | (RefSeq) 3-ketoacyl-CoA synthase 6 </t>
  </si>
  <si>
    <t>3-ketoacyl-CoA synthase 5 OS=Arabidopsis thaliana OX=3702 GN=KCS5 PE=2 SV=1</t>
  </si>
  <si>
    <t>3-ketoacyl-CoA synthase 5 [Dichanthelium oligosanthes]</t>
  </si>
  <si>
    <t>PH02Gene49416</t>
  </si>
  <si>
    <t xml:space="preserve">K01555|4.9e-238|ats:109753986|K01555 fumarylacetoacetase [EC:3.7.1.2] | (RefSeq) LOC109753986; fumarylacetoacetase </t>
  </si>
  <si>
    <t>fumarylacetoacetase [Aegilops tauschii subsp. tauschii]</t>
  </si>
  <si>
    <t>PH02Gene23103</t>
  </si>
  <si>
    <t xml:space="preserve">K13691|3.2e-203|sita:101768333|K13691 pathogen-inducible salicylic acid glucosyltransferase [EC:2.4.1.-] | (RefSeq) UDP-glycosyltransferase 74F2 </t>
  </si>
  <si>
    <t>UDP-glycosyltransferase 74F2 [Dichanthelium oligosanthes]</t>
  </si>
  <si>
    <t>PH02Gene24490</t>
  </si>
  <si>
    <t xml:space="preserve">K19825|6.0e-136|vvi:100256090|K19825 2-alkenal reductase (NADP+) [EC:1.3.1.102] | (RefSeq) NADP-dependent alkenal double bond reductase P2-like </t>
  </si>
  <si>
    <t>2-alkenal reductase (NADP(+)-dependent)-like [Panicum miliaceum]</t>
  </si>
  <si>
    <t>PH02Gene07802</t>
  </si>
  <si>
    <t xml:space="preserve">Molecular Function: argininosuccinate lyase activity (GO:0004056);; Biological Process: arginine biosynthetic process via ornithine (GO:0042450);; </t>
  </si>
  <si>
    <t xml:space="preserve">K01755|4.4e-265|ats:109737703|K01755 argininosuccinate lyase [EC:4.3.2.1] | (RefSeq) LOC109737703; argininosuccinate lyase, chloroplastic </t>
  </si>
  <si>
    <t>Arginine biosynthesis (ko00220);; Alanine, aspartate and glutamate metabolism (ko00250);; Biosynthesis of amino acids (ko01230)</t>
  </si>
  <si>
    <t>Lyase</t>
  </si>
  <si>
    <t>Argininosuccinate lyase, chloroplastic OS=Arabidopsis thaliana OX=3702 GN=At5g10920 PE=2 SV=1</t>
  </si>
  <si>
    <t>argininosuccinate lyase, chloroplastic [Aegilops tauschii subsp. tauschii]</t>
  </si>
  <si>
    <t>PH02Gene33199</t>
  </si>
  <si>
    <t xml:space="preserve">K20802|1.9e-46|crb:17882602|K20802 (R)-mandelonitrile lyase [EC:4.1.2.10] | (RefSeq) alpha-hydroxynitrile lyase </t>
  </si>
  <si>
    <t>PH02Gene05628</t>
  </si>
  <si>
    <t>hypothetical protein E2562_029523 [Oryza meyeriana var. granulata]</t>
  </si>
  <si>
    <t>PH02Gene45698</t>
  </si>
  <si>
    <t xml:space="preserve">Molecular Function: CoA-ligase activity (GO:0016405);; </t>
  </si>
  <si>
    <t xml:space="preserve">K01904|1.8e-277|bdi:100846491|K01904 4-coumarate--CoA ligase [EC:6.2.1.12] | (RefSeq) 4-coumarate--CoA ligase-like 5 </t>
  </si>
  <si>
    <t>4-coumarate--CoA ligase-like 5 OS=Oryza sativa subsp. japonica OX=39947 GN=4CLL5 PE=2 SV=1</t>
  </si>
  <si>
    <t>4-coumarate--CoA ligase-like 5 [Brachypodium distachyon]</t>
  </si>
  <si>
    <t>Phyllostachys_edulis_newGene_20767</t>
  </si>
  <si>
    <t xml:space="preserve">K13420|1.1e-37|oeu:111410016|K13420 LRR receptor-like serine/threonine-protein kinase FLS2 [EC:2.7.11.1] | (RefSeq) probable LRR receptor-like serine/threonine-protein kinase At3g47570 isoform X1 </t>
  </si>
  <si>
    <t>PH02Gene35964</t>
  </si>
  <si>
    <t xml:space="preserve">K13436|1.3e-14|cam:105851362|K13436 pto-interacting protein 1 [EC:2.7.11.1] | (RefSeq) probable receptor-like protein kinase At2g47060 </t>
  </si>
  <si>
    <t>CBS domain-containing protein CBSCBSPB3 OS=Arabidopsis thaliana OX=3702 GN=CBSCBSPB3 PE=1 SV=1</t>
  </si>
  <si>
    <t>CBS domain-containing protein CBSCBSPB3 [Setaria italica]</t>
  </si>
  <si>
    <t>PH02Gene17197</t>
  </si>
  <si>
    <t>PH02Gene16450</t>
  </si>
  <si>
    <t xml:space="preserve">K16189|5.3e-06|nnu:104590899|K16189 phytochrome-interacting factor 4 | (RefSeq) transcription factor PIF5-like </t>
  </si>
  <si>
    <t>Transcription factor BIM1 OS=Arabidopsis thaliana OX=3702 GN=BIM1 PE=1 SV=2</t>
  </si>
  <si>
    <t>hypothetical protein E2562_037757 [Oryza meyeriana var. granulata]</t>
  </si>
  <si>
    <t>PH02Gene20364</t>
  </si>
  <si>
    <t xml:space="preserve">Biological Process: lipid metabolic process (GO:0006629);; Molecular Function: glycerophosphodiester phosphodiesterase activity (GO:0008889);; </t>
  </si>
  <si>
    <t xml:space="preserve">K01126|2.9e-181|ats:109783957|K01126 glycerophosphoryl diester phosphodiesterase [EC:3.1.4.46] | (RefSeq) LOC109783957; glycerophosphodiester phosphodiesterase GDPD6-like </t>
  </si>
  <si>
    <t>Glycerophosphoryl diester phosphodiesterase family</t>
  </si>
  <si>
    <t>Glycerophosphodiester phosphodiesterase GDPD6 OS=Arabidopsis thaliana OX=3702 GN=GDPD6 PE=2 SV=1</t>
  </si>
  <si>
    <t>glycerophosphodiester phosphodiesterase GDPD6-like [Hordeum vulgare]</t>
  </si>
  <si>
    <t>PH02Gene07140</t>
  </si>
  <si>
    <t xml:space="preserve">K13429|1.3e-151|obr:102705374|K13429 chitin elicitor receptor kinase 1 | (RefSeq) chitin elicitor receptor kinase 1-like </t>
  </si>
  <si>
    <t>LysM domain receptor-like kinase 10 OS=Oryza sativa subsp. japonica OX=39947 GN=RLK10 PE=2 SV=1</t>
  </si>
  <si>
    <t>PREDICTED: chitin elicitor receptor kinase 1-like [Oryza brachyantha]</t>
  </si>
  <si>
    <t>PH02Gene27793</t>
  </si>
  <si>
    <t xml:space="preserve">K13457|2.5e-74|sbi:8076344|K13457 disease resistance protein RPM1 | (RefSeq) putative disease resistance RPP13-like protein 3 </t>
  </si>
  <si>
    <t>hypothetical protein OsI_36172 [Oryza sativa Indica Group]</t>
  </si>
  <si>
    <t>PH02Gene20307</t>
  </si>
  <si>
    <t xml:space="preserve">K14484|2.2e-68|sita:101777916|K14484 auxin-responsive protein IAA | (RefSeq) auxin-responsive protein IAA24 </t>
  </si>
  <si>
    <t>Auxin-responsive protein IAA24 OS=Oryza sativa subsp. japonica OX=39947 GN=IAA24 PE=2 SV=1</t>
  </si>
  <si>
    <t>AUX4 protein [Phyllostachys edulis]</t>
  </si>
  <si>
    <t>PH02Gene02897</t>
  </si>
  <si>
    <t xml:space="preserve">Biological Process: response to acid chemical (GO:0001101);; Cellular Component: cellular_component (GO:0005575);; Cellular Component: intracellular (GO:0005622);; Cellular Component: cell (GO:0005623);; Cellular Component: nucleus (GO:0005634);; Biological Process: transport (GO:0006810);; Biological Process: ion transport (GO:0006811);; Biological Process: anion transport (GO:0006820);; Biological Process: biological_process (GO:0008150);; Biological Process: cellular process (GO:0009987);; Biological Process: response to inorganic substance (GO:0010035);; Biological Process: response to nitrate (GO:0010167);; Biological Process: inorganic anion transport (GO:0015698);; Biological Process: nitrate transport (GO:0015706);;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response to stimulus (GO:0050896);; Biological Process: localization (GO:0051179);; Biological Process: establishment of localization (GO:0051234);; Biological Process: cellular response to stimulus (GO:0051716);; Biological Process: cellular response to chemical stimulus (GO:0070887);; Biological Process: cellular response to acid chemical (GO:0071229);; Biological Process: cellular response to inorganic substance (GO:0071241);; Biological Process: cellular response to nitrate (GO:0071249);; Biological Process: nitrogen compound transport (GO:0071705);; Biological Process: response to nitrogen compound (GO:1901698);; Biological Process: cellular response to nitrogen compound (GO:1901699);; Biological Process: response to oxygen-containing compound (GO:1901700);; Biological Process: cellular response to oxygen-containing compound (GO:1901701);; Biological Process: cellular response to reactive nitrogen species (GO:1902170);; </t>
  </si>
  <si>
    <t xml:space="preserve">K03029|7.0e-62|lang:109332961|K03029 26S proteasome regulatory subunit N10 | (RefSeq) 26S proteasome non-ATPase regulatory subunit 4 homolog </t>
  </si>
  <si>
    <t>Protein ROLLING AND ERECT LEAF 2 OS=Oryza sativa subsp. japonica OX=39947 GN=REL2 PE=2 SV=1</t>
  </si>
  <si>
    <t>hypothetical protein GQ55_9G396300 [Panicum hallii var. hallii]</t>
  </si>
  <si>
    <t>biological process: response to stimulus (GO:0050896);; cellular component: cell (GO:0005623);; cellular component: cell part (GO:0044464);; cellular component: organelle (GO:0043226);; biological process: localization (GO:0051179);; biological process: cellular process (GO:0009987)</t>
  </si>
  <si>
    <t>PH02Gene03672</t>
  </si>
  <si>
    <t xml:space="preserve">K07198|1.1e-233|sita:101776111|K07198 5'-AMP-activated protein kinase, catalytic alpha subunit [EC:2.7.11.11] | (RefSeq) CBL-interacting protein kinase 11 </t>
  </si>
  <si>
    <t>CBL-interacting protein kinase 11 OS=Oryza sativa subsp. japonica OX=39947 GN=CIPK11 PE=2 SV=1</t>
  </si>
  <si>
    <t>CBL-interacting protein kinase 11 [Setaria italica]</t>
  </si>
  <si>
    <t>PH02Gene16580</t>
  </si>
  <si>
    <t xml:space="preserve">K00521|1.2e-33|cmos:111447866|K00521 ferric-chelate reductase [EC:1.16.1.7] | (RefSeq) ferric reduction oxidase 7, chloroplastic-like </t>
  </si>
  <si>
    <t>NAC domain-containing protein 21/22 OS=Arabidopsis thaliana OX=3702 GN=NAC021 PE=1 SV=2</t>
  </si>
  <si>
    <t>hypothetical protein E2562_019959 [Oryza meyeriana var. granulata]</t>
  </si>
  <si>
    <t>PH02Gene47226</t>
  </si>
  <si>
    <t xml:space="preserve">K13430|4.5e-57|sly:101256183|K13430 serine/threonine-protein kinase PBS1 [EC:2.7.11.1] | (RefSeq) serine/threonine-protein kinase PBS1 isoform X2 </t>
  </si>
  <si>
    <t>putative leucine-rich repeat receptor-like protein kinase [Dichanthelium oligosanthes]</t>
  </si>
  <si>
    <t>PH02Gene48589</t>
  </si>
  <si>
    <t xml:space="preserve">Molecular Function: malic enzyme activity (GO:0004470);; Molecular Function: malate dehydrogenase (decarboxylating) (NAD+) activity (GO:0004471);; Molecular Function: ATP binding (GO:0005524);; Cellular Component: mitochondrion (GO:0005739);; Biological Process: pyruvate metabolic process (GO:0006090);; Biological Process: malate metabolic process (GO:0006108);; Molecular Function: zinc ion binding (GO:0008270);; Molecular Function: protein homodimerization activity (GO:0042803);; Molecular Function: cobalt ion binding (GO:0050897);; Molecular Function: NAD binding (GO:0051287);; </t>
  </si>
  <si>
    <t xml:space="preserve">K00028|0.0e+00|bdi:100838567|K00028 malate dehydrogenase (decarboxylating) [EC:1.1.1.39] | (RefSeq) NAD-dependent malic enzyme 62 kDa isoform, mitochondrial isoform X3 </t>
  </si>
  <si>
    <t>NAD-dependent malic enzyme 62 kDa isoform, mitochondrial OS=Solanum tuberosum OX=4113 PE=1 SV=1</t>
  </si>
  <si>
    <t>NAD-dependent malic enzyme 62 kDa isoform, mitochondrial isoform X3 [Brachypodium distachyon]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</si>
  <si>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cellular process (GO:0009987)</t>
  </si>
  <si>
    <t>PH02Gene01947</t>
  </si>
  <si>
    <t xml:space="preserve">K20772|3.0e-239|bdi:100836412|K20772 1-aminocyclopropane-1-carboxylate synthase 1/2/6 [EC:4.4.1.14] | (RefSeq) 1-aminocyclopropane-1-carboxylate synthase </t>
  </si>
  <si>
    <t>Cysteine and methionine metabolism (ko00270);; MAPK signaling pathway - plant (ko04016)</t>
  </si>
  <si>
    <t>1-aminocyclopropane-1-carboxylate synthase OS=Glycine max OX=3847 GN=ACS1 PE=2 SV=1</t>
  </si>
  <si>
    <t>hypothetical protein EJB05_54892 [Eragrostis curvula]</t>
  </si>
  <si>
    <t>PH02Gene22729</t>
  </si>
  <si>
    <t xml:space="preserve">Molecular Function: polysaccharide binding (GO:0030247);; </t>
  </si>
  <si>
    <t>PH02Gene42164</t>
  </si>
  <si>
    <t xml:space="preserve">K06675|0.0e+00|obr:102711265|K06675 structural maintenance of chromosome 4 | (RefSeq) structural maintenance of chromosomes protein 4 </t>
  </si>
  <si>
    <t>Structural maintenance of chromosomes protein 4 OS=Arabidopsis thaliana OX=3702 GN=SMC4 PE=1 SV=1</t>
  </si>
  <si>
    <t>PREDICTED: structural maintenance of chromosomes protein 4 [Oryza brachyantha]</t>
  </si>
  <si>
    <t>PH02Gene39055</t>
  </si>
  <si>
    <t xml:space="preserve">K24260|0.0e+00|obr:102703749|K24260 WD repeat-containing protein 11 | (RefSeq) WD repeat-containing protein 11-like </t>
  </si>
  <si>
    <t>hypothetical protein E2562_015371 [Oryza meyeriana var. granulata]</t>
  </si>
  <si>
    <t>PH02Gene13823</t>
  </si>
  <si>
    <t xml:space="preserve">K16815|1.0e-11|gsl:Gasu_03780|K16815 calcium-independent phospholipase A2-gamma | (RefSeq) hypothetical protein </t>
  </si>
  <si>
    <t>PH02Gene04549</t>
  </si>
  <si>
    <t>Pentatricopeptide repeat-containing protein At1g15480, mitochondrial OS=Arabidopsis thaliana OX=3702 GN=At1g15480 PE=2 SV=2</t>
  </si>
  <si>
    <t>pentatricopeptide repeat-containing protein At1g80270, mitochondrial [Brachypodium distachyon]</t>
  </si>
  <si>
    <t>PH02Gene22877</t>
  </si>
  <si>
    <t xml:space="preserve">K13430|1.4e-137|adu:107486844|K13430 serine/threonine-protein kinase PBS1 [EC:2.7.11.1] | (RefSeq) serine/threonine-protein kinase PBS1 isoform X2 </t>
  </si>
  <si>
    <t>Receptor-like cytoplasmic kinase 185 OS=Oryza sativa subsp. japonica OX=39947 GN=RLCK185 PE=1 SV=1</t>
  </si>
  <si>
    <t>hypothetical protein EJB05_32165, partial [Eragrostis curvula]</t>
  </si>
  <si>
    <t>PH02Gene43502</t>
  </si>
  <si>
    <t xml:space="preserve">K07897|1.4e-55|nnu:104599986|K07897 Ras-related protein Rab-7A | (RefSeq) ras-related protein Rab7-like </t>
  </si>
  <si>
    <t>Endocytosis (ko04144);; Phagosome (ko04145)</t>
  </si>
  <si>
    <t>Protein of unknown function (DUF1475)</t>
  </si>
  <si>
    <t>hypothetical protein E2562_006511 [Oryza meyeriana var. granulata]</t>
  </si>
  <si>
    <t>Phyllostachys_edulis_newGene_18648</t>
  </si>
  <si>
    <t>PH02Gene14707</t>
  </si>
  <si>
    <t xml:space="preserve">K23260|2.7e-224|obr:102700279|K23260 scopoletin glucosyltransferase [EC:2.4.1.128] | (RefSeq) scopoletin glucosyltransferase-like </t>
  </si>
  <si>
    <t>Anthocyanin 3'-O-beta-glucosyltransferase OS=Gentiana triflora OX=55190 PE=1 SV=1</t>
  </si>
  <si>
    <t>hypothetical protein EE612_004572 [Oryza sativa]</t>
  </si>
  <si>
    <t>PH02Gene40341</t>
  </si>
  <si>
    <t xml:space="preserve">K10393|0.0e+00|osa:4326684|K10393 kinesin family member 2/24 | (RefSeq) kinesin-13A </t>
  </si>
  <si>
    <t>PH02Gene45531</t>
  </si>
  <si>
    <t xml:space="preserve">Molecular Function: molecular_function (GO:0003674);; Molecular Function: binding (GO:0005488);; Molecular Function: calcium ion binding (GO:0005509);; Cellular Component: cellular_component (GO:0005575);; Cellular Component: cell (GO:0005623);; Cellular Component: plasma membrane (GO:0005886);; Biological Process: response to stress (GO:0006950);; Biological Process: defense response (GO:0006952);; Biological Process: biological_process (GO:0008150);; Biological Process: response to external stimulus (GO:0009605);; Biological Process: response to biotic stimulus (GO:0009607);; Biological Process: response to fungus (GO:0009620);; Cellular Component: membrane (GO:0016020);; Molecular Function: ion binding (GO:0043167);; Molecular Function: cation binding (GO:0043169);; Biological Process: response to external biotic stimulus (GO:0043207);; Cellular Component: cell part (GO:0044464);; Molecular Function: metal ion binding (GO:0046872);; Biological Process: defense response to fungus (GO:0050832);; Biological Process: response to stimulus (GO:0050896);; Biological Process: multi-organism process (GO:0051704);; Biological Process: response to other organism (GO:0051707);; Cellular Component: cell periphery (GO:0071944);; Biological Process: defense response to other organism (GO:0098542);; </t>
  </si>
  <si>
    <t xml:space="preserve">K13448|2.4e-32|dosa:Os11t0141400-01|K13448 calcium-binding protein CML | (RefSeq) Os11g0141400; Similar to EF hand family protein, expressed. </t>
  </si>
  <si>
    <t>Probable calcium-binding protein CML36 OS=Arabidopsis thaliana OX=3702 GN=CML36 PE=2 SV=1</t>
  </si>
  <si>
    <t>hypothetical protein E2562_021985 [Oryza meyeriana var. granulata]</t>
  </si>
  <si>
    <t>molecular function: binding (GO:0005488);; cellular component: cell (GO:0005623);; cellular component: membrane (GO:0016020);; cellular component: cell part (GO:0044464);; biological process: response to stimulus (GO:0050896);; biological process: multi-organism process (GO:0051704)</t>
  </si>
  <si>
    <t>PH02Gene27186</t>
  </si>
  <si>
    <t xml:space="preserve">K13464|1.9e-36|dosa:Os10t0391400-01|K13464 jasmonate ZIM domain-containing protein | (RefSeq) Os10g0391400; Tify domain containing protein. </t>
  </si>
  <si>
    <t>Protein TIFY 11e OS=Oryza sativa subsp. indica OX=39946 GN=TIFY11E PE=3 SV=1</t>
  </si>
  <si>
    <t>hypothetical protein E2562_017727 [Oryza meyeriana var. granulata]</t>
  </si>
  <si>
    <t>PH02Gene15877</t>
  </si>
  <si>
    <t xml:space="preserve">K19891|5.2e-59|ath:AT2G01630|K19891 glucan endo-1,3-beta-glucosidase 1/2/3 [EC:3.2.1.39] | (RefSeq) O-Glycosyl hydrolases family 17 protein </t>
  </si>
  <si>
    <t>hypothetical protein EJB05_18836 [Eragrostis curvula]</t>
  </si>
  <si>
    <t>PH02Gene40086</t>
  </si>
  <si>
    <t xml:space="preserve">K13457|1.4e-119|sbi:8082060|K13457 disease resistance protein RPM1 | (RefSeq) putative disease resistance protein At1g59780 </t>
  </si>
  <si>
    <t>hypothetical protein BAE44_0018518 [Dichanthelium oligosanthes]</t>
  </si>
  <si>
    <t>Phyllostachys_edulis_newGene_17105</t>
  </si>
  <si>
    <t>Phyllostachys_edulis_newGene_8213</t>
  </si>
  <si>
    <t>PH02Gene36959</t>
  </si>
  <si>
    <t xml:space="preserve">K12951|4.0e-28|smo:SELMODRAFT_448085|K12951 cobalt/nickel-transporting P-type ATPase D [EC:7.2.2.-] | (RefSeq) hypothetical protein </t>
  </si>
  <si>
    <t>PREDICTED: uncharacterized protein LOC102715871 [Oryza brachyantha]</t>
  </si>
  <si>
    <t>PH02Gene41707</t>
  </si>
  <si>
    <t xml:space="preserve">Molecular Function: DNA binding (GO:0003677);; Molecular Function: transcription factor activity, sequence-specific DNA binding (GO:0003700);; Biological Process: DNA-templated transcription, initiation (GO:0006352);; Cellular Component: chloroplast (GO:0009507);; Molecular Function: sigma factor activity (GO:0016987);; Biological Process: positive regulation of transcription, DNA-templated (GO:0045893);; Biological Process: cellular response to blue light (GO:0071483);; Biological Process: seedling development (GO:0090351);; </t>
  </si>
  <si>
    <t xml:space="preserve">K01872|6.1e-63|pvu:PHAVU_007G142900g|K01872 alanyl-tRNA synthetase [EC:6.1.1.7] | (RefSeq) hypothetical protein </t>
  </si>
  <si>
    <t>Sigma-70 region 2</t>
  </si>
  <si>
    <t>RNA polymerase sigma factor sigF, chloroplastic OS=Arabidopsis thaliana OX=3702 GN=SIGF PE=1 SV=1</t>
  </si>
  <si>
    <t>hypothetical protein GQ55_9G002500 [Panicum hallii var. hallii]</t>
  </si>
  <si>
    <t>molecular function: binding (GO:0005488);; biological process: biological regulation (GO:0065007);; molecular function: nucleic acid binding transcription factor activity (GO:0001071);; biological process: metabolic process (GO:0008152);; biological process: cellular process (GO:0009987);; cellular component: cell (GO:0005623);; cellular component: organelle (GO:0043226);; cellular component: cell part (GO:0044464);; molecular function: transcription factor activity, protein binding (GO:0000988);; biological process: response to stimulus (GO:0050896);; biological process: multicellular organismal process (GO:0032501);; biological process: developmental process (GO:0032502);; biological process: single-organism process (GO:0044699)</t>
  </si>
  <si>
    <t>PH02Gene22942</t>
  </si>
  <si>
    <t xml:space="preserve">K07767|4.4e-178|dosa:Os01t0673500-01|K07767 katanin p60 ATPase-containing subunit A1 [EC:5.6.1.1] | (RefSeq) Os01g0673500; Similar to predicted protein. </t>
  </si>
  <si>
    <t>Katanin p60 ATPase-containing subunit A1 OS=Arabidopsis thaliana OX=3702 GN=AAA1 PE=1 SV=1</t>
  </si>
  <si>
    <t>katanin p60 ATPase-containing subunit A-like 2 [Oryza sativa Japonica Group]</t>
  </si>
  <si>
    <t>PH02Gene17390</t>
  </si>
  <si>
    <t xml:space="preserve">Biological Process: ribosomal large subunit assembly (GO:0000027);; Cellular Component: nucleoplasm (GO:0005654);; Cellular Component: nucleolus (GO:0005730);; Biological Process: positive regulation of G2/M transition of mitotic cell cycle (GO:0010971);; Biological Process: positive regulation of cell division (GO:0051781);; </t>
  </si>
  <si>
    <t xml:space="preserve">K14840|9.4e-164|dosa:Os05t0144200-01|K14840 nucleolar protein 53 | (RefSeq) Os05g0144200; Similar to glioma tumor suppressor-like protein. </t>
  </si>
  <si>
    <t>Nop53 (60S ribosomal biogenesis)</t>
  </si>
  <si>
    <t>Ribosome biogenesis protein NOP53 OS=Arabidopsis thaliana OX=3702 GN=At2g40430 PE=1 SV=2</t>
  </si>
  <si>
    <t>ribosome biogenesis protein NOP53 [Oryza sativa Japonica Group]</t>
  </si>
  <si>
    <t>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biological process: biological regulation (GO:0065007)</t>
  </si>
  <si>
    <t>PH02Gene23220</t>
  </si>
  <si>
    <t xml:space="preserve">Cellular Component: nucleus (GO:0005634);; Biological Process: arbuscular mycorrhizal association (GO:0036377);; Molecular Function: sequence-specific DNA binding (GO:0043565);; </t>
  </si>
  <si>
    <t>Protein CYCLOPS OS=Oryza sativa subsp. japonica OX=39947 GN=IPD3 PE=2 SV=1</t>
  </si>
  <si>
    <t>uncharacterized protein LOC8066913 [Sorghum bicolor]</t>
  </si>
  <si>
    <t>cellular component: cell (GO:0005623);; cellular component: organelle (GO:0043226);; cellular component: cell part (GO:0044464);; biological process: multi-organism process (GO:0051704);; molecular function: binding (GO:0005488)</t>
  </si>
  <si>
    <t>PH02Gene02358</t>
  </si>
  <si>
    <t xml:space="preserve">K19891|2.2e-50|ccav:112523458|K19891 glucan endo-1,3-beta-glucosidase 1/2/3 [EC:3.2.1.39] | (RefSeq) glucan endo-1,3-beta-glucosidase 3-like </t>
  </si>
  <si>
    <t>Putative glucan endo-1,3-beta-glucosidase GVI (Fragment) OS=Hordeum vulgare OX=4513 PE=3 SV=1</t>
  </si>
  <si>
    <t>putative O-Glycosyl hydrolase superfamily protein [Panicum miliaceum]</t>
  </si>
  <si>
    <t>PH02Gene09448</t>
  </si>
  <si>
    <t xml:space="preserve">K20781|0.0e+00|ats:109761611|K20781 peptidyl serine alpha-galactosyltransferase [EC:2.4.1.-] | (RefSeq) LOC109761611; peptidyl serine alpha-galactosyltransferase </t>
  </si>
  <si>
    <t>Peptidyl serine alpha-galactosyltransferase OS=Arabidopsis thaliana OX=3702 GN=SERGT1 PE=2 SV=1</t>
  </si>
  <si>
    <t>peptidyl serine alpha-galactosyltransferase [Aegilops tauschii subsp. tauschii]</t>
  </si>
  <si>
    <t>PH02Gene12233</t>
  </si>
  <si>
    <t xml:space="preserve">K08472|2.0e-14|cam:101495828|K08472 mlo protein | (RefSeq) uncharacterized LOC101495828 </t>
  </si>
  <si>
    <t>hypothetical protein E2562_027493 [Oryza meyeriana var. granulata]</t>
  </si>
  <si>
    <t>PH02Gene37443</t>
  </si>
  <si>
    <t>uncharacterized protein LOC112877209 [Panicum hallii]</t>
  </si>
  <si>
    <t>PH02Gene43455</t>
  </si>
  <si>
    <t>chitinase 2 [Setaria italica]</t>
  </si>
  <si>
    <t>PH02Gene42113</t>
  </si>
  <si>
    <t xml:space="preserve">K02884|3.7e-59|egu:105037156|K02884 large subunit ribosomal protein L19 | (RefSeq) 50S ribosomal protein L19, chloroplastic </t>
  </si>
  <si>
    <t>Ribosomal protein L19</t>
  </si>
  <si>
    <t>50S ribosomal protein L19, chloroplastic OS=Spinacia oleracea OX=3562 GN=RPL19 PE=1 SV=2</t>
  </si>
  <si>
    <t>50S ribosomal protein L19, chloroplastic-like [Aegilops tauschii subsp. tauschii]</t>
  </si>
  <si>
    <t>PH02Gene00619</t>
  </si>
  <si>
    <t xml:space="preserve">K24028|5.9e-189|zma:100501142|K24028 salicylic acid 3-hydroxylase [EC:1.14.11.-] | (RefSeq) protein DMR6-LIKE OXYGENASE 1 </t>
  </si>
  <si>
    <t>Protein DMR6-LIKE OXYGENASE 1 OS=Arabidopsis thaliana OX=3702 GN=DLO1 PE=1 SV=1</t>
  </si>
  <si>
    <t>uncharacterized protein LOC100501142 [Zea mays]</t>
  </si>
  <si>
    <t>Phyllostachys_edulis_newGene_4318</t>
  </si>
  <si>
    <t>hypothetical protein BRADI_2g11012v3 [Brachypodium distachyon]</t>
  </si>
  <si>
    <t>PH02Gene04028</t>
  </si>
  <si>
    <t xml:space="preserve">K02934|4.6e-107|dosa:Os04t0473400-01|K02934 large subunit ribosomal protein L6e | (RefSeq) Os04g0473400; Similar to 60S ribosomal protein L6-B (L17) (YL16) (RP18). </t>
  </si>
  <si>
    <t>Phyllostachys_edulis_newGene_4406</t>
  </si>
  <si>
    <t>PH02Gene47597</t>
  </si>
  <si>
    <t xml:space="preserve">Molecular Function: cytidylate kinase activity (GO:0004127);; Molecular Function: ATP binding (GO:0005524);; Cellular Component: nucleus (GO:0005634);; Cellular Component: cytoplasm (GO:0005737);; Biological Process: 'de novo' pyrimidine nucleobase biosynthetic process (GO:0006207);; Biological Process: pyrimidine nucleotide biosynthetic process (GO:0006221);; Molecular Function: uridylate kinase activity (GO:0009041);; </t>
  </si>
  <si>
    <t xml:space="preserve">K13800|1.2e-107|bdi:100836311|K13800 UMP-CMP kinase [EC:2.7.4.14] | (RefSeq) UMP-CMP kinase 3 </t>
  </si>
  <si>
    <t>UMP-CMP kinase 3 isoform X2 [Aegilops tauschii subsp. tauschii]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</si>
  <si>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</t>
  </si>
  <si>
    <t>PH02Gene37906</t>
  </si>
  <si>
    <t>Phyllostachys_edulis_newGene_15697</t>
  </si>
  <si>
    <t xml:space="preserve">K14772|5.5e-17|obr:102715080|K14772 U3 small nucleolar RNA-associated protein 20 | (RefSeq) small subunit processome component 20 homolog </t>
  </si>
  <si>
    <t>PREDICTED: small subunit processome component 20 homolog [Oryza brachyantha]</t>
  </si>
  <si>
    <t>PH02Gene02171</t>
  </si>
  <si>
    <t xml:space="preserve">Cellular Component: chloroplast (GO:0009507);; Molecular Function: zeaxanthin epoxidase [overall] activity (GO:0009540);; Biological Process: abscisic acid biosynthetic process (GO:0009688);; Cellular Component: membrane (GO:0016020);; Molecular Function: FAD binding (GO:0071949);; </t>
  </si>
  <si>
    <t xml:space="preserve">K09838|0.0e+00|sita:101780465|K09838 zeaxanthin epoxidase [EC:1.14.15.21] | (RefSeq) zeaxanthin epoxidase, chloroplastic isoform X1 </t>
  </si>
  <si>
    <t>Zeaxanthin epoxidase, chloroplastic OS=Oryza sativa subsp. japonica OX=39947 GN=ZEP PE=2 SV=1</t>
  </si>
  <si>
    <t>CH</t>
  </si>
  <si>
    <t>Energy production and conversion;; Coenzyme transport and metabolism</t>
  </si>
  <si>
    <t>zeaxanthin epoxidase [Phyllostachys edulis]</t>
  </si>
  <si>
    <t>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biological process: cellular process (GO:0009987);; cellular component: membrane (GO:0016020);; molecular function: binding (GO:0005488)</t>
  </si>
  <si>
    <t>Phyllostachys_edulis_newGene_1546</t>
  </si>
  <si>
    <t>PH02Gene05443</t>
  </si>
  <si>
    <t xml:space="preserve">K09286|1.9e-87|sita:101777576|K09286 EREBP-like factor | (RefSeq) ethylene-responsive transcription factor RAP2-13 </t>
  </si>
  <si>
    <t>hypothetical protein E2562_007967 [Oryza meyeriana var. granulata]</t>
  </si>
  <si>
    <t>PH02Gene39753</t>
  </si>
  <si>
    <t xml:space="preserve">K19951|1.0e-180|nta:107761523|K19951 TBC1 domain family member 8/9 | (RefSeq) TBC1 domain family member 8B-like </t>
  </si>
  <si>
    <t>PH02Gene09995</t>
  </si>
  <si>
    <t xml:space="preserve">K08669|7.7e-20|psom:113290163|K08669 HtrA serine peptidase 2 [EC:3.4.21.108] | (RefSeq) putative protease Do-like 14 </t>
  </si>
  <si>
    <t>Trypsin-like peptidase domain</t>
  </si>
  <si>
    <t>Putative protease Do-like 14 OS=Arabidopsis thaliana OX=3702 GN=DEGP14 PE=3 SV=2</t>
  </si>
  <si>
    <t>putative protease Do-like 14 isoform X1 [Oryza sativa Japonica Group]</t>
  </si>
  <si>
    <t>PH02Gene18243</t>
  </si>
  <si>
    <t xml:space="preserve">K07025|1.8e-119|ats:109764543|K07025 putative hydrolase of the HAD superfamily | (RefSeq) LOC109764543; suppressor of disruption of TFIIS-like </t>
  </si>
  <si>
    <t>suppressor of disruption of TFIIS-like [Aegilops tauschii subsp. tauschii]</t>
  </si>
  <si>
    <t>PH02Gene17572</t>
  </si>
  <si>
    <t xml:space="preserve">Cellular Component: plasma membrane (GO:0005886);; </t>
  </si>
  <si>
    <t>uncharacterized protein LOC4325142 [Oryza sativa Japonica Group]</t>
  </si>
  <si>
    <t>PH02Gene33589</t>
  </si>
  <si>
    <t xml:space="preserve">Cellular Component: cellular_component (GO:0005575);; Cellular Component: intracellular (GO:0005622);; Cellular Component: cell (GO:0005623);; Cellular Component: nucleus (GO:0005634);; Cellular Component: cytoplasm (GO:0005737);; Cellular Component: chloroplast (GO:0009507);; Cellular Component: plastid (GO:0009536);;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</t>
  </si>
  <si>
    <t xml:space="preserve">K03686|3.5e-09|mtr:MTR_2g104030|K03686 molecular chaperone DnaJ | (RefSeq) molecular chaperone Hsp40/DnaJ family protein </t>
  </si>
  <si>
    <t>Chaperone protein dnaJ 11, chloroplastic OS=Arabidopsis thaliana OX=3702 GN=ATJ11 PE=1 SV=2</t>
  </si>
  <si>
    <t>hypothetical protein E2562_007171 [Oryza meyeriana var. granulata]</t>
  </si>
  <si>
    <t>PH02Gene01968</t>
  </si>
  <si>
    <t xml:space="preserve">Cellular Component: endosome (GO:0005768);; Cellular Component: trans-Golgi network (GO:0005802);; Biological Process: fucose metabolic process (GO:0006004);; Cellular Component: integral component of membrane (GO:0016021);; Molecular Function: transferase activity, transferring glycosyl groups (GO:0016757);; </t>
  </si>
  <si>
    <t xml:space="preserve">K23280|1.9e-87|nau:109214571|K23280 rhamnogalacturonan I rhamnosyltransferase [EC:2.4.1.351] | (RefSeq) uncharacterized protein At1g04910 </t>
  </si>
  <si>
    <t>O-fucosyltransferase 29 OS=Arabidopsis thaliana OX=3702 GN=OFUT29 PE=2 SV=1</t>
  </si>
  <si>
    <t>O-fucosyltransferase 29 isoform X2 [Oryza sativa Japonica Group]</t>
  </si>
  <si>
    <t>cellular component: cell (GO:0005623);; cellular component: organelle (GO:0043226);; cellular component: cell part (GO:0044464);; cellular component: organelle part (GO:0044422);; biological process: metabolic process (GO:0008152);; biological process: single-organism process (GO:0044699);; cellular component: membrane (GO:0016020);; cellular component: membrane part (GO:0044425);; molecular function: catalytic activity (GO:0003824)</t>
  </si>
  <si>
    <t>PH02Gene34402</t>
  </si>
  <si>
    <t>hypothetical protein E2562_010772 [Oryza meyeriana var. granulata]</t>
  </si>
  <si>
    <t>PH02Gene10440</t>
  </si>
  <si>
    <t xml:space="preserve">Cellular Component: nucleus (GO:0005634);; Molecular Function: zinc ion binding (GO:0008270);; </t>
  </si>
  <si>
    <t xml:space="preserve">K12135|6.1e-09|crb:17882893|K12135 zinc finger protein CONSTANS | (RefSeq) zinc finger protein CONSTANS isoform X2 </t>
  </si>
  <si>
    <t>CCT motif</t>
  </si>
  <si>
    <t>Zinc finger protein CONSTANS-LIKE 13 OS=Arabidopsis thaliana OX=3702 GN=COL13 PE=1 SV=1</t>
  </si>
  <si>
    <t>constans-like protein [Bambusa multiplex]</t>
  </si>
  <si>
    <t>PH02Gene39034</t>
  </si>
  <si>
    <t xml:space="preserve">Cellular Component: extracellular region (GO:0005576);; Cellular Component: integral component of membrane (GO:0016021);; Molecular Function: manganese ion binding (GO:0030145);; Molecular Function: nutrient reservoir activity (GO:0045735);; </t>
  </si>
  <si>
    <t xml:space="preserve">K02975|6.5e-33|sbi:8057717|K02975 small subunit ribosomal protein S25e | (RefSeq) 40S ribosomal protein S25-4 </t>
  </si>
  <si>
    <t>S25 ribosomal protein</t>
  </si>
  <si>
    <t>Germin-like protein 9-3 OS=Oryza sativa subsp. japonica OX=39947 GN=Os09g0568700 PE=2 SV=1</t>
  </si>
  <si>
    <t>hypothetical protein C2845_PM03G27650 [Panicum miliaceum]</t>
  </si>
  <si>
    <t>cellular component: extracellular region (GO:0005576);; cellular component: membrane (GO:0016020);; cellular component: membrane part (GO:0044425);; molecular function: binding (GO:0005488);; molecular function: nutrient reservoir activity (GO:0045735)</t>
  </si>
  <si>
    <t>PH02Gene04193</t>
  </si>
  <si>
    <t xml:space="preserve">Molecular Function: molecular_function (GO:0003674);; Molecular Function: catalytic activity (GO:0003824);; Molecular Function: phospholipase activity (GO:0004620);; Cellular Component: cellular_component (GO:0005575);; Cellular Component: intracellular (GO:0005622);; Cellular Component: cell (GO:0005623);; Cellular Component: cytoplasm (GO:0005737);; Biological Process: lipid metabolic process (GO:0006629);; Biological Process: neutral lipid metabolic process (GO:0006638);; Biological Process: acylglycerol metabolic process (GO:0006639);; Biological Process: biological_process (GO:0008150);; Biological Process: metabolic process (GO:0008152);; Molecular Function: phosphatidylcholine 1-acylhydrolase activity (GO:0008970);; Biological Process: catabolic process (GO:0009056);; Biological Process: cellular process (GO:0009987);; Biological Process: regulation of seed germination (GO:0010029);; Biological Process: negative regulation of seed germination (GO:0010187);; Biological Process: lipid localization (GO:0010876);; Biological Process: lipid catabolic process (GO:0016042);; Molecular Function: lipase activity (GO:0016298);; Molecular Function: hydrolase activity (GO:0016787);; Molecular Function: hydrolase activity, acting on ester bonds (GO:0016788);; Biological Process: lipid storage (GO:0019915);; Biological Process: macromolecule localization (GO:0033036);; Biological Process: cellular metabolic process (GO:0044237);; Biological Process: primary metabolic process (GO:0044238);; Biological Process: cellular lipid catabolic process (GO:0044242);; Biological Process: cellular catabolic process (GO:0044248);; Biological Process: cellular lipid metabolic process (GO:0044255);; Cellular Component: intracellular part (GO:0044424);; Cellular Component: cell part (GO:0044464);; Biological Process: diacylglycerol metabolic process (GO:0046339);; Biological Process: diacylglycerol catabolic process (GO:0046340);; Biological Process: neutral lipid catabolic process (GO:0046461);; Biological Process: monoacylglycerol metabolic process (GO:0046462);; Biological Process: acylglycerol catabolic process (GO:0046464);; Biological Process: glycerolipid metabolic process (GO:0046486);; Biological Process: glycerolipid catabolic process (GO:0046503);; Molecular Function: acylglycerol lipase activity (GO:0047372);; Biological Process: negative regulation of biological process (GO:0048519);; Biological Process: regulation of post-embryonic development (GO:0048580);; Biological Process: negative regulation of post-embryonic development (GO:0048581);; Biological Process: regulation of biological process (GO:0050789);; Biological Process: regulation of developmental process (GO:0050793);; Biological Process: negative regulation of developmental process (GO:0051093);; Biological Process: localization (GO:0051179);; Biological Process: maintenance of location (GO:0051235);; Biological Process: regulation of multicellular organismal process (GO:0051239);; Biological Process: negative regulation of multicellular organismal process (GO:0051241);; Biological Process: monoacylglycerol catabolic process (GO:0052651);; Molecular Function: carboxylic ester hydrolase activity (GO:0052689);; Biological Process: biological regulation (GO:0065007);; Biological Process: regulation of biological quality (GO:0065008);; Biological Process: organic substance metabolic process (GO:0071704);; Biological Process: regulation of seedling development (GO:1900140);; Biological Process: organic substance catabolic process (GO:1901575);; Biological Process: regulation of multicellular organismal development (GO:2000026);; </t>
  </si>
  <si>
    <t xml:space="preserve">K16818|1.4e-48|gmx:100817820|K16818 phospholipase A1 [EC:3.1.1.32] | (RefSeq) phospholipase A(1) DAD1, chloroplastic </t>
  </si>
  <si>
    <t>Phospholipase A1-II 7 OS=Oryza sativa subsp. indica OX=39946 GN=OsI_21081 PE=3 SV=1</t>
  </si>
  <si>
    <t>hypothetical protein E2562_029225 [Oryza meyeriana var. granulata]</t>
  </si>
  <si>
    <t>molecular function: catalytic activity (GO:0003824);; cellular component: cell (GO:0005623);; cellular component: cell part (GO:0044464);; biological process: metabolic process (GO:0008152);; biological process: single-organism process (GO:0044699);; biological process: cellular process (GO:0009987);; biological process: biological regulation (GO:0065007);; biological process: localization (GO:0051179)</t>
  </si>
  <si>
    <t>PH02Gene02911</t>
  </si>
  <si>
    <t xml:space="preserve">K24193|1.3e-256|obr:102711465|K24193 MFS transporter, SP family, sugar:H+ symporter | (RefSeq) hexose carrier protein HEX6-like </t>
  </si>
  <si>
    <t>Hexose carrier protein HEX6 OS=Ricinus communis OX=3988 GN=HEX6 PE=2 SV=1</t>
  </si>
  <si>
    <t>PREDICTED: hexose carrier protein HEX6-like [Oryza brachyantha]</t>
  </si>
  <si>
    <t>PH02Gene27953</t>
  </si>
  <si>
    <t xml:space="preserve">K01176|5.7e-195|obr:102712659|K01176 alpha-amylase [EC:3.2.1.1] | (RefSeq) alpha-amylase isozyme 3A </t>
  </si>
  <si>
    <t>PH02Gene46041</t>
  </si>
  <si>
    <t xml:space="preserve">K13260|3.3e-124|vvi:100261095|K13260 isoflavone/4'-methoxyisoflavone 2'-hydroxylase [EC:1.14.14.90 1.14.14.89] | (RefSeq) isoflavone 2'-hydroxylase </t>
  </si>
  <si>
    <t>Phyllostachys_edulis_newGene_20269</t>
  </si>
  <si>
    <t xml:space="preserve">K22262|2.2e-47|qsu:112034235|K22262 WD repeat and FYVE domain-containing protein 3 | (RefSeq) protein SPIRRIG </t>
  </si>
  <si>
    <t>Pentatricopeptide repeat-containing protein At3g13880 OS=Arabidopsis thaliana OX=3702 GN=PCMP-E89 PE=2 SV=1</t>
  </si>
  <si>
    <t>hypothetical protein D1007_59634 [Hordeum vulgare]</t>
  </si>
  <si>
    <t>PH02Gene04377</t>
  </si>
  <si>
    <t xml:space="preserve">Molecular Function: protein kinase activity (GO:0004672);; Molecular Function: ATP binding (GO:0005524);; Biological Process: protein phosphorylation (GO:0006468);; Molecular Function: carbohydrate binding (GO:0030246);; </t>
  </si>
  <si>
    <t xml:space="preserve">K01176|7.5e-64|sbi:8065370|K01176 alpha-amylase [EC:3.2.1.1] | (RefSeq) alpha-amylase isozyme 2A </t>
  </si>
  <si>
    <t>L-type lectin-domain containing receptor kinase VIII.2 OS=Arabidopsis thaliana OX=3702 GN=LECRK82 PE=2 SV=1</t>
  </si>
  <si>
    <t>hypothetical protein E2562_003286 [Oryza meyeriana var. granulata]</t>
  </si>
  <si>
    <t>PH02Gene09933</t>
  </si>
  <si>
    <t xml:space="preserve">K00799|4.7e-71|sita:101764309|K00799 glutathione S-transferase [EC:2.5.1.18] | (RefSeq) microsomal glutathione S-transferase 3 </t>
  </si>
  <si>
    <t>MAPEG family</t>
  </si>
  <si>
    <t>microsomal glutathione S-transferase 3 [Setaria italica]</t>
  </si>
  <si>
    <t>Phyllostachys_edulis_newGene_2755</t>
  </si>
  <si>
    <t>hypothetical protein C2845_PM01G34640 [Panicum miliaceum]</t>
  </si>
  <si>
    <t>PH02Gene18581</t>
  </si>
  <si>
    <t>Peptidase M50B-like</t>
  </si>
  <si>
    <t>PREDICTED: uncharacterized protein LOC102720688 [Oryza brachyantha]</t>
  </si>
  <si>
    <t>PH02Gene38470</t>
  </si>
  <si>
    <t xml:space="preserve">Molecular Function: zinc ion binding (GO:0008270);; Molecular Function: oxidoreductase activity (GO:0016491);; </t>
  </si>
  <si>
    <t xml:space="preserve">K00083|7.0e-185|ats:109762237|K00083 cinnamyl-alcohol dehydrogenase [EC:1.1.1.195] | (RefSeq) LOC109762237; probable cinnamyl alcohol dehydrogenase 5 </t>
  </si>
  <si>
    <t>Probable cinnamyl alcohol dehydrogenase 5 OS=Oryza sativa subsp. japonica OX=39947 GN=CAD5 PE=3 SV=2</t>
  </si>
  <si>
    <t>probable cinnamyl alcohol dehydrogenase 5 [Aegilops tauschii subsp. tauschii]</t>
  </si>
  <si>
    <t>PH02Gene41769</t>
  </si>
  <si>
    <t xml:space="preserve">Cellular Component: plasma membrane (GO:0005886);; Cellular Component: plasmodesma (GO:0009506);; Cellular Component: integral component of membrane (GO:0016021);; </t>
  </si>
  <si>
    <t>tetraspanin-2 [Brachypodium distachyon]</t>
  </si>
  <si>
    <t>cellular component: cell (GO:0005623);; cellular component: membrane (GO:0016020);; cellular component: cell part (GO:0044464);; cellular component: cell junction (GO:0030054);; cellular component: membrane part (GO:0044425)</t>
  </si>
  <si>
    <t>PH02Gene05331</t>
  </si>
  <si>
    <t xml:space="preserve">K13248|2.5e-124|ats:109747901|K13248 pyridoxal phosphate phosphatase PHOSPHO2 [EC:3.1.3.74] | (RefSeq) LOC109747901; inorganic pyrophosphatase 2-like </t>
  </si>
  <si>
    <t>PH02Gene12281</t>
  </si>
  <si>
    <t xml:space="preserve">K17065|5.9e-99|gsl:Gasu_23230|K17065 dynamin 1-like protein [EC:3.6.5.5] | (RefSeq) dynamin GTPase </t>
  </si>
  <si>
    <t>[UR]</t>
  </si>
  <si>
    <t>Intracellular trafficking, secretion, and vesicular transport;; General function prediction only</t>
  </si>
  <si>
    <t>Dynamin central region</t>
  </si>
  <si>
    <t>Dynamin-related protein 1E OS=Arabidopsis thaliana OX=3702 GN=DRP1E PE=1 SV=1</t>
  </si>
  <si>
    <t>dynamin-related protein 1E [Oryza sativa Japonica Group]</t>
  </si>
  <si>
    <t>Phyllostachys_edulis_newGene_12671</t>
  </si>
  <si>
    <t>Phyllostachys_edulis_newGene_19009</t>
  </si>
  <si>
    <t xml:space="preserve">Biological Process: response to acid chemical (GO:0001101);; Molecular Function: molecular_function (GO:0003674);; Molecular Function: catalytic activity (GO:0003824);; Cellular Component: cellular_component (GO:0005575);; Cellular Component: cell wall (GO:0005618);; Cellular Component: intracellular (GO:0005622);; Cellular Component: cell (GO:0005623);; Cellular Component: cytoplasm (GO:0005737);; Cellular Component: plasma membrane (GO:0005886);; Biological Process: nucleobase-containing compound metabolic process (GO:0006139);; Biological Process: purine nucleotide metabolic process (GO:0006163);; Biological Process: purine nucleotide biosynthetic process (GO:0006164);; Biological Process: cellular aromatic compound metabolic process (GO:0006725);; Biological Process: nucleoside phosphate metabolic process (GO:0006753);;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multicellular organism development (GO:0007275);; Biological Process: aging (GO:0007568);; Biological Process: biological_process (GO:0008150);; Biological Process: metabolic process (GO:0008152);; Molecular Function: GTP diphosphokinase activity (GO:0008728);; Molecular Function: guanosine-3',5'-bis(diphosphate) 3'-diphosphatase activity (GO:0008893);; Biological Process: biosynthetic process (GO:0009058);; Biological Process: nucleoside metabolic process (GO:0009116);; Biological Process: nucleotide metabolic process (GO:0009117);; Biological Process: ribonucleoside metabolic process (GO:0009119);; Biological Process: purine ribonucleotide metabolic process (GO:0009150);; Biological Process: purine ribonucleotide biosynthetic process (GO:0009152);; Biological Process: nucleoside biosynthetic process (GO:0009163);; Biological Process: nucleotide biosynthetic process (GO:0009165);; Biological Process: ribonucleotide metabolic process (GO:0009259);; Biological Process: ribonucleotide biosynthetic process (GO:0009260);; Cellular Component: chloroplast (GO:0009507);; Cellular Component: plastid (GO:0009536);; Biological Process: response to external stimulus (GO:0009605);; Biological Process: response to wounding (GO:0009611);; Biological Process: response to endogenous stimulus (GO:0009719);; Biological Process: response to hormone (GO:0009725);; Biological Process: response to abscisic acid (GO:0009737);; Biological Process: cellular process (GO:0009987);; Biological Process: response to extracellular stimulus (GO:0009991);; Biological Process: response to organic substance (GO:0010033);; Biological Process: leaf senescence (GO:0010150);; Biological Process: guanosine tetraphosphate metabolic process (GO:0015969);; Biological Process: guanosine tetraphosphate biosynthetic process (GO:0015970);; Biological Process: photosynthesis (GO:0015979);; Cellular Component: membrane (GO:0016020);; Molecular Function: transferase activity (GO:0016740);; Molecular Function: transferase activity, transferring phosphorus-containing groups (GO:0016772);; Molecular Function: diphosphotransferase activity (GO:0016778);; Molecular Function: hydrolase activity (GO:0016787);; Molecular Function: hydrolase activity, acting on ester bonds (GO:0016788);; Molecular Function: diphosphoric monoester hydrolase activity (GO:0016794);; Biological Process: heterocycle biosynthetic process (GO:0018130);; Biological Process: aromatic compound biosynthetic process (GO:0019438);; Biological Process: organophosphate metabolic process (GO:0019637);; Biological Process: ribose phosphate metabolic process (GO:0019693);; Cellular Component: external encapsulating structure (GO:0030312);; Biological Process: response to nutrient levels (GO:0031667);; Biological Process: multicellular organismal process (GO:0032501);; Biological Process: developmental process (GO:0032502);; Biological Process: nucleoside bisphosphate metabolic process (GO:0033865);; Biological Process: nucleoside bisphosphate biosynthetic process (GO:0033866);; Biological Process: ribonucleoside bisphosphate metabolic process (GO:0033875);; Biological Process: response to lipid (GO:0033993);; Biological Process: ribonucleoside bisphosphate biosynthetic process (GO:0034030);; Biological Process: purine nucleoside bisphosphate metabolic process (GO:0034032);; Biological Process: purine nucleoside bisphosphate biosynthetic process (GO:0034033);; Biological Process: purine ribonucleoside bisphosphate metabolic process (GO:0034035);; Biological Process: purine ribonucleoside bisphosphate biosynthetic process (GO:0034036);; Biological Process: nucleobase-containing small molecule biosynthetic process (GO:0034404);; Biological Process: cellular nitrogen compound metabolic process (GO:0034641);; Biological Process: nucleobase-containing compound biosynthetic process (GO:0034654);; Biological Process: response to chemical (GO:0042221);; Biological Process: purine nucleoside metabolic process (GO:0042278);; Biological Process: purine nucleoside biosynthetic process (GO:0042451);; Biological Process: ribonucleoside biosynthetic process (GO:0042455);; Molecular Function: phosphoric ester hydrolase activity (GO:0042578);; Biological Process: response to starvation (GO:0042594);;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Biological Process: small molecule biosynthetic process (GO:0044283);; Cellular Component: intracellular part (GO:0044424);; Cellular Component: cytoplasmic part (GO:0044444);; Cellular Component: cell part (GO:0044464);; Biological Process: purine ribonucleoside metabolic process (GO:0046128);; Biological Process: purine ribonucleoside biosynthetic process (GO:0046129);; Biological Process: ribose phosphate biosynthetic process (GO:0046390);; Biological Process: heterocycle metabolic process (GO:0046483);; Biological Process: leaf development (GO:0048366);; Biological Process: shoot system development (GO:0048367);; Biological Process: system development (GO:0048731);; Biological Process: phyllome development (GO:0048827);; Biological Process: anatomical structure development (GO:0048856);; Biological Process: response to stimulus (GO:0050896);; Biological Process: nucleobase-containing small molecule metabolic process (GO:0055086);; Biological Process: organic substance metabolic process (GO:0071704);; Cellular Component: cell periphery (GO:0071944);; Biological Process: purine-containing compound metabolic process (GO:0072521);; Biological Process: purine-containing compound biosynthetic process (GO:0072522);; Biological Process: organophosphate biosynthetic process (GO:0090407);; Biological Process: plant organ senescence (GO:0090693);; Biological Process: response to alcohol (GO:0097305);; Biological Process: plant organ development (GO:0099402);; Biological Process: guanosine-containing compound metabolic process (GO:1901068);; Biological Process: guanosine-containing compound biosynthetic process (GO:1901070);; Biological Process: carbohydrate derivative metabolic process (GO:1901135);; Biological Process: carbohydrate derivative biosynthetic process (GO:1901137);; Biological Process: nucleoside phosphate biosynthetic process (GO:1901293);;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Biological Process: glycosyl compound metabolic process (GO:1901657);; Biological Process: glycosyl compound biosynthetic process (GO:1901659);; Biological Process: response to oxygen-containing compound (GO:1901700);; </t>
  </si>
  <si>
    <t xml:space="preserve">K00951|2.9e-50|ats:109771701|K00951 GTP pyrophosphokinase [EC:2.7.6.5] | (RefSeq) LOC109771701; probable GTP diphosphokinase RSH3, chloroplastic isoform X1 </t>
  </si>
  <si>
    <t>Probable GTP diphosphokinase RSH2, chloroplastic OS=Oryza sativa subsp. japonica OX=39947 GN=RSH2 PE=2 SV=1</t>
  </si>
  <si>
    <t>hypothetical protein E2562_022966 [Oryza meyeriana var. granulata]</t>
  </si>
  <si>
    <t>biological process: response to stimulus (GO:0050896);; molecular function: catalytic activity (GO:0003824);; cellular component: cell (GO:0005623);; cellular component: cell part (GO:0044464);; cellular component: membrane (GO:0016020);;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cellular component: organelle (GO:0043226)</t>
  </si>
  <si>
    <t>PH02Gene39360</t>
  </si>
  <si>
    <t xml:space="preserve">Cellular Component: nucleus (GO:0005634);; Biological Process: mitotic chromosome condensation (GO:0007076);; </t>
  </si>
  <si>
    <t xml:space="preserve">K06677|0.0e+00|obr:102719783|K06677 condensin complex subunit 1 | (RefSeq) condensin complex subunit 1 </t>
  </si>
  <si>
    <t>non-SMC mitotic condensation complex subunit 1</t>
  </si>
  <si>
    <t>hypothetical protein EJB05_10719, partial [Eragrostis curvula]</t>
  </si>
  <si>
    <t>cellular component: cell (GO:0005623);; cellular component: organelle (GO:0043226);; cellular component: cell part (GO:0044464);; biological process: cellular process (GO:0009987);; biological process: single-organism process (GO:0044699);; biological process: cellular component organization or biogenesis (GO:0071840)</t>
  </si>
  <si>
    <t>Phyllostachys_edulis_newGene_7291</t>
  </si>
  <si>
    <t>uncharacterized protein LOC100836077 [Brachypodium distachyon]</t>
  </si>
  <si>
    <t>Phyllostachys_edulis_newGene_12663</t>
  </si>
  <si>
    <t xml:space="preserve">K18757|9.9e-19|nta:107764024|K18757 la-related protein 1 | (RefSeq) la-related protein 1A-like </t>
  </si>
  <si>
    <t>zinc finger MYM-type protein 1-like [Zea mays]</t>
  </si>
  <si>
    <t>PH02Gene16435</t>
  </si>
  <si>
    <t xml:space="preserve">K08286|1.1e-296|dosa:Os02t0725000-01|K08286 protein-serine/threonine kinase [EC:2.7.11.-] | (RefSeq) Os02g0725000; Similar to Protein kinase G11A (EC 2.7.1.-) (Fragment). </t>
  </si>
  <si>
    <t>Protein kinase G11A OS=Oryza sativa subsp. japonica OX=39947 GN=Os06g0291600 PE=2 SV=1</t>
  </si>
  <si>
    <t>protein kinase G11A-like [Oryza sativa Japonica Group]</t>
  </si>
  <si>
    <t>PH02Gene03460</t>
  </si>
  <si>
    <t xml:space="preserve">Biological Process: reproduction (GO:0000003);; Biological Process: developmental process involved in reproduction (GO:0003006);; Molecular Function: molecular_function (GO:0003674);; Molecular Function: actin binding (GO:0003779);; Molecular Function: actin monomer binding (GO:0003785);; Molecular Function: catalytic activity (GO:0003824);; Molecular Function: binding (GO:0005488);; Molecular Function: protein binding (GO:0005515);; Cellular Component: cellular_component (GO:0005575);; Cellular Component: cell (GO:0005623);; Cellular Component: plasma membrane (GO:0005886);; Biological Process: lipid metabolic process (GO:0006629);; Biological Process: phospholipid metabolic process (GO:0006644);; Biological Process: glycerophospholipid metabolic process (GO:0006650);; Biological Process: phosphorus metabolic process (GO:0006793);; Biological Process: phosphate-containing compound metabolic process (GO:0006796);; Biological Process: multicellular organism development (GO:0007275);; Molecular Function: cytoskeletal protein binding (GO:0008092);; Biological Process: biological_process (GO:0008150);; Biological Process: metabolic process (GO:0008152);;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anatomical structure morphogenesis (GO:0009653);; Biological Process: post-embryonic development (GO:0009791);; Biological Process: positive gravitropism (GO:0009958);; Biological Process: cellular process (GO:0009987);; Biological Process: root morphogenesis (GO:0010015);; Biological Process: post-embryonic root morphogenesis (GO:0010101);; Biological Process: lateral root morphogenesis (GO:0010102);; Biological Process: lateral root formation (GO:0010311);; Cellular Component: membrane (GO:0016020);; Molecular Function: kinase activity (GO:0016301);; Molecular Function: phosphatidylinositol phosphate kinase activity (GO:0016307);; Molecular Function: 1-phosphatidylinositol-4-phosphate 5-kinase activity (GO:0016308);;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organophosphate metabolic process (GO:0019637);; Biological Process: reproductive process (GO:0022414);; Biological Process: root system development (GO:0022622);; Biological Process: lipid modification (GO:0030258);; Biological Process: multicellular organismal process (GO:0032501);; Biological Process: developmental process (GO:0032502);; Biological Process: growth (GO:0040007);; Biological Process: cellular metabolic process (GO:0044237);; Biological Process: primary metabolic process (GO:0044238);; Biological Process: cellular lipid metabolic process (GO:0044255);; Cellular Component: cell part (GO:0044464);; Molecular Function: macromolecular complex binding (GO:0044877);; Biological Process: glycerolipid metabolic process (GO:0046486);; Biological Process: phosphatidylinositol metabolic process (GO:0046488);; Biological Process: lipid phosphorylation (GO:0046834);; Biological Process: phosphatidylinositol phosphorylation (GO:0046854);; Biological Process: root development (GO:0048364);; Biological Process: lateral root development (GO:0048527);; Biological Process: post-embryonic root development (GO:0048528);; Biological Process: anatomical structure formation involved in morphogenesis (GO:0048646);; Biological Process: system development (GO:0048731);; Biological Process: anatomical structure development (GO:0048856);; Biological Process: response to stimulus (GO:0050896);; Molecular Function: actin filament binding (GO:0051015);; Biological Process: organic substance metabolic process (GO:0071704);; Cellular Component: cell periphery (GO:0071944);;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plant organ morphogenesis (GO:1905392);; Biological Process: plant organ formation (GO:1905393);; </t>
  </si>
  <si>
    <t xml:space="preserve">K00889|1.1e-268|obr:102719936|K00889 1-phosphatidylinositol-4-phosphate 5-kinase [EC:2.7.1.68] | (RefSeq) phosphatidylinositol 4-phosphate 5-kinase 1-like </t>
  </si>
  <si>
    <t>hypothetical protein E2562_026371 [Oryza meyeriana var. granulata]</t>
  </si>
  <si>
    <t>biological process: reproduction (GO:0000003);; biological process: reproductive process (GO:0022414);; biological process: developmental process (GO:0032502);; molecular function: binding (GO:0005488);; molecular function: catalytic activity (GO:0003824);; cellular component: cell (GO:0005623);; cellular component: membrane (GO:0016020);; cellular component: cell part (GO:0044464);; biological process: metabolic process (GO:0008152);; biological process: single-organism process (GO:0044699);; biological process: cellular process (GO:0009987);; biological process: multicellular organismal process (GO:0032501);; biological process: response to stimulus (GO:0050896);; biological process: growth (GO:0040007)</t>
  </si>
  <si>
    <t>PH02Gene38314</t>
  </si>
  <si>
    <t xml:space="preserve">Biological Process: reproduction (GO:0000003);; Biological Process: cell morphogenesis (GO:0000902);; Biological Process: cell morphogenesis involved in differentiation (GO:0000904);; Biological Process: cell fate determination (GO:0001709);; Biological Process: developmental process involved in reproduction (GO:0003006);; Molecular Function: molecular_function (GO:0003674);; Molecular Function: transcription factor activity, sequence-specific DNA binding (GO:0003700);;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multicellular organism development (GO:0007275);; Biological Process: biological_process (GO:0008150);; Biological Process: metabolic process (GO:0008152);; Biological Process: biosynthetic process (GO:0009058);; Biological Process: anatomical structure morphogenesis (GO:0009653);; Biological Process: post-embryonic development (GO:0009791);; Biological Process: flavonoid metabolic process (GO:0009812);; Biological Process: flavonoid biosynthetic process (GO:0009813);; Biological Process: unidimensional cell growth (GO:0009826);; Biological Process: pollination (GO:0009856);; Biological Process: pollen tube growth (GO:0009860);; Biological Process: regulation of biosynthetic process (GO:0009889);; Biological Process: flower development (GO:0009908);; Biological Process: cell tip growth (GO:0009932);; Biological Process: cellular process (GO:0009987);; Biological Process: fruit development (GO:0010154);; Biological Process: regulation of gene expression (GO:0010468);; Biological Process: transmitting tissue development (GO:0010500);; Biological Process: regulation of macromolecule biosynthetic process (GO:0010556);; Biological Process: cellular component organization (GO:0016043);; Biological Process: cell growth (GO:0016049);; Biological Process: regulation of nucleobase-containing compound metabolic process (GO:0019219);; Biological Process: regulation of metabolic process (GO:0019222);; Biological Process: reproductive process (GO:0022414);; Biological Process: cell differentiation (GO:0030154);;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cellular component morphogenesis (GO:0032989);; Biological Process: growth (GO:0040007);;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multi-multicellular organism process (GO:0044706);; Biological Process: cell fate commitment (GO:0045165);; Biological Process: shoot system development (GO:0048367);; Biological Process: floral whorl development (GO:0048438);; Biological Process: gynoecium development (GO:0048467);; Biological Process: cell development (GO:0048468);; Biological Process: developmental cell growth (GO:0048588);; Biological Process: developmental growth (GO:0048589);; Biological Process: reproductive structure development (GO:0048608);; Biological Process: system development (GO:0048731);; Biological Process: anatomical structure development (GO:0048856);; Biological Process: pollen tube development (GO:0048868);; Biological Process: cellular developmental process (GO:0048869);;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multi-organism process (GO:0051704);; Biological Process: regulation of macromolecule metabolic process (GO:0060255);; Biological Process: developmental growth involved in morphogenesis (GO:0060560);; Biological Process: reproductive system development (GO:0061458);; Biological Process: biological regulation (GO:0065007);; Biological Process: organic substance metabolic process (GO:0071704);; Biological Process: cellular component organization or biogenesis (GO:0071840);; Biological Process: regulation of primary metabolic process (GO:0080090);; Biological Process: reproductive shoot system development (GO:0090567);; Biological Process: organic substance biosynthetic process (GO:1901576);; Biological Process: regulation of nucleic acid-templated transcription (GO:1903506);; Biological Process: fruit replum development (GO:1990058);; Biological Process: regulation of cellular macromolecule biosynthetic process (GO:2000112);; Biological Process: regulation of RNA biosynthetic process (GO:2001141);; </t>
  </si>
  <si>
    <t xml:space="preserve">K09228|1.4e-07|ppp:112288929|K09228 KRAB domain-containing zinc finger protein | (RefSeq) zinc finger protein JACKDAW-like </t>
  </si>
  <si>
    <t>zinc finger protein WIP2 [Hordeum vulgare]</t>
  </si>
  <si>
    <t>biological process: reproduction (GO:0000003);; biological process: cellular process (GO:0009987);; biological process: developmental process (GO:0032502);; biological process: single-organism process (GO:0044699);; biological process: cellular component organization or biogenesis (GO:0071840);; biological process: reproductive process (GO:0022414);; biological process: biological regulation (GO:0065007);; molecular function: nucleic acid binding transcription factor activity (GO:0001071);; cellular component: cell (GO:0005623);; cellular component: cell part (GO:0044464);; cellular component: organelle (GO:0043226);; biological process: multicellular organismal process (GO:0032501);; biological process: metabolic process (GO:0008152);; biological process: growth (GO:0040007);; biological process: multi-organism process (GO:0051704)</t>
  </si>
  <si>
    <t>PH02Gene27022</t>
  </si>
  <si>
    <t xml:space="preserve">K03259|3.0e-112|ats:109775147|K03259 translation initiation factor 4E | (RefSeq) LOC109775147; eukaryotic translation initiation factor NCBP </t>
  </si>
  <si>
    <t>Phyllostachys_edulis_newGene_7122</t>
  </si>
  <si>
    <t>PH02Gene18516</t>
  </si>
  <si>
    <t xml:space="preserve">Cellular Component: Golgi membrane (GO:0000139);; Biological Process: intra-Golgi vesicle-mediated transport (GO:0006891);; Biological Process: Golgi organization (GO:0007030);; Cellular Component: plasmodesma (GO:0009506);; Biological Process: pollen tube growth (GO:0009860);; Biological Process: protein transport (GO:0015031);; Cellular Component: Golgi transport complex (GO:0017119);; Molecular Function: protein homodimerization activity (GO:0042803);; </t>
  </si>
  <si>
    <t xml:space="preserve">K20295|2.4e-288|dosa:Os12t0538300-01|K20295 conserved oligomeric Golgi complex subunit 8 | (RefSeq) Os12g0538300; Dor1-like protein family protein. </t>
  </si>
  <si>
    <t>Dor1-like family</t>
  </si>
  <si>
    <t>Conserved oligomeric Golgi complex subunit 8 OS=Arabidopsis thaliana OX=3702 GN=COG8 PE=1 SV=1</t>
  </si>
  <si>
    <t>conserved oligomeric Golgi complex subunit 8 [Oryza sativa Japonica Group]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</si>
  <si>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cellular process (GO:0009987);; biological process: cellular component organization or biogenesis (GO:0071840);; cellular component: cell junction (GO:0030054);; biological process: reproduction (GO:0000003);; biological process: reproductive process (GO:0022414);; biological process: developmental process (GO:0032502);; biological process: growth (GO:0040007);; biological process: single-organism process (GO:0044699);; cellular component: macromolecular complex (GO:0032991);; molecular function: binding (GO:0005488)</t>
  </si>
  <si>
    <t>Phyllostachys_edulis_newGene_7603</t>
  </si>
  <si>
    <t>PH02Gene36354</t>
  </si>
  <si>
    <t>putative F-box/LRR-repeat/kelch-repeat protein At1g11620 [Aegilops tauschii subsp. tauschii]</t>
  </si>
  <si>
    <t>Phyllostachys_edulis_newGene_1878</t>
  </si>
  <si>
    <t>PH02Gene23808</t>
  </si>
  <si>
    <t xml:space="preserve">K01054|2.2e-74|obr:102709523|K01054 acylglycerol lipase [EC:3.1.1.23] | (RefSeq) caffeoylshikimate esterase-like </t>
  </si>
  <si>
    <t>PREDICTED: caffeoylshikimate esterase-like [Oryza brachyantha]</t>
  </si>
  <si>
    <t>PH02Gene28562</t>
  </si>
  <si>
    <t xml:space="preserve">Biological Process: response to acid chemical (GO:0001101);; Molecular Function: molecular_function (GO:0003674);; Molecular Function: catalytic activity (GO:0003824);; Molecular Function: transporter activity (GO:0005215);; Molecular Function: ATP binding (GO:0005524);; Cellular Component: cellular_component (GO:0005575);; Cellular Component: cell (GO:0005623);; Cellular Component: plasma membrane (GO:0005886);; Biological Process: transport (GO:0006810);; Biological Process: water transport (GO:0006833);; Biological Process: response to stress (GO:0006950);; Biological Process: biological_process (GO:0008150);; Biological Process: response to water deprivation (GO:0009414);; Biological Process: response to water (GO:0009415);; Biological Process: response to abiotic stimulus (GO:0009628);; Biological Process: response to inorganic substance (GO:0010035);; Biological Process: transpiration (GO:0010148);; Molecular Function: primary active transmembrane transporter activity (GO:0015399);; Molecular Function: P-P-bond-hydrolysis-driven transmembrane transporter activity (GO:0015405);; Cellular Component: membrane (GO:0016020);; Cellular Component: integral component of membrane (GO:0016021);;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Molecular Function: active transmembrane transporter activity (GO:0022804);; Molecular Function: transmembrane transporter activity (GO:0022857);; Cellular Component: intrinsic component of membrane (GO:0031224);; Biological Process: fluid transport (GO:0042044);; Biological Process: response to chemical (GO:0042221);; Molecular Function: ATPase activity, coupled (GO:0042623);; Molecular Function: ATPase activity, coupled to transmembrane movement of substances (GO:0042626);; Molecular Function: ATPase activity, coupled to movement of substances (GO:0043492);; Cellular Component: membrane part (GO:0044425);; Cellular Component: cell part (GO:0044464);; Biological Process: response to stimulus (GO:0050896);; Biological Process: localization (GO:0051179);; Biological Process: establishment of localization (GO:0051234);; Biological Process: transmembrane transport (GO:0055085);; Cellular Component: cell periphery (GO:0071944);; Biological Process: response to oxygen-containing compound (GO:1901700);; </t>
  </si>
  <si>
    <t xml:space="preserve">K05681|4.4e-157|nsy:104217879|K05681 ATP-binding cassette, subfamily G (WHITE), member 2 | (RefSeq) ABC transporter G family member 9-like </t>
  </si>
  <si>
    <t>ABC transporter G family member 22 OS=Arabidopsis thaliana OX=3702 GN=ABCG22 PE=1 SV=1</t>
  </si>
  <si>
    <t>hypothetical protein E2562_030684 [Oryza meyeriana var. granulata]</t>
  </si>
  <si>
    <t>biological process: response to stimulus (GO:0050896);; molecular function: catalytic activity (GO:0003824);; molecular function: transporter activity (GO:0005215);; molecular function: binding (GO:0005488);; cellular component: cell (GO:0005623);; cellular component: membrane (GO:0016020);; cellular component: cell part (GO:0044464);; biological process: localization (GO:0051179);; biological process: single-organism process (GO:0044699);; cellular component: membrane part (GO:0044425)</t>
  </si>
  <si>
    <t>PH02Gene03057</t>
  </si>
  <si>
    <t xml:space="preserve">K04078|2.7e-111|bdi:100829435|K04078 chaperonin GroES | (RefSeq) 20 kDa chaperonin, chloroplastic </t>
  </si>
  <si>
    <t>PH02Gene41835</t>
  </si>
  <si>
    <t xml:space="preserve">Molecular Function: GTP binding (GO:0005525);; Cellular Component: chloroplast outer membrane (GO:0009707);; Molecular Function: hydrolase activity, acting on acid anhydrides (GO:0016817);; Biological Process: protein targeting to chloroplast (GO:0045036);; </t>
  </si>
  <si>
    <t>translocase of chloroplast 159, chloroplastic [Sorghum bicolor]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</si>
  <si>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molecular function: catalytic activity (GO:0003824);; biological process: localization (GO:0051179)</t>
  </si>
  <si>
    <t>PH02Gene40377</t>
  </si>
  <si>
    <t xml:space="preserve">K09286|8.3e-85|obr:102717038|K09286 EREBP-like factor | (RefSeq) ethylene-responsive transcription factor 1-like </t>
  </si>
  <si>
    <t>Ethylene-responsive transcription factor 1A OS=Arabidopsis thaliana OX=3702 GN=ERF1A PE=1 SV=2</t>
  </si>
  <si>
    <t>ethylene-responsive transcription factor 1-like [Hordeum vulgare]</t>
  </si>
  <si>
    <t>PH02Gene06347</t>
  </si>
  <si>
    <t xml:space="preserve">Molecular Function: transcription factor activity, sequence-specific DNA binding (GO:0003700);; Biological Process: DNA-templated transcription, initiation (GO:0006352);; </t>
  </si>
  <si>
    <t xml:space="preserve">K03093|3.6e-166|sita:101779300|K03093 RNA polymerase sigma factor | (RefSeq) RNA polymerase sigma factor sigE, chloroplastic/mitochondrial </t>
  </si>
  <si>
    <t>Sigma-70 region 3</t>
  </si>
  <si>
    <t>RNA polymerase sigma factor sigE, chloroplastic/mitochondrial OS=Arabidopsis thaliana OX=3702 GN=SIGE PE=1 SV=1</t>
  </si>
  <si>
    <t>RNA polymerase sigma factor sigE, chloroplastic/mitochondrial [Setaria italica]</t>
  </si>
  <si>
    <t>biological process: biological regulation (GO:0065007);; molecular function: nucleic acid binding transcription factor activity (GO:0001071);; biological process: metabolic process (GO:0008152);; biological process: cellular process (GO:0009987)</t>
  </si>
  <si>
    <t>PH02Gene11499</t>
  </si>
  <si>
    <t xml:space="preserve">K10999|2.8e-84|sita:101765933|K10999 cellulose synthase A [EC:2.4.1.12] | (RefSeq) probable cellulose synthase A catalytic subunit 2 [UDP-forming] </t>
  </si>
  <si>
    <t>PH02Gene16886</t>
  </si>
  <si>
    <t xml:space="preserve">Molecular Function: RNA polymerase II core promoter proximal region sequence-specific DNA binding (GO:0000978);; Molecular Function: transcription factor activity, sequence-specific DNA binding (GO:0003700);; Cellular Component: nucleus (GO:0005634);; Biological Process: regulation of transcription, DNA-templated (GO:0006355);; </t>
  </si>
  <si>
    <t xml:space="preserve">K08064|1.2e-87|bdi:100827854|K08064 nuclear transcription factor Y, alpha | (RefSeq) nuclear transcription factor Y subunit A-10 </t>
  </si>
  <si>
    <t>CCAAT-binding transcription factor (CBF-B/NF-YA) subunit B</t>
  </si>
  <si>
    <t>Nuclear transcription factor Y subunit A-6 OS=Arabidopsis thaliana OX=3702 GN=NFYA6 PE=1 SV=1</t>
  </si>
  <si>
    <t>nuclear transcription factor Y subunit A-10 [Brachypodium distachyon]</t>
  </si>
  <si>
    <t>PH02Gene34938</t>
  </si>
  <si>
    <t xml:space="preserve">K00924|5.8e-112|vvi:100260741|K00924 kinase [EC:2.7.1.-] | (RefSeq) receptor protein kinase CLAVATA1 </t>
  </si>
  <si>
    <t>Leucine-rich repeat receptor-like serine/threonine-protein kinase BAM3 OS=Arabidopsis thaliana OX=3702 GN=BAM3 PE=1 SV=3</t>
  </si>
  <si>
    <t>Leucine-rich repeat receptor-like serine/threonine-protein kinase BAM1 [Dichanthelium oligosanthes]</t>
  </si>
  <si>
    <t>PH02Gene39935</t>
  </si>
  <si>
    <t xml:space="preserve">K13963|5.0e-90|vra:111242705|K13963 serpin B | (RefSeq) uncharacterized protein LOC111242705 </t>
  </si>
  <si>
    <t>Protein FAR1-RELATED SEQUENCE 5 OS=Arabidopsis thaliana OX=3702 GN=FRS5 PE=1 SV=1</t>
  </si>
  <si>
    <t>hypothetical protein E2562_008576 [Oryza meyeriana var. granulata]</t>
  </si>
  <si>
    <t>PH02Gene27422</t>
  </si>
  <si>
    <t xml:space="preserve">K18810|5.0e-126|osa:4346937|K18810 cyclin D1/2/4, plant | (RefSeq) cyclin-D2-1 </t>
  </si>
  <si>
    <t>Cyclin-D2-1 OS=Oryza sativa subsp. japonica OX=39947 GN=CYCD2-1 PE=3 SV=2</t>
  </si>
  <si>
    <t>cyclin-D2-1 [Oryza sativa Japonica Group]</t>
  </si>
  <si>
    <t>PH02Gene06350</t>
  </si>
  <si>
    <t xml:space="preserve">K17506|4.0e-170|dosa:Os05t0587100-01|K17506 protein phosphatase 1L [EC:3.1.3.16] | (RefSeq) Os05g0587100; Protein phosphatase 2C family protein. </t>
  </si>
  <si>
    <t>Probable protein phosphatase 2C 52 OS=Oryza sativa subsp. japonica OX=39947 GN=Os05g0587100 PE=2 SV=1</t>
  </si>
  <si>
    <t>probable protein phosphatase 2C 52 isoform X1 [Oryza sativa Japonica Group]</t>
  </si>
  <si>
    <t>Phyllostachys_edulis_newGene_13373</t>
  </si>
  <si>
    <t>PH02Gene28306</t>
  </si>
  <si>
    <t>PH02Gene09621</t>
  </si>
  <si>
    <t xml:space="preserve">K13435|2.0e-97|spen:107018783|K13435 serine/threonine-protein kinase Pto | (RefSeq) receptor-like protein kinase HERK 1 isoform X2 </t>
  </si>
  <si>
    <t>Probable receptor-like protein kinase At1g30570 OS=Arabidopsis thaliana OX=3702 GN=At1g30570 PE=3 SV=1</t>
  </si>
  <si>
    <t>hypothetical protein E2562_032228 [Oryza meyeriana var. granulata]</t>
  </si>
  <si>
    <t>PH02Gene34042</t>
  </si>
  <si>
    <t>ABA/WDS induced protein</t>
  </si>
  <si>
    <t>Abscisic stress-ripening protein 2 OS=Solanum lycopersicum OX=4081 GN=ASR2 PE=3 SV=1</t>
  </si>
  <si>
    <t>putative eggshell protein [Setaria viridis]</t>
  </si>
  <si>
    <t>PH02Gene29129</t>
  </si>
  <si>
    <t xml:space="preserve">K14494|4.9e-55|qsu:111997883|K14494 DELLA protein | (RefSeq) DELLA protein GAI-like </t>
  </si>
  <si>
    <t>Scarecrow-like protein 1 OS=Arabidopsis thaliana OX=3702 GN=SCL1 PE=2 SV=1</t>
  </si>
  <si>
    <t>scarecrow-like protein 1 [Setaria italica]</t>
  </si>
  <si>
    <t>Phyllostachys_edulis_newGene_5571</t>
  </si>
  <si>
    <t>PH02Gene13516</t>
  </si>
  <si>
    <t>hypothetical protein GQ55_2G136100 [Panicum hallii var. hallii]</t>
  </si>
  <si>
    <t>PH02Gene04966</t>
  </si>
  <si>
    <t xml:space="preserve">K02957|9.9e-70|ghi:107915690|K02957 small subunit ribosomal protein S15Ae | (RefSeq) 40S ribosomal protein S15a-1-like </t>
  </si>
  <si>
    <t>40S ribosomal S15a-1 -like protein [Hordeum vulgare]</t>
  </si>
  <si>
    <t>PH02Gene05579</t>
  </si>
  <si>
    <t xml:space="preserve">K21249|6.0e-136|bdi:100829690|K21249 UV radiation resistance-associated gene protein | (RefSeq) uncharacterized protein LOC100829690 </t>
  </si>
  <si>
    <t>uncharacterized protein LOC100829690 [Brachypodium distachyon]</t>
  </si>
  <si>
    <t>PH02Gene42253</t>
  </si>
  <si>
    <t xml:space="preserve">K13416|1.2e-49|ghi:107919766|K13416 brassinosteroid insensitive 1-associated receptor kinase 1 [EC:2.7.10.1 2.7.11.1] | (RefSeq) BRASSINOSTEROID INSENSITIVE 1-associated receptor kinase 1-like </t>
  </si>
  <si>
    <t>rust resistance kinase Lr10 isoform X1 [Brachypodium distachyon]</t>
  </si>
  <si>
    <t>PH02Gene09245</t>
  </si>
  <si>
    <t xml:space="preserve">Biological Process: reproduction (GO:0000003);; Cellular Component: ubiquitin ligase complex (GO:0000151);; Biological Process: mitotic cell cycle (GO:0000278);; Biological Process: nuclear division (GO:0000280);; Cellular Component: male germ cell nucleus (GO:0001673);; Biological Process: developmental process involved in reproduction (GO:0003006);; Cellular Component: cellular_component (GO:0005575);; Cellular Component: intracellular (GO:0005622);; Cellular Component: cell (GO:0005623);; Cellular Component: nucleus (GO:0005634);; Biological Process: proteolysis (GO:0006508);; Biological Process: ubiquitin-dependent protein catabolic process (GO:0006511);; Biological Process: nitrogen compound metabolic process (GO:0006807);; Biological Process: organelle organization (GO:0006996);; Biological Process: cell cycle (GO:0007049);; Biological Process: multicellular organism development (GO:0007275);; Biological Process: gamete generation (GO:0007276);; Biological Process: biological_process (GO:0008150);; Biological Process: metabolic process (GO:0008152);; Biological Process: catabolic process (GO:0009056);; Biological Process: macromolecule catabolic process (GO:0009057);; Biological Process: pollen development (GO:0009555);; Biological Process: embryo development (GO:0009790);; Biological Process: post-embryonic development (GO:0009791);; Biological Process: embryo development ending in seed dormancy (GO:0009793);; Biological Process: cellular process (GO:0009987);; Biological Process: fruit development (GO:0010154);; Biological Process: proteasomal protein catabolic process (GO:0010498);; Biological Process: cellular component organization (GO:0016043);; Cellular Component: SCF ubiquitin ligase complex (GO:0019005);; Biological Process: protein metabolic process (GO:0019538);; Biological Process: modification-dependent protein catabolic process (GO:0019941);; Biological Process: sexual reproduction (GO:0019953);; Biological Process: cell cycle process (GO:0022402);; Biological Process: cellular process involved in reproduction in multicellular organism (GO:0022412);; Biological Process: reproductive process (GO:0022414);; Biological Process: protein catabolic process (GO:0030163);; Biological Process: SCF-dependent proteasomal ubiquitin-dependent protein catabolic process (GO:0031146);; Cellular Component: cullin-RING ubiquitin ligase complex (GO:0031461);; Biological Process: multicellular organismal process (GO:0032501);; Biological Process: developmental process (GO:0032502);; Biological Process: multicellular organism reproduction (GO:0032504);; Cellular Component: macromolecular complex (GO:0032991);; Cellular Component: germ cell nucleus (GO:0043073);; Biological Process: proteasome-mediated ubiquitin-dependent protein catabolic process (GO:0043161);;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intracellular part (GO:0044424);; Cellular Component: cell part (GO:0044464);; Biological Process: multi-organism reproductive process (GO:0044703);; Biological Process: gametophyte development (GO:0048229);; Biological Process: male gamete generation (GO:0048232);; Biological Process: organelle fission (GO:0048285);; Biological Process: seed development (GO:0048316);; Biological Process: reproductive structure development (GO:0048608);; Biological Process: multicellular organismal reproductive process (GO:0048609);; Biological Process: system development (GO:0048731);; Biological Process: anatomical structure development (GO:0048856);; Biological Process: proteolysis involved in cellular protein catabolic process (GO:0051603);; Biological Process: multi-organism process (GO:0051704);; Biological Process: generative cell mitosis (GO:0055047);; Biological Process: reproductive system development (GO:0061458);; Biological Process: organic substance metabolic process (GO:0071704);; Biological Process: cellular component organization or biogenesis (GO:0071840);; Biological Process: mitotic nuclear division (GO:0140014);; Biological Process: organonitrogen compound metabolic process (GO:1901564);; Biological Process: organonitrogen compound catabolic process (GO:1901565);; Biological Process: organic substance catabolic process (GO:1901575);; Cellular Component: catalytic complex (GO:1902494);; Biological Process: mitotic cell cycle process (GO:1903047);; Cellular Component: transferase complex (GO:1990234);; </t>
  </si>
  <si>
    <t>F-box/LRR-repeat protein 17 OS=Arabidopsis thaliana OX=3702 GN=FBL17 PE=1 SV=1</t>
  </si>
  <si>
    <t>F-box/LRR-repeat protein 17 [Oryza sativa Japonica Group]</t>
  </si>
  <si>
    <t>biological process: reproduction (GO:0000003);; cellular component: cell (GO:0005623);; cellular component: macromolecular complex (GO:0032991);; cellular component: cell part (GO:0044464);; biological process: cellular process (GO:0009987);; biological process: single-organism process (GO:0044699);; biological process: cellular component organization or biogenesis (GO:0071840);; cellular component: organelle (GO:0043226);; biological process: reproductive process (GO:0022414);; biological process: developmental process (GO:0032502);; biological process: metabolic process (GO:0008152);; biological process: multicellular organismal process (GO:0032501);; biological process: multi-organism process (GO:0051704)</t>
  </si>
  <si>
    <t>PH02Gene43110</t>
  </si>
  <si>
    <t xml:space="preserve">Molecular Function: RNA binding (GO:0003723);; Cellular Component: nucleolus (GO:0005730);; </t>
  </si>
  <si>
    <t xml:space="preserve">K14838|7.3e-66|dosa:Os08t0412200-01|K14838 nucleolar protein 15 | (RefSeq) Os08g0412200; Nucleotide-binding, alpha-beta plait domain containing protein. </t>
  </si>
  <si>
    <t>TA8 protein, partial [Oryza sativa Japonica Group]</t>
  </si>
  <si>
    <t>molecular function: binding (GO:0005488);; cellular component: cell (GO:0005623);; cellular component: organelle (GO:0043226);; cellular component: organelle part (GO:0044422);; cellular component: cell part (GO:0044464)</t>
  </si>
  <si>
    <t>PH02Gene00217</t>
  </si>
  <si>
    <t>Protein DA1-related 2 OS=Arabidopsis thaliana OX=3702 GN=DAR2 PE=1 SV=1</t>
  </si>
  <si>
    <t>PREDICTED: protein DA1-related 2 isoform X3 [Oryza brachyantha]</t>
  </si>
  <si>
    <t>PH02Gene29082</t>
  </si>
  <si>
    <t xml:space="preserve">Molecular Function: UDP-glucose 6-dehydrogenase activity (GO:0003979);; Molecular Function: NAD binding (GO:0051287);; </t>
  </si>
  <si>
    <t xml:space="preserve">K00012|3.8e-270|sbi:8054209|K00012 UDPglucose 6-dehydrogenase [EC:1.1.1.22] | (RefSeq) UDP-glucose 6-dehydrogenase 4 </t>
  </si>
  <si>
    <t>[GT]</t>
  </si>
  <si>
    <t>Carbohydrate transport and metabolism;; Signal transduction mechanisms</t>
  </si>
  <si>
    <t>UDP-glucose/GDP-mannose dehydrogenase family, NAD binding domain</t>
  </si>
  <si>
    <t>UDP-glucose 6-dehydrogenase 4 OS=Oryza sativa subsp. japonica OX=39947 GN=UGD4 PE=2 SV=1</t>
  </si>
  <si>
    <t>UDP-glucose dehydrogenase [Bambusa oldhamii]</t>
  </si>
  <si>
    <t>PH02Gene47134</t>
  </si>
  <si>
    <t>PH02Gene13085</t>
  </si>
  <si>
    <t xml:space="preserve">Biological Process: mitotic cell cycle (GO:0000278);; Cellular Component: condensed chromosome outer kinetochore (GO:0000940);; Cellular Component: spindle microtubule (GO:0005876);; Biological Process: chromosome segregation (GO:0007059);; Molecular Function: microtubule binding (GO:0008017);; Biological Process: regulation of microtubule polymerization or depolymerization (GO:0031110);; Biological Process: cell division (GO:0051301);; Cellular Component: mitotic spindle (GO:0072686);; </t>
  </si>
  <si>
    <t>Spindle and kinetochore-associated protein 1</t>
  </si>
  <si>
    <t>Spindle and kinetochore-associated protein 1 homolog OS=Oryza sativa subsp. japonica OX=39947 GN=Os07g0484500 PE=2 SV=1</t>
  </si>
  <si>
    <t>spindle and kinetochore-associated protein 1 homolog [Brachypodium distachyon]</t>
  </si>
  <si>
    <t>biological process: cellular process (GO:0009987);; biological process: single-organism process (GO:0044699);; cellular component: cell (GO:0005623);; cellular component: macromolecular complex (GO:0032991);; cellular component: organelle (GO:0043226);; cellular component: organelle part (GO:0044422);; cellular component: cell part (GO:0044464);; cellular component: supramolecular complex (GO:0099080);; molecular function: binding (GO:0005488);; biological process: biological regulation (GO:0065007)</t>
  </si>
  <si>
    <t>PH02Gene16264</t>
  </si>
  <si>
    <t xml:space="preserve">K18039|9.6e-16|gsl:Gasu_09210|K18039 tyrosine-protein phosphatase non-receptor type 20 [EC:3.1.3.48] | (RefSeq) mitochondrial carrier, putative isoform 1 </t>
  </si>
  <si>
    <t>Protein-tyrosine phosphatase</t>
  </si>
  <si>
    <t>Protein-tyrosine-phosphatase PTP1 OS=Arabidopsis thaliana OX=3702 GN=PTP1 PE=1 SV=1</t>
  </si>
  <si>
    <t>protein-tyrosine-phosphatase PTP1-like [Aegilops tauschii subsp. tauschii]</t>
  </si>
  <si>
    <t>PH02Gene10382</t>
  </si>
  <si>
    <t xml:space="preserve">K01761|1.1e-227|sbi:8065691|K01761 methionine-gamma-lyase [EC:4.4.1.11] | (RefSeq) methionine gamma-lyase </t>
  </si>
  <si>
    <t>PH02Gene30313</t>
  </si>
  <si>
    <t xml:space="preserve">Molecular Function: molecular_function (GO:0003674);; Molecular Function: catalytic activity (GO:0003824);; Molecular Function: geranyltranstransferase activity (GO:0004337);; Molecular Function: prenyltransferase activity (GO:0004659);; Cellular Component: cellular_component (GO:0005575);; Cellular Component: intracellular (GO:0005622);; Cellular Component: cell (GO:0005623);; Cellular Component: cytoplasm (GO:0005737);; Biological Process: lipid metabolic process (GO:0006629);; Biological Process: isoprenoid metabolic process (GO:0006720);; Biological Process: terpenoid metabolic process (GO:0006721);; Biological Process: biological_process (GO:0008150);; Biological Process: metabolic process (GO:0008152);; Biological Process: isoprenoid biosynthetic process (GO:0008299);; Biological Process: lipid biosynthetic process (GO:0008610);; Biological Process: biosynthetic process (GO:0009058);; Cellular Component: chloroplast (GO:0009507);; Cellular Component: plastid (GO:0009536);; Biological Process: cellular process (GO:0009987);; Biological Process: tetraterpenoid metabolic process (GO:0016108);; Biological Process: tetraterpenoid biosynthetic process (GO:0016109);; Biological Process: terpenoid biosynthetic process (GO:0016114);; Biological Process: carotenoid metabolic process (GO:0016116);; Biological Process: carotenoid biosynthetic process (GO:0016117);; Molecular Function: transferase activity (GO:0016740);; Molecular Function: transferase activity, transferring alkyl or aryl (other than methyl) groups (GO:0016765);; Molecular Function: geranylgeranyl-diphosphate geranylgeranyltransferase activity (GO:0016767);; Biological Process: pigment metabolic process (GO:0042440);;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lipid metabolic process (GO:0044255);; Cellular Component: intracellular part (GO:0044424);; Cellular Component: cytoplasmic part (GO:0044444);; Cellular Component: cell part (GO:0044464);; Biological Process: pigment biosynthetic process (GO:0046148);; Biological Process: organic substance metabolic process (GO:0071704);; Biological Process: organic substance biosynthetic process (GO:1901576);; </t>
  </si>
  <si>
    <t xml:space="preserve">K02291|1.1e-189|sita:101756152|K02291 15-cis-phytoene synthase [EC:2.5.1.32] | (RefSeq) phytoene synthase 2, chloroplastic </t>
  </si>
  <si>
    <t>Squalene/phytoene synthase</t>
  </si>
  <si>
    <t>Phytoene synthase 3, chloroplastic OS=Zea mays OX=4577 GN=PSY3 PE=1 SV=1</t>
  </si>
  <si>
    <t>hypothetical protein E2562_008853 [Oryza meyeriana var. granulata]</t>
  </si>
  <si>
    <t>PH02Gene24101</t>
  </si>
  <si>
    <t xml:space="preserve">K03686|4.0e-09|mtr:MTR_2g104030|K03686 molecular chaperone DnaJ | (RefSeq) molecular chaperone Hsp40/DnaJ family protein </t>
  </si>
  <si>
    <t>Phyllostachys_edulis_newGene_2720</t>
  </si>
  <si>
    <t>PH02Gene18986</t>
  </si>
  <si>
    <t xml:space="preserve">Cellular Component: ubiquitin ligase complex (GO:0000151);;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cytosol (GO:0005829);;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regulation of signal transduction (GO:0009966);; Biological Process: negative regulation of signal transduction (GO:0009968);; Biological Process: cellular process (GO:0009987);; Biological Process: proteasomal protein catabolic process (GO:0010498);; Biological Process: regulation of cell communication (GO:0010646);; Biological Process: negative regulation of cell communication (GO:0010648);; Cellular Component: SCF ubiquitin ligase complex (GO:0019005);; Biological Process: regulation of metabolic process (GO:0019222);; Biological Process: protein metabolic process (GO:0019538);; Molecular Function: enzyme binding (GO:0019899);; Biological Process: modification-dependent protein catabolic process (GO:0019941);; Biological Process: regulation of signaling (GO:0023051);; Biological Process: negative regulation of signaling (GO:0023057);; Biological Process: regulation of proteolysis (GO:0030162);; Biological Process: protein catabolic process (GO:0030163);; Biological Process: regulation of cellular metabolic process (GO:0031323);; Cellular Component: cullin-RING ubiquitin ligase complex (GO:0031461);; Molecular Function: ubiquitin protein ligase binding (GO:0031625);; Cellular Component: macromolecular complex (GO:0032991);; Biological Process: proteasome-mediated ubiquitin-dependent protein catabolic process (GO:0043161);; Biological Process: macromolecule metabolic process (GO:0043170);; Biological Process: regulation of secondary metabolic process (GO:0043455);;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Molecular Function: ubiquitin-like protein ligase binding (GO:0044389);; Cellular Component: intracellular part (GO:0044424);; Cellular Component: cytoplasmic part (GO:0044444);; Cellular Component: cell part (GO:0044464);;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regulation of nitrogen compound metabolic process (GO:0051171);; Biological Process: regulation of protein metabolic process (GO:0051246);; Biological Process: proteolysis involved in cellular protein catabolic process (GO:0051603);; Biological Process: regulation of macromolecule metabolic process (GO:0060255);; Biological Process: biological regulation (GO:0065007);; Biological Process: organic substance metabolic process (GO:0071704);; Biological Process: regulation of cytokinin-activated signaling pathway (GO:0080036);; Biological Process: negative regulation of cytokinin-activated signaling pathway (GO:0080037);; Biological Process: regulation of primary metabolic process (GO:0080090);; Biological Process: organonitrogen compound metabolic process (GO:1901564);; Biological Process: organonitrogen compound catabolic process (GO:1901565);; Biological Process: organic substance catabolic process (GO:1901575);; Cellular Component: catalytic complex (GO:1902494);; Cellular Component: transferase complex (GO:1990234);; Biological Process: regulation of phenylpropanoid metabolic process (GO:2000762);; </t>
  </si>
  <si>
    <t>F-box/kelch-repeat protein At1g80440 OS=Arabidopsis thaliana OX=3702 GN=At1g80440 PE=2 SV=1</t>
  </si>
  <si>
    <t>F-box/kelch-repeat protein At1g80440-like [Aegilops tauschii subsp. tauschii]</t>
  </si>
  <si>
    <t>cellular component: cell (GO:0005623);; cellular component: macromolecular complex (GO:0032991);; cellular component: cell part (GO:0044464);; molecular function: binding (GO:0005488);; biological process: metabolic process (GO:0008152);; biological process: cellular process (GO:0009987);; biological process: biological regulation (GO:0065007)</t>
  </si>
  <si>
    <t>PH02Gene40277</t>
  </si>
  <si>
    <t xml:space="preserve">K04424|9.5e-81|mesc:110604233|K04424 sterile alpha motif and leucine zipper containing kinase AZK [EC:2.7.11.25] | (RefSeq) probable serine/threonine-protein kinase SIS8 isoform X1 </t>
  </si>
  <si>
    <t>Serine/threonine-protein kinase EDR1 OS=Arabidopsis thaliana OX=3702 GN=EDR1 PE=1 SV=1</t>
  </si>
  <si>
    <t>PREDICTED: serine/threonine-protein kinase EDR1 [Oryza brachyantha]</t>
  </si>
  <si>
    <t>PH02Gene05676</t>
  </si>
  <si>
    <t xml:space="preserve">Molecular Function: mRNA binding (GO:0003729);; Biological Process: response to cold (GO:0009409);; Cellular Component: chloroplast thylakoid membrane (GO:0009535);; </t>
  </si>
  <si>
    <t>Pentatricopeptide repeat-containing protein At2g37230 OS=Arabidopsis thaliana OX=3702 GN=At2g37230 PE=2 SV=1</t>
  </si>
  <si>
    <t>PREDICTED: pentatricopeptide repeat-containing protein At2g37230 [Oryza brachyantha]</t>
  </si>
  <si>
    <t>molecular function: binding (GO:0005488);;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</t>
  </si>
  <si>
    <t>PH02Gene00269</t>
  </si>
  <si>
    <t xml:space="preserve">K22683|6.7e-42|jre:109019217|K22683 aspartyl protease family protein [EC:3.4.23.-] | (RefSeq) aspartyl protease family protein 2 </t>
  </si>
  <si>
    <t>Xylanase inhibitor C-terminal</t>
  </si>
  <si>
    <t>Aspartic proteinase nepenthesin-2 OS=Nepenthes gracilis OX=150966 GN=nep2 PE=1 SV=1</t>
  </si>
  <si>
    <t>hypothetical protein E2562_025414 [Oryza meyeriana var. granulata]</t>
  </si>
  <si>
    <t>PH02Gene37771</t>
  </si>
  <si>
    <t xml:space="preserve">Molecular Function: nucleic acid binding (GO:0003676);; Molecular Function: endonuclease activity (GO:0004519);; </t>
  </si>
  <si>
    <t>uncharacterized protein LOC101771751 [Setaria italica]</t>
  </si>
  <si>
    <t>PH02Gene33747</t>
  </si>
  <si>
    <t xml:space="preserve">Molecular Function: magnesium ion binding (GO:0000287);; Molecular Function: molecular_function (GO:0003674);; Molecular Function: catalytic activity (GO:0003824);; Molecular Function: shikimate kinase activity (GO:0004765);; Molecular Function: binding (GO:0005488);; Cellular Component: cellular_component (GO:0005575);; Cellular Component: intracellular (GO:0005622);; Cellular Component: cell (GO:0005623);; Cellular Component: cytoplasm (GO:0005737);; Biological Process: organic acid metabolic process (GO:0006082);; Biological Process: cellular amino acid metabolic process (GO:0006520);; Biological Process: cellular aromatic compound metabolic process (GO:0006725);;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cellular amino acid biosynthetic process (GO:0008652);; Biological Process: biosynthetic process (GO:0009058);; Biological Process: aromatic amino acid family metabolic process (GO:0009072);; Biological Process: aromatic amino acid family biosynthetic process (GO:0009073);; Cellular Component: chloroplast (GO:0009507);; Cellular Component: plastid (GO:0009536);; Biological Process: cellular process (GO:0009987);; Biological Process: organic acid biosynthetic process (GO:0016053);;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aromatic compound biosynthetic process (GO:0019438);; Biological Process: shikimate metabolic process (GO:0019632);; Biological Process: carboxylic acid metabolic process (GO:0019752);; Biological Process: monocarboxylic acid metabolic process (GO:0032787);; Molecular Function: ion binding (GO:0043167);; Molecular Function: cation binding (GO:0043169);;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primary metabolic process (GO:0044238);; Biological Process: cellular biosynthetic process (GO:0044249);; Biological Process: small molecule metabolic process (GO:0044281);; Biological Process: small molecule biosynthetic process (GO:0044283);; Cellular Component: intracellular part (GO:0044424);; Cellular Component: cytoplasmic part (GO:0044444);; Cellular Component: cell part (GO:0044464);; Biological Process: carboxylic acid biosynthetic process (GO:0046394);; Molecular Function: metal ion binding (GO:0046872);; Biological Process: organic substance metabolic process (GO:0071704);;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Biological Process: organic hydroxy compound metabolic process (GO:1901615);; </t>
  </si>
  <si>
    <t xml:space="preserve">K00891|4.0e-130|obr:102702089|K00891 shikimate kinase [EC:2.7.1.71] | (RefSeq) shikimate kinase 3, chloroplastic </t>
  </si>
  <si>
    <t>Shikimate kinase</t>
  </si>
  <si>
    <t>Shikimate kinase 3, chloroplastic OS=Oryza sativa subsp. japonica OX=39947 GN=SK3 PE=1 SV=2</t>
  </si>
  <si>
    <t>hypothetical protein E2562_004300 [Oryza meyeriana var. granulata]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</si>
  <si>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biological process: single-organism process (GO:0044699);; cellular component: organelle (GO:0043226)</t>
  </si>
  <si>
    <t>Phyllostachys_edulis_newGene_19575</t>
  </si>
  <si>
    <t>protein PYRICULARIA ORYZAE RESISTANCE 21-like [Aegilops tauschii subsp. tauschii]</t>
  </si>
  <si>
    <t>PH02Gene48333</t>
  </si>
  <si>
    <t>PH02Gene47798</t>
  </si>
  <si>
    <t xml:space="preserve">K01184|1.3e-24|eus:EUTSA_v10020740mg|K01184 polygalacturonase [EC:3.2.1.15] | (RefSeq) hypothetical protein </t>
  </si>
  <si>
    <t>hypothetical protein EJB05_10255, partial [Eragrostis curvula]</t>
  </si>
  <si>
    <t>PH02Gene13533</t>
  </si>
  <si>
    <t xml:space="preserve">K09523|1.2e-12|lang:109340159|K09523 DnaJ homolog subfamily C member 3 | (RefSeq) dnaJ protein P58IPK homolog </t>
  </si>
  <si>
    <t>DnaJ protein P58IPK homolog A OS=Oryza sativa subsp. japonica OX=39947 GN=P58A PE=1 SV=1</t>
  </si>
  <si>
    <t>hypothetical protein EJB05_16349 [Eragrostis curvula]</t>
  </si>
  <si>
    <t>PH02Gene01243</t>
  </si>
  <si>
    <t>Inner centromere protein, ARK binding region</t>
  </si>
  <si>
    <t>hypothetical protein E2562_024906 [Oryza meyeriana var. granulata]</t>
  </si>
  <si>
    <t>PH02Gene44594</t>
  </si>
  <si>
    <t xml:space="preserve">Molecular Function: metalloendopeptidase activity (GO:0004222);; Biological Process: CAAX-box protein processing (GO:0071586);; </t>
  </si>
  <si>
    <t>Peptidase family M48</t>
  </si>
  <si>
    <t>hypothetical protein BRADI_2g03717v3, partial [Brachypodium distachyon]</t>
  </si>
  <si>
    <t>PH02Gene11000</t>
  </si>
  <si>
    <t xml:space="preserve">Molecular Function: molecular_function (GO:0003674);; Molecular Function: nucleic acid binding (GO:0003676);; Molecular Function: RNA binding (GO:0003723);;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nuclear envelope (GO:0005635);; Cellular Component: nucleoplasm (GO:0005654);; Cellular Component: nucleolus (GO:0005730);; Biological Process: nucleobase-containing compound metabolic process (GO:0006139);; Biological Process: rRNA processing (GO:0006364);;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cellular process (GO:0009987);; Biological Process: gene expression (GO:0010467);; Cellular Component: endomembrane system (GO:0012505);; Cellular Component: membrane (GO:0016020);; Biological Process: RNA metabolic process (GO:0016070);; Biological Process: rRNA metabolic process (GO:0016072);; Biological Process: ribonucleoprotein complex biogenesis (GO:0022613);; Biological Process: maturation of SSU-rRNA (GO:0030490);; Molecular Function: snoRNA binding (GO:0030515);; Cellular Component: preribosome (GO:0030684);; Cellular Component: 90S preribosome (GO:0030686);; Cellular Component: organelle membrane (GO:0031090);; Cellular Component: nuclear membrane (GO:0031965);; Cellular Component: organelle envelope (GO:0031967);; Cellular Component: membrane-enclosed lumen (GO:0031974);; Cellular Component: envelope (GO:0031975);; Cellular Component: nuclear lumen (GO:0031981);; Cellular Component: small-subunit processome (GO:0032040);; Cellular Component: macromolecular complex (GO:0032991);; Cellular Component: Pwp2p-containing subcomplex of 90S preribosome (GO:0034388);; Biological Process: ncRNA processing (GO:0034470);; Biological Process: cellular nitrogen compound metabolic process (GO:0034641);; Biological Process: ncRNA metabolic process (GO:0034660);; Biological Process: ribosome biogenesis (GO:0042254);; Biological Process: ribosomal small subunit biogenesis (GO:0042274);;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intracellular organelle part (GO:0044446);; Cellular Component: nucleolar part (GO:0044452);; Cellular Component: cell part (GO:0044464);; Biological Process: heterocycle metabolic process (GO:0046483);; Cellular Component: intracellular organelle lumen (GO:0070013);; Biological Process: organic substance metabolic process (GO:0071704);; Biological Process: cellular component organization or biogenesis (GO:0071840);; Biological Process: nucleic acid metabolic process (GO:0090304);; Molecular Function: organic cyclic compound binding (GO:0097159);; Biological Process: organic cyclic compound metabolic process (GO:1901360);; Molecular Function: heterocyclic compound binding (GO:1901363);; Cellular Component: ribonucleoprotein complex (GO:1990904);; </t>
  </si>
  <si>
    <t xml:space="preserve">K14556|0.0e+00|bdi:100822480|K14556 U3 small nucleolar RNA-associated protein 12 | (RefSeq) WD repeat-containing protein 3 isoform X2 </t>
  </si>
  <si>
    <t>molecular function: binding (GO:0005488);; cellular component: cell (GO:0005623);; cellular component: cell part (GO:0044464);; cellular component: organelle (GO:0043226);; cellular component: organelle part (GO:0044422);; biological process: metabolic process (GO:0008152);; biological process: cellular process (GO:0009987);; cellular component: membrane (GO:0016020);; biological process: cellular component organization or biogenesis (GO:0071840);; cellular component: macromolecular complex (GO:0032991);; cellular component: membrane-enclosed lumen (GO:0031974)</t>
  </si>
  <si>
    <t>PH02Gene40056</t>
  </si>
  <si>
    <t xml:space="preserve">K12309|1.1e-273|csat:104791541|K12309 beta-galactosidase [EC:3.2.1.23] | (RefSeq) beta-galactosidase 2 isoform X1 </t>
  </si>
  <si>
    <t>Beta-galactosidase 5 OS=Oryza sativa subsp. japonica OX=39947 GN=Os03g0165400 PE=2 SV=1</t>
  </si>
  <si>
    <t>beta-galactosidase 5 [Setaria viridis]</t>
  </si>
  <si>
    <t>PH02Gene28313</t>
  </si>
  <si>
    <t xml:space="preserve">Cellular Component: extracellular region (GO:0005576);; Biological Process: defense response (GO:0006952);; </t>
  </si>
  <si>
    <t xml:space="preserve">K12173|5.7e-53|gmx:100794341|K12173 BRCA1-A complex subunit BRE | (RefSeq) BRISC and BRCA1-A complex member 2 </t>
  </si>
  <si>
    <t>Thaumatin-like protein 1 OS=Arabidopsis thaliana OX=3702 GN=TLP1 PE=2 SV=1</t>
  </si>
  <si>
    <t>thaumatin-like protein 1b [Setaria italica]</t>
  </si>
  <si>
    <t>cellular component: extracellular region (GO:0005576);; biological process: response to stimulus (GO:0050896)</t>
  </si>
  <si>
    <t>PH02Gene01485</t>
  </si>
  <si>
    <t xml:space="preserve">K12451|2.8e-163|obr:102712502|K12451 3,5-epimerase/4-reductase [EC:5.1.3.- 1.1.1.-] | (RefSeq) bifunctional dTDP-4-dehydrorhamnose 3,5-epimerase/dTDP-4-dehydrorhamnose reductase </t>
  </si>
  <si>
    <t>PH02Gene31615</t>
  </si>
  <si>
    <t xml:space="preserve">Molecular Function: thiol-dependent ubiquitin-specific protease activity (GO:0004843);; Cellular Component: nucleus (GO:0005634);; Cellular Component: cytoplasm (GO:0005737);; Biological Process: ubiquitin-dependent protein catabolic process (GO:0006511);; Biological Process: flower development (GO:0009908);; Biological Process: fruit development (GO:0010154);; Cellular Component: integral component of membrane (GO:0016021);; Biological Process: protein deubiquitination (GO:0016579);; Molecular Function: metal ion binding (GO:0046872);; Biological Process: root development (GO:0048364);; Biological Process: leaf development (GO:0048366);; Biological Process: cell division (GO:0051301);; </t>
  </si>
  <si>
    <t xml:space="preserve">K11855|0.0e+00|dosa:Os02t0244300-01|K11855 ubiquitin carboxyl-terminal hydrolase 36/42 [EC:3.4.19.12] | (RefSeq) Os02g0244300; Peptidase C19, ubiquitin carboxyl-terminal hydrolase 2 family protein. </t>
  </si>
  <si>
    <t>Ubiquitin carboxyl-terminal hydrolase</t>
  </si>
  <si>
    <t>Ubiquitin carboxyl-terminal hydrolase 15 OS=Arabidopsis thaliana OX=3702 GN=UBP15 PE=1 SV=2</t>
  </si>
  <si>
    <t>putative ubiquitin-specific protease [Oryza sativa Japonica Group]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</si>
  <si>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membrane (GO:0016020);; cellular component: membrane part (GO:0044425);; molecular function: binding (GO:0005488)</t>
  </si>
  <si>
    <t>Phyllostachys_edulis_newGene_15435</t>
  </si>
  <si>
    <t>uncharacterized protein C2845_PM13G05140 [Panicum miliaceum]</t>
  </si>
  <si>
    <t>PH02Gene21636</t>
  </si>
  <si>
    <t xml:space="preserve">K03687|7.6e-127|bdi:100836052|K03687 molecular chaperone GrpE | (RefSeq) grpE protein homolog 2, mitochondrial isoform X1 </t>
  </si>
  <si>
    <t>uncharacterized protein LOC101784622 isoform X2 [Setaria italica]</t>
  </si>
  <si>
    <t>PH02Gene35657</t>
  </si>
  <si>
    <t xml:space="preserve">K09060|8.0e-06|dcr:108209394|K09060 plant G-box-binding factor | (RefSeq) bZIP transcription factor 16-like </t>
  </si>
  <si>
    <t>bZIP transcription factor RISBZ5 OS=Oryza sativa subsp. japonica OX=39947 GN=RISBZ5 PE=2 SV=1</t>
  </si>
  <si>
    <t>transcription factor bZIP6 [Bambusa emeiensis]</t>
  </si>
  <si>
    <t>PH02Gene09200</t>
  </si>
  <si>
    <t xml:space="preserve">K00770|4.4e-101|sita:101778906|K00770 1,4-beta-D-xylan synthase [EC:2.4.2.24] | (RefSeq) LOW QUALITY PROTEIN: cellulose synthase-like protein D4 </t>
  </si>
  <si>
    <t>Cellulose synthase-like protein D4 OS=Oryza sativa subsp. japonica OX=39947 GN=CSLD4 PE=2 SV=1</t>
  </si>
  <si>
    <t>mitogen-activated protein kinase kinase kinase 1 [Aegilops tauschii subsp. tauschii]</t>
  </si>
  <si>
    <t>Phyllostachys_edulis_newGene_8459</t>
  </si>
  <si>
    <t>PH02Gene30021</t>
  </si>
  <si>
    <t xml:space="preserve">K05681|1.7e-25|cre:CHLREDRAFT_143982|K05681 ATP-binding cassette, subfamily G (WHITE), member 2 | (RefSeq) predicted protein </t>
  </si>
  <si>
    <t>hypothetical protein E2562_008178 [Oryza meyeriana var. granulata]</t>
  </si>
  <si>
    <t>PH02Gene42302</t>
  </si>
  <si>
    <t xml:space="preserve">Cellular Component: Golgi membrane (GO:0000139);; Biological Process: carbohydrate metabolic process (GO:0005975);; Biological Process: plant-type secondary cell wall biogenesis (GO:0009834);; Biological Process: glucuronoxylan biosynthetic process (GO:0010417);; Molecular Function: galactosylgalactosylxylosylprotein 3-beta-glucuronosyltransferase activity (GO:0015018);; Molecular Function: xylosyltransferase activity (GO:0042285);; Biological Process: cell wall organization (GO:0071555);; </t>
  </si>
  <si>
    <t xml:space="preserve">K20869|4.7e-61|sita:101771675|K20869 putative beta-1,4-xylosyltransferase IRX9 [EC:2.4.2.-] | (RefSeq) probable glucuronosyltransferase Os04g0103100 </t>
  </si>
  <si>
    <t>Glycosyltransferase family 43</t>
  </si>
  <si>
    <t>Probable glucuronosyltransferase Os04g0103100 OS=Oryza sativa subsp. japonica OX=39947 GN=GT43H PE=2 SV=2</t>
  </si>
  <si>
    <t>probable glucuronosyltransferase Os04g0103100 [Setaria viridis]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</si>
  <si>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cellular component organization or biogenesis (GO:0071840);; biological process: single-organism process (GO:0044699);; molecular function: catalytic activity (GO:0003824)</t>
  </si>
  <si>
    <t>PH02Gene46360</t>
  </si>
  <si>
    <t xml:space="preserve">K15472|5.0e-128|nau:109237629|K15472 premnaspirodiene oxygenase [EC:1.14.14.151] | (RefSeq) premnaspirodiene oxygenase </t>
  </si>
  <si>
    <t>PH02Gene06816</t>
  </si>
  <si>
    <t xml:space="preserve">K14794|0.0e+00|bdi:100843447|K14794 ribosomal RNA-processing protein 12 | (RefSeq) ribosomal RNA-processing protein 12 </t>
  </si>
  <si>
    <t>NUC173 domain</t>
  </si>
  <si>
    <t>hypothetical protein BRADI_2g61300v3 [Brachypodium distachyon]</t>
  </si>
  <si>
    <t>Phyllostachys_edulis_newGene_20821</t>
  </si>
  <si>
    <t xml:space="preserve">K06130|4.0e-06|ats:109740000|K06130 lysophospholipase II [EC:3.1.1.5] | (RefSeq) LOC109740000; acyl-protein thioesterase 1 homolog 1-like </t>
  </si>
  <si>
    <t>PH02Gene04100</t>
  </si>
  <si>
    <t xml:space="preserve">K01765|1.9e-06|obr:102702781|K01765 inositol-1,3,4-trisphosphate 5/6-kinase [EC:2.7.1.159] | (RefSeq) inositol-tetrakisphosphate 1-kinase 6 </t>
  </si>
  <si>
    <t>polycystic kidney disease protein 1-like 3 [Setaria italica]</t>
  </si>
  <si>
    <t>PH02Gene48839</t>
  </si>
  <si>
    <t xml:space="preserve">K13070|4.8e-54|dosa:Os04t0179200-01|K13070 momilactone-A synthase [EC:1.1.1.295] | (RefSeq) Os04g0179200, MAS, MOMILACTONE_A_SYNTHASE; Similar to Stem secoisolariciresinol dehydrogenase (Fragment). </t>
  </si>
  <si>
    <t>hypothetical protein E2562_015654 [Oryza meyeriana var. granulata]</t>
  </si>
  <si>
    <t>PH02Gene02245</t>
  </si>
  <si>
    <t xml:space="preserve">Molecular Function: molecular_function (GO:0003674);; Molecular Function: catalytic activity (GO:0003824);; Cellular Component: cellular_component (GO:0005575);; Cellular Component: cell wall (GO:0005618);; Cellular Component: intracellular (GO:0005622);; Cellular Component: cell (GO:0005623);; Cellular Component: cytoplasm (GO:0005737);; Cellular Component: cytosol (GO:0005829);; Cellular Component: plasma membrane (GO:0005886);; Cellular Component: cell-cell junction (GO:0005911);; Biological Process: biological_process (GO:0008150);; Cellular Component: plant-type cell wall (GO:0009505);; Cellular Component: plasmodesma (GO:0009506);; Biological Process: cellular process (GO:0009987);; Cellular Component: membrane (GO:0016020);; Biological Process: cellular component organization (GO:0016043);; Molecular Function: hydrolase activity (GO:0016787);; Molecular Function: hydrolase activity, acting on ester bonds (GO:0016788);; Cellular Component: cell junction (GO:0030054);; Cellular Component: external encapsulating structure (GO:0030312);; Cellular Component: intracellular part (GO:0044424);; Cellular Component: cytoplasmic part (GO:0044444);; Cellular Component: cell part (GO:0044464);; Biological Process: external encapsulating structure organization (GO:0045229);; Molecular Function: carboxylic ester hydrolase activity (GO:0052689);; Molecular Function: pectin acetylesterase activity (GO:0052793);; Cellular Component: symplast (GO:0055044);; Biological Process: cell wall organization or biogenesis (GO:0071554);; Biological Process: cell wall organization (GO:0071555);; Biological Process: cellular component organization or biogenesis (GO:0071840);; Cellular Component: cell periphery (GO:0071944);; </t>
  </si>
  <si>
    <t xml:space="preserve">K01280|2.8e-110|spen:107013676|K01280 tripeptidyl-peptidase II [EC:3.4.14.10] | (RefSeq) tripeptidyl-peptidase 2-like isoform X1 </t>
  </si>
  <si>
    <t>Pectin acetylesterase 7 OS=Arabidopsis thaliana OX=3702 GN=PAE7 PE=2 SV=1</t>
  </si>
  <si>
    <t>hypothetical protein E2562_014873 [Oryza meyeriana var. granulata]</t>
  </si>
  <si>
    <t>molecular function: catalytic activity (GO:0003824);; cellular component: cell (GO:0005623);; cellular component: cell part (GO:0044464);; cellular component: membrane (GO:0016020);; cellular component: cell junction (GO:0030054);; biological process: cellular process (GO:0009987);; biological process: cellular component organization or biogenesis (GO:0071840);; cellular component: symplast (GO:0055044)</t>
  </si>
  <si>
    <t>Phyllostachys_edulis_newGene_20689</t>
  </si>
  <si>
    <t xml:space="preserve">K17604|9.4e-46|sly:101264979|K17604 zinc finger SWIM domain-containing protein 3 | (RefSeq) uncharacterized protein LOC101264979 </t>
  </si>
  <si>
    <t>PH01B019A14.14 [Phyllostachys edulis]</t>
  </si>
  <si>
    <t>PH02Gene41592</t>
  </si>
  <si>
    <t xml:space="preserve">K10260|1.8e-16|cre:CHLREDRAFT_205525|K10260 F-box and WD-40 domain protein 7 | (RefSeq) predicted protein </t>
  </si>
  <si>
    <t>U-box domain-containing protein 25 [Hordeum vulgare]</t>
  </si>
  <si>
    <t>PH02Gene05186</t>
  </si>
  <si>
    <t xml:space="preserve">K01183|1.0e-133|dosa:Os01t0660200-01|K01183 chitinase [EC:3.2.1.14] | (RefSeq) Os01g0660200; Acidic class III chitinase OsChib3a precursor (Chitinase) (EC 3.2.1.14). </t>
  </si>
  <si>
    <t>PH02Gene04880</t>
  </si>
  <si>
    <t xml:space="preserve">Molecular Function: peptide:proton symporter activity (GO:0015333);; Cellular Component: integral component of membrane (GO:0016021);; Molecular Function: oligopeptide transmembrane transporter activity (GO:0035673);; Molecular Function: peptide transmembrane transporter activity (GO:1904680);; </t>
  </si>
  <si>
    <t xml:space="preserve">K14638|1.5e-27|sbi:8075730|K14638 solute carrier family 15 (peptide/histidine transporter), member 3/4 | (RefSeq) protein NRT1/ PTR FAMILY 5.8 </t>
  </si>
  <si>
    <t>Protein NRT1/ PTR FAMILY 5.9 OS=Arabidopsis thaliana OX=3702 GN=NPF5.9 PE=2 SV=1</t>
  </si>
  <si>
    <t>protein NRT1/ PTR FAMILY 5.8 [Sorghum bicolor]</t>
  </si>
  <si>
    <t>PH02Gene34015</t>
  </si>
  <si>
    <t xml:space="preserve">Cellular Component: cellular_component (GO:0005575);; Cellular Component: intracellular (GO:0005622);; Cellular Component: cell (GO:0005623);; Cellular Component: nucleus (GO:0005634);; Cellular Component: cytoplasm (GO:0005737);;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</t>
  </si>
  <si>
    <t xml:space="preserve">K06627|3.3e-42|obr:102713065|K06627 cyclin-A | (RefSeq) cyclin-A3-1-like </t>
  </si>
  <si>
    <t>Cyclin-A3-1 OS=Oryza sativa subsp. japonica OX=39947 GN=CYCA3-1 PE=3 SV=1</t>
  </si>
  <si>
    <t>hypothetical protein E2562_034554 [Oryza meyeriana var. granulata]</t>
  </si>
  <si>
    <t>PH02Gene06521</t>
  </si>
  <si>
    <t xml:space="preserve">K13422|8.4e-45|ppp:112288376|K13422 transcription factor MYC2 | (RefSeq) transcription factor MYC3-like isoform X1 </t>
  </si>
  <si>
    <t>Transcription factor MTB1 OS=Solanum lycopersicum OX=4081 GN=MTB1 PE=1 SV=1</t>
  </si>
  <si>
    <t>hypothetical protein OsI_03439 [Oryza sativa Indica Group]</t>
  </si>
  <si>
    <t>Phyllostachys_edulis_newGene_18164</t>
  </si>
  <si>
    <t>PH02Gene14377</t>
  </si>
  <si>
    <t xml:space="preserve">K02201|7.8e-73|osa:9271371|K02201 pantetheine-phosphate adenylyltransferase [EC:2.7.7.3] | (RefSeq) phosphopantetheine adenylyltransferase 2 </t>
  </si>
  <si>
    <t>Pantothenate and CoA biosynthesis (ko00770)</t>
  </si>
  <si>
    <t>Cytidylyltransferase-like</t>
  </si>
  <si>
    <t>Phosphopantetheine adenylyltransferase 2 OS=Oryza sativa subsp. japonica OX=39947 GN=Os02g0134000 PE=3 SV=1</t>
  </si>
  <si>
    <t>hypothetical protein PAHAL_1G027400 [Panicum hallii]</t>
  </si>
  <si>
    <t>PH02Gene43740</t>
  </si>
  <si>
    <t xml:space="preserve">K13065|1.6e-148|ats:109746960|K13065 shikimate O-hydroxycinnamoyltransferase [EC:2.3.1.133] | (RefSeq) LOC109746960; tryptamine benzoyltransferase 1-like </t>
  </si>
  <si>
    <t>Phenylpropanoid biosynthesis (ko00940);; Flavonoid biosynthesis (ko00941);; Stilbenoid, diarylheptanoid and gingerol biosynthesis (ko00945)</t>
  </si>
  <si>
    <t>Tryptamine hydroxycinnamoyltransferase 2 OS=Oryza sativa subsp. japonica OX=39947 GN=THT2 PE=1 SV=1</t>
  </si>
  <si>
    <t>Agmatine coumaroyltransferase-1 [Hordeum vulgare]</t>
  </si>
  <si>
    <t>Phyllostachys_edulis_newGene_15587</t>
  </si>
  <si>
    <t>PH02Gene28239</t>
  </si>
  <si>
    <t>uncharacterized protein LOC101778185 [Setaria italica]</t>
  </si>
  <si>
    <t>PH02Gene07550</t>
  </si>
  <si>
    <t xml:space="preserve">K15078|1.7e-31|vvi:100255136|K15078 structure-specific endonuclease subunit SLX1 [EC:3.6.1.-] | (RefSeq) putative disease resistance protein RGA1 </t>
  </si>
  <si>
    <t>putative disease resistance protein RGA3 [Ananas comosus]</t>
  </si>
  <si>
    <t>PH02Gene17246</t>
  </si>
  <si>
    <t>PH02Gene27988</t>
  </si>
  <si>
    <t xml:space="preserve">K01180|2.2e-54|cmax:111487562|K01180 endo-1,3(4)-beta-glucanase [EC:3.2.1.6] | (RefSeq) uncharacterized protein LOC111487562 </t>
  </si>
  <si>
    <t>Probable receptor-like protein kinase At1g49730 OS=Arabidopsis thaliana OX=3702 GN=At1g49730 PE=2 SV=1</t>
  </si>
  <si>
    <t>probable receptor-like protein kinase At1g49730 [Oryza sativa Japonica Group]</t>
  </si>
  <si>
    <t>PH02Gene19032</t>
  </si>
  <si>
    <t xml:space="preserve">Biological Process: G-protein coupled receptor signaling pathway (GO:0007186);; </t>
  </si>
  <si>
    <t>GGL domain</t>
  </si>
  <si>
    <t>Guanine nucleotide-binding protein subunit gamma 3 OS=Arabidopsis thaliana OX=3702 GN=GG3 PE=2 SV=1</t>
  </si>
  <si>
    <t>keratin-associated protein 5-2 isoform X1 [Oryza sativa Japonica Group]</t>
  </si>
  <si>
    <t>PH02Gene41423</t>
  </si>
  <si>
    <t xml:space="preserve">Molecular Function: alpha-mannosidase activity (GO:0004559);; Cellular Component: vacuolar membrane (GO:0005774);; Biological Process: mannose metabolic process (GO:0006013);; Biological Process: protein deglycosylation (GO:0006517);; Molecular Function: carbohydrate binding (GO:0030246);; Molecular Function: metal ion binding (GO:0046872);; </t>
  </si>
  <si>
    <t xml:space="preserve">K01191|4.1e-172|sita:101785066|K01191 alpha-mannosidase [EC:3.2.1.24] | (RefSeq) probable alpha-mannosidase At5g13980 </t>
  </si>
  <si>
    <t>Glycosyl hydrolases family 38 C-terminal domain</t>
  </si>
  <si>
    <t>Probable alpha-mannosidase At5g13980 OS=Arabidopsis thaliana OX=3702 GN=At5g13980 PE=2 SV=1</t>
  </si>
  <si>
    <t>probable alpha-mannosidase At5g13980 isoform X1 [Setaria viridis]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</si>
  <si>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single-organism process (GO:0044699);; biological process: cellular process (GO:0009987);; molecular function: binding (GO:0005488)</t>
  </si>
  <si>
    <t>PH02Gene31518</t>
  </si>
  <si>
    <t xml:space="preserve">Biological Process: cellular amino acid metabolic process (GO:0006520);; Molecular Function: carboxy-lyase activity (GO:0016831);; Biological Process: carboxylic acid metabolic process (GO:0019752);; Molecular Function: pyridoxal phosphate binding (GO:0030170);; </t>
  </si>
  <si>
    <t xml:space="preserve">K01593|1.9e-272|bdi:112271623|K01593 aromatic-L-amino-acid/L-tryptophan decarboxylase [EC:4.1.1.28 4.1.1.105] | (RefSeq) aromatic-L-amino-acid decarboxylase-like </t>
  </si>
  <si>
    <t>hypothetical protein G4B88_024636 [Cannabis sativa]</t>
  </si>
  <si>
    <t>PH02Gene30611</t>
  </si>
  <si>
    <t xml:space="preserve">K15919|3.3e-128|obr:102700398|K15919 glyoxylate/hydroxypyruvate reductase [EC:1.1.1.79 1.1.1.81] | (RefSeq) glyoxylate/hydroxypyruvate reductase HPR3-like </t>
  </si>
  <si>
    <t>glyoxylate/hydroxypyruvate reductase HPR3-like [Panicum hallii]</t>
  </si>
  <si>
    <t>PH02Gene14838</t>
  </si>
  <si>
    <t xml:space="preserve">Molecular Function: ATP binding (GO:0005524);; Cellular Component: plasma membrane (GO:0005886);; Cellular Component: integral component of membrane (GO:0016021);; Molecular Function: ATPase activity (GO:0016887);; Molecular Function: ATPase activity, coupled to transmembrane movement of substances (GO:0042626);; Biological Process: transmembrane transport (GO:0055085);; </t>
  </si>
  <si>
    <t xml:space="preserve">K15685|9.9e-196|sita:101783099|K15685 E3 ubiquitin-protein ligase Hakai [EC:2.3.2.27] | (RefSeq) E3 ubiquitin-protein ligase ZNF645 </t>
  </si>
  <si>
    <t>ABC transporter G family member 11-like [Hordeum vulgare]</t>
  </si>
  <si>
    <t>molecular function: binding (GO:0005488);; cellular component: cell (GO:0005623);; cellular component: membrane (GO:0016020);; cellular component: cell part (GO:0044464);; cellular component: membrane part (GO:0044425);; molecular function: catalytic activity (GO:0003824);; biological process: localization (GO:0051179);; molecular function: transporter activity (GO:0005215)</t>
  </si>
  <si>
    <t>PH02Gene27630</t>
  </si>
  <si>
    <t xml:space="preserve">Biological Process: microtubule cytoskeleton organization (GO:0000226);; Cellular Component: chromatin (GO:0000785);; Biological Process: regulation of cell-matrix adhesion (GO:0001952);; Biological Process: negative regulation of cell-matrix adhesion (GO:0001953);; Molecular Function: molecular_function (GO:0003674);; Molecular Function: chromatin binding (GO:0003682);; Molecular Function: receptor binding (GO:0005102);;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chromosome (GO:0005694);; Cellular Component: nucleolus (GO:0005730);; Cellular Component: cytoplasm (GO:0005737);; Cellular Component: cytoskeleton (GO:0005856);; Cellular Component: microtubule (GO:0005874);; Cellular Component: cytoplasmic microtubule (GO:0005881);; Biological Process: regulation of transcription, DNA-templated (GO:0006355);; Biological Process: regulation of transcription from RNA polymerase II promoter (GO:0006357);; Biological Process: transport (GO:0006810);; Biological Process: response to stress (GO:0006950);; Biological Process: organelle organization (GO:0006996);; Biological Process: cytoskeleton organization (GO:0007010);; Biological Process: microtubule-based process (GO:0007017);; Biological Process: Golgi organization (GO:0007030);; Biological Process: negative regulation of cell adhesion (GO:0007162);; Biological Process: multicellular organism development (GO:0007275);; Molecular Function: enzyme activator activity (GO:0008047);; Molecular Function: cytoskeletal protein binding (GO:0008092);; Molecular Function: transcription factor binding (GO:0008134);; Biological Process: biological_process (GO:0008150);; Biological Process: response to external stimulus (GO:0009605);; Biological Process: anatomical structure morphogenesis (GO:0009653);;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response to extracellular stimulus (GO:0009991);; Biological Process: endomembrane system organization (GO:0010256);; Biological Process: regulation of gene expression (GO:0010468);; Biological Process: regulation of macromolecule biosynthetic process (GO:0010556);; Biological Process: positive regulation of macromolecule biosynthetic process (GO:0010557);; Biological Process: regulation of endothelial cell migration (GO:0010594);; Biological Process: positive regulation of endothelial cell migration (GO:0010595);; Biological Process: positive regulation of macromolecule metabolic process (GO:0010604);; Biological Process: positive regulation of gene expression (GO:0010628);; Biological Process: regulation of epithelial cell migration (GO:0010632);; Biological Process: positive regulation of epithelial cell migration (GO:0010634);; Biological Process: positive regulation of organelle organization (GO:0010638);; Molecular Function: acetyltransferase activator activity (GO:0010698);; Biological Process: regulation of cell-substrate adhesion (GO:0010810);; Biological Process: negative regulation of cell-substrate adhesion (GO:0010812);; Cellular Component: microtubule cytoskeleton (GO:0015630);; Molecular Function: tubulin binding (GO:0015631);; Biological Process: cellular component organization (GO:0016043);; Biological Process: vesicle-mediated transport (GO:0016192);; Biological Process: regulation of nucleobase-containing compound metabolic process (GO:0019219);; Biological Process: regulation of metabolic process (GO:0019222);; Molecular Function: enzyme binding (GO:0019899);; Biological Process: regulation of cell adhesion (GO:0030155);; Molecular Function: enzyme regulator activity (GO:0030234);; Biological Process: regulation of cell migration (GO:0030334);; Biological Process: positive regulation of cell migration (GO:0030335);; Biological Process: microtubule organizing center organization (GO:0031023);; Cellular Component: cell leading edge (GO:0031252);;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regulation of cell projection organization (GO:0031344);; Biological Process: positive regulation of cell projection organization (GO:0031346);; Biological Process: response to nutrient levels (GO:0031667);; Cellular Component: membrane-enclosed lumen (GO:0031974);; Cellular Component: nuclear lumen (GO:0031981);; Biological Process: regulation of intracellular transport (GO:0032386);; Biological Process: positive regulation of intracellular transport (GO:0032388);; Biological Process: multicellular organismal process (GO:0032501);; Biological Process: developmental process (GO:0032502);; Biological Process: regulation of establishment or maintenance of cell polarity (GO:0032878);; Biological Process: regulation of localization (GO:0032879);; Biological Process: regulation of protein localization (GO:0032880);; Biological Process: regulation of actin cytoskeleton organization (GO:0032956);; Biological Process: regulation of actin filament-based process (GO:0032970);; Biological Process: regulation of organelle organization (GO:0033043);; Biological Process: regulation of intracellular protein transport (GO:0033157);; Biological Process: negative regulation of GTPase activity (GO:0034260);; Molecular Function: histone acetyltransferase binding (GO:0035035);; Biological Process: tube formation (GO:0035148);; Biological Process: tube morphogenesis (GO:0035239);; Molecular Function: nuclear hormone receptor binding (GO:0035257);; Biological Process: tube development (GO:0035295);; Cellular Component: transcriptionally active chromatin (GO:0035327);; Biological Process: regulation of locomotion (GO:0040012);; Biological Process: positive regulation of locomotion (GO:0040017);; Biological Process: response to chemical (GO:0042221);; Molecular Function: histone binding (GO:0042393);; Biological Process: response to starvation (GO:0042594);; Biological Process: positive regulation of catalytic activity (GO:0043085);; Biological Process: negative regulation of catalytic activity (GO:0043086);; Biological Process: regulation of GTPase activity (GO:0043087);;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positive regulation of GTPase activity (GO:0043547);; Biological Process: response to estrogen (GO:0043627);; Biological Process: regulation of cellular component biogenesis (GO:0044087);; Biological Process: positive regulation of cellular component biogenesis (GO:0044089);; Biological Process: negative regulation of molecular function (GO:0044092);; Biological Process: positive regulation of molecular function (GO:0044093);; Cellular Component: organelle part (GO:0044422);; Cellular Component: intracellular part (GO:0044424);; Cellular Component: chromosomal part (GO:0044427);; Cellular Component: nuclear part (GO:0044428);; Cellular Component: cytoskeletal part (GO:0044430);; Cellular Component: cytoplasmic part (GO:0044444);; Cellular Component: intracellular organelle part (GO:0044446);; Cellular Component: cell part (GO:0044464);; Cellular Component: intermediate filament cytoskeleton (GO:0045111);; Biological Process: positive regulation of transcription, DNA-templated (GO:0045893);; Biological Process: positive regulation of nucleobase-containing compound metabolic process (GO:0045935);; Biological Process: positive regulation of transcription from RNA polymerase II promoter (GO:0045944);; Molecular Function: beta-tubulin binding (GO:0048487);;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anatomical structure formation involved in morphogenesis (GO:0048646);; Biological Process: anatomical structure development (GO:0048856);;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regulation of transport (GO:0051049);; Biological Process: positive regulation of transport (GO:0051050);; Biological Process: regulation of cellular component organization (GO:0051128);; Biological Process: negative regulation of cellular component organization (GO:0051129);; Biological Process: positive regulation of cellular component organization (GO:0051130);; Biological Process: regulation of nitrogen compound metabolic process (GO:0051171);; Biological Process: positive regulation of nitrogen compound metabolic process (GO:0051173);; Biological Process: localization (GO:0051179);; Biological Process: positive regulation of protein transport (GO:0051222);; Biological Process: regulation of protein transport (GO:0051223);; Biological Process: establishment of localization (GO:0051234);; Biological Process: regulation of multicellular organismal process (GO:0051239);; Biological Process: positive regulation of multicellular organismal process (GO:0051240);; Biological Process: regulation of RNA metabolic process (GO:0051252);; Biological Process: positive regulation of RNA metabolic process (GO:0051254);; Biological Process: regulation of cellular component movement (GO:0051270);; Biological Process: positive regulation of cellular component movement (GO:0051272);; Biological Process: regulation of hydrolase activity (GO:0051336);; Biological Process: positive regulation of hydrolase activity (GO:0051345);; Biological Process: negative regulation of hydrolase activity (GO:0051346);; Molecular Function: hormone receptor binding (GO:0051427);; Biological Process: regulation of filopodium assembly (GO:0051489);; Biological Process: positive regulation of filopodium assembly (GO:0051491);; Biological Process: regulation of cytoskeleton organization (GO:0051493);; Biological Process: positive regulation of cytoskeleton organization (GO:0051495);; Biological Process: cellular response to stimulus (GO:0051716);; Biological Process: regulation of focal adhesion assembly (GO:0051893);; Biological Process: negative regulation of focal adhesion assembly (GO:0051895);; Biological Process: regulation of macromolecule metabolic process (GO:0060255);; Biological Process: regulation of cellular localization (GO:0060341);; Biological Process: regulation of cell projection assembly (GO:0060491);; Biological Process: biological regulation (GO:0065007);; Biological Process: regulation of molecular function (GO:0065009);; Cellular Component: intracellular organelle lumen (GO:0070013);; Biological Process: regulation of establishment of protein localization (GO:0070201);; Biological Process: cellular response to chemical stimulus (GO:0070887);; Biological Process: cellular response to estrogen stimulus (GO:0071391);; Biological Process: cellular component organization or biogenesis (GO:0071840);; Biological Process: regulation of primary metabolic process (GO:0080090);; Biological Process: regulation of peptide transport (GO:0090087);; Biological Process: regulation of cell-substrate junction assembly (GO:0090109);; Biological Process: positive regulation of intracellular protein transport (GO:0090316);; Biological Process: activation of GTPase activity (GO:0090630);; Molecular Function: molecular function regulator (GO:0098772);; Cellular Component: supramolecular complex (GO:0099080);; Cellular Component: supramolecular polymer (GO:0099081);; Cellular Component: supramolecular fiber (GO:0099512);; Cellular Component: polymeric cytoskeletal fiber (GO:0099513);; Biological Process: regulation of plasma membrane bounded cell projection assembly (GO:0120032);; Biological Process: positive regulation of plasma membrane bounded cell projection assembly (GO:0120034);; Biological Process: regulation of plasma membrane bounded cell projection organization (GO:0120035);; Biological Process: regulation of cell junction assembly (GO:1901888);; Biological Process: negative regulation of cell junction assembly (GO:1901889);; Biological Process: positive regulation of RNA biosynthetic process (GO:1902680);; Biological Process: regulation of adherens junction organization (GO:1903391);; Biological Process: negative regulation of adherens junction organization (GO:1903392);; Biological Process: regulation of nucleic acid-templated transcription (GO:1903506);; Biological Process: positive regulation of nucleic acid-templated transcription (GO:1903508);; Biological Process: regulation of cellular protein localization (GO:1903827);; Biological Process: positive regulation of cellular protein localization (GO:1903829);; Biological Process: positive regulation of establishment of protein localization (GO:1904951);; Biological Process: regulation of cellular macromolecule biosynthetic process (GO:2000112);; Biological Process: regulation of establishment of cell polarity (GO:2000114);; Biological Process: regulation of cell motility (GO:2000145);; Biological Process: positive regulation of cell motility (GO:2000147);; Biological Process: regulation of actin cytoskeleton reorganization (GO:2000249);; Biological Process: positive regulation of actin cytoskeleton reorganization (GO:2000251);; Biological Process: regulation of RNA biosynthetic process (GO:2001141);; </t>
  </si>
  <si>
    <t>Breast carcinoma amplified sequence 3</t>
  </si>
  <si>
    <t>Autophagy-related protein 18g OS=Arabidopsis thaliana OX=3702 GN=ATG18G PE=2 SV=1</t>
  </si>
  <si>
    <t>autophagy-related protein 18h-like [Aegilops tauschii subsp. tauschii]</t>
  </si>
  <si>
    <t>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biological process: biological regulation (GO:0065007);; molecular function: binding (GO:0005488);; cellular component: supramolecular complex (GO:0099080);; biological process: localization (GO:0051179);; biological process: response to stimulus (GO:0050896);; biological process: multicellular organismal process (GO:0032501);; biological process: developmental process (GO:0032502);; biological process: single-organism process (GO:0044699);; molecular function: molecular function regulator (GO:0098772);; cellular component: membrane-enclosed lumen (GO:0031974)</t>
  </si>
  <si>
    <t>PH02Gene28596</t>
  </si>
  <si>
    <t xml:space="preserve">K02989|4.5e-101|dosa:Os11t0482000-01|K02989 small subunit ribosomal protein S5e | (RefSeq) Os11g0482000; Similar to 40S ribosomal protein S5. </t>
  </si>
  <si>
    <t>40S ribosomal protein S5-1 OS=Arabidopsis thaliana OX=3702 GN=RPS5A PE=1 SV=1</t>
  </si>
  <si>
    <t>PH02Gene35675</t>
  </si>
  <si>
    <t xml:space="preserve">K14777|1.3e-199|ats:109767222|K14777 ATP-dependent RNA helicase DDX47/RRP3 [EC:3.6.4.13] | (RefSeq) LOC109767222; DEAD-box ATP-dependent RNA helicase 10 </t>
  </si>
  <si>
    <t>DEAD-box ATP-dependent RNA helicase 10 OS=Oryza sativa subsp. indica OX=39946 GN=RH10 PE=1 SV=1</t>
  </si>
  <si>
    <t>PH02Gene20157</t>
  </si>
  <si>
    <t xml:space="preserve">Cellular Component: spindle microtubule (GO:0005876);; Cellular Component: phragmoplast (GO:0009524);; Molecular Function: microtubule minus-end binding (GO:0051011);; Biological Process: spindle assembly (GO:0051225);; Cellular Component: HAUS complex (GO:0070652);; </t>
  </si>
  <si>
    <t>Plant nuclear matrix protein 1 (NMP1)</t>
  </si>
  <si>
    <t>AUGMIN subunit 7 OS=Arabidopsis thaliana OX=3702 GN=AUG7 PE=1 SV=1</t>
  </si>
  <si>
    <t>AUGMIN subunit 7 [Setaria italica]</t>
  </si>
  <si>
    <t>cellular component: cell (GO:0005623);; cellular component: organelle (GO:0043226);; cellular component: organelle part (GO:0044422);; cellular component: cell part (GO:0044464);; cellular component: supramolecular complex (GO:0099080);; molecular function: binding (GO:0005488);; biological process: cellular process (GO:0009987);; biological process: single-organism process (GO:0044699);; biological process: cellular component organization or biogenesis (GO:0071840);; cellular component: macromolecular complex (GO:0032991)</t>
  </si>
  <si>
    <t>PH02Gene22182</t>
  </si>
  <si>
    <t xml:space="preserve">Molecular Function: nucleotide binding (GO:0000166);; Molecular Function: nucleoside binding (GO:0001882);; Molecular Function: purine nucleoside binding (GO:0001883);; Molecular Function: molecular_function (GO:0003674);; Molecular Function: catalytic activity (GO:0003824);; Molecular Function: GTPase activity (GO:0003924);; Molecular Function: binding (GO:0005488);; Molecular Function: GTP binding (GO:0005525);; Molecular Function: phospholipid binding (GO:0005543);; Cellular Component: cellular_component (GO:0005575);; Cellular Component: intracellular (GO:0005622);; Cellular Component: cell (GO:0005623);; Cellular Component: cytoplasm (GO:0005737);; Molecular Function: lipid binding (GO:0008289);;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purine nucleotide binding (GO:0017076);; Molecular Function: nucleoside-triphosphatase activity (GO:0017111);; Molecular Function: guanyl nucleotide binding (GO:0019001);; Molecular Function: GDP binding (GO:0019003);; Cellular Component: cytoplasmic vesicle (GO:0031410);; Cellular Component: vesicle (GO:0031982);; Molecular Function: ribonucleoside binding (GO:0032549);; Molecular Function: purine ribonucleoside binding (GO:0032550);; Molecular Function: ribonucleotide binding (GO:0032553);; Molecular Function: purine ribonucleotide binding (GO:0032555);; Molecular Function: guanyl ribonucleotide binding (GO:0032561);; Molecular Function: purine ribonucleoside triphosphate binding (GO:0035639);; Molecular Function: small molecule binding (GO:0036094);; Molecular Function: ion binding (GO:0043167);; Molecular Function: anion binding (GO:0043168);; Cellular Component: organelle (GO:0043226);; Cellular Component: membrane-bounded organelle (GO:0043227);; Cellular Component: intracellular organelle (GO:0043229);; Cellular Component: intracellular part (GO:0044424);; Cellular Component: cytoplasmic part (GO:0044444);; Cellular Component: cell part (GO:0044464);; Molecular Function: phosphatidic acid binding (GO:0070300);; Molecular Function: organic cyclic compound binding (GO:0097159);; Molecular Function: carbohydrate derivative binding (GO:0097367);; Cellular Component: intracellular vesicle (GO:0097708);; Molecular Function: nucleoside phosphate binding (GO:1901265);; Molecular Function: heterocyclic compound binding (GO:1901363);; </t>
  </si>
  <si>
    <t xml:space="preserve">K06944|9.0e-226|obr:102721163|K06944 uncharacterized protein | (RefSeq) developmentally-regulated G-protein 2 </t>
  </si>
  <si>
    <t>C-terminal region of MMR_HSR1 domain</t>
  </si>
  <si>
    <t>Developmentally-regulated G-protein 2 OS=Arabidopsis thaliana OX=3702 GN=DRG2 PE=2 SV=1</t>
  </si>
  <si>
    <t>hypothetical protein E2562_018470 [Oryza meyeriana var. granulata]</t>
  </si>
  <si>
    <t>molecular function: binding (GO:0005488);; molecular function: catalytic activity (GO:0003824);; cellular component: cell (GO:0005623);; cellular component: cell part (GO:0044464);; cellular component: organelle (GO:0043226)</t>
  </si>
  <si>
    <t>PH02Gene20050</t>
  </si>
  <si>
    <t xml:space="preserve">K01188|1.6e-275|dosa:Os10t0323500-01|K01188 beta-glucosidase [EC:3.2.1.21] | (RefSeq) Os10g0323500; Similar to Beta-glucosidase. </t>
  </si>
  <si>
    <t>Beta-glucosidase 34 OS=Oryza sativa subsp. japonica OX=39947 GN=BGLU34 PE=2 SV=1</t>
  </si>
  <si>
    <t>hypothetical protein EE612_050651 [Oryza sativa]</t>
  </si>
  <si>
    <t>Phyllostachys_edulis_newGene_13416</t>
  </si>
  <si>
    <t>PH02Gene07493</t>
  </si>
  <si>
    <t xml:space="preserve">K01537|0.0e+00|bdi:100840411|K01537 P-type Ca2+ transporter type 2C [EC:7.2.2.10] | (RefSeq) calcium-transporting ATPase 4, endoplasmic reticulum-type </t>
  </si>
  <si>
    <t>Calcium-transporting ATPase 4, endoplasmic reticulum-type OS=Arabidopsis thaliana OX=3702 GN=ECA4 PE=2 SV=2</t>
  </si>
  <si>
    <t>calcium-transporting ATPase 4, endoplasmic reticulum-type [Brachypodium distachyon]</t>
  </si>
  <si>
    <t>PH02Gene24933</t>
  </si>
  <si>
    <t>Zinc-finger of C2H2 type</t>
  </si>
  <si>
    <t>hypothetical protein EJB05_43048, partial [Eragrostis curvula]</t>
  </si>
  <si>
    <t>PH02Gene22090</t>
  </si>
  <si>
    <t xml:space="preserve">Biological Process: microtubule cytoskeleton organization (GO:0000226);; Cellular Component: cytoplasm (GO:0005737);; Cellular Component: spindle (GO:0005819);; Molecular Function: microtubule binding (GO:0008017);; </t>
  </si>
  <si>
    <t xml:space="preserve">K16732|3.5e-290|bdi:100838338|K16732 protein regulator of cytokinesis 1 | (RefSeq) 65-kDa microtubule-associated protein 7 </t>
  </si>
  <si>
    <t>Microtubule associated protein (MAP65/ASE1 family)</t>
  </si>
  <si>
    <t>65-kDa microtubule-associated protein 7 OS=Arabidopsis thaliana OX=3702 GN=MAP65-7 PE=2 SV=1</t>
  </si>
  <si>
    <t>65-kDa microtubule-associated protein 7 [Brachypodium distachyon]</t>
  </si>
  <si>
    <t>biological process: cellular process (GO:0009987);; biological process: cellular component organization or biogenesis (GO:0071840);; cellular component: cell (GO:0005623);; cellular component: cell part (GO:0044464);; cellular component: organelle (GO:0043226);; cellular component: organelle part (GO:0044422);; molecular function: binding (GO:0005488)</t>
  </si>
  <si>
    <t>PH02Gene49196</t>
  </si>
  <si>
    <t xml:space="preserve">K13457|1.4e-221|obr:102716711|K13457 disease resistance protein RPM1 | (RefSeq) disease resistance protein RPM1-like </t>
  </si>
  <si>
    <t>PH02Gene31242</t>
  </si>
  <si>
    <t xml:space="preserve">K02433|4.3e-54|apro:F751_6020|K02433 aspartyl-tRNA(Asn)/glutamyl-tRNA(Gln) amidotransferase subunit A [EC:6.3.5.6 6.3.5.7] | (RefSeq) Glutamyl-tRNA(Gln) amidotransferase subunit A </t>
  </si>
  <si>
    <t>PH02Gene41168</t>
  </si>
  <si>
    <t xml:space="preserve">K12818|6.1e-07|mtr:MTR_0267s0070|K12818 ATP-dependent RNA helicase DHX8/PRP22 [EC:3.6.4.13] | (RefSeq) NB-ARC domain disease resistance protein, putative </t>
  </si>
  <si>
    <t>PH02Gene21646</t>
  </si>
  <si>
    <t xml:space="preserve">K20506|5.7e-80|mus:103977527|K20506 tuliposide A-converting enzyme [EC:4.2.99.22] | (RefSeq) tuliposide A-converting enzyme 2, chloroplastic-like </t>
  </si>
  <si>
    <t>Tuliposide A-converting enzyme b1, amyloplastic OS=Tulipa gesneriana OX=13306 GN=TCEA-B1 PE=1 SV=1</t>
  </si>
  <si>
    <t>hypothetical protein OsI_31638 [Oryza sativa Indica Group]</t>
  </si>
  <si>
    <t>PH02Gene20348</t>
  </si>
  <si>
    <t xml:space="preserve">K20717|0.0e+00|sita:101768431|K20717 mitogen-activated protein kinase kinase kinase YODA [EC:2.7.11.25] | (RefSeq) mitogen-activated protein kinase kinase kinase YODA </t>
  </si>
  <si>
    <t>Mitogen-activated protein kinase kinase kinase YODA OS=Arabidopsis thaliana OX=3702 GN=YDA PE=1 SV=1</t>
  </si>
  <si>
    <t>mitogen-activated protein kinase kinase kinase YODA-like [Panicum miliaceum]</t>
  </si>
  <si>
    <t>PH02Gene28521</t>
  </si>
  <si>
    <t xml:space="preserve">K20222|3.0e-27|nsy:104217451|K20222 importin-5 | (RefSeq) importin-5-like isoform X1 </t>
  </si>
  <si>
    <t>MSP (Major sperm protein) domain</t>
  </si>
  <si>
    <t>Vesicle-associated protein 1-3 OS=Arabidopsis thaliana OX=3702 GN=PVA13 PE=2 SV=1</t>
  </si>
  <si>
    <t>vesicle-associated protein 1-3-like isoform X1 [Oryza sativa Japonica Group]</t>
  </si>
  <si>
    <t>PH02Gene09213</t>
  </si>
  <si>
    <t xml:space="preserve">K00924|2.1e-266|bdi:100844548|K00924 kinase [EC:2.7.1.-] | (RefSeq) receptor-like protein kinase 5 </t>
  </si>
  <si>
    <t>receptor-like protein kinase 5 [Panicum hallii]</t>
  </si>
  <si>
    <t>PH02Gene43564</t>
  </si>
  <si>
    <t>Protein PYRICULARIA ORYZAE RESISTANCE 21 OS=Oryza sativa subsp. japonica OX=39947 GN=PI21 PE=2 SV=1</t>
  </si>
  <si>
    <t>hypothetical protein GQ55_9G083100 [Panicum hallii var. hallii]</t>
  </si>
  <si>
    <t>PH02Gene23975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</si>
  <si>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Biological Process: regulation of vacuole fusion, non-autophagic (GO:0032889);; </t>
  </si>
  <si>
    <t xml:space="preserve">K01689|1.1e-251|bdi:100844118|K01689 enolase [EC:4.2.1.11] | (RefSeq) enolase 1, chloroplastic </t>
  </si>
  <si>
    <t>Glycolysis / Gluconeogenesis (ko00010);; Carbon metabolism (ko01200);; Biosynthesis of amino acids (ko01230);; RNA degradation (ko03018)</t>
  </si>
  <si>
    <t>Enolase, C-terminal TIM barrel domain</t>
  </si>
  <si>
    <t>Enolase 1, chloroplastic OS=Arabidopsis thaliana OX=3702 GN=ENO1 PE=1 SV=1</t>
  </si>
  <si>
    <t>enolase 1, chloroplastic [Brachypodium distachyon]</t>
  </si>
  <si>
    <t>cellular component: cell (GO:0005623);; cellular component: macromolecular complex (GO:0032991);; cellular component: cell part (GO:0044464);; molecular function: binding (GO:0005488);; molecular function: catalytic activity (GO:0003824);; biological process: metabolic process (GO:0008152);; biological process: cellular process (GO:0009987);; biological process: single-organism process (GO:0044699);; biological process: biological regulation (GO:0065007)</t>
  </si>
  <si>
    <t>PH02Gene28442</t>
  </si>
  <si>
    <t xml:space="preserve">K17338|9.4e-20|ats:109751343|K17338 receptor expression-enhancing protein 1/2/3/4 | (RefSeq) LOC109751343; putative HVA22-like protein g isoform X1 </t>
  </si>
  <si>
    <t>Glutelin type-A 1 OS=Oryza sativa subsp. japonica OX=39947 GN=GLUA1 PE=1 SV=2</t>
  </si>
  <si>
    <t>hypothetical protein BAE44_0004254 [Dichanthelium oligosanthes]</t>
  </si>
  <si>
    <t>PH02Gene22784</t>
  </si>
  <si>
    <t xml:space="preserve">K22374|1.8e-139|osa:4347980|K22374 3''-deamino-3''-oxonicotianamine reductase [EC:1.1.1.285] | (RefSeq) probable NAD(P)H-dependent oxidoreductase 1 </t>
  </si>
  <si>
    <t>Deoxymugineic acid synthase 1-A OS=Triticum aestivum OX=4565 GN=DMAS1-A PE=1 SV=1</t>
  </si>
  <si>
    <t>hypothetical protein E2562_016380 [Oryza meyeriana var. granulata]</t>
  </si>
  <si>
    <t>PH02Gene15084</t>
  </si>
  <si>
    <t xml:space="preserve">K13425|1.2e-27|aof:109842373|K13425 WRKY transcription factor 22 | (RefSeq) WRKY transcription factor 22-like </t>
  </si>
  <si>
    <t>Probable WRKY transcription factor 65 OS=Arabidopsis thaliana OX=3702 GN=WRKY65 PE=2 SV=1</t>
  </si>
  <si>
    <t>probable WRKY transcription factor 65 [Brachypodium distachyon]</t>
  </si>
  <si>
    <t>Phyllostachys_edulis_newGene_17908</t>
  </si>
  <si>
    <t>PH02Gene01299</t>
  </si>
  <si>
    <t xml:space="preserve">Cellular Component: exocyst (GO:0000145);; Biological Process: exocytosis (GO:0006887);; Biological Process: Golgi to plasma membrane transport (GO:0006893);; Biological Process: protein transport (GO:0015031);; </t>
  </si>
  <si>
    <t xml:space="preserve">K17637|5.0e-80|obr:102713820|K17637 exocyst complex component 2 | (RefSeq) exocyst complex component SEC5A-like </t>
  </si>
  <si>
    <t>Exocyst complex component Sec5</t>
  </si>
  <si>
    <t>Exocyst complex component SEC5A OS=Arabidopsis thaliana OX=3702 GN=SEC5A PE=1 SV=1</t>
  </si>
  <si>
    <t>PREDICTED: exocyst complex component SEC5A-like, partial [Oryza brachyantha]</t>
  </si>
  <si>
    <t>PH02Gene20417</t>
  </si>
  <si>
    <t xml:space="preserve">Cellular Component: plasmodesma (GO:0009506);; Biological Process: calcium-mediated signaling (GO:0019722);; </t>
  </si>
  <si>
    <t>Rapid ALkalinization Factor (RALF)</t>
  </si>
  <si>
    <t>Rapid alkalinization factor OS=Nicotiana tabacum OX=4097 GN=RALF PE=1 SV=1</t>
  </si>
  <si>
    <t>rapid alkalinization factor-like [Aegilops tauschii subsp. tauschii]</t>
  </si>
  <si>
    <t>cellular component: cell junction (GO:0030054);;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</si>
  <si>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PH02Gene22602</t>
  </si>
  <si>
    <t xml:space="preserve">K17604|8.1e-58|csv:101205818|K17604 zinc finger SWIM domain-containing protein 3 | (RefSeq) protein FAR1-RELATED SEQUENCE 5 isoform X1 </t>
  </si>
  <si>
    <t>Isochorismatase family</t>
  </si>
  <si>
    <t>Nicotinamidase 2 OS=Arabidopsis thaliana OX=3702 GN=NIC2 PE=1 SV=1</t>
  </si>
  <si>
    <t>nicotinamidase 2-like [Aegilops tauschii subsp. tauschii]</t>
  </si>
  <si>
    <t>PH02Gene04316</t>
  </si>
  <si>
    <t xml:space="preserve">K19861|8.5e-49|dosa:Os07t0550600-01|K19861 benzyl alcohol O-benzoyltransferase [EC:2.3.1.196 2.3.1.232] | (RefSeq) Os07g0550600; Transferase family protein. </t>
  </si>
  <si>
    <t>Acyl transferase 4 OS=Oryza sativa subsp. japonica OX=39947 GN=AT4 PE=1 SV=1</t>
  </si>
  <si>
    <t>hypothetical protein E2562_003365 [Oryza meyeriana var. granulata]</t>
  </si>
  <si>
    <t>PH02Gene33626</t>
  </si>
  <si>
    <t xml:space="preserve">K01530|5.6e-66|pda:103712408|K01530 phospholipid-translocating ATPase [EC:7.6.2.1] | (RefSeq) LOW QUALITY PROTEIN: phospholipid-transporting ATPase 2-like </t>
  </si>
  <si>
    <t>uncharacterized protein LOC4351860 [Oryza sativa Japonica Group]</t>
  </si>
  <si>
    <t>Phyllostachys_edulis_newGene_4698</t>
  </si>
  <si>
    <t>Phyllostachys_edulis_newGene_13048</t>
  </si>
  <si>
    <t>PH02Gene49504</t>
  </si>
  <si>
    <t xml:space="preserve">K09840|3.2e-291|sita:101770668|K09840 9-cis-epoxycarotenoid dioxygenase [EC:1.13.11.51] | (RefSeq) 9-cis-epoxycarotenoid dioxygenase NCED5, chloroplastic </t>
  </si>
  <si>
    <t>9-cis-epoxycarotenoid dioxygenase 1, chloroplastic [Panicum miliaceum]</t>
  </si>
  <si>
    <t>PH02Gene12084</t>
  </si>
  <si>
    <t>hypothetical protein E2562_016666 [Oryza meyeriana var. granulata]</t>
  </si>
  <si>
    <t>PH02Gene21795</t>
  </si>
  <si>
    <t>uncharacterized protein LOC101752933 [Setaria italica]</t>
  </si>
  <si>
    <t>PH02Gene45499</t>
  </si>
  <si>
    <t>hypothetical protein EE612_029151 [Oryza sativa]</t>
  </si>
  <si>
    <t>PH02Gene18099</t>
  </si>
  <si>
    <t xml:space="preserve">K18643|6.1e-10|gra:105795008|K18643 katanin p80 WD40 repeat-containing subunit B1 | (RefSeq) uncharacterized LOC105795008 </t>
  </si>
  <si>
    <t>uncharacterized protein LOC113461159 [Phoenix dactylifera]</t>
  </si>
  <si>
    <t>PH02Gene17730</t>
  </si>
  <si>
    <t>Filament-like plant protein (Fragment) OS=Solanum lycopersicum OX=4081 GN=FPP PE=1 SV=1</t>
  </si>
  <si>
    <t>hypothetical protein E2562_016556 [Oryza meyeriana var. granulata]</t>
  </si>
  <si>
    <t>PH02Gene47672</t>
  </si>
  <si>
    <t xml:space="preserve">K02868|6.2e-97|dosa:Os02t0235600-01|K02868 large subunit ribosomal protein L11e | (RefSeq) Os02g0235600; Similar to 60S ribosomal protein L11-2 (L16). Splice isoform 2. </t>
  </si>
  <si>
    <t>PH02Gene45905</t>
  </si>
  <si>
    <t>PH02Gene51009</t>
  </si>
  <si>
    <t xml:space="preserve">K19891|2.3e-49|hbr:110669747|K19891 glucan endo-1,3-beta-glucosidase 1/2/3 [EC:3.2.1.39] | (RefSeq) glucan endo-1,3-beta-glucosidase 3-like </t>
  </si>
  <si>
    <t>Phyllostachys_edulis_newGene_16433</t>
  </si>
  <si>
    <t xml:space="preserve">K15803|1.9e-30|obr:102717612|K15803 (-)-germacrene D synthase [EC:4.2.3.75] | (RefSeq) (-)-germacrene D synthase-like </t>
  </si>
  <si>
    <t>Terpene synthase family 2, C-terminal metal binding</t>
  </si>
  <si>
    <t>Delta-guaiene synthase 1 OS=Aquilaria crassna OX=223751 GN=C2 PE=1 SV=1</t>
  </si>
  <si>
    <t>PH02Gene24964</t>
  </si>
  <si>
    <t xml:space="preserve">K04718|4.2e-236|sita:101760848|K04718 sphingosine kinase [EC:2.7.1.91] | (RefSeq) sphingosine kinase 2 </t>
  </si>
  <si>
    <t>Sphingosine kinase 2 OS=Arabidopsis thaliana OX=3702 GN=SPHK2 PE=1 SV=1</t>
  </si>
  <si>
    <t>sphingosine kinase 2-like [Setaria viridis]</t>
  </si>
  <si>
    <t>PH02Gene00118</t>
  </si>
  <si>
    <t>uncharacterized protein LOC100843295 [Brachypodium distachyon]</t>
  </si>
  <si>
    <t>PH02Gene41393</t>
  </si>
  <si>
    <t xml:space="preserve">K13457|2.0e-210|ats:109777892|K13457 disease resistance protein RPM1 | (RefSeq) LOC109777892; disease resistance protein RPP13-like </t>
  </si>
  <si>
    <t>PH02Gene18638</t>
  </si>
  <si>
    <t>stress-response A/B barrel domain-containing protein At5g22580-like [Aegilops tauschii subsp. tauschii]</t>
  </si>
  <si>
    <t>Phyllostachys_edulis_newGene_21746</t>
  </si>
  <si>
    <t xml:space="preserve">K20884|8.0e-12|obr:102717488|K20884 riboflavin kinase / FMN hydrolase [EC:2.7.1.26 3.1.3.102] | (RefSeq) bifunctional riboflavin kinase/FMN phosphatase-like </t>
  </si>
  <si>
    <t>Riboflavin metabolism (ko00740)</t>
  </si>
  <si>
    <t>Riboflavin kinase</t>
  </si>
  <si>
    <t>bifunctional riboflavin kinase/FMN phosphatase isoform X2 [Oryza sativa Japonica Group]</t>
  </si>
  <si>
    <t>PH02Gene26208</t>
  </si>
  <si>
    <t xml:space="preserve">Molecular Function: chaperone binding (GO:0051087);; </t>
  </si>
  <si>
    <t>BAG family molecular chaperone regulator 1 [Brachypodium distachyon]</t>
  </si>
  <si>
    <t>PH02Gene10384</t>
  </si>
  <si>
    <t xml:space="preserve">K16818|2.9e-06|jre:109015008|K16818 phospholipase A1 [EC:3.1.1.32] | (RefSeq) phospholipase A(1) DAD1, chloroplastic-like </t>
  </si>
  <si>
    <t>Triacylglycerol lipase OBL1 OS=Nicotiana tabacum OX=4097 GN=OBL1 PE=1 SV=1</t>
  </si>
  <si>
    <t>PH02Gene06290</t>
  </si>
  <si>
    <t xml:space="preserve">Biological Process: cellular glucose homeostasis (GO:0001678);; Molecular Function: hexokinase activity (GO:0004396);; Molecular Function: ATP binding (GO:0005524);; Molecular Function: glucose binding (GO:0005536);; Biological Process: glycolytic process (GO:0006096);; </t>
  </si>
  <si>
    <t xml:space="preserve">K00844|1.9e-230|sita:101775414|K00844 hexokinase [EC:2.7.1.1] | (RefSeq) hexokinase-8 </t>
  </si>
  <si>
    <t>Glycolysis / Gluconeogenesis (ko00010);; Fructose and mannose metabolism (ko00051);; Galactose metabolism (ko00052);; Starch and sucrose metabolism (ko00500);; Amino sugar and nucleotide sugar metabolism (ko00520);; Carbon metabolism (ko01200)</t>
  </si>
  <si>
    <t>Hexokinase</t>
  </si>
  <si>
    <t>Hexokinase-8 OS=Oryza sativa subsp. japonica OX=39947 GN=HXK8 PE=2 SV=2</t>
  </si>
  <si>
    <t>hexokinase-8-like [Panicum miliaceum]</t>
  </si>
  <si>
    <t>biological process: cellular process (GO:0009987);; biological process: single-organism process (GO:0044699);; biological process: biological regulation (GO:0065007);; biological process: metabolic process (GO:0008152);; molecular function: catalytic activity (GO:0003824);; molecular function: binding (GO:0005488)</t>
  </si>
  <si>
    <t>PH02Gene20824</t>
  </si>
  <si>
    <t xml:space="preserve">Molecular Function: molecular_function (GO:0003674);; Molecular Function: transporter activity (GO:0005215);; Molecular Function: lipid transporter activity (GO:0005319);; Cellular Component: cellular_component (GO:0005575);; Cellular Component: intracellular (GO:0005622);; Cellular Component: cell (GO:0005623);; Cellular Component: cytoplasm (GO:0005737);; Biological Process: transport (GO:0006810);; Biological Process: lipid transport (GO:0006869);; Biological Process: biological_process (GO:0008150);; Cellular Component: chloroplast (GO:0009507);; Cellular Component: plastid envelope (GO:0009526);; Cellular Component: plastid outer membrane (GO:0009527);; Cellular Component: plastid inner membrane (GO:0009528);; Cellular Component: plastid (GO:0009536);; Cellular Component: chloroplast inner membrane (GO:0009706);; Cellular Component: chloroplast outer membrane (GO:0009707);; Cellular Component: chloroplast envelope (GO:0009941);; Biological Process: lipid localization (GO:0010876);; Cellular Component: membrane (GO:0016020);; Cellular Component: organelle inner membrane (GO:0019866);; Cellular Component: outer membrane (GO:0019867);; Cellular Component: organelle membrane (GO:0031090);; Cellular Component: organelle envelope (GO:0031967);; Cellular Component: organelle outer membrane (GO:0031968);; Cellular Component: chloroplast membrane (GO:0031969);; Cellular Component: envelope (GO:0031975);; Biological Process: macromolecule localization (GO:0033036);; Cellular Component: plastid membrane (GO:0042170);; Cellular Component: ATP-binding cassette (ABC) transporter complex (GO:0043190);;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localization (GO:0051179);; Biological Process: establishment of localization (GO:0051234);; Biological Process: organic substance transport (GO:0071702);; Cellular Component: bounding membrane of organelle (GO:0098588);; Cellular Component: whole membrane (GO:0098805);; </t>
  </si>
  <si>
    <t>Permease MlaE</t>
  </si>
  <si>
    <t>Protein TRIGALACTOSYLDIACYLGLYCEROL 1, chloroplastic OS=Arabidopsis thaliana OX=3702 GN=TGD1 PE=1 SV=1</t>
  </si>
  <si>
    <t>hypothetical protein E2562_033951 [Oryza meyeriana var. granulata]</t>
  </si>
  <si>
    <t>molecular function: transporter activity (GO:0005215);; biological process: localization (GO:0051179);; cellular component: cell (GO:0005623);; cellular component: cell part (GO:0044464);; biological process: single-organism process (GO:0044699);; cellular component: organelle (GO:0043226);; cellular component: organelle part (GO:0044422);; cellular component: membrane (GO:0016020);; cellular component: macromolecular complex (GO:0032991);; cellular component: membrane part (GO:0044425)</t>
  </si>
  <si>
    <t>Phyllostachys_edulis_newGene_13674</t>
  </si>
  <si>
    <t>PH02Gene01911</t>
  </si>
  <si>
    <t>F-box protein PP2-A13 OS=Arabidopsis thaliana OX=3702 GN=PP2A13 PE=1 SV=1</t>
  </si>
  <si>
    <t>hypothetical protein OsI_17038 [Oryza sativa Indica Group]</t>
  </si>
  <si>
    <t>PH02Gene13782</t>
  </si>
  <si>
    <t xml:space="preserve">Cellular Component: cellular_component (GO:0005575);; Cellular Component: cell wall (GO:0005618);; Cellular Component: intracellular (GO:0005622);; Cellular Component: cell (GO:0005623);; Cellular Component: cytoplasm (GO:0005737);; Cellular Component: external encapsulating structure (GO:0030312);; Molecular Function: pectinesterase activity (GO:0030599);; Biological Process: cell wall modification (GO:0042545);; Cellular Component: intracellular part (GO:0044424);; Cellular Component: cell part (GO:0044464);; Cellular Component: cell periphery (GO:0071944);; </t>
  </si>
  <si>
    <t xml:space="preserve">K01051|3.1e-202|obr:102710785|K01051 pectinesterase [EC:3.1.1.11] | (RefSeq) probable pectinesterase 53 </t>
  </si>
  <si>
    <t>hypothetical protein E2562_031507 [Oryza meyeriana var. granulata]</t>
  </si>
  <si>
    <t>cellular component: cell (GO:0005623);; cellular component: cell part (GO:0044464);; molecular function: catalytic activity (GO:0003824);; biological process: cellular process (GO:0009987);; biological process: cellular component organization or biogenesis (GO:0071840)</t>
  </si>
  <si>
    <t>PH02Gene18145</t>
  </si>
  <si>
    <t xml:space="preserve">K16732|2.9e-297|obr:102700532|K16732 protein regulator of cytokinesis 1 | (RefSeq) 65-kDa microtubule-associated protein 1 </t>
  </si>
  <si>
    <t>65-kDa microtubule-associated protein 1 OS=Arabidopsis thaliana OX=3702 GN=MAP65-1 PE=1 SV=1</t>
  </si>
  <si>
    <t>hypothetical protein E2562_011259 [Oryza meyeriana var. granulata]</t>
  </si>
  <si>
    <t>PH02Gene25350</t>
  </si>
  <si>
    <t xml:space="preserve">K13199|1.9e-132|bdi:100831128|K13199 plasminogen activator inhibitor 1 RNA-binding protein | (RefSeq) RGG repeats nuclear RNA binding protein A </t>
  </si>
  <si>
    <t>RGG repeats nuclear RNA binding protein A OS=Arabidopsis thaliana OX=3702 GN=RGGA PE=1 SV=1</t>
  </si>
  <si>
    <t>PH02Gene05762</t>
  </si>
  <si>
    <t xml:space="preserve">K20892|4.2e-09|mtr:MTR_8g069400|K20892 beta-arabinofuranosyltransferase [EC:2.4.2.-] | (RefSeq) nucleotide-diphospho-sugar transferase family protein </t>
  </si>
  <si>
    <t>uncharacterized protein At1g28695-like [Setaria viridis]</t>
  </si>
  <si>
    <t>Phyllostachys_edulis_newGene_8049</t>
  </si>
  <si>
    <t>PH02Gene42568</t>
  </si>
  <si>
    <t xml:space="preserve">K23877|3.3e-39|aly:9324825|K23877 xyloglucan O-acetyltransferase | (RefSeq) protein ALTERED XYLOGLUCAN 4 </t>
  </si>
  <si>
    <t>Protein ESKIMO 1 OS=Arabidopsis thaliana OX=3702 GN=ESK1 PE=1 SV=1</t>
  </si>
  <si>
    <t>hypothetical protein E2562_002244 [Oryza meyeriana var. granulata]</t>
  </si>
  <si>
    <t>PH02Gene40371</t>
  </si>
  <si>
    <t xml:space="preserve">K08712|4.5e-128|gsl:Gasu_29800|K08712 ATP-binding cassette, subfamily G (WHITE), member 2, SNQ2 | (RefSeq) ABC transporter, ATP-binding protein </t>
  </si>
  <si>
    <t>ABC transporter G family member 36 OS=Oryza sativa subsp. japonica OX=39947 GN=ABCG36 PE=2 SV=1</t>
  </si>
  <si>
    <t>ABC transporter G family member 36 [Setaria italica]</t>
  </si>
  <si>
    <t>PH02Gene21874</t>
  </si>
  <si>
    <t xml:space="preserve">Biological Process: ribosomal small subunit assembly (GO:0000028);; Biological Process: cytoplasmic translation (GO:0002181);; Molecular Function: structural constituent of ribosome (GO:0003735);; Biological Process: translation (GO:0006412);; Cellular Component: cytosolic small ribosomal subunit (GO:0022627);; </t>
  </si>
  <si>
    <t xml:space="preserve">K02998|2.5e-143|sita:101765347|K02998 small subunit ribosomal protein SAe | (RefSeq) 40S ribosomal protein SA </t>
  </si>
  <si>
    <t>40S ribosomal protein SA [Setaria italica]</t>
  </si>
  <si>
    <t>biological process: cellular process (GO:0009987);; biological process: cellular component organization or biogenesis (GO:0071840);; biological process: metabolic process (GO:0008152);;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</t>
  </si>
  <si>
    <t>PH02Gene45956</t>
  </si>
  <si>
    <t xml:space="preserve">K03549|5.3e-90|csat:104769726|K03549 KUP system potassium uptake protein | (RefSeq) potassium transporter 8-like isoform X1 </t>
  </si>
  <si>
    <t>NHL repeat</t>
  </si>
  <si>
    <t>hypothetical protein E2562_010400 [Oryza meyeriana var. granulata]</t>
  </si>
  <si>
    <t>PH02Gene05652</t>
  </si>
  <si>
    <t xml:space="preserve">Biological Process: retinoid metabolic process (GO:0001523);; Molecular Function: molecular_function (GO:0003674);; Molecular Function: catalytic activity (GO:0003824);; Molecular Function: aldo-keto reductase (NADP) activity (GO:0004033);; Molecular Function: retinol dehydrogenase activity (GO:0004745);; Cellular Component: cellular_component (GO:0005575);; Cellular Component: intracellular (GO:0005622);; Cellular Component: cell (GO:0005623);; Cellular Component: cytoplasm (GO:0005737);; Cellular Component: endoplasmic reticulum (GO:0005783);; Cellular Component: endoplasmic reticulum membrane (GO:0005789);; Biological Process: alcohol metabolic process (GO:0006066);; Biological Process: cellular aldehyde metabolic process (GO:0006081);; Biological Process: lipid metabolic process (GO:0006629);; Biological Process: isoprenoid metabolic process (GO:0006720);; Biological Process: terpenoid metabolic process (GO:0006721);; Molecular Function: alcohol dehydrogenase (NADP+) activity (GO:0008106);; Biological Process: biological_process (GO:0008150);; Biological Process: metabolic process (GO:0008152);; Biological Process: tissue development (GO:0009888);; Biological Process: cellular process (GO:0009987);; Biological Process: meristem maintenance (GO:0010073);; Biological Process: regulation of hormone levels (GO:0010817);; Cellular Component: endomembrane system (GO:0012505);; Cellular Component: membrane (GO:0016020);; Biological Process: diterpenoid metabolic process (GO:0016101);; Molecular Function: oxidoreductase activity (GO:0016491);; Molecular Function: oxidoreductase activity, acting on CH-OH group of donors (GO:0016614);; Molecular Function: oxidoreductase activity, acting on the CH-OH group of donors, NAD or NADP as acceptor (GO:0016616);; Cellular Component: organelle subcompartment (GO:0031984);; Biological Process: multicellular organismal process (GO:0032501);; Biological Process: developmental process (GO:0032502);; Biological Process: primary alcohol metabolic process (GO:0034308);; Biological Process: cellular hormone metabolic process (GO:0034754);; Cellular Component: nuclear outer membrane-endoplasmic reticulum membrane network (GO:0042175);; Biological Process: hormone metabolic process (GO:0042445);; Biological Process: retinol metabolic process (GO:0042572);; Biological Process: retinal metabolic process (GO:0042574);;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lipid metabolic process (GO:0044255);; Biological Process: small molecule metabolic process (GO:0044281);; Cellular Component: organelle part (GO:0044422);; Cellular Component: intracellular part (GO:0044424);; Cellular Component: membrane part (GO:0044425);; Cellular Component: endoplasmic reticulum part (GO:0044432);; Cellular Component: cytoplasmic part (GO:0044444);; Cellular Component: intracellular organelle part (GO:0044446);; Cellular Component: cell part (GO:0044464);; Biological Process: meristem development (GO:0048507);; Biological Process: regulation of shoot system development (GO:0048831);; Biological Process: anatomical structure development (GO:0048856);; Biological Process: regulation of biological process (GO:0050789);; Biological Process: regulation of developmental process (GO:0050793);; Biological Process: regulation of multicellular organismal process (GO:0051239);; Molecular Function: NADP-retinol dehydrogenase activity (GO:0052650);; Biological Process: oxidation-reduction process (GO:0055114);; Biological Process: biological regulation (GO:0065007);; Biological Process: regulation of biological quality (GO:0065008);; Biological Process: organic substance metabolic process (GO:0071704);; Cellular Component: endoplasmic reticulum subcompartment (GO:0098827);; Biological Process: organic hydroxy compound metabolic process (GO:1901615);; Biological Process: regulation of leaf development (GO:2000024);; Biological Process: regulation of multicellular organismal development (GO:2000026);; </t>
  </si>
  <si>
    <t xml:space="preserve">K19329|7.0e-29|han:110930504|K19329 WW domain-containing oxidoreductase | (RefSeq) short-chain dehydrogenase TIC 32, chloroplastic-like </t>
  </si>
  <si>
    <t>Dehydrogenase/reductase SDR family member FEY OS=Arabidopsis thaliana OX=3702 GN=FEY PE=1 SV=1</t>
  </si>
  <si>
    <t>retinol dehydrogenase 12-like [Panicum miliaceum]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</si>
  <si>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cell part (GO:0044464);; cellular component: organelle (GO:0043226);; cellular component: membrane (GO:0016020);; cellular component: organelle part (GO:0044422);; cellular component: membrane part (GO:0044425);; biological process: developmental process (GO:0032502);; biological process: multicellular organismal process (GO:0032501);; biological process: biological regulation (GO:0065007)</t>
  </si>
  <si>
    <t>Phyllostachys_edulis_newGene_2209</t>
  </si>
  <si>
    <t>hypothetical protein EJB05_06347 [Eragrostis curvula]</t>
  </si>
  <si>
    <t>PH02Gene07726</t>
  </si>
  <si>
    <t xml:space="preserve">K20660|1.1e-242|obr:102701987|K20660 cytochrome P450 family 709 | (RefSeq) cytochrome P450 709B2-like </t>
  </si>
  <si>
    <t>Cytochrome P450 709B2 OS=Arabidopsis thaliana OX=3702 GN=CYP709B2 PE=2 SV=1</t>
  </si>
  <si>
    <t>PREDICTED: cytochrome P450 709B2-like [Oryza brachyantha]</t>
  </si>
  <si>
    <t>PH02Gene16517</t>
  </si>
  <si>
    <t xml:space="preserve">Biological Process: tetrahydrobiopterin biosynthetic process (GO:0006729);; Molecular Function: 4-alpha-hydroxytetrahydrobiopterin dehydratase activity (GO:0008124);; </t>
  </si>
  <si>
    <t>uncharacterized protein LOC101779150 [Setaria italica]</t>
  </si>
  <si>
    <t>PH02Gene15321</t>
  </si>
  <si>
    <t xml:space="preserve">Molecular Function: O-methyltransferase activity (GO:0008171);; Biological Process: methylation (GO:0032259);; Molecular Function: protein dimerization activity (GO:0046983);; </t>
  </si>
  <si>
    <t xml:space="preserve">K16040|1.9e-92|sbi:8075591|K16040 trans-resveratrol di-O-methyltransferase [EC:2.1.1.240] | (RefSeq) trans-resveratrol di-O-methyltransferase </t>
  </si>
  <si>
    <t>Flavonoid O-methyltransferase-like protein Os11g0303600 OS=Oryza sativa subsp. japonica OX=39947 GN=Os11g0303600 PE=2 SV=1</t>
  </si>
  <si>
    <t>flavonoid O-methyltransferase-like protein Os11g0303600 [Aegilops tauschii subsp. tauschii]</t>
  </si>
  <si>
    <t>PH02Gene13904</t>
  </si>
  <si>
    <t xml:space="preserve">K00888|0.0e+00|obr:102712902|K00888 phosphatidylinositol 4-kinase A [EC:2.7.1.67] | (RefSeq) phosphatidylinositol 4-kinase alpha 1 </t>
  </si>
  <si>
    <t>Phosphatidylinositol 3- and 4-kinase</t>
  </si>
  <si>
    <t>Phosphatidylinositol 4-kinase alpha 1 OS=Arabidopsis thaliana OX=3702 GN=PI4KA1 PE=1 SV=2</t>
  </si>
  <si>
    <t>BDLTU</t>
  </si>
  <si>
    <t>Chromatin structure and dynamics;; Cell cycle control, cell division, chromosome partitioning;; Replication, recombination and repair;; Signal transduction mechanisms;; Intracellular trafficking, secretion, and vesicular transport</t>
  </si>
  <si>
    <t>hypothetical protein E2562_001432 [Oryza meyeriana var. granulata]</t>
  </si>
  <si>
    <t>Phyllostachys_edulis_newGene_1475</t>
  </si>
  <si>
    <t xml:space="preserve">K19892|6.0e-42|zma:103635596|K19892 glucan endo-1,3-beta-glucosidase 4 [EC:3.2.1.39] | (RefSeq) glucan endo-1,3-beta-glucosidase 4 </t>
  </si>
  <si>
    <t>hypothetical protein GQ55_2G445900 [Panicum hallii var. hallii]</t>
  </si>
  <si>
    <t>PH02Gene11595</t>
  </si>
  <si>
    <t xml:space="preserve">K11437|2.6e-209|sbi:8067382|K11437 type I protein arginine methyltransferase [EC:2.1.1.319] | (RefSeq) probable protein arginine N-methyltransferase 6.2 </t>
  </si>
  <si>
    <t>Ribosomal protein L11 methyltransferase (PrmA)</t>
  </si>
  <si>
    <t>Probable protein arginine N-methyltransferase 6.2 OS=Oryza sativa subsp. indica OX=39946 GN=PRMT6.2 PE=3 SV=2</t>
  </si>
  <si>
    <t>probable protein arginine N-methyltransferase 6.2 [Sorghum bicolor]</t>
  </si>
  <si>
    <t>PH02Gene16703</t>
  </si>
  <si>
    <t xml:space="preserve">K20547|5.0e-161|zma:100284192|K20547 basic endochitinase B [EC:3.2.1.14] | (RefSeq) umc1302; uncharacterized protein LOC100284192 precursor </t>
  </si>
  <si>
    <t>Amino sugar and nucleotide sugar metabolism (ko00520);; MAPK signaling pathway - plant (ko04016)</t>
  </si>
  <si>
    <t>Chitinase 2 OS=Oryza sativa subsp. japonica OX=39947 GN=Cht2 PE=1 SV=1</t>
  </si>
  <si>
    <t>uncharacterized protein LOC100284192 precursor [Zea mays]</t>
  </si>
  <si>
    <t>PH02Gene29674</t>
  </si>
  <si>
    <t xml:space="preserve">K12818|3.5e-89|mtr:MTR_0267s0070|K12818 ATP-dependent RNA helicase DHX8/PRP22 [EC:3.6.4.13] | (RefSeq) NB-ARC domain disease resistance protein, putative </t>
  </si>
  <si>
    <t>disease resistance protein RGA2 isoform X1 [Brachypodium distachyon]</t>
  </si>
  <si>
    <t>Phyllostachys_edulis_newGene_19881</t>
  </si>
  <si>
    <t>PH02Gene47202</t>
  </si>
  <si>
    <t>PH02Gene11976</t>
  </si>
  <si>
    <t xml:space="preserve">K13424|3.6e-19|pop:7460408|K13424 WRKY transcription factor 33 | (RefSeq) probable WRKY transcription factor 33 </t>
  </si>
  <si>
    <t>Probable WRKY transcription factor 61 OS=Arabidopsis thaliana OX=3702 GN=WRKY61 PE=2 SV=1</t>
  </si>
  <si>
    <t>probable WRKY transcription factor 31 [Setaria italica]</t>
  </si>
  <si>
    <t>PH02Gene19125</t>
  </si>
  <si>
    <t xml:space="preserve">K14379|1.1e-171|ats:109740268|K14379 tartrate-resistant acid phosphatase type 5 [EC:3.1.3.2] | (RefSeq) LOC109740268; purple acid phosphatase 3-like </t>
  </si>
  <si>
    <t>Purple acid phosphatase 4 OS=Arabidopsis thaliana OX=3702 GN=PAP4 PE=2 SV=1</t>
  </si>
  <si>
    <t>purple acid phosphatase 3-like [Aegilops tauschii subsp. tauschii]</t>
  </si>
  <si>
    <t>PH02Gene00949</t>
  </si>
  <si>
    <t xml:space="preserve">Molecular Function: molecular_function (GO:0003674);; Molecular Function: catalytic activity (GO:0003824);; Molecular Function: ATP binding (GO:0005524);; Cellular Component: cellular_component (GO:0005575);; Cellular Component: intracellular (GO:0005622);; Cellular Component: cell (GO:0005623);; Cellular Component: cytoplasm (GO:0005737);; Cellular Component: mitochondrion (GO:0005739);; Cellular Component: mitochondrial envelope (GO:0005740);; Cellular Component: mitochondrial inner membrane (GO:0005743);; Biological Process: organelle organization (GO:0006996);; Biological Process: mitochondrion organization (GO:0007005);; Biological Process: biological_process (GO:0008150);; Biological Process: cellular process (GO:0009987);; Cellular Component: membrane (GO:0016020);; Biological Process: cellular component organization (GO:0016043);;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Biological Process: cytochrome complex assembly (GO:0017004);; Biological Process: respiratory chain complex III assembly (GO:0017062);; Molecular Function: nucleoside-triphosphatase activity (GO:0017111);; Cellular Component: organelle inner membrane (GO:0019866);; Biological Process: cellular component assembly (GO:0022607);; Cellular Component: organelle membrane (GO:0031090);; Cellular Component: mitochondrial membrane (GO:0031966);; Cellular Component: organelle envelope (GO:0031967);; Cellular Component: envelope (GO:0031975);; Biological Process: mitochondrial respiratory chain complex assembly (GO:0033108);; Biological Process: mitochondrial respiratory chain complex III assembly (GO:0034551);; Biological Process: cellular macromolecular complex assembly (GO:0034622);; Molecular Function: ATPase activity, coupled (GO:0042623);; Cellular Component: organelle (GO:0043226);; Cellular Component: membrane-bounded organelle (GO:0043227);; Cellular Component: intracellular organelle (GO:0043229);; Cellular Component: intracellular membrane-bounded organelle (GO:0043231);; Biological Process: macromolecular complex subunit organization (GO:0043933);; Biological Process: cellular component biogenesis (GO:0044085);; Cellular Component: organelle part (GO:0044422);; Cellular Component: intracellular part (GO:0044424);; Cellular Component: mitochondrial part (GO:0044429);; Cellular Component: cytoplasmic part (GO:0044444);; Cellular Component: intracellular organelle part (GO:0044446);; Cellular Component: cell part (GO:0044464);; Biological Process: macromolecular complex assembly (GO:0065003);; Biological Process: cellular component organization or biogenesis (GO:0071840);; </t>
  </si>
  <si>
    <t xml:space="preserve">K08900|1.9e-114|egr:104424536|K08900 mitochondrial chaperone BCS1 | (RefSeq) AAA-ATPase At2g46620 </t>
  </si>
  <si>
    <t>hypothetical protein E2562_000757 [Oryza meyeriana var. granulata]</t>
  </si>
  <si>
    <t>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membrane (GO:0016020);; biological process: cellular process (GO:0009987);; biological process: cellular component organization or biogenesis (GO:0071840)</t>
  </si>
  <si>
    <t>PH02Gene07506</t>
  </si>
  <si>
    <t xml:space="preserve">K10277|9.0e-126|bdi:100835429|K10277 lysine-specific demethylase 8 [EC:1.14.11.27] | (RefSeq) lysine-specific demethylase JMJ30 </t>
  </si>
  <si>
    <t>IRK-interacting protein OS=Arabidopsis thaliana OX=3702 GN=IRKI PE=1 SV=1</t>
  </si>
  <si>
    <t>PREDICTED: IRK-interacting protein-like, partial [Oryza brachyantha]</t>
  </si>
  <si>
    <t>PH02Gene38723</t>
  </si>
  <si>
    <t>PH02Gene01546</t>
  </si>
  <si>
    <t xml:space="preserve">Molecular Function: molecular_function (GO:0003674);; Molecular Function: transporter activity (GO:0005215);; Cellular Component: cellular_component (GO:0005575);; Cellular Component: intracellular (GO:0005622);; Cellular Component: cell (GO:0005623);; Cellular Component: cytoplasm (GO:0005737);; Cellular Component: mitochondrion (GO:0005739);; Biological Process: transport (GO:0006810);; Biological Process: biological_process (GO:0008150);; Molecular Function: secondary active transmembrane transporter activity (GO:0015291);; Molecular Function: uniporter activity (GO:0015292);; Molecular Function: active transmembrane transporter activity (GO:0022804);; Molecular Function: transmembrane transporter activity (GO:0022857);;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localization (GO:0051179);; Biological Process: establishment of localization (GO:0051234);; Biological Process: transmembrane transport (GO:0055085);; </t>
  </si>
  <si>
    <t xml:space="preserve">K20858|1.8e-114|ats:109773675|K20858 calcium uniporter protein, mitochondrial | (RefSeq) LOC109773675; calcium uniporter protein 2, mitochondrial-like </t>
  </si>
  <si>
    <t>hypothetical protein E2562_010729 [Oryza meyeriana var. granulata]</t>
  </si>
  <si>
    <t>PH02Gene48704</t>
  </si>
  <si>
    <t xml:space="preserve">K13457|4.8e-142|sbi:8082060|K13457 disease resistance protein RPM1 | (RefSeq) putative disease resistance protein At1g59780 </t>
  </si>
  <si>
    <t>PH02Gene00255</t>
  </si>
  <si>
    <t xml:space="preserve">K01507|1.4e-113|obr:102705526|K01507 inorganic pyrophosphatase [EC:3.6.1.1] | (RefSeq) soluble inorganic pyrophosphatase </t>
  </si>
  <si>
    <t>Soluble inorganic pyrophosphatase OS=Zea mays OX=4577 GN=IPP PE=2 SV=1</t>
  </si>
  <si>
    <t>soluble inorganic pyrophosphatase [Panicum hallii]</t>
  </si>
  <si>
    <t>PH02Gene30580</t>
  </si>
  <si>
    <t xml:space="preserve">K00856|3.0e-10|soe:110796217|K00856 adenosine kinase [EC:2.7.1.20] | (RefSeq) adenosine kinase 2-like </t>
  </si>
  <si>
    <t>hypothetical protein E2562_034200 [Oryza meyeriana var. granulata]</t>
  </si>
  <si>
    <t>PH02Gene39122</t>
  </si>
  <si>
    <t xml:space="preserve">Molecular Function: ATP binding (GO:0005524);; Biological Process: DNA repair (GO:0006281);; Biological Process: replication fork processing (GO:0031297);; Molecular Function: annealing helicase activity (GO:0036310);; </t>
  </si>
  <si>
    <t xml:space="preserve">K14440|0.0e+00|ats:109775677|K14440 SWI/SNF-related matrix-associated actin-dependent regulator of chromatin subfamily A-like protein 1 [EC:3.6.4.12] | (RefSeq) LOC109775677; SWI/SNF-related matrix-associated actin-dependent regulator of chromatin subfamily A-like protein 1 </t>
  </si>
  <si>
    <t>CHD3-type chromatin-remodeling factor PICKLE OS=Arabidopsis thaliana OX=3702 GN=PKL PE=1 SV=1</t>
  </si>
  <si>
    <t>molecular function: binding (GO:0005488);; biological process: metabolic process (GO:0008152);; biological process: cellular process (GO:0009987);; biological process: response to stimulus (GO:0050896);; molecular function: catalytic activity (GO:0003824)</t>
  </si>
  <si>
    <t>PH02Gene02914</t>
  </si>
  <si>
    <t xml:space="preserve">K09286|1.5e-35|pda:103695579|K09286 EREBP-like factor | (RefSeq) ethylene-responsive transcription factor TINY-like </t>
  </si>
  <si>
    <t>uncharacterized protein LOC101781338 [Setaria italica]</t>
  </si>
  <si>
    <t>PH02Gene43243</t>
  </si>
  <si>
    <t xml:space="preserve">Molecular Function: glutathione transferase activity (GO:0004364);; Cellular Component: cytoplasm (GO:0005737);; Biological Process: glutathione metabolic process (GO:0006749);; Molecular Function: glutathione binding (GO:0043295);; </t>
  </si>
  <si>
    <t xml:space="preserve">K00799|4.1e-100|bdi:100837592|K00799 glutathione S-transferase [EC:2.5.1.18] | (RefSeq) probable glutathione S-transferase GSTF1 </t>
  </si>
  <si>
    <t>Glutathione S-transferase 1 OS=Zea mays OX=4577 GN=GST1 PE=1 SV=4</t>
  </si>
  <si>
    <t>probable glutathione S-transferase GSTF1 [Brachypodium distachyon]</t>
  </si>
  <si>
    <t>molecular function: catalytic activity (GO:0003824);; cellular component: cell (GO:0005623);; cellular component: cell part (GO:0044464);; biological process: metabolic process (GO:0008152);; biological process: cellular process (GO:0009987);; molecular function: binding (GO:0005488)</t>
  </si>
  <si>
    <t>PH02Gene36689</t>
  </si>
  <si>
    <t xml:space="preserve">Biological Process: ubiquitin-dependent protein catabolic process (GO:0006511);; Cellular Component: SCF ubiquitin ligase complex (GO:0019005);; Biological Process: SCF-dependent proteasomal ubiquitin-dependent protein catabolic process (GO:0031146);; </t>
  </si>
  <si>
    <t>F-box/LRR-repeat protein 14 isoform X1 [Brachypodium distachyon]</t>
  </si>
  <si>
    <t>biological process: metabolic process (GO:0008152);; biological process: cellular process (GO:0009987);; cellular component: cell (GO:0005623);; cellular component: macromolecular complex (GO:0032991);; cellular component: cell part (GO:0044464)</t>
  </si>
  <si>
    <t>PH02Gene15328</t>
  </si>
  <si>
    <t xml:space="preserve">K19366|1.5e-57|gab:108479894|K19366 spartin | (RefSeq) uncharacterized protein LOC108479894 </t>
  </si>
  <si>
    <t>Senescence-associated protein</t>
  </si>
  <si>
    <t>Senescence/dehydration-associated protein At4g35985, chloroplastic OS=Arabidopsis thaliana OX=3702 GN=P85 PE=2 SV=1</t>
  </si>
  <si>
    <t>senescence/dehydration-associated protein At4g35985, chloroplastic-like [Sorghum bicolor]</t>
  </si>
  <si>
    <t>PH02Gene19041</t>
  </si>
  <si>
    <t xml:space="preserve">K13065|5.8e-162|sbi:8061352|K13065 shikimate O-hydroxycinnamoyltransferase [EC:2.3.1.133] | (RefSeq) putrescine hydroxycinnamoyltransferase 1 </t>
  </si>
  <si>
    <t>Putrescine hydroxycinnamoyltransferase 1 OS=Oryza sativa subsp. japonica OX=39947 GN=PHT1 PE=2 SV=1</t>
  </si>
  <si>
    <t>putrescine hydroxycinnamoyltransferase 1 [Sorghum bicolor]</t>
  </si>
  <si>
    <t>PH02Gene43211</t>
  </si>
  <si>
    <t xml:space="preserve">K13420|6.2e-06|pper:18780860|K13420 LRR receptor-like serine/threonine-protein kinase FLS2 [EC:2.7.11.1] | (RefSeq) LOW QUALITY PROTEIN: LRR receptor-like serine/threonine-protein kinase EFR </t>
  </si>
  <si>
    <t>Receptor-like protein 2 OS=Arabidopsis thaliana OX=3702 GN=RLP2 PE=2 SV=1</t>
  </si>
  <si>
    <t>PH02Gene22301</t>
  </si>
  <si>
    <t xml:space="preserve">Molecular Function: L-aspartate:2-oxoglutarate aminotransferase activity (GO:0004069);; Biological Process: aromatic amino acid family biosynthetic process, prephenate pathway (GO:0009095);; Cellular Component: chloroplast stroma (GO:0009570);; Biological Process: embryo development ending in seed dormancy (GO:0009793);; Molecular Function: pyridoxal phosphate binding (GO:0030170);; Molecular Function: aspartate-prephenate aminotransferase activity (GO:0033853);; Molecular Function: glutamate-prephenate aminotransferase activity (GO:0033854);; </t>
  </si>
  <si>
    <t xml:space="preserve">K15849|2.6e-229|bdi:100830498|K15849 bifunctional aspartate aminotransferase and glutamate/aspartate-prephenate aminotransferase [EC:2.6.1.1 2.6.1.78 2.6.1.79] | (RefSeq) bifunctional aspartate aminotransferase and glutamate/aspartate-prephenate aminotransferase </t>
  </si>
  <si>
    <t>Tyrosine metabolism (ko00350);; Phenylalanine metabolism (ko00360);; Phenylalanine, tyrosine and tryptophan biosynthesis (ko00400);; Isoquinoline alkaloid biosynthesis (ko00950);; Tropane, piperidine and pyridine alkaloid biosynthesis (ko00960);; Biosynthesis of amino acids (ko01230)</t>
  </si>
  <si>
    <t>Bifunctional aspartate aminotransferase and glutamate/aspartate-prephenate aminotransferase OS=Petunia hybrida OX=4102 PE=1 SV=1</t>
  </si>
  <si>
    <t>bifunctional aspartate aminotransferase and glutamate/aspartate-prephenate aminotransferase [Brachypodium distachyon]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</si>
  <si>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molecular function: binding (GO:0005488)</t>
  </si>
  <si>
    <t>PH02Gene14965</t>
  </si>
  <si>
    <t xml:space="preserve">K13863|7.4e-65|sita:101772410|K13863 solute carrier family 7 (cationic amino acid transporter), member 1 | (RefSeq) cationic amino acid transporter 2, vacuolar </t>
  </si>
  <si>
    <t>uncharacterized protein LOC100831104 [Brachypodium distachyon]</t>
  </si>
  <si>
    <t>PH02Gene09709</t>
  </si>
  <si>
    <t xml:space="preserve">Molecular Function: enzyme inhibitor activity (GO:0004857);; </t>
  </si>
  <si>
    <t>Plant invertase/pectin methylesterase inhibitor</t>
  </si>
  <si>
    <t>Pectinesterase inhibitor 9 OS=Arabidopsis thaliana OX=3702 GN=PMEI9 PE=2 SV=1</t>
  </si>
  <si>
    <t>hypothetical protein E2562_023497 [Oryza meyeriana var. granulata]</t>
  </si>
  <si>
    <t>PH02Gene18054</t>
  </si>
  <si>
    <t xml:space="preserve">Molecular Function: tetrahydrofolylpolyglutamate synthase activity (GO:0004326);; Molecular Function: ATP binding (GO:0005524);; </t>
  </si>
  <si>
    <t xml:space="preserve">K20457|3.7e-252|obr:102706341|K20457 dihydrofolate synthase [EC:6.3.2.12] | (RefSeq) dihydrofolate synthetase </t>
  </si>
  <si>
    <t>Folate biosynthesis (ko00790)</t>
  </si>
  <si>
    <t>Mur ligase middle domain</t>
  </si>
  <si>
    <t>Dihydrofolate synthetase OS=Arabidopsis thaliana OX=3702 GN=DHFS PE=1 SV=1</t>
  </si>
  <si>
    <t>PREDICTED: dihydrofolate synthetase [Oryza brachyantha]</t>
  </si>
  <si>
    <t>PH02Gene46787</t>
  </si>
  <si>
    <t xml:space="preserve">K01177|6.3e-217|obr:102705488|K01177 beta-amylase [EC:3.2.1.2] | (RefSeq) beta-amylase 3, chloroplastic-like </t>
  </si>
  <si>
    <t>PREDICTED: beta-amylase 3, chloroplastic-like [Oryza brachyantha]</t>
  </si>
  <si>
    <t>PH02Gene01369</t>
  </si>
  <si>
    <t>NAC1 [Bambusa emeiensis]</t>
  </si>
  <si>
    <t>PH02Gene37171</t>
  </si>
  <si>
    <t xml:space="preserve">K15078|5.2e-75|tcc:18614561|K15078 structure-specific endonuclease subunit SLX1 [EC:3.6.1.-] | (RefSeq) putative disease resistance protein RGA3 </t>
  </si>
  <si>
    <t>hypothetical protein BRADI_3g19967v3 [Brachypodium distachyon]</t>
  </si>
  <si>
    <t>PH02Gene12468</t>
  </si>
  <si>
    <t xml:space="preserve">K14638|1.4e-312|ats:109773180|K14638 solute carrier family 15 (peptide/histidine transporter), member 3/4 | (RefSeq) LOC109773180; protein NRT1/ PTR FAMILY 8.3-like </t>
  </si>
  <si>
    <t>Protein NRT1/ PTR FAMILY 8.3 OS=Arabidopsis thaliana OX=3702 GN=NPF8.3 PE=1 SV=1</t>
  </si>
  <si>
    <t>protein NRT1/ PTR FAMILY 8.3-like [Panicum hallii]</t>
  </si>
  <si>
    <t>PH02Gene08421</t>
  </si>
  <si>
    <t xml:space="preserve">K02984|1.8e-137|sbi:8060639|K02984 small subunit ribosomal protein S3Ae | (RefSeq) 40S ribosomal protein S3a </t>
  </si>
  <si>
    <t>Ribosomal S3Ae family</t>
  </si>
  <si>
    <t>40S ribosomal protein S3a OS=Oryza sativa subsp. japonica OX=39947 GN=RPS3A PE=2 SV=2</t>
  </si>
  <si>
    <t>40S ribosomal protein S3a [Panicum hallii]</t>
  </si>
  <si>
    <t>Phyllostachys_edulis_newGene_4083</t>
  </si>
  <si>
    <t xml:space="preserve">K11000|5.2e-263|osa:4327807|K11000 callose synthase [EC:2.4.1.-] | (RefSeq) callose synthase 7 isoform X1 </t>
  </si>
  <si>
    <t>Os01g0532900 [Oryza sativa Japonica Group]</t>
  </si>
  <si>
    <t>PH02Gene36963</t>
  </si>
  <si>
    <t>hypothetical protein E2562_004455 [Oryza meyeriana var. granulata]</t>
  </si>
  <si>
    <t>PH02Gene30598</t>
  </si>
  <si>
    <t xml:space="preserve">K13459|1.4e-12|tcc:108662717|K13459 disease resistance protein RPS2 | (RefSeq) probable disease resistance protein At1g61300 </t>
  </si>
  <si>
    <t>hypothetical protein E2562_038297 [Oryza meyeriana var. granulata]</t>
  </si>
  <si>
    <t>Phyllostachys_edulis_newGene_20229</t>
  </si>
  <si>
    <t xml:space="preserve">Molecular Function: GTPase activity (GO:0003924);; Molecular Function: GTP binding (GO:0005525);; Cellular Component: cellular_component (GO:0005575);; Cellular Component: cell (GO:0005623);; Cellular Component: plasma membrane (GO:0005886);; Cellular Component: membrane (GO:0016020);; Cellular Component: cell part (GO:0044464);; Cellular Component: cell periphery (GO:0071944);; </t>
  </si>
  <si>
    <t xml:space="preserve">K04392|6.1e-10|hbr:110638257|K04392 Ras-related C3 botulinum toxin substrate 1 | (RefSeq) rac-like GTP-binding protein RAC13 isoform X1 </t>
  </si>
  <si>
    <t>Rac-like GTP-binding protein ARAC2 OS=Arabidopsis thaliana OX=3702 GN=ARAC2 PE=1 SV=1</t>
  </si>
  <si>
    <t>unnamed protein product [Ananas comosus var. bracteatus]</t>
  </si>
  <si>
    <t>molecular function: catalytic activity (GO:0003824);; molecular function: binding (GO:0005488);; cellular component: cell (GO:0005623);; cellular component: membrane (GO:0016020);; cellular component: cell part (GO:0044464)</t>
  </si>
  <si>
    <t>Phyllostachys_edulis_newGene_2864</t>
  </si>
  <si>
    <t>Protein of unknown function (DUF1223)</t>
  </si>
  <si>
    <t>uncharacterized secreted protein [Zea mays]</t>
  </si>
  <si>
    <t>PH02Gene24478</t>
  </si>
  <si>
    <t>Protein of unknown function (DUF1685)</t>
  </si>
  <si>
    <t>hypothetical protein D1007_13408 [Hordeum vulgare]</t>
  </si>
  <si>
    <t>PH02Gene12651</t>
  </si>
  <si>
    <t xml:space="preserve">K23280|2.0e-13|dzi:111317580|K23280 rhamnogalacturonan I rhamnosyltransferase [EC:2.4.1.351] | (RefSeq) uncharacterized protein At1g04910-like </t>
  </si>
  <si>
    <t>Protein MANNAN SYNTHESIS-RELATED 1 OS=Arabidopsis thaliana OX=3702 GN=MSR1 PE=2 SV=1</t>
  </si>
  <si>
    <t>protein MANNAN SYNTHESIS-RELATED 1 isoform X2 [Brachypodium distachyon]</t>
  </si>
  <si>
    <t>Phyllostachys_edulis_newGene_2259</t>
  </si>
  <si>
    <t>Phyllostachys_edulis_newGene_17813</t>
  </si>
  <si>
    <t>PH02Gene03476</t>
  </si>
  <si>
    <t>hypothetical protein E2562_026391 [Oryza meyeriana var. granulata]</t>
  </si>
  <si>
    <t>PH02Gene46200</t>
  </si>
  <si>
    <t xml:space="preserve">Biological Process: response to hypoxia (GO:0001666);;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nucleoplasm (GO:0005654);; Cellular Component: chromatin silencing complex (GO:0005677);; Cellular Component: cell-cell junction (GO:0005911);; Biological Process: response to stress (GO:0006950);; Biological Process: circadian rhythm (GO:0007623);; Biological Process: biological_process (GO:0008150);; Biological Process: response to temperature stimulus (GO:0009266);; Biological Process: response to cold (GO:0009409);; Cellular Component: plasmodesma (GO:0009506);; Biological Process: response to abiotic stimulus (GO:0009628);; Biological Process: negative regulation of metabolic process (GO:0009892);; Biological Process: positive regulation of metabolic process (GO:0009893);; Biological Process: cellular process (GO:0009987);; Biological Process: vernalization response (GO:0010048);; Biological Process: regulation of gene expression (GO:0010468);; Biological Process: positive regulation of macromolecule metabolic process (GO:0010604);; Biological Process: negative regulation of macromolecule metabolic process (GO:0010605);; Biological Process: negative regulation of gene expression (GO:0010629);; Biological Process: positive regulation of organelle organization (GO:0010638);; Cellular Component: nuclear body (GO:0016604);; Cellular Component: nuclear speck (GO:0016607);; Cellular Component: transcriptional repressor complex (GO:0017053);; Biological Process: regulation of metabolic process (GO:0019222);; Cellular Component: cell junction (GO:0030054);; Biological Process: regulation of histone modification (GO:0031056);; Biological Process: positive regulation of histone modification (GO:0031058);; Biological Process: regulation of histone methylation (GO:0031060);; Biological Process: positive regulation of histone methylation (GO:0031062);; Biological Process: regulation of cellular metabolic process (GO:0031323);; Biological Process: positive regulation of cellular metabolic process (GO:0031325);; Biological Process: regulation of protein modification process (GO:0031399);; Biological Process: positive regulation of protein modification process (GO:0031401);; Cellular Component: PcG protein complex (GO:0031519);; Cellular Component: membrane-enclosed lumen (GO:0031974);; Cellular Component: nuclear lumen (GO:0031981);; Biological Process: regulation of cellular protein metabolic process (GO:0032268);; Biological Process: positive regulation of cellular protein metabolic process (GO:0032270);; Biological Process: multicellular organismal process (GO:0032501);; Biological Process: circadian regulation of gene expression (GO:0032922);; Cellular Component: macromolecular complex (GO:0032991);; Biological Process: regulation of organelle organization (GO:0033043);; Biological Process: regulation of chromosome organization (GO:0033044);; Biological Process: cellular response to stress (GO:0033554);; Molecular Function: methylated histone binding (GO:0035064);; Biological Process: response to decreased oxygen levels (GO:0036293);; Biological Process: regulation of gene expression, epigenetic (GO:0040029);; Molecular Function: histone binding (GO:0042393);; Molecular Function: identical protein binding (GO:0042802);;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organelle part (GO:0044422);; Cellular Component: intracellular part (GO:0044424);; Cellular Component: nuclear part (GO:0044428);; Cellular Component: intracellular organelle part (GO:0044446);; Cellular Component: nucleoplasm part (GO:0044451);; Cellular Component: cell part (GO:0044464);; Biological Process: negative regulation of gene expression, epigenetic (GO:0045814);; Biological Process: rhythmic process (GO:0048511);; Biological Process: positive regulation of biological process (GO:0048518);; Biological Process: negative regulation of biological process (GO:0048519);; Biological Process: positive regulation of cellular process (GO:0048522);; Biological Process: regulation of post-embryonic development (GO:0048580);; Biological Process: regulation of response to stimulus (GO:0048583);; Biological Process: regulation of short-day photoperiodism, flowering (GO:0048587);;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cellular component organization (GO:0051128);; Biological Process: positive regulation of cellular component organization (GO:0051130);; Biological Process: regulation of nitrogen compound metabolic process (GO:0051171);; Biological Process: positive regulation of nitrogen compound metabolic process (GO:0051173);; Biological Process: regulation of multicellular organismal process (GO:0051239);; Biological Process: regulation of protein metabolic process (GO:0051246);; Biological Process: positive regulation of protein metabolic process (GO:0051247);; Biological Process: regulation of histone H3-K4 methylation (GO:0051569);; Biological Process: regulation of histone H3-K9 methylation (GO:0051570);; Biological Process: positive regulation of histone H3-K4 methylation (GO:0051571);; Biological Process: positive regulation of histone H3-K9 methylation (GO:0051574);; Biological Process: cellular response to stimulus (GO:0051716);; Cellular Component: symplast (GO:0055044);; Biological Process: regulation of macromolecule metabolic process (GO:0060255);; Biological Process: regulation of histone H3-K27 methylation (GO:0061085);; Biological Process: positive regulation of histone H3-K27 methylation (GO:0061087);; Biological Process: biological regulation (GO:0065007);; Cellular Component: intracellular organelle lumen (GO:0070013);; Biological Process: cellular response to cold (GO:0070417);; Biological Process: response to oxygen levels (GO:0070482);; Biological Process: regulation of primary metabolic process (GO:0080090);; Cellular Component: nuclear transcriptional repressor complex (GO:0090568);; Molecular Function: modification-dependent protein binding (GO:0140030);; Molecular Function: methylation-dependent protein binding (GO:0140034);; Biological Process: regulation of histone H3-K9 dimethylation (GO:1900109);; Biological Process: positive regulation of histone H3-K9 dimethylation (GO:1900111);; Biological Process: regulation of chromatin organization (GO:1902275);; Biological Process: positive regulation of chromatin organization (GO:1905269);; Biological Process: regulation of multicellular organismal development (GO:2000026);; Biological Process: regulation of photoperiodism, flowering (GO:2000028);; Biological Process: regulation of reproductive process (GO:2000241);; Biological Process: positive regulation of chromosome organization (GO:2001252);; </t>
  </si>
  <si>
    <t>PHD - plant homeodomain finger protein</t>
  </si>
  <si>
    <t>VIN3-like protein 2 OS=Arabidopsis thaliana OX=3702 GN=VIL2 PE=1 SV=1</t>
  </si>
  <si>
    <t>VIN3-like protein 2 [Oryza sativa Japonica Group]</t>
  </si>
  <si>
    <t>biological process: response to stimulus (GO:0050896);; molecular function: binding (GO:0005488);; cellular component: cell (GO:0005623);; cellular component: cell part (GO:0044464);; cellular component: organelle (GO:0043226);; cellular component: organelle part (GO:0044422);; cellular component: membrane-enclosed lumen (GO:0031974);; cellular component: macromolecular complex (GO:0032991);; cellular component: cell junction (GO:0030054);; biological process: rhythmic process (GO:0048511);; biological process: biological regulation (GO:0065007);; biological process: cellular process (GO:0009987);; biological process: multicellular organismal process (GO:0032501);; biological process: single-organism process (GO:0044699);; cellular component: symplast (GO:0055044)</t>
  </si>
  <si>
    <t>Phyllostachys_edulis_newGene_2469</t>
  </si>
  <si>
    <t>PH02Gene03744</t>
  </si>
  <si>
    <t xml:space="preserve">Cellular Component: peroxisome (GO:0005777);; Cellular Component: plasma membrane (GO:0005886);; Biological Process: sulfur compound metabolic process (GO:0006790);; Biological Process: purine ribonucleotide metabolic process (GO:0009150);; Molecular Function: adenylylsulfatase activity (GO:0047627);; </t>
  </si>
  <si>
    <t xml:space="preserve">K13342|2.3e-10|gab:108462847|K13342 peroxin-5 | (RefSeq) uncharacterized protein LOC108462847 isoform X1 </t>
  </si>
  <si>
    <t>HIT domain</t>
  </si>
  <si>
    <t>Adenylylsulfatase HINT1 OS=Arabidopsis thaliana OX=3702 GN=HINT1 PE=1 SV=1</t>
  </si>
  <si>
    <t>FG</t>
  </si>
  <si>
    <t>Nucleotide transport and metabolism;; Carbohydrate transport and metabolism</t>
  </si>
  <si>
    <t>14 kDa zinc-binding protein [Oryza sativa Japonica Group]</t>
  </si>
  <si>
    <t>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molecular function: catalytic activity (GO:0003824)</t>
  </si>
  <si>
    <t>PH02Gene14569</t>
  </si>
  <si>
    <t>PH02Gene02993</t>
  </si>
  <si>
    <t xml:space="preserve">K15014|3.2e-32|qsu:112035105|K15014 solute carrier family 29 (equilibrative nucleoside transporter), member 1/2/3 | (RefSeq) equilibrative nucleotide transporter 3-like </t>
  </si>
  <si>
    <t>NEP1-interacting protein 2 OS=Arabidopsis thaliana OX=3702 GN=NIP2 PE=1 SV=1</t>
  </si>
  <si>
    <t>hypothetical protein DAI22_10g178800 [Oryza sativa Japonica Group]</t>
  </si>
  <si>
    <t>PH02Gene42632</t>
  </si>
  <si>
    <t xml:space="preserve">K20891|1.1e-197|sbi:8065064|K20891 beta-glucuronosyltransferase [EC:2.4.1.-] | (RefSeq) beta-glucuronosyltransferase GlcAT14A </t>
  </si>
  <si>
    <t>hypothetical protein EJB05_41459 [Eragrostis curvula]</t>
  </si>
  <si>
    <t>PH02Gene31752</t>
  </si>
  <si>
    <t>PREDICTED: transcription factor Maf-like [Oryza brachyantha]</t>
  </si>
  <si>
    <t>Phyllostachys_edulis_newGene_14743</t>
  </si>
  <si>
    <t>PH02Gene22102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</si>
  <si>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endosome (GO:0005768);; Cellular Component: Golgi apparatus (GO:0005794);; Cellular Component: trans-Golgi network (GO:0005802);; Molecular Function: UDP-glycosyltransferase activity (GO:0008194);; Cellular Component: endomembrane system (GO:0012505);; Molecular Function: transferase activity (GO:0016740);; Molecular Function: transferase activity, transferring glycosyl groups (GO:0016757);; Molecular Function: transferase activity, transferring hexosyl groups (GO:0016758);; Cellular Component: cytoplasmic vesicle (GO:0031410);; Cellular Component: vesicle (GO:0031982);; Cellular Component: organelle subcompartment (GO:0031984);;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Golgi apparatus part (GO:0044431);; Cellular Component: cytoplasmic part (GO:0044444);; Cellular Component: intracellular organelle part (GO:0044446);; Cellular Component: cell part (GO:0044464);; Molecular Function: polygalacturonate 4-alpha-galacturonosyltransferase activity (GO:0047262);; Cellular Component: intracellular vesicle (GO:0097708);; Cellular Component: Golgi subcompartment (GO:0098791);; </t>
  </si>
  <si>
    <t xml:space="preserve">K13648|6.4e-298|bdi:100823522|K13648 alpha-1,4-galacturonosyltransferase [EC:2.4.1.43] | (RefSeq) probable galacturonosyltransferase 7 </t>
  </si>
  <si>
    <t>Probable galacturonosyltransferase 7 OS=Arabidopsis thaliana OX=3702 GN=GAUT7 PE=1 SV=2</t>
  </si>
  <si>
    <t>hypothetical protein E2562_025155 [Oryza meyeriana var. granulata]</t>
  </si>
  <si>
    <t>molecular function: catalytic activity (GO:0003824);; cellular component: cell (GO:0005623);; cellular component: cell part (GO:0044464);; cellular component: organelle (GO:0043226);; cellular component: organelle part (GO:0044422)</t>
  </si>
  <si>
    <t>PH02Gene49838</t>
  </si>
  <si>
    <t xml:space="preserve">K15078|3.6e-19|nto:104097518|K15078 structure-specific endonuclease subunit SLX1 [EC:3.6.1.-] | (RefSeq) putative disease resistance protein RGA3 </t>
  </si>
  <si>
    <t>putative disease resistance protein RGA3 [Aegilops tauschii subsp. tauschii]</t>
  </si>
  <si>
    <t>PH02Gene07616</t>
  </si>
  <si>
    <t xml:space="preserve">Biological Process: lipid catabolic process (GO:0016042);; Molecular Function: hydrolase activity (GO:0016787);; </t>
  </si>
  <si>
    <t>patatin-like protein 3 [Panicum hallii]</t>
  </si>
  <si>
    <t>PH02Gene20414</t>
  </si>
  <si>
    <t xml:space="preserve">K20891|2.1e-136|rcu:8276001|K20891 beta-glucuronosyltransferase [EC:2.4.1.-] | (RefSeq) beta-glucuronosyltransferase GlcAT14B </t>
  </si>
  <si>
    <t>PH02Gene16014</t>
  </si>
  <si>
    <t xml:space="preserve">Cellular Component: endoplasmic reticulum (GO:0005783);; Biological Process: N-glycan processing (GO:0006491);; Biological Process: defense response to bacterium (GO:0042742);; </t>
  </si>
  <si>
    <t xml:space="preserve">K08288|2.0e-253|obr:102704856|K08288 protein kinase C substrate 80K-H | (RefSeq) glucosidase 2 subunit beta </t>
  </si>
  <si>
    <t>PREDICTED: glucosidase 2 subunit beta [Oryza brachyantha]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</si>
  <si>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biological process: multi-organism process (GO:0051704)</t>
  </si>
  <si>
    <t>Phyllostachys_edulis_newGene_5746</t>
  </si>
  <si>
    <t xml:space="preserve">K10756|4.9e-06|aof:109844293|K10756 replication factor C subunit 3/5 | (RefSeq) uncharacterized protein LOC109844293 isoform X1 </t>
  </si>
  <si>
    <t>uncharacterized protein LOC104583826 isoform X1 [Brachypodium distachyon]</t>
  </si>
  <si>
    <t>Phyllostachys_edulis_newGene_5466</t>
  </si>
  <si>
    <t>PH02Gene19759</t>
  </si>
  <si>
    <t xml:space="preserve">Cellular Component: Golgi membrane (GO:0000139);; Biological Process: pectin biosynthetic process (GO:0045489);; Molecular Function: polygalacturonate 4-alpha-galacturonosyltransferase activity (GO:0047262);; Biological Process: cell wall organization (GO:0071555);; </t>
  </si>
  <si>
    <t xml:space="preserve">K13648|7.7e-264|obr:102715771|K13648 alpha-1,4-galacturonosyltransferase [EC:2.4.1.43] | (RefSeq) polygalacturonate 4-alpha-galacturonosyltransferase-like </t>
  </si>
  <si>
    <t>Polygalacturonate 4-alpha-galacturonosyltransferase OS=Arabidopsis thaliana OX=3702 GN=GAUT1 PE=1 SV=1</t>
  </si>
  <si>
    <t>PREDICTED: polygalacturonate 4-alpha-galacturonosyltransferase-like [Oryza brachyantha]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</si>
  <si>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single-organism process (GO:0044699);; molecular function: catalytic activity (GO:0003824);; biological process: cellular process (GO:0009987);; biological process: cellular component organization or biogenesis (GO:0071840)</t>
  </si>
  <si>
    <t>PH02Gene15876</t>
  </si>
  <si>
    <t xml:space="preserve">K12338|6.4e-86|brp:103833789|K12338 anthocyanidin 3-O-glucoside 5-O-glucosyltransferase [EC:2.4.1.298] | (RefSeq) UDP-glycosyltransferase 75C1 </t>
  </si>
  <si>
    <t>PH02Gene14939</t>
  </si>
  <si>
    <t xml:space="preserve">K08869|8.8e-22|cre:CHLREDRAFT_165812|K08869 aarF domain-containing kinase | (RefSeq) predicted protein </t>
  </si>
  <si>
    <t>Transcription factor MYBS3 OS=Oryza sativa subsp. japonica OX=39947 GN=MYBS3 PE=2 SV=1</t>
  </si>
  <si>
    <t>hypothetical protein E2562_000632 [Oryza meyeriana var. granulata]</t>
  </si>
  <si>
    <t>PH02Gene30702</t>
  </si>
  <si>
    <t xml:space="preserve">Molecular Function: alpha-L-fucosidase activity (GO:0004560);; </t>
  </si>
  <si>
    <t xml:space="preserve">K15923|0.0e+00|bdi:100837095|K15923 alpha-L-fucosidase 2 [EC:3.2.1.51] | (RefSeq) alpha-L-fucosidase 2 isoform X1 </t>
  </si>
  <si>
    <t>alpha-L-fucosidase 2 isoform X1 [Brachypodium distachyon]</t>
  </si>
  <si>
    <t>PH02Gene48133</t>
  </si>
  <si>
    <t xml:space="preserve">K11303|8.8e-12|bna:111214374|K11303 histone acetyltransferase 1 [EC:2.3.1.48] | (RefSeq) histone acetyltransferase type B catalytic subunit-like </t>
  </si>
  <si>
    <t>L-type lectin-domain containing receptor kinase IV.1 OS=Arabidopsis thaliana OX=3702 GN=LECRK41 PE=2 SV=1</t>
  </si>
  <si>
    <t>PH02Gene47819</t>
  </si>
  <si>
    <t>uncharacterized protein LOC112882745 [Panicum hallii]</t>
  </si>
  <si>
    <t>PH02Gene14274</t>
  </si>
  <si>
    <t xml:space="preserve">Molecular Function: nucleotide binding (GO:0000166);; Molecular Function: molecular_function (GO:0003674);; Molecular Function: catalytic activity (GO:0003824);; Molecular Function: NAD(P)H dehydrogenase (quinone) activity (GO:0003955);; Molecular Function: binding (GO:0005488);; Cellular Component: cellular_component (GO:0005575);; Cellular Component: intracellular (GO:0005622);; Cellular Component: cell (GO:0005623);; Cellular Component: cytoplasm (GO:0005737);; Cellular Component: plasma membrane (GO:0005886);; Biological Process: biological_process (GO:0008150);; Biological Process: metabolic process (GO:0008152);; Molecular Function: FMN binding (GO:0010181);; Cellular Component: membrane (GO:0016020);; Molecular Function: oxidoreductase activity (GO:0016491);; Molecular Function: oxidoreductase activity, acting on NAD(P)H (GO:0016651);; Molecular Function: oxidoreductase activity, acting on NAD(P)H, quinone or similar compound as acceptor (GO:0016655);; Molecular Function: ribonucleotide binding (GO:0032553);; Molecular Function: small molecule binding (GO:0036094);; Molecular Function: ion binding (GO:0043167);; Molecular Function: anion binding (GO:0043168);; Cellular Component: intracellular part (GO:0044424);; Cellular Component: cell part (GO:0044464);; Molecular Function: cofactor binding (GO:0048037);; Molecular Function: coenzyme binding (GO:0050662);; Biological Process: oxidation-reduction process (GO:0055114);; Cellular Component: cell periphery (GO:0071944);; Molecular Function: organic cyclic compound binding (GO:0097159);; Molecular Function: carbohydrate derivative binding (GO:0097367);; Molecular Function: nucleoside phosphate binding (GO:1901265);; Molecular Function: heterocyclic compound binding (GO:1901363);; </t>
  </si>
  <si>
    <t xml:space="preserve">K03809|7.2e-75|dosa:Os10t0436800-01|K03809 NAD(P)H dehydrogenase (quinone) [EC:1.6.5.2] | (RefSeq) Os10g0436800; Similar to flavoprotein wrbA. </t>
  </si>
  <si>
    <t>Ubiquinone and other terpenoid-quinone biosynthesis (ko00130)</t>
  </si>
  <si>
    <t>NADPH-dependent FMN reductase</t>
  </si>
  <si>
    <t>Probable NAD(P)H dehydrogenase (quinone) FQR1-like 2 OS=Arabidopsis thaliana OX=3702 GN=At4g36750 PE=1 SV=1</t>
  </si>
  <si>
    <t>hypothetical protein E2562_024433 [Oryza meyeriana var. granulata]</t>
  </si>
  <si>
    <t>molecular function: binding (GO:0005488);; molecular function: catalytic activity (GO:0003824);; biological process: metabolic process (GO:0008152);; biological process: single-organism process (GO:0044699);; cellular component: cell (GO:0005623);; cellular component: cell part (GO:0044464);; cellular component: membrane (GO:0016020)</t>
  </si>
  <si>
    <t>Phyllostachys_edulis_newGene_7832</t>
  </si>
  <si>
    <t>hypothetical protein EE612_037606, partial [Oryza sativa]</t>
  </si>
  <si>
    <t>PH02Gene45681</t>
  </si>
  <si>
    <t xml:space="preserve">K14209|4.9e-10|soe:110791038|K14209 solute carrier family 36 (proton-coupled amino acid transporter) | (RefSeq) amino acid transporter AVT3C-like </t>
  </si>
  <si>
    <t>amino acid permease 8 [Brachypodium distachyon]</t>
  </si>
  <si>
    <t>PH02Gene21988</t>
  </si>
  <si>
    <t xml:space="preserve">K05665|0.0e+00|sbi:8066798|K05665 ATP-binding cassette, subfamily C (CFTR/MRP), member 1 [EC:7.6.2.3] | (RefSeq) ABC transporter C family member 2 </t>
  </si>
  <si>
    <t>ABC transporter C family member 2 OS=Arabidopsis thaliana OX=3702 GN=ABCC2 PE=1 SV=2</t>
  </si>
  <si>
    <t>hypothetical protein GQ55_7G286600 [Panicum hallii var. hallii]</t>
  </si>
  <si>
    <t>PH02Gene07421</t>
  </si>
  <si>
    <t>PH02Gene07998</t>
  </si>
  <si>
    <t>hypothetical protein E2562_015601 [Oryza meyeriana var. granulata]</t>
  </si>
  <si>
    <t>PH02Gene43806</t>
  </si>
  <si>
    <t xml:space="preserve">Biological Process: ribosomal large subunit assembly (GO:0000027);; Biological Process: maturation of LSU-rRNA (GO:0000470);; Molecular Function: rRNA binding (GO:0019843);; </t>
  </si>
  <si>
    <t xml:space="preserve">K14847|8.6e-159|dosa:Os01t0513800-01|K14847 ribosome production factor 2 | (RefSeq) Os01g0513800; Similar to Brix domain containing protein 1 homolog. </t>
  </si>
  <si>
    <t>Ribosome production factor 2 homolog OS=Oryza sativa subsp. japonica OX=39947 GN=Os01g0513800 PE=2 SV=1</t>
  </si>
  <si>
    <t>hypothetical protein E2562_016020 [Oryza meyeriana var. granulata]</t>
  </si>
  <si>
    <t>biological process: cellular process (GO:0009987);; biological process: cellular component organization or biogenesis (GO:0071840);; biological process: metabolic process (GO:0008152);; molecular function: binding (GO:0005488)</t>
  </si>
  <si>
    <t>PH02Gene26576</t>
  </si>
  <si>
    <t>Cold-regulated protein 27 OS=Arabidopsis thaliana OX=3702 GN=COR27 PE=1 SV=1</t>
  </si>
  <si>
    <t>uncharacterized protein LOC100829766 isoform X3 [Brachypodium distachyon]</t>
  </si>
  <si>
    <t>PH02Gene15101</t>
  </si>
  <si>
    <t>Senescence regulator</t>
  </si>
  <si>
    <t>hypothetical protein BAE44_0011801 [Dichanthelium oligosanthes]</t>
  </si>
  <si>
    <t>PH02Gene01411</t>
  </si>
  <si>
    <t>PH02Gene14047</t>
  </si>
  <si>
    <t>protein FAM133 [Setaria viridis]</t>
  </si>
  <si>
    <t>PH02Gene45067</t>
  </si>
  <si>
    <t>SPARK</t>
  </si>
  <si>
    <t>Uncharacterized GPI-anchored protein At1g61900 OS=Arabidopsis thaliana OX=3702 GN=At1g61900 PE=2 SV=1</t>
  </si>
  <si>
    <t>hypothetical protein E2562_004611 [Oryza meyeriana var. granulata]</t>
  </si>
  <si>
    <t>PH02Gene47063</t>
  </si>
  <si>
    <t xml:space="preserve">K13428|2.4e-08|bna:106371753|K13428 LRR receptor-like serine/threonine-protein kinase EFR [EC:2.7.11.1] | (RefSeq) LRR receptor-like serine/threonine-protein kinase EFR </t>
  </si>
  <si>
    <t>LRR receptor-like serine/threonine-protein kinase EFR OS=Arabidopsis thaliana OX=3702 GN=EFR PE=1 SV=1</t>
  </si>
  <si>
    <t>receptor kinase-like protein Xa21 [Aegilops tauschii subsp. tauschii]</t>
  </si>
  <si>
    <t>PH02Gene09463</t>
  </si>
  <si>
    <t xml:space="preserve">Molecular Function: GDP-D-glucose phosphorylase activity (GO:0080048);; </t>
  </si>
  <si>
    <t xml:space="preserve">K14190|9.1e-178|sita:101780560|K14190 GDP-L-galactose phosphorylase [EC:2.7.7.69] | (RefSeq) GDP-L-galactose phosphorylase 1 isoform X1 </t>
  </si>
  <si>
    <t>Domain of unknown function (DUF4922)</t>
  </si>
  <si>
    <t>GDP-L-galactose phosphorylase 1 OS=Arabidopsis thaliana OX=3702 GN=VTC2 PE=1 SV=1</t>
  </si>
  <si>
    <t>GDP-L-galactose phosphorylase 2 isoform X1 [Oryza sativa Japonica Group]</t>
  </si>
  <si>
    <t>PH02Gene17251</t>
  </si>
  <si>
    <t xml:space="preserve">K10663|8.3e-21|sind:105167419|K10663 E3 ubiquitin-protein ligase ATL4 [EC:2.3.2.27] | (RefSeq) E3 ubiquitin-protein ligase ATL4-like </t>
  </si>
  <si>
    <t>RING-H2 finger protein ATL46 OS=Arabidopsis thaliana OX=3702 GN=ATL46 PE=2 SV=1</t>
  </si>
  <si>
    <t>RING-H2 finger protein ATL46 [Oryza sativa Japonica Group]</t>
  </si>
  <si>
    <t>PH02Gene04082</t>
  </si>
  <si>
    <t xml:space="preserve">K12593|5.4e-78|dosa:Os01t0144600-01|K12593 M-phase phosphoprotein 6, animal type | (RefSeq) Os01g0144600; Conserved hypothetical protein. </t>
  </si>
  <si>
    <t>M-phase phosphoprotein 6</t>
  </si>
  <si>
    <t>hypothetical protein DAI22_01g031100 [Oryza sativa Japonica Group]</t>
  </si>
  <si>
    <t>PH02Gene27469</t>
  </si>
  <si>
    <t xml:space="preserve">Cellular Component: nucleosome (GO:0000786);; Molecular Function: DNA binding (GO:0003677);; Biological Process: nucleosome assembly (GO:0006334);; Biological Process: regulation of transcription, DNA-templated (GO:0006355);; Cellular Component: host cell nucleus (GO:0042025);; </t>
  </si>
  <si>
    <t>hypothetical protein EJB05_38498 [Eragrostis curvula]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</si>
  <si>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cellular component organization or biogenesis (GO:0071840);; biological process: biological regulation (GO:0065007);; cellular component: other organism (GO:0044215);; cellular component: other organism part (GO:0044217)</t>
  </si>
  <si>
    <t>PH02Gene19118</t>
  </si>
  <si>
    <t xml:space="preserve">K12309|3.4e-55|lja:Lj3g3v0323160.1|K12309 beta-galactosidase [EC:3.2.1.23] | (RefSeq) Lj3g3v0323160.1; - </t>
  </si>
  <si>
    <t>Protein indeterminate-domain 14 OS=Arabidopsis thaliana OX=3702 GN=IDD14 PE=1 SV=1</t>
  </si>
  <si>
    <t>protein indeterminate-domain 16-like [Aegilops tauschii subsp. tauschii]</t>
  </si>
  <si>
    <t>PH02Gene10203</t>
  </si>
  <si>
    <t xml:space="preserve">K10706|0.0e+00|vvi:100855072|K10706 senataxin [EC:3.6.4.-] | (RefSeq) uncharacterized LOC100855072 </t>
  </si>
  <si>
    <t>AAA domain</t>
  </si>
  <si>
    <t>uncharacterized protein LOC100839489 [Brachypodium distachyon]</t>
  </si>
  <si>
    <t>Phyllostachys_edulis_newGene_5116</t>
  </si>
  <si>
    <t xml:space="preserve">K19042|4.4e-87|ats:109779711|K19042 E3 ubiquitin-protein ligase BOI and related proteins [EC:2.3.2.27] | (RefSeq) LOC109779711; BOI-related E3 ubiquitin-protein ligase 1-like </t>
  </si>
  <si>
    <t>hypothetical protein SETIT_1G276600v2 [Setaria italica]</t>
  </si>
  <si>
    <t>PH02Gene26407</t>
  </si>
  <si>
    <t xml:space="preserve">K09571|7.2e-211|egu:105055849|K09571 FK506-binding protein 4/5 [EC:5.2.1.8] | (RefSeq) peptidyl-prolyl cis-trans isomerase FKBP62-like isoform X1 </t>
  </si>
  <si>
    <t>peptidyl-prolyl cis-trans isomerase FKBP62-like isoform X1 [Panicum hallii]</t>
  </si>
  <si>
    <t>PH02Gene48580</t>
  </si>
  <si>
    <t xml:space="preserve">K13416|7.8e-53|ccaj:109804868|K13416 brassinosteroid insensitive 1-associated receptor kinase 1 [EC:2.7.10.1 2.7.11.1] | (RefSeq) BRASSINOSTEROID INSENSITIVE 1-associated receptor kinase 1-like isoform X1 </t>
  </si>
  <si>
    <t>G-type lectin S-receptor-like serine/threonine-protein kinase LECRK3 OS=Oryza sativa subsp. japonica OX=39947 GN=LECRK3 PE=3 SV=2</t>
  </si>
  <si>
    <t>PH02Gene02803</t>
  </si>
  <si>
    <t xml:space="preserve">K01845|2.0e-66|apro:F751_2870|K01845 glutamate-1-semialdehyde 2,1-aminomutase [EC:5.4.3.8] | (RefSeq) Glutamate-1-semialdehyde 2,1-aminomutase, chloroplastic </t>
  </si>
  <si>
    <t>NAD(P)H-binding</t>
  </si>
  <si>
    <t>Protein HIGH CHLOROPHYLL FLUORESCENCE PHENOTYPE 173, chloroplastic OS=Arabidopsis thaliana OX=3702 GN=HCF173 PE=1 SV=1</t>
  </si>
  <si>
    <t>uncharacterized protein LOC112890735 [Panicum hallii]</t>
  </si>
  <si>
    <t>PH02Gene06889</t>
  </si>
  <si>
    <t xml:space="preserve">K12449|4.6e-222|zma:542159|K12449 UDP-apiose/xylose synthase | (RefSeq) pco119463; dTDP-glucose 4,6-dehydratase </t>
  </si>
  <si>
    <t>UDP-D-apiose/UDP-D-xylose synthase OS=Oryza sativa subsp. japonica OX=39947 GN=Os01g0969100 PE=2 SV=1</t>
  </si>
  <si>
    <t>hypothetical protein EJB05_18993 [Eragrostis curvula]</t>
  </si>
  <si>
    <t>PH02Gene48178</t>
  </si>
  <si>
    <t xml:space="preserve">K15803|3.7e-124|obr:102717612|K15803 (-)-germacrene D synthase [EC:4.2.3.75] | (RefSeq) (-)-germacrene D synthase-like </t>
  </si>
  <si>
    <t>PH02Gene09295</t>
  </si>
  <si>
    <t xml:space="preserve">Cellular Component: nucleus (GO:0005634);; Molecular Function: metal ion binding (GO:0046872);; </t>
  </si>
  <si>
    <t xml:space="preserve">K11422|2.3e-34|qsu:112002491|K11422 [histone H3]-lysine4 N-trimethyltransferase SETD1 [EC:2.1.1.354] | (RefSeq) histone-lysine N-methyltransferase, H3 lysine-4 specific-like </t>
  </si>
  <si>
    <t>Histone H3-lysine(4) N-trimethyltransferase ATX1 OS=Arabidopsis thaliana OX=3702 GN=ATX1 PE=1 SV=2</t>
  </si>
  <si>
    <t>uncharacterized protein LOC4347822 isoform X3 [Oryza sativa Japonica Group]</t>
  </si>
  <si>
    <t>PH02Gene44725</t>
  </si>
  <si>
    <t xml:space="preserve">K01180|6.4e-45|cmax:111487562|K01180 endo-1,3(4)-beta-glucanase [EC:3.2.1.6] | (RefSeq) uncharacterized protein LOC111487562 </t>
  </si>
  <si>
    <t>PREDICTED: proline-rich receptor-like protein kinase PERK1 [Oryza brachyantha]</t>
  </si>
  <si>
    <t>PH02Gene18421</t>
  </si>
  <si>
    <t xml:space="preserve">K16732|8.2e-241|dosa:Os01t0685900-01|K16732 protein regulator of cytokinesis 1 | (RefSeq) Os01g0685900; Similar to 65kD microtubule associated protein. </t>
  </si>
  <si>
    <t>65-kDa microtubule-associated protein 3 OS=Arabidopsis thaliana OX=3702 GN=MAP65-3 PE=1 SV=1</t>
  </si>
  <si>
    <t>hypothetical protein E2562_014591 [Oryza meyeriana var. granulata]</t>
  </si>
  <si>
    <t>PH02Gene12535</t>
  </si>
  <si>
    <t>GEM-like protein 1 OS=Arabidopsis thaliana OX=3702 GN=FIP1 PE=1 SV=1</t>
  </si>
  <si>
    <t>GEM-like protein 1 [Brachypodium distachyon]</t>
  </si>
  <si>
    <t>PH02Gene31061</t>
  </si>
  <si>
    <t xml:space="preserve">Molecular Function: DNA binding (GO:0003677);; Molecular Function: DNA primase activity (GO:0003896);; Molecular Function: metal ion binding (GO:0046872);; Molecular Function: 4 iron, 4 sulfur cluster binding (GO:0051539);; </t>
  </si>
  <si>
    <t xml:space="preserve">K02685|2.6e-245|dosa:Os07t0406800-01|K02685 DNA primase large subunit | (RefSeq) Os07g0406800; DNA primase, large subunit, eukaryotic domain containing protein. </t>
  </si>
  <si>
    <t>Eukaryotic and archaeal DNA primase, large subunit</t>
  </si>
  <si>
    <t>Probable DNA primase large subunit OS=Arabidopsis thaliana OX=3702 GN=At1g67320 PE=2 SV=2</t>
  </si>
  <si>
    <t>putative DNA primase large subunit [Panicum miliaceum]</t>
  </si>
  <si>
    <t>PH02Gene09371</t>
  </si>
  <si>
    <t xml:space="preserve">K16286|3.6e-75|ats:109740460|K16286 E3 ubiquitin-protein ligase EL5 [EC:2.3.2.27] | (RefSeq) LOC109740460; E3 ubiquitin-protein ligase EL5-like </t>
  </si>
  <si>
    <t>E3 ubiquitin-protein ligase EL5-like [Aegilops tauschii subsp. tauschii]</t>
  </si>
  <si>
    <t>PH02Gene31149</t>
  </si>
  <si>
    <t xml:space="preserve">Cellular Component: nucleus (GO:0005634);; Biological Process: tRNA methylation (GO:0030488);; Cellular Component: tRNA (m1A) methyltransferase complex (GO:0031515);; </t>
  </si>
  <si>
    <t xml:space="preserve">K03256|1.5e-222|obr:102713538|K03256 tRNA (adenine58-N1)-methyltransferase non-catalytic subunit | (RefSeq) tRNA (adenine(58)-N(1))-methyltransferase non-catalytic subunit trm6 </t>
  </si>
  <si>
    <t>Gcd10p family</t>
  </si>
  <si>
    <t>PREDICTED: tRNA (adenine(58)-N(1))-methyltransferase non-catalytic subunit trm6 [Oryza brachyantha]</t>
  </si>
  <si>
    <t>cellular component: cell (GO:0005623);; cellular component: organelle (GO:0043226);; cellular component: cell part (GO:0044464);; biological process: metabolic process (GO:0008152);; biological process: cellular process (GO:0009987);; cellular component: macromolecular complex (GO:0032991)</t>
  </si>
  <si>
    <t>Phyllostachys_edulis_newGene_14371</t>
  </si>
  <si>
    <t xml:space="preserve">K08853|2.5e-21|obr:102712695|K08853 AP2-associated kinase [EC:2.7.11.1] | (RefSeq) probable serine/threonine-protein kinase DDB_G0276461 </t>
  </si>
  <si>
    <t>PH02Gene30649</t>
  </si>
  <si>
    <t xml:space="preserve">Cellular Component: ruffle membrane (GO:0032587);; Molecular Function: phosphatidylinositol binding (GO:0035091);; Molecular Function: metal ion binding (GO:0046872);; Biological Process: regulation of ruffle assembly (GO:1900027);; </t>
  </si>
  <si>
    <t xml:space="preserve">K20523|1.7e-250|sbi:8084602|K20523 SH3 domain-containing YSC84-like protein 1 | (RefSeq) uncharacterized protein LOC8084602 </t>
  </si>
  <si>
    <t>Las17-binding protein actin regulator</t>
  </si>
  <si>
    <t>uncharacterized protein LOC8084602 [Sorghum bicolor]</t>
  </si>
  <si>
    <t>cellular component: cell (GO:0005623);; cellular component: membrane (GO:0016020);; cellular component: membrane part (GO:0044425);; cellular component: cell part (GO:0044464);; molecular function: binding (GO:0005488);; biological process: biological regulation (GO:0065007)</t>
  </si>
  <si>
    <t>PH02Gene15391</t>
  </si>
  <si>
    <t xml:space="preserve">K10717|1.0e-277|ats:109742016|K10717 cytokinin trans-hydroxylase | (RefSeq) LOC109742016; cytokinin hydroxylase-like </t>
  </si>
  <si>
    <t>cytokinin hydroxylase-like [Aegilops tauschii subsp. tauschii]</t>
  </si>
  <si>
    <t>PH02Gene20682</t>
  </si>
  <si>
    <t xml:space="preserve">Molecular Function: ubiquitin-protein transferase activity (GO:0004842);; Biological Process: defense response, incompatible interaction (GO:0009814);; </t>
  </si>
  <si>
    <t xml:space="preserve">K10260|1.4e-14|mpp:MICPUCDRAFT_56233|K10260 F-box and WD-40 domain protein 7 | (RefSeq) WD40 repeat protein </t>
  </si>
  <si>
    <t>U-box domain-containing protein 4 OS=Oryza sativa subsp. japonica OX=39947 GN=PUB4 PE=2 SV=1</t>
  </si>
  <si>
    <t>hypothetical protein GQ55_1G096500 [Panicum hallii var. hallii]</t>
  </si>
  <si>
    <t>molecular function: catalytic activity (GO:0003824);; biological process: immune system process (GO:0002376);; biological process: response to stimulus (GO:0050896);; biological process: multi-organism process (GO:0051704)</t>
  </si>
  <si>
    <t>PH02Gene13779</t>
  </si>
  <si>
    <t xml:space="preserve">Molecular Function: molecular_function (GO:0003674);; Molecular Function: motor activity (GO:0003774);; Molecular Function: microtubule motor activity (GO:0003777);; Molecular Function: catalytic activity (GO:0003824);; Molecular Function: protein binding (GO:0005515);; Molecular Function: ATP binding (GO:0005524);; Cellular Component: cellular_component (GO:0005575);; Cellular Component: intracellular (GO:0005622);; Cellular Component: cell (GO:0005623);; Cellular Component: cytoskeleton (GO:0005856);; Cellular Component: kinesin complex (GO:0005871);; Cellular Component: microtubule associated complex (GO:0005875);; Cellular Component: plasma membrane (GO:0005886);; Biological Process: movement of cell or subcellular component (GO:0006928);; Biological Process: microtubule-based process (GO:0007017);; Biological Process: microtubule-based movement (GO:0007018);; Molecular Function: microtubule binding (GO:0008017);; Biological Process: biological_process (GO:0008150);; Biological Process: cellular process (GO:0009987);; Cellular Component: microtubule cytoskeleton (GO:0015630);; Cellular Component: membrane (GO:0016020);;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Cellular Component: macromolecular complex (GO:0032991);; Cellular Component: organelle (GO:0043226);; Cellular Component: non-membrane-bounded organelle (GO:0043228);; Cellular Component: intracellular organelle (GO:0043229);; Cellular Component: intracellular non-membrane-bounded organelle (GO:0043232);; Cellular Component: organelle part (GO:0044422);; Cellular Component: intracellular part (GO:0044424);; Cellular Component: cytoskeletal part (GO:0044430);; Cellular Component: intracellular organelle part (GO:0044446);; Cellular Component: cell part (GO:0044464);; Cellular Component: cell periphery (GO:0071944);; </t>
  </si>
  <si>
    <t xml:space="preserve">K10406|0.0e+00|obr:102709927|K10406 kinesin family member C2/C3 | (RefSeq) kinesin KP1-like </t>
  </si>
  <si>
    <t>Kinesin-like protein KIN-14K OS=Oryza sativa subsp. japonica OX=39947 GN=KIN14K PE=2 SV=1</t>
  </si>
  <si>
    <t>hypothetical protein E2562_031513 [Oryza meyeriana var. granulata]</t>
  </si>
  <si>
    <t>molecular function: catalytic activity (GO:0003824);; molecular function: binding (GO:0005488);; cellular component: cell (GO:0005623);; cellular component: cell part (GO:0044464);; cellular component: organelle (GO:0043226);; cellular component: macromolecular complex (GO:0032991);; cellular component: organelle part (GO:0044422);; cellular component: membrane (GO:0016020);; biological process: cellular process (GO:0009987);; biological process: single-organism process (GO:0044699)</t>
  </si>
  <si>
    <t>PH02Gene40353</t>
  </si>
  <si>
    <t>Protein of unknown function (DUF3531)</t>
  </si>
  <si>
    <t>hypothetical protein E2562_023121 [Oryza meyeriana var. granulata]</t>
  </si>
  <si>
    <t>PH02Gene45483</t>
  </si>
  <si>
    <t xml:space="preserve">K01456|3.0e-81|pavi:110759676|K01456 peptide-N4-(N-acetyl-beta-glucosaminyl)asparagine amidase [EC:3.5.1.52] | (RefSeq) peptide-N(4)-(N-acetyl-beta- glucosaminyl)asparagine amidase-like </t>
  </si>
  <si>
    <t>IN2-2 protein OS=Zea mays OX=4577 GN=IN2-2 PE=2 SV=1</t>
  </si>
  <si>
    <t>putative aldo-keto reductase 2 [Dichanthelium oligosanthes]</t>
  </si>
  <si>
    <t>PH02Gene43393</t>
  </si>
  <si>
    <t xml:space="preserve">Molecular Function: mRNA binding (GO:0003729);; Cellular Component: cytoplasm (GO:0005737);; Biological Process: mRNA destabilization (GO:0061157);; </t>
  </si>
  <si>
    <t xml:space="preserve">K20102|4.6e-312|osa:4334103|K20102 YTH domain-containing family protein | (RefSeq) uncharacterized protein LOC4334103 isoform X1 </t>
  </si>
  <si>
    <t>YTH domain-containing family protein 2 isoform X1 [Oryza sativa Japonica Group]</t>
  </si>
  <si>
    <t>Phyllostachys_edulis_newGene_19038</t>
  </si>
  <si>
    <t xml:space="preserve">K00924|8.8e-22|dosa:Os10t0521700-01|K00924 kinase [EC:2.7.1.-] | (RefSeq) Os10g0521700; Similar to Shaggy-related protein kinase NtK-1 (EC 2.7.1.-). </t>
  </si>
  <si>
    <t>PH02Gene30931</t>
  </si>
  <si>
    <t>motile sperm domain-containing protein 2 [Brachypodium distachyon]</t>
  </si>
  <si>
    <t>PH02Gene20761</t>
  </si>
  <si>
    <t>salt stress protein 5 [Triticum aestivum]</t>
  </si>
  <si>
    <t>PH02Gene32168</t>
  </si>
  <si>
    <t xml:space="preserve">K13065|1.2e-172|sbi:8061352|K13065 shikimate O-hydroxycinnamoyltransferase [EC:2.3.1.133] | (RefSeq) putrescine hydroxycinnamoyltransferase 1 </t>
  </si>
  <si>
    <t>PH02Gene20475</t>
  </si>
  <si>
    <t xml:space="preserve">K00430|2.2e-138|dosa:Os01t0963000-01|K00430 peroxidase [EC:1.11.1.7] | (RefSeq) Os01g0963000; Similar to Peroxidase BP 1 precursor. </t>
  </si>
  <si>
    <t>Cationic peroxidase SPC4 [Dichanthelium oligosanthes]</t>
  </si>
  <si>
    <t>PH02Gene38725</t>
  </si>
  <si>
    <t xml:space="preserve">K00012|2.4e-273|sita:101780186|K00012 UDPglucose 6-dehydrogenase [EC:1.1.1.22] | (RefSeq) UDP-glucose 6-dehydrogenase 4 </t>
  </si>
  <si>
    <t>UDP-glucose 6-dehydrogenase 4 [Dichanthelium oligosanthes]</t>
  </si>
  <si>
    <t>PH02Gene48397</t>
  </si>
  <si>
    <t xml:space="preserve">K20718|5.3e-12|crb:17888963|K20718 LRR receptor-like serine/threonine-protein kinase ERECTA [EC:2.7.11.1] | (RefSeq) LRR receptor-like serine/threonine-protein kinase ERECTA </t>
  </si>
  <si>
    <t>wall-associated receptor kinase 4 [Brachypodium distachyon]</t>
  </si>
  <si>
    <t>PH02Gene00469</t>
  </si>
  <si>
    <t xml:space="preserve">Cellular Component: chloroplast (GO:0009507);; Biological Process: cytochrome b6f complex assembly (GO:0010190);; </t>
  </si>
  <si>
    <t>Cofactor assembly of complex C subunit B, CCB2/CCB4</t>
  </si>
  <si>
    <t>Protein COFACTOR ASSEMBLY OF COMPLEX C SUBUNIT B CCB4, chloroplastic OS=Arabidopsis thaliana OX=3702 GN=CCB4 PE=1 SV=1</t>
  </si>
  <si>
    <t>protein COFACTOR ASSEMBLY OF COMPLEX C SUBUNIT B CCB4, chloroplastic isoform X3 [Oryza sativa Japonica Group]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</si>
  <si>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</t>
  </si>
  <si>
    <t>PH02Gene33906</t>
  </si>
  <si>
    <t>uncharacterized protein C2845_PM02G18840 [Panicum miliaceum]</t>
  </si>
  <si>
    <t>PH02Gene38297</t>
  </si>
  <si>
    <t xml:space="preserve">K11437|1.6e-196|sita:101770385|K11437 type I protein arginine methyltransferase [EC:2.1.1.319] | (RefSeq) probable protein arginine N-methyltransferase 6.1 </t>
  </si>
  <si>
    <t>Probable protein arginine N-methyltransferase 6.1 OS=Oryza sativa subsp. japonica OX=39947 GN=PRMT6.1 PE=3 SV=2</t>
  </si>
  <si>
    <t>probable protein arginine N-methyltransferase 6.1 [Setaria italica]</t>
  </si>
  <si>
    <t>PH02Gene09873</t>
  </si>
  <si>
    <t>Saccharopine dehydrogenase NADP binding domain</t>
  </si>
  <si>
    <t>uncharacterized protein LOC106866586 isoform X1 [Brachypodium distachyon]</t>
  </si>
  <si>
    <t>PH02Gene01915</t>
  </si>
  <si>
    <t xml:space="preserve">K19038|1.7e-18|ghi:107886690|K19038 E3 ubiquitin-protein ligase ATL41 [EC:2.3.2.27] | (RefSeq) E3 ubiquitin-protein ligase ATL41-like </t>
  </si>
  <si>
    <t>RING-H2 finger protein ATL1 OS=Arabidopsis thaliana OX=3702 GN=ATL1 PE=2 SV=1</t>
  </si>
  <si>
    <t>PREDICTED: RING-H2 finger protein ATL68-like [Oryza brachyantha]</t>
  </si>
  <si>
    <t>PH02Gene32647</t>
  </si>
  <si>
    <t xml:space="preserve">K16275|6.5e-174|bdi:100835302|K16275 E3 ubiquitin-protein ligase BAH [EC:2.3.2.27] | (RefSeq) probable E3 ubiquitin-protein ligase BAH1-like 2 isoform X2 </t>
  </si>
  <si>
    <t>PH02Gene04968</t>
  </si>
  <si>
    <t xml:space="preserve">K14841|2.9e-08|obr:102706672|K14841 ribosome biogenesis protein NSA1 | (RefSeq) WD repeat-containing protein DDB_G0290555 </t>
  </si>
  <si>
    <t>PREDICTED: zinc finger protein ZAT12-like [Oryza brachyantha]</t>
  </si>
  <si>
    <t>PH02Gene28954</t>
  </si>
  <si>
    <t xml:space="preserve">K13199|1.1e-137|sbi:8082208|K13199 plasminogen activator inhibitor 1 RNA-binding protein | (RefSeq) RGG repeats nuclear RNA binding protein A </t>
  </si>
  <si>
    <t>PH02Gene30121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</si>
  <si>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Biological Process: cellular protein modification process (GO:0006464);; Biological Process: protein methylation (GO:0006479);; Biological Process: nitrogen compound metabolic process (GO:0006807);; Biological Process: biological_process (GO:0008150);; Biological Process: metabolic process (GO:0008152);; Molecular Function: methyltransferase activity (GO:0008168);; Molecular Function: N-methyltransferase activity (GO:0008170);; Biological Process: protein alkylation (GO:0008213);; Molecular Function: protein methyltransferase activity (GO:0008276);; Molecular Function: S-adenosylmethionine-dependent methyltransferase activity (GO:0008757);; Cellular Component: chloroplast (GO:0009507);; Cellular Component: plastid stroma (GO:0009532);; Cellular Component: plastid (GO:0009536);; Cellular Component: chloroplast stroma (GO:0009570);; Biological Process: cellular process (GO:0009987);; Molecular Function: lysine N-methyltransferase activity (GO:0016278);; Molecular Function: protein-lysine N-methyltransferase activity (GO:0016279);; Molecular Function: transferase activity (GO:0016740);; Molecular Function: transferase activity, transferring one-carbon groups (GO:0016741);; Biological Process: peptidyl-lysine methylation (GO:0018022);; Biological Process: peptidyl-lysine trimethylation (GO:0018023);; Biological Process: peptidyl-lysine monomethylation (GO:0018026);; Biological Process: peptidyl-amino acid modification (GO:0018193);; Biological Process: peptidyl-lysine modification (GO:0018205);; Biological Process: protein metabolic process (GO:0019538);; Biological Process: methylation (GO:0032259);; Biological Process: protein modification process (GO:0036211);;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macromolecule methylation (GO:0043414);;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organic substance metabolic process (GO:0071704);; Biological Process: organonitrogen compound metabolic process (GO:1901564);; </t>
  </si>
  <si>
    <t xml:space="preserve">K00592|3.1e-50|obr:102703061|K00592 [ribulose-bisphosphate carboxylase]/[fructose-bisphosphate aldolase]-lysine N-methyltransferase [EC:2.1.1.127 2.1.1.259] | (RefSeq) ribulose-1,5 bisphosphate carboxylase/oxygenase large subunit N-methyltransferase, chloroplastic </t>
  </si>
  <si>
    <t>PREDICTED: ribulose-1,5 bisphosphate carboxylase/oxygenase large subunit N-methyltransferase, chloroplastic, partial [Oryza brachyantha]</t>
  </si>
  <si>
    <t>molecular function: catalytic activity (GO:0003824);; cellular component: cell (GO:0005623);; cellular component: cell part (GO:0044464);; biological process: metabolic process (GO:0008152);; biological process: cellular process (GO:0009987);; cellular component: organelle (GO:0043226);; cellular component: organelle part (GO:0044422)</t>
  </si>
  <si>
    <t>Phyllostachys_edulis_newGene_3791</t>
  </si>
  <si>
    <t xml:space="preserve">Biological Process: gene silencing by RNA (GO:0031047);; </t>
  </si>
  <si>
    <t xml:space="preserve">K17046|1.3e-45|ini:109192967|K17046 protein DEK | (RefSeq) factor of DNA methylation 4-like </t>
  </si>
  <si>
    <t>XH domain</t>
  </si>
  <si>
    <t>Factor of DNA methylation 1 OS=Arabidopsis thaliana OX=3702 GN=FDM1 PE=1 SV=1</t>
  </si>
  <si>
    <t>factor of DNA methylation 1 [Brachypodium distachyon]</t>
  </si>
  <si>
    <t>biological process: cellular process (GO:0009987);; biological process: single-organism process (GO:0044699);; biological process: biological regulation (GO:0065007)</t>
  </si>
  <si>
    <t>PH02Gene25876</t>
  </si>
  <si>
    <t xml:space="preserve">K00924|3.6e-126|bna:106414264|K00924 kinase [EC:2.7.1.-] | (RefSeq) probable serine/threonine-protein kinase PBL1 isoform X1 </t>
  </si>
  <si>
    <t>hypothetical protein C2845_PM05G10220 [Panicum miliaceum]</t>
  </si>
  <si>
    <t>PH02Gene32515</t>
  </si>
  <si>
    <t>protein NEN1-like [Panicum miliaceum]</t>
  </si>
  <si>
    <t>PH02Gene50983</t>
  </si>
  <si>
    <t>PH02Gene21100</t>
  </si>
  <si>
    <t xml:space="preserve">Biological Process: MAPK cascade (GO:0000165);; Biological Process: activation of MAPKK activity (GO:0000186);; Biological Process: microtubule cytoskeleton organization (GO:0000226);; Biological Process: response to acid chemical (GO:0001101);; Biological Process: regulation of protein phosphorylation (GO:0001932);; Biological Process: positive regulation of protein phosphorylation (GO:0001934);; Molecular Function: molecular_function (GO:0003674);; Molecular Function: catalytic activity (GO:0003824);; Molecular Function: protein kinase activity (GO:0004672);; Molecular Function: protein serine/threonine kinase activity (GO:0004674);; Molecular Function: MAP kinase kinase kinase activity (GO:0004709);; Molecular Function: ATP binding (GO:0005524);; Cellular Component: cellular_component (GO:0005575);; Cellular Component: intracellular (GO:0005622);; Cellular Component: cell (GO:0005623);; Cellular Component: nucleus (GO:0005634);; Cellular Component: cytoplasm (GO:0005737);; Cellular Component: cell cortex (GO:0005938);;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response to osmotic stress (GO:0006970);; Biological Process: response to oxidative stress (GO:0006979);; Biological Process: organelle organization (GO:0006996);; Biological Process: cytoskeleton organization (GO:0007010);; Biological Process: microtubule-based process (GO:0007017);; Biological Process: cell communication (GO:0007154);; Biological Process: signal transduction (GO:0007165);; Biological Process: regulation of mitotic cell cycle (GO:0007346);; Biological Process: biological_process (GO:0008150);; Biological Process: metabolic process (GO:0008152);; Biological Process: response to abiotic stimulus (GO:0009628);; Biological Process: anatomical structure morphogenesis (GO:0009653);;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Biological Process: regulation of abscisic acid-activated signaling pathway (GO:0009787);; Biological Process: positive regulation of abscisic acid-activated signaling pathway (GO:0009789);; Biological Process: positive regulation of metabolic process (GO:0009893);; Biological Process: regulation of signal transduction (GO:0009966);; Biological Process: positive regulation of signal transduction (GO:0009967);; Biological Process: cellular process (GO:0009987);; Biological Process: response to organic substance (GO:0010033);; Biological Process: regulation of stomatal movement (GO:0010119);; Biological Process: positive regulation of phosphorus metabolic process (GO:0010562);; Biological Process: positive regulation of macromolecule metabolic process (GO:0010604);; Biological Process: regulation of cell communication (GO:0010646);; Biological Process: positive regulation of cell communication (GO:0010647);;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regulation of phosphate metabolic process (GO:0019220);; Biological Process: regulation of metabolic process (GO:0019222);; Biological Process: protein metabolic process (GO:0019538);; Biological Process: signal transduction by protein phosphorylation (GO:0023014);; Biological Process: regulation of signaling (GO:0023051);; Biological Process: signaling (GO:0023052);; Biological Process: positive regulation of signaling (GO:0023056);; Biological Process: sorocarp development (GO:0030587);; Biological Process: cortical cytoskeleton organization (GO:0030865);; Biological Process: stress-activated protein kinase signaling cascade (GO:0031098);; Biological Process: cytoplasmic microtubule organization (GO:0031122);; Biological Process: regulation of cellular metabolic process (GO:0031323);; Biological Process: positive regulation of cellular metabolic process (GO:0031325);; Biological Process: regulation of protein modification process (GO:0031399);; Biological Process: positive regulation of protein modification process (GO:0031401);; Biological Process: activation of protein kinase activity (GO:0032147);; Biological Process: regulation of cellular protein metabolic process (GO:0032268);; Biological Process: positive regulation of cellular protein metabolic process (GO:0032270);; Biological Process: developmental process (GO:0032502);; Biological Process: cellular response to hormone stimulus (GO:0032870);; Biological Process: cellular response to stress (GO:0033554);; Biological Process: positive regulation of kinase activity (GO:0033674);; Biological Process: response to lipid (GO:0033993);; Biological Process: intracellular signal transduction (GO:0035556);; Biological Process: protein modification process (GO:0036211);; Biological Process: response to chemical (GO:0042221);; Biological Process: regulation of phosphorylation (GO:0042325);; Biological Process: positive regulation of phosphorylation (GO:0042327);; Biological Process: positive regulation of catalytic activity (GO:0043085);;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MAP kinase activity (GO:0043405);; Biological Process: positive regulation of MAP kinase activity (GO:0043406);; Biological Process: regulation of MAPK cascade (GO:0043408);; Biological Process: positive regulation of MAPK cascade (GO:0043410);; Biological Process: macromolecule modification (GO:0043412);; Biological Process: regulation of kinase activity (GO:0043549);; Biological Process: cortical microtubule organization (GO:0043622);; Biological Process: positive regulation of molecular function (GO:0044093);;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regulation of protein kinase activity (GO:0045859);; Biological Process: positive regulation of protein kinase activity (GO:0045860);; Biological Process: positive regulation of phosphate metabolic process (GO:0045937);; Biological Process: protein autophosphorylation (GO:0046777);;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post-embryonic development (GO:0048580);; Biological Process: regulation of response to stimulus (GO:0048583);; Biological Process: positive regulation of response to stimulus (GO:0048584);; Biological Process: regulation of shoot system development (GO:0048831);; Biological Process: anatomical structure development (GO:0048856);; Biological Process: regulation of biological process (GO:0050789);; Biological Process: regulation of catalytic activity (GO:0050790);; Biological Process: regulation of developmental process (GO:0050793);; Biological Process: regulation of cellular process (GO:0050794);; Biological Process: response to stimulus (GO:0050896);; Biological Process: positive regulation of developmental process (GO:0051094);; Biological Process: regulation of nitrogen compound metabolic process (GO:0051171);; Biological Process: positive regulation of nitrogen compound metabolic process (GO:0051173);; Biological Process: regulation of phosphorus metabolic process (GO:0051174);; Biological Process: regulation of multicellular organismal process (GO:0051239);; Biological Process: positive regulation of multicellular organismal process (GO:0051240);; Biological Process: regulation of protein metabolic process (GO:0051246);; Biological Process: positive regulation of protein metabolic process (GO:0051247);; Biological Process: regulation of transferase activity (GO:0051338);; Biological Process: positive regulation of transferase activity (GO:0051347);; Biological Process: intraspecies interaction between organisms (GO:0051703);; Biological Process: multi-organism process (GO:0051704);; Biological Process: cellular response to stimulus (GO:0051716);; Biological Process: regulation of cell cycle (GO:0051726);; Biological Process: regulation of macromolecule metabolic process (GO:0060255);; Biological Process: biological regulation (GO:0065007);; Biological Process: regulation of molecular function (GO:0065009);;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Biological Process: organic substance metabolic process (GO:0071704);; Biological Process: cellular component organization or biogenesis (GO:0071840);; Biological Process: regulation of protein serine/threonine kinase activity (GO:0071900);; Biological Process: positive regulation of protein serine/threonine kinase activity (GO:0071902);; Cellular Component: cell periphery (GO:0071944);; Biological Process: regulation of primary metabolic process (GO:0080090);; Biological Process: non-reproductive fruiting body development (GO:0090702);; Biological Process: response to alcohol (GO:0097305);; Biological Process: cellular response to alcohol (GO:0097306);; Biological Process: supramolecular fiber organization (GO:0097435);; Biological Process: socially cooperative development (GO:0099120);; Cellular Component: cytoplasmic region (GO:0099568);; Biological Process: regulation of leaf senescence (GO:1900055);; Biological Process: positive regulation of leaf senescence (GO:1900057);; Biological Process: regulation of response to alcohol (GO:1901419);; Biological Process: positive regulation of response to alcohol (GO:1901421);; Biological Process: organonitrogen compound metabolic process (GO:1901564);; Biological Process: response to oxygen-containing compound (GO:1901700);; Biological Process: cellular response to oxygen-containing compound (GO:1901701);; Biological Process: regulation of stomatal opening (GO:1902456);; Biological Process: negative regulation of stomatal opening (GO:1902457);; Biological Process: regulation of intracellular signal transduction (GO:1902531);; Biological Process: positive regulation of intracellular signal transduction (GO:1902533);; Biological Process: positive regulation of leaf development (GO:1905623);; Biological Process: regulation of cellular response to alcohol (GO:1905957);; Biological Process: positive regulation of cellular response to alcohol (GO:1905959);; Biological Process: regulation of leaf development (GO:2000024);; Biological Process: regulation of multicellular organismal development (GO:2000026);; Biological Process: regulation of stomatal complex development (GO:2000038);; </t>
  </si>
  <si>
    <t xml:space="preserve">K20716|5.3e-166|sita:101779583|K20716 mitogen-activated protein kinase kinase kinase 17/18 | (RefSeq) mitogen-activated protein kinase kinase kinase 17 </t>
  </si>
  <si>
    <t>hypothetical protein E2562_026018 [Oryza meyeriana var. granulata]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</si>
  <si>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cellular component organization or biogenesis (GO:0071840);; molecular function: catalytic activity (GO:0003824);; molecular function: signal transducer activity (GO:0004871);; molecular function: binding (GO:0005488);; cellular component: cell (GO:0005623);; cellular component: cell part (GO:0044464);; cellular component: organelle (GO:0043226);; biological process: developmental process (GO:0032502);; biological process: multi-organism process (GO:0051704)</t>
  </si>
  <si>
    <t>PH02Gene44482</t>
  </si>
  <si>
    <t xml:space="preserve">Molecular Function: DNA primase activity (GO:0003896);; </t>
  </si>
  <si>
    <t xml:space="preserve">K02684|2.5e-248|ats:109783935|K02684 DNA primase small subunit [EC:2.7.7.102] | (RefSeq) LOC109783935; DNA primase small subunit </t>
  </si>
  <si>
    <t>DNA primase small subunit</t>
  </si>
  <si>
    <t>DNA primase small subunit-like [Panicum miliaceum]</t>
  </si>
  <si>
    <t>PH02Gene06084</t>
  </si>
  <si>
    <t xml:space="preserve">Cellular Component: membrane (GO:0016020);; Molecular Function: cellulose synthase (UDP-forming) activity (GO:0016760);; Biological Process: cellulose biosynthetic process (GO:0030244);; </t>
  </si>
  <si>
    <t xml:space="preserve">K10999|1.1e-27|dosa:Os10t0467800-01|K10999 cellulose synthase A [EC:2.4.1.12] | (RefSeq) Os10g0467800, CESA7, CELLULOSE_SYNTHASE_A7; Similar to Cellulose synthase (Fragment). </t>
  </si>
  <si>
    <t>Cellulose synthase A catalytic subunit 7 [UDP-forming] OS=Oryza sativa subsp. japonica OX=39947 GN=CESA7 PE=2 SV=1</t>
  </si>
  <si>
    <t>hypothetical protein E2562_025978 [Oryza meyeriana var. granulata]</t>
  </si>
  <si>
    <t>cellular component: membrane (GO:0016020);; molecular function: catalytic activity (GO:0003824);; biological process: metabolic process (GO:0008152);; biological process: cellular process (GO:0009987);; biological process: single-organism process (GO:0044699)</t>
  </si>
  <si>
    <t>Phyllostachys_edulis_newGene_17823</t>
  </si>
  <si>
    <t>Cysteine-rich TM module stress tolerance</t>
  </si>
  <si>
    <t>PH02Gene15989</t>
  </si>
  <si>
    <t xml:space="preserve">K22285|9.8e-193|bdi:100834123|K22285 oxysterol-binding protein-related protein 8 | (RefSeq) oxysterol-binding protein-related protein 4C isoform X2 </t>
  </si>
  <si>
    <t>Oxysterol-binding protein</t>
  </si>
  <si>
    <t>Oxysterol-binding protein-related protein 4B OS=Arabidopsis thaliana OX=3702 GN=ORP4B PE=2 SV=2</t>
  </si>
  <si>
    <t>hypothetical protein E2562_001744 [Oryza meyeriana var. granulata]</t>
  </si>
  <si>
    <t>PH02Gene20358</t>
  </si>
  <si>
    <t xml:space="preserve">K19891|3.7e-18|ppp:112294008|K19891 glucan endo-1,3-beta-glucosidase 1/2/3 [EC:3.2.1.39] | (RefSeq) glucan endo-1,3-beta-glucosidase 3-like </t>
  </si>
  <si>
    <t>hypothetical protein E2562_015701 [Oryza meyeriana var. granulata]</t>
  </si>
  <si>
    <t>PH02Gene14833</t>
  </si>
  <si>
    <t xml:space="preserve">Biological Process: carbohydrate metabolic process (GO:0005975);; Molecular Function: raffinose alpha-galactosidase activity (GO:0052692);; </t>
  </si>
  <si>
    <t xml:space="preserve">K07407|1.4e-90|dosa:Os10t0492900-01|K07407 alpha-galactosidase [EC:3.2.1.22] | (RefSeq) Os10g0492900; Similar to alpha-galactosidase. </t>
  </si>
  <si>
    <t>Alpha galactosidase A</t>
  </si>
  <si>
    <t>Alpha-galactosidase OS=Coffea arabica OX=13443 PE=1 SV=1</t>
  </si>
  <si>
    <t>alpha-galactosidase isoform X1 [Oryza sativa Japonica Group]</t>
  </si>
  <si>
    <t>PH02Gene47451</t>
  </si>
  <si>
    <t xml:space="preserve">K20359|1.9e-33|eus:EUTSA_v10006389mg|K20359 PRA1 family protein 1 | (RefSeq) hypothetical protein </t>
  </si>
  <si>
    <t>putative inactive receptor kinase [Panicum miliaceum]</t>
  </si>
  <si>
    <t>PH02Gene13934</t>
  </si>
  <si>
    <t>Protein of unknown function (DUF4050)</t>
  </si>
  <si>
    <t>hypothetical protein EJB05_41484 [Eragrostis curvula]</t>
  </si>
  <si>
    <t>PH02Gene33544</t>
  </si>
  <si>
    <t xml:space="preserve">K23134|4.9e-144|zma:100273457|K23134 dolabradiene monooxygenase / zealexin A1 synthase [EC:1.14.14.159 1.14.14.160] | (RefSeq) uncharacterized protein LOC100273457 </t>
  </si>
  <si>
    <t>PH02Gene36713</t>
  </si>
  <si>
    <t xml:space="preserve">K05278|3.9e-30|csat:104741522|K05278 flavonol synthase [EC:1.14.20.6] | (RefSeq) probable flavonol synthase 5 </t>
  </si>
  <si>
    <t>2-oxoglutarate-Fe(II) type oxidoreductase hxnY isoform X2 [Brachypodium distachyon]</t>
  </si>
  <si>
    <t>PH02Gene26499</t>
  </si>
  <si>
    <t xml:space="preserve">Molecular Function: RNA binding (GO:0003723);; Molecular Function: pseudouridine synthase activity (GO:0009982);; Biological Process: tRNA pseudouridine synthesis (GO:0031119);; </t>
  </si>
  <si>
    <t xml:space="preserve">K06173|6.8e-234|dosa:Os03t0338600-01|K06173 tRNA pseudouridine38-40 synthase [EC:5.4.99.12] | (RefSeq) Os03g0338600; tRNA pseudouridine synthase family protein. </t>
  </si>
  <si>
    <t>tRNA pseudouridine synthase</t>
  </si>
  <si>
    <t>Putative tRNA pseudouridine synthase OS=Arabidopsis thaliana OX=3702 GN=At2g30320 PE=3 SV=1</t>
  </si>
  <si>
    <t>putative tRNA pseudouridine synthase [Oryza sativa Japonica Group]</t>
  </si>
  <si>
    <t>PH02Gene29495</t>
  </si>
  <si>
    <t xml:space="preserve">K01184|2.5e-22|eus:EUTSA_v10013641mg|K01184 polygalacturonase [EC:3.2.1.15] | (RefSeq) hypothetical protein </t>
  </si>
  <si>
    <t>probable polygalacturonase isoform X2 [Aegilops tauschii subsp. tauschii]</t>
  </si>
  <si>
    <t>Phyllostachys_edulis_newGene_18340</t>
  </si>
  <si>
    <t>PH02Gene02871</t>
  </si>
  <si>
    <t xml:space="preserve">K19042|2.6e-90|sbi:8058056|K19042 E3 ubiquitin-protein ligase BOI and related proteins [EC:2.3.2.27] | (RefSeq) BOI-related E3 ubiquitin-protein ligase 1 isoform X1 </t>
  </si>
  <si>
    <t>BOI-related E3 ubiquitin-protein ligase 1 OS=Arabidopsis thaliana OX=3702 GN=BRG1 PE=1 SV=1</t>
  </si>
  <si>
    <t>hypothetical protein E2562_030295 [Oryza meyeriana var. granulata]</t>
  </si>
  <si>
    <t>PH02Gene03140</t>
  </si>
  <si>
    <t>PH02Gene31700</t>
  </si>
  <si>
    <t xml:space="preserve">Biological Process: carbohydrate metabolic process (GO:0005975);; Cellular Component: chloroplast stroma (GO:0009570);; Molecular Function: fructose 1,6-bisphosphate 1-phosphatase activity (GO:0042132);; </t>
  </si>
  <si>
    <t xml:space="preserve">K03841|1.1e-175|dosa:Os06t0664200-01|K03841 fructose-1,6-bisphosphatase I [EC:3.1.3.11] | (RefSeq) Os06g0664200; Inositol monophosphatase/Fructose-1,6-bisphosphatase domain containing protein. </t>
  </si>
  <si>
    <t>Glycolysis / Gluconeogenesis (ko00010);; Pentose phosphate pathway (ko00030);; Fructose and mannose metabolism (ko00051);; Carbon fixation in photosynthetic organisms (ko00710);; Carbon metabolism (ko01200)</t>
  </si>
  <si>
    <t>Fructose-1-6-bisphosphatase, N-terminal domain</t>
  </si>
  <si>
    <t>Fructose-1,6-bisphosphatase, chloroplastic OS=Spinacia oleracea OX=3562 PE=1 SV=2</t>
  </si>
  <si>
    <t>hypothetical protein E2562_038608 [Oryza meyeriana var. granulata]</t>
  </si>
  <si>
    <t>biological process: metabolic process (GO:0008152);; cellular component: cell (GO:0005623);; cellular component: organelle (GO:0043226);; cellular component: organelle part (GO:0044422);; cellular component: cell part (GO:0044464);; biological process: cellular process (GO:0009987);; molecular function: catalytic activity (GO:0003824)</t>
  </si>
  <si>
    <t>PH02Gene42301</t>
  </si>
  <si>
    <t xml:space="preserve">Molecular Function: molecular_function (GO:0003674);; Molecular Function: catalytic activity (GO:0003824);; Molecular Function: hydroxyethylthiazole kinase activity (GO:0004417);; Biological Process: nucleobase-containing compound metabolic process (GO:0006139);; Biological Process: cellular aromatic compound metabolic process (GO:0006725);; Biological Process: vitamin metabolic process (GO:0006766);; Biological Process: water-soluble vitamin metabolic process (GO:0006767);; Biological Process: thiamine metabolic process (GO:0006772);; Biological Process: sulfur compound metabolic process (GO:0006790);;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pyrimidine-containing compound salvage (GO:0008655);; Biological Process: biosynthetic process (GO:0009058);; Biological Process: vitamin biosynthetic process (GO:0009110);; Biological Process: thiamine biosynthetic process (GO:0009228);;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drug metabolic process (GO:0017144);; Biological Process: heterocycle biosynthetic process (GO:0018130);; Biological Process: aromatic compound biosynthetic process (GO:0019438);; Biological Process: cellular nitrogen compound metabolic process (GO:0034641);; Biological Process: nucleobase-containing compound biosynthetic process (GO:0034654);; Biological Process: thiamine salvage (GO:0036172);; Biological Process: water-soluble vitamin biosynthetic process (GO:0042364);; Biological Process: thiamine-containing compound metabolic process (GO:0042723);; Biological Process: thiamine-containing compound biosynthetic process (GO:0042724);; Biological Process: cellular metabolic compound salvage (GO:0043094);;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sulfur compound biosynthetic process (GO:0044272);; Biological Process: small molecule metabolic process (GO:0044281);; Biological Process: small molecule biosynthetic process (GO:0044283);; Biological Process: heterocycle metabolic process (GO:0046483);; Biological Process: organic substance metabolic process (GO:0071704);; Biological Process: pyrimidine-containing compound metabolic process (GO:0072527);; Biological Process: pyrimidine-containing compound biosynthetic process (GO:0072528);;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</si>
  <si>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K00878|2.7e-112|ats:109745005|K00878 hydroxyethylthiazole kinase [EC:2.7.1.50] | (RefSeq) LOC109745005; hydroxyethylthiazole kinase-like </t>
  </si>
  <si>
    <t>Hydroxyethylthiazole kinase family</t>
  </si>
  <si>
    <t>Hydroxyethylthiazole kinase OS=Zea mays OX=4577 GN=THIM PE=1 SV=1</t>
  </si>
  <si>
    <t>hypothetical protein E2562_031697 [Oryza meyeriana var. granulata]</t>
  </si>
  <si>
    <t>PH02Gene22178</t>
  </si>
  <si>
    <t xml:space="preserve">K12309|2.9e-88|lja:Lj3g3v0323160.1|K12309 beta-galactosidase [EC:3.2.1.23] | (RefSeq) Lj3g3v0323160.1; - </t>
  </si>
  <si>
    <t>Zinc finger, C2H2 type</t>
  </si>
  <si>
    <t>Protein indeterminate-domain 7 OS=Arabidopsis thaliana OX=3702 GN=IDD7 PE=2 SV=1</t>
  </si>
  <si>
    <t>protein indeterminate-domain 7 [Setaria italica]</t>
  </si>
  <si>
    <t>PH02Gene35891</t>
  </si>
  <si>
    <t xml:space="preserve">Molecular Function: phosphoenolpyruvate carboxykinase (ATP) activity (GO:0004612);; Molecular Function: ATP binding (GO:0005524);; Biological Process: gluconeogenesis (GO:0006094);; </t>
  </si>
  <si>
    <t xml:space="preserve">K01610|0.0e+00|sita:101783767|K01610 phosphoenolpyruvate carboxykinase (ATP) [EC:4.1.1.49] | (RefSeq) phosphoenolpyruvate carboxykinase (ATP) </t>
  </si>
  <si>
    <t>Glycolysis / Gluconeogenesis (ko00010);; Citrate cycle (TCA cycle) (ko00020);; Pyruvate metabolism (ko00620);; Carbon fixation in photosynthetic organisms (ko00710);; Carbon metabolism (ko01200)</t>
  </si>
  <si>
    <t>Phosphoenolpyruvate carboxykinase</t>
  </si>
  <si>
    <t>Phosphoenolpyruvate carboxykinase (ATP) OS=Zea mays OX=4577 PE=2 SV=1</t>
  </si>
  <si>
    <t>PH02Gene13586</t>
  </si>
  <si>
    <t xml:space="preserve">K10406|3.2e-53|mtr:MTR_5g096570|K10406 kinesin family member C2/C3 | (RefSeq) kinesin heavy chain, putative </t>
  </si>
  <si>
    <t>PREDICTED: uncharacterized protein LOC102718506 [Oryza brachyantha]</t>
  </si>
  <si>
    <t>PH02Gene21798</t>
  </si>
  <si>
    <t xml:space="preserve">K14565|1.4e-248|bdi:100841812|K14565 nucleolar protein 58 | (RefSeq) probable nucleolar protein 5-2 </t>
  </si>
  <si>
    <t>PH02Gene32666</t>
  </si>
  <si>
    <t xml:space="preserve">K00430|8.7e-150|sita:101756531|K00430 peroxidase [EC:1.11.1.7] | (RefSeq) peroxidase 5 </t>
  </si>
  <si>
    <t>Peroxidase 5 OS=Vitis vinifera OX=29760 GN=GSVIVT00037159001 PE=1 SV=2</t>
  </si>
  <si>
    <t>hypothetical protein EJB05_19608, partial [Eragrostis curvula]</t>
  </si>
  <si>
    <t>PH02Gene28056</t>
  </si>
  <si>
    <t xml:space="preserve">K08150|8.4e-25|pper:18778620|K08150 MFS transporter, SP family, solute carrier family 2 (myo-inositol transporter), member 13 | (RefSeq) probable inositol transporter 2 </t>
  </si>
  <si>
    <t>Monosaccharide-sensing protein 2 [Dichanthelium oligosanthes]</t>
  </si>
  <si>
    <t>Phyllostachys_edulis_newGene_7740</t>
  </si>
  <si>
    <t xml:space="preserve">K15559|3.4e-10|ats:109773621|K15559 regulator of Ty1 transposition protein 103 | (RefSeq) LOC109773621; regulation of nuclear pre-mRNA domain-containing protein 2-like </t>
  </si>
  <si>
    <t>regulation of nuclear pre-mRNA domain-containing protein 2-like [Aegilops tauschii subsp. tauschii]</t>
  </si>
  <si>
    <t>Phyllostachys_edulis_newGene_3593</t>
  </si>
  <si>
    <t>PH02Gene14197</t>
  </si>
  <si>
    <t xml:space="preserve">Biological Process: regulation of immune system process (GO:0002682);; Biological Process: negative regulation of immune system process (GO:0002683);; Molecular Function: molecular_function (GO:0003674);; Molecular Function: catalytic activity (GO:0003824);; Molecular Function: protein kinase activity (GO:0004672);; Molecular Function: protein serine/threonine kinase activity (GO:0004674);; Molecular Function: transmembrane receptor protein serine/threonine kinase activity (GO:0004675);; Molecular Function: transmembrane signaling receptor activity (GO:0004888);; Cellular Component: cellular_component (GO:0005575);; Cellular Component: cell (GO:0005623);;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defense response (GO:0006952);; Biological Process: cell communication (GO:0007154);; Biological Process: signal transduction (GO:0007165);; Biological Process: cell surface receptor signaling pathway (GO:0007166);; Biological Process: enzyme linked receptor protein signaling pathway (GO:0007167);; Biological Process: transmembrane receptor protein serine/threonine kinase signaling pathway (GO:0007178);; Biological Process: biological_process (GO:0008150);; Biological Process: metabolic process (GO:0008152);; Biological Process: response to external stimulus (GO:0009605);; Biological Process: response to biotic stimulus (GO:0009607);; Biological Process: response to bacterium (GO:0009617);; Biological Process: cellular process (GO:0009987);;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transmembrane receptor protein kinase activity (GO:0019199);; Biological Process: protein metabolic process (GO:0019538);; Biological Process: signaling (GO:0023052);; Biological Process: protein modification process (GO:0036211);; Molecular Function: signaling receptor activity (GO:0038023);; Biological Process: defense response to bacterium (GO:0042742);; Biological Process: macromolecule metabolic process (GO:0043170);; Biological Process: response to external biotic stimulus (GO:0043207);;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negative regulation of biological process (GO:0048519);; Biological Process: regulation of response to stimulus (GO:0048583);; Biological Process: negative regulation of response to stimulus (GO:0048585);; Biological Process: regulation of immune response (GO:0050776);; Biological Process: negative regulation of immune response (GO:0050777);;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Molecular Function: molecular transducer activity (GO:0060089);; Biological Process: biological regulation (GO:0065007);; Biological Process: organic substance metabolic process (GO:0071704);; Cellular Component: cell periphery (GO:0071944);; Biological Process: defense response to other organism (GO:0098542);; Biological Process: organonitrogen compound metabolic process (GO:1901564);; </t>
  </si>
  <si>
    <t xml:space="preserve">K00924|1.7e-92|bna:106396925|K00924 kinase [EC:2.7.1.-] | (RefSeq) probable serine/threonine-protein kinase PBL1 isoform X1 </t>
  </si>
  <si>
    <t>hypothetical protein E2562_002565 [Oryza meyeriana var. granulata]</t>
  </si>
  <si>
    <t>biological process: biological regulation (GO:0065007);; molecular function: catalytic activity (GO:0003824);;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cell (GO:0005623);; cellular component: membrane (GO:0016020);; cellular component: cell part (GO:0044464);; biological process: multi-organism process (GO:0051704)</t>
  </si>
  <si>
    <t>Phyllostachys_edulis_newGene_7152</t>
  </si>
  <si>
    <t>PH02Gene11521</t>
  </si>
  <si>
    <t xml:space="preserve">Molecular Function: molecular_function (GO:0003674);; Molecular Function: catalytic activity (GO:0003824);; Molecular Function: CDP-diacylglycerol-inositol 3-phosphatidyltransferase activity (GO:0003881);; Cellular Component: cellular_component (GO:0005575);; Cellular Component: intracellular (GO:0005622);; Cellular Component: cell (GO:0005623);; Cellular Component: cytoplasm (GO:0005737);; Cellular Component: endoplasmic reticulum (GO:0005783);; Cellular Component: Golgi apparatus (GO:0005794);; Biological Process: lipid metabolic process (GO:0006629);; Biological Process: phospholipid metabolic process (GO:0006644);; Biological Process: phosphorus metabolic process (GO:0006793);; Biological Process: phosphate-containing compound metabolic process (GO:0006796);; Biological Process: biological_process (GO:0008150);; Biological Process: metabolic process (GO:0008152);; Biological Process: lipid biosynthetic process (GO:0008610);; Biological Process: phospholipid biosynthetic process (GO:0008654);; Biological Process: biosynthetic process (GO:0009058);; Biological Process: cellular process (GO:0009987);; Cellular Component: endomembrane system (GO:0012505);; Cellular Component: membrane (GO:0016020);; Molecular Function: transferase activity (GO:0016740);; Molecular Function: transferase activity, transferring phosphorus-containing groups (GO:0016772);; Molecular Function: phosphotransferase activity, for other substituted phosphate groups (GO:0016780);; Molecular Function: CDP-alcohol phosphatidyltransferase activity (GO:0017169);; Biological Process: organophosphate metabolic process (GO:0019637);;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lipid metabolic process (GO:0044255);; Cellular Component: intracellular part (GO:0044424);; Cellular Component: cytoplasmic part (GO:0044444);; Cellular Component: cell part (GO:0044464);; Biological Process: organic substance metabolic process (GO:0071704);; Biological Process: organophosphate biosynthetic process (GO:0090407);; Biological Process: organic substance biosynthetic process (GO:1901576);; </t>
  </si>
  <si>
    <t xml:space="preserve">K00999|4.3e-116|obr:102714804|K00999 CDP-diacylglycerol--inositol 3-phosphatidyltransferase [EC:2.7.8.11] | (RefSeq) probable CDP-diacylglycerol--inositol 3-phosphatidyltransferase 2 </t>
  </si>
  <si>
    <t>Inositol phosphate metabolism (ko00562);; Glycerophospholipid metabolism (ko00564);; Phosphatidylinositol signaling system (ko04070)</t>
  </si>
  <si>
    <t>CDP-alcohol phosphatidyltransferase</t>
  </si>
  <si>
    <t>CDP-diacylglycerol--inositol 3-phosphatidyltransferase 1 OS=Arabidopsis thaliana OX=3702 GN=PIS1 PE=1 SV=2</t>
  </si>
  <si>
    <t>hypothetical protein E2562_030148 [Oryza meyeriana var. granulata]</t>
  </si>
  <si>
    <t>molecular function: catalytic activity (GO:0003824);; cellular component: cell (GO:0005623);; cellular component: cell part (GO:0044464);; cellular component: organelle (GO:0043226);; biological process: metabolic process (GO:0008152);; biological process: single-organism process (GO:0044699);; biological process: cellular process (GO:0009987);; cellular component: membrane (GO:0016020)</t>
  </si>
  <si>
    <t>Phyllostachys_edulis_newGene_22044</t>
  </si>
  <si>
    <t>PH02Gene48523</t>
  </si>
  <si>
    <t xml:space="preserve">K07999|5.6e-83|ghi:107911886|K07999 matrix metalloproteinase-20 (enamelysin) [EC:3.4.24.-] | (RefSeq) metalloendoproteinase 4-MMP-like </t>
  </si>
  <si>
    <t>PH02Gene42411</t>
  </si>
  <si>
    <t>hypothetical protein E2562_020993 [Oryza meyeriana var. granulata]</t>
  </si>
  <si>
    <t>PH02Gene37303</t>
  </si>
  <si>
    <t xml:space="preserve">Cellular Component: Golgi membrane (GO:0000139);; Biological Process: carbohydrate metabolic process (GO:0005975);; Biological Process: plant-type secondary cell wall biogenesis (GO:0009834);; Biological Process: glucuronoxylan biosynthetic process (GO:0010417);; Molecular Function: galactosylgalactosylxylosylprotein 3-beta-glucuronosyltransferase activity (GO:0015018);; Cellular Component: integral component of membrane (GO:0016021);; Molecular Function: xylosyltransferase activity (GO:0042285);; Biological Process: cell wall organization (GO:0071555);; </t>
  </si>
  <si>
    <t xml:space="preserve">K20869|8.3e-160|bdi:100841498|K20869 putative beta-1,4-xylosyltransferase IRX9 [EC:2.4.2.-] | (RefSeq) probable glucuronosyltransferase Os04g0103100 </t>
  </si>
  <si>
    <t>probable glucuronosyltransferase Os04g0103100 [Brachypodium distachyon]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</si>
  <si>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cellular component organization or biogenesis (GO:0071840);; biological process: single-organism process (GO:0044699);; molecular function: catalytic activity (GO:0003824);; cellular component: membrane part (GO:0044425)</t>
  </si>
  <si>
    <t>PH02Gene19873</t>
  </si>
  <si>
    <t>Blue copper protein OS=Pisum sativum OX=3888 PE=2 SV=1</t>
  </si>
  <si>
    <t>blue copper protein-like [Aegilops tauschii subsp. tauschii]</t>
  </si>
  <si>
    <t>PH02Gene49429</t>
  </si>
  <si>
    <t>hypothetical protein OsJ_00432 [Oryza sativa Japonica Group]</t>
  </si>
  <si>
    <t>PH02Gene05728</t>
  </si>
  <si>
    <t xml:space="preserve">Biological Process: protein peptidyl-prolyl isomerization (GO:0000413);; Molecular Function: peptidyl-prolyl cis-trans isomerase activity (GO:0003755);; Cellular Component: cytoplasm (GO:0005737);; Biological Process: chaperone-mediated protein folding (GO:0061077);; </t>
  </si>
  <si>
    <t xml:space="preserve">K09569|1.9e-70|zma:100285758|K09569 FK506-binding protein 2 [EC:5.2.1.8] | (RefSeq) FK506-binding protein 2-1 precursor </t>
  </si>
  <si>
    <t>Peptidyl-prolyl cis-trans isomerase FKBP15-1 OS=Arabidopsis thaliana OX=3702 GN=FKBP15-1 PE=2 SV=2</t>
  </si>
  <si>
    <t>uncharacterized protein LOC100285758 precursor [Zea mays]</t>
  </si>
  <si>
    <t>biological process: metabolic process (GO:0008152);; biological process: cellular process (GO:0009987);; molecular function: catalytic activity (GO:0003824);; cellular component: cell (GO:0005623);; cellular component: cell part (GO:0044464)</t>
  </si>
  <si>
    <t>PH02Gene34056</t>
  </si>
  <si>
    <t xml:space="preserve">K22768|2.7e-08|bdi:100841541|K22768 methyl-CpG-binding domain-containing protein 9 [EC:2.3.1.48] | (RefSeq) methyl-CpG-binding domain-containing protein 9 </t>
  </si>
  <si>
    <t>sarcoplasmic reticulum histidine-rich calcium-binding protein-like [Aegilops tauschii subsp. tauschii]</t>
  </si>
  <si>
    <t>PH02Gene43245</t>
  </si>
  <si>
    <t xml:space="preserve">K01176|2.6e-68|sbi:8065370|K01176 alpha-amylase [EC:3.2.1.1] | (RefSeq) alpha-amylase isozyme 2A </t>
  </si>
  <si>
    <t>hypothetical protein PAHAL_2G099200 [Panicum hallii]</t>
  </si>
  <si>
    <t>PH02Gene20112</t>
  </si>
  <si>
    <t xml:space="preserve">Molecular Function: serine-type endopeptidase inhibitor activity (GO:0004867);; Biological Process: response to wounding (GO:0009611);; </t>
  </si>
  <si>
    <t>Potato inhibitor I family</t>
  </si>
  <si>
    <t>Subtilisin inhibitor (Fragment) OS=Vicia faba OX=3906 PE=1 SV=1</t>
  </si>
  <si>
    <t>biological process: biological regulation (GO:0065007);; molecular function: molecular function regulator (GO:0098772);; biological process: response to stimulus (GO:0050896)</t>
  </si>
  <si>
    <t>PH02Gene20174</t>
  </si>
  <si>
    <t xml:space="preserve">Molecular Function: molecular_function (GO:0003674);; Molecular Function: transporter activity (GO:0005215);; Molecular Function: ATP binding (GO:0005524);; Cellular Component: cellular_component (GO:0005575);; Cellular Component: cell (GO:0005623);; Cellular Component: plasma membrane (GO:0005886);; Cellular Component: membrane (GO:0016020);; Molecular Function: ATPase activity (GO:0016887);; Cellular Component: cell part (GO:0044464);; Cellular Component: cell periphery (GO:0071944);; </t>
  </si>
  <si>
    <t xml:space="preserve">K06185|1.2e-311|obr:102712109|K06185 ATP-binding cassette, subfamily F, member 2 | (RefSeq) ABC transporter F family member 1-like </t>
  </si>
  <si>
    <t>ABC transporter F family member 1 OS=Arabidopsis thaliana OX=3702 GN=ABCF1 PE=2 SV=1</t>
  </si>
  <si>
    <t>hypothetical protein E2562_011127 [Oryza meyeriana var. granulata]</t>
  </si>
  <si>
    <t>molecular function: transporter activity (GO:0005215);; molecular function: binding (GO:0005488);; cellular component: cell (GO:0005623);; cellular component: membrane (GO:0016020);; cellular component: cell part (GO:0044464);; molecular function: catalytic activity (GO:0003824)</t>
  </si>
  <si>
    <t>PH02Gene00404</t>
  </si>
  <si>
    <t xml:space="preserve">Biological Process: response to acid chemical (GO:0001101);;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cytoskeleton (GO:0005856);; Cellular Component: microtubule associated complex (GO:0005875);; Cellular Component: plasma membrane (GO:0005886);; Biological Process: biological_process (GO:0008150);; Cellular Component: chloroplast (GO:0009507);; Cellular Component: plastid envelope (GO:0009526);; Cellular Component: plastid (GO:0009536);; Biological Process: response to endogenous stimulus (GO:0009719);; Biological Process: response to hormone (GO:0009725);; Biological Process: response to abscisic acid (GO:0009737);; Cellular Component: chloroplast envelope (GO:0009941);; Biological Process: response to organic substance (GO:0010033);; Cellular Component: microtubule cytoskeleton (GO:0015630);; Cellular Component: membrane (GO:0016020);; Cellular Component: organelle envelope (GO:0031967);; Cellular Component: envelope (GO:0031975);; Cellular Component: macromolecular complex (GO:0032991);; Biological Process: response to lipid (GO:0033993);; Biological Process: response to chemical (GO:0042221);;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part (GO:0044422);; Cellular Component: intracellular part (GO:0044424);; Cellular Component: cytoskeletal part (GO:0044430);;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response to stimulus (GO:0050896);; Cellular Component: cell periphery (GO:0071944);; Biological Process: response to alcohol (GO:0097305);; Biological Process: response to oxygen-containing compound (GO:1901700);; </t>
  </si>
  <si>
    <t>Protein IQ-DOMAIN 32 OS=Arabidopsis thaliana OX=3702 GN=IQD32 PE=1 SV=3</t>
  </si>
  <si>
    <t>protein IQ-DOMAIN 32 [Brachypodium distachyon]</t>
  </si>
  <si>
    <t>biological process: response to stimulus (GO:0050896);; molecular function: binding (GO:0005488);; cellular component: cell (GO:0005623);; cellular component: cell part (GO:0044464);; cellular component: organelle (GO:0043226);; cellular component: macromolecular complex (GO:0032991);; cellular component: organelle part (GO:0044422);; cellular component: membrane (GO:0016020)</t>
  </si>
  <si>
    <t>Phyllostachys_edulis_newGene_2408</t>
  </si>
  <si>
    <t>PH02Gene28234</t>
  </si>
  <si>
    <t xml:space="preserve">Molecular Function: damaged DNA binding (GO:0003684);; Molecular Function: DNA-(apurinic or apyrimidinic site) lyase activity (GO:0003906);; Cellular Component: nucleus (GO:0005634);; Biological Process: base-excision repair (GO:0006284);; Biological Process: nucleotide-excision repair (GO:0006289);; Molecular Function: zinc ion binding (GO:0008270);; Molecular Function: oxidized purine nucleobase lesion DNA N-glycosylase activity (GO:0008534);; Molecular Function: DNA N-glycosylase activity (GO:0019104);; </t>
  </si>
  <si>
    <t xml:space="preserve">K10563|1.2e-149|bdi:100825943|K10563 formamidopyrimidine-DNA glycosylase [EC:3.2.2.23 4.2.99.18] | (RefSeq) formamidopyrimidine-DNA glycosylase isoform X1 </t>
  </si>
  <si>
    <t>Base excision repair (ko03410)</t>
  </si>
  <si>
    <t>Formamidopyrimidine-DNA glycosylase N-terminal domain</t>
  </si>
  <si>
    <t>Formamidopyrimidine-DNA glycosylase OS=Arabidopsis thaliana OX=3702 GN=FPG1 PE=1 SV=1</t>
  </si>
  <si>
    <t>formamidopyrimidine-DNA glycosylase isoform X1 [Brachypodium distachyon]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</si>
  <si>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</t>
  </si>
  <si>
    <t>Phyllostachys_edulis_newGene_7417</t>
  </si>
  <si>
    <t>PH02Gene14293</t>
  </si>
  <si>
    <t xml:space="preserve">K17065|6.8e-297|dosa:Os04t0381000-01|K17065 dynamin 1-like protein [EC:3.6.5.5] | (RefSeq) Os04g0381000; Similar to DRP3A (DYNAMIN-RELATED PROTEIN 3A); GTP binding / GTPase/ phosphoinositide binding. </t>
  </si>
  <si>
    <t>Dynamin-related protein 3A OS=Arabidopsis thaliana OX=3702 GN=DRP3A PE=1 SV=2</t>
  </si>
  <si>
    <t>Os04g0381000, partial [Oryza sativa Japonica Group]</t>
  </si>
  <si>
    <t>PH02Gene49482</t>
  </si>
  <si>
    <t xml:space="preserve">K19011|0.0e+00|bdi:100827654|K19011 achilleol B synthase [EC:5.4.99.48] | (RefSeq) achilleol B synthase </t>
  </si>
  <si>
    <t>Achilleol B synthase OS=Oryza sativa subsp. japonica OX=39947 GN=Os11g0285000 PE=1 SV=1</t>
  </si>
  <si>
    <t>achilleol B synthase-like isoform X1 [Aegilops tauschii subsp. tauschii]</t>
  </si>
  <si>
    <t>PH02Gene43244</t>
  </si>
  <si>
    <t xml:space="preserve">Molecular Function: iron ion binding (GO:0005506);; Molecular Function: electron carrier activity (GO:0009055);; Molecular Function: 2 iron, 2 sulfur cluster binding (GO:0051537);; Molecular Function: FAD binding (GO:0071949);; </t>
  </si>
  <si>
    <t xml:space="preserve">K09842|0.0e+00|ats:109785191|K09842 abscisic-aldehyde oxidase [EC:1.2.3.14] | (RefSeq) LOC109785191; putative aldehyde oxidase-like protein isoform X1 </t>
  </si>
  <si>
    <t>Molybdopterin-binding domain of aldehyde dehydrogenase</t>
  </si>
  <si>
    <t>Putative aldehyde oxidase-like protein OS=Oryza sativa subsp. japonica OX=39947 GN=Os07g0281700 PE=3 SV=1</t>
  </si>
  <si>
    <t>hypothetical protein BRADI_1g52740v3 [Brachypodium distachyon]</t>
  </si>
  <si>
    <t>molecular function: binding (GO:0005488);; molecular function: electron carrier activity (GO:0009055)</t>
  </si>
  <si>
    <t>PH02Gene19648</t>
  </si>
  <si>
    <t xml:space="preserve">Molecular Function: protein kinase activity (GO:0004672);; Molecular Function: ATP binding (GO:0005524);; Cellular Component: cytoplasm (GO:0005737);; Biological Process: signal transduction (GO:0007165);; </t>
  </si>
  <si>
    <t xml:space="preserve">K01968|7.6e-54|psom:113350054|K01968 3-methylcrotonyl-CoA carboxylase alpha subunit [EC:6.4.1.4] | (RefSeq) LOW QUALITY PROTEIN: methylcrotonoyl-CoA carboxylase subunit alpha, mitochondrial-like </t>
  </si>
  <si>
    <t>serine/threonine-protein kinase HT1 [Brachypodium distachyon]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</si>
  <si>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biological regulation (GO:0065007)</t>
  </si>
  <si>
    <t>Phyllostachys_edulis_newGene_8986</t>
  </si>
  <si>
    <t>PH02Gene39222</t>
  </si>
  <si>
    <t xml:space="preserve">K15687|2.1e-39|bdi:100840927|K15687 E3 ubiquitin-protein ligase makorin [EC:2.3.2.27] | (RefSeq) E3 ubiquitin-protein ligase makorin isoform X2 </t>
  </si>
  <si>
    <t>E3 ubiquitin-protein ligase makorin OS=Oryza sativa subsp. japonica OX=39947 GN=MKRN PE=2 SV=1</t>
  </si>
  <si>
    <t>E3 ubiquitin-protein ligase makorin isoform X1 [Brachypodium distachyon]</t>
  </si>
  <si>
    <t>PH02Gene39452</t>
  </si>
  <si>
    <t>uncharacterized protein LOC4339217 [Oryza sativa Japonica Group]</t>
  </si>
  <si>
    <t>PH02Gene04680</t>
  </si>
  <si>
    <t xml:space="preserve">K13429|2.5e-21|sita:101776270|K13429 chitin elicitor receptor kinase 1 | (RefSeq) chitin elicitor receptor kinase 1 </t>
  </si>
  <si>
    <t>Chitin elicitor receptor kinase 1 OS=Oryza sativa subsp. japonica OX=39947 GN=CERK1 PE=1 SV=1</t>
  </si>
  <si>
    <t>hypothetical protein E2562_026515 [Oryza meyeriana var. granulata]</t>
  </si>
  <si>
    <t>PH02Gene43764</t>
  </si>
  <si>
    <t xml:space="preserve">K17345|5.2e-42|spen:107011065|K17345 tetraspanin-5 | (RefSeq) tetraspanin-19-like </t>
  </si>
  <si>
    <t>Tetraspanin-19 OS=Arabidopsis thaliana OX=3702 GN=TOM2AH3 PE=2 SV=1</t>
  </si>
  <si>
    <t>PREDICTED: tetraspanin-19 [Oryza brachyantha]</t>
  </si>
  <si>
    <t>PH02Gene04851</t>
  </si>
  <si>
    <t xml:space="preserve">Molecular Function: monooxygenase activity (GO:0004497);; Molecular Function: calcium ion binding (GO:0005509);; </t>
  </si>
  <si>
    <t xml:space="preserve">K17991|2.3e-77|ats:109755607|K17991 peroxygenase [EC:1.11.2.3] | (RefSeq) LOC109755607; probable peroxygenase 5 </t>
  </si>
  <si>
    <t>Caleosin related protein</t>
  </si>
  <si>
    <t>Probable peroxygenase 4 OS=Arabidopsis thaliana OX=3702 GN=PXG4 PE=1 SV=1</t>
  </si>
  <si>
    <t>caleosin [Triticum aestivum]</t>
  </si>
  <si>
    <t>Phyllostachys_edulis_newGene_18144</t>
  </si>
  <si>
    <t xml:space="preserve">K15078|4.8e-17|tcc:18614561|K15078 structure-specific endonuclease subunit SLX1 [EC:3.6.1.-] | (RefSeq) putative disease resistance protein RGA3 </t>
  </si>
  <si>
    <t>Putative disease resistance protein At3g14460 OS=Arabidopsis thaliana OX=3702 GN=At3g14460 PE=3 SV=1</t>
  </si>
  <si>
    <t>PH02Gene18698</t>
  </si>
  <si>
    <t xml:space="preserve">Molecular Function: selenium binding (GO:0008430);; </t>
  </si>
  <si>
    <t xml:space="preserve">K17285|1.6e-44|bdi:100840507|K17285 methanethiol oxidase [EC:1.8.3.4] | (RefSeq) selenium-binding protein 1 </t>
  </si>
  <si>
    <t>56kDa selenium binding protein (SBP56)</t>
  </si>
  <si>
    <t>Selenium-binding protein 3 OS=Arabidopsis thaliana OX=3702 GN=SBP3 PE=2 SV=1</t>
  </si>
  <si>
    <t>hypothetical protein BRADI_2g58677v3 [Brachypodium distachyon]</t>
  </si>
  <si>
    <t>PH02Gene22078</t>
  </si>
  <si>
    <t xml:space="preserve">K20352|3.9e-95|bdi:100840671|K20352 p24 family protein delta-1 | (RefSeq) transmembrane emp24 domain-containing protein p24delta3 </t>
  </si>
  <si>
    <t>emp24/gp25L/p24 family/GOLD</t>
  </si>
  <si>
    <t>Transmembrane emp24 domain-containing protein p24delta3 OS=Arabidopsis thaliana OX=3702 GN=At1g09580 PE=1 SV=1</t>
  </si>
  <si>
    <t>hypothetical protein GQ55_2G276800 [Panicum hallii var. hallii]</t>
  </si>
  <si>
    <t>PH02Gene14127</t>
  </si>
  <si>
    <t xml:space="preserve">Cellular Component: Golgi apparatus (GO:0005794);; Biological Process: autophagy (GO:0006914);; Biological Process: protein transport (GO:0015031);; Cellular Component: integral component of membrane (GO:0016021);; Cellular Component: cytoplasmic vesicle membrane (GO:0030659);; </t>
  </si>
  <si>
    <t xml:space="preserve">K17907|0.0e+00|dosa:Os03t0248000-02|K17907 autophagy-related protein 9 | (RefSeq) Os03g0248000, ATG9A, AUTOPHAGY_ASSOCIATED_GENE_9A; Autophagy protein 9 domain containing protein. </t>
  </si>
  <si>
    <t>Autophagy protein Apg9</t>
  </si>
  <si>
    <t>Autophagy-related protein 9 OS=Arabidopsis thaliana OX=3702 GN=ATG9 PE=2 SV=1</t>
  </si>
  <si>
    <t>autophagy-related protein 9 [Oryza sativa Japonica Group]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</si>
  <si>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localization (GO:0051179);; cellular component: membrane (GO:0016020);; cellular component: membrane part (GO:0044425);; cellular component: organelle part (GO:0044422)</t>
  </si>
  <si>
    <t>PH02Gene30051</t>
  </si>
  <si>
    <t xml:space="preserve">Molecular Function: molecular_function (GO:0003674);; Molecular Function: catalytic activity (GO:0003824);; Cellular Component: cellular_component (GO:0005575);; Cellular Component: cell (GO:0005623);; Cellular Component: plasma membrane (GO:0005886);; Cellular Component: membrane (GO:0016020);; Molecular Function: hydrolase activity (GO:0016787);; Cellular Component: cell part (GO:0044464);; Cellular Component: cell periphery (GO:0071944);; </t>
  </si>
  <si>
    <t xml:space="preserve">K13544|1.2e-46|csat:104718693|K13544 pheophorbidase [EC:3.1.1.82] | (RefSeq) probable pheophorbidase </t>
  </si>
  <si>
    <t>Putative methylesterase 14, chloroplastic OS=Arabidopsis thaliana OX=3702 GN=MES14 PE=1 SV=1</t>
  </si>
  <si>
    <t>hypothetical protein GQ55_6G010000 [Panicum hallii var. hallii]</t>
  </si>
  <si>
    <t>molecular function: catalytic activity (GO:0003824);; cellular component: cell (GO:0005623);; cellular component: membrane (GO:0016020);; cellular component: cell part (GO:0044464)</t>
  </si>
  <si>
    <t>PH02Gene42044</t>
  </si>
  <si>
    <t xml:space="preserve">K08900|1.6e-121|egr:104424536|K08900 mitochondrial chaperone BCS1 | (RefSeq) AAA-ATPase At2g46620 </t>
  </si>
  <si>
    <t>PH02Gene13018</t>
  </si>
  <si>
    <t>uncharacterized protein LOC117851342 [Setaria viridis]</t>
  </si>
  <si>
    <t>Phyllostachys_edulis_newGene_16291</t>
  </si>
  <si>
    <t xml:space="preserve">K10405|2.2e-13|sita:101753274|K10405 kinesin family member C1 | (RefSeq) LOW QUALITY PROTEIN: kinesin-like protein KIN-14N </t>
  </si>
  <si>
    <t>hypothetical protein TRIUR3_12101 [Triticum urartu]</t>
  </si>
  <si>
    <t>PH02Gene42633</t>
  </si>
  <si>
    <t xml:space="preserve">Cellular Component: nuclear pore (GO:0005643);; Cellular Component: integral component of membrane (GO:0016021);; </t>
  </si>
  <si>
    <t xml:space="preserve">K14310|0.0e+00|bdi:100830829|K14310 nuclear pore complex protein Nup205 | (RefSeq) nuclear pore complex protein NUP205 isoform X2 </t>
  </si>
  <si>
    <t>Nuclear pore complex scaffold, nucleoporins 186/192/205</t>
  </si>
  <si>
    <t>Nuclear pore complex protein NUP205 OS=Arabidopsis thaliana OX=3702 GN=NUP205 PE=1 SV=1</t>
  </si>
  <si>
    <t>nuclear pore complex protein NUP205 isoform X2 [Brachypodium distachyon]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</si>
  <si>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membrane (GO:0016020);; cellular component: membrane part (GO:0044425)</t>
  </si>
  <si>
    <t>Phyllostachys_edulis_newGene_4984</t>
  </si>
  <si>
    <t>Os08g0476600 [Oryza sativa Japonica Group]</t>
  </si>
  <si>
    <t>PH02Gene04374</t>
  </si>
  <si>
    <t xml:space="preserve">Molecular Function: acyl-CoA dehydrogenase activity (GO:0003995);; Molecular Function: flavin adenine dinucleotide binding (GO:0050660);; </t>
  </si>
  <si>
    <t xml:space="preserve">K00253|1.5e-34|obr:102702468|K00253 isovaleryl-CoA dehydrogenase [EC:1.3.8.4] | (RefSeq) isovaleryl-CoA dehydrogenase, mitochondrial </t>
  </si>
  <si>
    <t>[EI]</t>
  </si>
  <si>
    <t>Amino acid transport and metabolism;; Lipid transport and metabolism</t>
  </si>
  <si>
    <t>Acyl-CoA dehydrogenase, N-terminal domain</t>
  </si>
  <si>
    <t>Isovaleryl-CoA dehydrogenase, mitochondrial OS=Oryza sativa subsp. japonica OX=39947 GN=Os05g0125500 PE=2 SV=2</t>
  </si>
  <si>
    <t>PREDICTED: isovaleryl-CoA dehydrogenase, mitochondrial [Oryza brachyantha]</t>
  </si>
  <si>
    <t>Phyllostachys_edulis_newGene_3407</t>
  </si>
  <si>
    <t>PH02Gene37291</t>
  </si>
  <si>
    <t>hypothetical protein E2562_036914 [Oryza meyeriana var. granulata]</t>
  </si>
  <si>
    <t>PH02Gene12684</t>
  </si>
  <si>
    <t>Late embryogenesis abundant protein</t>
  </si>
  <si>
    <t>PREDICTED: uncharacterized protein LOC102712638 [Oryza brachyantha]</t>
  </si>
  <si>
    <t>PH02Gene33776</t>
  </si>
  <si>
    <t xml:space="preserve">K00521|5.5e-24|cmos:111447866|K00521 ferric-chelate reductase [EC:1.16.1.7] | (RefSeq) ferric reduction oxidase 7, chloroplastic-like </t>
  </si>
  <si>
    <t>Protein CUP-SHAPED COTYLEDON 3 OS=Arabidopsis thaliana OX=3702 GN=NAC031 PE=1 SV=1</t>
  </si>
  <si>
    <t>hypothetical protein EJB05_32862 [Eragrostis curvula]</t>
  </si>
  <si>
    <t>PH02Gene11313</t>
  </si>
  <si>
    <t xml:space="preserve">K10615|4.1e-32|ppp:112282946|K10615 E3 ubiquitin-protein ligase HERC4 [EC:2.3.2.26] | (RefSeq) probable E3 ubiquitin-protein ligase HERC4 isoform X1 </t>
  </si>
  <si>
    <t>hypothetical protein E2562_010905 [Oryza meyeriana var. granulata]</t>
  </si>
  <si>
    <t>PH02Gene36510</t>
  </si>
  <si>
    <t>Plant intracellular Ras-group-related LRR protein 8 OS=Oryza sativa subsp. japonica OX=39947 GN=IRL8 PE=2 SV=1</t>
  </si>
  <si>
    <t>plant intracellular Ras-group-related LRR protein 8 [Brachypodium distachyon]</t>
  </si>
  <si>
    <t>PH02Gene43636</t>
  </si>
  <si>
    <t>hypothetical protein TRIUR3_01309 [Triticum urartu]</t>
  </si>
  <si>
    <t>PH02Gene19490</t>
  </si>
  <si>
    <t xml:space="preserve">Cellular Component: lysosomal membrane (GO:0005765);; Cellular Component: Golgi-associated vesicle membrane (GO:0030660);; Biological Process: membrane protein proteolysis (GO:0033619);; Molecular Function: aspartic endopeptidase activity, intramembrane cleaving (GO:0042500);; Cellular Component: integral component of cytoplasmic side of endoplasmic reticulum membrane (GO:0071458);; Cellular Component: integral component of lumenal side of endoplasmic reticulum membrane (GO:0071556);; </t>
  </si>
  <si>
    <t xml:space="preserve">K09597|7.6e-276|bdi:100834060|K09597 signal peptide peptidase-like 2B [EC:3.4.23.-] | (RefSeq) signal peptide peptidase-like 5 </t>
  </si>
  <si>
    <t>Signal peptide peptidase</t>
  </si>
  <si>
    <t>Signal peptide peptidase-like 5 OS=Oryza sativa subsp. japonica OX=39947 GN=SPPL5 PE=2 SV=1</t>
  </si>
  <si>
    <t>signal peptide peptidase-like 5 [Brachypodium distachyon]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</si>
  <si>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molecular function: catalytic activity (GO:0003824);; cellular component: membrane part (GO:0044425)</t>
  </si>
  <si>
    <t>PH02Gene09722</t>
  </si>
  <si>
    <t xml:space="preserve">Molecular Function: nucleic acid binding (GO:0003676);; Biological Process: RNA processing (GO:0006396);; Molecular Function: RNA methyltransferase activity (GO:0008173);; Molecular Function: metal ion binding (GO:0046872);; </t>
  </si>
  <si>
    <t xml:space="preserve">K15332|4.2e-139|sita:101774125|K15332 tRNA (uracil-5-)-methyltransferase [EC:2.1.1.-] | (RefSeq) zinc finger CCCH domain-containing protein 24 </t>
  </si>
  <si>
    <t>Zinc finger CCCH domain-containing protein 24 OS=Arabidopsis thaliana OX=3702 GN=At2g28450 PE=1 SV=1</t>
  </si>
  <si>
    <t>zinc finger CCCH domain-containing protein 24 [Setaria viridis]</t>
  </si>
  <si>
    <t>PH02Gene22270</t>
  </si>
  <si>
    <t xml:space="preserve">K01968|8.0e-147|tcc:18613295|K01968 3-methylcrotonyl-CoA carboxylase alpha subunit [EC:6.4.1.4] | (RefSeq) methylcrotonoyl-CoA carboxylase subunit alpha, mitochondrial </t>
  </si>
  <si>
    <t>PREDICTED: serine/threonine-protein kinase HT1-like [Oryza brachyantha]</t>
  </si>
  <si>
    <t>PH02Gene22996</t>
  </si>
  <si>
    <t xml:space="preserve">Biological Process: reproduction (GO:0000003);; Biological Process: developmental process involved in reproduction (GO:0003006);; Molecular Function: molecular_function (GO:0003674);; Molecular Function: catalytic activity (GO:0003824);; Molecular Function: protein kinase activity (GO:0004672);; Molecular Function: transmembrane signaling receptor activity (GO:0004888);;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endosome (GO:0005768);; Cellular Component: late endosome (GO:0005770);; Cellular Component: multivesicular body (GO:0005771);; Cellular Component: plasma membrane (GO:0005886);; Cellular Component: cell-cell junction (GO:0005911);;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multicellular organism development (GO:0007275);; Biological Process: biological_process (GO:0008150);; Biological Process: metabolic process (GO:0008152);; Cellular Component: plasmodesma (GO:0009506);; Biological Process: anatomical structure morphogenesis (GO:0009653);; Biological Process: regulation of asymmetric cell division (GO:0009786);; Biological Process: embryo development (GO:0009790);; Biological Process: post-embryonic development (GO:0009791);; Biological Process: embryo development ending in seed dormancy (GO:0009793);; Biological Process: flower development (GO:0009908);; Cellular Component: cell surface (GO:0009986);; Biological Process: cellular process (GO:0009987);; Cellular Component: endosome membrane (GO:0010008);; Biological Process: root morphogenesis (GO:0010015);; Biological Process: shoot system morphogenesis (GO:0010016);; Biological Process: post-embryonic root morphogenesis (GO:0010101);; Biological Process: lateral root morphogenesis (GO:0010102);; Biological Process: fruit development (GO:0010154);; Biological Process: lateral root formation (GO:0010311);; Cellular Component: endomembrane system (GO:0012505);;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transmembrane receptor protein kinase activity (GO:0019199);; Biological Process: protein metabolic process (GO:0019538);; Biological Process: reproductive process (GO:0022414);; Biological Process: root system development (GO:0022622);; Biological Process: signaling (GO:0023052);; Cellular Component: cell junction (GO:0030054);; Cellular Component: endocytic vesicle (GO:0030139);; Biological Process: cell differentiation (GO:0030154);; Cellular Component: organelle membrane (GO:0031090);; Cellular Component: cytoplasmic vesicle (GO:0031410);; Cellular Component: late endosome membrane (GO:0031902);; Cellular Component: vesicle (GO:0031982);; Biological Process: multicellular organismal process (GO:0032501);; Biological Process: developmental process (GO:0032502);; Cellular Component: multivesicular body membrane (GO:0032585);; Biological Process: protein modification process (GO:0036211);; Molecular Function: signaling receptor activity (GO:0038023);; Molecular Function: identical protein binding (GO:0042802);; Molecular Function: protein homodimerization activity (GO:0042803);; Biological Process: macromolecule metabolic process (GO:0043170);; Cellular Component: organelle (GO:0043226);; Cellular Component: membrane-bounded organelle (GO:0043227);; Cellular Component: intracellular organelle (GO:0043229);;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cytoplasmic vesicle part (GO:0044433);; Cellular Component: endosomal part (GO:0044440);; Cellular Component: cytoplasmic part (GO:0044444);; Cellular Component: intracellular organelle part (GO:0044446);; Cellular Component: cell part (GO:0044464);; Biological Process: protein autophosphorylation (GO:0046777);; Molecular Function: protein dimerization activity (GO:0046983);; Biological Process: seed development (GO:0048316);; Biological Process: root development (GO:0048364);; Biological Process: shoot system development (GO:0048367);; Biological Process: flower morphogenesis (GO:0048439);; Biological Process: lateral root development (GO:0048527);; Biological Process: post-embryonic root development (GO:0048528);; Biological Process: reproductive structure development (GO:0048608);; Biological Process: anatomical structure formation involved in morphogenesis (GO:0048646);; Biological Process: system development (GO:0048731);; Biological Process: root cap development (GO:0048829);;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response to stimulus (GO:0050896);; Biological Process: regulation of cell division (GO:0051302);; Biological Process: cellular response to stimulus (GO:0051716);; Cellular Component: symplast (GO:0055044);; Molecular Function: molecular transducer activity (GO:0060089);; Biological Process: reproductive system development (GO:0061458);; Biological Process: biological regulation (GO:0065007);; Biological Process: organic substance metabolic process (GO:0071704);; Cellular Component: cell periphery (GO:0071944);; Biological Process: reproductive shoot system development (GO:0090567);; Biological Process: plant epidermal cell differentiation (GO:0090627);; Biological Process: post-embryonic plant organ development (GO:0090696);; Biological Process: post-embryonic plant organ morphogenesis (GO:0090697);; Biological Process: post-embryonic plant morphogenesis (GO:0090698);; Cellular Component: intracellular vesicle (GO:0097708);; Cellular Component: bounding membrane of organelle (GO:0098588);; Cellular Component: whole membrane (GO:0098805);; Biological Process: plant organ development (GO:0099402);; Biological Process: organonitrogen compound metabolic process (GO:1901564);; Biological Process: plant organ morphogenesis (GO:1905392);; Biological Process: plant organ formation (GO:1905393);; </t>
  </si>
  <si>
    <t xml:space="preserve">K13435|2.9e-26|spen:107018783|K13435 serine/threonine-protein kinase Pto | (RefSeq) receptor-like protein kinase HERK 1 isoform X2 </t>
  </si>
  <si>
    <t>Serine/threonine-protein kinase-like protein CR4 OS=Oryza sativa subsp. japonica OX=39947 GN=CR4 PE=1 SV=1</t>
  </si>
  <si>
    <t>hypothetical protein E2562_030019 [Oryza meyeriana var. granulata]</t>
  </si>
  <si>
    <t>biological process: reproduction (GO:0000003);; biological process: reproductive process (GO:0022414);; biological process: developmental process (GO:0032502);; molecular function: catalytic activity (GO:0003824);;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cell part (GO:0044464);; cellular component: organelle (GO:0043226);; cellular component: membrane (GO:0016020);; cellular component: cell junction (GO:0030054);; biological process: multicellular organismal process (GO:0032501);; cellular component: organelle part (GO:0044422);; cellular component: symplast (GO:0055044)</t>
  </si>
  <si>
    <t>PH02Gene36556</t>
  </si>
  <si>
    <t xml:space="preserve">Molecular Function: L-lactate dehydrogenase activity (GO:0004459);; Cellular Component: cytoplasm (GO:0005737);; Biological Process: carbohydrate metabolic process (GO:0005975);; Biological Process: carboxylic acid metabolic process (GO:0019752);; </t>
  </si>
  <si>
    <t xml:space="preserve">K00016|6.2e-178|dosa:Os02t0105400-01|K00016 L-lactate dehydrogenase [EC:1.1.1.27] | (RefSeq) Os02g0105400; Similar to L-lactate dehydrogenase A (EC 1.1.1.27) (LDH-A). </t>
  </si>
  <si>
    <t>Glycolysis / Gluconeogenesis (ko00010);; Cysteine and methionine metabolism (ko00270);; Pyruvate metabolism (ko00620);; Propanoate metabolism (ko00640)</t>
  </si>
  <si>
    <t>L-lactate dehydrogenase A OS=Hordeum vulgare OX=4513 PE=1 SV=1</t>
  </si>
  <si>
    <t>hypothetical protein OsI_05489 [Oryza sativa Indica Group]</t>
  </si>
  <si>
    <t>PH02Gene50289</t>
  </si>
  <si>
    <t xml:space="preserve">K10251|2.4e-168|ats:109781925|K10251 17beta-estradiol 17-dehydrogenase / very-long-chain 3-oxoacyl-CoA reductase [EC:1.1.1.62 1.1.1.330] | (RefSeq) LOC109781925; very-long-chain 3-oxoacyl-CoA reductase 1 </t>
  </si>
  <si>
    <t>PH02Gene15803</t>
  </si>
  <si>
    <t xml:space="preserve">Biological Process: fucose metabolic process (GO:0006004);; Molecular Function: transferase activity, transferring glycosyl groups (GO:0016757);; </t>
  </si>
  <si>
    <t xml:space="preserve">K23280|4.4e-71|ccav:112522628|K23280 rhamnogalacturonan I rhamnosyltransferase [EC:2.4.1.351] | (RefSeq) O-fucosyltransferase 3-like </t>
  </si>
  <si>
    <t>hypothetical protein SORBI_3008G054700 [Sorghum bicolor]</t>
  </si>
  <si>
    <t>PH02Gene33521</t>
  </si>
  <si>
    <t xml:space="preserve">K06963|3.8e-162|dosa:Os11t0568600-01|K06963 tRNA acetyltransferase TAN1 | (RefSeq) Os11g0568600; THUMP domain containing protein. </t>
  </si>
  <si>
    <t>PH02Gene37353</t>
  </si>
  <si>
    <t xml:space="preserve">Biological Process: gibberellic acid mediated signaling pathway (GO:0009740);; Biological Process: regulation of gibberellic acid mediated signaling pathway (GO:0009937);; Cellular Component: SCF ubiquitin ligase complex (GO:0019005);; Biological Process: regulation of shoot system development (GO:0048831);; </t>
  </si>
  <si>
    <t xml:space="preserve">K14495|8.4e-11|egu:105061009|K14495 F-box protein GID2 | (RefSeq) F-box protein GID2 </t>
  </si>
  <si>
    <t>F-box protein SNE OS=Arabidopsis thaliana OX=3702 GN=SNE PE=1 SV=1</t>
  </si>
  <si>
    <t>F-box protein SNE [Oryza sativa Japonica Group]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</si>
  <si>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macromolecular complex (GO:0032991);; cellular component: cell part (GO:0044464)</t>
  </si>
  <si>
    <t>PH02Gene06112</t>
  </si>
  <si>
    <t xml:space="preserve">Molecular Function: molecular_function (GO:0003674);; Molecular Function: catalytic activity (GO:0003824);; Molecular Function: hydrolase activity, hydrolyzing O-glycosyl compounds (GO:0004553);; Molecular Function: beta-galactosidase activity (GO:0004565);; Cellular Component: cellular_component (GO:0005575);; Cellular Component: cell wall (GO:0005618);; Cellular Component: intracellular (GO:0005622);; Cellular Component: cell (GO:0005623);; Cellular Component: cytoplasm (GO:0005737);; Cellular Component: vacuole (GO:0005773);; Molecular Function: galactosidase activity (GO:0015925);; Molecular Function: hydrolase activity (GO:0016787);; Molecular Function: hydrolase activity, acting on glycosyl bonds (GO:0016798);; Cellular Component: external encapsulating structure (GO:0030312);;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Cellular Component: cell periphery (GO:0071944);; </t>
  </si>
  <si>
    <t xml:space="preserve">K12309|2.1e-289|bna:106418278|K12309 beta-galactosidase [EC:3.2.1.23] | (RefSeq) beta-galactosidase 2 isoform X1 </t>
  </si>
  <si>
    <t>Beta-galactosidase 4 OS=Oryza sativa subsp. japonica OX=39947 GN=Os02g0219200 PE=2 SV=1</t>
  </si>
  <si>
    <t>hypothetical protein E2562_023414 [Oryza meyeriana var. granulata]</t>
  </si>
  <si>
    <t>PH02Gene41763</t>
  </si>
  <si>
    <t xml:space="preserve">Molecular Function: translation elongation factor activity (GO:0003746);; </t>
  </si>
  <si>
    <t xml:space="preserve">K03233|3.1e-205|dosa:Os02t0220500-01|K03233 elongation factor 1-gamma | (RefSeq) Os02g0220500, EF1G, ELONGATION_FACTOR_1_GAMMA-LIKE_PROTEIN; Elongation factor 1-gamma (EF-1-gamma) (eEF-1B gamma). </t>
  </si>
  <si>
    <t>Elongation factor 1 gamma, conserved domain</t>
  </si>
  <si>
    <t>Elongation factor 1-gamma 2 OS=Oryza sativa subsp. japonica OX=39947 GN=Os02g0220500 PE=2 SV=2</t>
  </si>
  <si>
    <t>elongation factor 1-gamma [Oryza sativa Japonica Group]</t>
  </si>
  <si>
    <t>Phyllostachys_edulis_newGene_14178</t>
  </si>
  <si>
    <t>hypothetical protein EJB05_20276, partial [Eragrostis curvula]</t>
  </si>
  <si>
    <t>PH02Gene25639</t>
  </si>
  <si>
    <t xml:space="preserve">Cellular Component: cytosol (GO:0005829);; Molecular Function: lipid binding (GO:0008289);; Molecular Function: sterol transporter activity (GO:0015248);; Cellular Component: membrane (GO:0016020);; Molecular Function: sterol binding (GO:0032934);; Cellular Component: intracellular membrane-bounded organelle (GO:0043231);; </t>
  </si>
  <si>
    <t xml:space="preserve">K20456|0.0e+00|bdi:100837736|K20456 oxysterol-binding protein 1 | (RefSeq) oxysterol-binding protein-related protein 1D </t>
  </si>
  <si>
    <t>Oxysterol-binding protein-related protein 1D OS=Arabidopsis thaliana OX=3702 GN=ORP1D PE=2 SV=1</t>
  </si>
  <si>
    <t>oxysterol-binding protein-related protein 1D [Brachypodium distachyon]</t>
  </si>
  <si>
    <t>cellular component: cell (GO:0005623);; cellular component: cell part (GO:0044464);; molecular function: binding (GO:0005488);; biological process: single-organism process (GO:0044699);; biological process: localization (GO:0051179);; molecular function: transporter activity (GO:0005215);; cellular component: membrane (GO:0016020);; cellular component: organelle (GO:0043226)</t>
  </si>
  <si>
    <t>PH02Gene28548</t>
  </si>
  <si>
    <t xml:space="preserve">Molecular Function: FAD binding (GO:0071949);; </t>
  </si>
  <si>
    <t xml:space="preserve">K09838|8.6e-22|nnu:104606289|K09838 zeaxanthin epoxidase [EC:1.14.15.21] | (RefSeq) zeaxanthin epoxidase, chloroplastic </t>
  </si>
  <si>
    <t>Monooxygenase 2 OS=Arabidopsis thaliana OX=3702 GN=MO2 PE=2 SV=1</t>
  </si>
  <si>
    <t>monooxygenase 2 isoform X4 [Setaria italica]</t>
  </si>
  <si>
    <t>PH02Gene37965</t>
  </si>
  <si>
    <t xml:space="preserve">K03260|5.5e-08|qsu:112015751|K03260 translation initiation factor 4G | (RefSeq) eukaryotic translation initiation factor-like </t>
  </si>
  <si>
    <t>uncharacterized protein LOC100840799 [Brachypodium distachyon]</t>
  </si>
  <si>
    <t>Phyllostachys_edulis_newGene_7604</t>
  </si>
  <si>
    <t>hypothetical protein [Oryza barthii]</t>
  </si>
  <si>
    <t>PH02Gene19606</t>
  </si>
  <si>
    <t xml:space="preserve">K20641|2.2e-09|cvr:CHLNCDRAFT_59250|K20641 Rho GTPase-activating protein 20 | (RefSeq) hypothetical protein </t>
  </si>
  <si>
    <t>Squamosa promoter-binding-like protein 18 OS=Oryza sativa subsp. japonica OX=39947 GN=SPL18 PE=2 SV=1</t>
  </si>
  <si>
    <t>PH02Gene49676</t>
  </si>
  <si>
    <t xml:space="preserve">K00924|2.5e-10|zma:103629817|K00924 kinase [EC:2.7.1.-] | (RefSeq) receptor-like protein kinase 5 </t>
  </si>
  <si>
    <t>Polygalacturonase inhibitor OS=Pyrus communis OX=23211 GN=PGIP PE=1 SV=1</t>
  </si>
  <si>
    <t>PH02Gene43971</t>
  </si>
  <si>
    <t xml:space="preserve">K13415|2.4e-76|atr:18432040|K13415 protein brassinosteroid insensitive 1 [EC:2.7.10.1 2.7.11.1] | (RefSeq) systemin receptor SR160 </t>
  </si>
  <si>
    <t>putative leucine-rich repeat receptor-like kinase [Oryza sativa Indica Group]</t>
  </si>
  <si>
    <t>PH02Gene16237</t>
  </si>
  <si>
    <t xml:space="preserve">Molecular Function: nucleotide binding (GO:0000166);; Molecular Function: DNA binding (GO:0003677);; Molecular Function: DNA-directed DNA polymerase activity (GO:0003887);; Cellular Component: nucleus (GO:0005634);; Biological Process: DNA replication (GO:0006260);; Molecular Function: metal ion binding (GO:0046872);; Molecular Function: 4 iron, 4 sulfur cluster binding (GO:0051539);; </t>
  </si>
  <si>
    <t xml:space="preserve">K02327|0.0e+00|sita:101765223|K02327 DNA polymerase delta subunit 1 [EC:2.7.7.7] | (RefSeq) DNA polymerase delta catalytic subunit </t>
  </si>
  <si>
    <t>DNA polymerase delta catalytic subunit OS=Oryza sativa subsp. japonica OX=39947 GN=POLD1 PE=2 SV=1</t>
  </si>
  <si>
    <t>hypothetical protein EE612_053938 [Oryza sativa]</t>
  </si>
  <si>
    <t>PH02Gene35304</t>
  </si>
  <si>
    <t xml:space="preserve">K19761|2.3e-56|bdi:100844107|K19761 gamma-glutamylaminecyclotransferase [EC:2.3.2.-] | (RefSeq) putative gamma-glutamylcyclotransferase At3g02910 </t>
  </si>
  <si>
    <t>putative gamma-glutamylcyclotransferase At3g02910 [Brachypodium distachyon]</t>
  </si>
  <si>
    <t>PH02Gene39916</t>
  </si>
  <si>
    <t xml:space="preserve">K01206|1.6e-43|thj:104825554|K01206 alpha-L-fucosidase [EC:3.2.1.51] | (RefSeq) alpha-L-fucosidase 3 </t>
  </si>
  <si>
    <t>GDSL esterase/lipase At1g28580 OS=Arabidopsis thaliana OX=3702 GN=At1g28580 PE=2 SV=1</t>
  </si>
  <si>
    <t>GDSL esterase/lipase At5g45910-like [Aegilops tauschii subsp. tauschii]</t>
  </si>
  <si>
    <t>PH02Gene32151</t>
  </si>
  <si>
    <t xml:space="preserve">K23260|1.1e-65|atr:18438291|K23260 scopoletin glucosyltransferase [EC:2.4.1.128] | (RefSeq) scopoletin glucosyltransferase </t>
  </si>
  <si>
    <t>UDP-glycosyltransferase 92A1 OS=Arabidopsis thaliana OX=3702 GN=UGT92A1 PE=2 SV=1</t>
  </si>
  <si>
    <t>PH02Gene19589</t>
  </si>
  <si>
    <t xml:space="preserve">K00430|5.0e-151|bdi:100821101|K00430 peroxidase [EC:1.11.1.7] | (RefSeq) peroxidase 1 </t>
  </si>
  <si>
    <t>Peroxidase 1 OS=Zea mays OX=4577 GN=PER1 PE=1 SV=1</t>
  </si>
  <si>
    <t>peroxidase 1-like [Setaria viridis]</t>
  </si>
  <si>
    <t>PH02Gene41093</t>
  </si>
  <si>
    <t>hypothetical protein E2562_023578 [Oryza meyeriana var. granulata]</t>
  </si>
  <si>
    <t>PH02Gene23701</t>
  </si>
  <si>
    <t xml:space="preserve">Molecular Function: lipid binding (GO:0008289);; Cellular Component: integral component of membrane (GO:0016021);; </t>
  </si>
  <si>
    <t>hypothetical protein DAI22_07g055500 [Oryza sativa Japonica Group]</t>
  </si>
  <si>
    <t>PH02Gene18058</t>
  </si>
  <si>
    <t xml:space="preserve">K22422|1.3e-284|osa:4352823|K22422 protein downstream neighbor of Son | (RefSeq) protein downstream neighbor of Son isoform X1 </t>
  </si>
  <si>
    <t>PH02Gene37233</t>
  </si>
  <si>
    <t xml:space="preserve">Molecular Function: ornithine carbamoyltransferase activity (GO:0004585);; Cellular Component: chloroplast stroma (GO:0009570);; Molecular Function: amino acid binding (GO:0016597);; Biological Process: citrulline biosynthetic process (GO:0019240);; Biological Process: arginine biosynthetic process via ornithine (GO:0042450);; Cellular Component: intracellular membrane-bounded organelle (GO:0043231);; </t>
  </si>
  <si>
    <t xml:space="preserve">K00611|4.2e-185|bdi:100846818|K00611 ornithine carbamoyltransferase [EC:2.1.3.3] | (RefSeq) ornithine carbamoyltransferase, chloroplastic </t>
  </si>
  <si>
    <t>Arginine biosynthesis (ko00220);; Biosynthesis of amino acids (ko01230)</t>
  </si>
  <si>
    <t>Aspartate/ornithine carbamoyltransferase, Asp/Orn binding domain</t>
  </si>
  <si>
    <t>Ornithine carbamoyltransferase, chloroplastic OS=Pisum sativum OX=3888 GN=ARGF PE=2 SV=1</t>
  </si>
  <si>
    <t>ornithine carbamoyltransferase, chloroplastic [Hordeum vulgare]</t>
  </si>
  <si>
    <t>molecular function: catalytic activity (GO:0003824);; cellular component: cell (GO:0005623);;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single-organism process (GO:0044699)</t>
  </si>
  <si>
    <t>PH02Gene05520</t>
  </si>
  <si>
    <t xml:space="preserve">Molecular Function: ubiquitin-protein transferase activity (GO:0004842);;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Biological Process: biological_process (GO:0008150);; Biological Process: response to organic substance (GO:0010033);; Biological Process: response to chitin (GO:0010200);; Biological Process: response to organonitrogen compound (GO:0010243);; Biological Process: protein ubiquitination (GO:0016567);; Biological Process: response to chemical (GO:0042221);; Biological Process: response to drug (GO:0042493);;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response to stimulus (GO:0050896);; Biological Process: response to nitrogen compound (GO:1901698);; Biological Process: response to oxygen-containing compound (GO:1901700);; </t>
  </si>
  <si>
    <t xml:space="preserve">K10260|3.5e-12|mng:MNEG_6477|K10260 F-box and WD-40 domain protein 7 | (RefSeq) F-box and WD repeat domain containing 7 </t>
  </si>
  <si>
    <t>U-box domain-containing protein 16 OS=Arabidopsis thaliana OX=3702 GN=PUB16 PE=2 SV=1</t>
  </si>
  <si>
    <t>hypothetical protein E2562_021165 [Oryza meyeriana var. granulata]</t>
  </si>
  <si>
    <t>molecular function: catalytic activity (GO:0003824);; molecular function: binding (GO:0005488);; cellular component: cell (GO:0005623);; cellular component: cell part (GO:0044464);; cellular component: organelle (GO:0043226);; biological process: response to stimulus (GO:0050896);; biological process: metabolic process (GO:0008152);; biological process: cellular process (GO:0009987)</t>
  </si>
  <si>
    <t>PH02Gene24658</t>
  </si>
  <si>
    <t xml:space="preserve">K05658|0.0e+00|bdi:100846911|K05658 ATP-binding cassette, subfamily B (MDR/TAP), member 1 [EC:7.6.2.2] | (RefSeq) ABC transporter B family member 21 </t>
  </si>
  <si>
    <t>ABC transporter B family member 21 [Brachypodium distachyon]</t>
  </si>
  <si>
    <t>PH02Gene03831</t>
  </si>
  <si>
    <t xml:space="preserve">Cellular Component: mitochondrial matrix (GO:0005759);; Molecular Function: electron carrier activity (GO:0009055);; </t>
  </si>
  <si>
    <t xml:space="preserve">K03521|7.0e-128|sita:101759528|K03521 electron transfer flavoprotein beta subunit | (RefSeq) electron transfer flavoprotein subunit beta, mitochondrial </t>
  </si>
  <si>
    <t>Electron transfer flavoprotein domain</t>
  </si>
  <si>
    <t>Electron transfer flavoprotein subunit beta, mitochondrial OS=Oryza sativa subsp. indica OX=39946 GN=ETFB PE=3 SV=1</t>
  </si>
  <si>
    <t>electron transfer flavoprotein subunit beta, mitochondrial [Panicum miliaceum]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</si>
  <si>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electron carrier activity (GO:0009055)</t>
  </si>
  <si>
    <t>PH02Gene19275</t>
  </si>
  <si>
    <t xml:space="preserve">K14506|2.8e-13|nnu:109115461|K14506 jasmonic acid-amino synthetase [EC:6.3.2.52] | (RefSeq) uncharacterized LOC109115461 </t>
  </si>
  <si>
    <t>Protein of unknown function, DUF547</t>
  </si>
  <si>
    <t>hypothetical protein E2562_026330 [Oryza meyeriana var. granulata]</t>
  </si>
  <si>
    <t>PH02Gene10813</t>
  </si>
  <si>
    <t xml:space="preserve">Biological Process: ubiquitin-dependent protein catabolic process (GO:0006511);; Biological Process: multicellular organism development (GO:0007275);; Molecular Function: zinc ion binding (GO:0008270);; Cellular Component: host cell nucleus (GO:0042025);; </t>
  </si>
  <si>
    <t xml:space="preserve">K04506|6.8e-171|bdi:100833057|K04506 E3 ubiquitin-protein ligase SIAH1 [EC:2.3.2.27] | (RefSeq) E3 ubiquitin-protein ligase SINAT5 </t>
  </si>
  <si>
    <t>Seven in absentia protein family</t>
  </si>
  <si>
    <t>E3 ubiquitin-protein ligase SINAT5 [Brachypodium distachyon]</t>
  </si>
  <si>
    <t>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molecular function: binding (GO:0005488);; cellular component: other organism (GO:0044215);; cellular component: other organism part (GO:0044217)</t>
  </si>
  <si>
    <t>PH02Gene45491</t>
  </si>
  <si>
    <t xml:space="preserve">K03327|1.3e-19|cic:CICLE_v10018703mg|K03327 multidrug resistance protein, MATE family | (RefSeq) hypothetical protein </t>
  </si>
  <si>
    <t>S-locus-specific glycoprotein S6 OS=Brassica oleracea OX=3712 GN=SLSG PE=2 SV=2</t>
  </si>
  <si>
    <t>hypothetical protein BRADI_5g22980v3 [Brachypodium distachyon]</t>
  </si>
  <si>
    <t>PH02Gene33761</t>
  </si>
  <si>
    <t xml:space="preserve">K05894|1.0e-199|sita:101760590|K05894 12-oxophytodienoic acid reductase [EC:1.3.1.42] | (RefSeq) putative 12-oxophytodienoate reductase 8 </t>
  </si>
  <si>
    <t>Putative 12-oxophytodienoate reductase 8 OS=Oryza sativa subsp. japonica OX=39947 GN=OPR8 PE=2 SV=1</t>
  </si>
  <si>
    <t>putative 12-oxophytodienoate reductase 8 [Setaria italica]</t>
  </si>
  <si>
    <t>PH02Gene44722</t>
  </si>
  <si>
    <t>hypothetical protein E2562_016580 [Oryza meyeriana var. granulata]</t>
  </si>
  <si>
    <t>PH02Gene45123</t>
  </si>
  <si>
    <t>hypothetical protein E2562_039383 [Oryza meyeriana var. granulata]</t>
  </si>
  <si>
    <t>PH02Gene35586</t>
  </si>
  <si>
    <t xml:space="preserve">K09495|9.0e-287|sbi:8054213|K09495 T-complex protein 1 subunit gamma | (RefSeq) T-complex protein 1 subunit gamma </t>
  </si>
  <si>
    <t>Phyllostachys_edulis_newGene_18292</t>
  </si>
  <si>
    <t>PH02Gene33951</t>
  </si>
  <si>
    <t xml:space="preserve">Cellular Component: chloroplast (GO:0009507);; Biological Process: photosynthesis (GO:0015979);; Molecular Function: phosphotransferase activity, alcohol group as acceptor (GO:0016773);; Molecular Function: carbohydrate kinase activity (GO:0019200);; </t>
  </si>
  <si>
    <t>uncharacterized protein LOC101778784 [Setaria italica]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</si>
  <si>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</t>
  </si>
  <si>
    <t>PH02Gene09333</t>
  </si>
  <si>
    <t xml:space="preserve">K23544|1.1e-91|brp:103842861|K23544 serine incorporator 1/3 | (RefSeq) serine incorporator 3 </t>
  </si>
  <si>
    <t>hypothetical protein EJB05_57288, partial [Eragrostis curvula]</t>
  </si>
  <si>
    <t>PH02Gene44773</t>
  </si>
  <si>
    <t xml:space="preserve">K01177|6.0e-272|ats:109744975|K01177 beta-amylase [EC:3.2.1.2] | (RefSeq) LOC109744975; beta-amylase </t>
  </si>
  <si>
    <t>Beta-amylase Tri a 17 OS=Triticum aestivum OX=4565 GN=BMY1 PE=1 SV=1</t>
  </si>
  <si>
    <t>beta-amylase [Aegilops tauschii subsp. tauschii]</t>
  </si>
  <si>
    <t>PH02Gene28040</t>
  </si>
  <si>
    <t>Protein POST-ILLUMINATION CHLOROPHYLL FLUORESCENCE INCREASE, chloroplastic OS=Arabidopsis thaliana OX=3702 GN=PIFI PE=2 SV=1</t>
  </si>
  <si>
    <t>hypothetical protein D1007_61550 [Hordeum vulgare]</t>
  </si>
  <si>
    <t>PH02Gene13656</t>
  </si>
  <si>
    <t xml:space="preserve">Molecular Function: molecular_function (GO:0003674);; Molecular Function: nucleic acid binding (GO:0003676);; Molecular Function: RNA binding (GO:0003723);; Molecular Function: mRNA binding (GO:0003729);;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Biological Process: nucleobase-containing compound metabolic process (GO:0006139);; Biological Process: RNA processing (GO:0006396);; Biological Process: mRNA processing (GO:0006397);;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Cellular Component: chloroplast (GO:0009507);; Cellular Component: plastid stroma (GO:0009532);; Cellular Component: plastid (GO:0009536);; Cellular Component: chloroplast stroma (GO:0009570);; Biological Process: cellular process (GO:0009987);; Biological Process: gene expression (GO:0010467);; Biological Process: RNA metabolic process (GO:0016070);; Biological Process: mRNA metabolic process (GO:0016071);;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</si>
  <si>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K17964|2.8e-23|csl:COCSUDRAFT_61653|K17964 leucine-rich PPR motif-containing protein, mitochondrial | (RefSeq) TPR-like protein </t>
  </si>
  <si>
    <t>Pentatricopeptide repeat-containing protein At3g09650, chloroplastic OS=Arabidopsis thaliana OX=3702 GN=HCF152 PE=2 SV=1</t>
  </si>
  <si>
    <t>pentatricopeptide repeat-containing protein At3g09650, chloroplastic [Aegilops tauschii subsp. tauschii]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</si>
  <si>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(GO:0043226);; cellular component: organelle part (GO:0044422)</t>
  </si>
  <si>
    <t>PH02Gene00346</t>
  </si>
  <si>
    <t xml:space="preserve">K13466|8.0e-07|pxb:103932458|K13466 EIX receptor 1/2 | (RefSeq) LRR receptor-like serine/threonine-protein kinase GSO2 isoform X1 </t>
  </si>
  <si>
    <t>Phytosulfokine receptor 1 OS=Daucus carota OX=4039 GN=PSKR PE=1 SV=1</t>
  </si>
  <si>
    <t>Phytosulfokine receptor 2 [Hordeum vulgare]</t>
  </si>
  <si>
    <t>PH02Gene24590</t>
  </si>
  <si>
    <t xml:space="preserve">K15078|9.0e-110|tcc:18614561|K15078 structure-specific endonuclease subunit SLX1 [EC:3.6.1.-] | (RefSeq) putative disease resistance protein RGA3 </t>
  </si>
  <si>
    <t>PREDICTED: putative disease resistance protein RGA4 [Oryza brachyantha]</t>
  </si>
  <si>
    <t>PH02Gene07450</t>
  </si>
  <si>
    <t xml:space="preserve">K16290|3.5e-165|ats:109741989|K16290 xylem cysteine proteinase [EC:3.4.22.-] | (RefSeq) LOC109741989; cysteine protease XCP1-like </t>
  </si>
  <si>
    <t>Cysteine protease XCP2 OS=Arabidopsis thaliana OX=3702 GN=XCP2 PE=1 SV=2</t>
  </si>
  <si>
    <t>papain-like cysteine proteinase [Hordeum vulgare]</t>
  </si>
  <si>
    <t>PH02Gene39747</t>
  </si>
  <si>
    <t xml:space="preserve">K15078|1.4e-79|tcc:18614561|K15078 structure-specific endonuclease subunit SLX1 [EC:3.6.1.-] | (RefSeq) putative disease resistance protein RGA3 </t>
  </si>
  <si>
    <t>Protein G1-like7 OS=Oryza sativa subsp. indica OX=39946 GN=OsI_10694 PE=3 SV=1</t>
  </si>
  <si>
    <t>hypothetical protein C2845_PM15G14160 [Panicum miliaceum]</t>
  </si>
  <si>
    <t>PH02Gene43613</t>
  </si>
  <si>
    <t xml:space="preserve">Biological Process: regulation of transcription from RNA polymerase II promoter (GO:0006357);; Biological Process: regulation of DNA-templated transcription, elongation (GO:0032784);; </t>
  </si>
  <si>
    <t xml:space="preserve">K15172|2.0e-87|nnu:104589274|K15172 transcription elongation factor SPT5 | (RefSeq) putative transcription elongation factor SPT5 homolog 1 </t>
  </si>
  <si>
    <t>Early transcription elongation factor of RNA pol II, NGN section</t>
  </si>
  <si>
    <t>Protein RNA-directed DNA methylation 3 OS=Arabidopsis thaliana OX=3702 GN=RDM3 PE=1 SV=1</t>
  </si>
  <si>
    <t>protein RNA-directed DNA methylation 3 isoform X2 [Brachypodium distachyon]</t>
  </si>
  <si>
    <t>PH02Gene36770</t>
  </si>
  <si>
    <t xml:space="preserve">K14486|2.9e-112|bdi:100842263|K14486 auxin response factor | (RefSeq) auxin response factor 7 </t>
  </si>
  <si>
    <t>Auxin response factor 7 OS=Oryza sativa subsp. japonica OX=39947 GN=ARF7 PE=2 SV=1</t>
  </si>
  <si>
    <t>ARF2 protein [Phyllostachys edulis]</t>
  </si>
  <si>
    <t>PH02Gene22973</t>
  </si>
  <si>
    <t xml:space="preserve">Biological Process: response to acid chemical (GO:0001101);; Biological Process: biological_process (GO:0008150);; Molecular Function: zinc ion binding (GO:0008270);; Biological Process: response to endogenous stimulus (GO:0009719);; Biological Process: response to hormone (GO:0009725);; Biological Process: response to abscisic acid (GO:0009737);; Biological Process: response to organic substance (GO:0010033);; Biological Process: response to chitin (GO:0010200);; Biological Process: response to organonitrogen compound (GO:0010243);; Biological Process: response to lipid (GO:0033993);; Biological Process: response to chemical (GO:0042221);; Biological Process: response to drug (GO:0042493);; Biological Process: response to stimulus (GO:0050896);; Biological Process: response to alcohol (GO:0097305);; Biological Process: response to nitrogen compound (GO:1901698);; Biological Process: response to oxygen-containing compound (GO:1901700);; </t>
  </si>
  <si>
    <t>Zinc finger AN1 domain-containing stress-associated protein 17 OS=Oryza sativa subsp. japonica OX=39947 GN=SAP17 PE=2 SV=1</t>
  </si>
  <si>
    <t>hypothetical protein E2562_036677 [Oryza meyeriana var. granulata]</t>
  </si>
  <si>
    <t>PH02Gene02467</t>
  </si>
  <si>
    <t xml:space="preserve">Molecular Function: structural constituent of ribosome (GO:0003735);; Biological Process: translation (GO:0006412);; Cellular Component: small ribosomal subunit (GO:0015935);; Molecular Function: rRNA binding (GO:0019843);; </t>
  </si>
  <si>
    <t xml:space="preserve">K02997|3.9e-97|sbi:8063507|K02997 small subunit ribosomal protein S9e | (RefSeq) 40S ribosomal protein S9-2 </t>
  </si>
  <si>
    <t>S4 domain</t>
  </si>
  <si>
    <t>40S ribosomal protein S9-2 OS=Arabidopsis thaliana OX=3702 GN=RPS9C PE=1 SV=1</t>
  </si>
  <si>
    <t>40S ribosomal protein S9-2 [Sorghum bicolor]</t>
  </si>
  <si>
    <t>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</t>
  </si>
  <si>
    <t>PH02Gene45458</t>
  </si>
  <si>
    <t xml:space="preserve">Molecular Function: molecular_function (GO:0003674);; Molecular Function: transcription factor activity, sequence-specific DNA binding (GO:0003700);;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Molecular Function: sequence-specific DNA binding (GO:0043565);;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</si>
  <si>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K12835|2.5e-22|cmax:111493042|K12835 ATP-dependent RNA helicase DDX42 [EC:3.6.4.13] | (RefSeq) DEAD-box ATP-dependent RNA helicase 24 isoform X1 </t>
  </si>
  <si>
    <t>Probable WRKY transcription factor 24 OS=Arabidopsis thaliana OX=3702 GN=WRKY24 PE=1 SV=1</t>
  </si>
  <si>
    <t>hypothetical protein E2562_028279 [Oryza meyeriana var. granulata]</t>
  </si>
  <si>
    <t>PH02Gene32005</t>
  </si>
  <si>
    <t xml:space="preserve">Molecular Function: nucleic acid binding (GO:0003676);; Molecular Function: 3'-5' exonuclease activity (GO:0008408);; </t>
  </si>
  <si>
    <t xml:space="preserve">K22807|7.7e-24|lsv:111897002|K22807 werner syndrome-like exonuclease [EC:3.1.11.-] | (RefSeq) Werner Syndrome-like exonuclease </t>
  </si>
  <si>
    <t>3'-5' exonuclease</t>
  </si>
  <si>
    <t>Werner Syndrome-like exonuclease OS=Arabidopsis thaliana OX=3702 GN=WEX PE=1 SV=1</t>
  </si>
  <si>
    <t>Werner Syndrome-like exonuclease [Aegilops tauschii subsp. tauschii]</t>
  </si>
  <si>
    <t>PH02Gene39621</t>
  </si>
  <si>
    <t xml:space="preserve">Molecular Function: phosphoric diester hydrolase activity (GO:0008081);; Biological Process: glycerophospholipid catabolic process (GO:0046475);; </t>
  </si>
  <si>
    <t xml:space="preserve">K18696|1.9e-180|bdi:100832479|K18696 glycerophosphodiester phosphodiesterase [EC:3.1.4.46] | (RefSeq) glycerophosphodiester phosphodiesterase GDPD1, chloroplastic </t>
  </si>
  <si>
    <t>Glycerophosphodiester phosphodiesterase GDPD1, chloroplastic OS=Arabidopsis thaliana OX=3702 GN=GDPD1 PE=1 SV=1</t>
  </si>
  <si>
    <t>glycerophosphodiester phosphodiesterase GDPD1, chloroplastic [Brachypodium distachyon]</t>
  </si>
  <si>
    <t>PH02Gene19442</t>
  </si>
  <si>
    <t>protein NEN1 [Setaria italica]</t>
  </si>
  <si>
    <t>PH02Gene19996</t>
  </si>
  <si>
    <t xml:space="preserve">K01184|4.3e-27|ath:AT3G15720|K01184 polygalacturonase [EC:3.2.1.15] | (RefSeq) Pectin lyase-like superfamily protein </t>
  </si>
  <si>
    <t>putative polygalacturonase [Hordeum vulgare]</t>
  </si>
  <si>
    <t>PH02Gene19553</t>
  </si>
  <si>
    <t>Protein of unknown function (DUF1191)</t>
  </si>
  <si>
    <t>PH02Gene45878</t>
  </si>
  <si>
    <t xml:space="preserve">Biological Process: transcription, DNA-templated (GO:0006351);; </t>
  </si>
  <si>
    <t xml:space="preserve">K16253|7.8e-89|obr:102700523|K16253 DNA-directed RNA polymerase IV and V subunit 7 | (RefSeq) DNA-directed RNA polymerase V subunit 7-like </t>
  </si>
  <si>
    <t>SHS2 domain found in N terminus of Rpb7p/Rpc25p/MJ0397</t>
  </si>
  <si>
    <t>DNA-directed RNA polymerase V subunit 7 OS=Arabidopsis thaliana OX=3702 GN=NRPE7 PE=1 SV=1</t>
  </si>
  <si>
    <t>PREDICTED: DNA-directed RNA polymerase V subunit 7-like [Oryza brachyantha]</t>
  </si>
  <si>
    <t>PH02Gene05684</t>
  </si>
  <si>
    <t xml:space="preserve">Molecular Function: iron ion binding (GO:0005506);; Cellular Component: membrane (GO:0016020);; Molecular Function: oxidoreductase activity, acting on paired donors, with incorporation or reduction of molecular oxygen, NAD(P)H as one donor, and incorporation of one atom of oxygen (GO:0016709);; Molecular Function: heme binding (GO:0020037);; </t>
  </si>
  <si>
    <t xml:space="preserve">K24184|1.1e-141|pda:108511594|K24184 cytochrome P450 family 89 subfamily A [EC:1.14.-.-] | (RefSeq) cytochrome P450 89A2-like </t>
  </si>
  <si>
    <t>Cytochrome P450 89A9 OS=Arabidopsis thaliana OX=3702 GN=CYP89A9 PE=2 SV=1</t>
  </si>
  <si>
    <t>putative cytochrome P450 [Hordeum vulgare]</t>
  </si>
  <si>
    <t>molecular function: binding (GO:0005488);; cellular component: membrane (GO:0016020);; biological process: metabolic process (GO:0008152);; biological process: single-organism process (GO:0044699);; molecular function: catalytic activity (GO:0003824)</t>
  </si>
  <si>
    <t>PH02Gene42872</t>
  </si>
  <si>
    <t xml:space="preserve">Molecular Function: ATP binding (GO:0005524);; Cellular Component: cytoplasm (GO:0005737);; Biological Process: iron-sulfur cluster assembly (GO:0016226);; Molecular Function: metal ion binding (GO:0046872);; Molecular Function: 4 iron, 4 sulfur cluster binding (GO:0051539);; </t>
  </si>
  <si>
    <t xml:space="preserve">K03593|1.7e-26|pmum:103334524|K03593 ATP-binding protein involved in chromosome partitioning | (RefSeq) iron-sulfur protein NUBPL </t>
  </si>
  <si>
    <t>NUBPL iron-transfer P-loop NTPase</t>
  </si>
  <si>
    <t>Cytosolic Fe-S cluster assembly factor NBP35 OS=Arabidopsis thaliana OX=3702 GN=NBP35 PE=1 SV=1</t>
  </si>
  <si>
    <t>Cytosolic Fe-S cluster assembly factor NBP35 [Zea mays]</t>
  </si>
  <si>
    <t>molecular function: binding (GO:0005488);; cellular component: cell (GO:0005623);; cellular component: cell part (GO:0044464);; biological process: metabolic process (GO:0008152);; biological process: cellular process (GO:0009987);; biological process: cellular component organization or biogenesis (GO:0071840)</t>
  </si>
  <si>
    <t>Phyllostachys_edulis_newGene_21385</t>
  </si>
  <si>
    <t>hypothetical protein D1007_34506 [Hordeum vulgare]</t>
  </si>
  <si>
    <t>PH02Gene15806</t>
  </si>
  <si>
    <t xml:space="preserve">K01870|1.1e-36|csat:104723377|K01870 isoleucyl-tRNA synthetase [EC:6.1.1.5] | (RefSeq) isoleucine--tRNA ligase, chloroplastic/mitochondrial-like </t>
  </si>
  <si>
    <t>PH02Gene38111</t>
  </si>
  <si>
    <t xml:space="preserve">Molecular Function: ATP binding (GO:0005524);; Biological Process: mismatch repair (GO:0006298);; Molecular Function: mismatched DNA binding (GO:0030983);; </t>
  </si>
  <si>
    <t xml:space="preserve">K08741|0.0e+00|ats:109746232|K08741 DNA mismatch repair protein MSH5 | (RefSeq) LOC109746232; DNA mismatch repair protein MSH5 </t>
  </si>
  <si>
    <t>MutS domain V</t>
  </si>
  <si>
    <t>DNA mismatch repair protein MSH5 OS=Oryza sativa subsp. japonica OX=39947 GN=MSH5 PE=2 SV=1</t>
  </si>
  <si>
    <t>DNA mismatch repair protein MSH5 [Aegilops tauschii subsp. tauschii]</t>
  </si>
  <si>
    <t>molecular function: binding (GO:0005488);; biological process: metabolic process (GO:0008152);; biological process: cellular process (GO:0009987);; biological process: response to stimulus (GO:0050896)</t>
  </si>
  <si>
    <t>PH02Gene36404</t>
  </si>
  <si>
    <t xml:space="preserve">Molecular Function: phosphorelay sensor kinase activity (GO:0000155);; Molecular Function: protein serine/threonine kinase activity (GO:0004674);; Molecular Function: ATP binding (GO:0005524);; Cellular Component: endoplasmic reticulum membrane (GO:0005789);; Biological Process: regulation of transcription, DNA-templated (GO:0006355);; Cellular Component: integral component of membrane (GO:0016021);; Molecular Function: ethylene receptor activity (GO:0038199);; Molecular Function: metal ion binding (GO:0046872);; Molecular Function: ethylene binding (GO:0051740);; Biological Process: regulation of starch metabolic process (GO:2000904);; </t>
  </si>
  <si>
    <t xml:space="preserve">K14509|0.0e+00|bdi:100833656|K14509 ethylene receptor [EC:2.7.13.-] | (RefSeq) ethylene receptor 2 </t>
  </si>
  <si>
    <t>Ethylene receptor 2 OS=Oryza sativa subsp. japonica OX=39947 GN=ETR2 PE=1 SV=1</t>
  </si>
  <si>
    <t>ethylene receptor 2 [Brachypodium distachyon]</t>
  </si>
  <si>
    <t>Phyllostachys_edulis_newGene_13282</t>
  </si>
  <si>
    <t>PH02Gene20099</t>
  </si>
  <si>
    <t xml:space="preserve">K00924|1.3e-116|bna:111214362|K00924 kinase [EC:2.7.1.-] | (RefSeq) probable serine/threonine-protein kinase CST </t>
  </si>
  <si>
    <t>Probable serine/threonine-protein kinase PIX13 OS=Arabidopsis thaliana OX=3702 GN=PIX13 PE=1 SV=2</t>
  </si>
  <si>
    <t>PH02Gene29404</t>
  </si>
  <si>
    <t xml:space="preserve">K12135|7.7e-06|eus:EUTSA_v10015486mg|K12135 zinc finger protein CONSTANS | (RefSeq) hypothetical protein </t>
  </si>
  <si>
    <t>Protein CHLOROPLAST IMPORT APPARATUS 2 OS=Arabidopsis thaliana OX=3702 GN=CIA2 PE=1 SV=1</t>
  </si>
  <si>
    <t>protein CHLOROPLAST IMPORT APPARATUS 2 isoform X1 [Panicum hallii]</t>
  </si>
  <si>
    <t>PH02Gene32205</t>
  </si>
  <si>
    <t xml:space="preserve">Biological Process: reproduction (GO:0000003);; Biological Process: maturation of LSU-rRNA from tricistronic rRNA transcript (SSU-rRNA, 5.8S rRNA, LSU-rRNA) (GO:0000463);; Biological Process: maturation of LSU-rRNA (GO:0000470);;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nucleolus (GO:0005730);; Biological Process: nucleobase-containing compound metabolic process (GO:0006139);; Biological Process: rRNA processing (GO:0006364);; Biological Process: RNA processing (GO:0006396);; Biological Process: cellular aromatic compound metabolic process (GO:0006725);; Biological Process: nitrogen compound metabolic process (GO:0006807);; Biological Process: gamete generation (GO:0007276);; Biological Process: biological_process (GO:0008150);; Biological Process: metabolic process (GO:0008152);; Biological Process: cellular process (GO:0009987);; Biological Process: gene expression (GO:0010467);; Biological Process: RNA metabolic process (GO:0016070);; Biological Process: rRNA metabolic process (GO:0016072);; Biological Process: sexual reproduction (GO:0019953);; Biological Process: reproductive process (GO:0022414);; Biological Process: ribonucleoprotein complex biogenesis (GO:0022613);; Cellular Component: preribosome (GO:0030684);; Cellular Component: 90S preribosome (GO:0030686);; Cellular Component: preribosome, large subunit precursor (GO:0030687);; Cellular Component: membrane-enclosed lumen (GO:0031974);; Cellular Component: nuclear lumen (GO:0031981);; Biological Process: multicellular organismal process (GO:0032501);; Biological Process: multicellular organism reproduction (GO:0032504);; Cellular Component: macromolecular complex (GO:0032991);; Biological Process: ncRNA processing (GO:0034470);; Biological Process: cellular nitrogen compound metabolic process (GO:0034641);; Biological Process: ncRNA metabolic process (GO:0034660);; Biological Process: ribosome biogenesis (GO:0042254);; Biological Process: ribosomal large subunit biogenesis (GO:0042273);; Molecular Function: ribonucleoprotein complex binding (GO:0043021);;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intracellular organelle part (GO:0044446);; Cellular Component: nucleolar part (GO:0044452);; Cellular Component: cell part (GO:0044464);; Biological Process: multi-organism reproductive process (GO:0044703);; Molecular Function: macromolecular complex binding (GO:0044877);; Biological Process: heterocycle metabolic process (GO:0046483);; Biological Process: multicellular organismal reproductive process (GO:0048609);; Biological Process: regulation of biological process (GO:0050789);; Biological Process: regulation of cellular process (GO:0050794);; Biological Process: regulation of cell division (GO:0051302);; Biological Process: multi-organism process (GO:0051704);; Biological Process: biological regulation (GO:0065007);; Cellular Component: intracellular organelle lumen (GO:0070013);; Cellular Component: PeBoW complex (GO:0070545);; Biological Process: organic substance metabolic process (GO:0071704);; Biological Process: cellular component organization or biogenesis (GO:0071840);; Biological Process: nucleic acid metabolic process (GO:0090304);; Biological Process: organic cyclic compound metabolic process (GO:1901360);; Cellular Component: ribonucleoprotein complex (GO:1990904);; </t>
  </si>
  <si>
    <t xml:space="preserve">K14824|0.0e+00|sbi:8086330|K14824 ribosome biogenesis protein ERB1 | (RefSeq) ribosome biogenesis protein BOP1 homolog </t>
  </si>
  <si>
    <t>BOP1NT (NUC169) domain</t>
  </si>
  <si>
    <t>Ribosome biogenesis protein BOP1 homolog OS=Oryza sativa subsp. japonica OX=39947 GN=BOP1 PE=2 SV=1</t>
  </si>
  <si>
    <t>hypothetical protein E2562_030259 [Oryza meyeriana var. granulata]</t>
  </si>
  <si>
    <t>biological process: reproduction (GO:0000003);; biological process: metabolic process (GO:0008152);; biological process: cellular process (GO:0009987);; biological process: cellular component organization or biogenesis (GO:0071840);; molecular function: binding (GO:0005488);; cellular component: cell (GO:0005623);; cellular component: cell part (GO:0044464);; cellular component: organelle (GO:0043226);; cellular component: organelle part (GO:0044422);; biological process: reproductive process (GO:0022414);; biological process: multicellular organismal process (GO:0032501);; biological process: single-organism process (GO:0044699);; biological process: multi-organism process (GO:0051704);; cellular component: macromolecular complex (GO:0032991);; cellular component: membrane-enclosed lumen (GO:0031974);; biological process: biological regulation (GO:0065007)</t>
  </si>
  <si>
    <t>PH02Gene17119</t>
  </si>
  <si>
    <t>uncharacterized protein LOC9272250 isoform X1 [Oryza sativa Japonica Group]</t>
  </si>
  <si>
    <t>PH02Gene25145</t>
  </si>
  <si>
    <t xml:space="preserve">K14494|3.8e-49|aly:9318362|K14494 DELLA protein | (RefSeq) DELLA protein RGL2 </t>
  </si>
  <si>
    <t>SCARECROW-LIKE protein 7 OS=Oryza sativa subsp. japonica OX=39947 GN=SCL7 PE=1 SV=1</t>
  </si>
  <si>
    <t>SCARECROW-LIKE protein 7 [Brachypodium distachyon]</t>
  </si>
  <si>
    <t>PH02Gene44982</t>
  </si>
  <si>
    <t xml:space="preserve">Molecular Function: oxidoreductase activity, acting on the aldehyde or oxo group of donors, NAD or NADP as acceptor (GO:0016620);; </t>
  </si>
  <si>
    <t xml:space="preserve">K00131|2.9e-249|ats:109779646|K00131 glyceraldehyde-3-phosphate dehydrogenase (NADP+) [EC:1.2.1.9] | (RefSeq) LOC109779646; NADP-dependent glyceraldehyde-3-phosphate dehydrogenase </t>
  </si>
  <si>
    <t>Glycolysis / Gluconeogenesis (ko00010);; Pentose phosphate pathway (ko00030);; Carbon metabolism (ko01200)</t>
  </si>
  <si>
    <t>NADP-dependent glyceraldehyde-3-phosphate dehydrogenase OS=Triticum aestivum OX=4565 GN=GAPN PE=1 SV=2</t>
  </si>
  <si>
    <t>NADP-dependent glyceraldehyde-3-phosphate dehydrogenase [Panicum hallii]</t>
  </si>
  <si>
    <t>PH02Gene50813</t>
  </si>
  <si>
    <t>PH02Gene15346</t>
  </si>
  <si>
    <t>hypothetical protein BRADI_2g48735v3 [Brachypodium distachyon]</t>
  </si>
  <si>
    <t>PH02Gene46923</t>
  </si>
  <si>
    <t xml:space="preserve">K16040|4.0e-100|obr:102705362|K16040 trans-resveratrol di-O-methyltransferase [EC:2.1.1.240] | (RefSeq) O-methyltransferase ZRP4-like </t>
  </si>
  <si>
    <t>Acetylserotonin O-methyltransferase 3 OS=Oryza sativa subsp. japonica OX=39947 GN=ASMT3 PE=1 SV=1</t>
  </si>
  <si>
    <t>hypothetical protein SEVIR_8G152300v2 [Setaria viridis]</t>
  </si>
  <si>
    <t>PH02Gene17429</t>
  </si>
  <si>
    <t>PH02Gene39359</t>
  </si>
  <si>
    <t xml:space="preserve">Molecular Function: voltage-gated potassium channel activity (GO:0005249);; Cellular Component: integral component of membrane (GO:0016021);; </t>
  </si>
  <si>
    <t xml:space="preserve">K05391|3.0e-51|osa:4340354|K05391 cyclic nucleotide gated channel, plant | (RefSeq) probable cyclic nucleotide-gated ion channel 17 </t>
  </si>
  <si>
    <t>Cyclic nucleotide-gated ion channel 17 OS=Arabidopsis thaliana OX=3702 GN=CNGC17 PE=1 SV=1</t>
  </si>
  <si>
    <t>cyclic nucleotide-gated ion channel 17 [Oryza sativa Japonica Group]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</si>
  <si>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cellular component: membrane (GO:0016020);; cellular component: membrane part (GO:0044425)</t>
  </si>
  <si>
    <t>PH02Gene38203</t>
  </si>
  <si>
    <t xml:space="preserve">K02897|3.8e-132|sita:101756647|K02897 large subunit ribosomal protein L25 | (RefSeq) uncharacterized protein LOC101756647 </t>
  </si>
  <si>
    <t>uncharacterized protein LOC112894013 [Panicum hallii]</t>
  </si>
  <si>
    <t>PH02Gene35422</t>
  </si>
  <si>
    <t xml:space="preserve">Molecular Function: hydrolase activity, hydrolyzing O-glycosyl compounds (GO:0004553);; Biological Process: carbohydrate metabolic process (GO:0005975);; Cellular Component: anchored component of plasma membrane (GO:0046658);; </t>
  </si>
  <si>
    <t xml:space="preserve">K20217|3.6e-246|obr:102714202|K20217 ubiquitin-conjugating enzyme E2 E [EC:2.3.2.23] | (RefSeq) glucan endo-1,3-beta-glucosidase 4-like </t>
  </si>
  <si>
    <t>Glucan endo-1,3-beta-glucosidase 4 OS=Arabidopsis thaliana OX=3702 GN=At3g13560 PE=2 SV=1</t>
  </si>
  <si>
    <t>hypothetical protein EE612_040255 [Oryza sativa]</t>
  </si>
  <si>
    <t>molecular function: catalytic activity (GO:0003824);; biological process: metabolic process (GO:0008152);; cellular component: cell (GO:0005623);; cellular component: membrane (GO:0016020);; cellular component: membrane part (GO:0044425);; cellular component: cell part (GO:0044464)</t>
  </si>
  <si>
    <t>Phyllostachys_edulis_newGene_20451</t>
  </si>
  <si>
    <t xml:space="preserve">K13457|9.5e-64|osa:4340191|K13457 disease resistance protein RPM1 | (RefSeq) disease resistance protein RPM1 </t>
  </si>
  <si>
    <t>PREDICTED: putative disease resistance RPP13-like protein 3 [Oryza brachyantha]</t>
  </si>
  <si>
    <t>PH02Gene21699</t>
  </si>
  <si>
    <t xml:space="preserve">Cellular Component: mRNA cleavage stimulating factor complex (GO:0005848);; </t>
  </si>
  <si>
    <t xml:space="preserve">K14406|1.3e-145|osa:4334149|K14406 cleavage stimulation factor subunit 1 | (RefSeq) cleavage stimulation factor subunit 50 </t>
  </si>
  <si>
    <t>Cleavage stimulation factor subunit 50 OS=Arabidopsis thaliana OX=3702 GN=CSTF50 PE=1 SV=1</t>
  </si>
  <si>
    <t>Os03g0754900, partial [Oryza sativa Japonica Group]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</si>
  <si>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</si>
  <si>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PH02Gene45027</t>
  </si>
  <si>
    <t xml:space="preserve">Cellular Component: nucleus (GO:0005634);; Biological Process: DNA-dependent DNA replication (GO:0006261);; </t>
  </si>
  <si>
    <t xml:space="preserve">K10735|1.1e-103|zma:100193079|K10735 GINS complex subunit 4 | (RefSeq) uncharacterized protein LOC100193079 </t>
  </si>
  <si>
    <t>DNA replication complex GINS protein SLD5 C-terminus</t>
  </si>
  <si>
    <t>DNA replication complex GINS protein SLD5 [Panicum miliaceum]</t>
  </si>
  <si>
    <t>PH02Gene50203</t>
  </si>
  <si>
    <t>Methylesterase 7 OS=Arabidopsis thaliana OX=3702 GN=MES7 PE=1 SV=1</t>
  </si>
  <si>
    <t>hypothetical protein EJB05_15884, partial [Eragrostis curvula]</t>
  </si>
  <si>
    <t>PH02Gene10607</t>
  </si>
  <si>
    <t xml:space="preserve">Molecular Function: molecular_function (GO:0003674);; Molecular Function: catalytic activity (GO:0003824);; Molecular Function: ubiquitin-protein transferase activity (GO:0004842);;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protein modification by small protein conjugation (GO:0032446);; Biological Process: protein modification process (GO:0036211);;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proteolysis involved in cellular protein catabolic process (GO:0051603);;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Biological Process: organonitrogen compound metabolic process (GO:1901564);; Biological Process: organonitrogen compound catabolic process (GO:1901565);; Biological Process: organic substance catabolic process (GO:1901575);; </t>
  </si>
  <si>
    <t xml:space="preserve">K16286|1.1e-22|sbi:8080355|K16286 E3 ubiquitin-protein ligase EL5 [EC:2.3.2.27] | (RefSeq) E3 ubiquitin-protein ligase EL5 </t>
  </si>
  <si>
    <t>hypothetical protein E2562_022928 [Oryza meyeriana var. granulata]</t>
  </si>
  <si>
    <t>PH02Gene35200</t>
  </si>
  <si>
    <t xml:space="preserve">K13457|3.2e-12|sbi:8073755|K13457 disease resistance protein RPM1 | (RefSeq) disease resistance protein RPM1 </t>
  </si>
  <si>
    <t>PREDICTED: disease resistance RPP13-like protein 4 [Oryza brachyantha]</t>
  </si>
  <si>
    <t>PH02Gene13743</t>
  </si>
  <si>
    <t xml:space="preserve">K13420|5.8e-13|mesc:110601988|K13420 LRR receptor-like serine/threonine-protein kinase FLS2 [EC:2.7.11.1] | (RefSeq) LRR receptor-like serine/threonine-protein kinase FLS2 </t>
  </si>
  <si>
    <t>PH02Gene17901</t>
  </si>
  <si>
    <t xml:space="preserve">Molecular Function: transcription factor activity, sequence-specific DNA binding (GO:0003700);; Cellular Component: nucleus (GO:0005634);; Cellular Component: cytoplasm (GO:0005737);; Biological Process: transcription, DNA-templated (GO:0006351);; Biological Process: brassinosteroid mediated signaling pathway (GO:0009742);; </t>
  </si>
  <si>
    <t xml:space="preserve">K14503|8.4e-139|dosa:Os07t0580500-01|K14503 brassinosteroid resistant 1/2 | (RefSeq) Os07g0580500; Similar to BES1/BZR1 protein. </t>
  </si>
  <si>
    <t>BES1/BZR1 plant transcription factor, N-terminal</t>
  </si>
  <si>
    <t>Protein BZR1 homolog 1 OS=Oryza sativa subsp. indica OX=39946 GN=BZR1 PE=3 SV=1</t>
  </si>
  <si>
    <t>Os07g0580500, partial [Oryza sativa Japonica Group]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</si>
  <si>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metabolic process (GO:0008152);; biological process: cellular process (GO:0009987);; biological process: signaling (GO:0023052);; biological process: single-organism process (GO:0044699);; biological process: response to stimulus (GO:0050896)</t>
  </si>
  <si>
    <t>Phyllostachys_edulis_newGene_7614</t>
  </si>
  <si>
    <t xml:space="preserve">K00030|2.7e-12|adu:107459507|K00030 isocitrate dehydrogenase (NAD+) [EC:1.1.1.41] | (RefSeq) isocitrate dehydrogenase [NAD] catalytic subunit 6, mitochondrial-like </t>
  </si>
  <si>
    <t>Citrate cycle (TCA cycle) (ko00020);; Carbon metabolism (ko01200);; 2-Oxocarboxylic acid metabolism (ko01210);; Biosynthesis of amino acids (ko01230)</t>
  </si>
  <si>
    <t>uncharacterized protein LOC9270814 isoform X1 [Oryza sativa Japonica Group]</t>
  </si>
  <si>
    <t>PH02Gene15619</t>
  </si>
  <si>
    <t>Plant calmodulin-binding domain</t>
  </si>
  <si>
    <t>Calmodulin binding protein PICBP OS=Arabidopsis thaliana OX=3702 GN=PICBP PE=2 SV=1</t>
  </si>
  <si>
    <t>calmodulin binding protein PICBP [Oryza sativa Japonica Group]</t>
  </si>
  <si>
    <t>PH02Gene29180</t>
  </si>
  <si>
    <t xml:space="preserve">K14689|6.4e-99|dosa:Os05t0128400-01|K14689 solute carrier family 30 (zinc transporter), member 2 | (RefSeq) Os05g0128400; Similar to Metal tolerance protein 1 (AtMTP1) (Zinc transporter ZAT-1) (ZAT1p) [Contains: Metal tolerance protein 1 short form]. </t>
  </si>
  <si>
    <t>Metal tolerance protein 1 OS=Oryza sativa subsp. japonica OX=39947 GN=MTP1 PE=2 SV=1</t>
  </si>
  <si>
    <t>PH01B015M02.4 [Phyllostachys edulis]</t>
  </si>
  <si>
    <t>PH02Gene23303</t>
  </si>
  <si>
    <t>PH02Gene16050</t>
  </si>
  <si>
    <t xml:space="preserve">Cellular Component: cellular_component (GO:0005575);; Cellular Component: intracellular (GO:0005622);; Cellular Component: cell (GO:0005623);; Cellular Component: nucleus (GO:0005634);; Cellular Component: nucleoplasm (GO:0005654);; Cellular Component: mediator complex (GO:0016592);; Cellular Component: membrane-enclosed lumen (GO:0031974);; Cellular Component: nuclear lumen (GO:0031981);; Cellular Component: macromolecular complex (GO:0032991);;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organelle part (GO:0044422);; Cellular Component: intracellular part (GO:0044424);; Cellular Component: nuclear part (GO:0044428);; Cellular Component: intracellular organelle part (GO:0044446);; Cellular Component: nucleoplasm part (GO:0044451);; Cellular Component: cell part (GO:0044464);; Cellular Component: intracellular organelle lumen (GO:0070013);; </t>
  </si>
  <si>
    <t>Mediator of RNA polymerase II transcription subunit 30 OS=Arabidopsis thaliana OX=3702 GN=MED30 PE=1 SV=1</t>
  </si>
  <si>
    <t>hypothetical protein E2562_015044 [Oryza meyeriana var. granulata]</t>
  </si>
  <si>
    <t>cellular component: cell (GO:0005623);; cellular component: cell part (GO:0044464);; cellular component: organelle (GO:0043226);; cellular component: organelle part (GO:0044422);; cellular component: membrane-enclosed lumen (GO:0031974);; cellular component: macromolecular complex (GO:0032991)</t>
  </si>
  <si>
    <t>PH02Gene38410</t>
  </si>
  <si>
    <t xml:space="preserve">Biological Process: reproduction (GO:0000003);; Biological Process: cell morphogenesis (GO:0000902);; Biological Process: cell morphogenesis involved in differentiation (GO:0000904);; Biological Process: regulation of neurotransmitter levels (GO:0001505);; Biological Process: developmental process involved in reproduction (GO:0003006);; 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cytosol (GO:0005829);; Biological Process: cellular biogenic amine metabolic process (GO:0006576);; Biological Process: lipid metabolic process (GO:0006629);; Biological Process: phospholipid metabolic process (GO:0006644);; Biological Process: glycerophospholipid metabolic process (GO:0006650);; Biological Process: phosphatidylcholine biosynthetic process (GO:0006656);; Biological Process: phosphorus metabolic process (GO:0006793);; Biological Process: phosphate-containing compound metabolic process (GO:0006796);; Biological Process: nitrogen compound metabolic process (GO:0006807);; Biological Process: chemotaxis (GO:0006935);; Biological Process: multicellular organism development (GO:0007275);; Biological Process: biological_process (GO:0008150);; Biological Process: metabolic process (GO:0008152);; Molecular Function: methyltransferase activity (GO:0008168);; Molecular Function: N-methyltransferase activity (GO:0008170);; Biological Process: lipid biosynthetic process (GO:0008610);; Biological Process: phospholipid biosynthetic process (GO:0008654);; Molecular Function: S-adenosylmethionine-dependent methyltransferase activity (GO:0008757);; Biological Process: biosynthetic process (GO:0009058);; Biological Process: amine metabolic process (GO:0009308);; Biological Process: amine biosynthetic process (GO:0009309);; Biological Process: pollen development (GO:0009555);; Biological Process: response to external stimulus (GO:0009605);; Biological Process: anatomical structure morphogenesis (GO:0009653);; Biological Process: post-embryonic development (GO:0009791);; Biological Process: unidimensional cell growth (GO:0009826);; Biological Process: pollination (GO:0009856);; Biological Process: pollen tube growth (GO:0009860);; Biological Process: cell tip growth (GO:0009932);; Biological Process: cellular process (GO:0009987);; Biological Process: pollen tube guidance (GO:0010183);; Biological Process: cellular component organization (GO:0016043);; Biological Process: cell growth (GO:0016049);; Molecular Function: transferase activity (GO:0016740);; Molecular Function: transferase activity, transferring one-carbon groups (GO:0016741);; Biological Process: organophosphate metabolic process (GO:0019637);; Biological Process: choline metabolic process (GO:0019695);; Biological Process: reproductive process (GO:0022414);; Biological Process: root system development (GO:0022622);; Biological Process: cell differentiation (GO:0030154);; Biological Process: methylation (GO:0032259);; Biological Process: multicellular organismal process (GO:0032501);; Biological Process: developmental process (GO:0032502);; Biological Process: cellular component morphogenesis (GO:0032989);; Biological Process: cellular nitrogen compound metabolic process (GO:0034641);; Biological Process: growth (GO:0040007);; Biological Process: locomotion (GO:0040011);; Biological Process: neurotransmitter metabolic process (GO:0042133);; Biological Process: neurotransmitter biosynthetic process (GO:0042136);; Biological Process: response to chemical (GO:0042221);; Biological Process: taxis (GO:0042330);; Biological Process: cellular biogenic amine biosynthetic process (GO:0042401);; Biological Process: choline biosynthetic process (GO:0042425);; Biological Process: cellular amine metabolic process (GO:0044106);; Biological Process: cellular metabolic process (GO:0044237);; Biological Process: primary metabolic process (GO:0044238);; Biological Process: cellular biosynthetic process (GO:0044249);; Biological Process: cellular lipid metabolic process (GO:0044255);; Biological Process: cellular nitrogen compound biosynthetic process (GO:0044271);; Cellular Component: intracellular part (GO:0044424);; Cellular Component: cytoplasmic part (GO:0044444);; Cellular Component: cell part (GO:0044464);; Biological Process: multi-multicellular organism process (GO:0044706);; Biological Process: glycerolipid biosynthetic process (GO:0045017);; Biological Process: phosphatidylcholine metabolic process (GO:0046470);; Biological Process: glycerophospholipid biosynthetic process (GO:0046474);; Biological Process: glycerolipid metabolic process (GO:0046486);; Biological Process: gametophyte development (GO:0048229);; Biological Process: root development (GO:0048364);; Biological Process: cell development (GO:0048468);; Biological Process: post-embryonic root development (GO:0048528);; Biological Process: developmental cell growth (GO:0048588);; Biological Process: developmental growth (GO:0048589);; Biological Process: system development (GO:0048731);; Biological Process: anatomical structure development (GO:0048856);; Biological Process: pollen tube development (GO:0048868);; Biological Process: cellular developmental process (GO:0048869);; Biological Process: response to stimulus (GO:0050896);; Biological Process: positive chemotaxis (GO:0050918);; Biological Process: multi-organism process (GO:0051704);; Molecular Function: phosphomethylethanolamine N-methyltransferase activity (GO:0052667);; Biological Process: developmental growth involved in morphogenesis (GO:0060560);; Biological Process: biological regulation (GO:0065007);; Biological Process: regulation of biological quality (GO:0065008);; Biological Process: organic substance metabolic process (GO:0071704);; Biological Process: cellular component organization or biogenesis (GO:0071840);; Biological Process: organophosphate biosynthetic process (GO:0090407);; Biological Process: post-embryonic plant organ development (GO:0090696);; Biological Process: ammonium ion metabolic process (GO:0097164);; Biological Process: plant organ development (GO:0099402);;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</si>
  <si>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K05929|2.4e-269|sita:101784745|K05929 phosphoethanolamine N-methyltransferase [EC:2.1.1.103] | (RefSeq) phosphoethanolamine N-methyltransferase 1 </t>
  </si>
  <si>
    <t>Phosphoethanolamine N-methyltransferase 1 OS=Arabidopsis thaliana OX=3702 GN=NMT1 PE=1 SV=1</t>
  </si>
  <si>
    <t>hypothetical protein E2562_021489 [Oryza meyeriana var. granulata]</t>
  </si>
  <si>
    <t>biological process: reproduction (GO:0000003);; biological process: cellular process (GO:0009987);; biological process: developmental process (GO:0032502);; biological process: single-organism process (GO:0044699);; biological process: cellular component organization or biogenesis (GO:0071840);; biological process: biological regulation (GO:0065007);; biological process: reproductive process (GO:0022414);; molecular function: catalytic activity (GO:0003824);; cellular component: cell (GO:0005623);; cellular component: cell part (GO:0044464);; biological process: metabolic process (GO:0008152);; biological process: locomotion (GO:0040011);; biological process: response to stimulus (GO:0050896);; biological process: multicellular organismal process (GO:0032501);; biological process: growth (GO:0040007);; biological process: multi-organism process (GO:0051704)</t>
  </si>
  <si>
    <t>PH02Gene34985</t>
  </si>
  <si>
    <t xml:space="preserve">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chloroplast (GO:0009507);; Cellular Component: plastid stroma (GO:0009532);; Cellular Component: plastid (GO:0009536);; Cellular Component: chloroplast stroma (GO:0009570);; Molecular Function: oxidoreductase activity, acting on the CH-OH group of donors, NAD or NADP as acceptor (GO:0016616);;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Molecular Function: NAD binding (GO:0051287);; Biological Process: oxidation-reduction process (GO:0055114);; </t>
  </si>
  <si>
    <t xml:space="preserve">K00058|2.0e-288|osa:4341713|K00058 D-3-phosphoglycerate dehydrogenase / 2-oxoglutarate reductase [EC:1.1.1.95 1.1.1.399] | (RefSeq) D-3-phosphoglycerate dehydrogenase 3, chloroplastic </t>
  </si>
  <si>
    <t>Glycine, serine and threonine metabolism (ko00260);; Cysteine and methionine metabolism (ko00270);; Carbon metabolism (ko01200);; Biosynthesis of amino acids (ko01230)</t>
  </si>
  <si>
    <t>D-3-phosphoglycerate dehydrogenase 1, chloroplastic OS=Arabidopsis thaliana OX=3702 GN=PGDH1 PE=1 SV=1</t>
  </si>
  <si>
    <t>hypothetical protein E2562_018273 [Oryza meyeriana var. granulata]</t>
  </si>
  <si>
    <t>cellular component: cell (GO:0005623);; cellular component: cell part (GO:0044464);; cellular component: organelle (GO:0043226);; cellular component: organelle part (GO:0044422);; biological process: metabolic process (GO:0008152);; biological process: single-organism process (GO:0044699);; molecular function: catalytic activity (GO:0003824);; molecular function: binding (GO:0005488)</t>
  </si>
  <si>
    <t>PH02Gene16996</t>
  </si>
  <si>
    <t xml:space="preserve">K13223|1.5e-69|ats:109757929|K13223 indole-2-monooxygenase [EC:1.14.14.153] | (RefSeq) LOC109757929; indole-2-monooxygenase-like </t>
  </si>
  <si>
    <t>PH02Gene16809</t>
  </si>
  <si>
    <t xml:space="preserve">K02910|3.8e-58|bdi:100838792|K02910 large subunit ribosomal protein L31e | (RefSeq) 60S ribosomal protein L31 </t>
  </si>
  <si>
    <t>PH02Gene07430</t>
  </si>
  <si>
    <t xml:space="preserve">K07904|2.4e-111|obr:102710588|K07904 Ras-related protein Rab-11A | (RefSeq) ras-related protein RABA2a-like </t>
  </si>
  <si>
    <t>PH02Gene49855</t>
  </si>
  <si>
    <t>hypothetical protein E2562_004895 [Oryza meyeriana var. granulata]</t>
  </si>
  <si>
    <t>PH02Gene43285</t>
  </si>
  <si>
    <t xml:space="preserve">K13457|8.3e-123|ats:109763291|K13457 disease resistance protein RPM1 | (RefSeq) LOC109763291; disease resistance protein RPM1-like </t>
  </si>
  <si>
    <t>Probable polyamine transporter At3g19553 OS=Arabidopsis thaliana OX=3702 GN=At3g19553 PE=3 SV=1</t>
  </si>
  <si>
    <t>PH02Gene34574</t>
  </si>
  <si>
    <t xml:space="preserve">Cellular Component: nucleolus (GO:0005730);; Cellular Component: vacuolar membrane (GO:0005774);; Cellular Component: endoplasmic reticulum membrane (GO:0005789);; Cellular Component: Golgi apparatus (GO:0005794);; Cellular Component: plant-type cell wall (GO:0009505);; Cellular Component: plasmodesma (GO:0009506);; Biological Process: plant-type cell wall organization (GO:0009664);; Biological Process: unidimensional cell growth (GO:0009826);; Cellular Component: integral component of membrane (GO:0016021);; Biological Process: protein N-linked glycosylation via asparagine (GO:0018279);; </t>
  </si>
  <si>
    <t xml:space="preserve">K12670|2.0e-226|obr:102713923|K12670 oligosaccharyltransferase complex subunit beta | (RefSeq) dolichyl-diphosphooligosaccharide--protein glycosyltransferase 48 kDa subunit </t>
  </si>
  <si>
    <t>Oligosaccharyltransferase 48 kDa subunit beta</t>
  </si>
  <si>
    <t>Dolichyl-diphosphooligosaccharide--protein glycosyltransferase 48 kDa subunit OS=Oryza sativa subsp. japonica OX=39947 GN=OST48 PE=2 SV=1</t>
  </si>
  <si>
    <t>PREDICTED: dolichyl-diphosphooligosaccharide--protein glycosyltransferase 48 kDa subunit [Oryza brachyantha]</t>
  </si>
  <si>
    <t>cellular component: cell (GO:0005623);; cellular component: organelle (GO:0043226);; cellular component: organelle part (GO:0044422);; cellular component: cell part (GO:0044464);; cellular component: membrane (GO:0016020);; cellular component: membrane part (GO:0044425);; cellular component: cell junction (GO:0030054);; biological process: cellular process (GO:0009987);; biological process: cellular component organization or biogenesis (GO:0071840);; biological process: developmental process (GO:0032502);; biological process: growth (GO:0040007);; biological process: single-organism process (GO:0044699);; biological process: metabolic process (GO:0008152)</t>
  </si>
  <si>
    <t>PH02Gene14099</t>
  </si>
  <si>
    <t xml:space="preserve">Biological Process: polysaccharide catabolic process (GO:0000272);; Molecular Function: molecular_function (GO:0003674);; Molecular Function: catalytic activity (GO:0003824);; Molecular Function: hydrolase activity, hydrolyzing O-glycosyl compounds (GO:0004553);; Cellular Component: cellular_component (GO:0005575);; Cellular Component: cell (GO:0005623);; Cellular Component: plasma membrane (GO:0005886);; Biological Process: carbohydrate metabolic process (GO:0005975);; Biological Process: polysaccharide metabolic process (GO:0005976);; Biological Process: biological_process (GO:0008150);; Biological Process: metabolic process (GO:0008152);; Molecular Function: beta-glucosidase activity (GO:0008422);; Biological Process: catabolic process (GO:0009056);; Biological Process: macromolecule catabolic process (GO:0009057);; Biological Process: glucan catabolic process (GO:0009251);; Molecular Function: glucosidase activity (GO:0015926);; Cellular Component: membrane (GO:0016020);; Biological Process: carbohydrate catabolic process (GO:0016052);; Molecular Function: hydrolase activity (GO:0016787);; Molecular Function: hydrolase activity, acting on glycosyl bonds (GO:0016798);; Cellular Component: periplasmic space (GO:0042597);; Biological Process: macromolecule metabolic process (GO:0043170);; Biological Process: glucan metabolic process (GO:0044042);; Biological Process: primary metabolic process (GO:0044238);; Cellular Component: cell part (GO:0044464);; Biological Process: organic substance metabolic process (GO:0071704);; Cellular Component: cell periphery (GO:0071944);; Biological Process: organic substance catabolic process (GO:1901575);; </t>
  </si>
  <si>
    <t xml:space="preserve">K05349|3.8e-288|dosa:Os03t0749100-01|K05349 beta-glucosidase [EC:3.2.1.21] | (RefSeq) Os03g0749100; Similar to Beta-glucanase. </t>
  </si>
  <si>
    <t>Glycosyl hydrolase family 3 N terminal domain</t>
  </si>
  <si>
    <t>Beta-xylosidase/alpha-L-arabinofuranosidase 1 (Fragment) OS=Medicago sativa subsp. varia OX=36902 GN=Xyl1 PE=1 SV=1</t>
  </si>
  <si>
    <t>hypothetical protein E2562_034073 [Oryza meyeriana var. granulata]</t>
  </si>
  <si>
    <t>biological process: metabolic process (GO:0008152);; molecular function: catalytic activity (GO:0003824);; cellular component: cell (GO:0005623);; cellular component: membrane (GO:0016020);; cellular component: cell part (GO:0044464)</t>
  </si>
  <si>
    <t>PH02Gene16799</t>
  </si>
  <si>
    <t>uncharacterized protein LOC4330520 [Oryza sativa Japonica Group]</t>
  </si>
  <si>
    <t>PH02Gene16024</t>
  </si>
  <si>
    <t xml:space="preserve">Biological Process: intracellular protein transport (GO:0006886);; Molecular Function: Ran GTPase binding (GO:0008536);; </t>
  </si>
  <si>
    <t xml:space="preserve">K18460|0.0e+00|obr:102712204|K18460 exportin-7 | (RefSeq) exportin-7-A </t>
  </si>
  <si>
    <t>Importin-beta N-terminal domain</t>
  </si>
  <si>
    <t>hypothetical protein E2562_020592 [Oryza meyeriana var. granulata]</t>
  </si>
  <si>
    <t>PH02Gene28478</t>
  </si>
  <si>
    <t xml:space="preserve">K13457|2.2e-249|sbi:8073755|K13457 disease resistance protein RPM1 | (RefSeq) disease resistance protein RPM1 </t>
  </si>
  <si>
    <t>putative CC, LRR, NB-ARC domains-containing protein [Triticum timopheevii subsp. timopheevii]</t>
  </si>
  <si>
    <t>PH02Gene21754</t>
  </si>
  <si>
    <t xml:space="preserve">Biological Process: cytoplasmic translation (GO:0002181);; Molecular Function: RNA binding (GO:0003723);; Molecular Function: structural constituent of ribosome (GO:0003735);; Cellular Component: ribosome (GO:0005840);; </t>
  </si>
  <si>
    <t xml:space="preserve">K02891|6.0e-62|dosa:Os07t0674200-01|K02891 large subunit ribosomal protein L22e | (RefSeq) Os07g0674200; Similar to 60S ribosomal protein L22-2. </t>
  </si>
  <si>
    <t>Ribosomal L22e protein family</t>
  </si>
  <si>
    <t>60S ribosomal protein L22-2 OS=Arabidopsis thaliana OX=3702 GN=RPL22B PE=2 SV=1</t>
  </si>
  <si>
    <t>60S ribosomal protein L22-2 [Oryza sativa Japonica Group]</t>
  </si>
  <si>
    <t>biological process: metabolic process (GO:0008152);; biological process: cellular process (GO:0009987);; molecular function: binding (GO:0005488);; molecular function: structural molecule activity (GO:0005198);; cellular component: cell (GO:0005623);; cellular component: macromolecular complex (GO:0032991);; cellular component: organelle (GO:0043226);; cellular component: cell part (GO:0044464)</t>
  </si>
  <si>
    <t>Phyllostachys_edulis_newGene_10887</t>
  </si>
  <si>
    <t xml:space="preserve">Cellular Component: proteasome complex (GO:0000502);; </t>
  </si>
  <si>
    <t xml:space="preserve">K22733|4.7e-11|obr:102705900|K22733 magnesium transporter | (RefSeq) probable magnesium transporter NIPA2 </t>
  </si>
  <si>
    <t>26S proteasome non-ATPase regulatory subunit 14 homolog OS=Arabidopsis thaliana OX=3702 GN=RPN11 PE=1 SV=1</t>
  </si>
  <si>
    <t>26S proteasome non-ATPase regulatory subunit 14-like [Hibiscus syriacus]</t>
  </si>
  <si>
    <t>PH02Gene24172</t>
  </si>
  <si>
    <t xml:space="preserve">K22845|1.7e-113|ats:109772359|K22845 phlorizin synthase [EC:2.4.1.357] | (RefSeq) LOC109772359; anthocyanidin 5,3-O-glucosyltransferase-like </t>
  </si>
  <si>
    <t>Anthocyanidin 5,3-O-glucosyltransferase OS=Rosa hybrid cultivar OX=128735 GN=RhGT1 PE=2 SV=1</t>
  </si>
  <si>
    <t>PH02Gene48105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</si>
  <si>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plasma membrane (GO:0005886);; Cellular Component: membrane (GO:0016020);; Cellular Component: catenin complex (GO:0016342);; Cellular Component: extrinsic component of plasma membrane (GO:0019897);; Cellular Component: extrinsic component of membrane (GO:0019898);; Molecular Function: enzyme binding (GO:0019899);; Molecular Function: phosphatase binding (GO:0019902);; Molecular Function: protein phosphatase binding (GO:0019903);; Cellular Component: macromolecular complex (GO:0032991);;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membrane part (GO:0044425);; Cellular Component: plasma membrane part (GO:0044459);; Cellular Component: cell part (GO:0044464);; Molecular Function: alpha-catenin binding (GO:0045294);; Molecular Function: cadherin binding (GO:0045296);; Molecular Function: cell adhesion molecule binding (GO:0050839);; Cellular Component: cell periphery (GO:0071944);; Cellular Component: membrane protein complex (GO:0098796);; Cellular Component: plasma membrane protein complex (GO:0098797);; </t>
  </si>
  <si>
    <t xml:space="preserve">K08856|7.1e-16|cqi:110707367|K08856 serine/threonine kinase 16 [EC:2.7.11.1] | (RefSeq) AP2-associated protein kinase 1-like isoform X1 </t>
  </si>
  <si>
    <t>armadillo repeat-containing protein 7 isoform X1 [Brachypodium distachyon]</t>
  </si>
  <si>
    <t>molecular function: binding (GO:0005488);; cellular component: cell (GO:0005623);; cellular component: cell part (GO:0044464);; cellular component: organelle (GO:0043226);; cellular component: membrane (GO:0016020);; cellular component: macromolecular complex (GO:0032991);; cellular component: membrane part (GO:0044425)</t>
  </si>
  <si>
    <t>Phyllostachys_edulis_newGene_18150</t>
  </si>
  <si>
    <t>PH02Gene08332</t>
  </si>
  <si>
    <t xml:space="preserve">K14412|5.7e-26|obr:102714333|K14412 alpha-1,4-fucosyltransferase [EC:2.4.1.65] | (RefSeq) uncharacterized LOC102714333 </t>
  </si>
  <si>
    <t>Various types of N-glycan biosynthesis (ko00513)</t>
  </si>
  <si>
    <t>Zinc finger protein STOP1 homolog OS=Oryza sativa subsp. japonica OX=39947 GN=Os01g0871200 PE=2 SV=1</t>
  </si>
  <si>
    <t>PREDICTED: zinc finger protein STOP1 homolog [Oryza brachyantha]</t>
  </si>
  <si>
    <t>PH02Gene32490</t>
  </si>
  <si>
    <t xml:space="preserve">Molecular Function: thymidylate kinase activity (GO:0004798);; Molecular Function: ATP binding (GO:0005524);; Biological Process: dTDP biosynthetic process (GO:0006233);; </t>
  </si>
  <si>
    <t xml:space="preserve">K00943|6.2e-124|ats:109750763|K00943 dTMP kinase [EC:2.7.4.9] | (RefSeq) LOC109750763; thymidylate kinase isoform X1 </t>
  </si>
  <si>
    <t>Thymidylate kinase</t>
  </si>
  <si>
    <t>Thymidylate kinase OS=Arabidopsis thaliana OX=3702 GN=ZEU1 PE=2 SV=1</t>
  </si>
  <si>
    <t>PH02Gene41098</t>
  </si>
  <si>
    <t xml:space="preserve">K08856|6.1e-17|cqi:110707367|K08856 serine/threonine kinase 16 [EC:2.7.11.1] | (RefSeq) AP2-associated protein kinase 1-like isoform X1 </t>
  </si>
  <si>
    <t>Armadillo repeat-containing protein 7 [Dichanthelium oligosanthes]</t>
  </si>
  <si>
    <t>PH02Gene07203</t>
  </si>
  <si>
    <t xml:space="preserve">Molecular Function: molecular_function (GO:0003674);; Molecular Function: transcription factor activity, sequence-specific DNA binding (GO:0003700);;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regulation of defense response (GO:0031347);; Biological Process: regulation of response to stimulus (GO:0048583);;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Biological Process: regulation of response to stress (GO:0080134);;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</si>
  <si>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K16221|1.4e-22|cmax:111489247|K16221 transcription factor TCP21 (protein CCA1 HIKING EXPEDITION) | (RefSeq) transcription factor TCP21-like </t>
  </si>
  <si>
    <t>Transcription factor PCF2 OS=Oryza sativa subsp. indica OX=39946 GN=PCF2 PE=4 SV=1</t>
  </si>
  <si>
    <t>hypothetical protein E2562_007294 [Oryza meyeriana var. granulata]</t>
  </si>
  <si>
    <t>PH02Gene39189</t>
  </si>
  <si>
    <t xml:space="preserve">Molecular Function: RNA binding (GO:0003723);; Molecular Function: RNA-DNA hybrid ribonuclease activity (GO:0004523);; </t>
  </si>
  <si>
    <t xml:space="preserve">K10743|1.2e-158|sita:101766032|K10743 ribonuclease H2 subunit A [EC:3.1.26.4] | (RefSeq) ribonuclease H2 subunit A </t>
  </si>
  <si>
    <t>Ribonuclease HII</t>
  </si>
  <si>
    <t>Ribonuclease H2 subunit A OS=Arabidopsis thaliana OX=3702 GN=At2g25100 PE=2 SV=2</t>
  </si>
  <si>
    <t>hypothetical protein SEVIR_7G311400v2 [Setaria viridis]</t>
  </si>
  <si>
    <t>PH02Gene34792</t>
  </si>
  <si>
    <t xml:space="preserve">Molecular Function: pyruvate dehydrogenase (acetyl-transferring) activity (GO:0004739);; Biological Process: acetyl-CoA biosynthetic process from pyruvate (GO:0006086);; </t>
  </si>
  <si>
    <t xml:space="preserve">K00162|9.6e-204|ats:109785355|K00162 pyruvate dehydrogenase E1 component beta subunit [EC:1.2.4.1] | (RefSeq) LOC109785355; pyruvate dehydrogenase E1 component subunit beta-4, chloroplastic </t>
  </si>
  <si>
    <t>Transketolase, pyrimidine binding domain</t>
  </si>
  <si>
    <t>Pyruvate dehydrogenase E1 component subunit beta-3, chloroplastic OS=Oryza sativa subsp. japonica OX=39947 GN=Os12g0616900 PE=2 SV=1</t>
  </si>
  <si>
    <t>pyruvate dehydrogenase E1 component subunit beta-4, chloroplastic [Aegilops tauschii subsp. tauschii]</t>
  </si>
  <si>
    <t>PH02Gene05794</t>
  </si>
  <si>
    <t xml:space="preserve">Biological Process: maturation of LSU-rRNA (GO:0000470);; Molecular Function: molecular_function (GO:0003674);; Molecular Function: nucleic acid binding (GO:0003676);; Molecular Function: RNA binding (GO:0003723);; Molecular Function: structural constituent of ribosome (GO:0003735);; Molecular Function: structural molecule activity (GO:0005198);; Molecular Function: binding (GO:0005488);; Cellular Component: cellular_component (GO:0005575);; Cellular Component: intracellular (GO:0005622);; Cellular Component: cell (GO:0005623);; Cellular Component: nucleus (GO:0005634);; Cellular Component: nucleolus (GO:0005730);; Cellular Component: cytoplasm (GO:0005737);; Cellular Component: vacuole (GO:0005773);; Cellular Component: vacuolar membrane (GO:0005774);; Cellular Component: cytosol (GO:0005829);; Cellular Component: ribosome (GO:0005840);; Cellular Component: polysome (GO:0005844);; Cellular Component: cell-cell junction (GO:0005911);; Biological Process: nucleobase-containing compound metabolic process (GO:0006139);; Biological Process: rRNA processing (GO:0006364);; Biological Process: RNA processing (GO:0006396);; Biological Process: translation (GO:0006412);; Biological Process: peptide metabolic process (GO:0006518);;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biosynthetic process (GO:0009058);; Biological Process: macromolecule biosynthetic process (GO:0009059);; Cellular Component: plasmodesma (GO:0009506);; Cellular Component: chloroplast (GO:0009507);; Cellular Component: plastid (GO:0009536);; Biological Process: cellular process (GO:0009987);; Biological Process: gene expression (GO:0010467);; Cellular Component: large ribosomal subunit (GO:0015934);; Cellular Component: membrane (GO:0016020);; Biological Process: RNA metabolic process (GO:0016070);; Biological Process: rRNA metabolic process (GO:0016072);; Biological Process: protein metabolic process (GO:0019538);; Biological Process: ribonucleoprotein complex biogenesis (GO:0022613);; Cellular Component: cytosolic large ribosomal subunit (GO:0022625);; Cellular Component: cytosolic ribosome (GO:0022626);; Cellular Component: cell junction (GO:0030054);; Cellular Component: organelle membrane (GO:0031090);; Cellular Component: membrane-enclosed lumen (GO:0031974);; Cellular Component: nuclear lumen (GO:0031981);; Cellular Component: macromolecular complex (GO:0032991);; Biological Process: ncRNA processing (GO:0034470);; Biological Process: cellular nitrogen compound metabolic process (GO:0034641);; Biological Process: cellular macromolecule biosynthetic process (GO:0034645);; Biological Process: ncRNA metabolic process (GO:0034660);; Biological Process: ribosome biogenesis (GO:0042254);; Biological Process: ribosomal large subunit biogenesis (GO:0042273);; Cellular Component: polysomal ribosome (GO:0042788);; Biological Process: peptide biosynthetic process (GO:0043043);;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amide metabolic process (GO:0043603);; Biological Process: amide biosynthetic process (GO:0043604);; Biological Process: cellular component biogenesis (GO:0044085);;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protein metabolic process (GO:0044267);; Biological Process: cellular nitrogen compound biosynthetic process (GO:0044271);; Cellular Component: ribosomal subunit (GO:0044391);; Cellular Component: organelle part (GO:0044422);; Cellular Component: intracellular part (GO:0044424);; Cellular Component: nuclear part (GO:0044428);; Cellular Component: vacuolar part (GO:0044437);; Cellular Component: cytoplasmic part (GO:0044444);; Cellular Component: cytosolic part (GO:0044445);; Cellular Component: intracellular organelle part (GO:0044446);; Cellular Component: cell part (GO:0044464);; Biological Process: heterocycle metabolic process (GO:0046483);; Cellular Component: symplast (GO:0055044);; Cellular Component: intracellular organelle lumen (GO:0070013);; Biological Process: organic substance metabolic process (GO:0071704);; Biological Process: cellular component organization or biogenesis (GO:0071840);; Biological Process: nucleic acid metabolic process (GO:0090304);; Molecular Function: organic cyclic compound binding (GO:0097159);; Cellular Component: bounding membrane of organelle (GO:0098588);; Cellular Component: whole membrane (GO:0098805);; Biological Process: organic cyclic compound metabolic process (GO:1901360);; Molecular Function: heterocyclic compound binding (GO:1901363);; Biological Process: organonitrogen compound metabolic process (GO:1901564);; Biological Process: organonitrogen compound biosynthetic process (GO:1901566);; Biological Process: organic substance biosynthetic process (GO:1901576);; Cellular Component: ribonucleoprotein complex (GO:1990904);; </t>
  </si>
  <si>
    <t xml:space="preserve">K02936|6.4e-132|sbi:8054789|K02936 large subunit ribosomal protein L7Ae | (RefSeq) 60S ribosomal protein L7a-1 </t>
  </si>
  <si>
    <t>hypothetical protein E2562_016702 [Oryza meyeriana var. granulata]</t>
  </si>
  <si>
    <t>biological process: metabolic process (GO:0008152);; biological process: cellular process (GO:0009987);; biological process: cellular component organization or biogenesis (GO:0071840);; molecular function: binding (GO:0005488);; molecular function: structural molecule activity (GO:0005198);; cellular component: cell (GO:0005623);; cellular component: cell part (GO:0044464);; cellular component: organelle (GO:0043226);; cellular component: organelle part (GO:0044422);; cellular component: membrane (GO:0016020);; cellular component: macromolecular complex (GO:0032991);; cellular component: cell junction (GO:0030054);; cellular component: membrane-enclosed lumen (GO:0031974);; cellular component: symplast (GO:0055044)</t>
  </si>
  <si>
    <t>PH02Gene28355</t>
  </si>
  <si>
    <t xml:space="preserve">K12173|2.6e-25|gmx:100794341|K12173 BRCA1-A complex subunit BRE | (RefSeq) BRISC and BRCA1-A complex member 2 </t>
  </si>
  <si>
    <t>thaumatin-like protein [Cinnamomum micranthum f. kanehirae]</t>
  </si>
  <si>
    <t>PH02Gene27575</t>
  </si>
  <si>
    <t xml:space="preserve">K00521|6.8e-33|cmos:111447866|K00521 ferric-chelate reductase [EC:1.16.1.7] | (RefSeq) ferric reduction oxidase 7, chloroplastic-like </t>
  </si>
  <si>
    <t>NAC family protein [Phyllostachys edulis]</t>
  </si>
  <si>
    <t>PH02Gene47490</t>
  </si>
  <si>
    <t xml:space="preserve">Molecular Function: dolichyl-diphosphooligosaccharide-protein glycotransferase activity (GO:0004579);; Cellular Component: vacuolar membrane (GO:0005774);; Cellular Component: endoplasmic reticulum membrane (GO:0005789);; Cellular Component: plasma membrane (GO:0005886);; Biological Process: protein N-linked glycosylation (GO:0006487);; Cellular Component: plant-type cell wall (GO:0009505);; Cellular Component: integral component of membrane (GO:0016021);; </t>
  </si>
  <si>
    <t xml:space="preserve">K12666|1.6e-235|dosa:Os04t0693000-01|K12666 oligosaccharyltransferase complex subunit alpha (ribophorin I) | (RefSeq) Os04g0693000; Similar to Ribophorin I (Fragment). </t>
  </si>
  <si>
    <t>Ribophorin I</t>
  </si>
  <si>
    <t>Dolichyl-diphosphooligosaccharide--protein glycosyltransferase subunit 1B OS=Oryza sativa subsp. japonica OX=39947 GN=OST1B PE=2 SV=1</t>
  </si>
  <si>
    <t>hypothetical protein OsI_18067 [Oryza sativa Indica Group]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</si>
  <si>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metabolic process (GO:0008152);; biological process: cellular process (GO:0009987);; biological process: single-organism process (GO:0044699)</t>
  </si>
  <si>
    <t>Phyllostachys_edulis_newGene_3614</t>
  </si>
  <si>
    <t>Phyllostachys_edulis_newGene_3731</t>
  </si>
  <si>
    <t>PH02Gene24768</t>
  </si>
  <si>
    <t xml:space="preserve">Molecular Function: ATP binding (GO:0005524);; Molecular Function: galactose binding (GO:0005534);; Cellular Component: cytosol (GO:0005829);; Biological Process: galactose metabolic process (GO:0006012);; Molecular Function: L-arabinokinase activity (GO:0009702);; </t>
  </si>
  <si>
    <t xml:space="preserve">K12446|0.0e+00|dosa:Os02t0141300-01|K12446 L-arabinokinase [EC:2.7.1.46] | (RefSeq) Os02g0141300; Ribosomal protein S5 domain 2-type fold domain containing protein. </t>
  </si>
  <si>
    <t>L-arabinokinase OS=Arabidopsis thaliana OX=3702 GN=ARA1 PE=1 SV=1</t>
  </si>
  <si>
    <t>L-arabinokinase [Oryza sativa Japonica Group]</t>
  </si>
  <si>
    <t>molecular function: binding (GO:0005488);; cellular component: cell (GO:0005623);; cellular component: cell part (GO:0044464);; biological process: metabolic process (GO:0008152);; biological process: single-organism process (GO:0044699);; biological process: cellular process (GO:0009987);; molecular function: catalytic activity (GO:0003824)</t>
  </si>
  <si>
    <t>PH02Gene31065</t>
  </si>
  <si>
    <t>F-box protein At1g67340 OS=Arabidopsis thaliana OX=3702 GN=At1g67340 PE=1 SV=1</t>
  </si>
  <si>
    <t>hypothetical protein OsI_36133 [Oryza sativa Indica Group]</t>
  </si>
  <si>
    <t>Phyllostachys_edulis_newGene_15328</t>
  </si>
  <si>
    <t>hypothetical protein EJB05_42612 [Eragrostis curvula]</t>
  </si>
  <si>
    <t>PH02Gene32828</t>
  </si>
  <si>
    <t>uncharacterized protein LOC4324350 [Oryza sativa Japonica Group]</t>
  </si>
  <si>
    <t>PH02Gene10196</t>
  </si>
  <si>
    <t xml:space="preserve">K17893|1.8e-143|sbi:8071109|K17893 ubiquinol oxidase [EC:1.10.3.11] | (RefSeq) ubiquinol oxidase 1b, mitochondrial </t>
  </si>
  <si>
    <t>hypothetical protein GQ55_7G270000 [Panicum hallii var. hallii]</t>
  </si>
  <si>
    <t>PH02Gene30826</t>
  </si>
  <si>
    <t xml:space="preserve">K23002|9.3e-07|dosa:Os05t0129900-01|K23002 RNA polymerase II-associated protein 3 | (RefSeq) Os05g0129900; Tetratricopeptide-like helical domain containing protein. </t>
  </si>
  <si>
    <t>Cns1/TTC4 Wheel domain</t>
  </si>
  <si>
    <t>PREDICTED: tetratricopeptide repeat protein 4 homolog [Oryza brachyantha]</t>
  </si>
  <si>
    <t>PH02Gene44264</t>
  </si>
  <si>
    <t xml:space="preserve">K00487|5.7e-270|sbi:8059757|K00487 trans-cinnamate 4-monooxygenase [EC:1.14.14.91] | (RefSeq) trans-cinnamate 4-monooxygenase </t>
  </si>
  <si>
    <t>Ubiquinone and other terpenoid-quinone biosynthesis (ko00130);; Phenylpropanoid biosynthesis (ko00940);; Flavonoid biosynthesis (ko00941);; Stilbenoid, diarylheptanoid and gingerol biosynthesis (ko00945)</t>
  </si>
  <si>
    <t>Trans-cinnamate 4-monooxygenase OS=Glycyrrhiza echinata OX=46348 GN=CYP73A14 PE=2 SV=1</t>
  </si>
  <si>
    <t>hypothetical protein GQ55_3G324500 [Panicum hallii var. hallii]</t>
  </si>
  <si>
    <t>PH02Gene40541</t>
  </si>
  <si>
    <t>hypothetical protein DAI22_07g125600 [Oryza sativa Japonica Group]</t>
  </si>
  <si>
    <t>PH02Gene21987</t>
  </si>
  <si>
    <t>PH02Gene17260</t>
  </si>
  <si>
    <t xml:space="preserve">K23877|1.3e-38|brp:103830887|K23877 xyloglucan O-acetyltransferase | (RefSeq) protein ALTERED XYLOGLUCAN 4 isoform X1 </t>
  </si>
  <si>
    <t>PH02Gene48406</t>
  </si>
  <si>
    <t xml:space="preserve">K12761|9.1e-18|ini:109164801|K12761 carbon catabolite-derepressing protein kinase [EC:2.7.11.1] | (RefSeq) CBL-interacting serine/threonine-protein kinase 7-like </t>
  </si>
  <si>
    <t>uncharacterized protein LOC101783202 [Setaria italica]</t>
  </si>
  <si>
    <t>Phyllostachys_edulis_newGene_876</t>
  </si>
  <si>
    <t xml:space="preserve">Cellular Component: proteasome complex (GO:0000502);; Molecular Function: enzyme regulator activity (GO:0030234);; Biological Process: regulation of protein catabolic process (GO:0042176);; </t>
  </si>
  <si>
    <t xml:space="preserve">K03033|6.5e-42|dosa:Os09t0541900-01|K03033 26S proteasome regulatory subunit N3 | (RefSeq) Os09g0541900; Similar to 26S proteasome subunit RPN3a. </t>
  </si>
  <si>
    <t>Probable 26S proteasome non-ATPase regulatory subunit 3 OS=Nicotiana tabacum OX=4097 GN=21D7 PE=2 SV=1</t>
  </si>
  <si>
    <t>probable 26S proteasome non-ATPase regulatory subunit 3 [Oryza sativa Japonica Group]</t>
  </si>
  <si>
    <t>cellular component: cell (GO:0005623);; cellular component: macromolecular complex (GO:0032991);; cellular component: cell part (GO:0044464);; biological process: biological regulation (GO:0065007);; molecular function: molecular function regulator (GO:0098772)</t>
  </si>
  <si>
    <t>PH02Gene22154</t>
  </si>
  <si>
    <t xml:space="preserve">Molecular Function: ATP binding (GO:0005524);; Molecular Function: N-acetyltransferase activity (GO:0008080);; Biological Process: rRNA metabolic process (GO:0016072);; Biological Process: ncRNA processing (GO:0034470);; </t>
  </si>
  <si>
    <t xml:space="preserve">K14521|0.0e+00|sbi:8083812|K14521 N-acetyltransferase 10 [EC:2.3.1.-] | (RefSeq) RNA cytidine acetyltransferase 1 </t>
  </si>
  <si>
    <t>GNAT acetyltransferase 2</t>
  </si>
  <si>
    <t>RNA cytidine acetyltransferase 1 OS=Arabidopsis thaliana OX=3702 GN=At1g10490 PE=2 SV=2</t>
  </si>
  <si>
    <t>hypothetical protein EJB05_18400, partial [Eragrostis curvula]</t>
  </si>
  <si>
    <t>PH02Gene26875</t>
  </si>
  <si>
    <t xml:space="preserve">Cellular Component: endoplasmic reticulum membrane (GO:0005789);; </t>
  </si>
  <si>
    <t>Vesicle-associated protein 4-2 OS=Arabidopsis thaliana OX=3702 GN=PVA42 PE=1 SV=1</t>
  </si>
  <si>
    <t>vesicle-associated protein 4-2-like [Panicum miliaceum]</t>
  </si>
  <si>
    <t>Phyllostachys_edulis_newGene_13777</t>
  </si>
  <si>
    <t>PH02Gene31928</t>
  </si>
  <si>
    <t xml:space="preserve">Molecular Function: electron carrier activity (GO:0009055);; Cellular Component: integral component of membrane (GO:0016021);; </t>
  </si>
  <si>
    <t>Basic blue protein OS=Cucumis sativus OX=3659 PE=1 SV=1</t>
  </si>
  <si>
    <t>basic blue protein [Brachypodium distachyon]</t>
  </si>
  <si>
    <t>molecular function: electron carrier activity (GO:0009055);; cellular component: membrane (GO:0016020);; cellular component: membrane part (GO:0044425)</t>
  </si>
  <si>
    <t>PH02Gene31148</t>
  </si>
  <si>
    <t xml:space="preserve">Molecular Function: DNA binding (GO:0003677);; Molecular Function: transcription factor activity, sequence-specific DNA binding (GO:0003700);; Cellular Component: nucleus (GO:0005634);; Cellular Component: transcription factor complex (GO:0005667);; Molecular Function: protein dimerization activity (GO:0046983);; </t>
  </si>
  <si>
    <t xml:space="preserve">K06620|2.1e-139|osa:9266406|K06620 transcription factor E2F3 | (RefSeq) transcription factor E2FC </t>
  </si>
  <si>
    <t>E2F transcription factor CC-MB domain</t>
  </si>
  <si>
    <t>Transcription factor E2FB OS=Arabidopsis thaliana OX=3702 GN=E2FB PE=1 SV=1</t>
  </si>
  <si>
    <t>transcription factor E2FC [Oryza sativa Japonica Group]</t>
  </si>
  <si>
    <t>PH02Gene01672</t>
  </si>
  <si>
    <t xml:space="preserve">K01180|1.0e-64|cmax:111487562|K01180 endo-1,3(4)-beta-glucanase [EC:3.2.1.6] | (RefSeq) uncharacterized protein LOC111487562 </t>
  </si>
  <si>
    <t>Probable LRR receptor-like serine/threonine-protein kinase RKF3 OS=Arabidopsis thaliana OX=3702 GN=RKF3 PE=2 SV=1</t>
  </si>
  <si>
    <t>probable LRR receptor-like serine/threonine-protein kinase RKF3 isoform X2 [Brachypodium distachyon]</t>
  </si>
  <si>
    <t>PH02Gene24822</t>
  </si>
  <si>
    <t xml:space="preserve">K19996|5.7e-44|mesc:110606617|K19996 phosphatidylinositol transfer protein SFH5 | (RefSeq) patellin-3-like </t>
  </si>
  <si>
    <t>hypothetical protein C2845_PM06G20870 [Panicum miliaceum]</t>
  </si>
  <si>
    <t>PH02Gene28314</t>
  </si>
  <si>
    <t xml:space="preserve">K12173|7.9e-52|gmx:100794341|K12173 BRCA1-A complex subunit BRE | (RefSeq) BRISC and BRCA1-A complex member 2 </t>
  </si>
  <si>
    <t>hypothetical protein E2562_022809 [Oryza meyeriana var. granulata]</t>
  </si>
  <si>
    <t>PH02Gene50187</t>
  </si>
  <si>
    <t xml:space="preserve">K04424|6.1e-39|gmx:100779790|K04424 sterile alpha motif and leucine zipper containing kinase AZK [EC:2.7.11.25] | (RefSeq) probable serine/threonine-protein kinase SIS8 </t>
  </si>
  <si>
    <t>hypothetical protein OsI_03234 [Oryza sativa Indica Group]</t>
  </si>
  <si>
    <t>PH02Gene47064</t>
  </si>
  <si>
    <t xml:space="preserve">K07897|8.0e-60|nnu:104599986|K07897 Ras-related protein Rab-7A | (RefSeq) ras-related protein Rab7-like </t>
  </si>
  <si>
    <t>PH02Gene45241</t>
  </si>
  <si>
    <t xml:space="preserve">K17592|0.0e+00|sita:101760663|K17592 sacsin | (RefSeq) uncharacterized protein LOC101760663 </t>
  </si>
  <si>
    <t>Protein NO VEIN OS=Arabidopsis thaliana OX=3702 GN=NOV PE=1 SV=1</t>
  </si>
  <si>
    <t>hypothetical protein EJB05_27785, partial [Eragrostis curvula]</t>
  </si>
  <si>
    <t>PH02Gene40084</t>
  </si>
  <si>
    <t xml:space="preserve">K13457|4.7e-187|sbi:8082060|K13457 disease resistance protein RPM1 | (RefSeq) putative disease resistance protein At1g59780 </t>
  </si>
  <si>
    <t>PH02Gene46162</t>
  </si>
  <si>
    <t>uncharacterized protein LOC109778409 [Aegilops tauschii subsp. tauschii]</t>
  </si>
  <si>
    <t>PH02Gene09120</t>
  </si>
  <si>
    <t xml:space="preserve">Biological Process: RNA catabolic process (GO:0006401);; Cellular Component: ribonuclease H2 complex (GO:0032299);; </t>
  </si>
  <si>
    <t xml:space="preserve">K10745|6.2e-71|sita:101759764|K10745 ribonuclease H2 subunit C | (RefSeq) ribonuclease H2 subunit C </t>
  </si>
  <si>
    <t>Ribonuclease H2 non-catalytic subunit (Ylr154p-like)</t>
  </si>
  <si>
    <t>hypothetical protein C2845_PM11G15480 [Panicum miliaceum]</t>
  </si>
  <si>
    <t>PH02Gene48013</t>
  </si>
  <si>
    <t xml:space="preserve">K02433|2.5e-44|thj:104824040|K02433 aspartyl-tRNA(Asn)/glutamyl-tRNA(Gln) amidotransferase subunit A [EC:6.3.5.6 6.3.5.7] | (RefSeq) glutamyl-tRNA(Gln) amidotransferase subunit A, chloroplastic/mitochondrial </t>
  </si>
  <si>
    <t>Fatty acid amide hydrolase OS=Oryza sativa subsp. indica OX=39946 GN=FAAH PE=3 SV=1</t>
  </si>
  <si>
    <t>Amidase, putative [Oryza sativa Japonica Group]</t>
  </si>
  <si>
    <t>PH02Gene29325</t>
  </si>
  <si>
    <t xml:space="preserve">Molecular Function: protein binding (GO:0005515);; Biological Process: biological_process (GO:0008150);; Biological Process: tissue development (GO:0009888);; Biological Process: meristem maintenance (GO:0010073);; Biological Process: multicellular organismal process (GO:0032501);; Biological Process: developmental process (GO:0032502);; Biological Process: meristem development (GO:0048507);; Biological Process: anatomical structure development (GO:0048856);; </t>
  </si>
  <si>
    <t xml:space="preserve">K00924|1.4e-06|mus:103990921|K00924 kinase [EC:2.7.1.-] | (RefSeq) receptor protein kinase TMK1-like </t>
  </si>
  <si>
    <t>hypothetical protein E2562_036657 [Oryza meyeriana var. granulata]</t>
  </si>
  <si>
    <t>molecular function: binding (GO:0005488);; biological process: developmental process (GO:0032502);; biological process: multicellular organismal process (GO:0032501);; biological process: single-organism process (GO:0044699)</t>
  </si>
  <si>
    <t>PH02Gene12124</t>
  </si>
  <si>
    <t xml:space="preserve">K15078|2.3e-85|tcc:18614561|K15078 structure-specific endonuclease subunit SLX1 [EC:3.6.1.-] | (RefSeq) putative disease resistance protein RGA3 </t>
  </si>
  <si>
    <t>putative disease resistance protein RGA4 [Setaria viridis]</t>
  </si>
  <si>
    <t>PH02Gene08170</t>
  </si>
  <si>
    <t xml:space="preserve">K17086|0.0e+00|dosa:Os02t0722300-01|K17086 transmembrane 9 superfamily member 2/4 | (RefSeq) Os02g0722300; Nonaspanin (TM9SF) family protein. </t>
  </si>
  <si>
    <t>Transmembrane 9 superfamily member 12 OS=Arabidopsis thaliana OX=3702 GN=TMN12 PE=2 SV=1</t>
  </si>
  <si>
    <t>hypothetical protein E2562_035073 [Oryza meyeriana var. granulata]</t>
  </si>
  <si>
    <t>PH02Gene23811</t>
  </si>
  <si>
    <t>Ankyrin repeat-containing protein NPR4 OS=Oryza sativa subsp. japonica OX=39947 GN=NPR4 PE=2 SV=1</t>
  </si>
  <si>
    <t>ankyrin repeat-containing protein NPR4 [Brachypodium distachyon]</t>
  </si>
  <si>
    <t>PH02Gene35079</t>
  </si>
  <si>
    <t xml:space="preserve">K01206|2.2e-37|aly:9323213|K01206 alpha-L-fucosidase [EC:3.2.1.51] | (RefSeq) alpha-L-fucosidase 3 </t>
  </si>
  <si>
    <t>PH02Gene02788</t>
  </si>
  <si>
    <t xml:space="preserve">K08150|1.2e-60|gmx:100810755|K08150 MFS transporter, SP family, solute carrier family 2 (myo-inositol transporter), member 13 | (RefSeq) inositol transporter 1 </t>
  </si>
  <si>
    <t>PH02Gene35997</t>
  </si>
  <si>
    <t xml:space="preserve">K01535|3.4e-37|aof:109839442|K01535 H+-transporting ATPase [EC:7.1.2.1] | (RefSeq) LOW QUALITY PROTEIN: plasma membrane ATPase 1-like </t>
  </si>
  <si>
    <t>Plasma membrane ATPase 1 OS=Solanum lycopersicum OX=4081 GN=LHA1 PE=2 SV=1</t>
  </si>
  <si>
    <t>PRA1 family protein B2 [Brachypodium distachyon]</t>
  </si>
  <si>
    <t>PH02Gene14173</t>
  </si>
  <si>
    <t xml:space="preserve">K13993|2.0e-65|dosa:Os02t0782500-01|K13993 HSP20 family protein | (RefSeq) Os02g0782500; Similar to Small heat stress protein class CIII. </t>
  </si>
  <si>
    <t>RecName: Full=18.6 kDa class III heat shock protein; AltName: Full=18.6 kDa heat shock protein; Short=OsHsp18.6 [Oryza sativa Japonica Group]</t>
  </si>
  <si>
    <t>PH02Gene44470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</si>
  <si>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integral component of membrane (GO:0016021);; Biological Process: recognition of pollen (GO:0048544);; </t>
  </si>
  <si>
    <t xml:space="preserve">K24104|2.0e-73|thj:104799061|K24104 GPN-loop GTPase | (RefSeq) LOW QUALITY PROTEIN: uncharacterized protein LOC104799061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</si>
  <si>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cellular component: membrane part (GO:0044425);; biological process: reproduction (GO:0000003);; biological process: reproductive process (GO:0022414);; biological process: single-organism process (GO:0044699)</t>
  </si>
  <si>
    <t>PH02Gene23241</t>
  </si>
  <si>
    <t>F-box/LRR-repeat protein 17 isoform X1 [Brachypodium distachyon]</t>
  </si>
  <si>
    <t>PH02Gene03233</t>
  </si>
  <si>
    <t xml:space="preserve">Cellular Component: ubiquitin ligase complex (GO:0000151);;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endosome (GO:0005768);; Cellular Component: Golgi apparatus (GO:0005794);; Cellular Component: trans-Golgi network (GO:0005802);; Biological Process: generation of precursor metabolites and energy (GO:0006091);;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anaerobic respiration (GO:0009061);; Biological Process: cellular process (GO:0009987);; Biological Process: proteasomal protein catabolic process (GO:0010498);; Cellular Component: endomembrane system (GO:0012505);; Biological Process: energy derivation by oxidation of organic compounds (GO:0015980);; Cellular Component: SCF ubiquitin ligase complex (GO:0019005);; Biological Process: regulation of metabolic process (GO:0019222);; Biological Process: protein metabolic process (GO:0019538);; Molecular Function: enzyme binding (GO:0019899);; Biological Process: modification-dependent protein catabolic process (GO:0019941);; Biological Process: regulation of proteolysis (GO:0030162);; Biological Process: protein catabolic process (GO:0030163);; Cellular Component: cytoplasmic vesicle (GO:0031410);; Cellular Component: cullin-RING ubiquitin ligase complex (GO:0031461);; Molecular Function: ubiquitin protein ligase binding (GO:0031625);; Cellular Component: vesicle (GO:0031982);; Cellular Component: organelle subcompartment (GO:0031984);; Cellular Component: macromolecular complex (GO:0032991);; Biological Process: proteasome-mediated ubiquitin-dependent protein catabolic process (GO:0043161);;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Molecular Function: ubiquitin-like protein ligase binding (GO:0044389);; Cellular Component: organelle part (GO:0044422);; Cellular Component: intracellular part (GO:0044424);; Cellular Component: Golgi apparatus part (GO:0044431);; Cellular Component: cytoplasmic part (GO:0044444);; Cellular Component: intracellular organelle part (GO:0044446);; Cellular Component: cell part (GO:0044464);; Biological Process: cellular respiration (GO:0045333);; Biological Process: regulation of biological process (GO:0050789);; Biological Process: regulation of nitrogen compound metabolic process (GO:0051171);; Biological Process: regulation of protein metabolic process (GO:0051246);; Biological Process: proteolysis involved in cellular protein catabolic process (GO:0051603);; Biological Process: oxidation-reduction process (GO:0055114);;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Cellular Component: intracellular vesicle (GO:0097708);; Cellular Component: Golgi subcompartment (GO:0098791);; Biological Process: organonitrogen compound metabolic process (GO:1901564);; Biological Process: organonitrogen compound catabolic process (GO:1901565);; Biological Process: organic substance catabolic process (GO:1901575);; Cellular Component: catalytic complex (GO:1902494);; Cellular Component: transferase complex (GO:1990234);; </t>
  </si>
  <si>
    <t>Galactose oxidase, central domain</t>
  </si>
  <si>
    <t>Kelch repeat-containing protein At3g27220 OS=Arabidopsis thaliana OX=3702 GN=At3g27220 PE=2 SV=1</t>
  </si>
  <si>
    <t>hypothetical protein OsI_16391 [Oryza sativa Indica Group]</t>
  </si>
  <si>
    <t>cellular component: cell (GO:0005623);; cellular component: macromolecular complex (GO:0032991);; cellular component: cell part (GO:0044464);; molecular function: binding (GO:0005488);; cellular component: organelle (GO:0043226);; cellular component: organelle part (GO:0044422);; biological process: metabolic process (GO:0008152);; biological process: cellular process (GO:0009987);; biological process: single-organism process (GO:0044699);; biological process: biological regulation (GO:0065007)</t>
  </si>
  <si>
    <t>PH02Gene12072</t>
  </si>
  <si>
    <t xml:space="preserve">K16190|1.8e-15|bdi:100843665|K16190 glucuronokinase [EC:2.7.1.43] | (RefSeq) transcription factor TDR </t>
  </si>
  <si>
    <t>Transcription factor ICE1 OS=Arabidopsis thaliana OX=3702 GN=SCRM PE=1 SV=1</t>
  </si>
  <si>
    <t>hypothetical protein E2562_016679 [Oryza meyeriana var. granulata]</t>
  </si>
  <si>
    <t>PH02Gene32441</t>
  </si>
  <si>
    <t xml:space="preserve">K02868|8.1e-79|zma:100192743|K02868 large subunit ribosomal protein L11e | (RefSeq) uncharacterized LOC100192743 </t>
  </si>
  <si>
    <t>60S ribosomal protein L11-like [Zea mays]</t>
  </si>
  <si>
    <t>PH02Gene22876</t>
  </si>
  <si>
    <t xml:space="preserve">Biological Process: reproduction (GO:0000003);; Biological Process: microtubule cytoskeleton organization (GO:0000226);; Biological Process: mitotic cell cycle (GO:0000278);; Biological Process: mitotic cytokinesis (GO:0000281);; Biological Process: cytokinesis (GO:0000910);; Biological Process: cytokinesis by cell plate formation (GO:0000911);; Biological Process: assembly of actomyosin apparatus involved in cytokinesis (GO:0000912);; Biological Process: phragmoplast assembly (GO:0000914);; Biological Process: regulation of protein phosphorylation (GO:0001932);; Biological Process: developmental process involved in reproduction (GO:0003006);; Molecular Function: molecular_function (GO:0003674);; Molecular Function: protein kinase activity (GO:0004672);; Molecular Function: binding (GO:0005488);; Molecular Function: protein binding (GO:0005515);; Molecular Function: ATP binding (GO:0005524);; Cellular Component: cellular_component (GO:0005575);; Cellular Component: intracellular (GO:0005622);; Cellular Component: cell (GO:0005623);; Cellular Component: cytoplasm (GO:0005737);; Cellular Component: spindle (GO:0005819);; Cellular Component: cytoskeleton (GO:0005856);; Cellular Component: cell-cell junction (GO:0005911);; Biological Process: protein phosphorylation (GO:0006468);; Biological Process: organelle organization (GO:0006996);; Biological Process: cytoskeleton organization (GO:0007010);; Biological Process: microtubule-based process (GO:0007017);; Biological Process: cell cycle (GO:0007049);; Biological Process: multicellular organism development (GO:0007275);; Biological Process: cellularization (GO:0007349);; Biological Process: nervous system development (GO:0007399);; Molecular Function: microtubule binding (GO:0008017);; Molecular Function: cytoskeletal protein binding (GO:0008092);; Biological Process: biological_process (GO:0008150);; Cellular Component: plasmodesma (GO:0009506);; Cellular Component: phragmoplast (GO:0009524);; Biological Process: pollen development (GO:0009555);; Biological Process: microsporogenesis (GO:0009556);; Cellular Component: preprophase band (GO:0009574);; Biological Process: anatomical structure morphogenesis (GO:0009653);; Biological Process: regulation of signal transduction (GO:0009966);; Biological Process: cellular process (GO:0009987);; Biological Process: radial microtubular system formation (GO:0010245);; Biological Process: endosperm cellularization (GO:0010342);; Biological Process: regulation of cell communication (GO:0010646);; Biological Process: regulation of neuron projection development (GO:0010975);; Cellular Component: microtubule cytoskeleton (GO:0015630);; Molecular Function: tubulin binding (GO:0015631);; Biological Process: cellular component organization (GO:0016043);; Biological Process: regulation of phosphate metabolic process (GO:0019220);; Biological Process: regulation of metabolic process (GO:0019222);; Biological Process: sexual reproduction (GO:0019953);; Biological Process: neurogenesis (GO:0022008);; Biological Process: cell cycle process (GO:0022402);; Biological Process: reproductive process (GO:0022414);; Biological Process: cellular component assembly (GO:0022607);; Biological Process: regulation of signaling (GO:0023051);; Cellular Component: cell junction (GO:0030054);; Biological Process: cell differentiation (GO:0030154);; Biological Process: regulation of cell migration (GO:0030334);; Biological Process: regulation of cellular metabolic process (GO:0031323);; Biological Process: regulation of cell projection organization (GO:0031344);; Biological Process: regulation of protein modification process (GO:0031399);; Biological Process: regulation of cellular protein metabolic process (GO:0032268);; Biological Process: multicellular organismal process (GO:0032501);; Biological Process: developmental process (GO:0032502);; Biological Process: cytokinetic process (GO:0032506);; Biological Process: regulation of stress-activated MAPK cascade (GO:0032872);; Biological Process: regulation of localization (GO:0032879);; Biological Process: sexual sporulation (GO:0034293);; Biological Process: regulation of locomotion (GO:0040012);; Biological Process: regulation of phosphorylation (GO:0042325);; Cellular Component: organelle (GO:0043226);; Cellular Component: non-membrane-bounded organelle (GO:0043228);; Cellular Component: intracellular organelle (GO:0043229);; Cellular Component: intracellular non-membrane-bounded organelle (GO:0043232);; Biological Process: regulation of MAPK cascade (GO:0043408);; Biological Process: sporulation (GO:0043934);; Biological Process: cellular component biogenesis (GO:0044085);; Cellular Component: organelle part (GO:0044422);; Cellular Component: intracellular part (GO:0044424);; Cellular Component: cytoskeletal part (GO:0044430);; Cellular Component: cytoplasmic part (GO:0044444);; Cellular Component: intracellular organelle part (GO:0044446);; Cellular Component: cell part (GO:0044464);; Biological Process: multi-organism reproductive process (GO:0044703);; Biological Process: regulation of cell differentiation (GO:0045595);; Biological Process: regulation of neuron differentiation (GO:0045664);; Biological Process: regulation of JNK cascade (GO:0046328);; Biological Process: gametophyte development (GO:0048229);; Biological Process: plant-type sporogenesis (GO:0048236);; Biological Process: regulation of response to stimulus (GO:0048583);; Biological Process: anatomical structure formation involved in morphogenesis (GO:0048646);; Biological Process: generation of neurons (GO:0048699);; Biological Process: system development (GO:0048731);; Biological Process: anatomical structure development (GO:0048856);; Biological Process: cellular developmental process (GO:0048869);; Biological Process: regulation of neurogenesis (GO:0050767);; Biological Process: regulation of biological process (GO:0050789);; Biological Process: regulation of developmental process (GO:0050793);; Biological Process: regulation of cellular process (GO:0050794);; Biological Process: regulation of cellular component organization (GO:0051128);; Biological Process: regulation of nitrogen compound metabolic process (GO:0051171);; Biological Process: regulation of phosphorus metabolic process (GO:0051174);; Biological Process: regulation of multicellular organismal process (GO:0051239);; Biological Process: regulation of protein metabolic process (GO:0051246);; Biological Process: regulation of cellular component movement (GO:0051270);; Biological Process: cell division (GO:0051301);; Biological Process: meiotic cell cycle (GO:0051321);; Biological Process: multi-organism process (GO:0051704);; Biological Process: regulation of nervous system development (GO:0051960);; Cellular Component: symplast (GO:0055044);; Biological Process: regulation of macromolecule metabolic process (GO:0060255);; Biological Process: regulation of cell development (GO:0060284);; Biological Process: cytoskeleton-dependent cytokinesis (GO:0061640);; Biological Process: biological regulation (GO:0065007);; Biological Process: regulation of stress-activated protein kinase signaling cascade (GO:0070302);; Biological Process: cellular component organization or biogenesis (GO:0071840);; Biological Process: regulation of primary metabolic process (GO:0080090);; Biological Process: regulation of response to stress (GO:0080134);; Biological Process: regulation of cellular response to stress (GO:0080135);; Biological Process: regulation of protein kinase C signaling (GO:0090036);; Biological Process: regulation of plasma membrane bounded cell projection organization (GO:0120035);; Biological Process: regulation of p38MAPK cascade (GO:1900744);; Biological Process: assembly of actomyosin apparatus involved in mitotic cytokinesis (GO:1902407);; Biological Process: mitotic cytokinetic process (GO:1902410);; Biological Process: regulation of intracellular signal transduction (GO:1902531);; Biological Process: meiotic cell cycle process (GO:1903046);; Biological Process: mitotic cell cycle process (GO:1903047);; Biological Process: regulation of multicellular organismal development (GO:2000026);; Biological Process: regulation of cell motility (GO:2000145);; Biological Process: regulation of neuron migration (GO:2001222);; </t>
  </si>
  <si>
    <t xml:space="preserve">K17545|0.0e+00|dosa:Os01t0259400-01|K17545 serine/threonine-protein kinase ULK4 [EC:2.7.11.1] | (RefSeq) Os01g0259400; Armadillo-type fold domain containing protein. </t>
  </si>
  <si>
    <t>Serine/threonine-protein kinase RUNKEL OS=Arabidopsis thaliana OX=3702 GN=RUK PE=1 SV=1</t>
  </si>
  <si>
    <t>hypothetical protein E2562_001665 [Oryza meyeriana var. granulata]</t>
  </si>
  <si>
    <t>biological process: reproduction (GO:0000003);; biological process: cellular process (GO:0009987);; biological process: cellular component organization or biogenesis (GO:0071840);; biological process: single-organism process (GO:0044699);; biological process: biological regulation (GO:0065007);; biological process: reproductive process (GO:0022414);; biological process: developmental process (GO:0032502);; biological process: metabolic process (GO:0008152);; 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cell junction (GO:0030054);; biological process: multicellular organismal process (GO:0032501);; biological process: multi-organism process (GO:0051704);; cellular component: symplast (GO:0055044)</t>
  </si>
  <si>
    <t>PH02Gene27426</t>
  </si>
  <si>
    <t xml:space="preserve">Molecular Function: kinase activity (GO:0016301);; </t>
  </si>
  <si>
    <t xml:space="preserve">K14156|4.4e-171|dosa:Os01t0717000-01|K14156 choline/ethanolamine kinase [EC:2.7.1.32 2.7.1.82] | (RefSeq) Os01g0717000; Similar to GmCK1p (EC 2.7.1.32). </t>
  </si>
  <si>
    <t>Probable choline kinase 2 OS=Arabidopsis thaliana OX=3702 GN=At1g74320 PE=2 SV=1</t>
  </si>
  <si>
    <t>putative choline kinase 2 isoform X2 [Panicum miliaceum]</t>
  </si>
  <si>
    <t>Phyllostachys_edulis_newGene_14535</t>
  </si>
  <si>
    <t>PH02Gene24457</t>
  </si>
  <si>
    <t xml:space="preserve">K16569|8.4e-81|ats:109752256|K16569 gamma-tubulin complex component 2 | (RefSeq) LOC109752256; LOW QUALITY PROTEIN: gamma-tubulin complex component 2 </t>
  </si>
  <si>
    <t>Protein of unknown function (DUF1068)</t>
  </si>
  <si>
    <t>LOW QUALITY PROTEIN: gamma-tubulin complex component 2 [Aegilops tauschii subsp. tauschii]</t>
  </si>
  <si>
    <t>PH02Gene26977</t>
  </si>
  <si>
    <t>uncharacterized protein LOC112880375 isoform X2 [Panicum hallii]</t>
  </si>
  <si>
    <t>PH02Gene30151</t>
  </si>
  <si>
    <t xml:space="preserve">Biological Process: microtubule cytoskeleton organization (GO:0000226);; Molecular Function: microtubule binding (GO:0008017);; </t>
  </si>
  <si>
    <t xml:space="preserve">K16732|8.8e-302|obr:102700532|K16732 protein regulator of cytokinesis 1 | (RefSeq) 65-kDa microtubule-associated protein 1 </t>
  </si>
  <si>
    <t>PH02Gene24639</t>
  </si>
  <si>
    <t xml:space="preserve">K01850|2.5e-146|obr:102707073|K01850 chorismate mutase [EC:5.4.99.5] | (RefSeq) chorismate mutase 3, chloroplastic-like </t>
  </si>
  <si>
    <t>hypothetical protein E2562_002973 [Oryza meyeriana var. granulata]</t>
  </si>
  <si>
    <t>PH02Gene15732</t>
  </si>
  <si>
    <t xml:space="preserve">K01696|2.0e-240|ats:109762925|K01696 tryptophan synthase beta chain [EC:4.2.1.20] | (RefSeq) LOC109762925; tryptophan synthase beta chain 1 </t>
  </si>
  <si>
    <t>Tryptophan synthase beta chain 2, chloroplastic (Fragment) OS=Zea mays OX=4577 GN=TSB2 PE=2 SV=1</t>
  </si>
  <si>
    <t>tryptophan synthase beta chain 1 [Aegilops tauschii subsp. tauschii]</t>
  </si>
  <si>
    <t>PH02Gene20760</t>
  </si>
  <si>
    <t>uncharacterized protein LOC4337962 [Oryza sativa Japonica Group]</t>
  </si>
  <si>
    <t>PH02Gene14746</t>
  </si>
  <si>
    <t xml:space="preserve">Molecular Function: lipid-A-disaccharide synthase activity (GO:0008915);; Biological Process: lipid A biosynthetic process (GO:0009245);; </t>
  </si>
  <si>
    <t xml:space="preserve">K00748|1.5e-227|ats:109752942|K00748 lipid-A-disaccharide synthase [EC:2.4.1.182] | (RefSeq) LOC109752942; probable lipid-A-disaccharide synthase, mitochondrial isoform X1 </t>
  </si>
  <si>
    <t>Lipid-A-disaccharide synthetase</t>
  </si>
  <si>
    <t>Probable lipid-A-disaccharide synthase, mitochondrial OS=Arabidopsis thaliana OX=3702 GN=LPXB PE=2 SV=1</t>
  </si>
  <si>
    <t>probable lipid-A-disaccharide synthase, mitochondrial isoform X1 [Aegilops tauschii subsp. tauschii]</t>
  </si>
  <si>
    <t>PH02Gene46546</t>
  </si>
  <si>
    <t xml:space="preserve">K12818|1.2e-86|mtr:MTR_0267s0070|K12818 ATP-dependent RNA helicase DHX8/PRP22 [EC:3.6.4.13] | (RefSeq) NB-ARC domain disease resistance protein, putative </t>
  </si>
  <si>
    <t>Putative disease resistance RPP13-like protein 1 OS=Arabidopsis thaliana OX=3702 GN=RPPL1 PE=3 SV=1</t>
  </si>
  <si>
    <t>putative disease resistance protein RGA3 [Oryza sativa Japonica Group]</t>
  </si>
  <si>
    <t>PH02Gene12145</t>
  </si>
  <si>
    <t xml:space="preserve">K13422|1.9e-12|ppp:112288376|K13422 transcription factor MYC2 | (RefSeq) transcription factor MYC3-like isoform X1 </t>
  </si>
  <si>
    <t>PH02Gene41727</t>
  </si>
  <si>
    <t xml:space="preserve">K20181|2.5e-76|mtr:MTR_5g026090|K20181 vacuolar protein sorting-associated protein 18 | (RefSeq) vacuolar sorting-associated-like protein </t>
  </si>
  <si>
    <t>OSIGBa0135L04.4 [Oryza sativa]</t>
  </si>
  <si>
    <t>PH02Gene04859</t>
  </si>
  <si>
    <t xml:space="preserve">Biological Process: cytoskeleton organization (GO:0007010);; Molecular Function: microtubule binding (GO:0008017);; </t>
  </si>
  <si>
    <t>Microtubule-associated protein 70</t>
  </si>
  <si>
    <t>Microtubule-associated protein 70-2 OS=Oryza sativa subsp. japonica OX=39947 GN=MAP70.2 PE=2 SV=1</t>
  </si>
  <si>
    <t>hypothetical protein EJB05_19933 [Eragrostis curvula]</t>
  </si>
  <si>
    <t>PH02Gene09202</t>
  </si>
  <si>
    <t>dentin sialophosphoprotein [Brachypodium distachyon]</t>
  </si>
  <si>
    <t>PH02Gene27816</t>
  </si>
  <si>
    <t xml:space="preserve">K01611|1.5e-184|dosa:Os02t0611200-01|K01611 S-adenosylmethionine decarboxylase [EC:4.1.1.50] | (RefSeq) Os02g0611200; Similar to S-adenosylmethionine decarboxylase proenzyme (EC 4.1.1.50) (AdoMetDC) (SamDC) (Induced stolen tip protein TUB13) [Contains: S- adenosylmethionine decarboxylase alpha chain; S-adenosylmethionine decarboxylase beta chain]. </t>
  </si>
  <si>
    <t>hypothetical protein OsI_08032 [Oryza sativa Indica Group]</t>
  </si>
  <si>
    <t>PH02Gene23342</t>
  </si>
  <si>
    <t xml:space="preserve">K02975|9.8e-33|sbi:8057717|K02975 small subunit ribosomal protein S25e | (RefSeq) 40S ribosomal protein S25-4 </t>
  </si>
  <si>
    <t>PH02Gene45988</t>
  </si>
  <si>
    <t xml:space="preserve">Molecular Function: inorganic diphosphatase activity (GO:0004427);; Molecular Function: hydrogen-translocating pyrophosphatase activity (GO:0009678);; Cellular Component: membrane (GO:0016020);; Biological Process: hydrogen ion transmembrane transport (GO:1902600);; </t>
  </si>
  <si>
    <t xml:space="preserve">K23025|0.0e+00|ats:109774055|K23025 H+-translocating diphosphatase [EC:7.1.3.1] | (RefSeq) LOC109774055; pyrophosphate-energized vacuolar membrane proton pump-like </t>
  </si>
  <si>
    <t>Pyrophosphate-energized vacuolar membrane proton pump OS=Hordeum vulgare OX=4513 PE=2 SV=2</t>
  </si>
  <si>
    <t>hypothetical protein E2562_015212 [Oryza meyeriana var. granulata]</t>
  </si>
  <si>
    <t>molecular function: catalytic activity (GO:0003824);; biological process: localization (GO:0051179);; molecular function: transporter activity (GO:0005215);; cellular component: membrane (GO:0016020);; biological process: single-organism process (GO:0044699)</t>
  </si>
  <si>
    <t>Phyllostachys_edulis_newGene_2110</t>
  </si>
  <si>
    <t>PH02Gene32357</t>
  </si>
  <si>
    <t xml:space="preserve">Molecular Function: voltage-gated potassium channel activity (GO:0005249);; Cellular Component: endoplasmic reticulum membrane (GO:0005789);; Cellular Component: plasmodesma (GO:0009506);; Biological Process: response to abscisic acid (GO:0009737);; Cellular Component: integral component of membrane (GO:0016021);; Biological Process: regulation of ion transmembrane transport (GO:0034765);; Biological Process: regulation of membrane potential (GO:0042391);; Molecular Function: identical protein binding (GO:0042802);; </t>
  </si>
  <si>
    <t xml:space="preserve">K21867|5.7e-51|bdi:100844171|K21867 potassium channel | (RefSeq) potassium channel AKT2 </t>
  </si>
  <si>
    <t>potassium channel AKT2 [Brachypodium distachyon]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</si>
  <si>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cellular component: cell (GO:0005623);; cellular component: membrane (GO:0016020);; cellular component: organelle (GO:0043226);; cellular component: organelle part (GO:0044422);; cellular component: membrane part (GO:0044425);; cellular component: cell part (GO:0044464);; cellular component: cell junction (GO:0030054);; biological process: response to stimulus (GO:0050896);; molecular function: binding (GO:0005488)</t>
  </si>
  <si>
    <t>PH02Gene17993</t>
  </si>
  <si>
    <t xml:space="preserve">Biological Process: reproduction (GO:0000003);; Molecular Function: molecular_function (GO:0003674);; Molecular Function: catalytic activity (GO:0003824);; Molecular Function: guanosine-diphosphatase activity (GO:0004382);; Cellular Component: cellular_component (GO:0005575);; Cellular Component: intracellular (GO:0005622);; Cellular Component: cell (GO:0005623);; Cellular Component: nucleus (GO:0005634);; Cellular Component: cytoplasm (GO:0005737);; Cellular Component: endosome (GO:0005768);; Cellular Component: Golgi apparatus (GO:0005794);; Cellular Component: trans-Golgi network (GO:0005802);; Biological Process: biological_process (GO:0008150);; Biological Process: pollen germination (GO:0009846);; Biological Process: pollination (GO:0009856);; Cellular Component: endomembrane system (GO:0012505);; Cellular Component: membrane (GO:0016020);; Cellular Component: integral component of membrane (GO:0016021);;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nucleoside-diphosphatase activity (GO:0017110);; Biological Process: reproductive process (GO:0022414);; Cellular Component: intrinsic component of membrane (GO:0031224);; Cellular Component: cytoplasmic vesicle (GO:0031410);; Cellular Component: vesicle (GO:0031982);; Cellular Component: organelle subcompartment (GO:0031984);; Biological Process: multicellular organismal process (GO:0032501);;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Golgi apparatus part (GO:0044431);; Cellular Component: cytoplasmic part (GO:0044444);; Cellular Component: intracellular organelle part (GO:0044446);; Cellular Component: cell part (GO:0044464);; Biological Process: multi-multicellular organism process (GO:0044706);; Molecular Function: uridine-diphosphatase activity (GO:0045134);; Biological Process: multi-organism process (GO:0051704);; Cellular Component: intracellular vesicle (GO:0097708);; Cellular Component: Golgi subcompartment (GO:0098791);; </t>
  </si>
  <si>
    <t xml:space="preserve">K14641|9.9e-232|dosa:Os07t0682800-01|K14641 apyrase [EC:3.6.1.5] | (RefSeq) Os07g0682800; Similar to Apyrase-like protein. </t>
  </si>
  <si>
    <t>GDA1/CD39 (nucleoside phosphatase) family</t>
  </si>
  <si>
    <t>Probable apyrase 2 OS=Oryza sativa subsp. japonica OX=39947 GN=APY2 PE=2 SV=1</t>
  </si>
  <si>
    <t>GO</t>
  </si>
  <si>
    <t>Carbohydrate transport and metabolism;; Posttranslational modification, protein turnover, chaperones</t>
  </si>
  <si>
    <t>hypothetical protein E2562_018373 [Oryza meyeriana var. granulata]</t>
  </si>
  <si>
    <t>biological process: reproduction (GO:0000003);; molecular function: catalytic activity (GO:0003824);; cellular component: cell (GO:0005623);; cellular component: cell part (GO:0044464);; cellular component: organelle (GO:0043226);; cellular component: organelle part (GO:0044422);; biological process: reproductive process (GO:0022414);; biological process: multicellular organismal process (GO:0032501);; biological process: single-organism process (GO:0044699);; cellular component: membrane (GO:0016020);; cellular component: membrane part (GO:0044425);; biological process: multi-organism process (GO:0051704)</t>
  </si>
  <si>
    <t>PH02Gene15852</t>
  </si>
  <si>
    <t xml:space="preserve">K14544|2.7e-90|csl:COCSUDRAFT_65874|K14544 U3 small nucleolar RNA-associated protein 22 | (RefSeq) hypothetical protein </t>
  </si>
  <si>
    <t>Phosphatidylinositol 4-kinase gamma 4 OS=Oryza sativa subsp. japonica OX=39947 GN=PI4KG4 PE=1 SV=1</t>
  </si>
  <si>
    <t>phosphatidylinositol 4-kinase gamma 4 [Oryza sativa Japonica Group]</t>
  </si>
  <si>
    <t>PH02Gene02741</t>
  </si>
  <si>
    <t>PH02Gene15190</t>
  </si>
  <si>
    <t>[MW]</t>
  </si>
  <si>
    <t>Cell wall/membrane/envelope biogenesis;; Extracellular structures</t>
  </si>
  <si>
    <t>Fasciclin-like arabinogalactan protein 17 OS=Arabidopsis thaliana OX=3702 GN=FLA17 PE=2 SV=1</t>
  </si>
  <si>
    <t>fasciclin-like arabinogalactan protein 16 [Oryza sativa Japonica Group]</t>
  </si>
  <si>
    <t>PH02Gene34490</t>
  </si>
  <si>
    <t xml:space="preserve">K13448|4.7e-100|obr:102721102|K13448 calcium-binding protein CML | (RefSeq) probable calcium-binding protein CML48 </t>
  </si>
  <si>
    <t>Calcium-binding protein CBP OS=Oryza sativa subsp. japonica OX=39947 GN=CBP PE=2 SV=1</t>
  </si>
  <si>
    <t>PREDICTED: probable calcium-binding protein CML48 [Oryza brachyantha]</t>
  </si>
  <si>
    <t>Phyllostachys_edulis_newGene_19607</t>
  </si>
  <si>
    <t xml:space="preserve">K17604|4.1e-26|oeu:111409841|K17604 zinc finger SWIM domain-containing protein 3 | (RefSeq) uncharacterized protein LOC111409841 </t>
  </si>
  <si>
    <t>hypothetical protein OsI_11314 [Oryza sativa Indica Group]</t>
  </si>
  <si>
    <t>PH02Gene35467</t>
  </si>
  <si>
    <t xml:space="preserve">Molecular Function: molecular_function (GO:0003674);; Molecular Function: serine-type endopeptidase inhibitor activity (GO:0004867);; Molecular Function: binding (GO:0005488);; Molecular Function: IgE binding (GO:0019863);; Molecular Function: immunoglobulin binding (GO:0019865);; Molecular Function: macromolecular complex binding (GO:0044877);; Molecular Function: nutrient reservoir activity (GO:0045735);; </t>
  </si>
  <si>
    <t>High molecular weight glutenin subunit</t>
  </si>
  <si>
    <t>19 kDa globulin OS=Oryza sativa subsp. japonica OX=39947 GN=Os05g0499100 PE=1 SV=2</t>
  </si>
  <si>
    <t>19 kDa globulin [Dichanthelium oligosanthes]</t>
  </si>
  <si>
    <t>biological process: biological regulation (GO:0065007);; molecular function: molecular function regulator (GO:0098772);; molecular function: binding (GO:0005488);; molecular function: nutrient reservoir activity (GO:0045735)</t>
  </si>
  <si>
    <t>PH02Gene30561</t>
  </si>
  <si>
    <t xml:space="preserve">K10293|2.4e-25|mus:103993818|K10293 F-box protein 7 | (RefSeq) F-box protein SKIP22-like </t>
  </si>
  <si>
    <t>Unknown protein [Oryza sativa Japonica Group]</t>
  </si>
  <si>
    <t>PH02Gene40615</t>
  </si>
  <si>
    <t xml:space="preserve">K13691|1.0e-148|zma:103647591|K13691 pathogen-inducible salicylic acid glucosyltransferase [EC:2.4.1.-] | (RefSeq) UDP-glycosyltransferase 79 </t>
  </si>
  <si>
    <t>UDP-glycosyltransferase 74F2-like [Aegilops tauschii subsp. tauschii]</t>
  </si>
  <si>
    <t>PH02Gene31690</t>
  </si>
  <si>
    <t>Phyllostachys_edulis_newGene_17919</t>
  </si>
  <si>
    <t>PH02Gene44959</t>
  </si>
  <si>
    <t>PREDICTED: uncharacterized protein LOC102713921 [Oryza brachyantha]</t>
  </si>
  <si>
    <t>Phyllostachys_edulis_newGene_14538</t>
  </si>
  <si>
    <t xml:space="preserve">K13065|5.8e-48|ats:109746960|K13065 shikimate O-hydroxycinnamoyltransferase [EC:2.3.1.133] | (RefSeq) LOC109746960; tryptamine benzoyltransferase 1-like </t>
  </si>
  <si>
    <t>PH02Gene17082</t>
  </si>
  <si>
    <t xml:space="preserve">Molecular Function: ferredoxin-NADP+ reductase activity (GO:0004324);; Cellular Component: chloroplast thylakoid membrane protein complex (GO:0098807);; </t>
  </si>
  <si>
    <t xml:space="preserve">K02641|5.8e-179|obr:102699512|K02641 ferredoxin--NADP+ reductase [EC:1.18.1.2] | (RefSeq) ferredoxin--NADP reductase, leaf isozyme, chloroplastic </t>
  </si>
  <si>
    <t>Oxidoreductase NAD-binding domain</t>
  </si>
  <si>
    <t>Ferredoxin--NADP reductase, leaf isozyme 1, chloroplastic OS=Oryza sativa subsp. indica OX=39946 GN=OsI_21320 PE=3 SV=1</t>
  </si>
  <si>
    <t>PREDICTED: ferredoxin--NADP reductase, leaf isozyme, chloroplastic [Oryza brachyantha]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</si>
  <si>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</si>
  <si>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PH02Gene48469</t>
  </si>
  <si>
    <t xml:space="preserve">Molecular Function: peroxidase activity (GO:0004601);; Cellular Component: extracellular region (GO:0005576);; Biological Process: response to oxidative stress (GO:0006979);; Cellular Component: plant-type cell wall (GO:0009505);; Cellular Component: plasmodesma (GO:0009506);; Molecular Function: heme binding (GO:0020037);; Biological Process: hydrogen peroxide catabolic process (GO:0042744);; Molecular Function: metal ion binding (GO:0046872);; </t>
  </si>
  <si>
    <t xml:space="preserve">K00430|1.7e-153|sita:101776354|K00430 peroxidase [EC:1.11.1.7] | (RefSeq) peroxidase 3 </t>
  </si>
  <si>
    <t>Peroxidase 3 OS=Arabidopsis thaliana OX=3702 GN=PER3 PE=2 SV=1</t>
  </si>
  <si>
    <t>peroxidase 3 [Setaria italica]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</si>
  <si>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extracellular region (GO:0005576);; cellular component: cell (GO:0005623);; cellular component: cell part (GO:0044464);; cellular component: cell junction (GO:0030054);; molecular function: binding (GO:0005488)</t>
  </si>
  <si>
    <t>Phyllostachys_edulis_newGene_19972</t>
  </si>
  <si>
    <t>PH02Gene50978</t>
  </si>
  <si>
    <t>PH02Gene46720</t>
  </si>
  <si>
    <t xml:space="preserve">Cellular Component: cytoplasm (GO:0005737);; Biological Process: cysteine biosynthetic process from serine (GO:0006535);; Molecular Function: serine O-acetyltransferase activity (GO:0009001);; </t>
  </si>
  <si>
    <t xml:space="preserve">K00640|1.7e-129|bdi:100837003|K00640 serine O-acetyltransferase [EC:2.3.1.30] | (RefSeq) probable serine acetyltransferase 4 </t>
  </si>
  <si>
    <t>Serine acetyltransferase, N-terminal</t>
  </si>
  <si>
    <t>Probable serine acetyltransferase 4 OS=Oryza sativa subsp. japonica OX=39947 GN=SAT4 PE=2 SV=1</t>
  </si>
  <si>
    <t>putative serine acetyltransferase 4 [Panicum miliaceum]</t>
  </si>
  <si>
    <t>Phyllostachys_edulis_newGene_20686</t>
  </si>
  <si>
    <t>PH02Gene24860</t>
  </si>
  <si>
    <t>Protein of unknown function (DUF502)</t>
  </si>
  <si>
    <t>Protein CONTINUOUS VASCULAR RING 1 OS=Arabidopsis thaliana OX=3702 GN=COV1 PE=1 SV=2</t>
  </si>
  <si>
    <t>PREDICTED: protein LIKE COV 1-like [Oryza brachyantha]</t>
  </si>
  <si>
    <t>PH02Gene22754</t>
  </si>
  <si>
    <t xml:space="preserve">Molecular Function: monooxygenase activity (GO:0004497);; Molecular Function: iron ion binding (GO:0005506);; Biological Process: multicellular organism development (GO:0007275);; Biological Process: brassinosteroid homeostasis (GO:0010268);; Cellular Component: integral component of membrane (GO:0016021);; Biological Process: sterol metabolic process (GO:0016125);; Biological Process: brassinosteroid biosynthetic process (GO:0016132);; Molecular Function: oxidoreductase activity (GO:0016491);; Molecular Function: oxidoreductase activity, acting on paired donors, with incorporation or reduction of molecular oxygen (GO:0016705);; Molecular Function: heme binding (GO:0020037);; Biological Process: oxidation-reduction process (GO:0055114);; </t>
  </si>
  <si>
    <t xml:space="preserve">K07437|1.7e-130|qsu:112027775|K07437 cytochrome P450 family 26 subfamily A | (RefSeq) cytochrome P450 87A3-like </t>
  </si>
  <si>
    <t>cytochrome P450 87A3 [Sorghum bicolor]</t>
  </si>
  <si>
    <t>biological process: metabolic process (GO:0008152);; biological process: single-organism process (GO:0044699);; molecular function: catalytic activity (GO:0003824);; molecular function: binding (GO:0005488);; biological process: multicellular organismal process (GO:0032501);; biological process: developmental process (GO:0032502);; biological process: biological regulation (GO:0065007);; cellular component: membrane (GO:0016020);; cellular component: membrane part (GO:0044425)</t>
  </si>
  <si>
    <t>PH02Gene04314</t>
  </si>
  <si>
    <t xml:space="preserve">K08245|2.8e-261|dosa:Os05t0137400-01|K08245 phytepsin [EC:3.4.23.40] | (RefSeq) Os05g0137400; Similar to Aspartic protease precursor. </t>
  </si>
  <si>
    <t>hypothetical protein EJB05_34015 [Eragrostis curvula]</t>
  </si>
  <si>
    <t>PH02Gene07415</t>
  </si>
  <si>
    <t xml:space="preserve">K17579|2.3e-49|vcn:VOLCADRAFT_98760|K17579 protein phosphatase 1 regulatory subunit 42 | (RefSeq) hypothetical protein </t>
  </si>
  <si>
    <t>RNA recognition motif 2</t>
  </si>
  <si>
    <t>Protein MEI2-like 3 OS=Oryza sativa subsp. japonica OX=39947 GN=ML3 PE=2 SV=2</t>
  </si>
  <si>
    <t>protein MEI2-like 3 isoform X1 [Oryza sativa Japonica Group]</t>
  </si>
  <si>
    <t>PH02Gene10333</t>
  </si>
  <si>
    <t xml:space="preserve">K15078|6.3e-15|tcc:18614561|K15078 structure-specific endonuclease subunit SLX1 [EC:3.6.1.-] | (RefSeq) putative disease resistance protein RGA3 </t>
  </si>
  <si>
    <t>hypothetical protein C2845_PM11G20260 [Panicum miliaceum]</t>
  </si>
  <si>
    <t>Phyllostachys_edulis_newGene_19298</t>
  </si>
  <si>
    <t>PH02Gene11935</t>
  </si>
  <si>
    <t xml:space="preserve">Molecular Function: ATP binding (GO:0005524);; Cellular Component: plasma membrane (GO:0005886);; Molecular Function: hydrogen-exporting ATPase activity, phosphorylative mechanism (GO:0008553);; Cellular Component: integral component of membrane (GO:0016021);; Biological Process: hydrogen ion export across plasma membrane (GO:0120029);; </t>
  </si>
  <si>
    <t xml:space="preserve">K01535|0.0e+00|sita:101778509|K01535 H+-transporting ATPase [EC:7.1.2.1] | (RefSeq) plasma membrane ATPase 1 </t>
  </si>
  <si>
    <t>plasma membrane ATPase 1-like [Setaria viridis]</t>
  </si>
  <si>
    <t>molecular function: binding (GO:0005488);; cellular component: cell (GO:0005623);; cellular component: membrane (GO:0016020);; cellular component: cell part (GO:0044464);; biological process: single-organism process (GO:0044699);; biological process: localization (GO:0051179);; molecular function: catalytic activity (GO:0003824);; molecular function: transporter activity (GO:0005215);; cellular component: membrane part (GO:0044425)</t>
  </si>
  <si>
    <t>Phyllostachys_edulis_newGene_976</t>
  </si>
  <si>
    <t>PH02Gene23524</t>
  </si>
  <si>
    <t xml:space="preserve">K13201|9.6e-41|csl:COCSUDRAFT_20324|K13201 nucleolysin TIA-1/TIAR | (RefSeq) RNA-binding domain-containing protein </t>
  </si>
  <si>
    <t>Polyadenylate-binding protein RBP47 OS=Nicotiana plumbaginifolia OX=4092 GN=RBP47 PE=1 SV=1</t>
  </si>
  <si>
    <t>hypothetical protein EJB05_21173 [Eragrostis curvula]</t>
  </si>
  <si>
    <t>PH02Gene44789</t>
  </si>
  <si>
    <t xml:space="preserve">K07198|1.8e-249|bdi:100823874|K07198 5'-AMP-activated protein kinase, catalytic alpha subunit [EC:2.7.11.11] | (RefSeq) CBL-interacting protein kinase 1 isoform X1 </t>
  </si>
  <si>
    <t>PH02Gene49060</t>
  </si>
  <si>
    <t>uncharacterized protein LOC4324538 [Oryza sativa Japonica Group]</t>
  </si>
  <si>
    <t>Phyllostachys_edulis_newGene_7017</t>
  </si>
  <si>
    <t>PH02Gene03502</t>
  </si>
  <si>
    <t>Domain of unknown function (DUF3527)</t>
  </si>
  <si>
    <t>uncharacterized protein LOC100841371 [Brachypodium distachyon]</t>
  </si>
  <si>
    <t>PH02Gene15449</t>
  </si>
  <si>
    <t xml:space="preserve">Molecular Function: DNA binding (GO:0003677);; Cellular Component: nucleus (GO:0005634);; Cellular Component: integral component of membrane (GO:0016021);; Cellular Component: host cell nucleus (GO:0042025);; Molecular Function: metal ion binding (GO:0046872);; </t>
  </si>
  <si>
    <t xml:space="preserve">K13415|1.3e-16|mdm:103413440|K13415 protein brassinosteroid insensitive 1 [EC:2.7.10.1 2.7.11.1] | (RefSeq) uncharacterized protein LOC103413440 isoform X1 </t>
  </si>
  <si>
    <t>Squamosa promoter-binding-like protein 14 OS=Oryza sativa subsp. japonica OX=39947 GN=SPL14 PE=2 SV=1</t>
  </si>
  <si>
    <t>molecular function: binding (GO:0005488);; cellular component: cell (GO:0005623);; cellular component: organelle (GO:0043226);; cellular component: cell part (GO:0044464);; cellular component: membrane (GO:0016020);; cellular component: membrane part (GO:0044425);; cellular component: other organism (GO:0044215);; cellular component: other organism part (GO:0044217)</t>
  </si>
  <si>
    <t>PH02Gene25511</t>
  </si>
  <si>
    <t xml:space="preserve">Molecular Function: molecular_function (GO:0003674);; Molecular Function: catalytic activity (GO:0003824);; Molecular Function: 3-beta-hydroxy-delta5-steroid dehydrogenase activity (GO:0003854);; Biological Process: steroid biosynthetic process (GO:0006694);; Biological Process: biological_process (GO:0008150);; Biological Process: metabolic process (GO:0008152);; Biological Process: regulation of biosynthetic process (GO:0009889);; Biological Process: negative regulation of biosynthetic process (GO:0009890);; Biological Process: negative regulation of metabolic process (GO:0009892);; Biological Process: regulation of flavonoid biosynthetic process (GO:0009962);; Biological Process: negative regulation of flavonoid biosynthetic process (GO:0009964);; Molecular Function: oxidoreductase activity (GO:0016491);; Molecular Function: oxidoreductase activity, acting on the CH-OH group of donors, NAD or NADP as acceptor (GO:0016616);; Molecular Function: oxidoreductase activity, acting on the CH-CH group of donors (GO:0016627);; Molecular Function: oxidoreductase activity, acting on the CH-CH group of donors, NAD or NADP as acceptor (GO:0016628);; Biological Process: regulation of metabolic process (GO:0019222);; Molecular Function: anthocyanidin reductase activity (GO:0033729);; Biological Process: negative regulation of biological process (GO:0048519);; Biological Process: regulation of biological process (GO:0050789);; Biological Process: oxidation-reduction process (GO:0055114);; Biological Process: biological regulation (GO:0065007);; Biological Process: regulation of primary metabolic process (GO:0080090);; </t>
  </si>
  <si>
    <t xml:space="preserve">K09753|1.8e-39|ppp:112288176|K09753 cinnamoyl-CoA reductase [EC:1.2.1.44] | (RefSeq) cinnamoyl-CoA reductase 1-like isoform X1 </t>
  </si>
  <si>
    <t>3-beta hydroxysteroid dehydrogenase/isomerase family</t>
  </si>
  <si>
    <t>Cinnamoyl-CoA reductase-like SNL6 OS=Oryza sativa subsp. japonica OX=39947 GN=SNL6 PE=3 SV=1</t>
  </si>
  <si>
    <t>hypothetical protein E2562_006556 [Oryza meyeriana var. granulata]</t>
  </si>
  <si>
    <t>molecular function: catalytic activity (GO:0003824);; biological process: metabolic process (GO:0008152);; biological process: single-organism process (GO:0044699);; biological process: biological regulation (GO:0065007)</t>
  </si>
  <si>
    <t>PH02Gene43005</t>
  </si>
  <si>
    <t>PH02Gene12316</t>
  </si>
  <si>
    <t xml:space="preserve">Molecular Function: methyltransferase activity (GO:0008168);; </t>
  </si>
  <si>
    <t>hypothetical protein D1007_38305 [Hordeum vulgare]</t>
  </si>
  <si>
    <t>Phyllostachys_edulis_newGene_19697</t>
  </si>
  <si>
    <t xml:space="preserve">K17604|1.2e-61|pop:18098457|K17604 zinc finger SWIM domain-containing protein 3 | (RefSeq) uncharacterized protein LOC18098457 </t>
  </si>
  <si>
    <t>Phyllostachys_edulis_newGene_7627</t>
  </si>
  <si>
    <t xml:space="preserve">Molecular Function: nucleic acid binding (GO:0003676);; Molecular Function: RNA-DNA hybrid ribonuclease activity (GO:0004523);; Biological Process: DNA integration (GO:0015074);; </t>
  </si>
  <si>
    <t>Retrotransposon gag protein</t>
  </si>
  <si>
    <t>PH01B001G05.2 [Phyllostachys edulis]</t>
  </si>
  <si>
    <t>PH02Gene06499</t>
  </si>
  <si>
    <t xml:space="preserve">K22706|1.2e-153|pper:18788923|K22706 (R)-mandelonitrile beta-glucosyltransferase [EC:2.4.1.354] | (RefSeq) 7-deoxyloganetin glucosyltransferase </t>
  </si>
  <si>
    <t>hypothetical protein E2562_013823 [Oryza meyeriana var. granulata]</t>
  </si>
  <si>
    <t>PH02Gene18398</t>
  </si>
  <si>
    <t xml:space="preserve">K02921|3.3e-46|ats:109743912|K02921 large subunit ribosomal protein L37Ae | (RefSeq) LOC109743912; 60S ribosomal protein L37a-1 </t>
  </si>
  <si>
    <t>Ribosomal L37ae protein family</t>
  </si>
  <si>
    <t>60S ribosomal protein L37a-1 OS=Oryza sativa subsp. japonica OX=39947 GN=Os01g0679700 PE=1 SV=1</t>
  </si>
  <si>
    <t>60S ribosomal protein L37a isoform 2 [Zea mays]</t>
  </si>
  <si>
    <t>PH02Gene05858</t>
  </si>
  <si>
    <t xml:space="preserve">Cellular Component: cellular_component (GO:0005575);; Cellular Component: cell wall (GO:0005618);; Cellular Component: cell (GO:0005623);; Cellular Component: external encapsulating structure (GO:0030312);; Cellular Component: cell part (GO:0044464);; Cellular Component: cell periphery (GO:0071944);; </t>
  </si>
  <si>
    <t>KIN14B-interacting protein At4g14310 OS=Arabidopsis thaliana OX=3702 GN=At4g14310 PE=1 SV=1</t>
  </si>
  <si>
    <t>hypothetical protein OsI_09381 [Oryza sativa Indica Group]</t>
  </si>
  <si>
    <t>PH02Gene48451</t>
  </si>
  <si>
    <t xml:space="preserve">Cellular Component: Golgi apparatus (GO:0005794);; Biological Process: protein glycosylation (GO:0006486);; Cellular Component: integral component of membrane (GO:0016021);; Molecular Function: transferase activity, transferring glycosyl groups (GO:0016757);; Molecular Function: carbohydrate binding (GO:0030246);; </t>
  </si>
  <si>
    <t xml:space="preserve">K20843|3.9e-223|sita:101782262|K20843 hydroxyproline O-galactosyltransferase 2/3/4/5/6 [EC:2.4.1.-] | (RefSeq) hydroxyproline O-galactosyltransferase GALT6 </t>
  </si>
  <si>
    <t>hypothetical protein C2845_PM01G23030 [Panicum miliaceum]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</si>
  <si>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(GO:0003824);; molecular function: binding (GO:0005488)</t>
  </si>
  <si>
    <t>PH02Gene36729</t>
  </si>
  <si>
    <t xml:space="preserve">K04125|1.5e-163|ats:109746245|K04125 gibberellin 2beta-dioxygenase [EC:1.14.11.13] | (RefSeq) LOC109746245; gibberellin 2-beta-dioxygenase 8-like </t>
  </si>
  <si>
    <t>Gibberellin 2-beta-dioxygenase 6 OS=Oryza sativa subsp. japonica OX=39947 GN=GA2OX6 PE=1 SV=1</t>
  </si>
  <si>
    <t>gibberellin 2-beta-dioxygenase 8-like [Aegilops tauschii subsp. tauschii]</t>
  </si>
  <si>
    <t>PH02Gene44025</t>
  </si>
  <si>
    <t xml:space="preserve">K20181|7.6e-69|mtr:MTR_5g026090|K20181 vacuolar protein sorting-associated protein 18 | (RefSeq) vacuolar sorting-associated-like protein </t>
  </si>
  <si>
    <t>putative LRR receptor-like serine/threonine-protein kinase [Dichanthelium oligosanthes]</t>
  </si>
  <si>
    <t>PH02Gene17497</t>
  </si>
  <si>
    <t xml:space="preserve">K23877|1.8e-41|csat:104750868|K23877 xyloglucan O-acetyltransferase | (RefSeq) protein ALTERED XYLOGLUCAN 4-like </t>
  </si>
  <si>
    <t>Protein trichome birefringence-like 34 OS=Arabidopsis thaliana OX=3702 GN=TBL34 PE=2 SV=2</t>
  </si>
  <si>
    <t>hypothetical protein E2562_033854 [Oryza meyeriana var. granulata]</t>
  </si>
  <si>
    <t>PH02Gene12654</t>
  </si>
  <si>
    <t xml:space="preserve">Biological Process: reproduction (GO:0000003);; Biological Process: response to acid chemical (GO:0001101);; Molecular Function: molecular_function (GO:0003674);; Molecular Function: catalytic activity (GO:0003824);; Cellular Component: cellular_component (GO:0005575);; Cellular Component: intracellular (GO:0005622);; Cellular Component: cell (GO:0005623);; Cellular Component: nucleus (GO:0005634);; Biological Process: carbohydrate metabolic process (GO:0005975);; Biological Process: alcohol metabolic process (GO:0006066);; Biological Process: phosphorus metabolic process (GO:0006793);; Biological Process: phosphate-containing compound metabolic process (GO:0006796);; Biological Process: response to stress (GO:0006950);; Biological Process: cell communication (GO:0007154);; Biological Process: signal transduction (GO:0007165);; Biological Process: multicellular organism development (GO:0007275);; Biological Process: response to nutrient (GO:0007584);; Biological Process: biological_process (GO:0008150);; Biological Process: metabolic process (GO:0008152);; Biological Process: catabolic process (GO:0009056);; Biological Process: response to radiation (GO:0009314);; Biological Process: response to light stimulus (GO:0009416);; Biological Process: response to external stimulus (GO:0009605);; Biological Process: tropism (GO:0009606);; Biological Process: response to wounding (GO:0009611);; Biological Process: response to abiotic stimulus (GO:0009628);; Biological Process: response to gravity (GO:0009629);; Biological Process: gravitropism (GO:0009630);; Biological Process: response to blue light (GO:0009637);; Biological Process: response to endogenous stimulus (GO:0009719);; Biological Process: response to hormone (GO:0009725);; Biological Process: response to abscisic acid (GO:0009737);; Biological Process: response to carbohydrate (GO:0009743);; Biological Process: carbohydrate mediated signaling (GO:0009756);; Biological Process: pollen germination (GO:0009846);; Biological Process: pollination (GO:0009856);; Biological Process: tissue development (GO:0009888);; Biological Process: cellular process (GO:0009987);; Biological Process: response to extracellular stimulus (GO:0009991);; Biological Process: response to organic substance (GO:0010033);; Biological Process: phloem or xylem histogenesis (GO:0010087);; Biological Process: sugar mediated signaling pathway (GO:0010182);; Biological Process: auxin homeostasis (GO:0010252);; Biological Process: dephosphorylation (GO:0016311);; Molecular Function: hydrolase activity (GO:0016787);; Molecular Function: hydrolase activity, acting on ester bonds (GO:0016788);; Molecular Function: phosphatase activity (GO:0016791);; Biological Process: organophosphate metabolic process (GO:0019637);; Biological Process: polyol metabolic process (GO:0019751);; Biological Process: reproductive process (GO:0022414);; Biological Process: root system development (GO:0022622);; Biological Process: signaling (GO:0023052);; Biological Process: response to nutrient levels (GO:0031667);; Biological Process: multicellular organismal process (GO:0032501);; Biological Process: developmental process (GO:0032502);; Biological Process: response to lipid (GO:0033993);; Biological Process: response to chemical (GO:0042221);; Molecular Function: phosphoric ester hydrolase activity (GO:0042578);; Biological Process: homeostatic process (GO:0042592);; Cellular Component: organelle (GO:0043226);; Cellular Component: membrane-bounded organelle (GO:0043227);; Cellular Component: intracellular organelle (GO:0043229);; Cellular Component: intracellular membrane-bounded organelle (GO:0043231);; Biological Process: inositol phosphate metabolic process (GO:0043647);; Biological Process: cellular metabolic process (GO:0044237);; Biological Process: primary metabolic process (GO:0044238);; Biological Process: cellular carbohydrate metabolic process (GO:0044262);; Biological Process: small molecule metabolic process (GO:0044281);; Biological Process: small molecule catabolic process (GO:0044282);; Cellular Component: intracellular part (GO:0044424);; Cellular Component: cell part (GO:0044464);; Biological Process: multi-multicellular organism process (GO:0044706);; Molecular Function: inositol trisphosphate phosphatase activity (GO:0046030);; Biological Process: alcohol catabolic process (GO:0046164);; Biological Process: polyol catabolic process (GO:0046174);; Biological Process: organophosphate catabolic process (GO:0046434);; Biological Process: phosphorylated carbohydrate dephosphorylation (GO:0046838);; Biological Process: inositol phosphate dephosphorylation (GO:0046855);; Biological Process: root development (GO:0048364);; Biological Process: system development (GO:0048731);; Biological Process: anatomical structure development (GO:0048856);; Biological Process: chemical homeostasis (GO:0048878);; Biological Process: regulation of biological process (GO:0050789);; Biological Process: regulation of cellular process (GO:0050794);; Biological Process: response to stimulus (GO:0050896);; Biological Process: multi-organism process (GO:0051704);; Biological Process: cellular response to stimulus (GO:0051716);; Molecular Function: inositol-1,4,5-trisphosphate 5-phosphatase activity (GO:0052658);; Molecular Function: inositol phosphate phosphatase activity (GO:0052745);; Biological Process: biological regulation (GO:0065007);; Biological Process: regulation of biological quality (GO:0065008);; Biological Process: cellular response to chemical stimulus (GO:0070887);; Biological Process: cellular response to organic substance (GO:0071310);; Biological Process: cellular response to carbohydrate stimulus (GO:0071322);; Biological Process: inositol phosphate catabolic process (GO:0071545);; Biological Process: organic substance metabolic process (GO:0071704);; Biological Process: response to alcohol (GO:0097305);; Biological Process: plant organ development (GO:0099402);; Biological Process: organic substance catabolic process (GO:1901575);; Biological Process: organic hydroxy compound metabolic process (GO:1901615);; Biological Process: organic hydroxy compound catabolic process (GO:1901616);; Biological Process: response to oxygen-containing compound (GO:1901700);; Biological Process: cellular response to oxygen-containing compound (GO:1901701);; </t>
  </si>
  <si>
    <t xml:space="preserve">K01099|4.6e-144|nsy:104233283|K01099 inositol polyphosphate 5-phosphatase INPP5B/F [EC:3.1.3.36] | (RefSeq) type II inositol 1,4,5-trisphosphate 5-phosphatase FRA3-like isoform X1 </t>
  </si>
  <si>
    <t>Type I inositol polyphosphate 5-phosphatase 13 OS=Arabidopsis thaliana OX=3702 GN=IP5P13 PE=1 SV=1</t>
  </si>
  <si>
    <t>hypothetical protein E2562_037701 [Oryza meyeriana var. granulata]</t>
  </si>
  <si>
    <t>biological process: reproduction (GO:0000003);; biological process: response to stimulus (GO:0050896);; molecular function: catalytic activity (GO:0003824);; cellular component: cell (GO:0005623);; cellular component: cell part (GO:0044464);; cellular component: organelle (GO:0043226);; biological process: metabolic process (GO:0008152);; biological process: single-organism process (GO:0044699);; biological process: cellular process (GO:0009987);; biological process: biological regulation (GO:0065007);; biological process: multicellular organismal process (GO:0032501);; biological process: developmental process (GO:0032502);; biological process: signaling (GO:0023052);; biological process: reproductive process (GO:0022414);; biological process: multi-organism process (GO:0051704)</t>
  </si>
  <si>
    <t>Phyllostachys_edulis_newGene_16857</t>
  </si>
  <si>
    <t xml:space="preserve">Biological Process: reproduction (GO:0000003);; Cellular Component: P-body (GO:0000932);; Biological Process: nuclear-transcribed mRNA catabolic process (GO:0000956);; Biological Process: developmental process involved in reproduction (GO:0003006);; Molecular Function: molecular_function (GO:0003674);; Molecular Function: nucleic acid binding (GO:0003676);; Molecular Function: RNA binding (GO:0003723);; Molecular Function: mRNA binding (GO:0003729);;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nucleoplasm (GO:0005654);; Cellular Component: cytoplasm (GO:0005737);; Cellular Component: cytosol (GO:0005829);; Biological Process: nucleobase-containing compound metabolic process (GO:0006139);; Biological Process: RNA catabolic process (GO:0006401);; Biological Process: mRNA catabolic process (GO:0006402);; Biological Process: cellular aromatic compound metabolic process (GO:0006725);; Biological Process: nitrogen compound metabolic process (GO:0006807);; Biological Process: cell communication (GO:0007154);; Biological Process: signal transduction (GO:0007165);; Biological Process: G-protein coupled receptor signaling pathway (GO:0007186);; Biological Process: multicellular organism development (GO:0007275);; Biological Process: biological_process (GO:0008150);; Biological Process: metabolic process (GO:0008152);; Biological Process: catabolic process (GO:0009056);; Biological Process: macromolecule catabolic process (GO:0009057);; Biological Process: anatomical structure morphogenesis (GO:0009653);; Biological Process: response to endogenous stimulus (GO:0009719);; Biological Process: response to hormone (GO:0009725);; Biological Process: response to auxin (GO:0009733);; Biological Process: embryo development (GO:0009790);; Biological Process: post-embryonic development (GO:0009791);; Biological Process: embryo development ending in seed dormancy (GO:0009793);; Biological Process: tissue development (GO:0009888);; Biological Process: negative regulation of metabolic process (GO:0009892);; Biological Process: meristem structural organization (GO:0009933);; Biological Process: leaf morphogenesis (GO:0009965);; Biological Process: cellular process (GO:0009987);; Biological Process: meristem initiation (GO:0010014);; Biological Process: root morphogenesis (GO:0010015);; Biological Process: shoot system morphogenesis (GO:0010016);; Biological Process: response to organic substance (GO:0010033);; Biological Process: root meristem specification (GO:0010071);; Biological Process: primary shoot apical meristem specification (GO:0010072);; Biological Process: fruit development (GO:0010154);; Biological Process: regulation of gene expression (GO:0010468);; Biological Process: negative regulation of macromolecule metabolic process (GO:0010605);; Biological Process: negative regulation of gene expression (GO:0010629);; Biological Process: RNA metabolic process (GO:0016070);; Biological Process: mRNA metabolic process (GO:0016071);; Biological Process: regulation of metabolic process (GO:0019222);; Biological Process: aromatic compound catabolic process (GO:0019439);; Biological Process: reproductive process (GO:0022414);; Biological Process: root system development (GO:0022622);; Biological Process: signaling (GO:0023052);; Biological Process: nuclear-transcribed mRNA catabolic process, deadenylation-independent decay (GO:0031086);; Biological Process: deadenylation-independent decapping of nuclear-transcribed mRNA (GO:0031087);; Cellular Component: membrane-enclosed lumen (GO:0031974);; Cellular Component: nuclear lumen (GO:0031981);; Biological Process: multicellular organismal process (GO:0032501);; Biological Process: developmental process (GO:0032502);; Biological Process: cellular response to hormone stimulus (GO:0032870);; Cellular Component: macromolecular complex (GO:0032991);; Biological Process: cellular nitrogen compound metabolic process (GO:0034641);; Biological Process: nucleobase-containing compound catabolic process (GO:0034655);; Cellular Component: ribonucleoprotein granule (GO:0035770);; Cellular Component: cytoplasmic ribonucleoprotein granule (GO:0036464);; Biological Process: response to chemical (GO:0042221);; Molecular Function: identical protein binding (GO:0042802);; Molecular Function: protein homodimerization activity (GO:0042803);;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metabolic process (GO:0044237);; Biological Process: primary metabolic process (GO:0044238);; Biological Process: cellular catabolic process (GO:0044248);; Biological Process: cellular macromolecule metabolic process (GO:0044260);; Biological Process: cellular macromolecule catabolic process (GO:0044265);; Biological Process: cellular nitrogen compound catabolic process (GO:0044270);;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cell part (GO:0044464);; Biological Process: heterocycle metabolic process (GO:0046483);; Biological Process: heterocycle catabolic process (GO:0046700);; Molecular Function: protein dimerization activity (GO:0046983);; Biological Process: seed development (GO:0048316);; Biological Process: root development (GO:0048364);; Biological Process: leaf development (GO:0048366);; Biological Process: shoot system development (GO:0048367);; Biological Process: meristem development (GO:0048507);; Biological Process: embryonic meristem development (GO:0048508);; Biological Process: negative regulation of biological process (GO:0048519);; Biological Process: anatomical structure arrangement (GO:0048532);; Biological Process: reproductive structure development (GO:0048608);;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cellular response to stimulus (GO:0051716);; Biological Process: regulation of macromolecule metabolic process (GO:0060255);; Biological Process: reproductive system development (GO:0061458);; Biological Process: biological regulation (GO:0065007);; Cellular Component: intracellular organelle lumen (GO:0070013);; Biological Process: cellular response to chemical stimulus (GO:0070887);; Biological Process: cellular response to organic substance (GO:0071310);; Biological Process: cellular response to auxin stimulus (GO:0071365);; Biological Process: cellular response to endogenous stimulus (GO:0071495);; Biological Process: organic substance metabolic process (GO:0071704);; Biological Process: nucleic acid metabolic process (GO:0090304);; Biological Process: nucleic acid phosphodiester bond hydrolysis (GO:0090305);; Biological Process: embryonic meristem initiation (GO:0090421);; Molecular Function: organic cyclic compound binding (GO:0097159);; Biological Process: plant organ development (GO:0099402);; Biological Process: organic cyclic compound metabolic process (GO:1901360);; Biological Process: organic cyclic compound catabolic process (GO:1901361);; Molecular Function: heterocyclic compound binding (GO:1901363);; Biological Process: organic substance catabolic process (GO:1901575);; Biological Process: plant organ morphogenesis (GO:1905392);; Cellular Component: ribonucleoprotein complex (GO:1990904);; </t>
  </si>
  <si>
    <t xml:space="preserve">K12616|5.9e-72|dosa:Os06t0300800-01|K12616 enhancer of mRNA-decapping protein 4 | (RefSeq) Os06g0300800; Hypothetical conserved gene. </t>
  </si>
  <si>
    <t>Varicose-related protein OS=Arabidopsis thaliana OX=3702 GN=VCR PE=2 SV=1</t>
  </si>
  <si>
    <t>PREDICTED: enhancer of mRNA-decapping protein 4-like [Oryza brachyantha]</t>
  </si>
  <si>
    <t>biological process: reproduction (GO:0000003);;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biological process: biological regulation (GO:0065007);; biological process: reproductive process (GO:0022414);; biological process: developmental process (GO:0032502);; molecular function: binding (GO:0005488);; cellular component: organelle part (GO:0044422);; biological process: signaling (GO:0023052);; biological process: single-organism process (GO:0044699);; biological process: response to stimulus (GO:0050896);; biological process: multicellular organismal process (GO:0032501);; cellular component: membrane-enclosed lumen (GO:0031974)</t>
  </si>
  <si>
    <t>PH02Gene19149</t>
  </si>
  <si>
    <t xml:space="preserve">Molecular Function: NAD+ ADP-ribosyltransferase activity (GO:0003950);; </t>
  </si>
  <si>
    <t>RCD1-SRO-TAF4 (RST) plant domain</t>
  </si>
  <si>
    <t>Probable inactive poly [ADP-ribose] polymerase SRO2 OS=Arabidopsis thaliana OX=3702 GN=SRO2 PE=1 SV=1</t>
  </si>
  <si>
    <t>PH02Gene20902</t>
  </si>
  <si>
    <t>uncharacterized protein LOC101763194 [Setaria italica]</t>
  </si>
  <si>
    <t>PH02Gene08340</t>
  </si>
  <si>
    <t>wall-associated receptor kinase 4 [Oryza sativa Japonica Group]</t>
  </si>
  <si>
    <t>PH02Gene04688</t>
  </si>
  <si>
    <t xml:space="preserve">K01188|9.1e-169|ats:109762056|K01188 beta-glucosidase [EC:3.2.1.21] | (RefSeq) LOC109762056; beta-glucosidase 32-like isoform X1 </t>
  </si>
  <si>
    <t>PH02Gene44187</t>
  </si>
  <si>
    <t xml:space="preserve">Biological Process: reproduction (GO:0000003);; Biological Process: developmental process involved in reproduction (GO:0003006);; Molecular Function: molecular_function (GO:0003674);; Molecular Function: signal sequence binding (GO:0005048);; Molecular Function: structural molecule activity (GO:0005198);; Molecular Function: binding (GO:0005488);; Cellular Component: cellular_component (GO:0005575);; Cellular Component: intracellular (GO:0005622);; Cellular Component: cell (GO:0005623);; Cellular Component: nucleus (GO:0005634);; Cellular Component: nuclear envelope (GO:0005635);; Cellular Component: nuclear pore (GO:0005643);; Cellular Component: cytoplasm (GO:0005737);; Cellular Component: mitochondrion (GO:0005739);; Biological Process: RNA localization (GO:0006403);; Biological Process: RNA export from nucleus (GO:0006405);; Biological Process: protein import into nucleus (GO:0006606);; Biological Process: transport (GO:0006810);; Biological Process: intracellular protein transport (GO:0006886);; Biological Process: nucleocytoplasmic transport (GO:0006913);; Biological Process: multicellular organism development (GO:0007275);; Biological Process: protein localization (GO:0008104);; Molecular Function: nuclear localization sequence binding (GO:0008139);; Biological Process: biological_process (GO:0008150);; Biological Process: asymmetric cell division (GO:0008356);; Biological Process: embryo development (GO:0009790);; Biological Process: post-embryonic development (GO:0009791);; Biological Process: embryo development ending in seed dormancy (GO:0009793);; Biological Process: cellular process (GO:0009987);; Biological Process: zygote asymmetric cell division (GO:0010070);; Biological Process: fruit development (GO:0010154);; Cellular Component: endomembrane system (GO:0012505);; Biological Process: protein transport (GO:0015031);; Biological Process: peptide transport (GO:0015833);; Biological Process: nucleobase-containing compound transport (GO:0015931);; Biological Process: protein import (GO:0017038);; Molecular Function: structural constituent of nuclear pore (GO:0017056);; Biological Process: reproductive process (GO:0022414);; Cellular Component: organelle envelope (GO:0031967);; Cellular Component: envelope (GO:0031975);; Biological Process: multicellular organismal process (GO:0032501);; Biological Process: developmental process (GO:0032502);; Cellular Component: macromolecular complex (GO:0032991);; Biological Process: macromolecule localization (GO:0033036);; Molecular Function: amide binding (GO:0033218);; Biological Process: protein localization to organelle (GO:0033365);; Biological Process: protein localization to nucleus (GO:0034504);; Biological Process: cellular protein localization (GO:0034613);; Molecular Function: peptide binding (GO:0042277);; Biological Process: amide transport (GO:0042886);;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cell part (GO:0044464);; Cellular Component: nuclear pore central transport channel (GO:0044613);; Cellular Component: nuclear pore nuclear basket (GO:0044615);; Biological Process: establishment of protein localization (GO:0045184);; Biological Process: intracellular transport (GO:0046907);; Biological Process: seed development (GO:0048316);; Biological Process: reproductive structure development (GO:0048608);; Biological Process: system development (GO:0048731);; Biological Process: anatomical structure development (GO:0048856);; Biological Process: nucleic acid transport (GO:0050657);; Biological Process: RNA transport (GO:0050658);; Biological Process: nuclear export (GO:0051168);; Biological Process: nuclear transport (GO:0051169);; Biological Process: nuclear import (GO:0051170);; Biological Process: localization (GO:0051179);; Biological Process: establishment of localization (GO:0051234);; Biological Process: establishment of RNA localization (GO:0051236);; Biological Process: cell division (GO:0051301);; Biological Process: cellular localization (GO:0051641);; Biological Process: establishment of localization in cell (GO:0051649);; Biological Process: reproductive system development (GO:0061458);; Biological Process: cellular macromolecule localization (GO:0070727);; Biological Process: organic substance transport (GO:0071702);; Biological Process: nitrogen compound transport (GO:0071705);; Biological Process: establishment of protein localization to organelle (GO:0072594);; </t>
  </si>
  <si>
    <t xml:space="preserve">K14317|0.0e+00|bdi:100824238|K14317 nuclear pore complex protein Nup214 | (RefSeq) nuclear pore complex protein NUP214 isoform X1 </t>
  </si>
  <si>
    <t>Nuclear pore complex protein NUP214 OS=Arabidopsis thaliana OX=3702 GN=NUP214 PE=1 SV=1</t>
  </si>
  <si>
    <t>hypothetical protein E2562_018386 [Oryza meyeriana var. granulata]</t>
  </si>
  <si>
    <t>biological process: reproduction (GO:0000003);; biological process: reproductive process (GO:0022414);; biological process: developmental process (GO:0032502);; molecular function: binding (GO:0005488);; molecular function: structural molecule activity (GO:0005198);; cellular component: cell (GO:0005623);; cellular component: cell part (GO:0044464);; cellular component: organelle (GO:0043226);; cellular component: organelle part (GO:0044422);; cellular component: macromolecular complex (GO:0032991);; biological process: localization (GO:0051179);; biological process: single-organism process (GO:0044699);; biological process: multicellular organismal process (GO:0032501);; biological process: cellular process (GO:0009987)</t>
  </si>
  <si>
    <t>PH02Gene51458</t>
  </si>
  <si>
    <t xml:space="preserve">K13422|1.3e-12|ppp:112288376|K13422 transcription factor MYC2 | (RefSeq) transcription factor MYC3-like isoform X1 </t>
  </si>
  <si>
    <t>Phyllostachys_edulis_newGene_16688</t>
  </si>
  <si>
    <t xml:space="preserve">K01090|3.1e-22|bdi:100826835|K01090 protein phosphatase [EC:3.1.3.16] | (RefSeq) protein phosphatase 2C 70 </t>
  </si>
  <si>
    <t>FHA domain</t>
  </si>
  <si>
    <t>PH02Gene48717</t>
  </si>
  <si>
    <t xml:space="preserve">K01206|7.3e-39|thj:104825554|K01206 alpha-L-fucosidase [EC:3.2.1.51] | (RefSeq) alpha-L-fucosidase 3 </t>
  </si>
  <si>
    <t>GDSL esterase/lipase At5g45910 [Oryza sativa Japonica Group]</t>
  </si>
  <si>
    <t>PH02Gene46338</t>
  </si>
  <si>
    <t xml:space="preserve">Molecular Function: mannosyltransferase activity (GO:0000030);; 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Golgi apparatus (GO:0005794);; Biological Process: biological_process (GO:0008150);; Biological Process: metabolic process (GO:0008152);; Biological Process: cellular process (GO:0009987);; Cellular Component: endomembrane system (GO:0012505);; Cellular Component: membrane (GO:0016020);; Molecular Function: transferase activity (GO:0016740);; Molecular Function: transferase activity, transferring glycosyl groups (GO:0016757);; Molecular Function: transferase activity, transferring hexosyl groups (GO:0016758);; Molecular Function: cellulose synthase (UDP-forming) activity (GO:0016760);; Molecular Function: beta-1,4-mannosyltransferase activity (GO:0019187);; Biological Process: cellulose biosynthetic process (GO:0030244);;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Molecular Function: mannan synthase activity (GO:0051753);; Biological Process: glycosylation (GO:0070085);; Biological Process: cell wall organization or biogenesis (GO:0071554);; Biological Process: plant-type cell wall organization or biogenesis (GO:0071669);; Biological Process: mannosylation (GO:0097502);; </t>
  </si>
  <si>
    <t xml:space="preserve">K20923|0.0e+00|dosa:Os08t0160500-01|K20923 mixed-linked glucan synthase [EC:2.4.1.-] | (RefSeq) Os08g0160500; Cellulose synthase family protein. </t>
  </si>
  <si>
    <t>Probable mixed-linked glucan synthase 6 OS=Oryza sativa subsp. japonica OX=39947 GN=CSLF6 PE=2 SV=1</t>
  </si>
  <si>
    <t>hypothetical protein E2562_000334 [Oryza meyeriana var. granulata]</t>
  </si>
  <si>
    <t>molecular function: catalytic activity (GO:0003824);; cellular component: cell (GO:0005623);; cellular component: cell part (GO:0044464);; cellular component: organelle (GO:0043226);; biological process: metabolic process (GO:0008152);; biological process: cellular process (GO:0009987);; cellular component: membrane (GO:0016020);; biological process: single-organism process (GO:0044699)</t>
  </si>
  <si>
    <t>PH02Gene26696</t>
  </si>
  <si>
    <t xml:space="preserve">K11437|1.7e-146|ats:109746881|K11437 type I protein arginine methyltransferase [EC:2.1.1.319] | (RefSeq) LOC109746881; probable protein arginine N-methyltransferase 6.2 </t>
  </si>
  <si>
    <t>Phyllostachys_edulis_newGene_9263</t>
  </si>
  <si>
    <t xml:space="preserve">Cellular Component: nucleus (GO:0005634);; Molecular Function: sequence-specific DNA binding (GO:0043565);; Biological Process: positive regulation of transcription from RNA polymerase II promoter (GO:0045944);; </t>
  </si>
  <si>
    <t xml:space="preserve">K21596|2.3e-308|bdi:100825033|K21596 calmodulin-binding transcription activator | (RefSeq) calmodulin-binding transcription activator 3 isoform X1 </t>
  </si>
  <si>
    <t>Calmodulin-binding transcription activator 3 OS=Arabidopsis thaliana OX=3702 GN=CAMTA3 PE=1 SV=1</t>
  </si>
  <si>
    <t>calmodulin-binding transcription activator 3 isoform X2 [Brachypodium distachyon]</t>
  </si>
  <si>
    <t>cellular component: cell (GO:0005623);; cellular component: organelle (GO:0043226);; cellular component: cell part (GO:0044464);; molecular function: binding (GO:0005488);; biological process: biological regulation (GO:0065007)</t>
  </si>
  <si>
    <t>PH02Gene42733</t>
  </si>
  <si>
    <t>hypothetical protein SETIT_6G091900v2 [Setaria italica]</t>
  </si>
  <si>
    <t>PH02Gene02230</t>
  </si>
  <si>
    <t>Plant intracellular Ras-group-related LRR protein 1 OS=Oryza sativa subsp. japonica OX=39947 GN=IRL1 PE=2 SV=2</t>
  </si>
  <si>
    <t>hypothetical protein E2562_034894 [Oryza meyeriana var. granulata]</t>
  </si>
  <si>
    <t>PH02Gene39125</t>
  </si>
  <si>
    <t xml:space="preserve">Biological Process: box H/ACA snoRNA 3'-end processing (GO:0000495);; Molecular Function: RNA binding (GO:0003723);; Cellular Component: cytosol (GO:0005829);; Cellular Component: plasmodesma (GO:0009506);; Molecular Function: pseudouridine synthase activity (GO:0009982);; Biological Process: rRNA pseudouridine synthesis (GO:0031118);; Biological Process: snRNA pseudouridine synthesis (GO:0031120);; Cellular Component: box H/ACA snoRNP complex (GO:0031429);; Biological Process: mRNA pseudouridine synthesis (GO:1990481);; </t>
  </si>
  <si>
    <t xml:space="preserve">K11131|8.7e-224|sbi:8079384|K11131 H/ACA ribonucleoprotein complex subunit 4 [EC:5.4.99.-] | (RefSeq) H/ACA ribonucleoprotein complex subunit 4 </t>
  </si>
  <si>
    <t>DKCLD (NUC011) domain</t>
  </si>
  <si>
    <t>H/ACA ribonucleoprotein complex subunit 4 OS=Arabidopsis thaliana OX=3702 GN=CBF5 PE=1 SV=1</t>
  </si>
  <si>
    <t>H/ACA ribonucleoprotein complex subunit 4 [Sorghum bicolor]</t>
  </si>
  <si>
    <t>biological process: metabolic process (GO:0008152);; biological process: cellular process (GO:0009987);; molecular function: binding (GO:0005488);; cellular component: cell (GO:0005623);; cellular component: cell part (GO:0044464);; cellular component: cell junction (GO:0030054);; molecular function: catalytic activity (GO:0003824);; biological process: cellular component organization or biogenesis (GO:0071840);; cellular component: membrane-enclosed lumen (GO:0031974);; cellular component: macromolecular complex (GO:0032991);; cellular component: organelle (GO:0043226);; cellular component: organelle part (GO:0044422)</t>
  </si>
  <si>
    <t>PH02Gene47491</t>
  </si>
  <si>
    <t xml:space="preserve">K11420|2.3e-31|vvi:100262508|K11420 [histone H3]-lysine9 N-trimethyltransferase EHMT [EC:2.1.1.355] | (RefSeq) histone-lysine N-methyltransferase, H3 lysine-9 specific SUVH1 </t>
  </si>
  <si>
    <t>PH02Gene12715</t>
  </si>
  <si>
    <t xml:space="preserve">K15078|8.2e-76|tcc:18614561|K15078 structure-specific endonuclease subunit SLX1 [EC:3.6.1.-] | (RefSeq) putative disease resistance protein RGA3 </t>
  </si>
  <si>
    <t>PH02Gene48144</t>
  </si>
  <si>
    <t xml:space="preserve">K17710|8.9e-06|cmax:111468552|K17710 pentatricopeptide repeat domain-containing protein 1 | (RefSeq) pentatricopeptide repeat-containing protein At2g18940, chloroplastic-like </t>
  </si>
  <si>
    <t>Pentatricopeptide repeat-containing protein At5g09450, mitochondrial OS=Arabidopsis thaliana OX=3702 GN=At5g09450 PE=1 SV=1</t>
  </si>
  <si>
    <t>pentatricopeptide repeat-containing protein At5g09450, mitochondrial [Brachypodium distachyon]</t>
  </si>
  <si>
    <t>PH02Gene45644</t>
  </si>
  <si>
    <t>Phyllostachys_edulis_newGene_4479</t>
  </si>
  <si>
    <t>PH02Gene04416</t>
  </si>
  <si>
    <t xml:space="preserve">K13436|1.6e-66|nnu:104589714|K13436 pto-interacting protein 1 [EC:2.7.11.1] | (RefSeq) PTI1-like tyrosine-protein kinase 3 </t>
  </si>
  <si>
    <t>hypothetical protein E2562_006972 [Oryza meyeriana var. granulata]</t>
  </si>
  <si>
    <t>PH02Gene01053</t>
  </si>
  <si>
    <t xml:space="preserve">K13680|1.5e-253|osa:4330708|K13680 beta-mannan synthase [EC:2.4.1.32] | (RefSeq) probable mannan synthase 6 </t>
  </si>
  <si>
    <t>Probable glucomannan 4-beta-mannosyltransferase 6 OS=Oryza sativa subsp. japonica OX=39947 GN=CSLA6 PE=2 SV=2</t>
  </si>
  <si>
    <t>probable glucomannan 4-beta-mannosyltransferase 6 [Setaria viridis]</t>
  </si>
  <si>
    <t>PH02Gene48756</t>
  </si>
  <si>
    <t>Glycosyl transferase family 90</t>
  </si>
  <si>
    <t>O-glucosyltransferase rumi [Hordeum vulgare]</t>
  </si>
  <si>
    <t>PH02Gene16913</t>
  </si>
  <si>
    <t xml:space="preserve">Cellular Component: endoplasmic reticulum membrane (GO:0005789);; Cellular Component: integral component of membrane (GO:0016021);; Biological Process: sphingolipid biosynthetic process (GO:0030148);; Molecular Function: sphingolipid delta-4 desaturase activity (GO:0042284);; </t>
  </si>
  <si>
    <t xml:space="preserve">K04712|1.1e-184|dosa:Os02t0639600-01|K04712 sphingolipid 4-desaturase/C4-monooxygenase [EC:1.14.19.17 1.14.18.5] | (RefSeq) Os02g0639600; Similar to MLD (Degenerative spermatocyte homolog 1, lipid desaturase) (Migration-inducing gene 15 protein) (Sphingolipid delta 4 desaturase protein DES1). </t>
  </si>
  <si>
    <t>Sphingolipid delta(4)-desaturase DES1-like OS=Oryza sativa subsp. japonica OX=39947 GN=Os02g0639600 PE=2 SV=1</t>
  </si>
  <si>
    <t>hypothetical protein OsI_08223 [Oryza sativa Indica Group]</t>
  </si>
  <si>
    <t>PH02Gene39494</t>
  </si>
  <si>
    <t xml:space="preserve">K20891|4.7e-136|vvi:100245719|K20891 beta-glucuronosyltransferase [EC:2.4.1.-] | (RefSeq) beta-glucuronosyltransferase GlcAT14B </t>
  </si>
  <si>
    <t>hypothetical protein E2562_000581 [Oryza meyeriana var. granulata]</t>
  </si>
  <si>
    <t>Phyllostachys_edulis_newGene_10490</t>
  </si>
  <si>
    <t>PH02Gene40283</t>
  </si>
  <si>
    <t xml:space="preserve">Molecular Function: Rho guanyl-nucleotide exchange factor activity (GO:0005089);; </t>
  </si>
  <si>
    <t>PRONE (Plant-specific Rop nucleotide exchanger)</t>
  </si>
  <si>
    <t>Rho guanine nucleotide exchange factor 8 OS=Arabidopsis thaliana OX=3702 GN=ROPGEF8 PE=1 SV=1</t>
  </si>
  <si>
    <t>PREDICTED: rop guanine nucleotide exchange factor 9 [Oryza brachyantha]</t>
  </si>
  <si>
    <t>PH02Gene07724</t>
  </si>
  <si>
    <t xml:space="preserve">Biological Process: pseudouridine synthesis (GO:0001522);; Molecular Function: RNA binding (GO:0003723);; Biological Process: RNA processing (GO:0006396);; Molecular Function: pseudouridine synthase activity (GO:0009982);; </t>
  </si>
  <si>
    <t xml:space="preserve">K11131|1.9e-232|bdi:100832816|K11131 H/ACA ribonucleoprotein complex subunit 4 [EC:5.4.99.-] | (RefSeq) H/ACA ribonucleoprotein complex subunit 4 </t>
  </si>
  <si>
    <t>H/ACA ribonucleoprotein complex subunit 4 [Brachypodium distachyon]</t>
  </si>
  <si>
    <t>PH02Gene16927</t>
  </si>
  <si>
    <t>hypothetical protein E2562_005718 [Oryza meyeriana var. granulata]</t>
  </si>
  <si>
    <t>PH02Gene18283</t>
  </si>
  <si>
    <t xml:space="preserve">Cellular Component: Golgi apparatus (GO:0005794);; Cellular Component: integral component of membrane (GO:0016021);; </t>
  </si>
  <si>
    <t>uncharacterized protein LOC4348793 [Oryza sativa Japonica Group]</t>
  </si>
  <si>
    <t>PH02Gene04456</t>
  </si>
  <si>
    <t xml:space="preserve">Molecular Function: molecular_function (GO:0003674);; Molecular Function: DNA binding (GO:0003677);; Molecular Function: transcription factor activity, sequence-specific DNA binding (GO:0003700);;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</si>
  <si>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WUSCHEL-related homeobox 8 OS=Oryza sativa subsp. japonica OX=39947 GN=WOX8 PE=2 SV=1</t>
  </si>
  <si>
    <t>hypothetical protein E2562_013527 [Oryza meyeriana var. granulata]</t>
  </si>
  <si>
    <t>PH02Gene48602</t>
  </si>
  <si>
    <t xml:space="preserve">K00901|1.1e-259|bdi:100829511|K00901 diacylglycerol kinase (ATP) [EC:2.7.1.107] | (RefSeq) diacylglycerol kinase 4 </t>
  </si>
  <si>
    <t>Diacylglycerol kinase 4 OS=Arabidopsis thaliana OX=3702 GN=DGK4 PE=2 SV=1</t>
  </si>
  <si>
    <t>diacylglycerol kinase 4 [Brachypodium distachyon]</t>
  </si>
  <si>
    <t>Phyllostachys_edulis_newGene_7507</t>
  </si>
  <si>
    <t>PH02Gene51137</t>
  </si>
  <si>
    <t xml:space="preserve">K22530|1.4e-75|nto:104116771|K22530 ATPase family AAA domain-containing protein 1 [EC:3.6.1.-] | (RefSeq) protein MSP1-like </t>
  </si>
  <si>
    <t>ATPase family AAA domain-containing protein FIGL1 OS=Arabidopsis thaliana OX=3702 GN=FIGL1 PE=2 SV=2</t>
  </si>
  <si>
    <t>uncharacterized protein LOC109733510 [Aegilops tauschii subsp. tauschii]</t>
  </si>
  <si>
    <t>PH02Gene07518</t>
  </si>
  <si>
    <t xml:space="preserve">K03714|1.0e-242|dosa:Os08t0503800-01|K03714 glycoprotein 2-beta-D-xylosyltransferase [EC:2.4.2.38] | (RefSeq) Os08g0503800; Similar to Beta-(1,2)-xylosyltransferase (EC 2.4.2.38). </t>
  </si>
  <si>
    <t>Beta-1,2-xylosyltransferase RCN11 OS=Oryza sativa subsp. japonica OX=39947 GN=RCN11 PE=1 SV=1</t>
  </si>
  <si>
    <t>beta-(1,2)-xylosyltransferase [Panicum miliaceum]</t>
  </si>
  <si>
    <t>PH02Gene00063</t>
  </si>
  <si>
    <t xml:space="preserve">Molecular Function: molecular_function (GO:0003674);; Molecular Function: catalytic activity (GO:0003824);; Molecular Function: asparagine synthase (glutamine-hydrolyzing) activity (GO:0004066);; Molecular Function: binding (GO:0005488);; Molecular Function: protein binding (GO:0005515);; Biological Process: organic acid metabolic process (GO:0006082);; Biological Process: cellular amino acid metabolic process (GO:0006520);; Biological Process: asparagine metabolic process (GO:0006528);; Biological Process: asparagine biosynthetic process (GO:0006529);; Biological Process: nitrogen compound metabolic process (GO:0006807);; Biological Process: biological_process (GO:0008150);; Biological Process: metabolic process (GO:0008152);; Biological Process: cellular amino acid biosynthetic process (GO:0008652);; Biological Process: biosynthetic process (GO:0009058);; Biological Process: aspartate family amino acid metabolic process (GO:0009066);; Biological Process: aspartate family amino acid biosynthetic process (GO:0009067);; Biological Process: response to radiation (GO:0009314);; Biological Process: response to light stimulus (GO:0009416);; Biological Process: response to abiotic stimulus (GO:0009628);; Biological Process: response to light intensity (GO:0009642);; Biological Process: response to absence of light (GO:0009646);; Biological Process: cellular process (GO:0009987);; Biological Process: organic acid biosynthetic process (GO:0016053);; Molecular Function: ligase activity (GO:0016874);; Molecular Function: ligase activity, forming carbon-nitrogen bonds (GO:0016879);; Molecular Function: carbon-nitrogen ligase activity, with glutamine as amido-N-donor (GO:0016884);; Biological Process: carboxylic acid metabolic process (GO:0019752);; Biological Process: monocarboxylic acid metabolic process (GO:0032787);; Biological Process: cellular nitrogen compound metabolic process (GO:0034641);; Molecular Function: identical protein binding (GO:0042802);; Molecular Function: protein homodimerization activity (GO:0042803);; Biological Process: oxoacid metabolic process (GO:0043436);; Biological Process: cellular amide metabolic process (GO:0043603);; Biological Process: amide biosynthetic process (GO:0043604);;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Biological Process: small molecule biosynthetic process (GO:0044283);; Biological Process: carboxylic acid biosynthetic process (GO:0046394);; Molecular Function: protein dimerization activity (GO:0046983);; Biological Process: response to stimulus (GO:0050896);; Biological Process: organic substance metabolic process (GO:0071704);; Biological Process: monocarboxylic acid biosynthetic process (GO:0072330);;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</t>
  </si>
  <si>
    <t xml:space="preserve">K01953|0.0e+00|obr:102715470|K01953 asparagine synthase (glutamine-hydrolysing) [EC:6.3.5.4] | (RefSeq) asparagine synthetase [glutamine-hydrolyzing] 1 </t>
  </si>
  <si>
    <t>Alanine, aspartate and glutamate metabolism (ko00250);; Biosynthesis of amino acids (ko01230)</t>
  </si>
  <si>
    <t>Asparagine synthase</t>
  </si>
  <si>
    <t>Asparagine synthetase [glutamine-hydrolyzing] 1 OS=Oryza sativa subsp. japonica OX=39947 GN=Os03g0291500 PE=2 SV=1</t>
  </si>
  <si>
    <t>hypothetical protein E2562_030328 [Oryza meyeriana var. granulata]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</si>
  <si>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(GO:0044699);; biological process: response to stimulus (GO:0050896)</t>
  </si>
  <si>
    <t>PH02Gene38066</t>
  </si>
  <si>
    <t xml:space="preserve">Biological Process: regulation of transcription, DNA-templated (GO:0006355);; Biological Process: circadian rhythm (GO:0007623);; </t>
  </si>
  <si>
    <t>Protein LNK3 OS=Arabidopsis thaliana OX=3702 GN=LNK3 PE=1 SV=1</t>
  </si>
  <si>
    <t>protein LNK4 isoform X1 [Brachypodium distachyon]</t>
  </si>
  <si>
    <t>biological process: biological regulation (GO:0065007);; biological process: rhythmic process (GO:0048511)</t>
  </si>
  <si>
    <t>PH02Gene25362</t>
  </si>
  <si>
    <t xml:space="preserve">K15730|1.0e-48|nto:104099631|K15730 cytosolic prostaglandin-E synthase [EC:5.3.99.3] | (RefSeq) uncharacterized protein OsI_027940-like isoform X1 </t>
  </si>
  <si>
    <t>Arachidonic acid metabolism (ko00590)</t>
  </si>
  <si>
    <t>Co-chaperone protein p23-1 OS=Brassica napus OX=3708 GN=P23-1 PE=1 SV=1</t>
  </si>
  <si>
    <t>hypothetical protein E2562_012321 [Oryza meyeriana var. granulata]</t>
  </si>
  <si>
    <t>PH02Gene39266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</si>
  <si>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mitochondrion (GO:0005739);; Biological Process: cellular protein modification process (GO:0006464);; Biological Process: nitrogen compound metabolic process (GO:0006807);; Biological Process: biological_process (GO:0008150);; Biological Process: metabolic process (GO:0008152);; Cellular Component: chloroplast (GO:0009507);; Cellular Component: plastid stroma (GO:0009532);; Cellular Component: plastid (GO:0009536);; Cellular Component: chloroplast stroma (GO:0009570);; Biological Process: cellular process (GO:0009987);; Molecular Function: hydrolase activity (GO:0016787);; Molecular Function: hydrolase activity, acting on carbon-nitrogen (but not peptide) bonds (GO:0016810);; Molecular Function: hydrolase activity, acting on carbon-nitrogen (but not peptide) bonds, in linear amides (GO:0016811);; Biological Process: peptidyl-amino acid modification (GO:0018193);; Biological Process: peptidyl-methionine modification (GO:0018206);; Biological Process: protein metabolic process (GO:0019538);; Biological Process: N-terminal protein amino acid modification (GO:0031365);; Biological Process: protein modification process (GO:0036211);; Molecular Function: peptide deformylase activity (GO:0042586);;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co-translational protein modification (GO:0043686);;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organic substance metabolic process (GO:0071704);; Biological Process: organonitrogen compound metabolic process (GO:1901564);; </t>
  </si>
  <si>
    <t xml:space="preserve">K01462|3.4e-49|dosa:Os01t0637600-01|K01462 peptide deformylase [EC:3.5.1.88] | (RefSeq) Os01g0637600; Similar to Peptide deformylase, chloroplast precursor (EC 3.5.1.88) (PDF) (Polypeptide deformylase). </t>
  </si>
  <si>
    <t>Polypeptide deformylase</t>
  </si>
  <si>
    <t>Peptide deformylase 1B, chloroplastic OS=Oryza sativa subsp. japonica OX=39947 GN=PDF1B PE=2 SV=1</t>
  </si>
  <si>
    <t>hypothetical protein E2562_012542 [Oryza meyeriana var. granulata]</t>
  </si>
  <si>
    <t>molecular function: catalytic activity (GO:0003824);; cellular component: cell (GO:0005623);; cellular component: cell part (GO:0044464);; cellular component: organelle (GO:0043226);; biological process: metabolic process (GO:0008152);; biological process: cellular process (GO:0009987);; cellular component: organelle part (GO:0044422)</t>
  </si>
  <si>
    <t>PH02Gene21964</t>
  </si>
  <si>
    <t xml:space="preserve">Cellular Component: mitochondrial inner membrane (GO:0005743);; </t>
  </si>
  <si>
    <t xml:space="preserve">K17080|3.4e-137|bdi:100841755|K17080 prohibitin 1 | (RefSeq) prohibitin-3, mitochondrial </t>
  </si>
  <si>
    <t>SPFH domain / Band 7 family</t>
  </si>
  <si>
    <t>Prohibitin-3, mitochondrial OS=Arabidopsis thaliana OX=3702 GN=PHB3 PE=1 SV=1</t>
  </si>
  <si>
    <t>prohibitin-3, mitochondrial [Brachypodium distachyon]</t>
  </si>
  <si>
    <t>cellular component: cell (GO:0005623);; cellular component: membrane (GO:0016020);; cellular component: organelle (GO:0043226);; cellular component: organelle part (GO:0044422);; cellular component: cell part (GO:0044464)</t>
  </si>
  <si>
    <t>PH02Gene18668</t>
  </si>
  <si>
    <t xml:space="preserve">K00521|1.2e-19|cmos:111447866|K00521 ferric-chelate reductase [EC:1.16.1.7] | (RefSeq) ferric reduction oxidase 7, chloroplastic-like </t>
  </si>
  <si>
    <t>NAC domain-containing protein 45 OS=Oryza sativa subsp. japonica OX=39947 GN=NAC45 PE=2 SV=1</t>
  </si>
  <si>
    <t>NAC domain-containing protein 77 [Setaria italica]</t>
  </si>
  <si>
    <t>PH02Gene30721</t>
  </si>
  <si>
    <t xml:space="preserve">K17506|4.3e-113|obr:102704472|K17506 protein phosphatase 1L [EC:3.1.3.16] | (RefSeq) probable protein phosphatase 2C 77 </t>
  </si>
  <si>
    <t>Probable protein phosphatase 2C 77 OS=Oryza sativa subsp. japonica OX=39947 GN=Os12g0198200 PE=3 SV=1</t>
  </si>
  <si>
    <t>PREDICTED: probable protein phosphatase 2C 77 [Oryza brachyantha]</t>
  </si>
  <si>
    <t>Phyllostachys_edulis_newGene_8466</t>
  </si>
  <si>
    <t>[OC]</t>
  </si>
  <si>
    <t>Posttranslational modification, protein turnover, chaperones;; Energy production and conversion</t>
  </si>
  <si>
    <t>Thioredoxin domain-containing protein 9 homolog OS=Arabidopsis thaliana OX=3702 GN=At2g18990 PE=2 SV=1</t>
  </si>
  <si>
    <t>hypothetical protein GQ55_6G088000 [Panicum hallii var. hallii]</t>
  </si>
  <si>
    <t>Phyllostachys_edulis_newGene_14073</t>
  </si>
  <si>
    <t>PH02Gene34870</t>
  </si>
  <si>
    <t xml:space="preserve">K15015|1.1e-192|dosa:Os01t0597600-01|K15015 solute carrier family 32 (vesicular inhibitory amino acid transporter) | (RefSeq) Os01g0597600; Amino acid transporter, transmembrane domain containing protein. </t>
  </si>
  <si>
    <t>Amino acid transporter AVT1J OS=Arabidopsis thaliana OX=3702 GN=AVT1J PE=2 SV=1</t>
  </si>
  <si>
    <t>hypothetical protein E2562_008108 [Oryza meyeriana var. granulata]</t>
  </si>
  <si>
    <t>Phyllostachys_edulis_newGene_14405</t>
  </si>
  <si>
    <t>Os02g0651500, partial [Oryza sativa Japonica Group]</t>
  </si>
  <si>
    <t>PH02Gene01985</t>
  </si>
  <si>
    <t xml:space="preserve">K14550|0.0e+00|osa:4336577|K14550 U3 small nucleolar RNA-associated protein 10 | (RefSeq) uncharacterized protein At3g06530 </t>
  </si>
  <si>
    <t>hypothetical protein E2562_039200 [Oryza meyeriana var. granulata]</t>
  </si>
  <si>
    <t>PH02Gene36552</t>
  </si>
  <si>
    <t xml:space="preserve">Molecular Function: protein kinase activity (GO:0004672);; Molecular Function: ATP binding (GO:0005524);; Biological Process: protein phosphorylation (GO:0006468);; Biological Process: response to stress (GO:0006950);; Biological Process: biological_process (GO:0008150);; Biological Process: response to wounding (GO:0009611);; Biological Process: response to stimulus (GO:0050896);; </t>
  </si>
  <si>
    <t xml:space="preserve">K16224|1.6e-33|brp:103829497|K16224 senescence-induced receptor-like serine/threonine-protein kinase | (RefSeq) senescence-induced receptor-like serine/threonine-protein kinase isoform X2 </t>
  </si>
  <si>
    <t>hypothetical protein E2562_012406 [Oryza meyeriana var. granulata]</t>
  </si>
  <si>
    <t>biological process: metabolic process (GO:0008152);; biological process: cellular process (GO:0009987);; molecular function: catalytic activity (GO:0003824);; molecular function: binding (GO:0005488);; biological process: response to stimulus (GO:0050896)</t>
  </si>
  <si>
    <t>PH02Gene49003</t>
  </si>
  <si>
    <t xml:space="preserve">Cellular Component: integral component of membrane (GO:0016021);; Biological Process: sterol biosynthetic process (GO:0016126);; Molecular Function: oxidoreductase activity, acting on the CH-CH group of donors, NAD or NADP as acceptor (GO:0016628);; </t>
  </si>
  <si>
    <t xml:space="preserve">K00213|7.0e-259|dosa:Os02t0465400-01|K00213 7-dehydrocholesterol reductase [EC:1.3.1.21] | (RefSeq) Os02g0465400; Similar to 7-dehydrocholesterol reductase (EC 1.3.1.21) (7-DHC reductase) (Sterol delta-7-reductase) (Dwarf5 protein). </t>
  </si>
  <si>
    <t>7-dehydrocholesterol reductase [Oryza sativa Japonica Group]</t>
  </si>
  <si>
    <t>cellular component: membrane (GO:0016020);; cellular component: membrane part (GO:0044425);; biological process: metabolic process (GO:0008152);; biological process: single-organism process (GO:0044699);; molecular function: catalytic activity (GO:0003824)</t>
  </si>
  <si>
    <t>PH02Gene02415</t>
  </si>
  <si>
    <t xml:space="preserve">K13648|3.6e-203|osa:4339139|K13648 alpha-1,4-galacturonosyltransferase [EC:2.4.1.43] | (RefSeq) probable galacturonosyltransferase 7 isoform X1 </t>
  </si>
  <si>
    <t>hypothetical protein E2562_016639 [Oryza meyeriana var. granulata]</t>
  </si>
  <si>
    <t>PH02Gene08230</t>
  </si>
  <si>
    <t>hypothetical protein E2562_038106 [Oryza meyeriana var. granulata]</t>
  </si>
  <si>
    <t>PH02Gene45537</t>
  </si>
  <si>
    <t xml:space="preserve">K13248|4.8e-141|obr:102701047|K13248 pyridoxal phosphate phosphatase PHOSPHO2 [EC:3.1.3.74] | (RefSeq) inorganic pyrophosphatase 3-like </t>
  </si>
  <si>
    <t>Thiamine phosphate phosphatase-like protein OS=Arabidopsis thaliana OX=3702 GN=At4g29530 PE=1 SV=1</t>
  </si>
  <si>
    <t>PH02Gene11225</t>
  </si>
  <si>
    <t xml:space="preserve">K01968|2.9e-51|tcc:18613295|K01968 3-methylcrotonyl-CoA carboxylase alpha subunit [EC:6.4.1.4] | (RefSeq) methylcrotonoyl-CoA carboxylase subunit alpha, mitochondrial </t>
  </si>
  <si>
    <t>Phyllostachys_edulis_newGene_8920</t>
  </si>
  <si>
    <t>PH02Gene10661</t>
  </si>
  <si>
    <t xml:space="preserve">Biological Process: response to acid chemical (GO:0001101);; 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Biological Process: response to stress (GO:0006950);; Biological Process: response to oxidative stress (GO:0006979);; Biological Process: biological_process (GO:0008150);; Molecular Function: galactosyltransferase activity (GO:0008378);; Biological Process: response to water deprivation (GO:0009414);; Biological Process: response to water (GO:0009415);; Cellular Component: chloroplast (GO:0009507);; Cellular Component: plastid (GO:0009536);; Biological Process: response to abiotic stimulus (GO:0009628);; Biological Process: response to endogenous stimulus (GO:0009719);; Biological Process: response to hormone (GO:0009725);; Biological Process: response to abscisic acid (GO:0009737);; Biological Process: response to organic substance (GO:0010033);; Biological Process: response to inorganic substance (GO:0010035);; Molecular Function: transferase activity (GO:0016740);; Molecular Function: transferase activity, transferring glycosyl groups (GO:0016757);; Molecular Function: transferase activity, transferring hexosyl groups (GO:0016758);; Biological Process: response to lipid (GO:0033993);;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Molecular Function: galactinol-sucrose galactosyltransferase activity (GO:0047274);; Biological Process: response to stimulus (GO:0050896);; Biological Process: response to alcohol (GO:0097305);; Biological Process: response to oxygen-containing compound (GO:1901700);; </t>
  </si>
  <si>
    <t xml:space="preserve">K06617|0.0e+00|ats:109739471|K06617 raffinose synthase [EC:2.4.1.82] | (RefSeq) LOC109739471; galactinol--sucrose galactosyltransferase </t>
  </si>
  <si>
    <t>Galactinol--sucrose galactosyltransferase OS=Oryza sativa subsp. japonica OX=39947 GN=RFS PE=1 SV=1</t>
  </si>
  <si>
    <t>hypothetical protein E2562_039311 [Oryza meyeriana var. granulata]</t>
  </si>
  <si>
    <t>biological process: response to stimulus (GO:0050896);; molecular function: catalytic activity (GO:0003824);; cellular component: cell (GO:0005623);; cellular component: cell part (GO:0044464);; cellular component: organelle (GO:0043226)</t>
  </si>
  <si>
    <t>PH02Gene33768</t>
  </si>
  <si>
    <t xml:space="preserve">Molecular Function: DNA binding (GO:0003677);; Molecular Function: ATP binding (GO:0005524);; Molecular Function: DNA-dependent ATPase activity (GO:0008094);; Biological Process: double-strand break repair via synthesis-dependent strand annealing (GO:0045003);; Biological Process: meiotic cell cycle (GO:0051321);; </t>
  </si>
  <si>
    <t xml:space="preserve">K10880|2.8e-139|bdi:100831144|K10880 DNA-repair protein XRCC3 | (RefSeq) DNA repair protein XRCC3 homolog </t>
  </si>
  <si>
    <t>Rad51</t>
  </si>
  <si>
    <t>DNA repair protein XRCC3 homolog OS=Arabidopsis thaliana OX=3702 GN=XRCC3 PE=1 SV=1</t>
  </si>
  <si>
    <t>DNA repair protein XRCC3 homolog [Brachypodium distachyon]</t>
  </si>
  <si>
    <t>molecular function: binding (GO:0005488);; molecular function: catalytic activity (GO:0003824);; biological process: metabolic process (GO:0008152);; biological process: cellular process (GO:0009987);; biological process: response to stimulus (GO:0050896);; biological process: reproduction (GO:0000003);; biological process: reproductive process (GO:0022414);; biological process: single-organism process (GO:0044699)</t>
  </si>
  <si>
    <t>PH02Gene49297</t>
  </si>
  <si>
    <t>uncharacterized protein LOC109750446 [Aegilops tauschii subsp. tauschii]</t>
  </si>
  <si>
    <t>PH02Gene25891</t>
  </si>
  <si>
    <t xml:space="preserve">Cellular Component: chloroplast (GO:0009507);; Biological Process: negative regulation of reductive pentose-phosphate cycle (GO:0080153);; </t>
  </si>
  <si>
    <t>CP12 domain</t>
  </si>
  <si>
    <t>Calvin cycle protein CP12-2, chloroplastic OS=Arabidopsis thaliana OX=3702 GN=CP12-2 PE=1 SV=1</t>
  </si>
  <si>
    <t>calvin cycle protein CP12-2, chloroplastic [Brachypodium distachyon]</t>
  </si>
  <si>
    <t>PH02Gene32301</t>
  </si>
  <si>
    <t xml:space="preserve">K23134|2.0e-145|zma:103628119|K23134 dolabradiene monooxygenase / zealexin A1 synthase [EC:1.14.14.159 1.14.14.160] | (RefSeq) ent-isokaurene C2-hydroxylase </t>
  </si>
  <si>
    <t>PH02Gene10514</t>
  </si>
  <si>
    <t xml:space="preserve">K03884|1.3e-28|nau:109243048|K03884 NADH-ubiquinone oxidoreductase chain 6 [EC:7.1.1.2] | (RefSeq) uncharacterized protein LOC109243048 </t>
  </si>
  <si>
    <t>Cytosolic invertase 1 OS=Oryza sativa subsp. japonica OX=39947 GN=CINV1 PE=1 SV=1</t>
  </si>
  <si>
    <t>PREDICTED: probable alkaline/neutral invertase F [Oryza brachyantha]</t>
  </si>
  <si>
    <t>PH02Gene48908</t>
  </si>
  <si>
    <t>PH02Gene18315</t>
  </si>
  <si>
    <t xml:space="preserve">Molecular Function: fatty acid binding (GO:0005504);; Biological Process: systemic acquired resistance (GO:0009627);; </t>
  </si>
  <si>
    <t>non-specific lipid-transfer protein 4-like [Panicum hallii]</t>
  </si>
  <si>
    <t>molecular function: binding (GO:0005488);; biological process: immune system process (GO:0002376);; biological process: response to stimulus (GO:0050896);; biological process: multi-organism process (GO:0051704)</t>
  </si>
  <si>
    <t>PH02Gene22830</t>
  </si>
  <si>
    <t xml:space="preserve">Molecular Function: nucleic acid binding (GO:0003676);; Molecular Function: DNA helicase activity (GO:0003678);; Molecular Function: ATP binding (GO:0005524);; Cellular Component: mitochondrion (GO:0005739);; Biological Process: DNA repair (GO:0006281);; Biological Process: DNA recombination (GO:0006310);; Cellular Component: chloroplast (GO:0009507);; Biological Process: mitochondrial DNA inheritance (GO:0033955);; </t>
  </si>
  <si>
    <t xml:space="preserve">K03655|0.0e+00|osa:4330491|K03655 ATP-dependent DNA helicase RecG [EC:3.6.4.12] | (RefSeq) ATP-dependent DNA helicase homolog RECG, chloroplastic isoform X1 </t>
  </si>
  <si>
    <t>Helicase conserved C-terminal domain</t>
  </si>
  <si>
    <t>ATP-dependent DNA helicase homolog RECG, chloroplastic OS=Arabidopsis thaliana OX=3702 GN=RECG PE=3 SV=1</t>
  </si>
  <si>
    <t>ATP-dependent DNA helicase homolog RECG, chloroplastic isoform X1 [Oryza sativa Japonica Group]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</si>
  <si>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biological process: cellular component organization or biogenesis (GO:0071840)</t>
  </si>
  <si>
    <t>PH02Gene18379</t>
  </si>
  <si>
    <t xml:space="preserve">Molecular Function: transmembrane receptor protein serine/threonine kinase activity (GO:0004675);; Molecular Function: receptor binding (GO:0005102);; Molecular Function: ATP binding (GO:0005524);; Cellular Component: integral component of membrane (GO:0016021);; </t>
  </si>
  <si>
    <t xml:space="preserve">K13418|4.5e-245|dosa:Os04t0457800-01|K13418 somatic embryogenesis receptor kinase 1 [EC:2.7.10.1 2.7.11.1] | (RefSeq) Os04g0457800; Similar to SERK1 (Fragment). </t>
  </si>
  <si>
    <t>hypothetical protein DAI22_04g153600 [Oryza sativa Japonica Group]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</si>
  <si>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membrane (GO:0016020);; cellular component: membrane part (GO:0044425)</t>
  </si>
  <si>
    <t>PH02Gene00342</t>
  </si>
  <si>
    <t xml:space="preserve">K14492|5.2e-65|sita:101781296|K14492 two-component response regulator ARR-A family | (RefSeq) two-component response regulator ORR6 </t>
  </si>
  <si>
    <t>Two-component response regulator ORR6 OS=Oryza sativa subsp. indica OX=39946 GN=RR6 PE=2 SV=1</t>
  </si>
  <si>
    <t>hypothetical protein E2562_005158 [Oryza meyeriana var. granulata]</t>
  </si>
  <si>
    <t>PH02Gene11361</t>
  </si>
  <si>
    <t xml:space="preserve">K13457|1.6e-07|sita:105914900|K13457 disease resistance protein RPM1 | (RefSeq) disease resistance protein RPM1 </t>
  </si>
  <si>
    <t>uncharacterized protein LOC100830451 [Brachypodium distachyon]</t>
  </si>
  <si>
    <t>Phyllostachys_edulis_newGene_8051</t>
  </si>
  <si>
    <t>uncharacterized protein LOC109771471 [Aegilops tauschii subsp. tauschii]</t>
  </si>
  <si>
    <t>PH02Gene41705</t>
  </si>
  <si>
    <t xml:space="preserve">K04077|1.5e-157|ccp:CHC_T00010148001|K04077 chaperonin GroEL | (RefSeq) Chaperonine 60 </t>
  </si>
  <si>
    <t>RuBisCO large subunit-binding protein subunit alpha, chloroplastic OS=Pisum sativum OX=3888 PE=1 SV=2</t>
  </si>
  <si>
    <t>hypothetical protein E2562_021670 [Oryza meyeriana var. granulata]</t>
  </si>
  <si>
    <t>PH02Gene41203</t>
  </si>
  <si>
    <t xml:space="preserve">Cellular Component: integral component of membrane (GO:0016021);; Molecular Function: transmembrane transporter activity (GO:0022857);; Biological Process: transmembrane transport (GO:0055085);; </t>
  </si>
  <si>
    <t xml:space="preserve">K24193|2.3e-221|osa:4346567|K24193 MFS transporter, SP family, sugar:H+ symporter | (RefSeq) hexose carrier protein HEX6 </t>
  </si>
  <si>
    <t>hypothetical protein E2562_007341 [Oryza meyeriana var. granulata]</t>
  </si>
  <si>
    <t>PH02Gene31052</t>
  </si>
  <si>
    <t xml:space="preserve">Cellular Component: cellular_component (GO:0005575);; Cellular Component: intracellular (GO:0005622);; Cellular Component: cell (GO:0005623);; Cellular Component: nucleus (GO:0005634);;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</t>
  </si>
  <si>
    <t>MYND finger</t>
  </si>
  <si>
    <t>F-box protein At5g50450 [Brachypodium distachyon]</t>
  </si>
  <si>
    <t>Phyllostachys_edulis_newGene_5465</t>
  </si>
  <si>
    <t>PH02Gene17891</t>
  </si>
  <si>
    <t xml:space="preserve">K20217|5.4e-244|obr:102714202|K20217 ubiquitin-conjugating enzyme E2 E [EC:2.3.2.23] | (RefSeq) glucan endo-1,3-beta-glucosidase 4-like </t>
  </si>
  <si>
    <t>PH02Gene33574</t>
  </si>
  <si>
    <t xml:space="preserve">K00924|1.6e-90|brp:103841451|K00924 kinase [EC:2.7.1.-] | (RefSeq) probable serine/threonine-protein kinase PBL1 isoform X1 </t>
  </si>
  <si>
    <t>PH02Gene43886</t>
  </si>
  <si>
    <t xml:space="preserve">Molecular Function: peroxidase activity (GO:0004601);; Molecular Function: calcium ion binding (GO:0005509);; Cellular Component: integral component of membrane (GO:0016021);; Molecular Function: NAD(P)H oxidase activity (GO:0016174);; </t>
  </si>
  <si>
    <t xml:space="preserve">K13447|0.0e+00|sita:101784053|K13447 respiratory burst oxidase [EC:1.6.3.- 1.11.1.-] | (RefSeq) respiratory burst oxidase homolog protein B </t>
  </si>
  <si>
    <t>Respiratory burst oxidase homolog protein B OS=Oryza sativa subsp. indica OX=39946 GN=RBOHB PE=2 SV=1</t>
  </si>
  <si>
    <t>respiratory burst oxidase homolog protein B [Panicum hallii]</t>
  </si>
  <si>
    <t>PH02Gene26261</t>
  </si>
  <si>
    <t xml:space="preserve">K23872|3.1e-72|brp:103836898|K23872 putative homogalacturonan methyltransferase [EC:2.1.1.-] | (RefSeq) probable methyltransferase PMT13 </t>
  </si>
  <si>
    <t>Probable methyltransferase PMT16 OS=Arabidopsis thaliana OX=3702 GN=At2g45750 PE=3 SV=1</t>
  </si>
  <si>
    <t>hypothetical protein OsI_34362 [Oryza sativa Indica Group]</t>
  </si>
  <si>
    <t>PH02Gene18159</t>
  </si>
  <si>
    <t>hypothetical protein EJB05_11035, partial [Eragrostis curvula]</t>
  </si>
  <si>
    <t>PH02Gene28550</t>
  </si>
  <si>
    <t>monooxygenase 2 [Brachypodium distachyon]</t>
  </si>
  <si>
    <t>PH02Gene11932</t>
  </si>
  <si>
    <t>Uncharacterized protein At4g38062 OS=Arabidopsis thaliana OX=3702 GN=At4g38062 PE=4 SV=1</t>
  </si>
  <si>
    <t>hypothetical protein E2562_033688 [Oryza meyeriana var. granulata]</t>
  </si>
  <si>
    <t>PH02Gene13338</t>
  </si>
  <si>
    <t>PH02Gene09939</t>
  </si>
  <si>
    <t xml:space="preserve">Molecular Function: peptidyl-prolyl cis-trans isomerase activity (GO:0003755);; Cellular Component: chloroplast (GO:0009507);; </t>
  </si>
  <si>
    <t xml:space="preserve">K21362|7.3e-21|ini:109163326|K21362 galactolipid galactosyltransferase [EC:2.4.1.184] | (RefSeq) beta-glucosidase-like SFR2, chloroplastic </t>
  </si>
  <si>
    <t>Peptidyl-prolyl cis-trans isomerase FKBP17-2, chloroplastic OS=Arabidopsis thaliana OX=3702 GN=FKBP17-2 PE=1 SV=1</t>
  </si>
  <si>
    <t>hypothetical protein E2562_001412 [Oryza meyeriana var. granulata]</t>
  </si>
  <si>
    <t>PH02Gene14134</t>
  </si>
  <si>
    <t xml:space="preserve">Cellular Component: nucleus (GO:0005634);; Biological Process: hormone-mediated signaling pathway (GO:0009755);; Biological Process: positive regulation of transcription, DNA-templated (GO:0045893);; </t>
  </si>
  <si>
    <t xml:space="preserve">K21994|3.2e-88|ats:109745714|K21994 LOB domain-containing protein 18 | (RefSeq) LOC109745714; LOB domain-containing protein 30 </t>
  </si>
  <si>
    <t>LOB domain-containing protein 18 OS=Arabidopsis thaliana OX=3702 GN=LBD18 PE=1 SV=2</t>
  </si>
  <si>
    <t>LOB domain-containing protein 18 [Hordeum vulgare]</t>
  </si>
  <si>
    <t>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</si>
  <si>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PH02Gene38711</t>
  </si>
  <si>
    <t>Phyllostachys_edulis_newGene_14134</t>
  </si>
  <si>
    <t xml:space="preserve">K17991|1.3e-69|obr:102721431|K17991 peroxygenase [EC:1.11.2.3] | (RefSeq) probable peroxygenase 5 </t>
  </si>
  <si>
    <t>hypothetical protein E2562_010429 [Oryza meyeriana var. granulata]</t>
  </si>
  <si>
    <t>PH02Gene38178</t>
  </si>
  <si>
    <t xml:space="preserve">K13449|6.8e-81|sita:101773986|K13449 pathogenesis-related protein 1 | (RefSeq) pathogenesis-related protein 1 </t>
  </si>
  <si>
    <t>Cysteine-rich secretory protein family</t>
  </si>
  <si>
    <t>Pathogenesis-related protein PRB1-3 OS=Hordeum vulgare OX=4513 PE=2 SV=1</t>
  </si>
  <si>
    <t>pathogenesis-related protein 1-like [Setaria viridis]</t>
  </si>
  <si>
    <t>Phyllostachys_edulis_newGene_8586</t>
  </si>
  <si>
    <t>Phyllostachys_edulis_newGene_561</t>
  </si>
  <si>
    <t>PH02Gene06738</t>
  </si>
  <si>
    <t xml:space="preserve">K01695|6.2e-124|dosa:Os03t0797000-01|K01695 tryptophan synthase alpha chain [EC:4.2.1.20] | (RefSeq) Os03g0797000; Similar to Indole synthase. </t>
  </si>
  <si>
    <t>hypothetical protein OsI_13899 [Oryza sativa Indica Group]</t>
  </si>
  <si>
    <t>PH02Gene46743</t>
  </si>
  <si>
    <t xml:space="preserve">K10525|7.1e-109|obr:102709159|K10525 allene oxide cyclase [EC:5.3.99.6] | (RefSeq) allene oxide cyclase 3, chloroplastic-like </t>
  </si>
  <si>
    <t>PREDICTED: allene oxide cyclase 3, chloroplastic-like [Oryza brachyantha]</t>
  </si>
  <si>
    <t>PH02Gene36948</t>
  </si>
  <si>
    <t>MEIOTIC F-BOX protein MOF OS=Oryza sativa subsp. japonica OX=39947 GN=MOF PE=1 SV=2</t>
  </si>
  <si>
    <t>F-box/FBD/LRR-repeat protein At5g44980-like [Aegilops tauschii subsp. tauschii]</t>
  </si>
  <si>
    <t>PH02Gene13925</t>
  </si>
  <si>
    <t>[GER]</t>
  </si>
  <si>
    <t>Carbohydrate transport and metabolism;; Amino acid transport and metabolism;; General function prediction only</t>
  </si>
  <si>
    <t>EamA-like transporter family</t>
  </si>
  <si>
    <t>uncharacterized protein LOC100834566 isoform X1 [Brachypodium distachyon]</t>
  </si>
  <si>
    <t>PH02Gene37022</t>
  </si>
  <si>
    <t xml:space="preserve">K08332|1.8e-26|ccav:112522400|K08332 vacuolar protein 8 | (RefSeq) U-box domain-containing protein 44-like isoform X1 </t>
  </si>
  <si>
    <t>U-box domain-containing protein 24 OS=Oryza sativa subsp. japonica OX=39947 GN=PUB24 PE=1 SV=1</t>
  </si>
  <si>
    <t>U-box domain-containing protein 44-like [Panicum miliaceum]</t>
  </si>
  <si>
    <t>PH02Gene05938</t>
  </si>
  <si>
    <t xml:space="preserve">K23544|2.4e-99|brp:103842861|K23544 serine incorporator 1/3 | (RefSeq) serine incorporator 3 </t>
  </si>
  <si>
    <t>putative wall-associated receptor kinase-like 16 [Setaria viridis]</t>
  </si>
  <si>
    <t>PH02Gene29168</t>
  </si>
  <si>
    <t xml:space="preserve">K02183|3.2e-29|ats:109738938|K02183 calmodulin | (RefSeq) LOC109738938; calmodulin-like protein 3 </t>
  </si>
  <si>
    <t>Probable calcium-binding protein CML27 OS=Oryza sativa subsp. japonica OX=39947 GN=CML27 PE=2 SV=1</t>
  </si>
  <si>
    <t>PREDICTED: calmodulin-like protein 6 [Oryza brachyantha]</t>
  </si>
  <si>
    <t>PH02Gene07786</t>
  </si>
  <si>
    <t xml:space="preserve">K21842|0.0e+00|bdi:100831072|K21842 protein EFR3 | (RefSeq) uncharacterized protein LOC100831072 isoform X2 </t>
  </si>
  <si>
    <t>Protein SEMI-ROLLED LEAF 2 OS=Oryza sativa subsp. japonica OX=39947 GN=SRL2 PE=2 SV=1</t>
  </si>
  <si>
    <t>hypothetical protein E2562_036290 [Oryza meyeriana var. granulata]</t>
  </si>
  <si>
    <t>PH02Gene36707</t>
  </si>
  <si>
    <t>hypothetical protein E2562_014614 [Oryza meyeriana var. granulata]</t>
  </si>
  <si>
    <t>PH02Gene02749</t>
  </si>
  <si>
    <t xml:space="preserve">K09338|3.0e-40|aof:109834806|K09338 homeobox-leucine zipper protein | (RefSeq) homeobox-leucine zipper protein HOX11-like </t>
  </si>
  <si>
    <t>Homeobox-leucine zipper protein HOX18 OS=Oryza sativa subsp. indica OX=39946 GN=HOX18 PE=2 SV=1</t>
  </si>
  <si>
    <t>homeobox-leucine zipper protein HOX18-like [Panicum hallii]</t>
  </si>
  <si>
    <t>PH02Gene41593</t>
  </si>
  <si>
    <t xml:space="preserve">K01180|8.6e-72|cmax:111487562|K01180 endo-1,3(4)-beta-glucanase [EC:3.2.1.6] | (RefSeq) uncharacterized protein LOC111487562 </t>
  </si>
  <si>
    <t>hypothetical protein E2562_008748 [Oryza meyeriana var. granulata]</t>
  </si>
  <si>
    <t>PH02Gene50329</t>
  </si>
  <si>
    <t>PH02Gene19988</t>
  </si>
  <si>
    <t xml:space="preserve">Cellular Component: kinetochore (GO:0000776);; Molecular Function: centromeric DNA binding (GO:0019237);; Biological Process: kinetochore assembly (GO:0051382);; </t>
  </si>
  <si>
    <t>uncharacterized protein LOC4326608 isoform X2 [Oryza sativa Japonica Group]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</si>
  <si>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cellular component organization or biogenesis (GO:0071840)</t>
  </si>
  <si>
    <t>PH02Gene32388</t>
  </si>
  <si>
    <t xml:space="preserve">Biological Process: regulation of cell growth (GO:0001558);; Molecular Function: protein serine/threonine kinase activity (GO:0004674);; Molecular Function: ATP binding (GO:0005524);; Biological Process: heat acclimation (GO:0010286);; Cellular Component: integral component of membrane (GO:0016021);; </t>
  </si>
  <si>
    <t xml:space="preserve">K20718|3.7e-248|dosa:Os06t0203800-01|K20718 LRR receptor-like serine/threonine-protein kinase ERECTA [EC:2.7.11.1] | (RefSeq) Os06g0203800; Similar to ERECTA-like kinase 1. </t>
  </si>
  <si>
    <t>LRR receptor-like serine/threonine-protein kinase ER1 OS=Oryza sativa subsp. japonica OX=39947 GN=ER1 PE=1 SV=1</t>
  </si>
  <si>
    <t>hypothetical protein EJB05_45786 [Eragrostis curvula]</t>
  </si>
  <si>
    <t>biological process: biological regulation (GO:0065007);; biological process: metabolic process (GO:0008152);; biological process: cellular process (GO:0009987);; molecular function: catalytic activity (GO:0003824);; molecular function: binding (GO:0005488);; biological process: response to stimulus (GO:0050896);; cellular component: membrane (GO:0016020);; cellular component: membrane part (GO:0044425)</t>
  </si>
  <si>
    <t>PH02Gene51050</t>
  </si>
  <si>
    <t>PH02Gene20221</t>
  </si>
  <si>
    <t xml:space="preserve">K09422|1.1e-122|obr:102699347|K09422 transcription factor MYB, plant | (RefSeq) transcription repressor MYB4-like </t>
  </si>
  <si>
    <t>Transcription factor MYB62 OS=Arabidopsis thaliana OX=3702 GN=MYB62 PE=2 SV=1</t>
  </si>
  <si>
    <t>PREDICTED: transcription repressor MYB4-like [Oryza brachyantha]</t>
  </si>
  <si>
    <t>PH02Gene17770</t>
  </si>
  <si>
    <t xml:space="preserve">K13260|2.5e-124|vvi:100261095|K13260 isoflavone/4'-methoxyisoflavone 2'-hydroxylase [EC:1.14.14.90 1.14.14.89] | (RefSeq) isoflavone 2'-hydroxylase </t>
  </si>
  <si>
    <t>Phyllostachys_edulis_newGene_21257</t>
  </si>
  <si>
    <t>PH02Gene15976</t>
  </si>
  <si>
    <t>Auxin-induced in root cultures protein 12 OS=Arabidopsis thaliana OX=3702 GN=AIR12 PE=1 SV=3</t>
  </si>
  <si>
    <t>hypothetical protein E2562_001801 [Oryza meyeriana var. granulata]</t>
  </si>
  <si>
    <t>PH02Gene44955</t>
  </si>
  <si>
    <t xml:space="preserve">K00430|4.3e-152|ats:109765675|K00430 peroxidase [EC:1.11.1.7] | (RefSeq) LOC109765675; peroxidase 3-like </t>
  </si>
  <si>
    <t>PH02Gene21109</t>
  </si>
  <si>
    <t xml:space="preserve">K01213|1.2e-178|obr:102705347|K01213 galacturan 1,4-alpha-galacturonidase [EC:3.2.1.67] | (RefSeq) probable polygalacturonase At1g80170 </t>
  </si>
  <si>
    <t>hypothetical protein E2562_026004 [Oryza meyeriana var. granulata]</t>
  </si>
  <si>
    <t>PH02Gene25933</t>
  </si>
  <si>
    <t xml:space="preserve">K08238|8.1e-198|ats:109750416|K08238 xyloglucan 6-xylosyltransferase [EC:2.4.2.39] | (RefSeq) LOC109750416; probable glycosyltransferase 4 </t>
  </si>
  <si>
    <t>galactosyl transferase GMA12/MNN10 family</t>
  </si>
  <si>
    <t>Probable glycosyltransferase 4 OS=Oryza sativa subsp. indica OX=39946 GN=GT4 PE=3 SV=1</t>
  </si>
  <si>
    <t>probable glycosyltransferase 4 [Aegilops tauschii subsp. tauschii]</t>
  </si>
  <si>
    <t>PH02Gene08888</t>
  </si>
  <si>
    <t xml:space="preserve">K02358|8.3e-236|bdi:100829675|K02358 elongation factor Tu | (RefSeq) elongation factor Tu, mitochondrial </t>
  </si>
  <si>
    <t>Elongation factor Tu, mitochondrial OS=Arabidopsis thaliana OX=3702 GN=TUFA PE=1 SV=1</t>
  </si>
  <si>
    <t>hypothetical protein EJB05_03625 [Eragrostis curvula]</t>
  </si>
  <si>
    <t>Phyllostachys_edulis_newGene_5586</t>
  </si>
  <si>
    <t>Phyllostachys_edulis_newGene_11588</t>
  </si>
  <si>
    <t>PH02Gene49889</t>
  </si>
  <si>
    <t xml:space="preserve">K12818|7.3e-87|mtr:MTR_0267s0070|K12818 ATP-dependent RNA helicase DHX8/PRP22 [EC:3.6.4.13] | (RefSeq) NB-ARC domain disease resistance protein, putative </t>
  </si>
  <si>
    <t>PH02Gene16755</t>
  </si>
  <si>
    <t xml:space="preserve">K22565|2.3e-48|rcu:8269241|K22565 COMM domain containing 9 | (RefSeq) pentatricopeptide repeat-containing protein At5g50390, chloroplastic </t>
  </si>
  <si>
    <t>Putative pentatricopeptide repeat-containing protein At3g13770, mitochondrial OS=Arabidopsis thaliana OX=3702 GN=PCMP-H85 PE=3 SV=1</t>
  </si>
  <si>
    <t>PH02Gene41696</t>
  </si>
  <si>
    <t xml:space="preserve">K13229|3.9e-106|sbi:8070754|K13229 2,4-dihydroxy-1,4-benzoxazin-3-one-glucoside dioxygenase [EC:1.14.11.59] | (RefSeq) DIBOA-glucoside dioxygenase BX6 </t>
  </si>
  <si>
    <t>1-aminocyclopropane-1-carboxylate oxidase homolog 1 OS=Arabidopsis thaliana OX=3702 GN=At1g06620 PE=2 SV=1</t>
  </si>
  <si>
    <t>1-aminocyclopropane-1-carboxylate oxidase homolog 1-like [Aegilops tauschii subsp. tauschii]</t>
  </si>
  <si>
    <t>PH02Gene27675</t>
  </si>
  <si>
    <t>uncharacterized protein LOC109757867 [Aegilops tauschii subsp. tauschii]</t>
  </si>
  <si>
    <t>PH02Gene48583</t>
  </si>
  <si>
    <t>Phyllostachys_edulis_newGene_15414</t>
  </si>
  <si>
    <t xml:space="preserve">K16280|2.4e-12|sbi:8155555|K16280 E3 ubiquitin-protein ligase RGLG [EC:2.3.2.27] | (RefSeq) E3 ubiquitin-protein ligase RGLG2 isoform X1 </t>
  </si>
  <si>
    <t>copine family protein [Panicum miliaceum]</t>
  </si>
  <si>
    <t>PH02Gene00789</t>
  </si>
  <si>
    <t xml:space="preserve">K10418|8.1e-45|osa:4325617|K10418 dynein light chain LC8-type | (RefSeq) dynein light chain LC6, flagellar outer arm </t>
  </si>
  <si>
    <t>PH02Gene23332</t>
  </si>
  <si>
    <t xml:space="preserve">K17609|2.4e-52|cic:CICLE_v10010213mg|K17609 nucleoredoxin [EC:1.8.1.8] | (RefSeq) hypothetical protein </t>
  </si>
  <si>
    <t>PH02Gene12745</t>
  </si>
  <si>
    <t xml:space="preserve">Biological Process: regulation of cyclin-dependent protein serine/threonine kinase activity (GO:0000079);; Molecular Function: protein kinase binding (GO:0019901);; </t>
  </si>
  <si>
    <t xml:space="preserve">K01255|8.7e-27|mng:MNEG_4524|K01255 leucyl aminopeptidase [EC:3.4.11.1] | (RefSeq) leucyl aminopeptidase </t>
  </si>
  <si>
    <t>Cyclin</t>
  </si>
  <si>
    <t>Cyclin-P3-1 OS=Oryza sativa subsp. japonica OX=39947 GN=CYCP3-1 PE=3 SV=1</t>
  </si>
  <si>
    <t>PREDICTED: cyclin-P3-1 [Oryza brachyantha]</t>
  </si>
  <si>
    <t>PH02Gene14895</t>
  </si>
  <si>
    <t xml:space="preserve">K10752|5.3e-49|zju:107427343|K10752 histone-binding protein RBBP4 | (RefSeq) LOW QUALITY PROTEIN: WD-40 repeat-containing protein MSI3 </t>
  </si>
  <si>
    <t>Heavy metal-associated isoprenylated plant protein 27 OS=Arabidopsis thaliana OX=3702 GN=HIPP27 PE=1 SV=1</t>
  </si>
  <si>
    <t>hypothetical protein E2562_035964 [Oryza meyeriana var. granulata]</t>
  </si>
  <si>
    <t>PH02Gene31004</t>
  </si>
  <si>
    <t xml:space="preserve">K17479|3.2e-86|bdi:100831373|K17479 glutaredoxin domain-containing cysteine-rich protein 1 | (RefSeq) uncharacterized protein At3g28850 </t>
  </si>
  <si>
    <t>uncharacterized protein At3g28850 [Brachypodium distachyon]</t>
  </si>
  <si>
    <t>PH02Gene17204</t>
  </si>
  <si>
    <t>PH02Gene23181</t>
  </si>
  <si>
    <t xml:space="preserve">Molecular Function: peroxidase activity (GO:0004601);; Biological Process: response to oxidative stress (GO:0006979);; Molecular Function: heme binding (GO:0020037);; Biological Process: oxidation-reduction process (GO:0055114);; </t>
  </si>
  <si>
    <t xml:space="preserve">K00430|4.1e-163|dosa:Os01t0543100-01|K00430 peroxidase [EC:1.11.1.7] | (RefSeq) Os01g0543100; Similar to Peroxidase 72 precursor (EC 1.11.1.7) (Atperox P72) (PRXR8) (ATP6a). </t>
  </si>
  <si>
    <t>hypothetical protein E2562_037782 [Oryza meyeriana var. granulata]</t>
  </si>
  <si>
    <t>PH02Gene30072</t>
  </si>
  <si>
    <t xml:space="preserve">K13457|9.6e-46|mesc:110629636|K13457 disease resistance protein RPM1 | (RefSeq) disease resistance protein RPM1-like </t>
  </si>
  <si>
    <t>Phyllostachys_edulis_newGene_4174</t>
  </si>
  <si>
    <t>PH02Gene06971</t>
  </si>
  <si>
    <t xml:space="preserve">Cellular Component: exocyst (GO:0000145);; Biological Process: exocytosis (GO:0006887);; </t>
  </si>
  <si>
    <t xml:space="preserve">K19986|0.0e+00|bdi:104584265|K19986 exocyst complex component 8 | (RefSeq) exocyst complex component EXO84C </t>
  </si>
  <si>
    <t>Exocyst component 84 C-terminal</t>
  </si>
  <si>
    <t>Exocyst complex component EXO84C OS=Arabidopsis thaliana OX=3702 GN=EXO84C PE=2 SV=1</t>
  </si>
  <si>
    <t>PH02Gene51397</t>
  </si>
  <si>
    <t>PH02Gene25306</t>
  </si>
  <si>
    <t xml:space="preserve">Molecular Function: phosphorelay sensor kinase activity (GO:0000155);; Cellular Component: integral component of membrane (GO:0016021);; </t>
  </si>
  <si>
    <t xml:space="preserve">K14509|0.0e+00|obr:102722213|K14509 ethylene receptor [EC:2.7.13.-] | (RefSeq) probable ethylene response sensor 2 </t>
  </si>
  <si>
    <t>Probable ethylene response sensor 2 OS=Oryza sativa subsp. japonica OX=39947 GN=ERS2 PE=2 SV=1</t>
  </si>
  <si>
    <t>PREDICTED: probable ethylene response sensor 2 [Oryza brachyantha]</t>
  </si>
  <si>
    <t>Phyllostachys_edulis_newGene_8248</t>
  </si>
  <si>
    <t>PH02Gene14118</t>
  </si>
  <si>
    <t>PH02Gene23725</t>
  </si>
  <si>
    <t>hypothetical protein EJB05_31857, partial [Eragrostis curvula]</t>
  </si>
  <si>
    <t>Phyllostachys_edulis_newGene_9428</t>
  </si>
  <si>
    <t xml:space="preserve">Biological Process: double-strand break repair via homologous recombination (GO:0000724);; </t>
  </si>
  <si>
    <t xml:space="preserve">K08775|2.5e-09|bdi:100832537|K08775 breast cancer 2 susceptibility protein | (RefSeq) protein BREAST CANCER SUSCEPTIBILITY 2 homolog B isoform X1 </t>
  </si>
  <si>
    <t>BRCA2 repeat</t>
  </si>
  <si>
    <t>hypothetical protein BRADI_2g03990v3 [Brachypodium distachyon]</t>
  </si>
  <si>
    <t>PH02Gene42845</t>
  </si>
  <si>
    <t xml:space="preserve">K18834|7.3e-17|ath:AT2G04880|K18834 WRKY transcription factor 1 | (RefSeq) ZAP1; zinc-dependent activator protein-1 </t>
  </si>
  <si>
    <t>putative WRKY transcription factor 40 [Hordeum vulgare]</t>
  </si>
  <si>
    <t>PH02Gene29576</t>
  </si>
  <si>
    <t xml:space="preserve">Molecular Function: phosphatidylserine decarboxylase activity (GO:0004609);; Biological Process: phosphatidylethanolamine biosynthetic process (GO:0006646);; Biological Process: protein autoprocessing (GO:0016540);; Cellular Component: integral component of mitochondrial inner membrane (GO:0031305);; </t>
  </si>
  <si>
    <t xml:space="preserve">K01613|6.8e-161|dosa:Os03t0101900-01|K01613 phosphatidylserine decarboxylase [EC:4.1.1.65] | (RefSeq) Os03g0101900; Similar to Phosphatidylserine decarboxylase. </t>
  </si>
  <si>
    <t>Phosphatidylserine decarboxylase</t>
  </si>
  <si>
    <t>Phosphatidylserine decarboxylase proenzyme 1, mitochondrial OS=Oryza sativa subsp. japonica OX=39947 GN=PSD1 PE=2 SV=1</t>
  </si>
  <si>
    <t>hypothetical protein E2562_012127 [Oryza meyeriana var. granulata]</t>
  </si>
  <si>
    <t>Phyllostachys_edulis_newGene_11621</t>
  </si>
  <si>
    <t xml:space="preserve">Cellular Component: THO complex (GO:0000347);; Molecular Function: RNA binding (GO:0003723);; Biological Process: mRNA processing (GO:0006397);; Biological Process: mRNA export from nucleus (GO:0006406);; Cellular Component: nuclear speck (GO:0016607);; Biological Process: production of miRNAs involved in gene silencing by miRNA (GO:0035196);; Biological Process: miRNA transport (GO:1990428);; </t>
  </si>
  <si>
    <t xml:space="preserve">K12879|4.7e-32|obr:102707645|K12879 THO complex subunit 2 | (RefSeq) THO complex subunit 2 </t>
  </si>
  <si>
    <t>RNA transport (ko03013);; Spliceosome (ko03040)</t>
  </si>
  <si>
    <t>THO complex subunit 2 OS=Arabidopsis thaliana OX=3702 GN=THO2 PE=1 SV=1</t>
  </si>
  <si>
    <t>PREDICTED: THO complex subunit 2 isoform X2 [Oryza brachyantha]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</si>
  <si>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localization (GO:0051179);; cellular component: membrane-enclosed lumen (GO:0031974);; biological process: single-organism process (GO:0044699);; biological process: response to stimulus (GO:0050896);; biological process: biological regulation (GO:0065007)</t>
  </si>
  <si>
    <t>PH02Gene24039</t>
  </si>
  <si>
    <t xml:space="preserve">Molecular Function: protein kinase activity (GO:0004672);; Molecular Function: ATP binding (GO:0005524);; Cellular Component: integral component of membrane (GO:0016021);; Biological Process: recognition of pollen (GO:0048544);; </t>
  </si>
  <si>
    <t xml:space="preserve">K13430|2.4e-41|egu:105051034|K13430 serine/threonine-protein kinase PBS1 [EC:2.7.11.1] | (RefSeq) serine/threonine-protein kinase PBS1 </t>
  </si>
  <si>
    <t>Putative cysteine-rich receptor-like protein kinase 20 OS=Arabidopsis thaliana OX=3702 GN=CRK20 PE=2 SV=2</t>
  </si>
  <si>
    <t>G-type lectin S-receptor-like serine/threonine-protein kinase At4g27290 isoform X2 [Brachypodium distachyon]</t>
  </si>
  <si>
    <t>PH02Gene34492</t>
  </si>
  <si>
    <t xml:space="preserve">Cellular Component: plasma membrane (GO:0005886);; Biological Process: response to desiccation (GO:0009269);; </t>
  </si>
  <si>
    <t xml:space="preserve">K13680|2.5e-27|obr:102721899|K13680 beta-mannan synthase [EC:2.4.1.32] | (RefSeq) probable mannan synthase 6 </t>
  </si>
  <si>
    <t>uncharacterized protein LOC100192635 [Zea mays]</t>
  </si>
  <si>
    <t>cellular component: cell (GO:0005623);; cellular component: membrane (GO:0016020);; cellular component: cell part (GO:0044464);; biological process: response to stimulus (GO:0050896)</t>
  </si>
  <si>
    <t>Phyllostachys_edulis_newGene_8657</t>
  </si>
  <si>
    <t>Phyllostachys_edulis_newGene_8257</t>
  </si>
  <si>
    <t>Phyllostachys_edulis_newGene_12832</t>
  </si>
  <si>
    <t xml:space="preserve">K24104|4.0e-25|thj:104799061|K24104 GPN-loop GTPase | (RefSeq) LOW QUALITY PROTEIN: uncharacterized protein LOC104799061 </t>
  </si>
  <si>
    <t>G-type lectin S-receptor-like serine/threonine-protein kinase B120 OS=Arabidopsis thaliana OX=3702 GN=B120 PE=2 SV=1</t>
  </si>
  <si>
    <t>OSJNBb0015D13.18 [Oryza sativa Japonica Group]</t>
  </si>
  <si>
    <t>PH02Gene29441</t>
  </si>
  <si>
    <t>Glycosyltransferase family 92 protein Os08g0121900 OS=Oryza sativa subsp. japonica OX=39947 GN=Os08g0121900 PE=2 SV=1</t>
  </si>
  <si>
    <t>glycosyltransferase family 92 protein RCOM_0530710-like [Aegilops tauschii subsp. tauschii]</t>
  </si>
  <si>
    <t>PH02Gene39875</t>
  </si>
  <si>
    <t>Cell number regulator 8 OS=Zea mays OX=4577 GN=CNR8 PE=2 SV=1</t>
  </si>
  <si>
    <t>PREDICTED: cell number regulator 8 [Oryza brachyantha]</t>
  </si>
  <si>
    <t>Phyllostachys_edulis_newGene_2319</t>
  </si>
  <si>
    <t xml:space="preserve">K23288|3.5e-43|gra:105761952|K23288 syndetin | (RefSeq) uncharacterized LOC105761952 </t>
  </si>
  <si>
    <t>Reverse transcriptase (RNA-dependent DNA polymerase)</t>
  </si>
  <si>
    <t>Retrovirus-related Pol polyprotein from transposon RE1 OS=Arabidopsis thaliana OX=3702 GN=RE1 PE=2 SV=1</t>
  </si>
  <si>
    <t>OSIGBa0153E02-OSIGBa0093I20.3 [Oryza sativa]</t>
  </si>
  <si>
    <t>PH02Gene17996</t>
  </si>
  <si>
    <t>Ricin B-like lectin R40G2 OS=Oryza sativa subsp. japonica OX=39947 GN=R40G2 PE=2 SV=1</t>
  </si>
  <si>
    <t>hypothetical protein E2562_018375 [Oryza meyeriana var. granulata]</t>
  </si>
  <si>
    <t>Phyllostachys_edulis_newGene_1073</t>
  </si>
  <si>
    <t>TORTIFOLIA1-like protein 2 isoform X2 [Aegilops tauschii subsp. tauschii]</t>
  </si>
  <si>
    <t>PH02Gene17915</t>
  </si>
  <si>
    <t xml:space="preserve">K08867|1.4e-160|ats:109741040|K08867 WNK lysine deficient protein kinase [EC:2.7.11.1] | (RefSeq) LOC109741040; probable serine/threonine-protein kinase WNK5 </t>
  </si>
  <si>
    <t>Phyllostachys_edulis_newGene_1509</t>
  </si>
  <si>
    <t xml:space="preserve">K15255|4.0e-243|ats:109757034|K15255 ATP-dependent DNA helicase PIF1 [EC:3.6.4.12] | (RefSeq) uncharacterized protein LOC109757034 </t>
  </si>
  <si>
    <t>hypothetical protein LOC_Os10g10730 [Oryza sativa Japonica Group]</t>
  </si>
  <si>
    <t>PH02Gene11836</t>
  </si>
  <si>
    <t xml:space="preserve">Biological Process: microtubule cytoskeleton organization (GO:0000226);; Biological Process: cell morphogenesis (GO:0000902);; Biological Process: cell morphogenesis involved in differentiation (GO:0000904);; Biological Process: regulation of cell growth (GO:0001558);; Biological Process: microtubule bundle formation (GO:0001578);;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cytoskeleton (GO:0005856);; Cellular Component: microtubule (GO:0005874);; Cellular Component: cytoplasmic microtubule (GO:0005881);; Cellular Component: cell cortex (GO:0005938);; Biological Process: organelle organization (GO:0006996);; Biological Process: cytoskeleton organization (GO:0007010);; Biological Process: microtubule-based process (GO:0007017);; Biological Process: establishment or maintenance of cell polarity (GO:0007163);; Biological Process: multicellular organism development (GO:0007275);; Molecular Function: microtubule binding (GO:0008017);; Molecular Function: cytoskeletal protein binding (GO:0008092);; Biological Process: biological_process (GO:0008150);; Biological Process: anatomical structure morphogenesis (GO:0009653);; Biological Process: multidimensional cell growth (GO:0009825);; Biological Process: unidimensional cell growth (GO:0009826);; Biological Process: tissue development (GO:0009888);; Biological Process: cellular process (GO:0009987);; Biological Process: root morphogenesis (GO:0010015);; Biological Process: trichome differentiation (GO:0010026);; Biological Process: circumnutation (GO:0010031);; Biological Process: trichome morphogenesis (GO:0010090);; Biological Process: trichome branching (GO:0010091);; Cellular Component: microtubule cytoskeleton (GO:0015630);; Molecular Function: tubulin binding (GO:0015631);; Biological Process: cellular component organization (GO:0016043);; Biological Process: cell growth (GO:0016049);; Biological Process: regulation of anatomical structure morphogenesis (GO:0022603);; Biological Process: regulation of cell morphogenesis (GO:0022604);; Biological Process: root system development (GO:0022622);; Biological Process: cell differentiation (GO:0030154);; Biological Process: negative regulation of cell growth (GO:0030308);; Cellular Component: cortical cytoskeleton (GO:0030863);; Biological Process: cortical cytoskeleton organization (GO:0030865);; Cellular Component: cortical microtubule cytoskeleton (GO:0030981);; Biological Process: cytoplasmic microtubule organization (GO:0031122);; Biological Process: multicellular organismal process (GO:0032501);; Biological Process: developmental process (GO:0032502);; Biological Process: cellular component morphogenesis (GO:0032989);; Biological Process: growth (GO:0040007);; Biological Process: regulation of growth (GO:0040008);; Cellular Component: organelle (GO:0043226);; Cellular Component: non-membrane-bounded organelle (GO:0043228);; Cellular Component: intracellular organelle (GO:0043229);; Cellular Component: intracellular non-membrane-bounded organelle (GO:0043232);; Biological Process: cortical microtubule organization (GO:0043622);; Cellular Component: organelle part (GO:0044422);; Cellular Component: intracellular part (GO:0044424);; Cellular Component: cytoskeletal part (GO:0044430);; Cellular Component: cytoplasmic part (GO:0044444);; Cellular Component: intracellular organelle part (GO:0044446);; Cellular Component: cell cortex part (GO:0044448);; Cellular Component: cell part (GO:0044464);; Biological Process: negative regulation of growth (GO:0045926);; Biological Process: root development (GO:0048364);; Biological Process: cell development (GO:0048468);; Biological Process: negative regulation of biological process (GO:0048519);; Biological Process: negative regulation of cellular process (GO:0048523);; Biological Process: developmental growth (GO:0048589);; Biological Process: regulation of developmental growth (GO:0048638);; Biological Process: negative regulation of developmental growth (GO:0048640);; Biological Process: system development (GO:0048731);; Biological Process: anatomical structure development (GO:0048856);; Biological Process: cellular developmental process (GO:0048869);; Biological Process: regulation of biological process (GO:0050789);; Biological Process: regulation of developmental process (GO:0050793);; Biological Process: regulation of cellular process (GO:0050794);; Biological Process: multicellular organismal movement (GO:0050879);; Biological Process: negative regulation of developmental process (GO:0051093);; Biological Process: regulation of cellular component organization (GO:0051128);; Biological Process: negative regulation of cellular component organization (GO:0051129);; Biological Process: regulation of unidimensional cell growth (GO:0051510);; Biological Process: negative regulation of unidimensional cell growth (GO:0051511);; Cellular Component: cortical microtubule (GO:0055028);; Biological Process: developmental growth involved in morphogenesis (GO:0060560);; Biological Process: biological regulation (GO:0065007);; Biological Process: cellular component organization or biogenesis (GO:0071840);; Cellular Component: cell periphery (GO:0071944);; Biological Process: plant epidermis development (GO:0090558);; Biological Process: plant epidermis morphogenesis (GO:0090626);; Biological Process: supramolecular fiber organization (GO:0097435);; Cellular Component: supramolecular complex (GO:0099080);; Cellular Component: supramolecular polymer (GO:0099081);; Biological Process: plant organ development (GO:0099402);; Cellular Component: supramolecular fiber (GO:0099512);; Cellular Component: polymeric cytoskeletal fiber (GO:0099513);; Cellular Component: cytoplasmic region (GO:0099568);; Biological Process: plant organ morphogenesis (GO:1905392);; </t>
  </si>
  <si>
    <t xml:space="preserve">K21596|3.9e-34|sind:105176456|K21596 calmodulin-binding transcription activator | (RefSeq) protein WVD2-like 2 isoform X1 </t>
  </si>
  <si>
    <t>Targeting protein for Xklp2 (TPX2) domain</t>
  </si>
  <si>
    <t>Protein WVD2-like 3 OS=Arabidopsis thaliana OX=3702 GN=WDL3 PE=1 SV=1</t>
  </si>
  <si>
    <t>protein WVD2-like 1 [Brachypodium distachyon]</t>
  </si>
  <si>
    <t>biological process: cellular process (GO:0009987);; biological process: cellular component organization or biogenesis (GO:0071840);; biological process: developmental process (GO:0032502);; biological process: single-organism process (GO:0044699);; biological process: biological regulation (GO:0065007);;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biological process: multicellular organismal process (GO:0032501);; biological process: growth (GO:0040007)</t>
  </si>
  <si>
    <t>PH02Gene36081</t>
  </si>
  <si>
    <t>Phyllostachys_edulis_newGene_19620</t>
  </si>
  <si>
    <t xml:space="preserve">Cellular Component: chloroplast thylakoid membrane (GO:0009535);; Biological Process: photosynthetic electron transport in photosystem I (GO:0009773);; Cellular Component: integral component of membrane (GO:0016021);; Molecular Function: oxidoreductase activity, acting on iron-sulfur proteins as donors (GO:0016730);; </t>
  </si>
  <si>
    <t>hypothetical protein GQ55_3G085800 [Panicum hallii var. hallii]</t>
  </si>
  <si>
    <t>PH02Gene16108</t>
  </si>
  <si>
    <t xml:space="preserve">Cellular Component: nucleus (GO:0005634);; Cellular Component: cytosol (GO:0005829);; Biological Process: cellular protein modification process (GO:0006464);; Molecular Function: protein-N-terminal asparagine amidohydrolase activity (GO:0008418);; Molecular Function: protein-N-terminal glutamine amidohydrolase activity (GO:0070773);; </t>
  </si>
  <si>
    <t xml:space="preserve">K21286|1.4e-109|bdi:100841030|K21286 protein N-terminal glutamine amidohydrolase [EC:3.5.1.122] | (RefSeq) protein N-terminal glutamine amidohydrolase </t>
  </si>
  <si>
    <t>N-terminal glutamine amidase</t>
  </si>
  <si>
    <t>Protein N-terminal glutamine amidohydrolase OS=Oryza sativa subsp. indica OX=39946 GN=OsI_19806 PE=3 SV=1</t>
  </si>
  <si>
    <t>protein N-terminal glutamine amidohydrolase [Brachypodium distachyon]</t>
  </si>
  <si>
    <t>PH02Gene03646</t>
  </si>
  <si>
    <t xml:space="preserve">Cellular Component: cellular_component (GO:0005575);; Cellular Component: intracellular (GO:0005622);; Cellular Component: cell (GO:0005623);; Cellular Component: nucleus (GO:0005634);; Cellular Component: nucleoplasm (GO:0005654);; Cellular Component: membrane-enclosed lumen (GO:0031974);; Cellular Component: nuclear lumen (GO:0031981);;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organelle part (GO:0044422);; Cellular Component: intracellular part (GO:0044424);; Cellular Component: nuclear part (GO:0044428);; Cellular Component: intracellular organelle part (GO:0044446);; Cellular Component: cell part (GO:0044464);; Cellular Component: intracellular organelle lumen (GO:0070013);; </t>
  </si>
  <si>
    <t xml:space="preserve">K21867|2.9e-09|csv:101217334|K21867 potassium channel | (RefSeq) potassium channel AKT1 </t>
  </si>
  <si>
    <t>receptor-interacting serine/threonine-protein kinase 4 [Oryza sativa Japonica Group]</t>
  </si>
  <si>
    <t>cellular component: cell (GO:0005623);; cellular component: cell part (GO:0044464);; cellular component: organelle (GO:0043226);; cellular component: organelle part (GO:0044422);; cellular component: membrane-enclosed lumen (GO:0031974)</t>
  </si>
  <si>
    <t>PH02Gene05865</t>
  </si>
  <si>
    <t xml:space="preserve">Biological Process: reproduction (GO:0000003);; Biological Process: developmental process involved in reproduction (GO:0003006);;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Biological Process: multicellular organism development (GO:0007275);; Biological Process: biological_process (GO:0008150);; Biological Process: embryo development (GO:0009790);; Biological Process: post-embryonic development (GO:0009791);; Biological Process: embryo development ending in seed dormancy (GO:0009793);; Biological Process: fruit development (GO:0010154);; Biological Process: reproductive process (GO:0022414);; Molecular Function: carbohydrate binding (GO:0030246);;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seed development (GO:0048316);; Biological Process: reproductive structure development (GO:0048608);; Biological Process: system development (GO:0048731);; Biological Process: anatomical structure development (GO:0048856);; Biological Process: reproductive system development (GO:0061458);; </t>
  </si>
  <si>
    <t>F-box protein PP2-B11 OS=Arabidopsis thaliana OX=3702 GN=PP2B11 PE=1 SV=1</t>
  </si>
  <si>
    <t>hypothetical protein E2562_018527 [Oryza meyeriana var. granulata]</t>
  </si>
  <si>
    <t>biological process: reproduction (GO:0000003);; biological process: reproductive process (GO:0022414);; biological process: developmental process (GO:0032502);; molecular function: binding (GO:0005488);; cellular component: cell (GO:0005623);; cellular component: cell part (GO:0044464);; cellular component: organelle (GO:0043226);; biological process: multicellular organismal process (GO:0032501);; biological process: single-organism process (GO:0044699)</t>
  </si>
  <si>
    <t>PH02Gene23834</t>
  </si>
  <si>
    <t xml:space="preserve">Molecular Function: protein serine/threonine kinase activity (GO:0004674);; Molecular Function: ATP binding (GO:0005524);; Biological Process: peptidyl-serine phosphorylation (GO:0018105);; Biological Process: peptidyl-threonine phosphorylation (GO:0018107);; </t>
  </si>
  <si>
    <t xml:space="preserve">K18669|5.8e-114|vcn:VOLCADRAFT_77582|K18669 dual specificity tyrosine-phosphorylation-regulated kinase 2/3/4 [EC:2.7.12.1] | (RefSeq) hypothetical protein </t>
  </si>
  <si>
    <t>probable serine/threonine-protein kinase yakA isoform X2 [Brachypodium distachyon]</t>
  </si>
  <si>
    <t>Phyllostachys_edulis_newGene_8110</t>
  </si>
  <si>
    <t>PH02Gene36297</t>
  </si>
  <si>
    <t xml:space="preserve">K23877|1.9e-34|dct:110108266|K23877 xyloglucan O-acetyltransferase | (RefSeq) protein ALTERED XYLOGLUCAN 4 </t>
  </si>
  <si>
    <t>PH02Gene02217</t>
  </si>
  <si>
    <t xml:space="preserve">K02915|3.3e-51|sita:101776413|K02915 large subunit ribosomal protein L34e | (RefSeq) 60S ribosomal protein L34 </t>
  </si>
  <si>
    <t>60S ribosomal protein L34 [Setaria italica]</t>
  </si>
  <si>
    <t>PH02Gene29613</t>
  </si>
  <si>
    <t xml:space="preserve">K08726|1.7e-33|sbi:8071538|K08726 soluble epoxide hydrolase / lipid-phosphate phosphatase [EC:3.3.2.10 3.1.3.76] | (RefSeq) uncharacterized protein LOC8071538 </t>
  </si>
  <si>
    <t>hypothetical protein EJB05_23880 [Eragrostis curvula]</t>
  </si>
  <si>
    <t>PH02Gene36619</t>
  </si>
  <si>
    <t xml:space="preserve">K18819|5.4e-179|sita:101769741|K18819 inositol 3-alpha-galactosyltransferase [EC:2.4.1.123] | (RefSeq) galactinol synthase 2 </t>
  </si>
  <si>
    <t>galactinol synthase 2 [Panicum miliaceum]</t>
  </si>
  <si>
    <t>PH02Gene21089</t>
  </si>
  <si>
    <t xml:space="preserve">Molecular Function: aminoacyl-tRNA hydrolase activity (GO:0004045);; </t>
  </si>
  <si>
    <t xml:space="preserve">K01733|1.3e-259|dosa:Os05t0549700-01|K01733 threonine synthase [EC:4.2.3.1] | (RefSeq) Os05g0549700; Similar to Threonine synthase, chloroplast precursor (EC 4.2.3.1) (TS). </t>
  </si>
  <si>
    <t>Glycine, serine and threonine metabolism (ko00260);; Vitamin B6 metabolism (ko00750);; Biosynthesis of amino acids (ko01230)</t>
  </si>
  <si>
    <t>Peptidyl-tRNA hydrolase</t>
  </si>
  <si>
    <t>Threonine synthase, chloroplastic OS=Solanum tuberosum OX=4113 PE=2 SV=1</t>
  </si>
  <si>
    <t>hypothetical protein E2562_026034 [Oryza meyeriana var. granulata]</t>
  </si>
  <si>
    <t>PH02Gene00834</t>
  </si>
  <si>
    <t xml:space="preserve">K00924|1.5e-106|csat:104721218|K00924 kinase [EC:2.7.1.-] | (RefSeq) probable serine/threonine-protein kinase Cx32, chloroplastic isoform X1 </t>
  </si>
  <si>
    <t>PH01B031C15.11 [Phyllostachys edulis]</t>
  </si>
  <si>
    <t>PH02Gene14471</t>
  </si>
  <si>
    <t xml:space="preserve">Cellular Component: spindle (GO:0005819);; Cellular Component: microtubule (GO:0005874);; Biological Process: activation of protein kinase activity (GO:0032147);; Biological Process: regulation of mitotic spindle organization (GO:0060236);; </t>
  </si>
  <si>
    <t xml:space="preserve">K16812|1.9e-16|boe:106309774|K16812 targeting protein for Xklp2 | (RefSeq) protein TPX2 </t>
  </si>
  <si>
    <t>Cell cycle regulated microtubule associated protein</t>
  </si>
  <si>
    <t>Protein TPX2 OS=Arabidopsis thaliana OX=3702 GN=TPX2 PE=1 SV=1</t>
  </si>
  <si>
    <t>protein TPX2 isoform X1 [Brachypodium distachyon]</t>
  </si>
  <si>
    <t>cellular component: cell (GO:0005623);; cellular component: organelle (GO:0043226);; cellular component: organelle part (GO:0044422);; cellular component: cell part (GO:0044464);; cellular component: supramolecular complex (GO:0099080);; biological process: biological regulation (GO:0065007)</t>
  </si>
  <si>
    <t>PH02Gene03438</t>
  </si>
  <si>
    <t xml:space="preserve">Biological Process: reproduction (GO:0000003);; Biological Process: developmental process involved in reproduction (GO:0003006);; Cellular Component: cellular_component (GO:0005575);; Cellular Component: intracellular (GO:0005622);; Cellular Component: cell (GO:0005623);; Cellular Component: cytoplasm (GO:0005737);; Cellular Component: endoplasmic reticulum (GO:0005783);; Cellular Component: endoplasmic reticulum membrane (GO:0005789);; Biological Process: transport (GO:0006810);; Biological Process: ion transport (GO:0006811);; Biological Process: cation transport (GO:0006812);; Biological Process: potassium ion transport (GO:0006813);; Biological Process: regulation of pH (GO:0006885);; Biological Process: chemotaxis (GO:0006935);; Biological Process: biological_process (GO:0008150);; Cellular Component: chloroplast (GO:0009507);; Cellular Component: plastid envelope (GO:0009526);; Cellular Component: plastid (GO:0009536);; Biological Process: response to external stimulus (GO:0009605);; Biological Process: pollination (GO:0009856);; Cellular Component: chloroplast envelope (GO:0009941);; Biological Process: cellular process (GO:0009987);; Biological Process: pollen tube guidance (GO:0010183);; Cellular Component: endomembrane system (GO:0012505);; Molecular Function: solute:proton antiporter activity (GO:0015299);; Biological Process: monovalent inorganic cation transport (GO:0015672);; Cellular Component: membrane (GO:0016020);; Cellular Component: integral component of membrane (GO:0016021);; Biological Process: reproductive process (GO:0022414);; Biological Process: metal ion transport (GO:0030001);; Cellular Component: organelle membrane (GO:0031090);; Cellular Component: organelle envelope (GO:0031967);; Cellular Component: chloroplast membrane (GO:0031969);; Cellular Component: envelope (GO:0031975);; Cellular Component: organelle subcompartment (GO:0031984);; Biological Process: multicellular organismal process (GO:0032501);; Biological Process: developmental process (GO:0032502);; Biological Process: ion transmembrane transport (GO:0034220);; Biological Process: locomotion (GO:0040011);; Cellular Component: plastid membrane (GO:0042170);; Cellular Component: nuclear outer membrane-endoplasmic reticulum membrane network (GO:0042175);; Biological Process: response to chemical (GO:0042221);; Biological Process: taxis (GO:0042330);; Biological Process: homeostatic process (GO:0042592);;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endoplasmic reticulum part (GO:0044432);;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multi-multicellular organism process (GO:0044706);; Biological Process: anatomical structure development (GO:0048856);; Biological Process: pollen tube development (GO:0048868);; Biological Process: chemical homeostasis (GO:0048878);; Biological Process: ion homeostasis (GO:0050801);; Biological Process: response to stimulus (GO:0050896);; Biological Process: positive chemotaxis (GO:0050918);; Biological Process: localization (GO:0051179);; Biological Process: establishment of localization (GO:0051234);; Biological Process: multi-organism process (GO:0051704);; Biological Process: monovalent inorganic cation homeostasis (GO:0055067);; Biological Process: cation homeostasis (GO:0055080);; Biological Process: transmembrane transport (GO:0055085);; Biological Process: biological regulation (GO:0065007);; Biological Process: regulation of biological quality (GO:0065008);; Biological Process: cellular potassium ion transport (GO:0071804);; Biological Process: potassium ion transmembrane transport (GO:0071805);; Biological Process: cation transmembrane transport (GO:0098655);; Biological Process: inorganic ion transmembrane transport (GO:0098660);; Biological Process: inorganic cation transmembrane transport (GO:0098662);; Biological Process: inorganic ion homeostasis (GO:0098771);; Cellular Component: endoplasmic reticulum subcompartment (GO:0098827);; </t>
  </si>
  <si>
    <t>Cation/H(+) antiporter 15 OS=Arabidopsis thaliana OX=3702 GN=CHX15 PE=2 SV=1</t>
  </si>
  <si>
    <t>hypothetical protein E2562_025160 [Oryza meyeriana var. granulata]</t>
  </si>
  <si>
    <t>biological process: reproduction (GO:0000003);; biological process: reproductive process (GO:0022414);; biological process: developmental process (GO:0032502);; cellular component: cell (GO:0005623);; cellular component: cell part (GO:0044464);; cellular component: organelle (GO:0043226);; cellular component: membrane (GO:0016020);; cellular component: organelle part (GO:0044422);; cellular component: membrane part (GO:0044425);; biological process: localization (GO:0051179);; biological process: biological regulation (GO:0065007);; biological process: locomotion (GO:0040011);; biological process: response to stimulus (GO:0050896);; biological process: single-organism process (GO:0044699);; biological process: cellular process (GO:0009987);; molecular function: transporter activity (GO:0005215);; biological process: multicellular organismal process (GO:0032501);; biological process: multi-organism process (GO:0051704)</t>
  </si>
  <si>
    <t>PH02Gene12364</t>
  </si>
  <si>
    <t xml:space="preserve">K09422|9.0e-106|ats:109747756|K09422 transcription factor MYB, plant | (RefSeq) LOC109747756; myb-related protein 340-like </t>
  </si>
  <si>
    <t>Transcription factor JAMYB OS=Oryza sativa subsp. japonica OX=39947 GN=JAMYB PE=2 SV=1</t>
  </si>
  <si>
    <t>Transcription factor MYB21 [Hordeum vulgare]</t>
  </si>
  <si>
    <t>PH02Gene23772</t>
  </si>
  <si>
    <t xml:space="preserve">K20628|2.7e-98|sind:105166984|K20628 expansin | (RefSeq) expansin-A2 </t>
  </si>
  <si>
    <t>Expansin-A7 OS=Oryza sativa subsp. japonica OX=39947 GN=EXPA7 PE=2 SV=1</t>
  </si>
  <si>
    <t>expansin-A7 [Sorghum bicolor]</t>
  </si>
  <si>
    <t>PH02Gene02522</t>
  </si>
  <si>
    <t xml:space="preserve">Cellular Component: cellular_component (GO:0005575);; Cellular Component: extracellular region (GO:0005576);; Cellular Component: extracellular space (GO:0005615);; Biological Process: lipid metabolic process (GO:0006629);; Cellular Component: extracellular region part (GO:0044421);; </t>
  </si>
  <si>
    <t>Triacylglycerol lipase OBL1 OS=Arabidopsis thaliana OX=3702 GN=OBL1 PE=1 SV=1</t>
  </si>
  <si>
    <t>hypothetical protein E2562_002642 [Oryza meyeriana var. granulata]</t>
  </si>
  <si>
    <t>cellular component: extracellular region (GO:0005576);; cellular component: extracellular region part (GO:0044421);; biological process: metabolic process (GO:0008152);; biological process: single-organism process (GO:0044699)</t>
  </si>
  <si>
    <t>PH02Gene05458</t>
  </si>
  <si>
    <t xml:space="preserve">K10664|8.8e-93|dosa:Os03t0188200-01|K10664 E3 ubiquitin-protein ligase ATL6/9/15/31/42/55 [EC:2.3.2.27] | (RefSeq) Os03g0188200; Zinc finger, RING/FYVE/PHD-type domain containing protein. </t>
  </si>
  <si>
    <t>Phyllostachys_edulis_newGene_1593</t>
  </si>
  <si>
    <t>Phyllostachys_edulis_newGene_12172</t>
  </si>
  <si>
    <t xml:space="preserve">K12742|1.2e-41|ats:109764078|K12742 isoprene synthase [EC:4.2.3.27] | (RefSeq) LOC109764078; alpha-terpineol synthase, chloroplastic-like </t>
  </si>
  <si>
    <t>PH02Gene20619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</si>
  <si>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Biological Process: nucleobase-containing compound metabolic process (GO:0006139);; Biological Process: transcription, DNA-templated (GO:0006351);; Biological Process: cellular aromatic compound metabolic process (GO:0006725);; Biological Process: nitrogen compound metabolic process (GO:0006807);; Biological Process: organelle organization (GO:0006996);; Biological Process: biological_process (GO:0008150);; Biological Process: metabolic process (GO:0008152);; Biological Process: biosynthetic process (GO:0009058);; Biological Process: macromolecule biosynthetic process (GO:0009059);; Biological Process: RNA modification (GO:0009451);; Cellular Component: chloroplast (GO:0009507);; Cellular Component: plastid (GO:0009536);; Biological Process: plastid organization (GO:0009657);; Biological Process: chloroplast organization (GO:0009658);; Biological Process: cellular process (GO:0009987);; Biological Process: gene expression (GO:0010467);; Biological Process: cellular component organization (GO:0016043);; Biological Process: RNA metabolic process (GO:0016070);; Molecular Function: hydrolase activity (GO:0016787);; Molecular Function: hydrolase activity, acting on ester bonds (GO:0016788);; Biological Process: heterocycle biosynthetic process (GO:0018130);; Biological Process: aromatic compound biosynthetic process (GO:0019438);; Biological Process: RNA biosynthetic process (GO:0032774);; Biological Process: cellular nitrogen compound metabolic process (GO:0034641);; Biological Process: cellular macromolecule biosynthetic process (GO:0034645);; Biological Process: nucleobase-containing compound biosynthetic process (GO:0034654);; Biological Process: transcription from plastid promoter (GO:0042793);;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intracellular part (GO:0044424);; Cellular Component: cytoplasmic part (GO:0044444);; Cellular Component: cell part (GO:0044464);; Biological Process: heterocycle metabolic process (GO:0046483);; Biological Process: organic substance metabolic process (GO:0071704);; Biological Process: cellular component organization or biogenesis (GO:0071840);; Biological Process: nucleic acid metabolic process (GO:0090304);; Biological Process: nucleic acid phosphodiester bond hydrolysis (GO:0090305);; Molecular Function: organic cyclic compound binding (GO:0097159);; Biological Process: nucleic acid-templated transcription (GO:0097659);; Biological Process: organic cyclic compound metabolic process (GO:1901360);; Biological Process: organic cyclic compound biosynthetic process (GO:1901362);; Molecular Function: heterocyclic compound binding (GO:1901363);; Biological Process: organic substance biosynthetic process (GO:1901576);; </t>
  </si>
  <si>
    <t>Pentatricopeptide repeat-containing protein At5g67570, chloroplastic OS=Arabidopsis thaliana OX=3702 GN=DG1 PE=1 SV=2</t>
  </si>
  <si>
    <t>hypothetical protein E2562_038071 [Oryza meyeriana var. granulata]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</si>
  <si>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biological process: cellular component organization or biogenesis (GO:0071840);; cellular component: organelle (GO:0043226)</t>
  </si>
  <si>
    <t>Phyllostachys_edulis_newGene_10198</t>
  </si>
  <si>
    <t>PH02Gene24162</t>
  </si>
  <si>
    <t>uncharacterized protein LOC8058491 [Sorghum bicolor]</t>
  </si>
  <si>
    <t>PH02Gene05649</t>
  </si>
  <si>
    <t>uncharacterized protein LOC117841656 [Setaria viridis]</t>
  </si>
  <si>
    <t>PH02Gene33113</t>
  </si>
  <si>
    <t>PREDICTED: TSL-kinase interacting protein 1 [Oryza brachyantha]</t>
  </si>
  <si>
    <t>PH02Gene37132</t>
  </si>
  <si>
    <t xml:space="preserve">Cellular Component: nucleus (GO:0005634);; Molecular Function: histone binding (GO:0042393);; Biological Process: regulation of double-strand break repair (GO:2000779);; </t>
  </si>
  <si>
    <t xml:space="preserve">K17046|1.8e-18|sita:101776190|K17046 protein DEK | (RefSeq) protein DEK </t>
  </si>
  <si>
    <t>DEK C terminal domain</t>
  </si>
  <si>
    <t>uncharacterized protein DDB_G0290685 [Brachypodium distachyon]</t>
  </si>
  <si>
    <t>PH02Gene24604</t>
  </si>
  <si>
    <t xml:space="preserve">Molecular Function: recombinase activity (GO:0000150);; Biological Process: double-strand break repair via homologous recombination (GO:0000724);; Molecular Function: double-stranded DNA binding (GO:0003690);; Molecular Function: single-stranded DNA binding (GO:0003697);; Molecular Function: ATP binding (GO:0005524);; Cellular Component: nucleus (GO:0005634);; Molecular Function: DNA-dependent ATPase activity (GO:0008094);; Biological Process: mitotic recombination-dependent replication fork processing (GO:1990426);; </t>
  </si>
  <si>
    <t xml:space="preserve">K04482|4.3e-176|obr:102701213|K04482 DNA repair protein RAD51 | (RefSeq) DNA repair protein RAD51 homolog A </t>
  </si>
  <si>
    <t>DNA repair protein RAD51 homolog A OS=Zea mays OX=4577 GN=RAD51A PE=2 SV=2</t>
  </si>
  <si>
    <t>PREDICTED: DNA repair protein RAD51 homolog A [Oryza brachyantha]</t>
  </si>
  <si>
    <t>molecular function: catalytic activity (GO:0003824);; biological process: metabolic process (GO:0008152);; biological process: cellular process (GO:0009987);; biological process: response to stimulus (GO:0050896);; molecular function: binding (GO:0005488);; cellular component: cell (GO:0005623);; cellular component: organelle (GO:0043226);; cellular component: cell part (GO:0044464);; biological process: single-organism process (GO:0044699)</t>
  </si>
  <si>
    <t>PH02Gene02994</t>
  </si>
  <si>
    <t xml:space="preserve">Biological Process: steroid biosynthetic process (GO:0006694);; Molecular Function: methyltransferase activity (GO:0008168);; Cellular Component: integral component of membrane (GO:0016021);; Biological Process: methylation (GO:0032259);; </t>
  </si>
  <si>
    <t xml:space="preserve">K08242|6.1e-196|bdi:100830846|K08242 24-methylenesterol C-methyltransferase [EC:2.1.1.143] | (RefSeq) 24-methylenesterol C-methyltransferase 2 </t>
  </si>
  <si>
    <t>Sterol methyltransferase C-terminal</t>
  </si>
  <si>
    <t>24-methylenesterol C-methyltransferase 2 OS=Oryza sativa subsp. japonica OX=39947 GN=Smt2-1 PE=2 SV=2</t>
  </si>
  <si>
    <t>24-methylenesterol C-methyltransferase 2 [Brachypodium distachyon]</t>
  </si>
  <si>
    <t>PH02Gene00699</t>
  </si>
  <si>
    <t xml:space="preserve">K00279|1.6e-273|dosa:Os01t0775400-01|K00279 cytokinin dehydrogenase [EC:1.5.99.12] | (RefSeq) Os01g0775400, CYTOKININ_OXIDASE/DEHYDROGENASE_5, CKX5; Similar to Cytokinin dehydrogenase 5 precursor (EC 1.5.99.12) (Cytokinin oxidase 5) (CKO5) (AtCKX5) (AtCKX6). </t>
  </si>
  <si>
    <t>Cytokinin dehydrogenase 5 OS=Oryza sativa subsp. japonica OX=39947 GN=CKX5 PE=2 SV=1</t>
  </si>
  <si>
    <t>cytokinin dehydrogenase 5 isoform X1 [Oryza sativa Japonica Group]</t>
  </si>
  <si>
    <t>PH02Gene43018</t>
  </si>
  <si>
    <t>uncharacterized protein LOC8067344 [Sorghum bicolor]</t>
  </si>
  <si>
    <t>PH02Gene42604</t>
  </si>
  <si>
    <t xml:space="preserve">K05391|4.5e-312|ats:109763486|K05391 cyclic nucleotide gated channel, plant | (RefSeq) LOC109763486; cyclic nucleotide-gated ion channel 4-like </t>
  </si>
  <si>
    <t>Cyclic nucleotide-gated ion channel 4 OS=Arabidopsis thaliana OX=3702 GN=CNGC4 PE=2 SV=2</t>
  </si>
  <si>
    <t>hypothetical protein E2562_029855 [Oryza meyeriana var. granulata]</t>
  </si>
  <si>
    <t>PH02Gene44911</t>
  </si>
  <si>
    <t xml:space="preserve">K10406|1.0e-45|cam:101493596|K10406 kinesin family member C2/C3 | (RefSeq) kinesin KP1-like </t>
  </si>
  <si>
    <t>hypothetical protein EE612_021143 [Oryza sativa]</t>
  </si>
  <si>
    <t>PH02Gene30030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</si>
  <si>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ATP binding (GO:0005524);; 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response to osmotic stress (GO:0006970);; Biological Process: hyperosmotic response (GO:0006972);; Biological Process: cell communication (GO:0007154);; Biological Process: signal transduction (GO:0007165);; Biological Process: biological_process (GO:0008150);; Biological Process: metabolic process (GO:0008152);;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brassinosteroid (GO:0009741);; Biological Process: brassinosteroid mediated signaling pathway (GO:0009742);; Biological Process: hormone-mediated signaling pathway (GO:0009755);; Biological Process: regulation of signal transduction (GO:0009966);; Biological Process: negative regulation of signal transduction (GO:0009968);; Biological Process: cellular process (GO:0009987);; Biological Process: response to organic substance (GO:0010033);; Biological Process: regulation of cell communication (GO:0010646);; Biological Process: negative regulation of cell communication (GO:0010648);; Biological Process: response to organic cyclic compound (GO:0014070);;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regulation of signaling (GO:0023051);; Biological Process: signaling (GO:0023052);; Biological Process: negative regulation of signaling (GO:0023057);; Biological Process: cellular response to hormone stimulus (GO:0032870);; Biological Process: regulation of localization (GO:0032879);; Biological Process: regulation of protein localization (GO:0032880);; Biological Process: response to lipid (GO:0033993);; Biological Process: protein modification process (GO:0036211);; Biological Process: response to chemical (GO:0042221);; Biological Process: hyperosmotic salinity response (GO:0042538);;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steroid hormone mediated signaling pathway (GO:0043401);;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protein autophosphorylation (GO:0046777);; Biological Process: negative regulation of biological process (GO:0048519);; Biological Process: negative regulation of cellular process (GO:0048523);; Biological Process: response to steroid hormone (GO:0048545);;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organic substance (GO:0071310);; Biological Process: cellular response to brassinosteroid stimulus (GO:0071367);; Biological Process: cellular response to steroid hormone stimulus (GO:0071383);; Biological Process: cellular response to lipid (GO:0071396);; Biological Process: cellular response to organic cyclic compound (GO:0071407);; Biological Process: cellular response to endogenous stimulus (GO:0071495);; Biological Process: organic substance metabolic process (GO:0071704);; Cellular Component: cell periphery (GO:0071944);; Biological Process: regulation of brassinosteroid mediated signaling pathway (GO:1900457);; Biological Process: negative regulation of brassinosteroid mediated signaling pathway (GO:1900458);; Biological Process: organonitrogen compound metabolic process (GO:1901564);; Biological Process: response to oxygen-containing compound (GO:1901700);; Biological Process: cellular response to oxygen-containing compound (GO:1901701);; </t>
  </si>
  <si>
    <t xml:space="preserve">K14502|2.9e-219|bdi:100822328|K14502 protein brassinosteroid insensitive 2 [EC:2.7.11.1] | (RefSeq) shaggy-related protein kinase GSK2 </t>
  </si>
  <si>
    <t>Shaggy-related protein kinase GSK2 OS=Oryza sativa subsp. japonica OX=39947 GN=GSK2 PE=1 SV=1</t>
  </si>
  <si>
    <t>hypothetical protein E2562_010260 [Oryza meyeriana var. granulata]</t>
  </si>
  <si>
    <t>molecular function: catalytic activity (GO:0003824);; biological process: metabolic process (GO:0008152);; biological process: cellular process (GO:0009987);; molecular function: binding (GO:0005488);; cellular component: cell (GO:0005623);; cellular component: cell part (GO:0044464);; cellular component: organelle (GO:0043226);; cellular component: membrane (GO:0016020);; biological process: response to stimulus (GO:0050896);; biological process: biological regulation (GO:0065007);; biological process: signaling (GO:0023052);; biological process: single-organism process (GO:0044699)</t>
  </si>
  <si>
    <t>PH02Gene24198</t>
  </si>
  <si>
    <t xml:space="preserve">Molecular Function: glycogen (starch) synthase activity (GO:0004373);; Cellular Component: amyloplast (GO:0009501);; Cellular Component: chloroplast (GO:0009507);; Biological Process: starch biosynthetic process (GO:0019252);; </t>
  </si>
  <si>
    <t xml:space="preserve">K00703|0.0e+00|bdi:100836636|K00703 starch synthase [EC:2.4.1.21] | (RefSeq) probable starch synthase 4, chloroplastic/amyloplastic </t>
  </si>
  <si>
    <t>Probable starch synthase 4, chloroplastic/amyloplastic OS=Arabidopsis thaliana OX=3702 GN=SS4 PE=1 SV=1</t>
  </si>
  <si>
    <t>probable starch synthase 4, chloroplastic/amyloplastic [Brachypodium distachyon]</t>
  </si>
  <si>
    <t>PH02Gene27104</t>
  </si>
  <si>
    <t xml:space="preserve">Biological Process: resolution of meiotic recombination intermediates (GO:0000712);; Biological Process: male meiotic nuclear division (GO:0007140);; Biological Process: female meiotic nuclear division (GO:0007143);; Cellular Component: chloroplast (GO:0009507);; </t>
  </si>
  <si>
    <t>Meiosis protein SPO22/ZIP4 like</t>
  </si>
  <si>
    <t>TPR repeat-containing protein ZIP4 OS=Oryza sativa subsp. indica OX=39946 GN=ZIP4 PE=3 SV=1</t>
  </si>
  <si>
    <t>PREDICTED: TPR repeat-containing protein ZIP4 [Oryza brachyantha]</t>
  </si>
  <si>
    <t>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cellular component: cell (GO:0005623);; cellular component: organelle (GO:0043226);; cellular component: cell part (GO:0044464)</t>
  </si>
  <si>
    <t>Phyllostachys_edulis_newGene_7051</t>
  </si>
  <si>
    <t>Protein of unknown function (DUF1517)</t>
  </si>
  <si>
    <t>hypothetical protein C2845_PM13G01590 [Panicum miliaceum]</t>
  </si>
  <si>
    <t>PH02Gene00983</t>
  </si>
  <si>
    <t>PH02Gene28486</t>
  </si>
  <si>
    <t>hypothetical protein BAE44_0007679 [Dichanthelium oligosanthes]</t>
  </si>
  <si>
    <t>PH02Gene04527</t>
  </si>
  <si>
    <t xml:space="preserve">Molecular Function: GTPase activity (GO:0003924);; Molecular Function: structural constituent of cytoskeleton (GO:0005200);; Molecular Function: GTP binding (GO:0005525);; Cellular Component: microtubule (GO:0005874);; Biological Process: microtubule-based process (GO:0007017);; </t>
  </si>
  <si>
    <t xml:space="preserve">K07375|2.4e-259|osa:4327550|K07375 tubulin beta | (RefSeq) tubulin beta-4 chain </t>
  </si>
  <si>
    <t>tubulin beta-4 chain [Oryza sativa Japonica Group]</t>
  </si>
  <si>
    <t>molecular function: catalytic activity (GO:0003824);; molecular function: structural molecule activity (GO:0005198);; 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</t>
  </si>
  <si>
    <t>PH02Gene24714</t>
  </si>
  <si>
    <t>hypothetical protein E2562_035523 [Oryza meyeriana var. granulata]</t>
  </si>
  <si>
    <t>PH02Gene12552</t>
  </si>
  <si>
    <t xml:space="preserve">K20222|1.5e-34|nsy:104217451|K20222 importin-5 | (RefSeq) importin-5-like isoform X1 </t>
  </si>
  <si>
    <t>vesicle-associated protein 1-3 [Panicum miliaceum]</t>
  </si>
  <si>
    <t>PH02Gene35342</t>
  </si>
  <si>
    <t xml:space="preserve">K14491|1.5e-11|bvg:104883152|K14491 two-component response regulator ARR-B family | (RefSeq) two-component response regulator ORR24 </t>
  </si>
  <si>
    <t>transcription factor NIGTH1 [Setaria italica]</t>
  </si>
  <si>
    <t>PH02Gene38379</t>
  </si>
  <si>
    <t xml:space="preserve">K18643|1.1e-33|gra:105795008|K18643 katanin p80 WD40 repeat-containing subunit B1 | (RefSeq) uncharacterized LOC105795008 </t>
  </si>
  <si>
    <t>uncharacterized protein LOC4323985 [Oryza sativa Japonica Group]</t>
  </si>
  <si>
    <t>Phyllostachys_edulis_newGene_3297</t>
  </si>
  <si>
    <t>uncharacterized protein LOC101768752 isoform X1 [Setaria italica]</t>
  </si>
  <si>
    <t>Phyllostachys_edulis_newGene_12188</t>
  </si>
  <si>
    <t xml:space="preserve">K10581|6.8e-65|bdi:100829591|K10581 ubiquitin-conjugating enzyme E2 O [EC:2.3.2.24] | (RefSeq) probable ubiquitin-conjugating enzyme E2 23 </t>
  </si>
  <si>
    <t>hypothetical protein BRADI_2g16960v3 [Brachypodium distachyon]</t>
  </si>
  <si>
    <t>PH02Gene36622</t>
  </si>
  <si>
    <t xml:space="preserve">K09422|4.3e-146|ats:109783993|K09422 transcription factor MYB, plant | (RefSeq) LOC109783993; transcription factor MYB86-like </t>
  </si>
  <si>
    <t>transcription factor MYB86-like [Aegilops tauschii subsp. tauschii]</t>
  </si>
  <si>
    <t>PH02Gene42089</t>
  </si>
  <si>
    <t xml:space="preserve">K13457|1.9e-75|pop:112325953|K13457 disease resistance protein RPM1 | (RefSeq) disease resistance protein RPM1-like </t>
  </si>
  <si>
    <t>Disease resistance protein RPP13 OS=Arabidopsis thaliana OX=3702 GN=RPP13 PE=2 SV=2</t>
  </si>
  <si>
    <t>PH02Gene35661</t>
  </si>
  <si>
    <t>hypothetical protein OsI_24001 [Oryza sativa Indica Group]</t>
  </si>
  <si>
    <t>PH02Gene05995</t>
  </si>
  <si>
    <t xml:space="preserve">Molecular Function: nuclease activity (GO:0004518);; Biological Process: DNA repair (GO:0006281);; </t>
  </si>
  <si>
    <t xml:space="preserve">K04799|3.2e-205|bdi:100821896|K04799 flap endonuclease-1 [EC:3.-.-.-] | (RefSeq) flap endonuclease 1-B </t>
  </si>
  <si>
    <t>DNA replication (ko03030);; Base excision repair (ko03410);; Non-homologous end-joining (ko03450)</t>
  </si>
  <si>
    <t>XPG I-region</t>
  </si>
  <si>
    <t>Flap endonuclease 1-B OS=Oryza sativa subsp. indica OX=39946 GN=FEN1b PE=3 SV=1</t>
  </si>
  <si>
    <t>hypothetical protein E2562_014017 [Oryza meyeriana var. granulata]</t>
  </si>
  <si>
    <t>PH02Gene37433</t>
  </si>
  <si>
    <t xml:space="preserve">Biological Process: regulation of response to biotic stimulus (GO:0002831);; Biological Process: positive regulation of response to biotic stimulus (GO:0002833);; Molecular Function: molecular_function (GO:0003674);; Molecular Function: nucleic acid binding (GO:0003676);; Molecular Function: DNA binding (GO:0003677);; Molecular Function: RNA binding (GO:0003723);; Molecular Function: catalytic activity (GO:0003824);; Molecular Function: nuclease activity (GO:0004518);; Molecular Function: endonuclease activity (GO:0004519);;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cell-cell junction (GO:0005911);; Biological Process: nucleobase-containing compound metabolic process (GO:0006139);; Biological Process: DNA metabolic process (GO:0006259);; Biological Process: regulation of DNA repair (GO:0006282);; Biological Process: DNA modification (GO:0006304);; Biological Process: DNA alkylation (GO:0006305);; Biological Process: DNA methylation (GO:0006306);; Biological Process: regulation of transcription, DNA-templated (GO:0006355);; Biological Process: cellular aromatic compound metabolic process (GO:0006725);; Biological Process: nitrogen compound metabolic process (GO:0006807);; Biological Process: biological_process (GO:0008150);; Biological Process: metabolic process (GO:0008152);; Cellular Component: plasmodesma (GO:0009506);; Cellular Component: chloroplast (GO:0009507);; Cellular Component: plastid envelope (GO:0009526);; Cellular Component: plastid (GO:0009536);; Biological Process: regulation of biosynthetic process (GO:0009889);; Biological Process: negative regulation of metabolic process (GO:0009892);; Cellular Component: chloroplast envelope (GO:0009941);; Biological Process: cellular process (GO:0009987);; Biological Process: regulation of gene expression (GO:0010468);; Biological Process: regulation of macromolecule biosynthetic process (GO:0010556);; Biological Process: negative regulation of macromolecule metabolic process (GO:0010605);; Biological Process: negative regulation of gene expression (GO:0010629);; Biological Process: RNA metabolic process (GO:0016070);; Biological Process: gene silencing (GO:0016458);; Molecular Function: pyrophosphatase activity (GO:0016462);; Molecular Function: hydrolase activity (GO:0016787);; Molecular Function: hydrolase activity, acting on ester bonds (GO:0016788);;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Biological Process: regulation of nucleobase-containing compound metabolic process (GO:0019219);; Biological Process: regulation of metabolic process (GO:0019222);; Cellular Component: cell junction (GO:0030054);; Biological Process: gene silencing by RNA (GO:0031047);; Biological Process: regulation of cellular metabolic process (GO:0031323);; Biological Process: regulation of cellular biosynthetic process (GO:0031326);; Biological Process: regulation of defense response (GO:0031347);; Biological Process: positive regulation of defense response (GO:0031349);; Biological Process: regulation of chromatin silencing (GO:0031935);; Cellular Component: organelle envelope (GO:0031967);; Cellular Component: envelope (GO:0031975);; Biological Process: regulation of response to external stimulus (GO:0032101);; Biological Process: positive regulation of response to external stimulus (GO:0032103);; Biological Process: methylation (GO:0032259);; Biological Process: regulation of organelle organization (GO:0033043);; Biological Process: regulation of chromosome organization (GO:0033044);; Biological Process: cellular nitrogen compound metabolic process (GO:0034641);; Molecular Function: identical protein binding (GO:0042802);; Molecular Function: protein homodimerization activity (GO:0042803);;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macromolecule methylation (GO:0043414);; Biological Process: regulation of multi-organism process (GO:0043900);; Biological Process: positive regulation of multi-organism process (GO:0043902);; Biological Process: cellular metabolic process (GO:0044237);; Biological Process: primary metabolic process (GO:0044238);; Biological Process: cellular macromolecule metabolic process (GO:0044260);;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DNA methylation or demethylation (GO:0044728);; Biological Process: heterocycle metabolic process (GO:0046483);; Molecular Function: protein dimerization activity (GO:0046983);; Biological Process: positive regulation of biological process (GO:0048518);; Biological Process: negative regulation of biological process (GO:0048519);;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regulation of DNA metabolic process (GO:0051052);; Biological Process: regulation of cellular component organization (GO:0051128);; Biological Process: regulation of nitrogen compound metabolic process (GO:0051171);; Biological Process: regulation of RNA metabolic process (GO:0051252);; Cellular Component: symplast (GO:0055044);; Biological Process: regulation of macromolecule metabolic process (GO:0060255);; Biological Process: regulation of gene silencing (GO:0060968);; Biological Process: biological regulation (GO:0065007);; Biological Process: organic substance metabolic process (GO:0071704);; Biological Process: regulation of primary metabolic process (GO:0080090);; Biological Process: regulation of response to stress (GO:0080134);; Biological Process: regulation of cellular response to stress (GO:0080135);; Biological Process: RNA-directed DNA methylation (GO:0080188);;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Biological Process: regulation of chromatin organization (GO:1902275);; Biological Process: regulation of defense response to oomycetes (GO:1902288);; Biological Process: positive regulation of defense response to oomycetes (GO:1902290);; Biological Process: regulation of nucleic acid-templated transcription (GO:1903506);; Biological Process: regulation of cellular macromolecule biosynthetic process (GO:2000112);; Biological Process: regulation of response to DNA damage stimulus (GO:2001020);; Biological Process: regulation of RNA biosynthetic process (GO:2001141);; </t>
  </si>
  <si>
    <t>Morc6 ribosomal protein S5 domain 2-like</t>
  </si>
  <si>
    <t>Protein MICRORCHIDIA 6 OS=Arabidopsis thaliana OX=3702 GN=MORC6 PE=1 SV=1</t>
  </si>
  <si>
    <t>Protein MICRORCHIDIA 6 [Hordeum vulgare]</t>
  </si>
  <si>
    <t>biological process: biological regulation (GO:0065007);; 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(GO:0043226);; cellular component: cell junction (GO:0030054);; cellular component: organelle part (GO:0044422);; biological process: single-organism process (GO:0044699);; cellular component: symplast (GO:0055044)</t>
  </si>
  <si>
    <t>PH02Gene34391</t>
  </si>
  <si>
    <t xml:space="preserve">K22145|4.7e-81|bdi:100825840|K22145 transmembrane protein 18 | (RefSeq) transmembrane protein 18 </t>
  </si>
  <si>
    <t>Transmembrane protein 18</t>
  </si>
  <si>
    <t>hypothetical protein E2562_020778 [Oryza meyeriana var. granulata]</t>
  </si>
  <si>
    <t>PH02Gene24278</t>
  </si>
  <si>
    <t xml:space="preserve">Molecular Function: N4-(beta-N-acetylglucosaminyl)-L-asparaginase activity (GO:0003948);; Cellular Component: cytoplasm (GO:0005737);; Biological Process: protein deglycosylation (GO:0006517);; </t>
  </si>
  <si>
    <t xml:space="preserve">K01444|2.1e-189|bdi:100846480|K01444 N4-(beta-N-acetylglucosaminyl)-L-asparaginase [EC:3.5.1.26] | (RefSeq) probable isoaspartyl peptidase/L-asparaginase 3 isoform X1 </t>
  </si>
  <si>
    <t>Probable isoaspartyl peptidase/L-asparaginase 3 OS=Arabidopsis thaliana OX=3702 GN=At5g61540 PE=2 SV=1</t>
  </si>
  <si>
    <t>probable isoaspartyl peptidase/L-asparaginase 3 isoform X1 [Brachypodium distachyon]</t>
  </si>
  <si>
    <t>Phyllostachys_edulis_newGene_9921</t>
  </si>
  <si>
    <t xml:space="preserve">Molecular Function: cysteine-tRNA ligase activity (GO:0004817);; Molecular Function: ATP binding (GO:0005524);; Cellular Component: mitochondrion (GO:0005739);; Biological Process: cysteinyl-tRNA aminoacylation (GO:0006423);; Cellular Component: chloroplast stroma (GO:0009570);; Biological Process: polar nucleus fusion (GO:0010197);; Biological Process: cristae formation (GO:0042407);; Biological Process: regulation of programmed cell death (GO:0043067);; </t>
  </si>
  <si>
    <t xml:space="preserve">K01883|3.5e-20|ats:109752563|K01883 cysteinyl-tRNA synthetase [EC:6.1.1.16] | (RefSeq) LOC109752563; cysteine--tRNA ligase, chloroplastic/mitochondrial-like </t>
  </si>
  <si>
    <t>tRNA synthetases class I (C) catalytic domain</t>
  </si>
  <si>
    <t>Cysteine--tRNA ligase CPS1, chloroplastic/mitochondrial OS=Zea mays OX=4577 GN=CPS1 PE=2 SV=1</t>
  </si>
  <si>
    <t>hypothetical protein GQ55_2G351400 [Panicum hallii var. hallii]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</si>
  <si>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organelle part (GO:0044422);; biological process: cellular component organization or biogenesis (GO:0071840);; biological process: biological regulation (GO:0065007)</t>
  </si>
  <si>
    <t>PH02Gene20964</t>
  </si>
  <si>
    <t>PH02Gene35682</t>
  </si>
  <si>
    <t xml:space="preserve">K03232|5.1e-85|obr:102721660|K03232 elongation factor 1-beta | (RefSeq) elongation factor 1-beta </t>
  </si>
  <si>
    <t>Elongation factor 1-beta OS=Oryza sativa subsp. japonica OX=39947 GN=Os07g0662500 PE=1 SV=3</t>
  </si>
  <si>
    <t>PREDICTED: elongation factor 1-beta [Oryza brachyantha]</t>
  </si>
  <si>
    <t>PH02Gene08995</t>
  </si>
  <si>
    <t xml:space="preserve">Biological Process: polysaccharide biosynthetic process (GO:0000271);; Cellular Component: cellular_component (GO:0005575);; Cellular Component: intracellular (GO:0005622);; Cellular Component: cell (GO:0005623);; Cellular Component: cytoplasm (GO:0005737);; Cellular Component: endosome (GO:0005768);; Cellular Component: Golgi apparatus (GO:0005794);; Cellular Component: trans-Golgi network (GO:0005802);; Biological Process: carbohydrate metabolic process (GO:0005975);; Biological Process: polysaccharide metabolic process (GO:0005976);; Biological Process: biological_process (GO:0008150);; Biological Process: metabolic process (GO:0008152);; Biological Process: biosynthetic process (GO:0009058);; Biological Process: macromolecule biosynthetic process (GO:0009059);; Biological Process: plant-type cell wall organization (GO:0009664);; Biological Process: plant-type cell wall biogenesis (GO:0009832);; Biological Process: cellular process (GO:0009987);; Biological Process: cell wall polysaccharide metabolic process (GO:0010383);; Biological Process: galacturonan metabolic process (GO:0010393);; Cellular Component: endomembrane system (GO:0012505);; Biological Process: cellular component organization (GO:0016043);; Biological Process: carbohydrate biosynthetic process (GO:0016051);; Biological Process: drug metabolic process (GO:0017144);; Cellular Component: cytoplasmic vesicle (GO:0031410);; Cellular Component: vesicle (GO:0031982);; Cellular Component: organelle subcompartment (GO:0031984);; Biological Process: cellular polysaccharide biosynthetic process (GO:0033692);; Biological Process: cellular carbohydrate biosynthetic process (GO:0034637);; Biological Process: cellular macromolecule biosynthetic process (GO:0034645);; Biological Process: cell wall biogenesis (GO:0042546);;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 wall macromolecule metabolic process (GO:0044036);; Biological Process: cell wall macromolecule biosynthetic process (GO:0044038);; Biological Process: cellular component biogenesis (GO:0044085);;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Cellular Component: organelle part (GO:0044422);; Cellular Component: intracellular part (GO:0044424);; Cellular Component: Golgi apparatus part (GO:0044431);; Cellular Component: cytoplasmic part (GO:0044444);; Cellular Component: intracellular organelle part (GO:0044446);; Cellular Component: cell part (GO:0044464);; Biological Process: external encapsulating structure organization (GO:0045229);; Biological Process: pectin metabolic process (GO:0045488);; Biological Process: pectin biosynthetic process (GO:0045489);; Biological Process: cell wall pectin biosynthetic process (GO:0052325);; Biological Process: cell wall pectin metabolic process (GO:0052546);; Biological Process: cellular component macromolecule biosynthetic process (GO:0070589);; Biological Process: cell wall polysaccharide biosynthetic process (GO:0070592);; Biological Process: cell wall organization or biogenesis (GO:0071554);; Biological Process: cell wall organization (GO:0071555);; Biological Process: plant-type cell wall organization or biogenesis (GO:0071669);; Biological Process: organic substance metabolic process (GO:0071704);; Biological Process: cellular component organization or biogenesis (GO:0071840);; Cellular Component: intracellular vesicle (GO:0097708);; Cellular Component: Golgi subcompartment (GO:0098791);; Biological Process: organic substance biosynthetic process (GO:1901576);; </t>
  </si>
  <si>
    <t xml:space="preserve">K23280|1.7e-73|cam:101490276|K23280 rhamnogalacturonan I rhamnosyltransferase [EC:2.4.1.351] | (RefSeq) uncharacterized protein At1g04910-like </t>
  </si>
  <si>
    <t>hypothetical protein E2562_035438 [Oryza meyeriana var. granulata]</t>
  </si>
  <si>
    <t>biological process: metabolic process (GO:0008152);; biological process: single-organism process (GO:0044699);; cellular component: cell (GO:0005623);; cellular component: cell part (GO:0044464);; cellular component: organelle (GO:0043226);; cellular component: organelle part (GO:0044422);; biological process: cellular process (GO:0009987);; biological process: cellular component organization or biogenesis (GO:0071840)</t>
  </si>
  <si>
    <t>PH02Gene09045</t>
  </si>
  <si>
    <t xml:space="preserve">Cellular Component: protein phosphatase type 2A complex (GO:0000159);; Biological Process: signal transduction (GO:0007165);; Molecular Function: protein phosphatase regulator activity (GO:0019888);; </t>
  </si>
  <si>
    <t xml:space="preserve">K11584|1.0e-239|bdi:100826549|K11584 serine/threonine-protein phosphatase 2A regulatory subunit B' | (RefSeq) serine/threonine protein phosphatase 2A 57 kDa regulatory subunit B' kappa isoform </t>
  </si>
  <si>
    <t>Protein phosphatase 2A regulatory B subunit (B56 family)</t>
  </si>
  <si>
    <t>Serine/threonine protein phosphatase 2A 57 kDa regulatory subunit B' kappa isoform OS=Oryza sativa subsp. japonica OX=39947 GN=B'KAPPA PE=1 SV=1</t>
  </si>
  <si>
    <t>hypothetical protein E2562_000727 [Oryza meyeriana var. granulata]</t>
  </si>
  <si>
    <t>cellular component: cell (GO:0005623);; cellular component: macromolecular complex (GO:0032991);; cellular component: cell part (GO:0044464);; biological process: cellular process (GO:0009987);; biological process: biological regulation (GO:0065007);; molecular function: molecular function regulator (GO:0098772)</t>
  </si>
  <si>
    <t>PH02Gene09967</t>
  </si>
  <si>
    <t xml:space="preserve">K22900|8.3e-176|ats:109778971|K22900 tRNA (adenine37-N6)-methyltransferase [EC:2.1.1.-] | (RefSeq) uncharacterized protein LOC109778971 </t>
  </si>
  <si>
    <t>tRNA-methyltransferase O</t>
  </si>
  <si>
    <t>PH02Gene18394</t>
  </si>
  <si>
    <t xml:space="preserve">K10581|1.0e-258|dosa:Os05t0557600-01|K10581 ubiquitin-conjugating enzyme E2 O [EC:2.3.2.24] | (RefSeq) Os05g0557600; Ubiquitin-conjugating enzyme/RWD-like domain containing protein. </t>
  </si>
  <si>
    <t>Phyllostachys_edulis_newGene_16296</t>
  </si>
  <si>
    <t>uncharacterized protein At2g33490 isoform X1 [Oryza sativa Japonica Group]</t>
  </si>
  <si>
    <t>PH02Gene16320</t>
  </si>
  <si>
    <t xml:space="preserve">K02934|3.7e-11|zju:107422498|K02934 large subunit ribosomal protein L6e | (RefSeq) 60S ribosomal protein L6-like isoform X1 </t>
  </si>
  <si>
    <t>C2 domain</t>
  </si>
  <si>
    <t>PREDICTED: synaptotagmin-2 [Oryza brachyantha]</t>
  </si>
  <si>
    <t>PH02Gene05203</t>
  </si>
  <si>
    <t>T-complex protein 11</t>
  </si>
  <si>
    <t>PH02Gene42860</t>
  </si>
  <si>
    <t xml:space="preserve">K13459|4.8e-18|bvg:104889681|K13459 disease resistance protein RPS2 | (RefSeq) disease resistance protein At4g27190 </t>
  </si>
  <si>
    <t>Probable WRKY transcription factor 30 OS=Arabidopsis thaliana OX=3702 GN=WRKY30 PE=1 SV=1</t>
  </si>
  <si>
    <t>WRKY74-1 protein [Phyllostachys edulis]</t>
  </si>
  <si>
    <t>Phyllostachys_edulis_newGene_12474</t>
  </si>
  <si>
    <t>PH02Gene26343</t>
  </si>
  <si>
    <t xml:space="preserve">Cellular Component: plant-type vacuole (GO:0000325);; Cellular Component: cellular_component (GO:0005575);; Cellular Component: intracellular (GO:0005622);; Cellular Component: cell (GO:0005623);; Cellular Component: cytoplasm (GO:0005737);; Cellular Component: vacuole (GO:0005773);; Cellular Component: vacuolar membrane (GO:0005774);; Cellular Component: endoplasmic reticulum (GO:0005783);; Biological Process: multicellular organism development (GO:0007275);; Biological Process: biological_process (GO:0008150);; Cellular Component: plant-type vacuole membrane (GO:0009705);; Biological Process: abscission (GO:0009838);; Biological Process: cellular process (GO:0009987);; Biological Process: endomembrane system organization (GO:0010256);; Cellular Component: endomembrane system (GO:0012505);; Cellular Component: membrane (GO:0016020);; Biological Process: cellular component organization (GO:0016043);; Cellular Component: organelle membrane (GO:0031090);;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vacuolar part (GO:0044437);; Cellular Component: cytoplasmic part (GO:0044444);; Cellular Component: intracellular organelle part (GO:0044446);; Cellular Component: cell part (GO:0044464);; Biological Process: anatomical structure development (GO:0048856);; Biological Process: cellular component organization or biogenesis (GO:0071840);; Cellular Component: bounding membrane of organelle (GO:0098588);; Cellular Component: whole membrane (GO:0098805);; </t>
  </si>
  <si>
    <t xml:space="preserve">K01510|4.1e-23|peq:110028934|K01510 apyrase [EC:3.6.1.5] | (RefSeq) probable apyrase 6 isoform X1 </t>
  </si>
  <si>
    <t>Protein DMP2 OS=Arabidopsis thaliana OX=3702 GN=DMP2 PE=2 SV=1</t>
  </si>
  <si>
    <t>hypothetical protein E2562_006868 [Oryza meyeriana var. granulata]</t>
  </si>
  <si>
    <t>cellular component: cell (GO:0005623);; cellular component: organelle (GO:0043226);; cellular component: cell part (GO:0044464);; cellular component: membrane (GO:0016020);; cellular component: organelle part (GO:0044422);; biological process: multicellular organismal process (GO:0032501);; biological process: developmental process (GO:0032502);; biological process: single-organism process (GO:0044699);; biological process: cellular process (GO:0009987);; biological process: cellular component organization or biogenesis (GO:0071840)</t>
  </si>
  <si>
    <t>PH02Gene39959</t>
  </si>
  <si>
    <t xml:space="preserve">K20283|1.0e-08|pop:18098881|K20283 golgin subfamily A member 4 | (RefSeq) uncharacterized protein LOC18098881 </t>
  </si>
  <si>
    <t>FRIGIDA-like protein 4a OS=Arabidopsis thaliana OX=3702 GN=FRL4A PE=2 SV=1</t>
  </si>
  <si>
    <t>PH02Gene02949</t>
  </si>
  <si>
    <t xml:space="preserve">K20888|2.2e-71|smo:SELMODRAFT_451121|K20888 xyloglucan galactosyltransferase MUR3 [EC:2.4.1.-] | (RefSeq) GT47A8-2; galactosyltransferase-like protein </t>
  </si>
  <si>
    <t>Probable xyloglucan galactosyltransferase GT19 OS=Arabidopsis thaliana OX=3702 GN=GT19 PE=2 SV=1</t>
  </si>
  <si>
    <t>PH02Gene51276</t>
  </si>
  <si>
    <t>PH02Gene17392</t>
  </si>
  <si>
    <t xml:space="preserve">Biological Process: biological_process (GO:0008150);; Biological Process: response to radiation (GO:0009314);; Biological Process: response to light stimulus (GO:0009416);; Biological Process: response to abiotic stimulus (GO:0009628);; Biological Process: response to endogenous stimulus (GO:0009719);; Biological Process: response to hormone (GO:0009725);; Biological Process: response to auxin (GO:0009733);; Biological Process: response to organic substance (GO:0010033);; Biological Process: response to chemical (GO:0042221);; Biological Process: response to stimulus (GO:0050896);; </t>
  </si>
  <si>
    <t xml:space="preserve">K14487|4.9e-260|obr:102713079|K14487 auxin responsive GH3 gene family | (RefSeq) probable indole-3-acetic acid-amido synthetase GH3.6 </t>
  </si>
  <si>
    <t>Probable indole-3-acetic acid-amido synthetase GH3.6 OS=Oryza sativa subsp. japonica OX=39947 GN=GH3.6 PE=2 SV=2</t>
  </si>
  <si>
    <t>hypothetical protein E2562_037068 [Oryza meyeriana var. granulata]</t>
  </si>
  <si>
    <t>PH02Gene49119</t>
  </si>
  <si>
    <t xml:space="preserve">K20181|4.4e-75|mtr:MTR_5g026090|K20181 vacuolar protein sorting-associated protein 18 | (RefSeq) vacuolar sorting-associated-like protein </t>
  </si>
  <si>
    <t>PH02Gene01107</t>
  </si>
  <si>
    <t xml:space="preserve">K13148|2.2e-71|egu:105053331|K13148 integrator complex subunit 11 [EC:3.1.27.-] | (RefSeq) uncharacterized protein LOC105053331 </t>
  </si>
  <si>
    <t>E3 ubiquitin protein ligase RIE1 OS=Arabidopsis thaliana OX=3702 GN=RIE1 PE=2 SV=1</t>
  </si>
  <si>
    <t>hypothetical protein E2562_010437 [Oryza meyeriana var. granulata]</t>
  </si>
  <si>
    <t>PH02Gene28549</t>
  </si>
  <si>
    <t xml:space="preserve">K09838|8.6e-17|vcn:VOLCADRAFT_75879|K09838 zeaxanthin epoxidase [EC:1.14.15.21] | (RefSeq) hypothetical protein </t>
  </si>
  <si>
    <t>hypothetical protein OsI_10064 [Oryza sativa Indica Group]</t>
  </si>
  <si>
    <t>Phyllostachys_edulis_newGene_18528</t>
  </si>
  <si>
    <t>PH02Gene13578</t>
  </si>
  <si>
    <t xml:space="preserve">Biological Process: protein N-linked glycosylation (GO:0006487);; Cellular Component: oligosaccharyltransferase complex (GO:0008250);; Cellular Component: integral component of membrane (GO:0016021);; </t>
  </si>
  <si>
    <t xml:space="preserve">K12667|0.0e+00|sita:101774093|K12667 oligosaccharyltransferase complex subunit delta (ribophorin II) | (RefSeq) dolichyl-diphosphooligosaccharide--protein glycosyltransferase subunit 2 </t>
  </si>
  <si>
    <t>Oligosaccharyltransferase subunit Ribophorin II</t>
  </si>
  <si>
    <t>Dolichyl-diphosphooligosaccharide--protein glycosyltransferase subunit 2 OS=Oryza sativa subsp. japonica OX=39947 GN=RPN2 PE=2 SV=1</t>
  </si>
  <si>
    <t>dolichyl-diphosphooligosaccharide--protein glycosyltransferase subunit 2 [Setaria viridis]</t>
  </si>
  <si>
    <t>PH02Gene39418</t>
  </si>
  <si>
    <t xml:space="preserve">K13223|1.4e-165|ats:109757929|K13223 indole-2-monooxygenase [EC:1.14.14.153] | (RefSeq) LOC109757929; indole-2-monooxygenase-like </t>
  </si>
  <si>
    <t>PH02Gene30566</t>
  </si>
  <si>
    <t xml:space="preserve">Biological Process: photosynthetic electron transport chain (GO:0009767);; </t>
  </si>
  <si>
    <t xml:space="preserve">K00345|8.1e-73|bdi:100844387|K00345 NAD(P)H-quinone oxidoreductase subunit S, chloroplastic [EC:1.6.5.-] | (RefSeq) NAD(P)H-quinone oxidoreductase subunit S, chloroplastic </t>
  </si>
  <si>
    <t>NAD(P)H dehydrogenase subunit S</t>
  </si>
  <si>
    <t>NAD(P)H-quinone oxidoreductase subunit S, chloroplastic OS=Arabidopsis thaliana OX=3702 GN=ndhS PE=1 SV=1</t>
  </si>
  <si>
    <t>NAD(P)H-quinone oxidoreductase subunit S, chloroplastic [Brachypodium distachyon]</t>
  </si>
  <si>
    <t>PH02Gene38241</t>
  </si>
  <si>
    <t>hypothetical protein E2562_015859 [Oryza meyeriana var. granulata]</t>
  </si>
  <si>
    <t>PH02Gene05286</t>
  </si>
  <si>
    <t xml:space="preserve">K00921|0.0e+00|osa:4340685|K00921 1-phosphatidylinositol-3-phosphate 5-kinase [EC:2.7.1.150] | (RefSeq) putative 1-phosphatidylinositol-3-phosphate 5-kinase FAB1C </t>
  </si>
  <si>
    <t>hypothetical protein OsI_22436 [Oryza sativa Indica Group]</t>
  </si>
  <si>
    <t>PH02Gene48603</t>
  </si>
  <si>
    <t xml:space="preserve">Biological Process: cell redox homeostasis (GO:0045454);; </t>
  </si>
  <si>
    <t>hypothetical protein E2562_024864 [Oryza meyeriana var. granulata]</t>
  </si>
  <si>
    <t>PH02Gene22489</t>
  </si>
  <si>
    <t xml:space="preserve">K02932|4.2e-50|bdi:100839469|K02932 large subunit ribosomal protein L5e | (RefSeq) 60S ribosomal protein L5-1 </t>
  </si>
  <si>
    <t>60S ribosomal protein L5-1 OS=Oryza sativa subsp. indica OX=39946 GN=RPL5A PE=3 SV=2</t>
  </si>
  <si>
    <t>Phyllostachys_edulis_newGene_5814</t>
  </si>
  <si>
    <t>PH02Gene10315</t>
  </si>
  <si>
    <t xml:space="preserve">K09955|0.0e+00|obr:102717774|K09955 uncharacterized protein | (RefSeq) uncharacterized LOC102717774 </t>
  </si>
  <si>
    <t>hypothetical protein E2562_035771 [Oryza meyeriana var. granulata]</t>
  </si>
  <si>
    <t>PH02Gene07882</t>
  </si>
  <si>
    <t xml:space="preserve">Molecular Function: methyltransferase activity (GO:0008168);; Cellular Component: integral component of membrane (GO:0016021);; </t>
  </si>
  <si>
    <t xml:space="preserve">K15449|4.3e-171|gmx:100791920|K15449 tRNA wybutosine-synthesizing protein 1 [EC:4.1.3.44] | (RefSeq) probable methyltransferase PMT28 </t>
  </si>
  <si>
    <t>PREDICTED: probable methyltransferase PMT26 [Oryza brachyantha]</t>
  </si>
  <si>
    <t>Phyllostachys_edulis_newGene_9879</t>
  </si>
  <si>
    <t>PH02Gene12672</t>
  </si>
  <si>
    <t xml:space="preserve">K00703|0.0e+00|ats:109782951|K00703 starch synthase [EC:2.4.1.21] | (RefSeq) LOC109782951; starch synthase 1, chloroplastic/amyloplastic </t>
  </si>
  <si>
    <t>Starch synthase 1, chloroplastic/amyloplastic OS=Triticum aestivum OX=4565 GN=WSSI-2 PE=2 SV=2</t>
  </si>
  <si>
    <t>starch synthase 1, chloroplastic/amyloplastic [Aegilops tauschii subsp. tauschii]</t>
  </si>
  <si>
    <t>PH02Gene48087</t>
  </si>
  <si>
    <t xml:space="preserve">K14165|6.1e-34|ats:109762552|K14165 atypical dual specificity phosphatase [EC:3.1.3.16 3.1.3.48] | (RefSeq) LOC109762552; putative dual specificity protein phosphatase DSP8 </t>
  </si>
  <si>
    <t>putative dual specificity protein phosphatase DSP8 [Zea mays]</t>
  </si>
  <si>
    <t>PH02Gene50803</t>
  </si>
  <si>
    <t xml:space="preserve">K13420|1.2e-06|lja:Lj4g3v0281040.1|K13420 LRR receptor-like serine/threonine-protein kinase FLS2 [EC:2.7.11.1] | (RefSeq) Lj4g3v0281040.1; - </t>
  </si>
  <si>
    <t>Brassinosteroid LRR receptor kinase BRL2 OS=Oryza sativa subsp. japonica OX=39947 GN=BRL2 PE=2 SV=1</t>
  </si>
  <si>
    <t>PH02Gene30227</t>
  </si>
  <si>
    <t xml:space="preserve">Biological Process: regulation of transcription, DNA-templated (GO:0006355);; Biological Process: regulation of gene expression (GO:0010468);; </t>
  </si>
  <si>
    <t>LOB domain-containing protein 41 OS=Arabidopsis thaliana OX=3702 GN=LBD41 PE=2 SV=1</t>
  </si>
  <si>
    <t>LOB domain-containing protein 40 [Hordeum vulgare]</t>
  </si>
  <si>
    <t>PH02Gene44628</t>
  </si>
  <si>
    <t>PLATZ transcription factor</t>
  </si>
  <si>
    <t>hypothetical protein E2562_004544 [Oryza meyeriana var. granulata]</t>
  </si>
  <si>
    <t>PH02Gene13745</t>
  </si>
  <si>
    <t xml:space="preserve">K13420|8.9e-14|mesc:110601988|K13420 LRR receptor-like serine/threonine-protein kinase FLS2 [EC:2.7.11.1] | (RefSeq) LRR receptor-like serine/threonine-protein kinase FLS2 </t>
  </si>
  <si>
    <t>hypothetical protein DAI22_10g000600 [Oryza sativa Japonica Group]</t>
  </si>
  <si>
    <t>PH02Gene44814</t>
  </si>
  <si>
    <t xml:space="preserve">K22683|7.9e-47|egu:105042749|K22683 aspartyl protease family protein [EC:3.4.23.-] | (RefSeq) aspartyl protease family protein 2 </t>
  </si>
  <si>
    <t>aspartic proteinase nepenthesin-1 [Setaria italica]</t>
  </si>
  <si>
    <t>PH02Gene18171</t>
  </si>
  <si>
    <t>ankyrin repeat domain-containing protein 2 [Zea mays]</t>
  </si>
  <si>
    <t>PH02Gene03869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</si>
  <si>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protein serine/threonine/tyrosine kinase activity (GO:0004712);; Cellular Component: cellular_component (GO:0005575);; Cellular Component: intracellular (GO:0005622);; Cellular Component: cell (GO:0005623);; Cellular Component: cytoplasm (GO:0005737);; Cellular Component: cytosol (GO:0005829);;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organelle organization (GO:0006996);; Biological Process: cell communication (GO:0007154);; Biological Process: signal transduction (GO:0007165);; Biological Process: biological_process (GO:0008150);; Biological Process: metabolic process (GO:0008152);; Biological Process: plastid organization (GO:0009657);; Biological Process: chloroplast organization (GO:0009658);; Biological Process: cellular process (GO:0009987);;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signaling (GO:0023052);; Biological Process: intracellular signal transduction (GO:0035556);;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organic substance metabolic process (GO:0071704);; Biological Process: cellular component organization or biogenesis (GO:0071840);; Biological Process: organonitrogen compound metabolic process (GO:1901564);; </t>
  </si>
  <si>
    <t xml:space="preserve">K14510|1.4e-06|cic:CICLE_v10031182mg|K14510 serine/threonine-protein kinase CTR1 [EC:2.7.11.1] | (RefSeq) hypothetical protein </t>
  </si>
  <si>
    <t>molecular function: catalytic activity (GO:0003824);; biological process: metabolic process (GO:0008152);; biological process: cellular process (GO:0009987);; cellular component: cell (GO:0005623);; cellular component: cell part (GO:0044464);; biological process: cellular component organization or biogenesis (GO:0071840);; biological process: biological regulation (GO:0065007);; biological process: signaling (GO:0023052);; biological process: single-organism process (GO:0044699);; biological process: response to stimulus (GO:0050896)</t>
  </si>
  <si>
    <t>PH02Gene33029</t>
  </si>
  <si>
    <t xml:space="preserve">K12862|1.7e-59|aly:9311097|K12862 pleiotropic regulator 1 | (RefSeq) uncharacterized protein LOC9311097 </t>
  </si>
  <si>
    <t>PDZ domain</t>
  </si>
  <si>
    <t>Protease Do-like 2, chloroplastic OS=Arabidopsis thaliana OX=3702 GN=DEGP2 PE=1 SV=2</t>
  </si>
  <si>
    <t>protease Do-like 2, chloroplastic isoform X1 [Oryza sativa Japonica Group]</t>
  </si>
  <si>
    <t>Phyllostachys_edulis_newGene_11973</t>
  </si>
  <si>
    <t>PH02Gene29821</t>
  </si>
  <si>
    <t>Pentatricopeptide repeat-containing protein At3g02650, mitochondrial OS=Arabidopsis thaliana OX=3702 GN=At3g02650 PE=1 SV=1</t>
  </si>
  <si>
    <t>pentatricopeptide repeat-containing protein At3g02650, mitochondrial [Brachypodium distachyon]</t>
  </si>
  <si>
    <t>PH02Gene00874</t>
  </si>
  <si>
    <t>hypothetical protein EE612_015045, partial [Oryza sativa]</t>
  </si>
  <si>
    <t>PH02Gene05491</t>
  </si>
  <si>
    <t xml:space="preserve">K02998|3.5e-145|bdi:100832279|K02998 small subunit ribosomal protein SAe | (RefSeq) 40S ribosomal protein SA </t>
  </si>
  <si>
    <t>40S ribosomal protein SA OS=Glycine max OX=3847 PE=2 SV=1</t>
  </si>
  <si>
    <t>PH02Gene02023</t>
  </si>
  <si>
    <t xml:space="preserve">Molecular Function: lipid kinase activity (GO:0001727);; Molecular Function: NAD+ kinase activity (GO:0003951);; Biological Process: sphingolipid metabolic process (GO:0006665);; Biological Process: phosphorylation (GO:0016310);; </t>
  </si>
  <si>
    <t xml:space="preserve">K04718|1.3e-26|ppp:112287650|K04718 sphingosine kinase [EC:2.7.1.91] | (RefSeq) sphingosine kinase 1-like </t>
  </si>
  <si>
    <t>Sphingoid long-chain bases kinase 1 OS=Arabidopsis thaliana OX=3702 GN=LCBK1 PE=1 SV=1</t>
  </si>
  <si>
    <t>sphingoid long-chain bases kinase 1 [Brachypodium distachyon]</t>
  </si>
  <si>
    <t>PH02Gene04594</t>
  </si>
  <si>
    <t xml:space="preserve">K06911|1.6e-158|dosa:Os09t0484800-01|K06911 quercetin 2,3-dioxygenase [EC:1.13.11.24] | (RefSeq) Os09g0484800; Similar to Pirin-like protein. </t>
  </si>
  <si>
    <t>Pirin-like protein At1g50590 OS=Arabidopsis thaliana OX=3702 GN=At1g50590 PE=2 SV=1</t>
  </si>
  <si>
    <t>hypothetical protein E2562_005810 [Oryza meyeriana var. granulata]</t>
  </si>
  <si>
    <t>Phyllostachys_edulis_newGene_9760</t>
  </si>
  <si>
    <t>PH02Gene22960</t>
  </si>
  <si>
    <t xml:space="preserve">Molecular Function: RNA binding (GO:0003723);; Molecular Function: helicase activity (GO:0004386);; Molecular Function: ATP binding (GO:0005524);; </t>
  </si>
  <si>
    <t xml:space="preserve">K14776|0.0e+00|ats:109777215|K14776 ATP-dependent RNA helicase DDX10/DBP4 [EC:3.6.4.13] | (RefSeq) LOC109777215; DEAD-box ATP-dependent RNA helicase 32 </t>
  </si>
  <si>
    <t>DEAD-box ATP-dependent RNA helicase 32 OS=Oryza sativa subsp. japonica OX=39947 GN=Os07g0517000 PE=2 SV=2</t>
  </si>
  <si>
    <t>DEAD-box ATP-dependent RNA helicase 32 [Aegilops tauschii subsp. tauschii]</t>
  </si>
  <si>
    <t>PH02Gene41345</t>
  </si>
  <si>
    <t>Phyllostachys_edulis_newGene_16267</t>
  </si>
  <si>
    <t xml:space="preserve">K07466|5.0e-11|ats:109749187|K07466 replication factor A1 | (RefSeq) LOC109749187; replication factor A protein 1-like </t>
  </si>
  <si>
    <t>hypothetical protein D1007_52834 [Hordeum vulgare]</t>
  </si>
  <si>
    <t>PH02Gene13772</t>
  </si>
  <si>
    <t xml:space="preserve">K03695|0.0e+00|sita:101774431|K03695 ATP-dependent Clp protease ATP-binding subunit ClpB | (RefSeq) chaperone protein ClpB1 </t>
  </si>
  <si>
    <t>Chaperone protein ClpB1 OS=Oryza sativa subsp. japonica OX=39947 GN=CLPB1 PE=2 SV=1</t>
  </si>
  <si>
    <t>Chaperone protein ClpB1 [Dichanthelium oligosanthes]</t>
  </si>
  <si>
    <t>PH02Gene30847</t>
  </si>
  <si>
    <t xml:space="preserve">Biological Process: reproduction (GO:0000003);; Cellular Component: cellular_component (GO:0005575);; Cellular Component: intracellular (GO:0005622);; Cellular Component: cell (GO:0005623);; Cellular Component: nucleus (GO:0005634);; Cellular Component: chromosome (GO:0005694);; Biological Process: cell cycle (GO:0007049);; Biological Process: biological_process (GO:0008150);; Biological Process: cellular process (GO:0009987);; Biological Process: reproductive process (GO:0022414);;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intracellular part (GO:0044424);; Cellular Component: cell part (GO:0044464);; Biological Process: meiotic cell cycle (GO:0051321);; </t>
  </si>
  <si>
    <t xml:space="preserve">K14536|1.5e-224|sbi:8057224|K14536 ribosome assembly protein 1 [EC:3.6.5.-] | (RefSeq) uncharacterized protein LOC8057224 </t>
  </si>
  <si>
    <t>Protein AMEIOTIC 1 homolog OS=Oryza sativa subsp. japonica OX=39947 GN=AM1 PE=1 SV=1</t>
  </si>
  <si>
    <t>protein DYAD [Brachypodium distachyon]</t>
  </si>
  <si>
    <t>biological process: reproduction (GO:0000003);; cellular component: cell (GO:0005623);; cellular component: cell part (GO:0044464);; cellular component: organelle (GO:0043226);; biological process: cellular process (GO:0009987);; biological process: single-organism process (GO:0044699);; biological process: reproductive process (GO:0022414)</t>
  </si>
  <si>
    <t>PH02Gene25089</t>
  </si>
  <si>
    <t xml:space="preserve">Molecular Function: thioredoxin-disulfide reductase activity (GO:0004791);; Cellular Component: cytoplasm (GO:0005737);; Biological Process: removal of superoxide radicals (GO:0019430);; </t>
  </si>
  <si>
    <t xml:space="preserve">K00384|1.4e-214|obr:102716057|K00384 thioredoxin reductase (NADPH) [EC:1.8.1.9] | (RefSeq) thioredoxin reductase NTRC </t>
  </si>
  <si>
    <t>Thioredoxin reductase NTRC OS=Oryza sativa subsp. japonica OX=39947 GN=Os07g0657900 PE=1 SV=2</t>
  </si>
  <si>
    <t>thioredoxin reductase NTRC [Panicum miliaceum]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</si>
  <si>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cell (GO:0005623);; cellular component: cell part (GO:0044464)</t>
  </si>
  <si>
    <t>Phyllostachys_edulis_newGene_9914</t>
  </si>
  <si>
    <t>SAP domain containing protein, expressed [Oryza sativa Japonica Group]</t>
  </si>
  <si>
    <t>Phyllostachys_edulis_newGene_4317</t>
  </si>
  <si>
    <t>PH02Gene43928</t>
  </si>
  <si>
    <t xml:space="preserve">K08235|1.2e-158|bdi:100840798|K08235 xyloglucan:xyloglucosyl transferase [EC:2.4.1.207] | (RefSeq) probable xyloglucan endotransglucosylase/hydrolase protein 8 </t>
  </si>
  <si>
    <t>Probable xyloglucan endotransglucosylase/hydrolase protein 8 OS=Arabidopsis thaliana OX=3702 GN=XTH8 PE=2 SV=2</t>
  </si>
  <si>
    <t>PH02Gene07443</t>
  </si>
  <si>
    <t xml:space="preserve">Molecular Function: ATP binding (GO:0005524);; Biological Process: lipid metabolic process (GO:0006629);; Biological Process: biological_process (GO:0008150);; Biological Process: metabolic process (GO:0008152);; Biological Process: catabolic process (GO:0009056);; Cellular Component: integral component of membrane (GO:0016021);; Biological Process: lipid catabolic process (GO:0016042);; Molecular Function: ATPase activity (GO:0016887);; Molecular Function: ATPase activity, coupled to transmembrane movement of substances (GO:0042626);; Biological Process: primary metabolic process (GO:0044238);; Biological Process: transmembrane transport (GO:0055085);; Biological Process: organic substance metabolic process (GO:0071704);; Biological Process: organic substance catabolic process (GO:1901575);; </t>
  </si>
  <si>
    <t xml:space="preserve">K05677|1.4e-86|gsl:Gasu_41780|K05677 ATP-binding cassette, subfamily D (ALD), member 3 | (RefSeq) ABC transporter, ATP-binding &amp; transmembrane domain </t>
  </si>
  <si>
    <t>ABC transporters (ko02010);; Peroxisome (ko04146)</t>
  </si>
  <si>
    <t>ABC transporter transmembrane region 2</t>
  </si>
  <si>
    <t>ABC transporter D family member 1 OS=Arabidopsis thaliana OX=3702 GN=ABCD1 PE=1 SV=1</t>
  </si>
  <si>
    <t>hypothetical protein E2562_008464 [Oryza meyeriana var. granulata]</t>
  </si>
  <si>
    <t>molecular function: binding (GO:0005488);; biological process: metabolic process (GO:0008152);; biological process: single-organism process (GO:0044699);; cellular component: membrane (GO:0016020);; cellular component: membrane part (GO:0044425);; molecular function: catalytic activity (GO:0003824);; biological process: localization (GO:0051179);; molecular function: transporter activity (GO:0005215)</t>
  </si>
  <si>
    <t>PH02Gene26200</t>
  </si>
  <si>
    <t xml:space="preserve">K13436|7.0e-49|cqi:110722100|K13436 pto-interacting protein 1 [EC:2.7.11.1] | (RefSeq) PTI1-like tyrosine-protein kinase 1 isoform X1 </t>
  </si>
  <si>
    <t>Serine/threonine-protein kinase-like protein CCR4 OS=Arabidopsis thaliana OX=3702 GN=CCR4 PE=1 SV=1</t>
  </si>
  <si>
    <t>hypothetical protein E2562_027279 [Oryza meyeriana var. granulata]</t>
  </si>
  <si>
    <t>Phyllostachys_edulis_newGene_12749</t>
  </si>
  <si>
    <t>Oligopeptide transporter 4 OS=Arabidopsis thaliana OX=3702 GN=OPT4 PE=1 SV=1</t>
  </si>
  <si>
    <t>PH02Gene40956</t>
  </si>
  <si>
    <t>hypothetical protein EJB05_43734 [Eragrostis curvula]</t>
  </si>
  <si>
    <t>PH02Gene05502</t>
  </si>
  <si>
    <t xml:space="preserve">Molecular Function: mannosyltransferase activity (GO:0000030);; Cellular Component: integral component of membrane (GO:0016021);; </t>
  </si>
  <si>
    <t xml:space="preserve">K03842|9.9e-256|bdi:100828564|K03842 beta-1,4-mannosyltransferase [EC:2.4.1.142] | (RefSeq) UDP-glycosyltransferase TURAN isoform X1 </t>
  </si>
  <si>
    <t>Glycosyltransferase Family 4</t>
  </si>
  <si>
    <t>UDP-glycosyltransferase TURAN OS=Arabidopsis thaliana OX=3702 GN=TUN PE=2 SV=1</t>
  </si>
  <si>
    <t>hypothetical protein PAHAL_9G213800 [Panicum hallii]</t>
  </si>
  <si>
    <t>PH02Gene02587</t>
  </si>
  <si>
    <t xml:space="preserve">K20352|1.3e-103|sita:101779593|K20352 p24 family protein delta-1 | (RefSeq) transmembrane emp24 domain-containing protein p24delta3 </t>
  </si>
  <si>
    <t>transmembrane emp24 domain-containing protein p24delta3 [Setaria italica]</t>
  </si>
  <si>
    <t>PH02Gene24156</t>
  </si>
  <si>
    <t xml:space="preserve">K09422|5.3e-109|dosa:Os05t0429900-01|K09422 transcription factor MYB, plant | (RefSeq) Os05g0429900; Similar to MybHv5 (Fragment). </t>
  </si>
  <si>
    <t>Myb-related protein 308 OS=Antirrhinum majus OX=4151 GN=MYB308 PE=2 SV=1</t>
  </si>
  <si>
    <t>hypothetical protein OsJ_18632 [Oryza sativa Japonica Group]</t>
  </si>
  <si>
    <t>PH02Gene21464</t>
  </si>
  <si>
    <t xml:space="preserve">K00294|8.9e-174|ats:109732737|K00294 1-pyrroline-5-carboxylate dehydrogenase [EC:1.2.1.88] | (RefSeq) LOC109732737; probable aldehyde dehydrogenase </t>
  </si>
  <si>
    <t>Alanine, aspartate and glutamate metabolism (ko00250);; Arginine and proline metabolism (ko00330)</t>
  </si>
  <si>
    <t>Probable aldehyde dehydrogenase OS=Linum usitatissimum OX=4006 GN=FIS1 PE=2 SV=1</t>
  </si>
  <si>
    <t>hypothetical protein C2845_PM06G00610 [Panicum miliaceum]</t>
  </si>
  <si>
    <t>PH02Gene03920</t>
  </si>
  <si>
    <t>PH02Gene13097</t>
  </si>
  <si>
    <t xml:space="preserve">K23452|1.7e-80|ath:AT1G22360|K23452 UDP-glucosyltransferase 85A [EC:2.4.1.-] | (RefSeq) UGT85A2; UDP-glucosyl transferase 85A2 </t>
  </si>
  <si>
    <t>7-deoxyloganetic acid glucosyltransferase OS=Catharanthus roseus OX=4058 GN=UGT709C2 PE=1 SV=1</t>
  </si>
  <si>
    <t>UDP-glycosyltransferase 85A2 [Hordeum vulgare]</t>
  </si>
  <si>
    <t>PH02Gene16911</t>
  </si>
  <si>
    <t xml:space="preserve">Cellular Component: integral component of membrane (GO:0016021);; Molecular Function: metal ion binding (GO:0046872);; </t>
  </si>
  <si>
    <t xml:space="preserve">K10666|1.2e-80|ats:109765451|K10666 E3 ubiquitin-protein ligase RNF5 [EC:2.3.2.27] | (RefSeq) LOC109765451; E3 ubiquitin-protein ligase RMA1H1-like </t>
  </si>
  <si>
    <t>E3 ubiquitin-protein ligase RMA1H1 OS=Capsicum annuum OX=4072 GN=RMA1H1 PE=1 SV=1</t>
  </si>
  <si>
    <t>E3 ubiquitin-protein ligase RMA1H1-like [Panicum hallii]</t>
  </si>
  <si>
    <t>PH02Gene08341</t>
  </si>
  <si>
    <t>hypothetical protein D1007_18131 [Hordeum vulgare]</t>
  </si>
  <si>
    <t>PH02Gene21702</t>
  </si>
  <si>
    <t xml:space="preserve">Cellular Component: cellular_component (GO:0005575);; Cellular Component: cell wall (GO:0005618);; Cellular Component: cell (GO:0005623);; Cellular Component: plasma membrane (GO:0005886);; Biological Process: response to stress (GO:0006950);; Biological Process: response to osmotic stress (GO:0006970);; Biological Process: biological_process (GO:0008150);; Cellular Component: plant-type cell wall (GO:0009505);; Biological Process: response to abiotic stimulus (GO:0009628);; Biological Process: response to salt stress (GO:0009651);; Biological Process: plant-type cell wall organization (GO:0009664);; Biological Process: multidimensional cell growth (GO:0009825);; Biological Process: plant-type cell wall biogenesis (GO:0009832);; Cellular Component: external side of plasma membrane (GO:0009897);; Cellular Component: longitudinal side of cell surface (GO:0009930);; Cellular Component: cell surface (GO:0009986);; Biological Process: cellular process (GO:0009987);; Biological Process: cellulose microfibril organization (GO:0010215);; Cellular Component: membrane (GO:0016020);; Biological Process: cellular component organization (GO:0016043);; Biological Process: cell growth (GO:0016049);; Biological Process: cellular component assembly (GO:0022607);; Biological Process: extracellular matrix organization (GO:0030198);; Cellular Component: external encapsulating structure (GO:0030312);; Cellular Component: intrinsic component of membrane (GO:0031224);; Cellular Component: anchored component of membrane (GO:0031225);; Cellular Component: intrinsic component of plasma membrane (GO:0031226);; Biological Process: growth (GO:0040007);; Biological Process: cell wall biogenesis (GO:0042546);; Biological Process: extracellular structure organization (GO:0043062);; Biological Process: cellular component biogenesis (GO:0044085);; Cellular Component: membrane part (GO:0044425);; Cellular Component: plasma membrane part (GO:0044459);; Cellular Component: cell part (GO:0044464);; Biological Process: external encapsulating structure organization (GO:0045229);; Cellular Component: anchored component of plasma membrane (GO:0046658);; Biological Process: response to stimulus (GO:0050896);; Biological Process: cell wall assembly (GO:0070726);; Biological Process: cell wall organization or biogenesis (GO:0071554);; Biological Process: cell wall organization (GO:0071555);; Biological Process: plant-type cell wall assembly (GO:0071668);; Biological Process: plant-type cell wall organization or biogenesis (GO:0071669);; Biological Process: cellular component organization or biogenesis (GO:0071840);; Cellular Component: cell periphery (GO:0071944);; Cellular Component: side of membrane (GO:0098552);; </t>
  </si>
  <si>
    <t>COBRA-like protein</t>
  </si>
  <si>
    <t>COBRA-like protein 3 OS=Oryza sativa subsp. japonica OX=39947 GN=BC1L4 PE=2 SV=1</t>
  </si>
  <si>
    <t>hypothetical protein E2562_033182 [Oryza meyeriana var. granulata]</t>
  </si>
  <si>
    <t>cellular component: cell (GO:0005623);; cellular component: cell part (GO:0044464);; cellular component: membrane (GO:0016020);; biological process: response to stimulus (GO:0050896);; biological process: cellular process (GO:0009987);; biological process: cellular component organization or biogenesis (GO:0071840);; biological process: growth (GO:0040007);; biological process: single-organism process (GO:0044699);; cellular component: membrane part (GO:0044425)</t>
  </si>
  <si>
    <t>PH02Gene23545</t>
  </si>
  <si>
    <t>PH02Gene35882</t>
  </si>
  <si>
    <t xml:space="preserve">Biological Process: protein transport (GO:0015031);; </t>
  </si>
  <si>
    <t xml:space="preserve">K19476|2.2e-95|bdi:100841500|K19476 vacuolar protein sorting-associated protein IST1 | (RefSeq) uncharacterized protein LOC100841500 </t>
  </si>
  <si>
    <t>PH02Gene08765</t>
  </si>
  <si>
    <t xml:space="preserve">K02870|2.4e-84|obr:102705337|K02870 large subunit ribosomal protein L12e | (RefSeq) 60S ribosomal protein L12-1 </t>
  </si>
  <si>
    <t>Ribosomal protein L11, N-terminal domain</t>
  </si>
  <si>
    <t>60S ribosomal protein L12-1 OS=Arabidopsis thaliana OX=3702 GN=RPL12A PE=2 SV=2</t>
  </si>
  <si>
    <t>hypothetical protein E2562_007039 [Oryza meyeriana var. granulata]</t>
  </si>
  <si>
    <t>PH02Gene02003</t>
  </si>
  <si>
    <t xml:space="preserve">Molecular Function: alpha-1,6-mannosyltransferase activity (GO:0000009);; Molecular Function: mannosyltransferase activity (GO:0000030);; Cellular Component: endoplasmic reticulum (GO:0005783);; Cellular Component: endoplasmic reticulum lumen (GO:0005788);; Cellular Component: endoplasmic reticulum membrane (GO:0005789);; Biological Process: protein N-linked glycosylation (GO:0006487);; Biological Process: dolichol-linked oligosaccharide biosynthetic process (GO:0006488);; Cellular Component: integral component of membrane (GO:0016021);; Biological Process: ubiquitin-dependent ERAD pathway (GO:0030433);; Molecular Function: dolichyl-pyrophosphate Man7GlcNAc2 alpha-1,6-mannosyltransferase activity (GO:0052824);; </t>
  </si>
  <si>
    <t xml:space="preserve">K03847|3.7e-261|bdi:100830072|K03847 alpha-1,6-mannosyltransferase [EC:2.4.1.260] | (RefSeq) dol-P-Man:Man(7)GlcNAc(2)-PP-Dol alpha-1,6-mannosyltransferase isoform X2 </t>
  </si>
  <si>
    <t>Dol-P-Man:Man(7)GlcNAc(2)-PP-Dol alpha-1,6-mannosyltransferase OS=Arabidopsis thaliana OX=3702 GN=ALG12 PE=1 SV=1</t>
  </si>
  <si>
    <t>dol-P-Man:Man(7)GlcNAc(2)-PP-Dol alpha-1,6-mannosyltransferase isoform X2 [Brachypodium distachyon]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</si>
  <si>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cellular component: membrane-enclosed lumen (GO:0031974);; cellular component: organelle part (GO:0044422);; cellular component: membrane (GO:0016020);; cellular component: membrane part (GO:0044425);; biological process: cellular process (GO:0009987);; biological process: response to stimulus (GO:0050896)</t>
  </si>
  <si>
    <t>PH02Gene34039</t>
  </si>
  <si>
    <t xml:space="preserve">K07456|7.8e-13|vcn:VOLCADRAFT_121755|K07456 DNA mismatch repair protein MutS2 | (RefSeq) hypothetical protein </t>
  </si>
  <si>
    <t>PH02Gene33667</t>
  </si>
  <si>
    <t xml:space="preserve">Molecular Function: structural molecule activity (GO:0005198);; Biological Process: protein transport (GO:0015031);; Cellular Component: nuclear pore outer ring (GO:0031080);; Biological Process: cellular protein complex localization (GO:0034629);; Cellular Component: Seh1-associated complex (GO:0035859);; Biological Process: positive regulation of TORC1 signaling (GO:1904263);; </t>
  </si>
  <si>
    <t xml:space="preserve">K14299|2.8e-177|bdi:100832457|K14299 nucleoporin SEH1 | (RefSeq) protein SEH1 </t>
  </si>
  <si>
    <t>Protein SEH1 OS=Arabidopsis thaliana OX=3702 GN=SEH1 PE=1 SV=1</t>
  </si>
  <si>
    <t>protein SEH1 [Brachypodium distachyon]</t>
  </si>
  <si>
    <t>molecular function: structural molecule activity (GO:0005198);; biological process: localization (GO:0051179);; 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</t>
  </si>
  <si>
    <t>PH02Gene02944</t>
  </si>
  <si>
    <t xml:space="preserve">K14638|5.8e-87|bdi:100837483|K14638 solute carrier family 15 (peptide/histidine transporter), member 3/4 | (RefSeq) protein NRT1/ PTR FAMILY 8.2 </t>
  </si>
  <si>
    <t>protein NRT1/ PTR FAMILY 6.3-like [Aegilops tauschii subsp. tauschii]</t>
  </si>
  <si>
    <t>PH02Gene36818</t>
  </si>
  <si>
    <t xml:space="preserve">K13691|6.3e-207|bdi:100826693|K13691 pathogen-inducible salicylic acid glucosyltransferase [EC:2.4.1.-] | (RefSeq) UDP-glucosyltransferase UGT13248 </t>
  </si>
  <si>
    <t>UDP-glucosyltransferase UGT13248 [Brachypodium distachyon]</t>
  </si>
  <si>
    <t>PH02Gene32513</t>
  </si>
  <si>
    <t>protein NEN1 [Brachypodium distachyon]</t>
  </si>
  <si>
    <t>Phyllostachys_edulis_newGene_15287</t>
  </si>
  <si>
    <t>PH02Gene31768</t>
  </si>
  <si>
    <t xml:space="preserve">Molecular Function: molecular_function (GO:0003674);; Molecular Function: catalytic activity (GO:0003824);; Molecular Function: dihydrolipoamide branched chain acyltransferase activity (GO:0004147);;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mitochondrion (GO:0005739);; Cellular Component: mitochondrial matrix (GO:0005759);; Cellular Component: mitochondrial alpha-ketoglutarate dehydrogenase complex (GO:0005947);; Biological Process: response to stress (GO:0006950);; Biological Process: cell communication (GO:0007154);; Biological Process: biological_process (GO:0008150);; Molecular Function: zinc ion binding (GO:0008270);; Biological Process: cellular response to starvation (GO:0009267);; Cellular Component: nucleoid (GO:0009295);; Biological Process: response to radiation (GO:0009314);; Biological Process: response to light stimulus (GO:0009416);; Biological Process: response to external stimulus (GO:0009605);; Biological Process: response to abiotic stimulus (GO:0009628);; Biological Process: response to light intensity (GO:0009642);; Biological Process: response to absence of light (GO:0009646);; Biological Process: response to carbohydrate (GO:0009743);; Biological Process: response to sucrose (GO:0009744);; Biological Process: cellular process (GO:0009987);; Biological Process: response to extracellular stimulus (GO:0009991);; Biological Process: response to organic substance (GO:0010033);; Molecular Function: acetyltransferase activity (GO:0016407);; Molecular Function: S-acyltransferase activity (GO:0016417);; Molecular Function: transferase activity (GO:0016740);; Molecular Function: transferase activity, transferring acyl groups (GO:0016746);; Molecular Function: transferase activity, transferring acyl groups other than amino-acyl groups (GO:0016747);; Molecular Function: enzyme binding (GO:0019899);; Cellular Component: mitochondrial tricarboxylic acid cycle enzyme complex (GO:0030062);; Molecular Function: dihydrolipoamide S-acyltransferase activity (GO:0030523);; Molecular Function: ubiquitin protein ligase binding (GO:0031625);; Biological Process: response to nutrient levels (GO:0031667);; Biological Process: cellular response to extracellular stimulus (GO:0031668);; Biological Process: cellular response to nutrient levels (GO:0031669);; Cellular Component: membrane-enclosed lumen (GO:0031974);; Cellular Component: macromolecular complex (GO:0032991);; Biological Process: cellular response to stress (GO:0033554);; Biological Process: response to disaccharide (GO:0034285);; Biological Process: response to chemical (GO:0042221);; Biological Process: response to starvation (GO:0042594);; Cellular Component: mitochondrial nucleoid (GO:0042645);; Molecular Function: ion binding (GO:0043167);; Molecular Function: cation binding (GO:0043169);;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response to sucrose starvation (GO:0043617);; Molecular Function: ubiquitin-like protein ligase binding (GO:0044389);; Cellular Component: organelle part (GO:0044422);; Cellular Component: intracellular part (GO:0044424);; Cellular Component: mitochondrial part (GO:0044429);; Cellular Component: cytoplasmic part (GO:0044444);; Cellular Component: intracellular organelle part (GO:0044446);; Cellular Component: cell part (GO:0044464);; Cellular Component: tricarboxylic acid cycle enzyme complex (GO:0045239);; Cellular Component: dihydrolipoyl dehydrogenase complex (GO:0045240);; Molecular Function: metal ion binding (GO:0046872);; Molecular Function: transition metal ion binding (GO:0046914);; Biological Process: response to stimulus (GO:0050896);; Biological Process: cellular response to stimulus (GO:0051716);; Cellular Component: intracellular organelle lumen (GO:0070013);; Biological Process: cellular response to external stimulus (GO:0071496);; Cellular Component: mitochondrial protein complex (GO:0098798);; Biological Process: response to oxygen-containing compound (GO:1901700);; Cellular Component: catalytic complex (GO:1902494);; Cellular Component: oxidoreductase complex (GO:1990204);; </t>
  </si>
  <si>
    <t xml:space="preserve">K09699|7.7e-230|bdi:100837376|K09699 2-oxoisovalerate dehydrogenase E2 component (dihydrolipoyl transacylase) [EC:2.3.1.168] | (RefSeq) lipoamide acyltransferase component of branched-chain alpha-keto acid dehydrogenase complex, mitochondrial </t>
  </si>
  <si>
    <t>Lipoamide acyltransferase component of branched-chain alpha-keto acid dehydrogenase complex, mitochondrial OS=Arabidopsis thaliana OX=3702 GN=BCE2 PE=1 SV=1</t>
  </si>
  <si>
    <t>hypothetical protein E2562_010790 [Oryza meyeriana var. granulata]</t>
  </si>
  <si>
    <t>molecular function: catalytic activity (GO:0003824);; molecular function: binding (GO:0005488);; cellular component: cell (GO:0005623);; cellular component: cell part (GO:0044464);; cellular component: organelle (GO:0043226);; cellular component: membrane-enclosed lumen (GO:0031974);; cellular component: organelle part (GO:0044422);; cellular component: macromolecular complex (GO:0032991);; biological process: response to stimulus (GO:0050896);; biological process: cellular process (GO:0009987);; cellular component: nucleoid (GO:0009295)</t>
  </si>
  <si>
    <t>PH02Gene44939</t>
  </si>
  <si>
    <t xml:space="preserve">Molecular Function: beta-galactosidase activity (GO:0004565);; Cellular Component: cell wall (GO:0005618);; Cellular Component: vacuole (GO:0005773);; Biological Process: carbohydrate metabolic process (GO:0005975);; Molecular Function: carbohydrate binding (GO:0030246);; </t>
  </si>
  <si>
    <t xml:space="preserve">K12309|5.8e-187|ath:AT3G52840|K12309 beta-galactosidase [EC:3.2.1.23] | (RefSeq) BGAL2; beta-galactosidase 2 </t>
  </si>
  <si>
    <t>Beta-galactosidase 1 OS=Oryza sativa subsp. japonica OX=39947 GN=Os01g0533400 PE=2 SV=1</t>
  </si>
  <si>
    <t>beta-galactosidase 13 [Brachypodium distachyon]</t>
  </si>
  <si>
    <t>molecular function: catalytic activity (GO:0003824);; cellular component: cell (GO:0005623);; cellular component: cell part (GO:0044464);; cellular component: organelle (GO:0043226);; biological process: metabolic process (GO:0008152);; molecular function: binding (GO:0005488)</t>
  </si>
  <si>
    <t>PH02Gene12950</t>
  </si>
  <si>
    <t xml:space="preserve">K01166|1.0e-17|gra:105775724|K01166 ribonuclease T2 [EC:4.6.1.19] | (RefSeq) ribonuclease 1-like </t>
  </si>
  <si>
    <t>Gamma interferon inducible lysosomal thiol reductase (GILT)</t>
  </si>
  <si>
    <t>hypothetical protein EE612_016837 [Oryza sativa]</t>
  </si>
  <si>
    <t>PH02Gene49705</t>
  </si>
  <si>
    <t xml:space="preserve">K02717|1.4e-69|ats:109743652|K02717 photosystem II oxygen-evolving enhancer protein 2 | (RefSeq) LOC109743652; oxygen-evolving enhancer protein 2, chloroplastic </t>
  </si>
  <si>
    <t>oxygen-evolving enhancer protein 2, chloroplastic [Panicum hallii]</t>
  </si>
  <si>
    <t>PH02Gene42276</t>
  </si>
  <si>
    <t xml:space="preserve">Molecular Function: RNA binding (GO:0003723);; Molecular Function: ribonuclease III activity (GO:0004525);; Biological Process: RNA processing (GO:0006396);; </t>
  </si>
  <si>
    <t xml:space="preserve">K11592|7.5e-44|fve:101306181|K11592 endoribonuclease Dicer [EC:3.1.26.-] | (RefSeq) endoribonuclease Dicer homolog 1 </t>
  </si>
  <si>
    <t>Ribonuclease III domain</t>
  </si>
  <si>
    <t>Ribonuclease 3-like protein 3 OS=Oryza sativa subsp. japonica OX=39947 GN=Os06g0358800 PE=2 SV=1</t>
  </si>
  <si>
    <t>Ribonuclease 3-like protein 3 [Dichanthelium oligosanthes]</t>
  </si>
  <si>
    <t>PH02Gene34165</t>
  </si>
  <si>
    <t xml:space="preserve">K11498|1.0e-292|osa:4350714|K11498 centromeric protein E | (RefSeq) kinesin-related protein 11 </t>
  </si>
  <si>
    <t>Kinesin-like protein KIN-7L OS=Oryza sativa subsp. japonica OX=39947 GN=KIN7L PE=2 SV=1</t>
  </si>
  <si>
    <t>kinesin-like protein KIN-7L [Oryza sativa Japonica Group]</t>
  </si>
  <si>
    <t>PH02Gene28462</t>
  </si>
  <si>
    <t xml:space="preserve">K11267|2.5e-29|zma:100284656|K11267 sister chromatid cohesion protein PDS5 | (RefSeq) embryogenesis transmembrane protein </t>
  </si>
  <si>
    <t>putative embryogenesis transmembrane protein [Oryza sativa Japonica Group]</t>
  </si>
  <si>
    <t>Phyllostachys_edulis_newGene_2479</t>
  </si>
  <si>
    <t>PH02Gene06652</t>
  </si>
  <si>
    <t xml:space="preserve">Biological Process: ribosomal large subunit assembly (GO:0000027);; Molecular Function: structural constituent of ribosome (GO:0003735);; Biological Process: translation (GO:0006412);; Cellular Component: cytosolic large ribosomal subunit (GO:0022625);; </t>
  </si>
  <si>
    <t xml:space="preserve">K02893|1.4e-70|sita:101781149|K02893 large subunit ribosomal protein L23Ae | (RefSeq) 60S ribosomal protein L23A </t>
  </si>
  <si>
    <t>60S ribosomal protein L23A [Setaria italica]</t>
  </si>
  <si>
    <t>PH02Gene15655</t>
  </si>
  <si>
    <t xml:space="preserve">Molecular Function: transcription regulatory region sequence-specific DNA binding (GO:0000976);; Molecular Function: transcription factor activity, sequence-specific DNA binding (GO:0003700);; Molecular Function: transcription cofactor activity (GO:0003712);; Cellular Component: nucleus (GO:0005634);; Biological Process: regulation of transcription, DNA-templated (GO:0006355);; Molecular Function: sequence-specific DNA binding (GO:0043565);; </t>
  </si>
  <si>
    <t xml:space="preserve">K09422|4.4e-63|sita:101771833|K09422 transcription factor MYB, plant | (RefSeq) transcription factor CSA </t>
  </si>
  <si>
    <t>Transcription factor MYB54 OS=Arabidopsis thaliana OX=3702 GN=MYB54 PE=1 SV=1</t>
  </si>
  <si>
    <t>transcription factor CSA [Setaria italica]</t>
  </si>
  <si>
    <t>molecular function: binding (GO:0005488);; biological process: biological regulation (GO:0065007);; molecular function: nucleic acid binding transcription factor activity (GO:0001071);; molecular function: transcription factor activity, protein binding (GO:0000988);; cellular component: cell (GO:0005623);; cellular component: organelle (GO:0043226);; cellular component: cell part (GO:0044464)</t>
  </si>
  <si>
    <t>Phyllostachys_edulis_newGene_17434</t>
  </si>
  <si>
    <t>Gibberellin regulated protein</t>
  </si>
  <si>
    <t>hypothetical protein EJB05_40883 [Eragrostis curvula]</t>
  </si>
  <si>
    <t>PH02Gene22525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</si>
  <si>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mitochondrion (GO:0005739);; Cellular Component: cytosol (GO:0005829);; Biological Process: carbohydrate metabolic process (GO:0005975);; Biological Process: disaccharide metabolic process (GO:0005984);; Biological Process: trehalose metabolic process (GO:0005991);; Biological Process: trehalose biosynthetic process (GO:0005992);; Biological Process: phosphorus metabolic process (GO:0006793);; Biological Process: phosphate-containing compound metabolic process (GO:0006796);; Biological Process: response to stress (GO:0006950);; Biological Process: biological_process (GO:0008150);; Biological Process: metabolic process (GO:0008152);; Biological Process: biosynthetic process (GO:0009058);; Biological Process: oligosaccharide metabolic process (GO:0009311);; Biological Process: oligosaccharide biosynthetic process (GO:0009312);; Biological Process: cellular process (GO:0009987);; Biological Process: carbohydrate biosynthetic process (GO:0016051);; Biological Process: dephosphorylation (GO:0016311);; Molecular Function: hydrolase activity (GO:0016787);; Molecular Function: hydrolase activity, acting on ester bonds (GO:0016788);; Molecular Function: phosphatase activity (GO:0016791);; Biological Process: cellular response to stress (GO:0033554);; Biological Process: cellular carbohydrate biosynthetic process (GO:0034637);; Molecular Function: phosphoric ester hydrolase activity (GO:0042578);;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carbohydrate metabolic process (GO:0044262);; Cellular Component: intracellular part (GO:0044424);; Cellular Component: cytoplasmic part (GO:0044444);; Cellular Component: cell part (GO:0044464);; Biological Process: disaccharide biosynthetic process (GO:0046351);; Biological Process: response to stimulus (GO:0050896);; Biological Process: cellular response to stimulus (GO:0051716);; Biological Process: trehalose metabolism in response to stress (GO:0070413);; Biological Process: organic substance metabolic process (GO:0071704);; Biological Process: organic substance biosynthetic process (GO:1901576);; </t>
  </si>
  <si>
    <t>hypothetical protein E2562_030611 [Oryza meyeriana var. granulata]</t>
  </si>
  <si>
    <t>molecular function: catalytic activity (GO:0003824);;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(GO:0044699);; biological process: response to stimulus (GO:0050896)</t>
  </si>
  <si>
    <t>PH02Gene49407</t>
  </si>
  <si>
    <t xml:space="preserve">K01369|1.4e-137|sita:101773432|K01369 legumain [EC:3.4.22.34] | (RefSeq) vacuolar-processing enzyme beta-isozyme 1 </t>
  </si>
  <si>
    <t>vacuolar-processing enzyme beta-isozyme 1 [Setaria italica]</t>
  </si>
  <si>
    <t>Phyllostachys_edulis_newGene_17596</t>
  </si>
  <si>
    <t>PH02Gene27470</t>
  </si>
  <si>
    <t xml:space="preserve">K00261|1.0e-232|obr:102708051|K00261 glutamate dehydrogenase (NAD(P)+) [EC:1.4.1.3] | (RefSeq) glutamate dehydrogenase A-like </t>
  </si>
  <si>
    <t>Glutamate/Leucine/Phenylalanine/Valine dehydrogenase</t>
  </si>
  <si>
    <t>hypothetical protein E2562_033801 [Oryza meyeriana var. granulata]</t>
  </si>
  <si>
    <t>PH02Gene42561</t>
  </si>
  <si>
    <t xml:space="preserve">Molecular Function: zinc ion binding (GO:0008270);; Molecular Function: S-adenosylmethionine-homocysteine S-methyltransferase activity (GO:0008898);; Biological Process: methionine biosynthetic process (GO:0009086);; Biological Process: methylation (GO:0032259);; Biological Process: S-methylmethionine cycle (GO:0033528);; Molecular Function: betaine-homocysteine S-methyltransferase activity (GO:0047150);; </t>
  </si>
  <si>
    <t xml:space="preserve">K00547|6.2e-46|bdi:100836808|K00547 homocysteine S-methyltransferase [EC:2.1.1.10] | (RefSeq) homocysteine S-methyltransferase 3 </t>
  </si>
  <si>
    <t>Homocysteine S-methyltransferase</t>
  </si>
  <si>
    <t>Homocysteine S-methyltransferase 2 OS=Zea mays OX=4577 GN=HMT-2 PE=2 SV=1</t>
  </si>
  <si>
    <t>homocysteine S-methyltransferase 3 [Brachypodium distachyon]</t>
  </si>
  <si>
    <t>molecular function: binding (GO:0005488);; biological process: metabolic process (GO:0008152);; molecular function: catalytic activity (GO:0003824);; biological process: cellular process (GO:0009987);; biological process: single-organism process (GO:0044699)</t>
  </si>
  <si>
    <t>PH02Gene27634</t>
  </si>
  <si>
    <t xml:space="preserve">Biological Process: reproduction (GO:0000003);; Biological Process: regulation of cell growth (GO:0001558);; Biological Process: regionalization (GO:0003002);; Biological Process: developmental process involved in reproduction (GO:0003006);; Molecular Function: molecular_function (GO:0003674);; Molecular Function: catalytic activity (GO:0003824);; Molecular Function: protein kinase activity (GO:0004672);; Molecular Function: protein serine/threonine kinase activity (GO:0004674);; Molecular Function: transmembrane signaling receptor activity (GO:0004888);; Molecular Function: receptor binding (GO:0005102);;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mitochondrion (GO:0005739);;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transport (GO:0006810);; Biological Process: water transport (GO:0006833);; Biological Process: response to stress (GO:0006950);; Biological Process: defense response (GO:0006952);; Biological Process: cell communication (GO:0007154);; Biological Process: signal transduction (GO:0007165);; Biological Process: multicellular organism development (GO:0007275);; Biological Process: pattern specification process (GO:0007389);; Biological Process: biological_process (GO:0008150);; Biological Process: metabolic process (GO:0008152);; Biological Process: response to temperature stimulus (GO:0009266);; Biological Process: response to heat (GO:0009408);; Biological Process: response to external stimulus (GO:0009605);; Biological Process: response to biotic stimulus (GO:0009607);; Biological Process: response to bacterium (GO:0009617);; Biological Process: response to fungus (GO:0009620);; Biological Process: response to abiotic stimulus (GO:0009628);; Biological Process: anatomical structure morphogenesis (GO:0009653);; Biological Process: plant-type cell wall organization (GO:0009664);; Biological Process: post-embryonic development (GO:0009791);; Biological Process: axis specification (GO:0009798);; Biological Process: tissue development (GO:0009888);; Biological Process: adaxial/abaxial axis specification (GO:0009943);; Biological Process: polarity specification of adaxial/abaxial axis (GO:0009944);; Biological Process: adaxial/abaxial pattern specification (GO:0009955);; Biological Process: leaf morphogenesis (GO:0009965);; Biological Process: cellular process (GO:0009987);; Biological Process: shoot system morphogenesis (GO:0010016);; Biological Process: phloem or xylem histogenesis (GO:0010087);; Biological Process: stomatal complex morphogenesis (GO:0010103);; Biological Process: transpiration (GO:0010148);; Biological Process: inflorescence development (GO:0010229);; Biological Process: heat acclimation (GO:0010286);; Biological Process: stomatal complex development (GO:0010374);; Cellular Component: membrane (GO:0016020);;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transmembrane receptor protein kinase activity (GO:0019199);; Biological Process: protein metabolic process (GO:0019538);; Biological Process: reproductive process (GO:0022414);; Biological Process: regulation of anatomical structure morphogenesis (GO:0022603);; Biological Process: signaling (GO:0023052);; Biological Process: regulation of cell adhesion (GO:0030155);; Biological Process: multicellular organismal process (GO:0032501);; Biological Process: developmental process (GO:0032502);; Molecular Function: amide binding (GO:0033218);; Biological Process: cellular response to stress (GO:0033554);; Molecular Function: receptor serine/threonine kinase binding (GO:0033612);; Biological Process: cellular response to heat (GO:0034605);; Biological Process: protein modification process (GO:0036211);; Molecular Function: signaling receptor activity (GO:0038023);; Biological Process: regulation of growth (GO:0040008);; Biological Process: fluid transport (GO:0042044);; Molecular Function: peptide binding (GO:0042277);; Biological Process: defense response to bacterium (GO:0042742);; Biological Process: macromolecule metabolic process (GO:0043170);;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external encapsulating structure organization (GO:0045229);; Biological Process: inflorescence morphogenesis (GO:0048281);; Biological Process: leaf development (GO:0048366);; Biological Process: shoot system development (GO:0048367);; Biological Process: reproductive structure development (GO:0048608);;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defense response to fungus (GO:0050832);; Biological Process: response to stimulus (GO:0050896);; Biological Process: regulation of cellular component organization (GO:0051128);; Biological Process: localization (GO:0051179);; Biological Process: establishment of localization (GO:0051234);; Biological Process: regulation of multicellular organismal process (GO:0051239);; Biological Process: regulation of cell division (GO:0051302);; Biological Process: multi-organism process (GO:0051704);; Biological Process: response to other organism (GO:0051707);; Biological Process: cellular response to stimulus (GO:0051716);; Molecular Function: molecular transducer activity (GO:0060089);; Biological Process: reproductive system development (GO:0061458);; Biological Process: specification of axis polarity (GO:0065001);; Biological Process: biological regulation (GO:0065007);; Biological Process: cellular heat acclimation (GO:0070370);; Biological Process: cell wall organization or biogenesis (GO:0071554);; Biological Process: cell wall organization (GO:0071555);; Biological Process: plant-type cell wall organization or biogenesis (GO:0071669);; Biological Process: organic substance metabolic process (GO:0071704);; Biological Process: cellular component organization or biogenesis (GO:0071840);; Cellular Component: cell periphery (GO:0071944);; Biological Process: plant epidermis development (GO:0090558);; Biological Process: reproductive shoot system development (GO:0090567);; Biological Process: plant epidermis morphogenesis (GO:0090626);; Biological Process: post-embryonic plant morphogenesis (GO:0090698);; Biological Process: defense response to other organism (GO:0098542);; Biological Process: plant organ development (GO:0099402);; Biological Process: organonitrogen compound metabolic process (GO:1901564);; Biological Process: plant organ morphogenesis (GO:1905392);; Biological Process: regulation of plant organ morphogenesis (GO:1905421);; Biological Process: regulation of multicellular organismal development (GO:2000026);; </t>
  </si>
  <si>
    <t>PREDICTED: LRR receptor-like serine/threonine-protein kinase ERL1 [Oryza brachyantha]</t>
  </si>
  <si>
    <t>biological process: reproduction (GO:0000003);; biological process: biological regulation (GO:0065007);; biological process: multicellular organismal process (GO:0032501);; biological process: developmental process (GO:0032502);; biological process: single-organism process (GO:0044699);; biological process: reproductive process (GO:0022414);; molecular function: catalytic activity (GO:0003824);; biological process: metabolic process (GO:0008152);; biological process: cellular process (GO:0009987);; biological process: signaling (GO:0023052);; biological process: response to stimulus (GO:0050896);; molecular function: signal transducer activity (GO:0004871);; molecular function: molecular transducer activity (GO:0060089);; molecular function: binding (GO:0005488);; cellular component: cell (GO:0005623);; cellular component: cell part (GO:0044464);; cellular component: organelle (GO:0043226);; cellular component: membrane (GO:0016020);; biological process: localization (GO:0051179);; biological process: multi-organism process (GO:0051704);; biological process: cellular component organization or biogenesis (GO:0071840)</t>
  </si>
  <si>
    <t>PH02Gene38363</t>
  </si>
  <si>
    <t xml:space="preserve">K10999|1.3e-14|dosa:Os03t0808100-01|K10999 cellulose synthase A [EC:2.4.1.12] | (RefSeq) Os03g0808100, CELLULOSE_SYNTHASE_A2, CESA2; Similar to Cellulose synthase-5. </t>
  </si>
  <si>
    <t>probable cellulose synthase A catalytic subunit 2 [UDP-forming] [Oryza sativa Japonica Group]</t>
  </si>
  <si>
    <t>PH02Gene15351</t>
  </si>
  <si>
    <t>Protein of unknown function (DUF1264)</t>
  </si>
  <si>
    <t>Oil body-associated protein 2B OS=Zea mays OX=4577 GN=OBAP2B PE=2 SV=1</t>
  </si>
  <si>
    <t>oil body-associated protein 2B-like [Aegilops tauschii subsp. tauschii]</t>
  </si>
  <si>
    <t>PH02Gene31341</t>
  </si>
  <si>
    <t>hypothetical protein E2562_012435 [Oryza meyeriana var. granulata]</t>
  </si>
  <si>
    <t>PH02Gene14601</t>
  </si>
  <si>
    <t xml:space="preserve">Cellular Component: integral component of membrane (GO:0016021);; Biological Process: negative regulation of apoptotic process (GO:0043066);; </t>
  </si>
  <si>
    <t xml:space="preserve">K21890|1.4e-06|qsu:112002378|K21890 growth hormone-inducible transmembrane protein | (RefSeq) growth hormone-inducible transmembrane protein-like </t>
  </si>
  <si>
    <t>Bax inhibitor 1 OS=Oryza sativa subsp. japonica OX=39947 GN=BI1 PE=2 SV=1</t>
  </si>
  <si>
    <t>Bax inhibitor-1 [Phyllostachys praecox]</t>
  </si>
  <si>
    <t>cellular component: membrane (GO:0016020);; cellular component: membrane part (GO:0044425);; biological process: biological regulation (GO:0065007)</t>
  </si>
  <si>
    <t>PH02Gene09416</t>
  </si>
  <si>
    <t>PH02Gene34271</t>
  </si>
  <si>
    <t xml:space="preserve">Biological Process: histidine biosynthetic process (GO:0000105);; Molecular Function: magnesium ion binding (GO:0000287);; Molecular Function: molecular_function (GO:0003674);; Molecular Function: catalytic activity (GO:0003824);; Molecular Function: ATP phosphoribosyltransferase activity (GO:0003879);; Cellular Component: cellular_component (GO:0005575);; Cellular Component: intracellular (GO:0005622);; Cellular Component: cell (GO:0005623);; Cellular Component: cytoplasm (GO:0005737);; Biological Process: organic acid metabolic process (GO:0006082);; Biological Process: cellular amino acid metabolic process (GO:0006520);; Biological Process: histidine metabolic process (GO:0006547);;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cellular amino acid biosynthetic process (GO:0008652);; Biological Process: biosynthetic process (GO:0009058);; Cellular Component: chloroplast (GO:0009507);; Cellular Component: plastid stroma (GO:0009532);; Cellular Component: plastid (GO:0009536);; Cellular Component: chloroplast stroma (GO:0009570);; Biological Process: cellular process (GO:0009987);; Biological Process: organic acid biosynthetic process (GO:0016053);; Molecular Function: transferase activity (GO:0016740);; Molecular Function: transferase activity, transferring glycosyl groups (GO:0016757);; Molecular Function: transferase activity, transferring pentosyl groups (GO:0016763);; Biological Process: heterocycle biosynthetic process (GO:0018130);; Biological Process: aromatic compound biosynthetic process (GO:0019438);; Biological Process: carboxylic acid metabolic process (GO:0019752);; Biological Process: cellular nitrogen compound metabolic process (GO:0034641);;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primary metabolic process (GO:0044238);; Biological Process: cellular biosynthetic process (GO:0044249);; Biological Process: small molecule metabolic process (GO:0044281);; Biological Process: small molecule biosynthetic process (GO:0044283);;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carboxylic acid biosynthetic process (GO:0046394);; Biological Process: heterocycle metabolic process (GO:0046483);; Biological Process: imidazole-containing compound metabolic process (GO:0052803);; Biological Process: organic substance metabolic process (GO:0071704);;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</t>
  </si>
  <si>
    <t xml:space="preserve">K00765|4.8e-187|dosa:Os03t0134300-01|K00765 ATP phosphoribosyltransferase [EC:2.4.2.17] | (RefSeq) Os03g0134300; Similar to ATP phosphoribosyl transferase. </t>
  </si>
  <si>
    <t>Histidine metabolism (ko00340);; Biosynthesis of amino acids (ko01230)</t>
  </si>
  <si>
    <t>ATP phosphoribosyltransferase</t>
  </si>
  <si>
    <t>ATP phosphoribosyltransferase, chloroplastic OS=Oryza sativa subsp. japonica OX=39947 GN=Os03g0134300 PE=3 SV=1</t>
  </si>
  <si>
    <t>hypothetical protein E2562_023923 [Oryza meyeriana var. granulata]</t>
  </si>
  <si>
    <t>biological process: metabolic process (GO:0008152);; biological process: cellular process (GO:0009987);; biological process: single-organism process (GO:0044699);; molecular function: binding (GO:0005488);; molecular function: catalytic activity (GO:0003824);; cellular component: cell (GO:0005623);; cellular component: cell part (GO:0044464);; cellular component: organelle (GO:0043226);; cellular component: organelle part (GO:0044422)</t>
  </si>
  <si>
    <t>PH02Gene07965</t>
  </si>
  <si>
    <t xml:space="preserve">K14566|8.4e-20|aof:109844566|K14566 U3 small nucleolar RNA-associated protein 24 | (RefSeq) uncharacterized protein LOC109844566 isoform X1 </t>
  </si>
  <si>
    <t>Chaperone protein dnaJ 16 OS=Arabidopsis thaliana OX=3702 GN=ATJ16 PE=2 SV=1</t>
  </si>
  <si>
    <t>hypothetical protein E2562_025767 [Oryza meyeriana var. granulata]</t>
  </si>
  <si>
    <t>PH02Gene26582</t>
  </si>
  <si>
    <t xml:space="preserve">K02995|1.5e-18|adu:107464504|K02995 small subunit ribosomal protein S8e | (RefSeq) 40S ribosomal protein S8 </t>
  </si>
  <si>
    <t>PH02Gene31922</t>
  </si>
  <si>
    <t xml:space="preserve">K15014|4.4e-32|qsu:112035105|K15014 solute carrier family 29 (equilibrative nucleoside transporter), member 1/2/3 | (RefSeq) equilibrative nucleotide transporter 3-like </t>
  </si>
  <si>
    <t>NEP1-interacting protein 1 OS=Arabidopsis thaliana OX=3702 GN=NIP1 PE=1 SV=2</t>
  </si>
  <si>
    <t>NEP1-interacting protein-like 1 [Oryza sativa Japonica Group]</t>
  </si>
  <si>
    <t>Phyllostachys_edulis_newGene_2303</t>
  </si>
  <si>
    <t>dormancy-associated protein homolog 3 [Oryza sativa Japonica Group]</t>
  </si>
  <si>
    <t>Phyllostachys_edulis_newGene_5645</t>
  </si>
  <si>
    <t>PH02Gene00773</t>
  </si>
  <si>
    <t>Glutelin type-A 2 OS=Oryza sativa subsp. japonica OX=39947 GN=GLUA2 PE=1 SV=1</t>
  </si>
  <si>
    <t>hypothetical protein EE612_005892 [Oryza sativa]</t>
  </si>
  <si>
    <t>PH02Gene02734</t>
  </si>
  <si>
    <t xml:space="preserve">K15078|1.8e-51|tcc:18614561|K15078 structure-specific endonuclease subunit SLX1 [EC:3.6.1.-] | (RefSeq) putative disease resistance protein RGA3 </t>
  </si>
  <si>
    <t>PH02Gene04555</t>
  </si>
  <si>
    <t>nucleolar protein 58 isoform X1 [Brachypodium distachyon]</t>
  </si>
  <si>
    <t>Phyllostachys_edulis_newGene_21370</t>
  </si>
  <si>
    <t xml:space="preserve">K16055|2.6e-28|lja:Lj0g3v0314949.1|K16055 trehalose 6-phosphate synthase/phosphatase [EC:2.4.1.15 3.1.3.12] | (RefSeq) Lj0g3v0314949.1; - </t>
  </si>
  <si>
    <t>PH02Gene23763</t>
  </si>
  <si>
    <t xml:space="preserve">K13457|1.8e-157|ats:109779569|K13457 disease resistance protein RPM1 | (RefSeq) LOC109779569; disease resistance protein RPM1-like </t>
  </si>
  <si>
    <t>PH02Gene00349</t>
  </si>
  <si>
    <t xml:space="preserve">K14486|1.2e-163|ini:109187990|K14486 auxin response factor | (RefSeq) auxin response factor 19-like </t>
  </si>
  <si>
    <t>Auxin response factor 12 OS=Oryza sativa subsp. indica OX=39946 GN=ARF12 PE=3 SV=1</t>
  </si>
  <si>
    <t>uncharacterized protein LOC100382863 [Zea mays]</t>
  </si>
  <si>
    <t>PH02Gene42402</t>
  </si>
  <si>
    <t>Protein LURP-one-related 6 OS=Arabidopsis thaliana OX=3702 GN=At2g05910 PE=2 SV=1</t>
  </si>
  <si>
    <t>hypothetical protein E2562_009496 [Oryza meyeriana var. granulata]</t>
  </si>
  <si>
    <t>PH02Gene46572</t>
  </si>
  <si>
    <t xml:space="preserve">Biological Process: glutathione catabolic process (GO:0006751);; Cellular Component: integral component of membrane (GO:0016021);; Molecular Function: glutathione hydrolase activity (GO:0036374);; </t>
  </si>
  <si>
    <t xml:space="preserve">K18592|5.7e-30|osa:4324525|K18592 gamma-glutamyltranspeptidase / glutathione hydrolase / leukotriene-C4 hydrolase [EC:2.3.2.2 3.4.19.13 3.4.19.14] | (RefSeq) gamma-glutamyltranspeptidase 3 </t>
  </si>
  <si>
    <t>Taurine and hypotaurine metabolism (ko00430);; Cyanoamino acid metabolism (ko00460);; Glutathione metabolism (ko00480);; Arachidonic acid metabolism (ko00590)</t>
  </si>
  <si>
    <t>Glutathione hydrolase 3 OS=Arabidopsis thaliana OX=3702 GN=GGT3 PE=2 SV=1</t>
  </si>
  <si>
    <t>hypothetical protein OsI_00423 [Oryza sativa Indica Group]</t>
  </si>
  <si>
    <t>biological process: metabolic process (GO:0008152);; biological process: cellular process (GO:0009987);; cellular component: membrane (GO:0016020);; cellular component: membrane part (GO:0044425);; molecular function: catalytic activity (GO:0003824)</t>
  </si>
  <si>
    <t>PH02Gene10205</t>
  </si>
  <si>
    <t xml:space="preserve">Cellular Component: nucleus (GO:0005634);; Biological Process: regulation of transcription, DNA-templated (GO:0006355);; Biological Process: pollen development (GO:0009555);; Biological Process: positive regulation of programmed cell death (GO:0043068);; Molecular Function: protein dimerization activity (GO:0046983);; Biological Process: anther wall tapetum development (GO:0048658);; </t>
  </si>
  <si>
    <t xml:space="preserve">K13422|9.9e-08|egr:104445939|K13422 transcription factor MYC2 | (RefSeq) transcription factor MYC2 </t>
  </si>
  <si>
    <t>Transcription factor EAT1 OS=Oryza sativa subsp. japonica OX=39947 GN=EAT1 PE=1 SV=2</t>
  </si>
  <si>
    <t>transcription factor EAT1 [Oryza sativa Japonica Group]</t>
  </si>
  <si>
    <t>cellular component: cell (GO:0005623);; cellular component: organelle (GO:0043226);; cellular component: cell part (GO:0044464);; biological process: biological regulation (GO:0065007);; biological process: multicellular organismal process (GO:0032501);; biological process: developmental process (GO:0032502);; biological process: single-organism process (GO:0044699);; molecular function: binding (GO:0005488);; biological process: reproduction (GO:0000003);; biological process: reproductive process (GO:0022414)</t>
  </si>
  <si>
    <t>PH02Gene02773</t>
  </si>
  <si>
    <t>hypothetical protein E2562_026195 [Oryza meyeriana var. granulata]</t>
  </si>
  <si>
    <t>PH02Gene39578</t>
  </si>
  <si>
    <t xml:space="preserve">Molecular Function: 3-oxoacyl-[acyl-carrier-protein] synthase activity (GO:0004315);; Cellular Component: mitochondrion (GO:0005739);; Biological Process: fatty acid biosynthetic process (GO:0006633);; </t>
  </si>
  <si>
    <t xml:space="preserve">K09458|1.6e-269|bdi:100839330|K09458 3-oxoacyl-[acyl-carrier-protein] synthase II [EC:2.3.1.179] | (RefSeq) 3-oxoacyl-[acyl-carrier-protein] synthase II, chloroplastic isoform X1 </t>
  </si>
  <si>
    <t>Beta-ketoacyl synthase, N-terminal domain</t>
  </si>
  <si>
    <t>3-oxoacyl-[acyl-carrier-protein] synthase II, chloroplastic OS=Arabidopsis thaliana OX=3702 GN=KAS2 PE=1 SV=1</t>
  </si>
  <si>
    <t>3-oxoacyl-[acyl-carrier-protein] synthase II, chloroplastic isoform X1 [Brachypodium distachyon]</t>
  </si>
  <si>
    <t>PH02Gene00126</t>
  </si>
  <si>
    <t xml:space="preserve">K11982|1.3e-08|dosa:Os02t0767600-00|K11982 E3 ubiquitin-protein ligase RNF115/126 [EC:2.3.2.27] | (RefSeq) Os02g0767600; Similar to RHC1A. </t>
  </si>
  <si>
    <t>hypothetical protein EJB05_20190, partial [Eragrostis curvula]</t>
  </si>
  <si>
    <t>PH02Gene32598</t>
  </si>
  <si>
    <t>Zinc finger protein ZAT7 OS=Arabidopsis thaliana OX=3702 GN=ZAT7 PE=2 SV=1</t>
  </si>
  <si>
    <t>hypothetical protein E2562_020704 [Oryza meyeriana var. granulata]</t>
  </si>
  <si>
    <t>PH02Gene25678</t>
  </si>
  <si>
    <t xml:space="preserve">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multicellular organism development (GO:0007275);; Biological Process: biological_process (GO:0008150);; Biological Process: anatomical structure morphogenesis (GO:0009653);; Biological Process: post-embryonic development (GO:0009791);; Biological Process: tissue development (GO:0009888);; Biological Process: regulation of biosynthetic process (GO:0009889);; Biological Process: positive regulation of biosynthetic process (GO:0009891);; Biological Process: positive regulation of metabolic process (GO:0009893);; Biological Process: root morphogenesis (GO:0010015);; Biological Process: phloem or xylem histogenesis (GO:0010087);; Biological Process: xylem development (GO:0010089);; Biological Process: post-embryonic root morphogenesis (GO:0010101);; Biological Process: lateral root morphogenesis (GO:0010102);; Biological Process: lateral root formation (GO:0010311);;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regulation of nucleobase-containing compound metabolic process (GO:0019219);; Biological Process: regulation of metabolic process (GO:0019222);; Biological Process: root system development (GO:0022622);;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positive regulation of transcription, DNA-templated (GO:0045893);; Biological Process: positive regulation of nucleobase-containing compound metabolic process (GO:0045935);; Biological Process: root development (GO:0048364);; Biological Process: positive regulation of biological process (GO:0048518);; Biological Process: positive regulation of cellular process (GO:0048522);; Biological Process: lateral root development (GO:0048527);; Biological Process: post-embryonic root development (GO:0048528);; Biological Process: anatomical structure formation involved in morphogenesis (GO:0048646);;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Biological Process: regulation of primary metabolic process (GO:0080090);;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plant organ morphogenesis (GO:1905392);; Biological Process: plant organ formation (GO:1905393);; Biological Process: regulation of cellular macromolecule biosynthetic process (GO:2000112);; Biological Process: regulation of RNA biosynthetic process (GO:2001141);; </t>
  </si>
  <si>
    <t xml:space="preserve">K21994|1.6e-59|sita:101767456|K21994 LOB domain-containing protein 18 | (RefSeq) LOB domain-containing protein 30-like </t>
  </si>
  <si>
    <t>LOB domain-containing protein 30-like [Setaria viridis]</t>
  </si>
  <si>
    <t>PH02Gene22198</t>
  </si>
  <si>
    <t xml:space="preserve">Biological Process: biological_process (GO:0008150);; Molecular Function: hydrolase activity (GO:0016787);; Biological Process: regulation of anatomical structure morphogenesis (GO:0022603);; Biological Process: regulation of shoot system development (GO:0048831);; Biological Process: regulation of biological process (GO:0050789);; Biological Process: regulation of developmental process (GO:0050793);; Biological Process: regulation of multicellular organismal process (GO:0051239);; Biological Process: regulation of morphogenesis of a branching structure (GO:0060688);; Biological Process: biological regulation (GO:0065007);; Biological Process: regulation of shoot system morphogenesis (GO:1900618);; Biological Process: regulation of plant organ formation (GO:1905428);; Biological Process: regulation of multicellular organismal development (GO:2000026);; Biological Process: regulation of secondary shoot formation (GO:2000032);; </t>
  </si>
  <si>
    <t>Peptidase C26</t>
  </si>
  <si>
    <t>Putative glutamine amidotransferase GAT1_2.1 OS=Arabidopsis thaliana OX=3702 GN=GAT1_2.1 PE=2 SV=1</t>
  </si>
  <si>
    <t>hypothetical protein E2562_000841 [Oryza meyeriana var. granulata]</t>
  </si>
  <si>
    <t>molecular function: catalytic activity (GO:0003824);; biological process: biological regulation (GO:0065007)</t>
  </si>
  <si>
    <t>PH02Gene18480</t>
  </si>
  <si>
    <t xml:space="preserve">K16222|2.7e-47|crb:17875230|K16222 Dof zinc finger protein DOF5.5 | (RefSeq) cyclic dof factor 1 </t>
  </si>
  <si>
    <t>PH02Gene37333</t>
  </si>
  <si>
    <t xml:space="preserve">Molecular Function: nucleic acid binding (GO:0003676);; Molecular Function: zinc ion binding (GO:0008270);; Molecular Function: kinase activity (GO:0016301);; Molecular Function: carbohydrate binding (GO:0030246);; </t>
  </si>
  <si>
    <t xml:space="preserve">K01426|2.0e-12|vvi:100248659|K01426 amidase [EC:3.5.1.4] | (RefSeq) putative amidase C869.01 </t>
  </si>
  <si>
    <t>Retrovirus-related Pol polyprotein from transposon TNT 1-94 OS=Nicotiana tabacum OX=4097 PE=2 SV=1</t>
  </si>
  <si>
    <t>retrotransposon protein, putative, Ty1-copia subclass [Oryza sativa Japonica Group]</t>
  </si>
  <si>
    <t>PH02Gene28535</t>
  </si>
  <si>
    <t xml:space="preserve">K10268|5.2e-236|ats:109762530|K10268 F-box and leucine-rich repeat protein 2/20 | (RefSeq) LOC109762530; F-box protein At5g51370-like </t>
  </si>
  <si>
    <t>F-box protein At5g51380 OS=Arabidopsis thaliana OX=3702 GN=At5g51380 PE=2 SV=1</t>
  </si>
  <si>
    <t>hypothetical protein OsJ_07808 [Oryza sativa Japonica Group]</t>
  </si>
  <si>
    <t>PH02Gene15419</t>
  </si>
  <si>
    <t xml:space="preserve">K00830|7.0e-94|bdi:100842260|K00830 alanine-glyoxylate transaminase / serine-glyoxylate transaminase / serine-pyruvate transaminase [EC:2.6.1.44 2.6.1.45 2.6.1.51] | (RefSeq) serine--glyoxylate aminotransferase </t>
  </si>
  <si>
    <t>hypothetical protein BRADI_3g39750v3 [Brachypodium distachyon]</t>
  </si>
  <si>
    <t>PH02Gene27233</t>
  </si>
  <si>
    <t>hypothetical protein DAI22_03g077000 [Oryza sativa Japonica Group]</t>
  </si>
  <si>
    <t>PH02Gene47252</t>
  </si>
  <si>
    <t>Carbohydrate esterase, sialic acid-specific acetylesterase</t>
  </si>
  <si>
    <t>Probable carbohydrate esterase At4g34215 OS=Arabidopsis thaliana OX=3702 GN=At4g34215 PE=1 SV=2</t>
  </si>
  <si>
    <t>hypothetical protein E2562_021654 [Oryza meyeriana var. granulata]</t>
  </si>
  <si>
    <t>PH02Gene18041</t>
  </si>
  <si>
    <t xml:space="preserve">Cellular Component: nucleus (GO:0005634);; Biological Process: floral meristem determinacy (GO:0010582);; </t>
  </si>
  <si>
    <t xml:space="preserve">K14833|1.3e-293|sita:101754326|K14833 nucleolar complex protein 2 | (RefSeq) nucleolar complex protein 2 homolog </t>
  </si>
  <si>
    <t>Noc2p family</t>
  </si>
  <si>
    <t>Nucleolar complex protein 2 homolog OS=Arabidopsis thaliana OX=3702 GN=At2g18220 PE=3 SV=2</t>
  </si>
  <si>
    <t>hypothetical protein GQ55_3G479400 [Panicum hallii var. hallii]</t>
  </si>
  <si>
    <t>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</si>
  <si>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PH02Gene06166</t>
  </si>
  <si>
    <t>[TR]</t>
  </si>
  <si>
    <t>Signal transduction mechanisms;; General function prediction only</t>
  </si>
  <si>
    <t>Tyrosine-protein phosphatase RLPH2 OS=Arabidopsis thaliana OX=3702 GN=RLPH2 PE=1 SV=1</t>
  </si>
  <si>
    <t>uncharacterized protein LOC100832205 [Brachypodium distachyon]</t>
  </si>
  <si>
    <t>PH02Gene11051</t>
  </si>
  <si>
    <t xml:space="preserve">K02889|9.5e-89|obr:102715515|K02889 large subunit ribosomal protein L21e | (RefSeq) 60S ribosomal protein L21-2 </t>
  </si>
  <si>
    <t>Ribosomal protein L21e</t>
  </si>
  <si>
    <t>60S ribosomal protein L21-2 OS=Arabidopsis thaliana OX=3702 GN=RPL21E PE=2 SV=1</t>
  </si>
  <si>
    <t>PREDICTED: 60S ribosomal protein L21-2 [Oryza brachyantha]</t>
  </si>
  <si>
    <t>PH02Gene27279</t>
  </si>
  <si>
    <t xml:space="preserve">K13418|1.1e-115|jcu:105636526|K13418 somatic embryogenesis receptor kinase 1 [EC:2.7.10.1 2.7.11.1] | (RefSeq) somatic embryogenesis receptor kinase 2 isoform X1 </t>
  </si>
  <si>
    <t>LRR receptor kinase SERK2 OS=Oryza sativa subsp. japonica OX=39947 GN=SERK4 PE=3 SV=1</t>
  </si>
  <si>
    <t>PH02Gene50980</t>
  </si>
  <si>
    <t xml:space="preserve">Molecular Function: nucleotide binding (GO:0000166);; Molecular Function: molecular_function (GO:0003674);; Molecular Function: catalytic activity (GO:0003824);; Molecular Function: protein kinase activity (GO:0004672);; Molecular Function: pyruvate dehydrogenase (acetyl-transferring) kinase activity (GO:0004740);; Molecular Function: binding (GO:0005488);; Molecular Function: protein binding (GO:0005515);; Molecular Function: ATP binding (GO:0005524);; Cellular Component: cellular_component (GO:0005575);; Cellular Component: intracellular (GO:0005622);; Cellular Component: cell (GO:0005623);; Cellular Component: cytoplasm (GO:0005737);; Cellular Component: mitochondrion (GO:0005739);; Cellular Component: mitochondrial matrix (GO:0005759);; Biological Process: organic acid metabolic process (GO:0006082);; Biological Process: pyruvate metabolic process (GO:0006090);;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Molecular Function: drug binding (GO:0008144);; Biological Process: biological_process (GO:0008150);; Biological Process: metabolic process (GO:0008152);; Molecular Function: histidine phosphotransfer kinase activity (GO:0009927);;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purine nucleotide binding (GO:0017076);; Biological Process: protein metabolic process (GO:0019538);; Biological Process: carboxylic acid metabolic process (GO:0019752);; Biological Process: signaling (GO:0023052);; Molecular Function: adenyl nucleotide binding (GO:0030554);; Cellular Component: membrane-enclosed lumen (GO:0031974);; Molecular Function: ribonucleotide binding (GO:0032553);; Molecular Function: purine ribonucleotide binding (GO:0032555);; Molecular Function: adenyl ribonucleotide binding (GO:0032559);; Biological Process: monocarboxylic acid metabolic process (GO:0032787);; Molecular Function: purine ribonucleoside triphosphate binding (GO:0035639);; Molecular Function: small molecule binding (GO:0036094);; Biological Process: protein modification process (GO:0036211);; Molecular Function: identical protein binding (GO:0042802);; Molecular Function: protein homodimerization activity (GO:0042803);; Molecular Function: ion binding (GO:0043167);; Molecular Function: anion binding (GO:0043168);;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macromolecule modification (GO:0043412);; Biological Process: oxoacid metabolic process (GO:0043436);;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small molecule metabolic process (GO:0044281);; Cellular Component: organelle part (GO:0044422);; Cellular Component: intracellular part (GO:0044424);; Cellular Component: mitochondrial part (GO:0044429);; Cellular Component: cytoplasmic part (GO:0044444);; Cellular Component: intracellular organelle part (GO:0044446);; Cellular Component: cell part (GO:0044464);; Biological Process: protein autophosphorylation (GO:0046777);; Molecular Function: protein dimerization activity (GO:0046983);; Biological Process: regulation of biological process (GO:0050789);; Biological Process: regulation of cellular process (GO:0050794);; Biological Process: response to stimulus (GO:0050896);; Biological Process: cellular response to stimulus (GO:0051716);; Molecular Function: molecular transducer activity (GO:0060089);; Biological Process: biological regulation (GO:0065007);; Cellular Component: intracellular organelle lumen (GO:0070013);; Biological Process: organic substance metabolic process (GO:0071704);; Molecular Function: organic cyclic compound binding (GO:0097159);; Molecular Function: carbohydrate derivative binding (GO:0097367);; Molecular Function: nucleoside phosphate binding (GO:1901265);; Molecular Function: heterocyclic compound binding (GO:1901363);; Biological Process: organonitrogen compound metabolic process (GO:1901564);; </t>
  </si>
  <si>
    <t xml:space="preserve">K00898|6.1e-155|obr:102704822|K00898 pyruvate dehydrogenase kinase 2/3/4 [EC:2.7.11.2] | (RefSeq) pyruvate dehydrogenase (acetyl-transferring) kinase, mitochondrial-like </t>
  </si>
  <si>
    <t>hypothetical protein E2562_013325 [Oryza meyeriana var. granulata]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</si>
  <si>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(GO:0043226);; cellular component: membrane-enclosed lumen (GO:0031974);; cellular component: organelle part (GO:0044422);; biological process: single-organism process (GO:0044699);; biological process: biological regulation (GO:0065007);; biological process: signaling (GO:0023052);; biological process: response to stimulus (GO:0050896);; molecular function: signal transducer activity (GO:0004871);; molecular function: molecular transducer activity (GO:0060089)</t>
  </si>
  <si>
    <t>PH02Gene38377</t>
  </si>
  <si>
    <t xml:space="preserve">K17500|3.8e-119|obr:102715233|K17500 integrin-linked kinase-associated serine/threonine phosphatase 2C [EC:3.1.3.16] | (RefSeq) probable protein phosphatase 2C 69 </t>
  </si>
  <si>
    <t>Probable protein phosphatase 2C 3 OS=Oryza sativa subsp. japonica OX=39947 GN=Os01g0513100 PE=2 SV=2</t>
  </si>
  <si>
    <t>hypothetical protein E2562_028758 [Oryza meyeriana var. granulata]</t>
  </si>
  <si>
    <t>PH02Gene27833</t>
  </si>
  <si>
    <t xml:space="preserve">K12309|6.3e-229|ath:AT3G52840|K12309 beta-galactosidase [EC:3.2.1.23] | (RefSeq) BGAL2; beta-galactosidase 2 </t>
  </si>
  <si>
    <t>Beta-galactosidase 3 OS=Oryza sativa subsp. japonica OX=39947 GN=Os01g0875500 PE=3 SV=1</t>
  </si>
  <si>
    <t>beta-galactosidase 3-like [Aegilops tauschii subsp. tauschii]</t>
  </si>
  <si>
    <t>PH02Gene41628</t>
  </si>
  <si>
    <t xml:space="preserve">K10436|1.8e-53|sita:101758597|K10436 microtubule-associated protein, RP/EB family | (RefSeq) microtubule-associated protein RP/EB family member 1A </t>
  </si>
  <si>
    <t>Microtubule-associated protein RP/EB family member 1B OS=Arabidopsis thaliana OX=3702 GN=EB1B PE=1 SV=1</t>
  </si>
  <si>
    <t>PH02Gene10195</t>
  </si>
  <si>
    <t xml:space="preserve">K17893|2.6e-154|obr:102708516|K17893 ubiquinol oxidase [EC:1.10.3.11] | (RefSeq) ubiquinol oxidase 2, mitochondrial-like </t>
  </si>
  <si>
    <t>PH02Gene03146</t>
  </si>
  <si>
    <t>zinc finger protein ZAT11 [Brachypodium distachyon]</t>
  </si>
  <si>
    <t>PH02Gene19229</t>
  </si>
  <si>
    <t xml:space="preserve">K07277|1.4e-245|dosa:Os05t0470800-01|K07277 outer membrane protein insertion porin family | (RefSeq) Os05g0470800; Bacterial surface antigen (D15) family protein. </t>
  </si>
  <si>
    <t>Omp85 superfamily domain</t>
  </si>
  <si>
    <t>sorting and assembly machinery component 50 homolog A [Oryza sativa Japonica Group]</t>
  </si>
  <si>
    <t>PH02Gene34335</t>
  </si>
  <si>
    <t xml:space="preserve">K03549|0.0e+00|ats:109773370|K03549 KUP system potassium uptake protein | (RefSeq) LOC109773370; probable potassium transporter 13 </t>
  </si>
  <si>
    <t>Probable potassium transporter 13 OS=Oryza sativa subsp. japonica OX=39947 GN=HAK13 PE=2 SV=1</t>
  </si>
  <si>
    <t>putative potassium transporter 13 [Hordeum vulgare]</t>
  </si>
  <si>
    <t>PH02Gene24043</t>
  </si>
  <si>
    <t>hypothetical protein E2562_004348 [Oryza meyeriana var. granulata]</t>
  </si>
  <si>
    <t>PH02Gene15766</t>
  </si>
  <si>
    <t xml:space="preserve">K08900|9.7e-129|jre:108992867|K08900 mitochondrial chaperone BCS1 | (RefSeq) AAA-ATPase ASD, mitochondrial-like </t>
  </si>
  <si>
    <t>AAA-ATPase ASD, mitochondrial OS=Arabidopsis thaliana OX=3702 GN=AATP1 PE=1 SV=1</t>
  </si>
  <si>
    <t>PH02Gene22734</t>
  </si>
  <si>
    <t xml:space="preserve">K16732|5.4e-270|bdi:100838389|K16732 protein regulator of cytokinesis 1 | (RefSeq) 65-kDa microtubule-associated protein 5 </t>
  </si>
  <si>
    <t>65-kDa microtubule-associated protein 5 [Brachypodium distachyon]</t>
  </si>
  <si>
    <t>PH02Gene12706</t>
  </si>
  <si>
    <t xml:space="preserve">K10663|7.9e-24|sind:105167419|K10663 E3 ubiquitin-protein ligase ATL4 [EC:2.3.2.27] | (RefSeq) E3 ubiquitin-protein ligase ATL4-like </t>
  </si>
  <si>
    <t>PH02Gene41777</t>
  </si>
  <si>
    <t xml:space="preserve">K20558|2.5e-26|adu:107495120|K20558 transcription factor SPEECHLESS | (RefSeq) transcription factor SPEECHLESS </t>
  </si>
  <si>
    <t>Transcription factor bHLH96 OS=Arabidopsis thaliana OX=3702 GN=BHLH96 PE=1 SV=1</t>
  </si>
  <si>
    <t>hypothetical protein EJB05_20116, partial [Eragrostis curvula]</t>
  </si>
  <si>
    <t>Phyllostachys_edulis_newGene_11323</t>
  </si>
  <si>
    <t xml:space="preserve">Molecular Function: molecular_function (GO:0003674);; Molecular Function: catalytic activity (GO:0003824);; Molecular Function: histone acetyltransferase activity (GO:0004402);; Cellular Component: cellular_component (GO:0005575);; Cellular Component: intracellular (GO:0005622);; Cellular Component: cell (GO:0005623);; Cellular Component: cytoplasm (GO:0005737);; Cellular Component: peroxisome (GO:0005777);; Biological Process: chromatin organization (GO:0006325);; Biological Process: cellular protein modification process (GO:0006464);; Biological Process: protein acetylation (GO:0006473);; Biological Process: internal protein amino acid acetylation (GO:0006475);; Biological Process: nitrogen compound metabolic process (GO:0006807);; Biological Process: organelle organization (GO:0006996);; Molecular Function: N-acetyltransferase activity (GO:0008080);; Biological Process: biological_process (GO:0008150);; Biological Process: metabolic process (GO:0008152);; Biological Process: cellular process (GO:0009987);; Biological Process: cellular component organization (GO:0016043);; Molecular Function: acetyltransferase activity (GO:0016407);; Molecular Function: N-acyltransferase activity (GO:0016410);; Biological Process: covalent chromatin modification (GO:0016569);; Biological Process: histone modification (GO:0016570);; Biological Process: histone acetylation (GO:0016573);; Molecular Function: transferase activity (GO:0016740);; Molecular Function: transferase activity, transferring acyl groups (GO:0016746);; Molecular Function: transferase activity, transferring acyl groups other than amino-acyl groups (GO:0016747);; Biological Process: peptidyl-amino acid modification (GO:0018193);; Biological Process: peptidyl-lysine modification (GO:0018205);; Biological Process: internal peptidyl-lysine acetylation (GO:0018393);; Biological Process: peptidyl-lysine acetylation (GO:0018394);; Biological Process: protein metabolic process (GO:0019538);; Molecular Function: peptide N-acetyltransferase activity (GO:0034212);; Biological Process: protein modification process (GO:0036211);; Cellular Component: microbody (GO:0042579);;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protein acylation (GO:0043543);;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chromosome organization (GO:0051276);; Molecular Function: peptide-lysine-N-acetyltransferase activity (GO:0061733);; Biological Process: organic substance metabolic process (GO:0071704);; Biological Process: cellular component organization or biogenesis (GO:0071840);; Biological Process: organonitrogen compound metabolic process (GO:1901564);; </t>
  </si>
  <si>
    <t xml:space="preserve">K06975|6.3e-48|bdi:100831300|K06975 uncharacterized protein | (RefSeq) acetyltransferase At1g77540 </t>
  </si>
  <si>
    <t>GCN5-related N-acetyl-transferase</t>
  </si>
  <si>
    <t>Acetyltransferase At1g77540 OS=Arabidopsis thaliana OX=3702 GN=At1g77540 PE=1 SV=2</t>
  </si>
  <si>
    <t>acetyltransferase At1g77540 [Brachypodium distachyon]</t>
  </si>
  <si>
    <t>molecular function: catalytic activity (GO:0003824);; cellular component: cell (GO:0005623);; cellular component: cell part (GO:0044464);; cellular component: organelle (GO:0043226);; biological process: cellular process (GO:0009987);; biological process: cellular component organization or biogenesis (GO:0071840);; biological process: metabolic process (GO:0008152)</t>
  </si>
  <si>
    <t>Phyllostachys_edulis_newGene_1063</t>
  </si>
  <si>
    <t>hypothetical protein BRADI_2g48860v3 [Brachypodium distachyon]</t>
  </si>
  <si>
    <t>PH02Gene22229</t>
  </si>
  <si>
    <t xml:space="preserve">K01792|4.1e-109|sbi:8064696|K01792 glucose-6-phosphate 1-epimerase [EC:5.1.3.15] | (RefSeq) putative glucose-6-phosphate 1-epimerase </t>
  </si>
  <si>
    <t>putative glucose-6-phosphate 1-epimerase [Dichanthelium oligosanthes]</t>
  </si>
  <si>
    <t>PH02Gene46608</t>
  </si>
  <si>
    <t xml:space="preserve">K04120|0.0e+00|bdi:100825198|K04120 ent-copalyl diphosphate synthase [EC:5.5.1.13] | (RefSeq) ent-copalyl diphosphate synthase 1, chloroplastic isoform X2 </t>
  </si>
  <si>
    <t>Ent-copalyl diphosphate synthase 1, chloroplastic OS=Oryza sativa subsp. japonica OX=39947 GN=CPS1 PE=2 SV=1</t>
  </si>
  <si>
    <t>hypothetical protein E2562_019187 [Oryza meyeriana var. granulata]</t>
  </si>
  <si>
    <t>PH02Gene44223</t>
  </si>
  <si>
    <t xml:space="preserve">K01456|9.4e-108|pavi:110759676|K01456 peptide-N4-(N-acetyl-beta-glucosaminyl)asparagine amidase [EC:3.5.1.52] | (RefSeq) peptide-N(4)-(N-acetyl-beta- glucosaminyl)asparagine amidase-like </t>
  </si>
  <si>
    <t>Probable aldo-keto reductase 2 OS=Oryza sativa subsp. japonica OX=39947 GN=Os04g0338000 PE=2 SV=2</t>
  </si>
  <si>
    <t>hypothetical protein GQ55_7G094600 [Panicum hallii var. hallii]</t>
  </si>
  <si>
    <t>PH02Gene28320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</si>
  <si>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Biological Process: organic acid metabolic process (GO:0006082);; Biological Process: cellular amino acid metabolic process (GO:0006520);; Biological Process: nitrogen compound metabolic process (GO:0006807);; Biological Process: biological_process (GO:0008150);; Biological Process: metabolic process (GO:0008152);; Biological Process: cellular amino acid biosynthetic process (GO:0008652);; Molecular Function: 4-hydroxy-tetrahydrodipicolinate reductase (GO:0008839);; Biological Process: biosynthetic process (GO:0009058);; Biological Process: lysine biosynthetic process via diaminopimelate (GO:0009089);; Cellular Component: chloroplast (GO:0009507);; Cellular Component: plastid stroma (GO:0009532);; Cellular Component: plastid (GO:0009536);; Cellular Component: chloroplast stroma (GO:0009570);; Biological Process: cellular process (GO:0009987);; Biological Process: organic acid biosynthetic process (GO:0016053);; Molecular Function: oxidoreductase activity (GO:0016491);; Molecular Function: oxidoreductase activity, acting on the CH-CH group of donors (GO:0016627);; Molecular Function: oxidoreductase activity, acting on the CH-CH group of donors, NAD or NADP as acceptor (GO:0016628);; Biological Process: carboxylic acid metabolic process (GO:0019752);; Biological Process: diaminopimelate biosynthetic process (GO:0019877);;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dicarboxylic acid metabolic process (GO:0043648);; Biological Process: dicarboxylic acid biosynthetic process (GO:0043650);; Biological Process: cellular metabolic process (GO:0044237);; Biological Process: primary metabolic process (GO:0044238);; Biological Process: cellular biosynthetic process (GO:0044249);; Biological Process: small molecule metabolic process (GO:0044281);; Biological Process: small molecule biosynthetic process (GO:0044283);;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carboxylic acid biosynthetic process (GO:0046394);; Biological Process: diaminopimelate metabolic process (GO:0046451);; Biological Process: oxidation-reduction process (GO:0055114);; Biological Process: organic substance metabolic process (GO:0071704);;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</si>
  <si>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K00215|1.4e-153|dosa:Os02t0436400-01|K00215 4-hydroxy-tetrahydrodipicolinate reductase [EC:1.17.1.8] | (RefSeq) Os02g0436400; NAD(P)-binding domain containing protein. </t>
  </si>
  <si>
    <t>Monobactam biosynthesis (ko00261);; Lysine biosynthesis (ko00300);; Biosynthesis of amino acids (ko01230)</t>
  </si>
  <si>
    <t>Dihydrodipicolinate reductase, C-terminus</t>
  </si>
  <si>
    <t>Probable 4-hydroxy-tetrahydrodipicolinate reductase 1, chloroplastic OS=Oryza sativa subsp. japonica OX=39947 GN=DAPB1 PE=2 SV=1</t>
  </si>
  <si>
    <t>hypothetical protein E2562_032925 [Oryza meyeriana var. granulata]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</si>
  <si>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cellular component: organelle (GO:0043226);; cellular component: organelle part (GO:0044422)</t>
  </si>
  <si>
    <t>PH02Gene20282</t>
  </si>
  <si>
    <t xml:space="preserve">Molecular Function: acid phosphatase activity (GO:0003993);; </t>
  </si>
  <si>
    <t xml:space="preserve">K20728|5.2e-52|bna:106380061|K20728 vegetative storage protein 2 | (RefSeq) vegetative storage protein 2 </t>
  </si>
  <si>
    <t>HAD superfamily, subfamily IIIB (Acid phosphatase)</t>
  </si>
  <si>
    <t>Acid phosphatase 1 OS=Solanum lycopersicum OX=4081 GN=APS1 PE=2 SV=1</t>
  </si>
  <si>
    <t>hypothetical protein E2562_026566 [Oryza meyeriana var. granulata]</t>
  </si>
  <si>
    <t>Phyllostachys_edulis_newGene_12487</t>
  </si>
  <si>
    <t xml:space="preserve">Molecular Function: GTPase activator activity (GO:0005096);; Biological Process: tubulin complex assembly (GO:0007021);; Biological Process: post-chaperonin tubulin folding pathway (GO:0007023);; Molecular Function: beta-tubulin binding (GO:0048487);; </t>
  </si>
  <si>
    <t xml:space="preserve">K21767|9.2e-62|ats:109765454|K21767 tubulin-specific chaperone D | (RefSeq) LOC109765454; tubulin-folding cofactor D </t>
  </si>
  <si>
    <t>HEAT repeat</t>
  </si>
  <si>
    <t>Tubulin-folding cofactor D OS=Arabidopsis thaliana OX=3702 GN=TFCD PE=2 SV=1</t>
  </si>
  <si>
    <t>biological process: biological regulation (GO:0065007);; molecular function: molecular function regulator (GO:0098772);; biological process: cellular process (GO:0009987);; biological process: cellular component organization or biogenesis (GO:0071840);; molecular function: binding (GO:0005488)</t>
  </si>
  <si>
    <t>PH02Gene48999</t>
  </si>
  <si>
    <t xml:space="preserve">K21396|7.8e-54|gsl:Gasu_36200|K21396 ATP-binding cassette, subfamily G (WHITE), eye pigment precursor transporter | (RefSeq) ABC transporter, ATP-binding protein </t>
  </si>
  <si>
    <t>ABC transporter G family member 28 OS=Arabidopsis thaliana OX=3702 GN=ABCG28 PE=3 SV=1</t>
  </si>
  <si>
    <t>ABC transporter G family member 25 [Brachypodium distachyon]</t>
  </si>
  <si>
    <t>Phyllostachys_edulis_newGene_5154</t>
  </si>
  <si>
    <t>PH02Gene46430</t>
  </si>
  <si>
    <t xml:space="preserve">K13457|8.4e-163|bdi:100843577|K13457 disease resistance protein RPM1 | (RefSeq) putative disease resistance RPP13-like protein 3 </t>
  </si>
  <si>
    <t>putative MLA1 [Oryza sativa Japonica Group]</t>
  </si>
  <si>
    <t>PH02Gene36527</t>
  </si>
  <si>
    <t xml:space="preserve">K12135|1.8e-30|thj:104802991|K12135 zinc finger protein CONSTANS | (RefSeq) zinc finger protein CONSTANS-LIKE 2-like </t>
  </si>
  <si>
    <t>Zinc finger protein CO3 OS=Oryza sativa subsp. japonica OX=39947 GN=CO3 PE=2 SV=1</t>
  </si>
  <si>
    <t>constans-like protein [Bambusa oldhamii]</t>
  </si>
  <si>
    <t>PH02Gene26725</t>
  </si>
  <si>
    <t>Sulfite exporter TauE/SafE family protein 4 OS=Arabidopsis thaliana OX=3702 GN=At2g36630 PE=2 SV=1</t>
  </si>
  <si>
    <t>uncharacterized protein C2845_PM01G29780 [Panicum miliaceum]</t>
  </si>
  <si>
    <t>PH02Gene18620</t>
  </si>
  <si>
    <t xml:space="preserve">K17500|2.3e-30|dosa:Os09t0459600-01|K17500 integrin-linked kinase-associated serine/threonine phosphatase 2C [EC:3.1.3.16] | (RefSeq) Os09g0459600; Similar to Calmodulin-binding protein phosphatase. </t>
  </si>
  <si>
    <t>probable protein phosphatase 2C 33 [Brachypodium distachyon]</t>
  </si>
  <si>
    <t>Phyllostachys_edulis_newGene_15891</t>
  </si>
  <si>
    <t>Plant transposase (Ptta/En/Spm family)</t>
  </si>
  <si>
    <t>Os08g0367300 [Oryza sativa Japonica Group]</t>
  </si>
  <si>
    <t>PH02Gene05942</t>
  </si>
  <si>
    <t xml:space="preserve">K23544|5.1e-100|brp:103842861|K23544 serine incorporator 1/3 | (RefSeq) serine incorporator 3 </t>
  </si>
  <si>
    <t>PH02Gene16433</t>
  </si>
  <si>
    <t xml:space="preserve">Biological Process: ribosomal large subunit assembly (GO:0000027);; Biological Process: rRNA modification (GO:0000154);; Biological Process: maturation of LSU-rRNA (GO:0000470);; Biological Process: RNA methylation (GO:0001510);; Molecular Function: molecular_function (GO:0003674);; Molecular Function: catalytic activity (GO:0003824);; Cellular Component: cellular_component (GO:0005575);; Cellular Component: intracellular (GO:0005622);; Cellular Component: cell (GO:0005623);; Cellular Component: nucleus (GO:0005634);; Cellular Component: nucleolus (GO:0005730);; Biological Process: nucleobase-containing compound metabolic process (GO:0006139);; Biological Process: rRNA processing (GO:0006364);; Biological Process: RNA processing (GO:0006396);; Biological Process: cellular aromatic compound metabolic process (GO:0006725);; Biological Process: nitrogen compound metabolic process (GO:0006807);; Biological Process: organelle organization (GO:0006996);; Biological Process: biological_process (GO:0008150);; Biological Process: metabolic process (GO:0008152);; Molecular Function: methyltransferase activity (GO:0008168);; Molecular Function: C-methyltransferase activity (GO:0008169);; Molecular Function: RNA methyltransferase activity (GO:0008173);; Biological Process: positive regulation of cell proliferation (GO:0008284);; Molecular Function: rRNA methyltransferase activity (GO:0008649);; Molecular Function: S-adenosylmethionine-dependent methyltransferase activity (GO:0008757);; Molecular Function: rRNA (cytosine-C5-)-methyltransferase activity (GO:0009383);; Biological Process: RNA modification (GO:0009451);; Biological Process: regulation of signal transduction (GO:0009966);; Biological Process: cellular process (GO:0009987);; Biological Process: gene expression (GO:0010467);; Biological Process: regulation of cell communication (GO:0010646);; Biological Process: cellular component organization (GO:0016043);; Biological Process: RNA metabolic process (GO:0016070);; Biological Process: rRNA metabolic process (GO:0016072);; Molecular Function: rRNA (cytosine) methyltransferase activity (GO:0016434);; Molecular Function: transferase activity (GO:0016740);; Molecular Function: transferase activity, transferring one-carbon groups (GO:0016741);; Biological Process: cellular component assembly (GO:0022607);; Biological Process: ribonucleoprotein complex biogenesis (GO:0022613);; Biological Process: ribonucleoprotein complex assembly (GO:0022618);; Biological Process: regulation of signaling (GO:0023051);; Biological Process: rRNA methylation (GO:0031167);; Cellular Component: membrane-enclosed lumen (GO:0031974);; Cellular Component: nuclear lumen (GO:0031981);; Biological Process: methylation (GO:0032259);; Biological Process: ncRNA processing (GO:0034470);; Biological Process: cellular macromolecular complex assembly (GO:0034622);; Biological Process: cellular nitrogen compound metabolic process (GO:0034641);; Biological Process: ncRNA metabolic process (GO:0034660);; Biological Process: regulation of cell proliferation (GO:0042127);; Biological Process: ribosome biogenesis (GO:0042254);; Biological Process: ribosome assembly (GO:0042255);; Biological Process: ribosomal large subunit biogenesis (GO:0042273);;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macromolecule modification (GO:0043412);; Biological Process: macromolecule methylation (GO:0043414);; Biological Process: macromolecular complex subunit organization (GO:0043933);; Biological Process: cellular component biogenesis (GO:0044085);; Biological Process: cellular metabolic process (GO:0044237);; Biological Process: primary metabolic process (GO:0044238);; Biological Process: cellular macromolecule metabolic process (GO:0044260);;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heterocycle metabolic process (GO:0046483);; Biological Process: positive regulation of biological process (GO:0048518);; Biological Process: positive regulation of cellular process (GO:0048522);; Biological Process: regulation of response to stimulus (GO:0048583);; Biological Process: regulation of biological process (GO:0050789);; Biological Process: regulation of cellular process (GO:0050794);; Biological Process: macromolecular complex assembly (GO:0065003);; Biological Process: biological regulation (GO:0065007);; Cellular Component: intracellular organelle lumen (GO:0070013);; Biological Process: rRNA base methylation (GO:0070475);; Biological Process: organelle assembly (GO:0070925);; Biological Process: organic substance metabolic process (GO:0071704);; Biological Process: ribonucleoprotein complex subunit organization (GO:0071826);; Biological Process: cellular component organization or biogenesis (GO:0071840);; Biological Process: nucleic acid metabolic process (GO:0090304);; Biological Process: organic cyclic compound metabolic process (GO:1901360);; Biological Process: regulation of signal transduction by p53 class mediator (GO:1901796);; Biological Process: regulation of intracellular signal transduction (GO:1902531);; </t>
  </si>
  <si>
    <t xml:space="preserve">K14835|2.9e-256|osa:4347787|K14835 25S rRNA (cytosine2870-C5)-methyltransferase [EC:2.1.1.310] | (RefSeq) 25S rRNA (cytosine-C(5))-methyltransferase nop2 </t>
  </si>
  <si>
    <t>16S rRNA methyltransferase RsmB/F</t>
  </si>
  <si>
    <t>26S rRNA (cytosine-C(5))-methyltransferase NOP2B OS=Arabidopsis thaliana OX=3702 GN=NOP2B PE=1 SV=1</t>
  </si>
  <si>
    <t>hypothetical protein E2562_004632 [Oryza meyeriana var. granulata]</t>
  </si>
  <si>
    <t>biological process: cellular process (GO:0009987);; biological process: cellular component organization or biogenesis (GO:0071840);; biological process: metabolic process (GO:0008152);; molecular function: catalytic activity (GO:0003824);; cellular component: cell (GO:0005623);; cellular component: cell part (GO:0044464);; cellular component: organelle (GO:0043226);; cellular component: organelle part (GO:0044422);; biological process: biological regulation (GO:0065007);; cellular component: membrane-enclosed lumen (GO:0031974)</t>
  </si>
  <si>
    <t>PH02Gene44467</t>
  </si>
  <si>
    <t>PH02Gene18361</t>
  </si>
  <si>
    <t xml:space="preserve">K19044|9.6e-178|sita:101769393|K19044 E3 ubiquitin-protein ligase XBAT32/33 [EC:2.3.2.27] | (RefSeq) probable E3 ubiquitin-protein ligase XBOS32 </t>
  </si>
  <si>
    <t>Probable E3 ubiquitin-protein ligase XBOS32 OS=Oryza sativa subsp. japonica OX=39947 GN=XBOS32 PE=2 SV=2</t>
  </si>
  <si>
    <t>hypothetical protein E2562_002470 [Oryza meyeriana var. granulata]</t>
  </si>
  <si>
    <t>PH02Gene41730</t>
  </si>
  <si>
    <t xml:space="preserve">K18195|1.2e-47|dcr:108224328|K18195 rhamnogalacturonan endolyase [EC:4.2.2.23] | (RefSeq) probable LRR receptor-like serine/threonine-protein kinase At3g47570 </t>
  </si>
  <si>
    <t>probable LRR receptor-like serine/threonine-protein kinase At3g47570 isoform X1 [Sorghum bicolor]</t>
  </si>
  <si>
    <t>PH02Gene22010</t>
  </si>
  <si>
    <t xml:space="preserve">K13418|1.4e-68|hbr:110664195|K13418 somatic embryogenesis receptor kinase 1 [EC:2.7.10.1 2.7.11.1] | (RefSeq) somatic embryogenesis receptor kinase 2-like isoform X1 </t>
  </si>
  <si>
    <t>Probable LRR receptor-like serine/threonine-protein kinase At1g56140 OS=Arabidopsis thaliana OX=3702 GN=At1g56140 PE=2 SV=2</t>
  </si>
  <si>
    <t>hypothetical protein GQ55_7G283300 [Panicum hallii var. hallii]</t>
  </si>
  <si>
    <t>PH02Gene05268</t>
  </si>
  <si>
    <t>Plasmodesmata-located protein 6 OS=Arabidopsis thaliana OX=3702 GN=PDLP6 PE=1 SV=2</t>
  </si>
  <si>
    <t>hypothetical protein E2562_037322 [Oryza meyeriana var. granulata]</t>
  </si>
  <si>
    <t>Phyllostachys_edulis_newGene_17970</t>
  </si>
  <si>
    <t xml:space="preserve">K16280|3.5e-124|bdi:100837126|K16280 E3 ubiquitin-protein ligase RGLG [EC:2.3.2.27] | (RefSeq) E3 ubiquitin-protein ligase RGLG2 isoform X2 </t>
  </si>
  <si>
    <t>hypothetical protein E2562_020199 [Oryza meyeriana var. granulata]</t>
  </si>
  <si>
    <t>Phyllostachys_edulis_newGene_21532</t>
  </si>
  <si>
    <t>Phyllostachys_edulis_newGene_15358</t>
  </si>
  <si>
    <t>Phyllostachys_edulis_newGene_1197</t>
  </si>
  <si>
    <t>PH01B019A14.13 [Phyllostachys edulis]</t>
  </si>
  <si>
    <t>PH02Gene32604</t>
  </si>
  <si>
    <t xml:space="preserve">K03283|0.0e+00|obr:102702055|K03283 heat shock 70kDa protein 1/2/6/8 | (RefSeq) probable mediator of RNA polymerase II transcription subunit 37c </t>
  </si>
  <si>
    <t>Hsp70 protein</t>
  </si>
  <si>
    <t>Heat shock 70 kDa protein 4 OS=Arabidopsis thaliana OX=3702 GN=HSP70-4 PE=1 SV=1</t>
  </si>
  <si>
    <t>PREDICTED: probable mediator of RNA polymerase II transcription subunit 37c [Oryza brachyantha]</t>
  </si>
  <si>
    <t>PH02Gene16549</t>
  </si>
  <si>
    <t>Phyllostachys_edulis_newGene_8067</t>
  </si>
  <si>
    <t>PH02Gene16056</t>
  </si>
  <si>
    <t>neurofilament medium polypeptide [Hordeum vulgare]</t>
  </si>
  <si>
    <t>PH02Gene15395</t>
  </si>
  <si>
    <t xml:space="preserve">K06630|3.0e-120|obr:102712282|K06630 14-3-3 protein epsilon | (RefSeq) 14-3-3-like protein GF14-C </t>
  </si>
  <si>
    <t>14-3-3 protein</t>
  </si>
  <si>
    <t>14-3-3-like protein GF14-C OS=Oryza sativa subsp. japonica OX=39947 GN=GF14C PE=1 SV=1</t>
  </si>
  <si>
    <t>PREDICTED: 14-3-3-like protein GF14-C [Oryza brachyantha]</t>
  </si>
  <si>
    <t>PH02Gene33513</t>
  </si>
  <si>
    <t xml:space="preserve">Biological Process: protein transport (GO:0015031);; Cellular Component: integral component of membrane (GO:0016021);; </t>
  </si>
  <si>
    <t xml:space="preserve">K19995|2.6e-156|dosa:Os03t0582200-01|K19995 secretory carrier-associated membrane protein | (RefSeq) Os03g0582200; SCAMP family protein. </t>
  </si>
  <si>
    <t>SCAMP family</t>
  </si>
  <si>
    <t>Secretory carrier-associated membrane protein 4 OS=Oryza sativa subsp. japonica OX=39947 GN=SCAMP4 PE=2 SV=1</t>
  </si>
  <si>
    <t>hypothetical protein E2562_035726 [Oryza meyeriana var. granulata]</t>
  </si>
  <si>
    <t>PH02Gene23812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</si>
  <si>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nucleoplasm (GO:0005654);; Cellular Component: cytoplasm (GO:0005737);; Cellular Component: endosome (GO:0005768);; Cellular Component: early endosome (GO:0005769);; Cellular Component: Golgi apparatus (GO:0005794);; Biological Process: transport (GO:0006810);; Biological Process: endocytosis (GO:0006897);; Biological Process: receptor-mediated endocytosis (GO:0006898);; Biological Process: biological_process (GO:0008150);; Cellular Component: endomembrane system (GO:0012505);; Cellular Component: integral component of membrane (GO:0016021);; Biological Process: vesicle-mediated transport (GO:0016192);; Cellular Component: coated vesicle (GO:0030135);; Cellular Component: clathrin-coated vesicle (GO:0030136);; Molecular Function: clathrin binding (GO:0030276);; Cellular Component: cytoplasmic vesicle (GO:0031410);; Cellular Component: membrane-enclosed lumen (GO:0031974);; Cellular Component: nuclear lumen (GO:0031981);; Cellular Component: vesicle (GO:0031982);; Molecular Function: clathrin heavy chain binding (GO:0032050);;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cell part (GO:0044464);; Biological Process: localization (GO:0051179);; Biological Process: establishment of localization (GO:0051234);; Cellular Component: intracellular organelle lumen (GO:0070013);; Biological Process: clathrin-dependent endocytosis (GO:0072583);; Cellular Component: intracellular vesicle (GO:0097708);; Biological Process: import into cell (GO:0098657);; </t>
  </si>
  <si>
    <t xml:space="preserve">K22985|1.1e-224|dosa:Os01t0836800-01|K22985 G protein-coupled receptor 107 | (RefSeq) Os01g0836800; Transmembrane receptor, eukaryota domain containing protein. </t>
  </si>
  <si>
    <t>Protein CANDIDATE G-PROTEIN COUPLED RECEPTOR 7 OS=Arabidopsis thaliana OX=3702 GN=CAND7 PE=2 SV=1</t>
  </si>
  <si>
    <t>hypothetical protein E2562_021168 [Oryza meyeriana var. granulata]</t>
  </si>
  <si>
    <t>molecular function: binding (GO:0005488);; cellular component: cell (GO:0005623);; cellular component: cell part (GO:0044464);; cellular component: organelle (GO:0043226);; cellular component: organelle part (GO:0044422);; biological process: localization (GO:0051179);; cellular component: membrane (GO:0016020);; cellular component: membrane part (GO:0044425);; cellular component: membrane-enclosed lumen (GO:0031974)</t>
  </si>
  <si>
    <t>PH02Gene36771</t>
  </si>
  <si>
    <t>hypothetical protein E2562_031120 [Oryza meyeriana var. granulata]</t>
  </si>
  <si>
    <t>PH02Gene06383</t>
  </si>
  <si>
    <t xml:space="preserve">Cellular Component: Golgi apparatus (GO:0005794);; Cellular Component: integral component of membrane (GO:0016021);; Molecular Function: protein-cysteine S-palmitoyltransferase activity (GO:0019706);; </t>
  </si>
  <si>
    <t xml:space="preserve">K20032|6.0e-220|osa:4350702|K20032 palmitoyltransferase ZDHHC13/17 [EC:2.3.1.225] | (RefSeq) probable protein S-acyltransferase 23 </t>
  </si>
  <si>
    <t>Probable protein S-acyltransferase 23 OS=Arabidopsis thaliana OX=3702 GN=PAT23 PE=2 SV=2</t>
  </si>
  <si>
    <t>hypothetical protein OsI_36450 [Oryza sativa Indica Group]</t>
  </si>
  <si>
    <t>PH02Gene29167</t>
  </si>
  <si>
    <t xml:space="preserve">K02896|7.4e-70|bdi:100825894|K02896 large subunit ribosomal protein L24e | (RefSeq) 60S ribosomal protein L24 </t>
  </si>
  <si>
    <t>Ribosomal protein L24e</t>
  </si>
  <si>
    <t>60S ribosomal protein L24 OS=Hordeum vulgare OX=4513 GN=RPL24 PE=2 SV=1</t>
  </si>
  <si>
    <t>hypothetical protein E2562_008769 [Oryza meyeriana var. granulata]</t>
  </si>
  <si>
    <t>PH02Gene01941</t>
  </si>
  <si>
    <t xml:space="preserve">Biological Process: signal transduction (GO:0007165);; </t>
  </si>
  <si>
    <t xml:space="preserve">K20642|4.8e-85|gmx:100776004|K20642 Rho GTPase-activating protein 22/24/25 | (RefSeq) rho GTPase-activating protein 5 </t>
  </si>
  <si>
    <t>RhoGAP domain</t>
  </si>
  <si>
    <t>Rho GTPase-activating protein 3 OS=Arabidopsis thaliana OX=3702 GN=ROPGAP3 PE=2 SV=1</t>
  </si>
  <si>
    <t>rho GTPase-activating protein 5 [Brachypodium distachyon]</t>
  </si>
  <si>
    <t>biological process: cellular process (GO:0009987);; biological process: biological regulation (GO:0065007)</t>
  </si>
  <si>
    <t>PH02Gene13991</t>
  </si>
  <si>
    <t>BTB/POZ and TAZ domain-containing protein 1 OS=Arabidopsis thaliana OX=3702 GN=BT1 PE=1 SV=1</t>
  </si>
  <si>
    <t>BTB/POZ and TAZ domain-containing protein 1 [Brachypodium distachyon]</t>
  </si>
  <si>
    <t>PH02Gene14831</t>
  </si>
  <si>
    <t xml:space="preserve">Biological Process: reproduction (GO:0000003);; Cellular Component: storage vacuole (GO:0000322);; Cellular Component: plant-type vacuole (GO:0000325);; Cellular Component: protein storage vacuole (GO:0000326);; Biological Process: developmental process involved in reproduction (GO:0003006);; Molecular Function: molecular_function (GO:0003674);; Molecular Function: transporter activity (GO:0005215);; Molecular Function: water transmembrane transporter activity (GO:0005372);; Cellular Component: cellular_component (GO:0005575);; Cellular Component: intracellular (GO:0005622);; Cellular Component: cell (GO:0005623);; Cellular Component: cytoplasm (GO:0005737);; Cellular Component: vacuole (GO:0005773);; Cellular Component: vacuolar membrane (GO:0005774);; Cellular Component: plasma membrane (GO:0005886);; Cellular Component: integral component of plasma membrane (GO:0005887);; Biological Process: transport (GO:0006810);; Biological Process: ion transport (GO:0006811);; Biological Process: water transport (GO:0006833);; Biological Process: autophagy (GO:0006914);; Biological Process: multicellular organism development (GO:0007275);; Biological Process: biological_process (GO:0008150);; Biological Process: metabolic process (GO:0008152);; Biological Process: catabolic process (GO:0009056);; Cellular Component: plant-type vacuole membrane (GO:0009705);; Biological Process: post-embryonic development (GO:0009791);; Biological Process: cellular process (GO:0009987);; Biological Process: fruit development (GO:0010154);; Biological Process: seed maturation (GO:0010431);; Molecular Function: water channel activity (GO:0015250);; Molecular Function: channel activity (GO:0015267);; Molecular Function: inorganic solute uptake transmembrane transporter activity (GO:0015318);; Cellular Component: membrane (GO:0016020);; Cellular Component: integral component of membrane (GO:0016021);; Biological Process: developmental maturation (GO:0021700);; Biological Process: reproductive process (GO:0022414);; Molecular Function: passive transmembrane transporter activity (GO:0022803);; Molecular Function: substrate-specific channel activity (GO:0022838);; Molecular Function: transmembrane transporter activity (GO:0022857);; Cellular Component: organelle membrane (GO:0031090);; Cellular Component: intrinsic component of membrane (GO:0031224);; Cellular Component: intrinsic component of plasma membrane (GO:0031226);; Biological Process: multicellular organismal process (GO:0032501);; Biological Process: developmental process (GO:0032502);; Biological Process: multicellular organism reproduction (GO:0032504);; Biological Process: ion transmembrane transport (GO:0034220);; Biological Process: fluid transport (GO:0042044);; Cellular Component: central vacuole (GO:0042807);;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cellular catabolic process (GO:0044248);; Cellular Component: organelle part (GO:0044422);; Cellular Component: intracellular part (GO:0044424);; Cellular Component: membrane part (GO:0044425);; Cellular Component: vacuolar part (GO:0044437);; Cellular Component: cytoplasmic part (GO:0044444);; Cellular Component: intracellular organelle part (GO:0044446);; Cellular Component: plasma membrane part (GO:0044459);; Cellular Component: cell part (GO:0044464);; Biological Process: seed development (GO:0048316);; Biological Process: reproductive structure development (GO:0048608);; Biological Process: multicellular organismal reproductive process (GO:0048609);; Biological Process: system development (GO:0048731);; Biological Process: anatomical structure development (GO:0048856);; Biological Process: localization (GO:0051179);; Biological Process: establishment of localization (GO:0051234);; Biological Process: transmembrane transport (GO:0055085);; Biological Process: reproductive system development (GO:0061458);; Biological Process: process utilizing autophagic mechanism (GO:0061919);; Biological Process: anatomical structure maturation (GO:0071695);; Cellular Component: cell periphery (GO:0071944);; Cellular Component: bounding membrane of organelle (GO:0098588);; Cellular Component: whole membrane (GO:0098805);; </t>
  </si>
  <si>
    <t xml:space="preserve">K09873|1.8e-129|zma:541896|K09873 aquaporin TIP | (RefSeq) tip3a; aquaporin TIP3-1 </t>
  </si>
  <si>
    <t>Aquaporin TIP3-1 OS=Zea mays OX=4577 GN=TIP3-1 PE=2 SV=1</t>
  </si>
  <si>
    <t>hypothetical protein E2562_011537 [Oryza meyeriana var. granulata]</t>
  </si>
  <si>
    <t>biological process: reproduction (GO:0000003);; cellular component: cell (GO:0005623);; cellular component: organelle (GO:0043226);; cellular component: cell part (GO:0044464);; biological process: reproductive process (GO:0022414);; biological process: developmental process (GO:0032502);; molecular function: transporter activity (GO:0005215);; biological process: localization (GO:0051179);; cellular component: membrane (GO:0016020);; cellular component: organelle part (GO:0044422);; cellular component: membrane part (GO:0044425);; biological process: single-organism process (GO:0044699);; biological process: metabolic process (GO:0008152);; biological process: cellular process (GO:0009987);; biological process: multicellular organismal process (GO:0032501)</t>
  </si>
  <si>
    <t>PH02Gene32779</t>
  </si>
  <si>
    <t xml:space="preserve">K19891|2.5e-59|bna:106401262|K19891 glucan endo-1,3-beta-glucosidase 1/2/3 [EC:3.2.1.39] | (RefSeq) glucan endo-1,3-beta-glucosidase 3 </t>
  </si>
  <si>
    <t>Glucan endo-1,3-beta-glucosidase 7 OS=Arabidopsis thaliana OX=3702 GN=At4g34480 PE=1 SV=2</t>
  </si>
  <si>
    <t>hypothetical protein GQ55_9G552600 [Panicum hallii var. hallii]</t>
  </si>
  <si>
    <t>PH02Gene05516</t>
  </si>
  <si>
    <t xml:space="preserve">Cellular Component: THO complex (GO:0000347);; Molecular Function: DNA binding (GO:0003677);; Molecular Function: ATP binding (GO:0005524);; Cellular Component: cellular_component (GO:0005575);; Cellular Component: intracellular (GO:0005622);; Cellular Component: cell (GO:0005623);; Cellular Component: nucleus (GO:0005634);; Biological Process: nucleobase-containing compound metabolic process (GO:0006139);; Biological Process: DNA metabolic process (GO:0006259);; Biological Process: DNA replication (GO:0006260);; Biological Process: DNA-dependent DNA replication (GO:0006261);; Biological Process: DNA unwinding involved in DNA replication (GO:0006268);; Biological Process: DNA replication initiation (GO:0006270);; Biological Process: cellular aromatic compound metabolic process (GO:0006725);; Biological Process: nitrogen compound metabolic process (GO:0006807);; Biological Process: organelle organization (GO:0006996);; Biological Process: biological_process (GO:0008150);; Biological Process: metabolic process (GO:0008152);; Biological Process: biosynthetic process (GO:0009058);; Biological Process: macromolecule biosynthetic process (GO:0009059);; Biological Process: cellular process (GO:0009987);; Biological Process: cellular component organization (GO:0016043);; Biological Process: DNA geometric change (GO:0032392);; Biological Process: DNA duplex unwinding (GO:0032508);; Cellular Component: macromolecular complex (GO:0032991);; Biological Process: cellular nitrogen compound metabolic process (GO:0034641);; Biological Process: cellular macromolecule biosynthetic process (GO:0034645);;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macromolecule metabolic process (GO:0044260);;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heterocycle metabolic process (GO:0046483);; Biological Process: chromosome organization (GO:0051276);; Biological Process: DNA conformation change (GO:0071103);; Biological Process: organic substance metabolic process (GO:0071704);; Biological Process: cellular component organization or biogenesis (GO:0071840);; Biological Process: nucleic acid metabolic process (GO:0090304);; Biological Process: organic cyclic compound metabolic process (GO:1901360);; Biological Process: organic substance biosynthetic process (GO:1901576);; </t>
  </si>
  <si>
    <t xml:space="preserve">K02541|0.0e+00|obr:102705422|K02541 DNA replication licensing factor MCM3 [EC:3.6.4.12] | (RefSeq) DNA replication licensing factor MCM3 </t>
  </si>
  <si>
    <t>DNA replication licensing factor MCM3 OS=Oryza sativa subsp. indica OX=39946 GN=MCM3 PE=3 SV=1</t>
  </si>
  <si>
    <t>hypothetical protein E2562_006999 [Oryza meyeriana var. granulata]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</si>
  <si>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cellular component organization or biogenesis (GO:0071840)</t>
  </si>
  <si>
    <t>PH02Gene40369</t>
  </si>
  <si>
    <t xml:space="preserve">Molecular Function: peroxidase activity (GO:0004601);; Biological Process: cell redox homeostasis (GO:0045454);; Molecular Function: peroxiredoxin activity (GO:0051920);; </t>
  </si>
  <si>
    <t xml:space="preserve">K24140|7.5e-51|sind:105162080|K24140 glutaredoxin-dependent peroxiredoxin [EC:1.11.1.25] | (RefSeq) peroxiredoxin-2B </t>
  </si>
  <si>
    <t>Redoxin</t>
  </si>
  <si>
    <t>Peroxiredoxin-2E-1, chloroplastic OS=Oryza sativa subsp. japonica OX=39947 GN=PRXIIE-1 PE=2 SV=1</t>
  </si>
  <si>
    <t>hypothetical protein EJB05_41607, partial [Eragrostis curvula]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</si>
  <si>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biological process: biological regulation (GO:0065007)</t>
  </si>
  <si>
    <t>PH02Gene35894</t>
  </si>
  <si>
    <t xml:space="preserve">K12309|3.0e-231|ath:AT3G52840|K12309 beta-galactosidase [EC:3.2.1.23] | (RefSeq) BGAL2; beta-galactosidase 2 </t>
  </si>
  <si>
    <t>Phyllostachys_edulis_newGene_20098</t>
  </si>
  <si>
    <t xml:space="preserve">Molecular Function: electron carrier activity (GO:0009055);; Molecular Function: heme binding (GO:0020037);; Molecular Function: metal ion binding (GO:0046872);; </t>
  </si>
  <si>
    <t xml:space="preserve">K00413|2.5e-08|aof:109841088|K00413 ubiquinol-cytochrome c reductase cytochrome c1 subunit | (RefSeq) cytochrome c1-2, heme protein, mitochondrial isoform X1 </t>
  </si>
  <si>
    <t>Cytochrome C1 family</t>
  </si>
  <si>
    <t>Cytochrome c1 1, heme protein, mitochondrial OS=Arabidopsis thaliana OX=3702 GN=CYC1-1 PE=1 SV=1</t>
  </si>
  <si>
    <t>Cytochrome c1 [Cinnamomum micranthum f. kanehirae]</t>
  </si>
  <si>
    <t>molecular function: electron carrier activity (GO:0009055);; molecular function: binding (GO:0005488)</t>
  </si>
  <si>
    <t>PH02Gene29196</t>
  </si>
  <si>
    <t xml:space="preserve">Cellular Component: anaphase-promoting complex (GO:0005680);; </t>
  </si>
  <si>
    <t xml:space="preserve">K03348|0.0e+00|bdi:100840206|K03348 anaphase-promoting complex subunit 1 | (RefSeq) anaphase-promoting complex subunit 1 isoform X2 </t>
  </si>
  <si>
    <t>Anaphase-promoting complex sub unit 1 C-terminal domain</t>
  </si>
  <si>
    <t>Anaphase-promoting complex subunit 1 OS=Arabidopsis thaliana OX=3702 GN=APC1 PE=2 SV=1</t>
  </si>
  <si>
    <t>anaphase-promoting complex subunit 1 isoform X2 [Brachypodium distachyon]</t>
  </si>
  <si>
    <t>cellular component: cell (GO:0005623);; cellular component: macromolecular complex (GO:0032991);; cellular component: organelle (GO:0043226);; cellular component: organelle part (GO:0044422);; cellular component: cell part (GO:0044464)</t>
  </si>
  <si>
    <t>PH02Gene41014</t>
  </si>
  <si>
    <t>PH02Gene21199</t>
  </si>
  <si>
    <t xml:space="preserve">Cellular Component: THO complex (GO:0000347);; Molecular Function: DNA helicase activity (GO:0003678);; Molecular Function: DNA replication origin binding (GO:0003688);; Molecular Function: ATP binding (GO:0005524);; Cellular Component: cytoplasm (GO:0005737);; Biological Process: DNA replication initiation (GO:0006270);; Cellular Component: MCM complex (GO:0042555);; </t>
  </si>
  <si>
    <t xml:space="preserve">K02209|0.0e+00|dosa:Os02t0797400-01|K02209 DNA replication licensing factor MCM5 [EC:3.6.4.12] | (RefSeq) Os02g0797400, MCM5, MINI-CHROMOSOME_MAINTENANCE_PROTEIN_5; MCM family protein. </t>
  </si>
  <si>
    <t>DNA replication licensing factor MCM5 OS=Oryza sativa subsp. japonica OX=39947 GN=MCM5 PE=2 SV=1</t>
  </si>
  <si>
    <t>DNA replication licensing factor MCM5 [Oryza sativa Japonica Group]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</si>
  <si>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catalytic activity (GO:0003824);; molecular function: binding (GO:0005488);; biological process: metabolic process (GO:0008152);; biological process: cellular process (GO:0009987)</t>
  </si>
  <si>
    <t>PH02Gene34869</t>
  </si>
  <si>
    <t xml:space="preserve">K15015|6.6e-113|dosa:Os01t0597600-01|K15015 solute carrier family 32 (vesicular inhibitory amino acid transporter) | (RefSeq) Os01g0597600; Amino acid transporter, transmembrane domain containing protein. </t>
  </si>
  <si>
    <t>Amino acid transporter AVT1I OS=Arabidopsis thaliana OX=3702 GN=AVT1I PE=3 SV=1</t>
  </si>
  <si>
    <t>hypothetical protein OsI_02701 [Oryza sativa Indica Group]</t>
  </si>
  <si>
    <t>PH02Gene50098</t>
  </si>
  <si>
    <t xml:space="preserve">K22374|6.7e-147|obr:102711184|K22374 3''-deamino-3''-oxonicotianamine reductase [EC:1.1.1.285] | (RefSeq) probable NAD(P)H-dependent oxidoreductase 2 </t>
  </si>
  <si>
    <t>PH02Gene46333</t>
  </si>
  <si>
    <t>PH02Gene35610</t>
  </si>
  <si>
    <t xml:space="preserve">K15078|4.7e-82|tcc:18614561|K15078 structure-specific endonuclease subunit SLX1 [EC:3.6.1.-] | (RefSeq) putative disease resistance protein RGA3 </t>
  </si>
  <si>
    <t>putative disease resistance protein RGA3 isoform X2 [Brachypodium distachyon]</t>
  </si>
  <si>
    <t>PH02Gene37164</t>
  </si>
  <si>
    <t xml:space="preserve">Biological Process: glucose metabolic process (GO:0006006);; Molecular Function: oxidoreductase activity, acting on the aldehyde or oxo group of donors, NAD or NADP as acceptor (GO:0016620);; Molecular Function: NADP binding (GO:0050661);; Molecular Function: NAD binding (GO:0051287);; </t>
  </si>
  <si>
    <t xml:space="preserve">K00134|7.2e-184|ats:109733590|K00134 glyceraldehyde 3-phosphate dehydrogenase [EC:1.2.1.12] | (RefSeq) LOC109733590; glyceraldehyde-3-phosphate dehydrogenase 1, cytosolic </t>
  </si>
  <si>
    <t>Glyceraldehyde 3-phosphate dehydrogenase, C-terminal domain</t>
  </si>
  <si>
    <t>Glyceraldehyde-3-phosphate dehydrogenase 1, cytosolic OS=Hordeum vulgare OX=4513 GN=GAPC PE=2 SV=1</t>
  </si>
  <si>
    <t>glyceraldehyde-3-phosphate [Dendrocalamus latiflorus]</t>
  </si>
  <si>
    <t>PH02Gene37846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</si>
  <si>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nucleus (GO:0005634);; Cellular Component: cytoplasm (GO:0005737);; Biological Process: biological_process (GO:0008150);; Biological Process: response to radiation (GO:0009314);; Biological Process: response to light stimulus (GO:0009416);; Biological Process: response to abiotic stimulus (GO:0009628);; Biological Process: response to endogenous stimulus (GO:0009719);; Biological Process: response to hormone (GO:0009725);; Biological Process: response to auxin (GO:0009733);; Biological Process: response to organic substance (GO:0010033);; Biological Process: auxin homeostasis (GO:0010252);; Molecular Function: indole-3-acetic acid amido synthetase activity (GO:0010279);; Molecular Function: ligase activity (GO:0016874);; Molecular Function: ligase activity, forming carbon-nitrogen bonds (GO:0016879);; Molecular Function: acid-amino acid ligase activity (GO:0016881);; Biological Process: response to chemical (GO:0042221);; Biological Process: homeostatic process (GO:0042592);;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chemical homeostasis (GO:0048878);; Biological Process: response to stimulus (GO:0050896);; Biological Process: biological regulation (GO:0065007);; Biological Process: regulation of biological quality (GO:0065008);; </t>
  </si>
  <si>
    <t xml:space="preserve">K14487|1.8e-286|bdi:100822593|K14487 auxin responsive GH3 gene family | (RefSeq) LOW QUALITY PROTEIN: probable indole-3-acetic acid-amido synthetase GH3.7 </t>
  </si>
  <si>
    <t>Probable indole-3-acetic acid-amido synthetase GH3.7 OS=Oryza sativa subsp. japonica OX=39947 GN=GH3.7 PE=2 SV=2</t>
  </si>
  <si>
    <t>LOW QUALITY PROTEIN: probable indole-3-acetic acid-amido synthetase GH3.7 [Brachypodium distachyon]</t>
  </si>
  <si>
    <t>molecular function: catalytic activity (GO:0003824);; cellular component: cell (GO:0005623);; cellular component: cell part (GO:0044464);; cellular component: organelle (GO:0043226);; biological process: response to stimulus (GO:0050896);; biological process: biological regulation (GO:0065007)</t>
  </si>
  <si>
    <t>PH02Gene14970</t>
  </si>
  <si>
    <t xml:space="preserve">Molecular Function: 1,4-alpha-glucan branching enzyme activity (GO:0003844);; Molecular Function: hydrolase activity, hydrolyzing O-glycosyl compounds (GO:0004553);; Biological Process: glycogen biosynthetic process (GO:0005978);; Molecular Function: cation binding (GO:0043169);; </t>
  </si>
  <si>
    <t xml:space="preserve">K00700|0.0e+00|ats:109740400|K00700 1,4-alpha-glucan branching enzyme [EC:2.4.1.18] | (RefSeq) LOC109740400; 1,4-alpha-glucan-branching enzyme 3, chloroplastic/amyloplastic </t>
  </si>
  <si>
    <t>Alpha amylase, C-terminal all-beta domain</t>
  </si>
  <si>
    <t>1,4-alpha-glucan-branching enzyme 3, chloroplastic/amyloplastic OS=Arabidopsis thaliana OX=3702 GN=SBE3 PE=1 SV=1</t>
  </si>
  <si>
    <t>PH02Gene49018</t>
  </si>
  <si>
    <t xml:space="preserve">K08472|7.5e-15|cam:101495828|K08472 mlo protein | (RefSeq) uncharacterized LOC101495828 </t>
  </si>
  <si>
    <t>PH02Gene20647</t>
  </si>
  <si>
    <t xml:space="preserve">Molecular Function: CTP synthase activity (GO:0003883);; Molecular Function: ATP binding (GO:0005524);; Biological Process: glutamine metabolic process (GO:0006541);; Biological Process: 'de novo' CTP biosynthetic process (GO:0044210);; </t>
  </si>
  <si>
    <t xml:space="preserve">K01937|5.0e-42|sita:101770039|K01937 CTP synthase [EC:6.3.4.2] | (RefSeq) CTP synthase </t>
  </si>
  <si>
    <t>CTP synthase [Dichanthelium oligosanthes]</t>
  </si>
  <si>
    <t>PH02Gene21120</t>
  </si>
  <si>
    <t xml:space="preserve">Molecular Function: molecular_function (GO:0003674);; Molecular Function: structural constituent of ribosome (GO:0003735);; Molecular Function: structural molecule activity (GO:0005198);; Cellular Component: cellular_component (GO:0005575);; Cellular Component: cell wall (GO:0005618);; Cellular Component: intracellular (GO:0005622);; Cellular Component: cell (GO:0005623);; Cellular Component: cytoplasm (GO:0005737);; Cellular Component: cytosol (GO:0005829);; Cellular Component: ribosome (GO:0005840);; Cellular Component: plasma membrane (GO:0005886);; Cellular Component: cell-cell junction (GO:0005911);; Biological Process: translation (GO:0006412);; Biological Process: peptide metabolic process (GO:0006518);; Biological Process: nitrogen compound metabolic process (GO:0006807);; Biological Process: biological_process (GO:0008150);; Biological Process: metabolic process (GO:0008152);; Biological Process: biosynthetic process (GO:0009058);; Biological Process: macromolecule biosynthetic process (GO:0009059);; Cellular Component: plasmodesma (GO:0009506);; Cellular Component: chloroplast (GO:0009507);; Cellular Component: plastid (GO:0009536);; Biological Process: response to endogenous stimulus (GO:0009719);; Biological Process: response to hormone (GO:0009725);; Biological Process: response to cytokinin (GO:0009735);; Biological Process: cellular process (GO:0009987);; Biological Process: response to organic substance (GO:0010033);; Biological Process: gene expression (GO:0010467);; Cellular Component: large ribosomal subunit (GO:0015934);; Cellular Component: membrane (GO:0016020);; Biological Process: protein metabolic process (GO:0019538);; Cellular Component: cytosolic large ribosomal subunit (GO:0022625);; Cellular Component: cytosolic ribosome (GO:0022626);; Cellular Component: cell junction (GO:0030054);; Cellular Component: external encapsulating structure (GO:0030312);; Cellular Component: macromolecular complex (GO:0032991);; Biological Process: cellular nitrogen compound metabolic process (GO:0034641);; Biological Process: cellular macromolecule biosynthetic process (GO:0034645);; Biological Process: response to chemical (GO:0042221);; Biological Process: peptide biosynthetic process (GO:0043043);;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cellular amide metabolic process (GO:0043603);; Biological Process: amide biosynthetic process (GO:0043604);;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protein metabolic process (GO:0044267);; Biological Process: cellular nitrogen compound biosynthetic process (GO:0044271);; Cellular Component: ribosomal subunit (GO:0044391);; Cellular Component: organelle part (GO:0044422);; Cellular Component: intracellular part (GO:0044424);; Cellular Component: cytoplasmic part (GO:0044444);; Cellular Component: cytosolic part (GO:0044445);; Cellular Component: intracellular organelle part (GO:0044446);; Cellular Component: cell part (GO:0044464);; Biological Process: response to stimulus (GO:0050896);; Cellular Component: symplast (GO:0055044);; Biological Process: organic substance metabolic process (GO:0071704);; Cellular Component: cell periphery (GO:0071944);; Biological Process: organonitrogen compound metabolic process (GO:1901564);; Biological Process: organonitrogen compound biosynthetic process (GO:1901566);; Biological Process: organic substance biosynthetic process (GO:1901576);; Cellular Component: ribonucleoprotein complex (GO:1990904);; </t>
  </si>
  <si>
    <t xml:space="preserve">K02903|8.1e-72|obr:102704059|K02903 large subunit ribosomal protein L28e | (RefSeq) 60S ribosomal protein L28-1-like </t>
  </si>
  <si>
    <t>Ribosomal L28e protein family</t>
  </si>
  <si>
    <t>60S ribosomal protein L28-1 OS=Arabidopsis thaliana OX=3702 GN=RPL28A PE=1 SV=1</t>
  </si>
  <si>
    <t>hypothetical protein E2562_025996 [Oryza meyeriana var. granulata]</t>
  </si>
  <si>
    <t>molecular function: structural molecule activity (GO:0005198);; cellular component: cell (GO:0005623);; cellular component: cell part (GO:0044464);; cellular component: macromolecular complex (GO:0032991);; cellular component: organelle (GO:0043226);; cellular component: membrane (GO:0016020);; cellular component: cell junction (GO:0030054);; biological process: metabolic process (GO:0008152);; biological process: cellular process (GO:0009987);; biological process: response to stimulus (GO:0050896);; cellular component: organelle part (GO:0044422);; cellular component: symplast (GO:0055044)</t>
  </si>
  <si>
    <t>PH02Gene48850</t>
  </si>
  <si>
    <t xml:space="preserve">K04392|1.7e-34|bdi:100832255|K04392 Ras-related C3 botulinum toxin substrate 1 | (RefSeq) rac-like GTP-binding protein 7 isoform X2 </t>
  </si>
  <si>
    <t>Rac-like GTP-binding protein 7 OS=Oryza sativa subsp. japonica OX=39947 GN=RAC7 PE=2 SV=1</t>
  </si>
  <si>
    <t>Rac-like GTP-binding protein 7 [Dichanthelium oligosanthes]</t>
  </si>
  <si>
    <t>PH02Gene01214</t>
  </si>
  <si>
    <t>uncharacterized protein LOC112887217 [Panicum hallii]</t>
  </si>
  <si>
    <t>PH02Gene31874</t>
  </si>
  <si>
    <t>Calvin cycle protein CP12-1, chloroplastic OS=Arabidopsis thaliana OX=3702 GN=CP12-1 PE=1 SV=1</t>
  </si>
  <si>
    <t>PH02Gene09231</t>
  </si>
  <si>
    <t xml:space="preserve">Cellular Component: plasma membrane (GO:0005886);; Molecular Function: actin filament binding (GO:0051015);; </t>
  </si>
  <si>
    <t>protein NETWORKED 1B [Brachypodium distachyon]</t>
  </si>
  <si>
    <t>PH02Gene25353</t>
  </si>
  <si>
    <t xml:space="preserve">K00640|1.3e-130|ats:109739698|K00640 serine O-acetyltransferase [EC:2.3.1.30] | (RefSeq) LOC109739698; probable serine acetyltransferase 1 </t>
  </si>
  <si>
    <t>Probable serine acetyltransferase 1 OS=Oryza sativa subsp. japonica OX=39947 GN=SAT1 PE=2 SV=1</t>
  </si>
  <si>
    <t>probable serine acetyltransferase 1 [Aegilops tauschii subsp. tauschii]</t>
  </si>
  <si>
    <t>PH02Gene21526</t>
  </si>
  <si>
    <t xml:space="preserve">Molecular Function: 5-methyltetrahydropteroyltriglutamate-homocysteine S-methyltransferase activity (GO:0003871);; Molecular Function: zinc ion binding (GO:0008270);; Biological Process: methionine biosynthetic process (GO:0009086);; </t>
  </si>
  <si>
    <t xml:space="preserve">K00549|0.0e+00|obr:102706616|K00549 5-methyltetrahydropteroyltriglutamate--homocysteine methyltransferase [EC:2.1.1.14] | (RefSeq) 5-methyltetrahydropteroyltriglutamate--homocysteine methyltransferase 1 </t>
  </si>
  <si>
    <t>Cobalamin-independent synthase, Catalytic domain</t>
  </si>
  <si>
    <t>5-methyltetrahydropteroyltriglutamate--homocysteine methyltransferase 1 OS=Oryza sativa subsp. japonica OX=39947 GN=Os12g0623900 PE=2 SV=1</t>
  </si>
  <si>
    <t>PREDICTED: 5-methyltetrahydropteroyltriglutamate--homocysteine methyltransferase 1 [Oryza brachyantha]</t>
  </si>
  <si>
    <t>biological process: metabolic process (GO:0008152);; molecular function: catalytic activity (GO:0003824);; molecular function: binding (GO:0005488);; biological process: cellular process (GO:0009987);; biological process: single-organism process (GO:0044699)</t>
  </si>
  <si>
    <t>Phyllostachys_edulis_newGene_16520</t>
  </si>
  <si>
    <t xml:space="preserve">K15078|4.3e-09|tcc:18614561|K15078 structure-specific endonuclease subunit SLX1 [EC:3.6.1.-] | (RefSeq) putative disease resistance protein RGA3 </t>
  </si>
  <si>
    <t>hypothetical protein E2562_005911 [Oryza meyeriana var. granulata]</t>
  </si>
  <si>
    <t>PH02Gene04112</t>
  </si>
  <si>
    <t xml:space="preserve">Biological Process: phospholipid metabolic process (GO:0006644);; Molecular Function: phosphatidate phosphatase activity (GO:0008195);; Cellular Component: integral component of membrane (GO:0016021);; </t>
  </si>
  <si>
    <t xml:space="preserve">K18693|9.5e-159|ats:109776842|K18693 diacylglycerol diphosphate phosphatase / phosphatidate phosphatase [EC:3.1.3.81 3.1.3.4] | (RefSeq) LOC109776842; lipid phosphate phosphatase 2-like </t>
  </si>
  <si>
    <t>PAP2 superfamily</t>
  </si>
  <si>
    <t>Putative lipid phosphate phosphatase 3, chloroplastic OS=Arabidopsis thaliana OX=3702 GN=LPP3 PE=2 SV=1</t>
  </si>
  <si>
    <t>lipid phosphate phosphatase 2-like [Aegilops tauschii subsp. tauschii]</t>
  </si>
  <si>
    <t>biological process: metabolic process (GO:0008152);; biological process: cellular process (GO:0009987);; biological process: single-organism process (GO:0044699);; molecular function: catalytic activity (GO:0003824);; cellular component: membrane (GO:0016020);; cellular component: membrane part (GO:0044425)</t>
  </si>
  <si>
    <t>PH02Gene39456</t>
  </si>
  <si>
    <t xml:space="preserve">Biological Process: recombinational repair (GO:0000725);; </t>
  </si>
  <si>
    <t>Domain of unknown function (DUF4539)</t>
  </si>
  <si>
    <t>uncharacterized protein LOC104582271 [Brachypodium distachyon]</t>
  </si>
  <si>
    <t>PH02Gene27555</t>
  </si>
  <si>
    <t xml:space="preserve">K09422|3.6e-109|ats:109779329|K09422 transcription factor MYB, plant | (RefSeq) LOC109779329; transcription factor MYB108-like </t>
  </si>
  <si>
    <t>PH02Gene17850</t>
  </si>
  <si>
    <t>uncharacterized protein LOC100842645 isoform X1 [Brachypodium distachyon]</t>
  </si>
  <si>
    <t>PH02Gene09562</t>
  </si>
  <si>
    <t xml:space="preserve">K01598|4.7e-110|sita:101779057|K01598 phosphopantothenoylcysteine decarboxylase [EC:4.1.1.36] | (RefSeq) phosphopantothenoylcysteine decarboxylase </t>
  </si>
  <si>
    <t>[PD]</t>
  </si>
  <si>
    <t>Inorganic ion transport and metabolism;; Cell cycle control, cell division, chromosome partitioning</t>
  </si>
  <si>
    <t>Flavoprotein</t>
  </si>
  <si>
    <t>Phosphopantothenoylcysteine decarboxylase OS=Oryza sativa subsp. japonica OX=39947 GN=HAL3 PE=1 SV=1</t>
  </si>
  <si>
    <t>phosphopantothenoylcysteine decarboxylase [Setaria italica]</t>
  </si>
  <si>
    <t>PH02Gene02966</t>
  </si>
  <si>
    <t>PH02Gene05967</t>
  </si>
  <si>
    <t>PH02Gene37021</t>
  </si>
  <si>
    <t xml:space="preserve">Biological Process: spliceosomal complex assembly (GO:0000245);; Molecular Function: MAP kinase activity (GO:0004707);; Molecular Function: ATP binding (GO:0005524);; Cellular Component: nucleus (GO:0005634);; Cellular Component: cytoplasm (GO:0005737);; Biological Process: regulation of gene expression (GO:0010468);; Biological Process: intracellular signal transduction (GO:0035556);; Biological Process: regulation of mRNA processing (GO:0050684);; </t>
  </si>
  <si>
    <t xml:space="preserve">K08832|4.6e-228|sbi:8077229|K08832 serine/threonine-protein kinase SRPK3 [EC:2.7.11.1] | (RefSeq) SRSF protein kinase 1 </t>
  </si>
  <si>
    <t>Serine/threonine-protein kinase AFC3 OS=Arabidopsis thaliana OX=3702 GN=AFC3 PE=1 SV=2</t>
  </si>
  <si>
    <t>SRSF protein kinase 1 [Sorghum bicolor]</t>
  </si>
  <si>
    <t>biological process: cellular process (GO:0009987);; biological process: cellular component organization or biogenesis (GO:0071840);; biological process: metabolic process (GO:0008152);;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organelle (GO:0043226);; cellular component: cell part (GO:0044464)</t>
  </si>
  <si>
    <t>PH02Gene00588</t>
  </si>
  <si>
    <t xml:space="preserve">K20888|2.6e-99|aof:109846594|K20888 xyloglucan galactosyltransferase MUR3 [EC:2.4.1.-] | (RefSeq) xyloglucan galactosyltransferase KATAMARI1 homolog </t>
  </si>
  <si>
    <t>Xyloglucan galactosyltransferase XLT2 OS=Arabidopsis thaliana OX=3702 GN=XLT2 PE=1 SV=1</t>
  </si>
  <si>
    <t>xyloglucan galactosyltransferase XLT2-like [Aegilops tauschii subsp. tauschii]</t>
  </si>
  <si>
    <t>PH02Gene42695</t>
  </si>
  <si>
    <t>PH02Gene28551</t>
  </si>
  <si>
    <t xml:space="preserve">Molecular Function: aspartate kinase activity (GO:0004072);; Biological Process: threonine biosynthetic process (GO:0009088);; Biological Process: lysine biosynthetic process via diaminopimelate (GO:0009089);; </t>
  </si>
  <si>
    <t xml:space="preserve">K00928|1.6e-37|obr:102707481|K00928 aspartate kinase [EC:2.7.2.4] | (RefSeq) aspartokinase 1, chloroplastic </t>
  </si>
  <si>
    <t>Glycine, serine and threonine metabolism (ko00260);; Monobactam biosynthesis (ko00261);; Cysteine and methionine metabolism (ko00270);; Lysine biosynthesis (ko00300);; 2-Oxocarboxylic acid metabolism (ko01210);; Biosynthesis of amino acids (ko01230)</t>
  </si>
  <si>
    <t>Aspartokinase 1, chloroplastic OS=Arabidopsis thaliana OX=3702 GN=AK1 PE=1 SV=1</t>
  </si>
  <si>
    <t>hypothetical protein EJB05_03610, partial [Eragrostis curvula]</t>
  </si>
  <si>
    <t>PH02Gene18921</t>
  </si>
  <si>
    <t xml:space="preserve">K13436|7.8e-27|dosa:Os01t0899000-01|K13436 pto-interacting protein 1 [EC:2.7.11.1] | (RefSeq) Os01g0899000; Similar to Pti1 kinase-like protein. </t>
  </si>
  <si>
    <t>putative LRR receptor-like serine/threonine-protein kinase MRH1 [Hordeum vulgare]</t>
  </si>
  <si>
    <t>PH02Gene18573</t>
  </si>
  <si>
    <t xml:space="preserve">Molecular Function: molecular_function (GO:0003674);; Molecular Function: catalytic activity (GO:0003824);; Molecular Function: acetyl-CoA:L-glutamate N-acetyltransferase activity (GO:0004042);; Molecular Function: glutamate N-acetyltransferase activity (GO:0004358);; Cellular Component: cellular_component (GO:0005575);; Cellular Component: intracellular (GO:0005622);; Cellular Component: cell (GO:0005623);; Cellular Component: cytoplasm (GO:0005737);; Biological Process: organic acid metabolic process (GO:0006082);; Biological Process: cellular amino acid metabolic process (GO:0006520);; Biological Process: arginine metabolic process (GO:0006525);; Biological Process: arginine biosynthetic process (GO:0006526);; Biological Process: ornithine metabolic process (GO:0006591);; Biological Process: ornithine biosynthetic process (GO:0006592);; Biological Process: nitrogen compound metabolic process (GO:0006807);; Molecular Function: N-acetyltransferase activity (GO:0008080);; Biological Process: biological_process (GO:0008150);; Biological Process: metabolic process (GO:0008152);; Biological Process: cellular amino acid biosynthetic process (GO:0008652);; Biological Process: biosynthetic process (GO:0009058);; Biological Process: glutamine family amino acid metabolic process (GO:0009064);; Biological Process: glutamine family amino acid biosynthetic process (GO:0009084);; Cellular Component: chloroplast (GO:0009507);; Cellular Component: plastid stroma (GO:0009532);; Cellular Component: plastid (GO:0009536);; Cellular Component: chloroplast stroma (GO:0009570);; Biological Process: cellular process (GO:0009987);; Biological Process: organic acid biosynthetic process (GO:0016053);; Molecular Function: acetyltransferase activity (GO:0016407);; Molecular Function: N-acyltransferase activity (GO:0016410);; Molecular Function: transferase activity (GO:0016740);; Molecular Function: transferase activity, transferring acyl groups (GO:0016746);; Molecular Function: transferase activity, transferring acyl groups other than amino-acyl groups (GO:0016747);; Biological Process: carboxylic acid metabolic process (GO:0019752);;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primary metabolic process (GO:0044238);; Biological Process: cellular biosynthetic process (GO:0044249);; Biological Process: small molecule metabolic process (GO:0044281);; Biological Process: small molecule biosynthetic process (GO:0044283);;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carboxylic acid biosynthetic process (GO:0046394);; Biological Process: organic substance metabolic process (GO:0071704);;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</t>
  </si>
  <si>
    <t xml:space="preserve">K00620|3.6e-222|obr:102718722|K00620 glutamate N-acetyltransferase / amino-acid N-acetyltransferase [EC:2.3.1.35 2.3.1.1] | (RefSeq) arginine biosynthesis bifunctional protein ArgJ, chloroplastic </t>
  </si>
  <si>
    <t>ArgJ family</t>
  </si>
  <si>
    <t>Arginine biosynthesis bifunctional protein ArgJ, chloroplastic OS=Oryza sativa subsp. indica OX=39946 GN=OsI_11009 PE=3 SV=1</t>
  </si>
  <si>
    <t>hypothetical protein E2562_032996 [Oryza meyeriana var. granulata]</t>
  </si>
  <si>
    <t>Phyllostachys_edulis_newGene_4673</t>
  </si>
  <si>
    <t xml:space="preserve">K23544|8.5e-81|brp:103842861|K23544 serine incorporator 1/3 | (RefSeq) serine incorporator 3 </t>
  </si>
  <si>
    <t>Wall-associated receptor kinase-like 1 OS=Arabidopsis thaliana OX=3702 GN=WAKL1 PE=2 SV=1</t>
  </si>
  <si>
    <t>hypothetical protein DAI22_01g207708 [Oryza sativa Japonica Group]</t>
  </si>
  <si>
    <t>PH02Gene15973</t>
  </si>
  <si>
    <t xml:space="preserve">Molecular Function: GTPase activity (GO:0003924);; Molecular Function: GTP binding (GO:0005525);; Cellular Component: plasma membrane (GO:0005886);; </t>
  </si>
  <si>
    <t xml:space="preserve">K07904|7.0e-116|obr:102717086|K07904 Ras-related protein Rab-11A | (RefSeq) ras-related protein RABA5c-like </t>
  </si>
  <si>
    <t>Ras-related protein RABA5c OS=Arabidopsis thaliana OX=3702 GN=RABA5C PE=1 SV=1</t>
  </si>
  <si>
    <t>PREDICTED: ras-related protein RABA5c-like [Oryza brachyantha]</t>
  </si>
  <si>
    <t>Phyllostachys_edulis_newGene_16376</t>
  </si>
  <si>
    <t>PH02Gene16650</t>
  </si>
  <si>
    <t xml:space="preserve">K13436|2.1e-20|rcu:8265894|K13436 pto-interacting protein 1 [EC:2.7.11.1] | (RefSeq) pto-interacting protein 1 </t>
  </si>
  <si>
    <t>PH02Gene24404</t>
  </si>
  <si>
    <t xml:space="preserve">K18693|9.9e-172|osa:4345367|K18693 diacylglycerol diphosphate phosphatase / phosphatidate phosphatase [EC:3.1.3.81 3.1.3.4] | (RefSeq) lipid phosphate phosphatase 2 </t>
  </si>
  <si>
    <t>Lipid phosphate phosphatase 2 OS=Arabidopsis thaliana OX=3702 GN=LPP2 PE=2 SV=1</t>
  </si>
  <si>
    <t>lipid phosphate phosphatase 2 [Oryza sativa Japonica Group]</t>
  </si>
  <si>
    <t>PH02Gene16692</t>
  </si>
  <si>
    <t>PH02Gene10153</t>
  </si>
  <si>
    <t>Cation transport protein</t>
  </si>
  <si>
    <t>Cation transporter HKT4 OS=Oryza sativa subsp. japonica OX=39947 GN=HKT4 PE=1 SV=2</t>
  </si>
  <si>
    <t>cation transporter HKT4 [Brachypodium distachyon]</t>
  </si>
  <si>
    <t>PH02Gene13112</t>
  </si>
  <si>
    <t xml:space="preserve">K02942|4.5e-26|obr:102719977|K02942 large subunit ribosomal protein LP1 | (RefSeq) 60S acidic ribosomal protein P1-like </t>
  </si>
  <si>
    <t>60S acidic ribosomal protein P1 OS=Zea mays OX=4577 GN=RPP1A PE=1 SV=1</t>
  </si>
  <si>
    <t>PREDICTED: 60S acidic ribosomal protein P1-like [Oryza brachyantha]</t>
  </si>
  <si>
    <t>PH02Gene00788</t>
  </si>
  <si>
    <t>rop guanine nucleotide exchange factor 9 [Oryza sativa Japonica Group]</t>
  </si>
  <si>
    <t>PH02Gene37914</t>
  </si>
  <si>
    <t xml:space="preserve">Cellular Component: nucleolus (GO:0005730);; Biological Process: rRNA processing (GO:0006364);; Biological Process: megagametogenesis (GO:0009561);; Cellular Component: small-subunit processome (GO:0032040);; </t>
  </si>
  <si>
    <t xml:space="preserve">K14769|8.1e-78|sbi:8055271|K14769 U3 small nucleolar RNA-associated protein 11 | (RefSeq) probable U3 small nucleolar RNA-associated protein 11 </t>
  </si>
  <si>
    <t>Utp11 protein</t>
  </si>
  <si>
    <t>Probable U3 small nucleolar RNA-associated protein 11 OS=Oryza sativa subsp. japonica OX=39947 GN=Os01g0810000 PE=2 SV=2</t>
  </si>
  <si>
    <t>PREDICTED: ribonuclease III domain-containing protein RNC1, chloroplastic-like, partial [Oryza brachyantha]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</si>
  <si>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multicellular organismal process (GO:0032501);; biological process: single-organism process (GO:0044699);; cellular component: macromolecular complex (GO:0032991)</t>
  </si>
  <si>
    <t>PH02Gene26013</t>
  </si>
  <si>
    <t>hypothetical protein D1007_20260 [Hordeum vulgare]</t>
  </si>
  <si>
    <t>Phyllostachys_edulis_newGene_4138</t>
  </si>
  <si>
    <t>Phyllostachys_edulis_newGene_9724</t>
  </si>
  <si>
    <t xml:space="preserve">Cellular Component: 1,3-beta-D-glucan synthase complex (GO:0000148);; Molecular Function: 1,3-beta-D-glucan synthase activity (GO:0003843);; Cellular Component: plasma membrane (GO:0005886);; Biological Process: (1-&gt;3)-beta-D-glucan biosynthetic process (GO:0006075);; Cellular Component: integral component of membrane (GO:0016021);; Molecular Function: glucosyltransferase activity (GO:0046527);; </t>
  </si>
  <si>
    <t xml:space="preserve">K11000|1.2e-23|sbi:8056267|K11000 callose synthase [EC:2.4.1.-] | (RefSeq) callose synthase 3 </t>
  </si>
  <si>
    <t>callose synthase 3 [Sorghum bicolor]</t>
  </si>
  <si>
    <t>PH02Gene01428</t>
  </si>
  <si>
    <t xml:space="preserve">K03327|6.2e-09|nta:107781954|K03327 multidrug resistance protein, MATE family | (RefSeq) protein DETOXIFICATION 14-like </t>
  </si>
  <si>
    <t>hypothetical protein E2562_022095 [Oryza meyeriana var. granulata]</t>
  </si>
  <si>
    <t>PH02Gene25758</t>
  </si>
  <si>
    <t xml:space="preserve">K10615|9.5e-37|ppp:112282946|K10615 E3 ubiquitin-protein ligase HERC4 [EC:2.3.2.26] | (RefSeq) probable E3 ubiquitin-protein ligase HERC4 isoform X1 </t>
  </si>
  <si>
    <t>PH, RCC1 and FYVE domains-containing protein 1 [Brachypodium distachyon]</t>
  </si>
  <si>
    <t>Phyllostachys_edulis_newGene_14916</t>
  </si>
  <si>
    <t>Phyllostachys_edulis_newGene_3711</t>
  </si>
  <si>
    <t>PH02Gene35611</t>
  </si>
  <si>
    <t xml:space="preserve">Biological Process: reproduction (GO:0000003);; Biological Process: developmental process involved in reproduction (GO:0003006);; Molecular Function: molecular_function (GO:0003674);; Molecular Function: catalytic activity (GO:0003824);; Molecular Function: hydrolase activity, hydrolyzing O-glycosyl compounds (GO:0004553);; Cellular Component: cellular_component (GO:0005575);; Cellular Component: extracellular region (GO:0005576);; Cellular Component: cell wall (GO:0005618);; Cellular Component: cell (GO:0005623);; Biological Process: multicellular organism development (GO:0007275);; Biological Process: biological_process (GO:0008150);; Cellular Component: plant-type cell wall (GO:0009505);; Biological Process: post-embryonic development (GO:0009791);; Biological Process: fruit development (GO:0010154);; Biological Process: seed coat development (GO:0010214);; Molecular Function: hydrolase activity (GO:0016787);; Molecular Function: hydrolase activity, acting on glycosyl bonds (GO:0016798);; Biological Process: reproductive process (GO:0022414);; Cellular Component: external encapsulating structure (GO:0030312);; Biological Process: multicellular organismal process (GO:0032501);; Biological Process: developmental process (GO:0032502);; Cellular Component: cell part (GO:0044464);; Molecular Function: alpha-L-arabinofuranosidase activity (GO:0046556);; Cellular Component: apoplast (GO:0048046);; Biological Process: seed development (GO:0048316);; Biological Process: reproductive structure development (GO:0048608);; Biological Process: system development (GO:0048731);; Biological Process: anatomical structure development (GO:0048856);; Biological Process: reproductive system development (GO:0061458);; Cellular Component: cell periphery (GO:0071944);; </t>
  </si>
  <si>
    <t xml:space="preserve">K15920|5.9e-32|eus:EUTSA_v10022061mg|K15920 xylan 1,4-beta-xylosidase [EC:3.2.1.37] | (RefSeq) hypothetical protein </t>
  </si>
  <si>
    <t>Beta-D-xylosidase 1 OS=Arabidopsis thaliana OX=3702 GN=BXL1 PE=1 SV=1</t>
  </si>
  <si>
    <t>hypothetical protein E2562_024328 [Oryza meyeriana var. granulata]</t>
  </si>
  <si>
    <t>biological process: reproduction (GO:0000003);; biological process: reproductive process (GO:0022414);; biological process: developmental process (GO:0032502);; molecular function: catalytic activity (GO:0003824);; cellular component: extracellular region (GO:0005576);; cellular component: cell (GO:0005623);; cellular component: cell part (GO:0044464);; biological process: multicellular organismal process (GO:0032501);; biological process: single-organism process (GO:0044699)</t>
  </si>
  <si>
    <t>Phyllostachys_edulis_newGene_21594</t>
  </si>
  <si>
    <t>PH02Gene49455</t>
  </si>
  <si>
    <t xml:space="preserve">Biological Process: polyamine biosynthetic process (GO:0006596);; Molecular Function: transferase activity (GO:0016740);; </t>
  </si>
  <si>
    <t xml:space="preserve">K18787|1.1e-179|dosa:Os02t0237100-01|K18787 thermospermine synthase [EC:2.5.1.79] | (RefSeq) Os02g0237100; Similar to Spermine synthase. </t>
  </si>
  <si>
    <t>Spermine/spermidine synthase domain</t>
  </si>
  <si>
    <t>Thermospermine synthase ACAULIS5 OS=Arabidopsis thaliana OX=3702 GN=ACL5 PE=1 SV=1</t>
  </si>
  <si>
    <t>thermospermine synthase ACAULIS5 [Oryza sativa Japonica Group]</t>
  </si>
  <si>
    <t>PH02Gene02712</t>
  </si>
  <si>
    <t xml:space="preserve">K15078|1.3e-99|vvi:100255136|K15078 structure-specific endonuclease subunit SLX1 [EC:3.6.1.-] | (RefSeq) putative disease resistance protein RGA1 </t>
  </si>
  <si>
    <t>PH02Gene11835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</si>
  <si>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Molecular Function: cytoskeletal protein binding (GO:0008092);; Cellular Component: endomembrane system (GO:0012505);; Cellular Component: membrane (GO:0016020);; Cellular Component: integral component of membrane (GO:0016021);; Molecular Function: myosin binding (GO:0017022);; Cellular Component: transport vesicle (GO:0030133);; Cellular Component: intrinsic component of membrane (GO:0031224);; Cellular Component: cytoplasmic vesicle (GO:0031410);; Cellular Component: vesicle (GO:0031982);; Cellular Component: organelle (GO:0043226);; Cellular Component: membrane-bounded organelle (GO:0043227);; Cellular Component: intracellular organelle (GO:0043229);; Cellular Component: intracellular part (GO:0044424);; Cellular Component: membrane part (GO:0044425);; Cellular Component: cytoplasmic part (GO:0044444);; Cellular Component: cell part (GO:0044464);; Cellular Component: intracellular vesicle (GO:0097708);; </t>
  </si>
  <si>
    <t xml:space="preserve">K11844|1.2e-11|cmo:103483482|K11844 ubiquitin carboxyl-terminal hydrolase 16/45 [EC:3.4.19.12] | (RefSeq) ubiquitin carboxyl-terminal hydrolase 2 </t>
  </si>
  <si>
    <t>Probable myosin-binding protein 5 OS=Arabidopsis thaliana OX=3702 GN=MYOB5 PE=2 SV=1</t>
  </si>
  <si>
    <t>hypothetical protein E2562_018983 [Oryza meyeriana var. granulata]</t>
  </si>
  <si>
    <t>molecular function: binding (GO:0005488);; cellular component: cell (GO:0005623);; cellular component: cell part (GO:0044464);; cellular component: membrane (GO:0016020);; cellular component: membrane part (GO:0044425);; cellular component: organelle (GO:0043226)</t>
  </si>
  <si>
    <t>PH02Gene05879</t>
  </si>
  <si>
    <t xml:space="preserve">Biological Process: oxidation-reduction process (GO:0055114);; </t>
  </si>
  <si>
    <t xml:space="preserve">K00121|5.6e-217|dosa:Os02t0815500-01|K00121 S-(hydroxymethyl)glutathione dehydrogenase / alcohol dehydrogenase [EC:1.1.1.284 1.1.1.1] | (RefSeq) Os02g0815500; Alcohol dehydrogenase class III (EC 1.1.1.1) (Glutathione-dependent formaldehyde dehydrogenase) (EC 1.2.1.1) (FDH) (FALDH) (GSH-FDH). </t>
  </si>
  <si>
    <t>Glycolysis / Gluconeogenesis (ko00010);; Fatty acid degradation (ko00071);; Tyrosine metabolism (ko00350);; Carbon metabolism (ko01200)</t>
  </si>
  <si>
    <t>Zinc-binding dehydrogenase</t>
  </si>
  <si>
    <t>Alcohol dehydrogenase class-3 OS=Oryza sativa subsp. indica OX=39946 GN=ADHIII PE=3 SV=1</t>
  </si>
  <si>
    <t>hypothetical protein E2562_018510 [Oryza meyeriana var. granulata]</t>
  </si>
  <si>
    <t>PH02Gene36322</t>
  </si>
  <si>
    <t xml:space="preserve">K23260|2.0e-54|mdm:103418352|K23260 scopoletin glucosyltransferase [EC:2.4.1.128] | (RefSeq) scopoletin glucosyltransferase-like </t>
  </si>
  <si>
    <t>hypothetical protein C2845_PM15G02630 [Panicum miliaceum]</t>
  </si>
  <si>
    <t>PH02Gene30518</t>
  </si>
  <si>
    <t xml:space="preserve">Biological Process: mRNA splicing, via spliceosome (GO:0000398);; Cellular Component: nucleus (GO:0005634);; Cellular Component: cytoplasm (GO:0005737);; Biological Process: cellular protein modification process (GO:0006464);; Molecular Function: protein tag (GO:0031386);; </t>
  </si>
  <si>
    <t xml:space="preserve">K13113|6.9e-36|dosa:Os02t0628800-01|K13113 ubiquitin-like protein 5 | (RefSeq) Os02g0628800; Similar to Ubiquitin-like protein 5 (Fragment). </t>
  </si>
  <si>
    <t>Ubiquitin-like protein 5 OS=Arabidopsis thaliana OX=3702 GN=UBL5 PE=3 SV=1</t>
  </si>
  <si>
    <t>hypothetical protein SETIT_1G241600v2 [Setaria italica]</t>
  </si>
  <si>
    <t>biological process: metabolic process (GO:0008152);; biological process: cellular process (GO:0009987);; cellular component: cell (GO:0005623);; cellular component: organelle (GO:0043226);; cellular component: cell part (GO:0044464);; molecular function: protein tag (GO:0031386)</t>
  </si>
  <si>
    <t>PH02Gene37359</t>
  </si>
  <si>
    <t xml:space="preserve">K13679|0.0e+00|obr:102719729|K13679 granule-bound starch synthase [EC:2.4.1.242] | (RefSeq) granule-bound starch synthase 1b, chloroplastic/amyloplastic </t>
  </si>
  <si>
    <t>Granule-bound starch synthase 1b, chloroplastic/amyloplastic (Fragment) OS=Hordeum vulgare OX=4513 PE=1 SV=1</t>
  </si>
  <si>
    <t>PREDICTED: granule-bound starch synthase 1b, chloroplastic/amyloplastic [Oryza brachyantha]</t>
  </si>
  <si>
    <t>Phyllostachys_edulis_newGene_9423</t>
  </si>
  <si>
    <t xml:space="preserve">K10268|8.1e-09|mus:103988581|K10268 F-box and leucine-rich repeat protein 2/20 | (RefSeq) F-box/LRR-repeat protein 3 </t>
  </si>
  <si>
    <t>F-box/LRR-repeat protein 3 [Dichanthelium oligosanthes]</t>
  </si>
  <si>
    <t>PH02Gene16461</t>
  </si>
  <si>
    <t xml:space="preserve">K13418|4.8e-157|ppp:112278174|K13418 somatic embryogenesis receptor kinase 1 [EC:2.7.10.1 2.7.11.1] | (RefSeq) LRR receptor kinase BAK1-like </t>
  </si>
  <si>
    <t>LRR receptor kinase SERL2 OS=Oryza sativa subsp. japonica OX=39947 GN=SERL2 PE=1 SV=1</t>
  </si>
  <si>
    <t>PREDICTED: protein NSP-INTERACTING KINASE 1 [Oryza brachyantha]</t>
  </si>
  <si>
    <t>PH02Gene26212</t>
  </si>
  <si>
    <t xml:space="preserve">K00729|1.2e-07|ghi:107900980|K00729 dolichyl-phosphate beta-glucosyltransferase [EC:2.4.1.117] | (RefSeq) dolichyl-phosphate beta-glucosyltransferase-like </t>
  </si>
  <si>
    <t>PH02Gene11488</t>
  </si>
  <si>
    <t xml:space="preserve">K09651|3.1e-10|ppp:112292274|K09651 rhomboid domain-containing protein 1 [EC:3.4.21.-] | (RefSeq) rhomboid-like protein 14, mitochondrial </t>
  </si>
  <si>
    <t>Dehydrin</t>
  </si>
  <si>
    <t>Rhomboid-like protein 15 OS=Arabidopsis thaliana OX=3702 GN=RBL15 PE=1 SV=2</t>
  </si>
  <si>
    <t>PREDICTED: rhomboid-like protein 15 [Oryza brachyantha]</t>
  </si>
  <si>
    <t>Phyllostachys_edulis_newGene_21021</t>
  </si>
  <si>
    <t xml:space="preserve">K13457|1.8e-83|sbi:8076342|K13457 disease resistance protein RPM1 | (RefSeq) putative disease resistance RPP13-like protein 3 </t>
  </si>
  <si>
    <t>PH02Gene30303</t>
  </si>
  <si>
    <t xml:space="preserve">K15102|2.0e-167|sita:101753458|K15102 solute carrier family 25 (mitochondrial phosphate transporter), member 3 | (RefSeq) mitochondrial phosphate carrier protein 1, mitochondrial </t>
  </si>
  <si>
    <t>Mitochondrial phosphate carrier protein 1, mitochondrial OS=Arabidopsis thaliana OX=3702 GN=MPT1 PE=2 SV=1</t>
  </si>
  <si>
    <t>mitochondrial phosphate carrier protein 1, mitochondrial [Setaria italica]</t>
  </si>
  <si>
    <t>PH02Gene02039</t>
  </si>
  <si>
    <t>Glyoxalase/Bleomycin resistance protein/Dioxygenase superfamily</t>
  </si>
  <si>
    <t>hypothetical protein BAE44_0025223 [Dichanthelium oligosanthes]</t>
  </si>
  <si>
    <t>PH02Gene26262</t>
  </si>
  <si>
    <t>F-box protein PP2-A13 [Brachypodium distachyon]</t>
  </si>
  <si>
    <t>PH02Gene37936</t>
  </si>
  <si>
    <t xml:space="preserve">K05658|0.0e+00|ats:109782270|K05658 ATP-binding cassette, subfamily B (MDR/TAP), member 1 [EC:7.6.2.2] | (RefSeq) LOC109782270; ABC transporter B family member 1 </t>
  </si>
  <si>
    <t>ABC transporter B family member 1 OS=Arabidopsis thaliana OX=3702 GN=ABCB1 PE=1 SV=1</t>
  </si>
  <si>
    <t>PH02Gene33034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</si>
  <si>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Cellular Component: mitochondrion (GO:0005739);;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cytoplasmic part (GO:0044444);;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</si>
  <si>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>Pentatricopeptide repeat-containing protein At4g35850, mitochondrial OS=Arabidopsis thaliana OX=3702 GN=At4g35850 PE=1 SV=1</t>
  </si>
  <si>
    <t>PH02Gene45266</t>
  </si>
  <si>
    <t xml:space="preserve">Cellular Component: lytic vacuole (GO:0000323);; Biological Process: immune system process (GO:0002376);; Cellular Component: cellular_component (GO:0005575);; Cellular Component: intracellular (GO:0005622);; Cellular Component: cell (GO:0005623);; Cellular Component: cytoplasm (GO:0005737);; Cellular Component: lysosome (GO:0005764);; Cellular Component: vacuole (GO:0005773);; Cellular Component: cytosol (GO:0005829);; Cellular Component: cell-cell junction (GO:0005911);; Biological Process: cellular protein modification process (GO:0006464);; Biological Process: protein acetylation (GO:0006473);; Biological Process: N-terminal protein amino acid acetylation (GO:0006474);; Biological Process: nitrogen compound metabolic process (GO:0006807);; Biological Process: transport (GO:0006810);; Biological Process: endocytosis (GO:0006897);; Biological Process: phagocytosis (GO:0006909);; Biological Process: phagocytosis, engulfment (GO:0006911);; Biological Process: immune response (GO:0006955);; Biological Process: biological_process (GO:0008150);; Biological Process: metabolic process (GO:0008152);; Cellular Component: plasmodesma (GO:0009506);; Biological Process: cellular process (GO:0009987);; Biological Process: membrane invagination (GO:0010324);; Biological Process: gene expression (GO:0010467);; Biological Process: cellular component organization (GO:0016043);; Biological Process: vesicle-mediated transport (GO:0016192);; Biological Process: N-terminal peptidyl-methionine acetylation (GO:0017196);; Biological Process: peptidyl-amino acid modification (GO:0018193);; Biological Process: peptidyl-methionine modification (GO:0018206);; Biological Process: protein metabolic process (GO:0019538);; Cellular Component: cell junction (GO:0030054);; Cellular Component: protein acetyltransferase complex (GO:0031248);; Biological Process: N-terminal protein amino acid modification (GO:0031365);; Cellular Component: N-terminal protein acetyltransferase complex (GO:0031414);; Cellular Component: NatB complex (GO:0031416);; Cellular Component: macromolecular complex (GO:0032991);; Biological Process: protein modification process (GO:0036211);;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protein acylation (GO:0043543);;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response to stimulus (GO:0050896);; Biological Process: localization (GO:0051179);; Biological Process: establishment of localization (GO:0051234);; Biological Process: protein maturation (GO:0051604);; Cellular Component: symplast (GO:0055044);; Biological Process: membrane organization (GO:0061024);; Biological Process: organic substance metabolic process (GO:0071704);; Biological Process: cellular component organization or biogenesis (GO:0071840);; Biological Process: import into cell (GO:0098657);; Biological Process: plasma membrane invagination (GO:0099024);; Biological Process: organonitrogen compound metabolic process (GO:1901564);; Cellular Component: acetyltransferase complex (GO:1902493);; Cellular Component: catalytic complex (GO:1902494);; Cellular Component: transferase complex (GO:1990234);; </t>
  </si>
  <si>
    <t xml:space="preserve">K17973|0.0e+00|ats:109785919|K17973 N-terminal acetyltransferase B complex non-catalytic subunit | (RefSeq) LOC109785919; phagocyte signaling-impaired protein isoform X1 </t>
  </si>
  <si>
    <t>N-acetyltransferase B complex (NatB) non catalytic subunit</t>
  </si>
  <si>
    <t>N-terminal acetyltransferase B complex auxiliary subunit NAA25 OS=Arabidopsis thaliana OX=3702 GN=NAA25 PE=2 SV=1</t>
  </si>
  <si>
    <t>hypothetical protein E2562_002903 [Oryza meyeriana var. granulata]</t>
  </si>
  <si>
    <t>cellular component: cell (GO:0005623);; cellular component: organelle (GO:0043226);; cellular component: cell part (GO:0044464);; biological process: immune system process (GO:0002376);; cellular component: cell junction (GO:0030054);; biological process: metabolic process (GO:0008152);; biological process: cellular process (GO:0009987);; biological process: localization (GO:0051179);; biological process: single-organism process (GO:0044699);; biological process: cellular component organization or biogenesis (GO:0071840);; biological process: response to stimulus (GO:0050896);; cellular component: macromolecular complex (GO:0032991);; cellular component: symplast (GO:0055044)</t>
  </si>
  <si>
    <t>PH02Gene30940</t>
  </si>
  <si>
    <t xml:space="preserve">Biological Process: G1/S transition of mitotic cell cycle (GO:0000082);; Molecular Function: nucleotide binding (GO:0000166);; Cellular Component: nuclear chromosome (GO:0000228);; Biological Process: mitotic cell cycle (GO:0000278);; Biological Process: DNA synthesis involved in DNA repair (GO:0000731);; Molecular Function: molecular_function (GO:0003674);; Molecular Function: nucleic acid binding (GO:0003676);; Molecular Function: DNA binding (GO:0003677);; Molecular Function: chromatin binding (GO:0003682);; Molecular Function: catalytic activity (GO:0003824);; Molecular Function: DNA-directed DNA polymerase activity (GO:0003887);; Molecular Function: nuclease activity (GO:0004518);; Molecular Function: exonuclease activity (GO:0004527);; Molecular Function: exodeoxyribonuclease activity (GO:0004529);; Molecular Function: deoxyribonuclease activity (GO:0004536);; Molecular Function: binding (GO:0005488);; Cellular Component: cellular_component (GO:0005575);; Cellular Component: extracellular region (GO:0005576);; Cellular Component: intracellular (GO:0005622);; Cellular Component: cell (GO:0005623);; Cellular Component: nucleus (GO:0005634);; Cellular Component: nucleoplasm (GO:0005654);; Cellular Component: chromosome (GO:0005694);; Cellular Component: plasma membrane (GO:0005886);; Biological Process: nucleobase-containing compound metabolic process (GO:0006139);; Biological Process: DNA metabolic process (GO:0006259);; Biological Process: DNA replication (GO:0006260);; Biological Process: DNA-dependent DNA replication (GO:0006261);; Biological Process: DNA strand elongation involved in DNA replication (GO:0006271);; Biological Process: leading strand elongation (GO:0006272);; Biological Process: DNA repair (GO:0006281);; Biological Process: base-excision repair (GO:0006284);; Biological Process: base-excision repair, gap-filling (GO:0006287);; Biological Process: nucleotide-excision repair (GO:0006289);; Biological Process: nucleotide-excision repair, DNA gap filling (GO:0006297);;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cell cycle (GO:0007049);; Biological Process: multicellular organism development (GO:0007275);; Biological Process: biological_process (GO:0008150);; Biological Process: metabolic process (GO:0008152);; Molecular Function: zinc ion binding (GO:0008270);; Molecular Function: 3'-5'-exodeoxyribonuclease activity (GO:0008296);; Molecular Function: single-stranded DNA exodeoxyribonuclease activity (GO:0008297);; Molecular Function: single-stranded DNA 3'-5' exodeoxyribonuclease activity (GO:0008310);; Molecular Function: 3'-5' exonuclease activity (GO:0008408);; Cellular Component: epsilon DNA polymerase complex (GO:0008622);; Biological Process: biosynthetic process (GO:0009058);; Biological Process: macromolecule biosynthetic process (GO:0009059);; Biological Process: anatomical structure morphogenesis (GO:0009653);; Biological Process: embryo development (GO:0009790);; Biological Process: cellular process (GO:0009987);; Biological Process: root morphogenesis (GO:0010015);; Biological Process: embryonic root morphogenesis (GO:0010086);; Cellular Component: membrane (GO:0016020);; Biological Process: RNA metabolic process (GO:0016070);; Molecular Function: transferase activity (GO:0016740);; Molecular Function: transferase activity, transferring phosphorus-containing groups (GO:0016772);; Molecular Function: nucleotidyltransferase activity (GO:0016779);; Molecular Function: hydrolase activity (GO:0016787);; Molecular Function: hydrolase activity, acting on ester bonds (GO:0016788);; Molecular Function: exonuclease activity, active with either ribo- or deoxyribonucleic acids and producing 5'-phosphomonoesters (GO:0016796);; Molecular Function: exodeoxyribonuclease activity, producing 5'-phosphomonoesters (GO:0016895);; Biological Process: heterocycle biosynthetic process (GO:0018130);; Biological Process: aromatic compound biosynthetic process (GO:0019438);; Biological Process: cell cycle process (GO:0022402);; Biological Process: DNA strand elongation (GO:0022616);; Biological Process: root system development (GO:0022622);; Cellular Component: membrane-enclosed lumen (GO:0031974);; Cellular Component: nuclear lumen (GO:0031981);; Biological Process: multicellular organismal process (GO:0032501);; Biological Process: developmental process (GO:0032502);; Cellular Component: macromolecular complex (GO:0032991);; Biological Process: cellular response to stress (GO:0033554);; Molecular Function: DNA polymerase activity (GO:0034061);; Biological Process: cellular nitrogen compound metabolic process (GO:0034641);; Biological Process: cellular macromolecule biosynthetic process (GO:0034645);; Biological Process: nucleobase-containing compound biosynthetic process (GO:0034654);; Cellular Component: DNA polymerase complex (GO:0042575);;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organelle part (GO:0044422);; Cellular Component: intracellular part (GO:0044424);; Cellular Component: chromosomal part (GO:0044427);; Cellular Component: nuclear part (GO:0044428);; Cellular Component: intracellular organelle part (GO:0044446);; Cellular Component: nuclear chromosome part (GO:0044454);; Cellular Component: cell part (GO:0044464);; Biological Process: cell cycle phase transition (GO:0044770);; Biological Process: mitotic cell cycle phase transition (GO:0044772);; Biological Process: cell cycle G1/S phase transition (GO:0044843);; Biological Process: DNA replication proofreading (GO:0045004);; Biological Process: DNA-dependent DNA replication maintenance of fidelity (GO:0045005);; Biological Process: heterocycle metabolic process (GO:0046483);; Cellular Component: apoplast (GO:0048046);; Biological Process: root development (GO:0048364);; Biological Process: negative regulation of biological process (GO:0048519);; Biological Process: negative regulation of long-day photoperiodism, flowering (GO:0048579);; Biological Process: regulation of post-embryonic development (GO:0048580);; Biological Process: negative regulation of post-embryonic development (GO:0048581);; Biological Process: regulation of response to stimulus (GO:0048583);; Biological Process: negative regulation of response to stimulus (GO:0048585);; Biological Process: regulation of long-day photoperiodism, flowering (GO:0048586);; Biological Process: embryonic morphogenesis (GO:0048598);; Biological Process: system development (GO:0048731);;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negative regulation of developmental process (GO:0051093);; Biological Process: regulation of multicellular organismal process (GO:0051239);; Biological Process: negative regulation of multicellular organismal process (GO:0051241);; Biological Process: regulation of cell division (GO:0051302);; Biological Process: cellular response to stimulus (GO:0051716);; Cellular Component: transferase complex, transferring phosphorus-containing groups (GO:0061695);; Biological Process: biological regulation (GO:0065007);; Cellular Component: intracellular organelle lumen (GO:0070013);; Biological Process: organic substance metabolic process (GO:0071704);; Biological Process: DNA biosynthetic process (GO:0071897);; Cellular Component: cell periphery (GO:0071944);; Biological Process: nucleic acid metabolic process (GO:0090304);; Biological Process: nucleic acid phosphodiester bond hydrolysis (GO:0090305);; Molecular Function: organic cyclic compound binding (GO:0097159);; Biological Process: plant organ development (GO:0099402);; Biological Process: organic cyclic compound metabolic process (GO:1901360);; Biological Process: organic cyclic compound biosynthetic process (GO:1901362);; Molecular Function: heterocyclic compound binding (GO:1901363);; Biological Process: organic substance biosynthetic process (GO:1901576);; Cellular Component: catalytic complex (GO:1902494);; Biological Process: mitotic cell cycle process (GO:1903047);; Biological Process: plant organ morphogenesis (GO:1905392);; Cellular Component: transferase complex (GO:1990234);; Biological Process: regulation of multicellular organismal development (GO:2000026);; Biological Process: regulation of photoperiodism, flowering (GO:2000028);; Biological Process: regulation of reproductive process (GO:2000241);; Biological Process: negative regulation of reproductive process (GO:2000242);; </t>
  </si>
  <si>
    <t xml:space="preserve">K02324|0.0e+00|bdi:100829409|K02324 DNA polymerase epsilon subunit 1 [EC:2.7.7.7] | (RefSeq) DNA polymerase epsilon catalytic subunit A </t>
  </si>
  <si>
    <t>Domain of unknown function (DUF1744)</t>
  </si>
  <si>
    <t>DNA polymerase epsilon catalytic subunit A OS=Arabidopsis thaliana OX=3702 GN=POL2A PE=1 SV=1</t>
  </si>
  <si>
    <t>hypothetical protein E2562_026131 [Oryza meyeriana var. granulata]</t>
  </si>
  <si>
    <t>biological process: cellular process (GO:0009987);;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(GO:0044464);; biological process: metabolic process (GO:0008152);; molecular function: catalytic activity (GO:0003824);; cellular component: extracellular region (GO:0005576);; cellular component: membrane (GO:0016020);; biological process: response to stimulus (GO:0050896);; biological process: multicellular organismal process (GO:0032501);; biological process: developmental process (GO:0032502);; cellular component: membrane-enclosed lumen (GO:0031974);; cellular component: macromolecular complex (GO:0032991);; biological process: biological regulation (GO:0065007)</t>
  </si>
  <si>
    <t>PH02Gene17457</t>
  </si>
  <si>
    <t>PH02Gene40431</t>
  </si>
  <si>
    <t xml:space="preserve">Biological Process: isopentenyl diphosphate biosynthetic process, methylerythritol 4-phosphate pathway (GO:0019288);; Molecular Function: metal ion binding (GO:0046872);; Biological Process: dimethylallyl diphosphate biosynthetic process (GO:0050992);; Molecular Function: 4-hydroxy-3-methylbut-2-en-1-yl diphosphate reductase activity (GO:0051745);; </t>
  </si>
  <si>
    <t xml:space="preserve">K03527|3.0e-242|dosa:Os03t0731900-01|K03527 4-hydroxy-3-methylbut-2-en-1-yl diphosphate reductase [EC:1.17.7.4] | (RefSeq) Os03g0731900; Similar to Isopentenyl/dimethylallyl diphosphate synthase (Fragment). </t>
  </si>
  <si>
    <t>LytB protein</t>
  </si>
  <si>
    <t>4-hydroxy-3-methylbut-2-enyl diphosphate reductase, chloroplastic OS=Oryza sativa subsp. japonica OX=39947 GN=ISPH PE=2 SV=1</t>
  </si>
  <si>
    <t>4-hydroxy-3-methylbut-2-enyl diphosphate reductase, chloroplastic [Oryza sativa Japonica Group]</t>
  </si>
  <si>
    <t>PH02Gene46180</t>
  </si>
  <si>
    <t xml:space="preserve">K15015|4.5e-210|dosa:Os04t0460300-01|K15015 solute carrier family 32 (vesicular inhibitory amino acid transporter) | (RefSeq) Os04g0460300; Amino acid transporter, transmembrane domain containing protein. </t>
  </si>
  <si>
    <t>hypothetical protein E2562_002788 [Oryza meyeriana var. granulata]</t>
  </si>
  <si>
    <t>PH02Gene45004</t>
  </si>
  <si>
    <t xml:space="preserve">K13415|8.2e-120|bdi:100827955|K13415 protein brassinosteroid insensitive 1 [EC:2.7.10.1 2.7.11.1] | (RefSeq) brassinosteroid LRR receptor kinase BRI1 </t>
  </si>
  <si>
    <t>PREDICTED: probable LRR receptor-like serine/threonine-protein kinase At3g47570 [Oryza brachyantha]</t>
  </si>
  <si>
    <t>PH02Gene32783</t>
  </si>
  <si>
    <t xml:space="preserve">Cellular Component: plasma membrane (GO:0005886);; Biological Process: potassium ion transport (GO:0006813);; Molecular Function: potassium ion transmembrane transporter activity (GO:0015079);; Cellular Component: membrane (GO:0016020);; Cellular Component: integral component of membrane (GO:0016021);; </t>
  </si>
  <si>
    <t xml:space="preserve">K03549|0.0e+00|bdi:100833469|K03549 KUP system potassium uptake protein | (RefSeq) potassium transporter 24 </t>
  </si>
  <si>
    <t>Potassium transporter 24 OS=Oryza sativa subsp. japonica OX=39947 GN=HAK24 PE=3 SV=1</t>
  </si>
  <si>
    <t>potassium transporter 24 [Brachypodium distachyon]</t>
  </si>
  <si>
    <t>cellular component: cell (GO:0005623);; cellular component: membrane (GO:0016020);; cellular component: cell part (GO:0044464);; biological process: localization (GO:0051179);; molecular function: transporter activity (GO:0005215);; cellular component: membrane part (GO:0044425)</t>
  </si>
  <si>
    <t>PH02Gene06739</t>
  </si>
  <si>
    <t xml:space="preserve">K01695|1.2e-124|dosa:Os03t0797000-01|K01695 tryptophan synthase alpha chain [EC:4.2.1.20] | (RefSeq) Os03g0797000; Similar to Indole synthase. </t>
  </si>
  <si>
    <t>PH02Gene21624</t>
  </si>
  <si>
    <t xml:space="preserve">Molecular Function: protein kinase activity (GO:0004672);; Molecular Function: ATP binding (GO:0005524);; Biological Process: cell surface receptor signaling pathway (GO:0007166);; </t>
  </si>
  <si>
    <t xml:space="preserve">K00924|1.1e-51|han:110910940|K00924 kinase [EC:2.7.1.-] | (RefSeq) receptor protein kinase TMK1-like </t>
  </si>
  <si>
    <t>Cysteine-rich receptor-like protein kinase 15 OS=Arabidopsis thaliana OX=3702 GN=CRK15 PE=2 SV=2</t>
  </si>
  <si>
    <t>hypothetical protein EE612_043632 [Oryza sativa]</t>
  </si>
  <si>
    <t>biological process: metabolic process (GO:0008152);; biological process: cellular process (GO:0009987);; molecular function: catalytic activity (GO:0003824);; molecular function: binding (GO:0005488);; biological process: signaling (GO:0023052);; biological process: single-organism process (GO:0044699);; biological process: response to stimulus (GO:0050896);; biological process: biological regulation (GO:0065007)</t>
  </si>
  <si>
    <t>PH02Gene20065</t>
  </si>
  <si>
    <t xml:space="preserve">K03283|0.0e+00|dosa:Os01t0840100-01|K03283 heat shock 70kDa protein 1/2/6/8 | (RefSeq) Os01g0840100; Heat shock protein Hsp70 family protein. </t>
  </si>
  <si>
    <t>Heat shock cognate 70 kDa protein OS=Petunia hybrida OX=4102 GN=HSP70 PE=2 SV=1</t>
  </si>
  <si>
    <t>probable mediator of RNA polymerase II transcription subunit 37c [Oryza sativa Japonica Group]</t>
  </si>
  <si>
    <t>PH02Gene48271</t>
  </si>
  <si>
    <t xml:space="preserve">K10251|1.9e-165|ats:109781925|K10251 17beta-estradiol 17-dehydrogenase / very-long-chain 3-oxoacyl-CoA reductase [EC:1.1.1.62 1.1.1.330] | (RefSeq) LOC109781925; very-long-chain 3-oxoacyl-CoA reductase 1 </t>
  </si>
  <si>
    <t>PH02Gene08617</t>
  </si>
  <si>
    <t xml:space="preserve">K02936|2.3e-137|dosa:Os08t0326400-01|K02936 large subunit ribosomal protein L7Ae | (RefSeq) Os08g0326400; 60S ribosomal protein L7a. </t>
  </si>
  <si>
    <t>PH02Gene34041</t>
  </si>
  <si>
    <t>Abscisic stress-ripening protein 1 OS=Solanum lycopersicum OX=4081 GN=ASR1 PE=2 SV=1</t>
  </si>
  <si>
    <t>hypothetical protein E2562_024964 [Oryza meyeriana var. granulata]</t>
  </si>
  <si>
    <t>PH02Gene22771</t>
  </si>
  <si>
    <t>hypothetical protein SEVIR_8G043900v2 [Setaria viridis]</t>
  </si>
  <si>
    <t>PH02Gene17388</t>
  </si>
  <si>
    <t xml:space="preserve">Molecular Function: protein serine/threonine phosphatase activity (GO:0004722);; Cellular Component: nucleus (GO:0005634);; Biological Process: brassinosteroid mediated signaling pathway (GO:0009742);; Molecular Function: metal ion binding (GO:0046872);; </t>
  </si>
  <si>
    <t xml:space="preserve">K01090|0.0e+00|sbi:8069480|K01090 protein phosphatase [EC:3.1.3.16] | (RefSeq) serine/threonine-protein phosphatase BSL1 homolog isoform X1 </t>
  </si>
  <si>
    <t>Serine/threonine-protein phosphatase BSL1 homolog OS=Oryza sativa subsp. japonica OX=39947 GN=BSL1 PE=1 SV=1</t>
  </si>
  <si>
    <t>Serine/threonine-protein phosphatase [Saccharum officinarum]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</si>
  <si>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signaling (GO:0023052);; biological process: single-organism process (GO:0044699);; biological process: response to stimulus (GO:0050896);; biological process: biological regulation (GO:0065007);; molecular function: binding (GO:0005488)</t>
  </si>
  <si>
    <t>PH02Gene13456</t>
  </si>
  <si>
    <t xml:space="preserve">K16569|6.1e-20|ats:109752256|K16569 gamma-tubulin complex component 2 | (RefSeq) LOC109752256; LOW QUALITY PROTEIN: gamma-tubulin complex component 2 </t>
  </si>
  <si>
    <t>hypothetical protein E2562_033056 [Oryza meyeriana var. granulata]</t>
  </si>
  <si>
    <t>PH02Gene26399</t>
  </si>
  <si>
    <t xml:space="preserve">Molecular Function: ATP binding (GO:0005524);; Cellular Component: nucleus (GO:0005634);; Biological Process: transcription, DNA-templated (GO:0006351);; Biological Process: regulation of transcription, DNA-templated (GO:0006355);; Biological Process: developmental process (GO:0032502);; </t>
  </si>
  <si>
    <t xml:space="preserve">K22382|2.2e-10|oeu:111408549|K22382 WD repeat-containing protein 26 | (RefSeq) WD repeat-containing protein 26 homolog </t>
  </si>
  <si>
    <t>WRC</t>
  </si>
  <si>
    <t>Growth-regulating factor 6 OS=Oryza sativa subsp. japonica OX=39947 GN=GRF6 PE=2 SV=2</t>
  </si>
  <si>
    <t>growth-regulating factor 6 [Brachypodium distachyon]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</si>
  <si>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biological regulation (GO:0065007);; biological process: developmental process (GO:0032502)</t>
  </si>
  <si>
    <t>PH02Gene40979</t>
  </si>
  <si>
    <t>PH02Gene24618</t>
  </si>
  <si>
    <t xml:space="preserve">Molecular Function: protein kinase activity (GO:0004672);; Molecular Function: ATP binding (GO:0005524);; Cellular Component: plasma membrane (GO:0005886);; Cellular Component: plasmodesma (GO:0009506);; Cellular Component: integral component of membrane (GO:0016021);; Biological Process: protein autophosphorylation (GO:0046777);; </t>
  </si>
  <si>
    <t xml:space="preserve">K13430|1.3e-27|egu:105051034|K13430 serine/threonine-protein kinase PBS1 [EC:2.7.11.1] | (RefSeq) serine/threonine-protein kinase PBS1 </t>
  </si>
  <si>
    <t>Probable inactive leucine-rich repeat receptor-like protein kinase At3g03770 OS=Arabidopsis thaliana OX=3702 GN=At3g03770 PE=1 SV=1</t>
  </si>
  <si>
    <t>probable inactive leucine-rich repeat receptor-like protein kinase At3g03770 isoform X1 [Brachypodium distachyon]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</si>
  <si>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cellular component: cell junction (GO:0030054);; cellular component: membrane part (GO:0044425)</t>
  </si>
  <si>
    <t>Phyllostachys_edulis_newGene_1184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</si>
  <si>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Biological Process: phosphorus metabolic process (GO:0006793);; Biological Process: phosphate-containing compound metabolic process (GO:0006796);; Biological Process: biological_process (GO:0008150);; Biological Process: metabolic process (GO:0008152);; Cellular Component: chloroplast (GO:0009507);; Cellular Component: chromoplast (GO:0009509);; Cellular Component: plastid (GO:0009536);;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Cellular Component: intracellular part (GO:0044424);; Cellular Component: cytoplasmic part (GO:0044444);; Cellular Component: cell part (GO:0044464);; Molecular Function: 4-(cytidine 5'-diphospho)-2-C-methyl-D-erythritol kinase activity (GO:0050515);; </t>
  </si>
  <si>
    <t xml:space="preserve">K00919|9.6e-75|obr:102713138|K00919 4-diphosphocytidyl-2-C-methyl-D-erythritol kinase [EC:2.7.1.148] | (RefSeq) 4-diphosphocytidyl-2-C-methyl-D-erythritol kinase, chloroplastic </t>
  </si>
  <si>
    <t>4-diphosphocytidyl-2-C-methyl-D-erythritol kinase, chloroplastic OS=Oryza sativa subsp. japonica OX=39947 GN=ISPE PE=2 SV=1</t>
  </si>
  <si>
    <t>hypothetical protein E2562_030937 [Oryza meyeriana var. granulata]</t>
  </si>
  <si>
    <t>molecular function: catalytic activity (GO:0003824);; cellular component: cell (GO:0005623);; cellular component: cell part (GO:0044464);; biological process: metabolic process (GO:0008152);; biological process: cellular process (GO:0009987);; cellular component: organelle (GO:0043226)</t>
  </si>
  <si>
    <t>PH02Gene37389</t>
  </si>
  <si>
    <t xml:space="preserve">K15078|3.0e-47|spen:107032673|K15078 structure-specific endonuclease subunit SLX1 [EC:3.6.1.-] | (RefSeq) putative disease resistance protein RGA3 </t>
  </si>
  <si>
    <t>hypothetical protein EJB05_55162, partial [Eragrostis curvula]</t>
  </si>
  <si>
    <t>PH02Gene18025</t>
  </si>
  <si>
    <t xml:space="preserve">K09835|5.9e-16|mdm:103454192|K09835 prolycopene isomerase [EC:5.2.1.13] | (RefSeq) prolycopene isomerase, chloroplastic </t>
  </si>
  <si>
    <t>FAD dependent oxidoreductase</t>
  </si>
  <si>
    <t>pyridine nucleotide-disulfide oxidoreductase domain-containing protein 2 [Hordeum vulgare]</t>
  </si>
  <si>
    <t>PH02Gene25009</t>
  </si>
  <si>
    <t xml:space="preserve">Cellular Component: nucleus (GO:0005634);; Cellular Component: chloroplast (GO:0009507);; </t>
  </si>
  <si>
    <t>Pentatricopeptide repeat-containing protein At3g59040 OS=Arabidopsis thaliana OX=3702 GN=At3g59040 PE=2 SV=2</t>
  </si>
  <si>
    <t>hypothetical protein EE612_042572 [Oryza sativa]</t>
  </si>
  <si>
    <t>PH02Gene31314</t>
  </si>
  <si>
    <t xml:space="preserve">Molecular Function: adenine phosphoribosyltransferase activity (GO:0003999);; Cellular Component: Golgi apparatus (GO:0005794);; Cellular Component: cytosol (GO:0005829);; Cellular Component: plasma membrane (GO:0005886);; Biological Process: adenine salvage (GO:0006168);; Biological Process: nucleoside metabolic process (GO:0009116);; </t>
  </si>
  <si>
    <t xml:space="preserve">K00759|2.6e-94|ats:109760451|K00759 adenine phosphoribosyltransferase [EC:2.4.2.7] | (RefSeq) LOC109760451; adenine phosphoribosyltransferase 2-like isoform X1 </t>
  </si>
  <si>
    <t>Phosphoribosyl transferase domain</t>
  </si>
  <si>
    <t>Adenine phosphoribosyltransferase 2 OS=Arabidopsis thaliana OX=3702 GN=APT2 PE=1 SV=1</t>
  </si>
  <si>
    <t>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</t>
  </si>
  <si>
    <t>PH02Gene28023</t>
  </si>
  <si>
    <t xml:space="preserve">Molecular Function: structural constituent of ribosome (GO:0003735);; Cellular Component: mitochondrion (GO:0005739);; </t>
  </si>
  <si>
    <t xml:space="preserve">K17427|2.5e-112|obr:102702947|K17427 large subunit ribosomal protein L46 | (RefSeq) 39S ribosomal protein L46, mitochondrial </t>
  </si>
  <si>
    <t>PREDICTED: 39S ribosomal protein L46, mitochondrial [Oryza brachyantha]</t>
  </si>
  <si>
    <t>molecular function: structural molecule activity (GO:0005198);; cellular component: cell (GO:0005623);; cellular component: organelle (GO:0043226);; cellular component: cell part (GO:0044464)</t>
  </si>
  <si>
    <t>PH02Gene13718</t>
  </si>
  <si>
    <t xml:space="preserve">K03294|1.1e-271|obr:102699359|K03294 basic amino acid/polyamine antiporter, APA family | (RefSeq) cationic amino acid transporter 1-like </t>
  </si>
  <si>
    <t>Cationic amino acid transporter 1 OS=Arabidopsis thaliana OX=3702 GN=CAT1 PE=1 SV=1</t>
  </si>
  <si>
    <t>PREDICTED: cationic amino acid transporter 1-like [Oryza brachyantha]</t>
  </si>
  <si>
    <t>PH02Gene41600</t>
  </si>
  <si>
    <t xml:space="preserve">K15803|1.2e-197|obr:102717612|K15803 (-)-germacrene D synthase [EC:4.2.3.75] | (RefSeq) (-)-germacrene D synthase-like </t>
  </si>
  <si>
    <t>PH02Gene09693</t>
  </si>
  <si>
    <t xml:space="preserve">Molecular Function: transcription factor activity, sequence-specific DNA binding (GO:0003700);; Cellular Component: transcription factor complex (GO:0005667);; Biological Process: regulation of transcription, DNA-templated (GO:0006355);; Molecular Function: protein dimerization activity (GO:0046983);; </t>
  </si>
  <si>
    <t xml:space="preserve">K06620|1.7e-133|osa:9266406|K06620 transcription factor E2F3 | (RefSeq) transcription factor E2FC </t>
  </si>
  <si>
    <t>Transcription factor E2FA OS=Arabidopsis thaliana OX=3702 GN=E2FA PE=1 SV=1</t>
  </si>
  <si>
    <t>hypothetical protein E2562_034675 [Oryza meyeriana var. granulata]</t>
  </si>
  <si>
    <t>biological process: biological regulation (GO:0065007);; molecular function: nucleic acid binding transcription factor activity (GO:0001071);; cellular component: cell (GO:0005623);; cellular component: macromolecular complex (GO:0032991);; cellular component: cell part (GO:0044464);; molecular function: binding (GO:0005488)</t>
  </si>
  <si>
    <t>PH02Gene31253</t>
  </si>
  <si>
    <t xml:space="preserve">Molecular Function: molecular_function (GO:0003674);; Molecular Function: nucleic acid binding (GO:0003676);; Molecular Function: RNA binding (GO:0003723);; Molecular Function: mRNA binding (GO:0003729);; Molecular Function: catalytic activity (GO:0003824);; Molecular Function: binding (GO:0005488);; Biological Process: nucleobase-containing compound metabolic process (GO:0006139);; Biological Process: mRNA polyadenylation (GO:0006378);; Biological Process: RNA processing (GO:0006396);; Biological Process: mRNA processing (GO:0006397);;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positive regulation of metabolic process (GO:0009893);; Biological Process: cellular process (GO:0009987);; Biological Process: gene expression (GO:0010467);; Biological Process: regulation of gene expression (GO:0010468);; Biological Process: positive regulation of macromolecule metabolic process (GO:0010604);; Biological Process: positive regulation of gene expression (GO:0010628);; Biological Process: RNA metabolic process (GO:0016070);; Biological Process: mRNA metabolic process (GO:0016071);; Biological Process: snRNA metabolic process (GO:0016073);; Biological Process: snoRNA metabolic process (GO:0016074);; Biological Process: snRNA processing (GO:0016180);; Molecular Function: transferase activity (GO:0016740);; Molecular Function: transferase activity, transferring phosphorus-containing groups (GO:0016772);; Molecular Function: nucleotidyltransferase activity (GO:0016779);; Biological Process: regulation of nucleobase-containing compound metabolic process (GO:0019219);; Biological Process: regulation of metabolic process (GO:0019222);; Biological Process: RNA 3'-end processing (GO:0031123);; Biological Process: mRNA 3'-end processing (GO:0031124);; Biological Process: snoRNA 3'-end processing (GO:0031126);; Biological Process: regulation of cellular metabolic process (GO:0031323);; Biological Process: positive regulation of cellular metabolic process (GO:0031325);; Biological Process: ncRNA processing (GO:0034470);; Biological Process: cellular nitrogen compound metabolic process (GO:0034641);; Biological Process: ncRNA metabolic process (GO:0034660);; Biological Process: snoRNA processing (GO:0043144);; Biological Process: macromolecule metabolic process (GO:0043170);; Biological Process: ncRNA 3'-end processing (GO:0043628);; Biological Process: ncRNA polyadenylation (GO:0043629);; Biological Process: RNA polyadenylation (GO:0043631);; Biological Process: cellular metabolic process (GO:0044237);; Biological Process: primary metabolic process (GO:0044238);; Biological Process: positive regulation of nucleobase-containing compound metabolic process (GO:0045935);; Biological Process: heterocycle metabolic process (GO:0046483);; Biological Process: positive regulation of biological process (GO:0048518);; Biological Process: positive regulation of cellular process (GO:0048522);; Biological Process: regulation of response to stimulus (GO:0048583);; Biological Process: positive regulation of response to stimulus (GO:0048584);; Molecular Function: RNA uridylyltransferase activity (GO:0050265);;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posttranscriptional gene silencing (GO:0060147);; Biological Process: positive regulation of posttranscriptional gene silencing (GO:0060148);; Biological Process: regulation of macromolecule metabolic process (GO:0060255);; Biological Process: regulation of gene silencing by miRNA (GO:0060964);; Biological Process: regulation of gene silencing by RNA (GO:0060966);; Biological Process: regulation of gene silencing (GO:0060968);; Biological Process: biological regulation (GO:0065007);; Molecular Function: uridylyltransferase activity (GO:0070569);; Biological Process: regulation of production of small RNA involved in gene silencing by RNA (GO:0070920);; Biological Process: snoRNA polyadenylation (GO:0071050);; Biological Process: RNA 3' uridylation (GO:0071076);; Biological Process: organic substance metabolic process (GO:0071704);; Biological Process: regulation of primary metabolic process (GO:0080090);; Biological Process: regulation of production of siRNA involved in RNA interference (GO:0090065);; Biological Process: nucleic acid metabolic process (GO:0090304);; Molecular Function: organic cyclic compound binding (GO:0097159);; Biological Process: regulation of RNA interference (GO:1900368);; Biological Process: positive regulation of RNA interference (GO:1900370);; Biological Process: organic cyclic compound metabolic process (GO:1901360);; Molecular Function: heterocyclic compound binding (GO:1901363);; Biological Process: positive regulation of production of siRNA involved in RNA interference (GO:1903705);; </t>
  </si>
  <si>
    <t xml:space="preserve">K15919|1.4e-126|cic:CICLE_v10023615mg|K15919 glyoxylate/hydroxypyruvate reductase [EC:1.1.1.79 1.1.1.81] | (RefSeq) hypothetical protein </t>
  </si>
  <si>
    <t>TUTase nucleotidyltransferase domain</t>
  </si>
  <si>
    <t>UTP:RNA uridylyltransferase 1 OS=Arabidopsis thaliana OX=3702 GN=URT1 PE=1 SV=2</t>
  </si>
  <si>
    <t>hypothetical protein E2562_029540 [Oryza meyeriana var. granulata]</t>
  </si>
  <si>
    <t>molecular function: binding (GO:0005488);; molecular function: catalytic activity (GO:0003824);; biological process: metabolic process (GO:0008152);; biological process: cellular process (GO:0009987);; biological process: biological regulation (GO:0065007)</t>
  </si>
  <si>
    <t>PH02Gene04978</t>
  </si>
  <si>
    <t xml:space="preserve">K12173|9.4e-11|gmx:100794341|K12173 BRCA1-A complex subunit BRE | (RefSeq) BRISC and BRCA1-A complex member 2 </t>
  </si>
  <si>
    <t>PH02Gene31142</t>
  </si>
  <si>
    <t xml:space="preserve">Cellular Component: Golgi apparatus (GO:0005794);; Biological Process: protein glycosylation (GO:0006486);; Molecular Function: sialyltransferase activity (GO:0008373);; Cellular Component: integral component of membrane (GO:0016021);; </t>
  </si>
  <si>
    <t xml:space="preserve">K00779|3.6e-10|bpg:Bathy05g05030|K00779 beta-galactoside alpha-2,6-sialyltransferase (sialyltransferase 2) [EC:2.4.99.1] | (RefSeq) hypothetical protein </t>
  </si>
  <si>
    <t>N-Glycan biosynthesis (ko00510);; Other types of O-glycan biosynthesis (ko00514)</t>
  </si>
  <si>
    <t>Glycosyltransferase family 29 (sialyltransferase)</t>
  </si>
  <si>
    <t>Sialyltransferase-like protein 4 OS=Oryza sativa subsp. japonica OX=39947 GN=STLP4 PE=2 SV=1</t>
  </si>
  <si>
    <t>sialyltransferase-like protein 4 isoform X1 [Oryza sativa Japonica Group]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</si>
  <si>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(GO:0003824);; cellular component: membrane (GO:0016020);; cellular component: membrane part (GO:0044425)</t>
  </si>
  <si>
    <t>PH02Gene29440</t>
  </si>
  <si>
    <t>Transport and Golgi organisation 2</t>
  </si>
  <si>
    <t>hypothetical protein E2562_022359 [Oryza meyeriana var. granulata]</t>
  </si>
  <si>
    <t>PH02Gene45902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</si>
  <si>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plasma membrane (GO:0005886);; Biological Process: biological_process (GO:0008150);; Biological Process: metabolic process (GO:0008152);; Cellular Component: chloroplast (GO:0009507);; Cellular Component: plastid envelope (GO:0009526);; Cellular Component: plastid inner membrane (GO:0009528);; Cellular Component: plastid (GO:0009536);; Cellular Component: chloroplast inner membrane (GO:0009706);; Cellular Component: chloroplast envelope (GO:0009941);; Cellular Component: membrane (GO:0016020);; Molecular Function: oxidoreductase activity (GO:0016491);; Cellular Component: organelle inner membrane (GO:0019866);; Cellular Component: organelle membrane (GO:0031090);; Cellular Component: organelle envelope (GO:0031967);; Cellular Component: chloroplast membrane (GO:0031969);; Cellular Component: envelope (GO:0031975);; Cellular Component: plastid membrane (GO:0042170);;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oxidation-reduction process (GO:0055114);; Cellular Component: cell periphery (GO:0071944);; </t>
  </si>
  <si>
    <t xml:space="preserve">K19329|2.3e-76|smo:SELMODRAFT_420931|K19329 WW domain-containing oxidoreductase | (RefSeq) hypothetical protein </t>
  </si>
  <si>
    <t>Short-chain dehydrogenase TIC 32 B, chloroplastic OS=Brassica napus OX=3708 GN=TIC32B PE=3 SV=1</t>
  </si>
  <si>
    <t>short-chain dehydrogenase TIC 32, chloroplastic-like [Panicum hallii]</t>
  </si>
  <si>
    <t>molecular function: catalytic activity (GO:0003824);; cellular component: cell (GO:0005623);; cellular component: cell part (GO:0044464);; cellular component: membrane (GO:0016020);; biological process: metabolic process (GO:0008152);; cellular component: organelle (GO:0043226);; cellular component: organelle part (GO:0044422);; biological process: single-organism process (GO:0044699)</t>
  </si>
  <si>
    <t>PH02Gene24934</t>
  </si>
  <si>
    <t>Phyllostachys_edulis_newGene_15893</t>
  </si>
  <si>
    <t>PH02Gene14184</t>
  </si>
  <si>
    <t xml:space="preserve">K01184|7.0e-34|cpap:110809302|K01184 polygalacturonase [EC:3.2.1.15] | (RefSeq) polygalacturonase QRT2-like </t>
  </si>
  <si>
    <t>hypothetical protein EJB05_20444 [Eragrostis curvula]</t>
  </si>
  <si>
    <t>PH02Gene01711</t>
  </si>
  <si>
    <t xml:space="preserve">K16302|2.6e-24|rcu:8266776|K16302 metal transporter CNNM | (RefSeq) uncharacterized protein LOC8266776 </t>
  </si>
  <si>
    <t>uncharacterized protein LOC100825715 isoform X2 [Brachypodium distachyon]</t>
  </si>
  <si>
    <t>PH02Gene03050</t>
  </si>
  <si>
    <t>hypothetical protein E2562_025375 [Oryza meyeriana var. granulata]</t>
  </si>
  <si>
    <t>PH02Gene01198</t>
  </si>
  <si>
    <t>Zinc finger protein 1 OS=Triticum aestivum OX=4565 PE=2 SV=1</t>
  </si>
  <si>
    <t>Q-type C2H2 zinc finger protein [Triticum aestivum]</t>
  </si>
  <si>
    <t>PH02Gene18810</t>
  </si>
  <si>
    <t xml:space="preserve">Molecular Function: transcription factor activity, sequence-specific DNA binding (GO:0003700);; Cellular Component: nucleus (GO:0005634);; Biological Process: response to osmotic stress (GO:0006970);; Biological Process: response to abscisic acid (GO:0009737);; Cellular Component: host cell nucleus (GO:0042025);; Molecular Function: sequence-specific DNA binding (GO:0043565);; </t>
  </si>
  <si>
    <t xml:space="preserve">K09419|2.8e-100|ats:109764687|K09419 heat shock transcription factor, other eukaryote | (RefSeq) LOC109764687; heat stress transcription factor C-1b-like </t>
  </si>
  <si>
    <t>Heat stress transcription factor C-1b OS=Oryza sativa subsp. japonica OX=39947 GN=HSFC1B PE=2 SV=1</t>
  </si>
  <si>
    <t>hypothetical protein OsI_03636 [Oryza sativa Indica Group]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</si>
  <si>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(GO:0050896);; cellular component: other organism (GO:0044215);; cellular component: other organism part (GO:0044217);; molecular function: binding (GO:0005488)</t>
  </si>
  <si>
    <t>Phyllostachys_edulis_newGene_1207</t>
  </si>
  <si>
    <t xml:space="preserve">K09338|7.5e-46|cit:102623619|K09338 homeobox-leucine zipper protein | (RefSeq) homeobox-leucine zipper protein ROC8-like </t>
  </si>
  <si>
    <t>PH02Gene50946</t>
  </si>
  <si>
    <t xml:space="preserve">K01535|3.9e-252|sita:101778509|K01535 H+-transporting ATPase [EC:7.1.2.1] | (RefSeq) plasma membrane ATPase 1 </t>
  </si>
  <si>
    <t>Plasma membrane ATPase 1 OS=Nicotiana plumbaginifolia OX=4092 GN=PMA1 PE=2 SV=1</t>
  </si>
  <si>
    <t>PH02Gene14690</t>
  </si>
  <si>
    <t xml:space="preserve">Biological Process: auxin-activated signaling pathway (GO:0009734);; Cellular Component: auxin efflux carrier complex (GO:0009921);; Biological Process: auxin polar transport (GO:0009926);; Cellular Component: integral component of membrane (GO:0016021);; Biological Process: transmembrane transport (GO:0055085);; </t>
  </si>
  <si>
    <t xml:space="preserve">K13947|7.0e-270|dosa:Os01t0643300-01|K13947 auxin efflux carrier family protein | (RefSeq) Os01g0643300, PIN3A, PIN_PROTEIN_3A; Similar to PIN1-like auxin transport protein. </t>
  </si>
  <si>
    <t>Auxin efflux carrier component 3a OS=Oryza sativa subsp. japonica OX=39947 GN=PIN3A PE=2 SV=1</t>
  </si>
  <si>
    <t>auxin efflux carrier component 3a isoform X1 [Oryza sativa Japonica Group]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</si>
  <si>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membrane (GO:0016020);; cellular component: macromolecular complex (GO:0032991);; cellular component: membrane part (GO:0044425);; cellular component: cell part (GO:0044464);; biological process: localization (GO:0051179)</t>
  </si>
  <si>
    <t>PH02Gene21720</t>
  </si>
  <si>
    <t>hypothetical protein C2845_PM05G18370 [Panicum miliaceum]</t>
  </si>
  <si>
    <t>PH02Gene27142</t>
  </si>
  <si>
    <t xml:space="preserve">Molecular Function: copper ion binding (GO:0005507);; Molecular Function: oxidoreductase activity (GO:0016491);; </t>
  </si>
  <si>
    <t xml:space="preserve">K19791|2.2e-198|han:110912433|K19791 iron transport multicopper oxidase | (RefSeq) L-ascorbate oxidase homolog </t>
  </si>
  <si>
    <t>L-ascorbate oxidase homolog OS=Brassica napus OX=3708 GN=Bp10 PE=2 SV=1</t>
  </si>
  <si>
    <t>PREDICTED: L-ascorbate oxidase homolog [Oryza brachyantha]</t>
  </si>
  <si>
    <t>PH02Gene05830</t>
  </si>
  <si>
    <t xml:space="preserve">Biological Process: intracellular protein transport (GO:0006886);; Biological Process: vesicle-mediated transport (GO:0016192);; Cellular Component: AP-1 adaptor complex (GO:0030121);; </t>
  </si>
  <si>
    <t xml:space="preserve">K12391|0.0e+00|ats:109750747|K12391 AP-1 complex subunit gamma-1 | (RefSeq) LOC109750747; AP-1 complex subunit gamma-2-like </t>
  </si>
  <si>
    <t>AP-1 complex subunit gamma-2 OS=Arabidopsis thaliana OX=3702 GN=At1g60070 PE=1 SV=2</t>
  </si>
  <si>
    <t>hypothetical protein OsI_09342 [Oryza sativa Indica Group]</t>
  </si>
  <si>
    <t>biological process: localization (GO:0051179);;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</si>
  <si>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PH02Gene16128</t>
  </si>
  <si>
    <t xml:space="preserve">K02953|2.6e-77|zma:100216794|K02953 small subunit ribosomal protein S13e | (RefSeq) uncharacterized LOC100216794 </t>
  </si>
  <si>
    <t>PH02Gene26887</t>
  </si>
  <si>
    <t xml:space="preserve">Molecular Function: tyrosine-tRNA ligase activity (GO:0004831);; Molecular Function: ATP binding (GO:0005524);; Biological Process: tRNA aminoacylation for protein translation (GO:0006418);; </t>
  </si>
  <si>
    <t xml:space="preserve">K01866|4.2e-196|zma:100282839|K01866 tyrosyl-tRNA synthetase [EC:6.1.1.1] | (RefSeq) TIDP3108; uncharacterized protein LOC100282839 </t>
  </si>
  <si>
    <t>tRNA synthetases class I (W and Y)</t>
  </si>
  <si>
    <t>Tyrosine--tRNA ligase 1, cytoplasmic OS=Arabidopsis thaliana OX=3702 GN=At2g33840 PE=2 SV=1</t>
  </si>
  <si>
    <t>tyrosine--tRNA ligase 1, cytoplasmic-like [Panicum miliaceum]</t>
  </si>
  <si>
    <t>PH02Gene50379</t>
  </si>
  <si>
    <t>PH02Gene17038</t>
  </si>
  <si>
    <t xml:space="preserve">K15272|4.3e-170|sita:101754077|K15272 solute carrier family 35 (UDP-sugar transporter), member A1/2/3 | (RefSeq) CMP-sialic acid transporter 1 isoform X1 </t>
  </si>
  <si>
    <t>PH02Gene44524</t>
  </si>
  <si>
    <t xml:space="preserve">K02901|6.0e-64|dosa:Os10t0564300-01|K02901 large subunit ribosomal protein L27e | (RefSeq) Os10g0564300; Similar to 60S ribosomal protein L27. </t>
  </si>
  <si>
    <t>Ribosomal L27e protein family</t>
  </si>
  <si>
    <t>60S ribosomal protein L27-3 OS=Arabidopsis thaliana OX=3702 GN=RPL27C PE=2 SV=2</t>
  </si>
  <si>
    <t>60S ribosomal protein L27-3 [Oryza sativa Japonica Group]</t>
  </si>
  <si>
    <t>Phyllostachys_edulis_newGene_3013</t>
  </si>
  <si>
    <t>uncharacterized protein LOC4346569 [Oryza sativa Japonica Group]</t>
  </si>
  <si>
    <t>PH02Gene10433</t>
  </si>
  <si>
    <t xml:space="preserve">Cellular Component: nascent polypeptide-associated complex (GO:0005854);; </t>
  </si>
  <si>
    <t xml:space="preserve">K21919|5.0e-10|fve:101312714|K21919 BTB/POZ domain-containing protein KCTD9 | (RefSeq) FH protein interacting protein FIP2-like </t>
  </si>
  <si>
    <t>Nascent polypeptide-associated complex subunit alpha-like protein 1 OS=Arabidopsis thaliana OX=3702 GN=At3g12390 PE=1 SV=1</t>
  </si>
  <si>
    <t>hypothetical protein GQ55_9G475500 [Panicum hallii var. hallii]</t>
  </si>
  <si>
    <t>PH02Gene00293</t>
  </si>
  <si>
    <t xml:space="preserve">Biological Process: allantoin catabolic process (GO:0000256);; Molecular Function: allantoinase activity (GO:0004038);; Cellular Component: endoplasmic reticulum (GO:0005783);; Biological Process: purine nucleobase catabolic process (GO:0006145);; Biological Process: cellular response to nitrogen starvation (GO:0006995);; Molecular Function: zinc ion binding (GO:0008270);; Biological Process: ureide catabolic process (GO:0010136);; Molecular Function: cobalt ion binding (GO:0050897);; </t>
  </si>
  <si>
    <t xml:space="preserve">K07456|1.3e-102|sita:101757394|K07456 DNA mismatch repair protein MutS2 | (RefSeq) LOW QUALITY PROTEIN: uncharacterized protein LOC101757394 </t>
  </si>
  <si>
    <t>Probable allantoinase OS=Oryza sativa subsp. japonica OX=39947 GN=ALN PE=2 SV=1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</si>
  <si>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single-organism process (GO:0044699);; biological process: response to stimulus (GO:0050896);; molecular function: binding (GO:0005488)</t>
  </si>
  <si>
    <t>PH02Gene11434</t>
  </si>
  <si>
    <t xml:space="preserve">K22683|3.3e-48|smo:SELMODRAFT_426333|K22683 aspartyl protease family protein [EC:3.4.23.-] | (RefSeq) hypothetical protein </t>
  </si>
  <si>
    <t>Aspartic proteinase PCS1 OS=Arabidopsis thaliana OX=3702 GN=PCS1 PE=2 SV=1</t>
  </si>
  <si>
    <t>aspartic proteinase PCS1-like [Aegilops tauschii subsp. tauschii]</t>
  </si>
  <si>
    <t>PH02Gene29774</t>
  </si>
  <si>
    <t xml:space="preserve">K09496|9.5e-271|dosa:Os02t0332200-01|K09496 T-complex protein 1 subunit delta | (RefSeq) Os02g0332200; Similar to T-complex protein 1 delta subunit. </t>
  </si>
  <si>
    <t>hypothetical protein EJB05_21847 [Eragrostis curvula]</t>
  </si>
  <si>
    <t>PH02Gene25683</t>
  </si>
  <si>
    <t>PH02Gene16769</t>
  </si>
  <si>
    <t xml:space="preserve">Cellular Component: mitochondrion (GO:0005739);; Molecular Function: formate dehydrogenase (NAD+) activity (GO:0008863);; Cellular Component: formate dehydrogenase complex (GO:0009326);; Cellular Component: chloroplast (GO:0009507);; Molecular Function: oxidoreductase activity, acting on the CH-OH group of donors, NAD or NADP as acceptor (GO:0016616);; Biological Process: formate catabolic process (GO:0042183);; Molecular Function: NAD binding (GO:0051287);; </t>
  </si>
  <si>
    <t xml:space="preserve">K00122|7.4e-201|sbi:8073848|K00122 formate dehydrogenase [EC:1.17.1.9] | (RefSeq) formate dehydrogenase 2, mitochondrial </t>
  </si>
  <si>
    <t>Formate dehydrogenase 2, mitochondrial OS=Oryza sativa subsp. japonica OX=39947 GN=Os06g0486900 PE=2 SV=1</t>
  </si>
  <si>
    <t>formate dehydrogenase 2, mitochondrial [Sorghum bicolor]</t>
  </si>
  <si>
    <t>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cellular component: macromolecular complex (GO:0032991);; biological process: cellular process (GO:0009987);; molecular function: binding (GO:0005488)</t>
  </si>
  <si>
    <t>PH02Gene34798</t>
  </si>
  <si>
    <t xml:space="preserve">K13466|1.3e-10|mdm:103407325|K13466 EIX receptor 1/2 | (RefSeq) receptor-like protein EIX2 </t>
  </si>
  <si>
    <t>probable leucine-rich repeat receptor-like protein kinase At1g35710 [Brachypodium distachyon]</t>
  </si>
  <si>
    <t>Phyllostachys_edulis_newGene_12711</t>
  </si>
  <si>
    <t>PH01B001I13.17 [Phyllostachys edulis]</t>
  </si>
  <si>
    <t>PH02Gene25394</t>
  </si>
  <si>
    <t xml:space="preserve">K13126|3.3e-10|mesc:110628146|K13126 polyadenylate-binding protein | (RefSeq) polyadenylate-binding protein 2-like </t>
  </si>
  <si>
    <t>RNA transport (ko03013);; mRNA surveillance pathway (ko03015);; RNA degradation (ko03018)</t>
  </si>
  <si>
    <t>Polyadenylate-binding protein-interacting protein 9 OS=Arabidopsis thaliana OX=3702 GN=CID9 PE=4 SV=1</t>
  </si>
  <si>
    <t>polyadenylate-binding protein-interacting protein 9-like isoform X2 [Setaria viridis]</t>
  </si>
  <si>
    <t>PH02Gene23469</t>
  </si>
  <si>
    <t xml:space="preserve">K11303|3.7e-15|bna:111214374|K11303 histone acetyltransferase 1 [EC:2.3.1.48] | (RefSeq) histone acetyltransferase type B catalytic subunit-like </t>
  </si>
  <si>
    <t>hypothetical protein E2562_024746 [Oryza meyeriana var. granulata]</t>
  </si>
  <si>
    <t>PH02Gene04481</t>
  </si>
  <si>
    <t>Uncharacterized protein Zm00014a_044133 [Zea mays]</t>
  </si>
  <si>
    <t>PH02Gene14662</t>
  </si>
  <si>
    <t xml:space="preserve">K10736|4.7e-177|dosa:Os09t0539400-00|K10736 minichromosome maintenance protein 10 | (RefSeq) Os09g0539400, MINI-CHROMOSOME_MAINTENANCE_PROTEIN_10, MCM10; Similar to MCM10 minichromosome maintenance deficient 10. </t>
  </si>
  <si>
    <t>PH02Gene03731</t>
  </si>
  <si>
    <t>PH02Gene17330</t>
  </si>
  <si>
    <t xml:space="preserve">K15032|5.9e-100|obr:102711159|K15032 mTERF domain-containing protein, mitochondrial | (RefSeq) uncharacterized LOC102711159 </t>
  </si>
  <si>
    <t>PREDICTED: uncharacterized protein LOC102711159, partial [Oryza brachyantha]</t>
  </si>
  <si>
    <t>PH02Gene18353</t>
  </si>
  <si>
    <t>hypothetical protein E2562_013107 [Oryza meyeriana var. granulata]</t>
  </si>
  <si>
    <t>PH02Gene13465</t>
  </si>
  <si>
    <t>tubulin beta-7 chain [Panicum hallii]</t>
  </si>
  <si>
    <t>PH02Gene17834</t>
  </si>
  <si>
    <t xml:space="preserve">Biological Process: chronological cell aging (GO:0001300);; Molecular Function: molecular_function (GO:0003674);; Molecular Function: catalytic activity (GO:0003824);; Molecular Function: NADH dehydrogenase activity (GO:0003954);; Cellular Component: cellular_component (GO:0005575);; Cellular Component: intracellular (GO:0005622);; Cellular Component: cell (GO:0005623);; Cellular Component: cytoplasm (GO:0005737);; Cellular Component: mitochondrion (GO:0005739);; Cellular Component: mitochondrial envelope (GO:0005740);; Cellular Component: mitochondrial inner membrane (GO:0005743);; Cellular Component: mitochondrial intermembrane space (GO:0005758);; Biological Process: carbohydrate metabolic process (GO:0005975);; Biological Process: monosaccharide metabolic process (GO:0005996);; Biological Process: glucose metabolic process (GO:0006006);; Biological Process: alcohol metabolic process (GO:0006066);; Biological Process: ethanol metabolic process (GO:0006067);; Biological Process: organic acid metabolic process (GO:0006082);; Biological Process: pyruvate metabolic process (GO:0006090);; Biological Process: generation of precursor metabolites and energy (GO:0006091);; Biological Process: fermentation (GO:0006113);; Biological Process: NADH oxidation (GO:0006116);; Biological Process: oxidative phosphorylation (GO:0006119);; Biological Process: nucleobase-containing compound metabolic process (GO:0006139);; Biological Process: purine nucleotide metabolic process (GO:0006163);; Biological Process: cellular aromatic compound metabolic process (GO:0006725);; Biological Process: coenzyme metabolic process (GO:0006732);; Biological Process: oxidoreduction coenzyme metabolic process (GO:0006733);; Biological Process: NADH metabolic process (GO:0006734);; Biological Process: nucleoside phosphate metabolic process (GO:0006753);; Biological Process: phosphorus metabolic process (GO:0006793);; Biological Process: phosphate-containing compound metabolic process (GO:0006796);; Biological Process: nitrogen compound metabolic process (GO:0006807);; Biological Process: aging (GO:0007568);; Biological Process: cell aging (GO:0007569);; Molecular Function: NADH dehydrogenase (ubiquinone) activity (GO:0008137);; Biological Process: biological_process (GO:0008150);; Biological Process: metabolic process (GO:0008152);; Biological Process: nucleotide metabolic process (GO:0009117);; Biological Process: nucleoside monophosphate metabolic process (GO:0009123);; Biological Process: purine nucleoside monophosphate metabolic process (GO:0009126);; Biological Process: nucleoside diphosphate metabolic process (GO:0009132);; Biological Process: purine nucleoside diphosphate metabolic process (GO:0009135);; Biological Process: nucleoside triphosphate metabolic process (GO:0009141);; Biological Process: purine nucleoside triphosphate metabolic process (GO:0009144);; Biological Process: purine ribonucleotide metabolic process (GO:0009150);; Biological Process: ribonucleoside monophosphate metabolic process (GO:0009161);; Biological Process: purine ribonucleoside monophosphate metabolic process (GO:0009167);; Biological Process: purine ribonucleoside diphosphate metabolic process (GO:0009179);; Biological Process: ribonucleoside diphosphate metabolic process (GO:0009185);; Biological Process: ribonucleoside triphosphate metabolic process (GO:0009199);; Biological Process: purine ribonucleoside triphosphate metabolic process (GO:0009205);; Biological Process: ribonucleotide metabolic process (GO:0009259);; Cellular Component: plastid (GO:0009536);; Biological Process: cellular process (GO:0009987);; Biological Process: energy derivation by oxidation of organic compounds (GO:0015980);; Cellular Component: membrane (GO:0016020);; Biological Process: phosphorylation (GO:0016310);; Molecular Function: oxidoreductase activity (GO:0016491);; Molecular Function: oxidoreductase activity, acting on NAD(P)H (GO:0016651);; Molecular Function: oxidoreductase activity, acting on NAD(P)H, quinone or similar compound as acceptor (GO:0016655);; Biological Process: antibiotic metabolic process (GO:0016999);; Biological Process: drug metabolic process (GO:0017144);; Biological Process: hexose metabolic process (GO:0019318);; Biological Process: pyridine nucleotide metabolic process (GO:0019362);; Biological Process: organophosphate metabolic process (GO:0019637);; Biological Process: glycolytic fermentation to ethanol (GO:0019655);; Biological Process: glycolytic fermentation (GO:0019660);; Biological Process: nitrogenous compound fermentation (GO:0019666);; Biological Process: NAD metabolic process (GO:0019674);; Biological Process: ribose phosphate metabolic process (GO:0019693);; Biological Process: carboxylic acid metabolic process (GO:0019752);; Cellular Component: organelle inner membrane (GO:0019866);; Cellular Component: extrinsic component of membrane (GO:0019898);; Biological Process: electron transport chain (GO:0022900);; Biological Process: respiratory electron transport chain (GO:0022904);; Cellular Component: organelle membrane (GO:0031090);; Cellular Component: extrinsic component of organelle membrane (GO:0031312);; Cellular Component: extrinsic component of mitochondrial inner membrane (GO:0031314);; Cellular Component: mitochondrial membrane (GO:0031966);; Cellular Component: organelle envelope (GO:0031967);; Cellular Component: organelle envelope lumen (GO:0031970);; Cellular Component: membrane-enclosed lumen (GO:0031974);; Cellular Component: envelope (GO:0031975);; Biological Process: developmental process (GO:0032502);; Biological Process: monocarboxylic acid metabolic process (GO:0032787);; Biological Process: primary alcohol metabolic process (GO:0034308);; Biological Process: cellular nitrogen compound metabolic process (GO:0034641);; Biological Process: ATP synthesis coupled electron transport (GO:0042773);; Biological Process: mitochondrial ATP synthesis coupled electron transport (GO:0042775);;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oxoacid metabolic process (GO:0043436);; Biological Process: cellular metabolic process (GO:0044237);; Biological Process: primary metabolic process (GO:0044238);; Biological Process: small molecule metabolic process (GO:0044281);; Cellular Component: organelle part (GO:0044422);; Cellular Component: intracellular part (GO:0044424);; Cellular Component: membrane part (GO:0044425);; Cellular Component: mitochondrial part (GO:0044429);; Cellular Component: cytoplasmic part (GO:0044444);; Cellular Component: intracellular organelle part (GO:0044446);; Cellular Component: mitochondrial membrane part (GO:0044455);; Cellular Component: cell part (GO:0044464);; Biological Process: cellular respiration (GO:0045333);; Biological Process: ADP metabolic process (GO:0046031);; Biological Process: ATP metabolic process (GO:0046034);; Biological Process: heterocycle metabolic process (GO:0046483);; Biological Process: nicotinamide nucleotide metabolic process (GO:0046496);; Biological Process: cellular developmental process (GO:0048869);; Molecular Function: NADH dehydrogenase (quinone) activity (GO:0050136);; Biological Process: cofactor metabolic process (GO:0051186);; Biological Process: nucleobase-containing small molecule metabolic process (GO:0055086);; Biological Process: oxidation-reduction process (GO:0055114);; Cellular Component: intracellular organelle lumen (GO:0070013);; Biological Process: organic substance metabolic process (GO:0071704);; Biological Process: purine-containing compound metabolic process (GO:0072521);; Biological Process: pyridine-containing compound metabolic process (GO:0072524);; Biological Process: carbohydrate derivative metabolic process (GO:1901135);; Biological Process: organic cyclic compound metabolic process (GO:1901360);; Biological Process: organonitrogen compound metabolic process (GO:1901564);; Biological Process: organic hydroxy compound metabolic process (GO:1901615);; </t>
  </si>
  <si>
    <t xml:space="preserve">K17871|4.8e-286|obr:102711886|K17871 NADH:ubiquinone reductase (non-electrogenic) [EC:1.6.5.9] | (RefSeq) external alternative NAD(P)H-ubiquinone oxidoreductase B3, mitochondrial-like </t>
  </si>
  <si>
    <t>External alternative NAD(P)H-ubiquinone oxidoreductase B3, mitochondrial OS=Arabidopsis thaliana OX=3702 GN=NDB3 PE=2 SV=1</t>
  </si>
  <si>
    <t>hypothetical protein E2562_032482 [Oryza meyeriana var. granulata]</t>
  </si>
  <si>
    <t>biological process: cellular process (GO:0009987);; biological process: developmental process (GO:0032502);; biological process: single-organism process (GO:0044699);; molecular function: catalytic activity (GO:0003824);; biological process: metabolic process (GO:0008152);; cellular component: cell (GO:0005623);; cellular component: cell part (GO:0044464);; cellular component: organelle (GO:0043226);; cellular component: organelle part (GO:0044422);; cellular component: membrane (GO:0016020);; cellular component: membrane-enclosed lumen (GO:0031974);; cellular component: membrane part (GO:0044425)</t>
  </si>
  <si>
    <t>PH02Gene07588</t>
  </si>
  <si>
    <t xml:space="preserve">Molecular Function: solute:proton antiporter activity (GO:0015299);; Cellular Component: integral component of membrane (GO:0016021);; </t>
  </si>
  <si>
    <t>Cation/H(+) antiporter 19 OS=Arabidopsis thaliana OX=3702 GN=CHX19 PE=2 SV=1</t>
  </si>
  <si>
    <t>cation/H(+) antiporter 19-like [Panicum hallii]</t>
  </si>
  <si>
    <t>PH02Gene24995</t>
  </si>
  <si>
    <t xml:space="preserve">Cellular Component: nucleus (GO:0005634);; Biological Process: nucleosome assembly (GO:0006334);; </t>
  </si>
  <si>
    <t xml:space="preserve">K11290|8.2e-116|bdi:100836889|K11290 template-activating factor I | (RefSeq) NAP1-related protein 2 </t>
  </si>
  <si>
    <t>Nucleosome assembly protein (NAP)</t>
  </si>
  <si>
    <t>NAP1-related protein 2 OS=Oryza sativa subsp. japonica OX=39947 GN=Os02g0576700 PE=2 SV=1</t>
  </si>
  <si>
    <t>NAP1-related protein 2 [Brachypodium distachyon]</t>
  </si>
  <si>
    <t>PH02Gene03020</t>
  </si>
  <si>
    <t xml:space="preserve">K06630|6.7e-06|soe:110789589|K06630 14-3-3 protein epsilon | (RefSeq) uncharacterized protein LOC110789589 </t>
  </si>
  <si>
    <t>Transcription factor regulating root and shoot growth via Pin3</t>
  </si>
  <si>
    <t>Protein Brevis radix-like 1 OS=Oryza sativa subsp. japonica OX=39947 GN=BRXL1 PE=2 SV=1</t>
  </si>
  <si>
    <t>hypothetical protein EJB05_43233 [Eragrostis curvula]</t>
  </si>
  <si>
    <t>PH02Gene01123</t>
  </si>
  <si>
    <t xml:space="preserve">K00547|5.6e-152|bdi:100836808|K00547 homocysteine S-methyltransferase [EC:2.1.1.10] | (RefSeq) homocysteine S-methyltransferase 3 </t>
  </si>
  <si>
    <t>Phyllostachys_edulis_newGene_11863</t>
  </si>
  <si>
    <t>PH02Gene35235</t>
  </si>
  <si>
    <t xml:space="preserve">K08819|8.6e-142|pda:103710755|K08819 cyclin-dependent kinase 12/13 [EC:2.7.11.22 2.7.11.23] | (RefSeq) probable serine/threonine-protein kinase At1g54610 </t>
  </si>
  <si>
    <t>Protein IMPAIRED IN BABA-INDUCED STERILITY 1 OS=Arabidopsis thaliana OX=3702 GN=IBS1 PE=3 SV=1</t>
  </si>
  <si>
    <t>hypothetical protein C2845_PM05G13810 [Panicum miliaceum]</t>
  </si>
  <si>
    <t>PH02Gene24355</t>
  </si>
  <si>
    <t>U-box domain-containing protein 39 OS=Arabidopsis thaliana OX=3702 GN=PUB39 PE=1 SV=2</t>
  </si>
  <si>
    <t>U-box domain-containing protein 39-like [Aegilops tauschii subsp. tauschii]</t>
  </si>
  <si>
    <t>PH02Gene05495</t>
  </si>
  <si>
    <t xml:space="preserve">Biological Process: response to hypoxia (GO:0001666);; Biological Process: activation of innate immune response (GO:0002218);; Biological Process: activation of immune response (GO:0002253);; Biological Process: immune system process (GO:0002376);; Biological Process: regulation of immune system process (GO:0002682);; Biological Process: positive regulation of immune system process (GO:0002684);; Molecular Function: molecular_function (GO:0003674);; Molecular Function: catalytic activity (GO:0003824);; Molecular Function: monooxygenase activity (GO:0004497);; Molecular Function: N,N-dimethylaniline monooxygenase activity (GO:0004499);; Biological Process: response to stress (GO:0006950);; Biological Process: defense response (GO:0006952);; Biological Process: immune response (GO:0006955);; Biological Process: cell communication (GO:0007154);; Biological Process: signal transduction (GO:0007165);; Biological Process: biological_process (GO:0008150);; Biological Process: metabolic process (GO:0008152);; Biological Process: cell death (GO:0008219);; Biological Process: response to external stimulus (GO:0009605);; Biological Process: response to biotic stimulus (GO:0009607);; Biological Process: response to bacterium (GO:0009617);; Biological Process: response to fungus (GO:0009620);; Biological Process: plant-type hypersensitive response (GO:0009626);; Biological Process: systemic acquired resistance (GO:0009627);; Biological Process: response to abiotic stimulus (GO:0009628);; Biological Process: defense response, incompatible interaction (GO:0009814);; Biological Process: defense response signaling pathway, resistance gene-dependent (GO:0009870);; Biological Process: cellular process (GO:0009987);; Biological Process: defense response signaling pathway, resistance gene-independent (GO:0010204);; Biological Process: programmed cell death (GO:0012501);; Molecular Function: oxidoreductase activity (GO:0016491);; Biological Process: signaling (GO:0023052);; Biological Process: regulation of defense response (GO:0031347);; Biological Process: positive regulation of defense response (GO:0031349);; Biological Process: cellular response to stress (GO:0033554);; Biological Process: host programmed cell death induced by symbiont (GO:0034050);; Biological Process: response to decreased oxygen levels (GO:0036293);; Biological Process: cellular response to decreased oxygen levels (GO:0036294);; Biological Process: response to chemical (GO:0042221);; Biological Process: defense response to bacterium (GO:0042742);; Biological Process: response to external biotic stimulus (GO:0043207);; Biological Process: innate immune response (GO:0045087);; Biological Process: regulation of innate immune response (GO:0045088);; Biological Process: positive regulation of innate immune response (GO:0045089);; Biological Process: positive regulation of biological process (GO:0048518);; Biological Process: regulation of response to stimulus (GO:0048583);; Biological Process: positive regulation of response to stimulus (GO:0048584);; Molecular Function: flavin adenine dinucleotide binding (GO:0050660);; Molecular Function: NADP binding (GO:0050661);; Biological Process: regulation of immune response (GO:0050776);; Biological Process: positive regulation of immune response (GO:0050778);; Biological Process: regulation of biological process (GO:0050789);; Biological Process: regulation of cellular process (GO:0050794);; Biological Process: defense response to fungus (GO:0050832);; Biological Process: response to stimulus (GO:0050896);; Biological Process: multi-organism process (GO:0051704);; Biological Process: response to other organism (GO:0051707);; Biological Process: cellular response to stimulus (GO:0051716);; Biological Process: oxidation-reduction process (GO:0055114);; Biological Process: biological regulation (GO:0065007);; Biological Process: response to oxygen levels (GO:0070482);; Biological Process: cellular response to chemical stimulus (GO:0070887);; Biological Process: cellular response to oxygen levels (GO:0071453);; Biological Process: cellular response to hypoxia (GO:0071456);; Biological Process: regulation of response to stress (GO:0080134);; Biological Process: defense response to other organism (GO:0098542);; </t>
  </si>
  <si>
    <t xml:space="preserve">K11816|2.7e-12|lsv:111902969|K11816 indole-3-pyruvate monooxygenase [EC:1.14.13.168] | (RefSeq) probable indole-3-pyruvate monooxygenase YUCCA4 </t>
  </si>
  <si>
    <t>Tryptophan metabolism (ko00380)</t>
  </si>
  <si>
    <t>Probable flavin-containing monooxygenase 1 OS=Arabidopsis thaliana OX=3702 GN=FMO1 PE=2 SV=1</t>
  </si>
  <si>
    <t>hypothetical protein E2562_009476 [Oryza meyeriana var. granulata]</t>
  </si>
  <si>
    <t>biological process: response to stimulus (GO:0050896);; biological process: immune system process (GO:0002376);; biological process: biological regulation (GO:0065007);; molecular function: catalytic activity (GO:0003824);; biological process: metabolic process (GO:0008152);; biological process: single-organism process (GO:0044699);; biological process: cellular process (GO:0009987);; biological process: multi-organism process (GO:0051704);; biological process: signaling (GO:0023052);; molecular function: binding (GO:0005488)</t>
  </si>
  <si>
    <t>PH02Gene19993</t>
  </si>
  <si>
    <t xml:space="preserve">Molecular Function: phosphatidylcholine 1-acylhydrolase activity (GO:0008970);; Cellular Component: chloroplast thylakoid (GO:0009534);; Biological Process: fatty acid transport (GO:0015908);; Biological Process: triglyceride biosynthetic process (GO:0019432);; Molecular Function: phosphatidylserine 1-acylhydrolase activity (GO:0052739);; </t>
  </si>
  <si>
    <t>Phospholipase A1 PLIP1, chloroplastic OS=Arabidopsis thaliana OX=3702 GN=PLIP1 PE=1 SV=1</t>
  </si>
  <si>
    <t>phospholipase A1 PLIP1, chloroplastic [Oryza sativa Japonica Group]</t>
  </si>
  <si>
    <t>molecular function: catalytic activity (GO:0003824);; cellular component: cell (GO:0005623);; cellular component: organelle (GO:0043226);; cellular component: organelle part (GO:0044422);; cellular component: cell part (GO:0044464);; biological process: single-organism process (GO:0044699);; biological process: localization (GO:0051179);; biological process: metabolic process (GO:0008152);; biological process: cellular process (GO:0009987)</t>
  </si>
  <si>
    <t>PH02Gene05805</t>
  </si>
  <si>
    <t xml:space="preserve">Molecular Function: ATP binding (GO:0005524);; Molecular Function: transferase activity (GO:0016740);; </t>
  </si>
  <si>
    <t xml:space="preserve">K04649|1.2e-101|dosa:Os01t0925800-01|K04649 ubiquitin-conjugating enzyme (huntingtin interacting protein 2) [EC:2.3.2.23] | (RefSeq) Os01g0925800; Similar to Ubiquitin conjugating enzyme. </t>
  </si>
  <si>
    <t>Ubiquitin-conjugating enzyme E2 27 OS=Arabidopsis thaliana OX=3702 GN=UBC27 PE=2 SV=1</t>
  </si>
  <si>
    <t>ubiquitin-conjugating enzyme [Dendrocalamus latiflorus]</t>
  </si>
  <si>
    <t>PH02Gene23248</t>
  </si>
  <si>
    <t>hypothetical protein E2562_010787 [Oryza meyeriana var. granulata]</t>
  </si>
  <si>
    <t>PH02Gene41186</t>
  </si>
  <si>
    <t>PH02Gene29183</t>
  </si>
  <si>
    <t xml:space="preserve">Molecular Function: ATP binding (GO:0005524);; Cellular Component: chloroplast (GO:0009507);; Biological Process: photosynthesis (GO:0015979);; Biological Process: chlorophyll biosynthetic process (GO:0015995);; Molecular Function: magnesium chelatase activity (GO:0016851);; </t>
  </si>
  <si>
    <t xml:space="preserve">K03404|0.0e+00|sbi:8057398|K03404 magnesium chelatase subunit D [EC:6.6.1.1] | (RefSeq) magnesium-chelatase subunit ChlD, chloroplastic isoform X1 </t>
  </si>
  <si>
    <t>AAA lid domain</t>
  </si>
  <si>
    <t>Magnesium-chelatase subunit ChlD, chloroplastic OS=Oryza sativa subsp. indica OX=39946 GN=CHLD PE=3 SV=1</t>
  </si>
  <si>
    <t>hypothetical protein EJB05_03901, partial [Eragrostis curvula]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</si>
  <si>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</si>
  <si>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PH02Gene19573</t>
  </si>
  <si>
    <t xml:space="preserve">Molecular Function: molecular_function (GO:0003674);; Molecular Function: catalytic activity (GO:0003824);; Biological Process: organic acid metabolic process (GO:0006082);; Biological Process: lipid metabolic process (GO:0006629);; Biological Process: isoprenoid metabolic process (GO:0006720);; Biological Process: terpenoid metabolic process (GO:0006721);; Biological Process: biological_process (GO:0008150);; Biological Process: metabolic process (GO:0008152);; Biological Process: isoprenoid catabolic process (GO:0008300);; Biological Process: catabolic process (GO:0009056);; Biological Process: response to radiation (GO:0009314);; Biological Process: response to light stimulus (GO:0009416);; Biological Process: response to abiotic stimulus (GO:0009628);; Biological Process: response to red or far red light (GO:0009639);; Biological Process: gibberellin metabolic process (GO:0009685);; Biological Process: cellular process (GO:0009987);; Biological Process: regulation of hormone levels (GO:0010817);; Biological Process: lipid catabolic process (GO:0016042);; Biological Process: organic acid catabolic process (GO:0016054);; Biological Process: diterpenoid metabolic process (GO:0016101);; Biological Process: diterpenoid catabolic process (GO:0016103);; Biological Process: terpenoid catabolic process (GO:0016115);; Molecular Function: oxidoreductase activity (GO:0016491);; Molecular Function: oxidoreductase activity, acting on paired donors, with incorporation or reduction of molecular oxygen (GO:0016705);; Molecular Function: oxidoreductase activity, acting on paired donors, with incorporation or reduction of molecular oxygen, 2-oxoglutarate as one donor, and incorporation of one atom each of oxygen into both donors (GO:0016706);; Biological Process: carboxylic acid metabolic process (GO:0019752);; Biological Process: hormone metabolic process (GO:0042445);; Biological Process: hormone catabolic process (GO:0042447);; Biological Process: oxoacid metabolic process (GO:0043436);; Biological Process: cellular metabolic process (GO:0044237);; Biological Process: primary metabolic process (GO:0044238);; Biological Process: cellular lipid catabolic process (GO:0044242);; Biological Process: cellular catabolic process (GO:0044248);; Biological Process: cellular lipid metabolic process (GO:0044255);; Biological Process: small molecule metabolic process (GO:0044281);; Biological Process: small molecule catabolic process (GO:0044282);; Biological Process: gibberellin catabolic process (GO:0045487);; Molecular Function: gibberellin 2-beta-dioxygenase activity (GO:0045543);; Biological Process: carboxylic acid catabolic process (GO:0046395);; Biological Process: response to stimulus (GO:0050896);; Molecular Function: dioxygenase activity (GO:0051213);; Molecular Function: C-19 gibberellin 2-beta-dioxygenase activity (GO:0052634);; Biological Process: oxidation-reduction process (GO:0055114);; Biological Process: biological regulation (GO:0065007);; Biological Process: regulation of biological quality (GO:0065008);; Biological Process: organic substance metabolic process (GO:0071704);; Biological Process: organic substance catabolic process (GO:1901575);; </t>
  </si>
  <si>
    <t xml:space="preserve">K04125|4.1e-145|ats:109742727|K04125 gibberellin 2beta-dioxygenase [EC:1.14.11.13] | (RefSeq) LOC109742727; gibberellin 2-beta-dioxygenase 6-like </t>
  </si>
  <si>
    <t>Gibberellin 2-beta-dioxygenase 2 OS=Oryza sativa subsp. japonica OX=39947 GN=GA2OX2 PE=3 SV=1</t>
  </si>
  <si>
    <t>hypothetical protein E2562_016111 [Oryza meyeriana var. granulata]</t>
  </si>
  <si>
    <t>molecular function: catalytic activity (GO:0003824);; biological process: metabolic process (GO:0008152);; biological process: cellular process (GO:0009987);; biological process: single-organism process (GO:0044699);; biological process: response to stimulus (GO:0050896);; biological process: biological regulation (GO:0065007)</t>
  </si>
  <si>
    <t>PH02Gene00062</t>
  </si>
  <si>
    <t xml:space="preserve">Biological Process: polysaccharide biosynthetic process (GO:0000271);; 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Golgi apparatus (GO:0005794);; Biological Process: carbohydrate metabolic process (GO:0005975);; Biological Process: polysaccharide metabolic process (GO:0005976);; Biological Process: regulation of transcription, DNA-templated (GO:0006355);; Biological Process: response to stress (GO:0006950);; Biological Process: biological_process (GO:0008150);; Biological Process: metabolic process (GO:0008152);; Molecular Function: O-acyltransferase activity (GO:0008374);; Biological Process: biosynthetic process (GO:0009058);; Biological Process: macromolecule biosynthetic process (GO:0009059);; Biological Process: response to temperature stimulus (GO:0009266);; Biological Process: response to cold (GO:0009409);; Biological Process: response to abiotic stimulus (GO:0009628);;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cell wall polysaccharide metabolic process (GO:0010383);; Biological Process: hemicellulose metabolic process (GO:0010410);;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Cellular Component: endomembrane system (GO:0012505);; Biological Process: carbohydrate biosynthetic process (GO:0016051);; Molecular Function: acetyltransferase activity (GO:0016407);; Molecular Function: O-acetyltransferase activity (GO:0016413);; Molecular Function: transferase activity (GO:0016740);; Molecular Function: transferase activity, transferring acyl groups (GO:0016746);; Molecular Function: transferase activity, transferring acyl groups other than amino-acyl groups (GO:0016747);; Biological Process: regulation of nucleobase-containing compound metabolic process (GO:0019219);;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cellular polysaccharide biosynthetic process (GO:0033692);; Biological Process: cellular carbohydrate biosynthetic process (GO:0034637);; Biological Process: cellular macromolecule biosynthetic process (GO:0034645);; Biological Process: cell wall biogenesis (GO:0042546);;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 wall macromolecule metabolic process (GO:0044036);; Biological Process: cell wall macromolecule biosynthetic process (GO:0044038);; Biological Process: cellular component biogenesis (GO:0044085);;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Cellular Component: intracellular part (GO:0044424);; Cellular Component: cytoplasmic part (GO:0044444);; Cellular Component: cell part (GO:0044464);; Biological Process: xylan metabolic process (GO:0045491);; Biological Process: xylan biosynthetic process (GO:0045492);; Biological Process: positive regulation of transcription, DNA-templated (GO:0045893);; Biological Process: positive regulation of nucleobase-containing compound metabolic process (GO:0045935);;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response to freezing (GO:0050826);; Biological Process: response to stimulus (GO:0050896);;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Biological Process: cellular component macromolecule biosynthetic process (GO:0070589);; Biological Process: cell wall polysaccharide biosynthetic process (GO:0070592);; Biological Process: cell wall organization or biogenesis (GO:0071554);; Biological Process: organic substance metabolic process (GO:0071704);; Biological Process: cellular component organization or biogenesis (GO:0071840);; Biological Process: regulation of primary metabolic process (GO:0080090);; Biological Process: organic substance biosynthetic process (GO:1901576);; Biological Process: positive regulation of RNA biosynthetic process (GO:1902680);; Biological Process: regulation of nucleic acid-templated transcription (GO:1903506);; Biological Process: positive regulation of nucleic acid-templated transcription (GO:1903508);; Molecular Function: xylan O-acetyltransferase activity (GO:1990538);; Biological Process: regulation of cellular macromolecule biosynthetic process (GO:2000112);; Biological Process: regulation of RNA biosynthetic process (GO:2001141);; </t>
  </si>
  <si>
    <t xml:space="preserve">K23877|1.2e-39|psom:113282518|K23877 xyloglucan O-acetyltransferase | (RefSeq) protein ALTERED XYLOGLUCAN 4-like </t>
  </si>
  <si>
    <t>hypothetical protein E2562_030327 [Oryza meyeriana var. granulata]</t>
  </si>
  <si>
    <t>biological process: metabolic process (GO:0008152);; biological process: single-organism process (GO:0044699);; molecular function: catalytic activity (GO:0003824);; cellular component: cell (GO:0005623);; cellular component: cell part (GO:0044464);; cellular component: organelle (GO:0043226);; biological process: biological regulation (GO:0065007);; biological process: response to stimulus (GO:0050896);; biological process: cellular process (GO:0009987);; biological process: cellular component organization or biogenesis (GO:0071840)</t>
  </si>
  <si>
    <t>PH02Gene08985</t>
  </si>
  <si>
    <t>Lytic transglycolase</t>
  </si>
  <si>
    <t>Putative EG45-like domain containing protein 1 OS=Arabidopsis thaliana OX=3702 GN=EGC1 PE=3 SV=1</t>
  </si>
  <si>
    <t>putative EG45-like domain containing protein 1 [Oryza sativa Japonica Group]</t>
  </si>
  <si>
    <t>PH02Gene21913</t>
  </si>
  <si>
    <t xml:space="preserve">K18878|8.4e-31|cann:107866053|K18878 BHLH transcription factor Upa20 | (RefSeq) Upa20; transcription factor bHLH137-like </t>
  </si>
  <si>
    <t>PH02Gene16957</t>
  </si>
  <si>
    <t xml:space="preserve">K11251|8.7e-67|ats:109779350|K11251 histone H2A | (RefSeq) LOC109779350; probable histone H2A variant 2 </t>
  </si>
  <si>
    <t>Probable histone H2A variant 2 OS=Oryza sativa subsp. japonica OX=39947 GN=Os10g0418000 PE=2 SV=1</t>
  </si>
  <si>
    <t>probable histone H2A variant 2 [Aegilops tauschii subsp. tauschii]</t>
  </si>
  <si>
    <t>PH02Gene40255</t>
  </si>
  <si>
    <t xml:space="preserve">K15803|1.5e-121|obr:102717612|K15803 (-)-germacrene D synthase [EC:4.2.3.75] | (RefSeq) (-)-germacrene D synthase-like </t>
  </si>
  <si>
    <t>PH02Gene41182</t>
  </si>
  <si>
    <t>N-terminal C2 in EEIG1 and EHBP1 proteins</t>
  </si>
  <si>
    <t>cingulin isoform X1 [Brachypodium distachyon]</t>
  </si>
  <si>
    <t>PH02Gene28468</t>
  </si>
  <si>
    <t xml:space="preserve">K23154|2.0e-204|ats:109732196|K23154 2-hydroxyflavanone C-glucosyltransferase [EC:2.4.1.360] | (RefSeq) LOC109732196; UDP-glucose:2-hydroxyflavanone C-glucosyltransferase-like </t>
  </si>
  <si>
    <t>PH02Gene30496</t>
  </si>
  <si>
    <t xml:space="preserve">K04124|7.8e-139|dosa:Os05t0178100-01|K04124 gibberellin 3beta-dioxygenase [EC:1.14.11.15] | (RefSeq) Os05g0178100, GIBBERELLIN_3BETA-HYDROXYLASE_1, GA3OX1; GA 3beta-hydroxylase1, GA metabolism </t>
  </si>
  <si>
    <t>Gibberellin 3-beta-dioxygenase 1 OS=Oryza sativa subsp. japonica OX=39947 GN=GA3OX1 PE=1 SV=1</t>
  </si>
  <si>
    <t>hypothetical protein EJB05_33254, partial [Eragrostis curvula]</t>
  </si>
  <si>
    <t>PH02Gene39285</t>
  </si>
  <si>
    <t xml:space="preserve">Cellular Component: plasma membrane (GO:0005886);; Cellular Component: integral component of membrane (GO:0016021);; Biological Process: transmembrane transport (GO:0055085);; </t>
  </si>
  <si>
    <t xml:space="preserve">K22048|1.9e-282|bdi:100834371|K22048 mechanosensitive ion channel protein 4/5/6/7/8/9/10 | (RefSeq) mechanosensitive ion channel protein 10 </t>
  </si>
  <si>
    <t>Mechanosensitive ion channel</t>
  </si>
  <si>
    <t>Mechanosensitive ion channel protein 10 OS=Arabidopsis thaliana OX=3702 GN=MSL10 PE=1 SV=1</t>
  </si>
  <si>
    <t>Mechanosensitive ion channel protein 10 [Dichanthelium oligosanthes]</t>
  </si>
  <si>
    <t>cellular component: cell (GO:0005623);; cellular component: membrane (GO:0016020);; cellular component: cell part (GO:0044464);; cellular component: membrane part (GO:0044425);; biological process: localization (GO:0051179)</t>
  </si>
  <si>
    <t>PH02Gene41474</t>
  </si>
  <si>
    <t>PH02Gene32887</t>
  </si>
  <si>
    <t>hypothetical protein PAHAL_6G208300 [Panicum hallii]</t>
  </si>
  <si>
    <t>PH02Gene44182</t>
  </si>
  <si>
    <t xml:space="preserve">K00521|2.5e-35|cmos:111447866|K00521 ferric-chelate reductase [EC:1.16.1.7] | (RefSeq) ferric reduction oxidase 7, chloroplastic-like </t>
  </si>
  <si>
    <t>NAC domain-containing protein 87 OS=Arabidopsis thaliana OX=3702 GN=NAC087 PE=2 SV=1</t>
  </si>
  <si>
    <t>NAC domain-containing protein 100 [Dichanthelium oligosanthes]</t>
  </si>
  <si>
    <t>PH02Gene00221</t>
  </si>
  <si>
    <t>PH02Gene00069</t>
  </si>
  <si>
    <t xml:space="preserve">K24028|5.6e-62|obr:102716533|K24028 salicylic acid 3-hydroxylase [EC:1.14.11.-] | (RefSeq) protein DOWNY MILDEW RESISTANCE 6-like </t>
  </si>
  <si>
    <t>Probable 2-oxoglutarate-dependent dioxygenase At5g05600 OS=Arabidopsis thaliana OX=3702 GN=At5g05600 PE=2 SV=1</t>
  </si>
  <si>
    <t>hypothetical protein GQ55_9G513500 [Panicum hallii var. hallii]</t>
  </si>
  <si>
    <t>PH02Gene38071</t>
  </si>
  <si>
    <t xml:space="preserve">K07375|2.1e-260|dosa:Os01t0282800-02|K07375 tubulin beta | (RefSeq) Os01g0282800, BETA-TUBULIN_1, TUB1; Similar to Tubulin beta-5 chain (Beta-5 tubulin). </t>
  </si>
  <si>
    <t>tubulin beta-4 chain [Panicum hallii]</t>
  </si>
  <si>
    <t>Phyllostachys_edulis_newGene_1598</t>
  </si>
  <si>
    <t>Phyllostachys_edulis_newGene_16681</t>
  </si>
  <si>
    <t>hypothetical protein E2562_003535 [Oryza meyeriana var. granulata]</t>
  </si>
  <si>
    <t>PH02Gene46203</t>
  </si>
  <si>
    <t xml:space="preserve">K15078|3.5e-102|vvi:100255136|K15078 structure-specific endonuclease subunit SLX1 [EC:3.6.1.-] | (RefSeq) putative disease resistance protein RGA1 </t>
  </si>
  <si>
    <t>Phyllostachys_edulis_newGene_14872</t>
  </si>
  <si>
    <t>hypothetical protein EJB05_26162, partial [Eragrostis curvula]</t>
  </si>
  <si>
    <t>PH02Gene03344</t>
  </si>
  <si>
    <t xml:space="preserve">K20642|1.3e-95|lja:Lj3g3v2993420.1|K20642 Rho GTPase-activating protein 22/24/25 | (RefSeq) Lj3g3v2993420.1; - </t>
  </si>
  <si>
    <t>PH02Gene42375</t>
  </si>
  <si>
    <t xml:space="preserve">Biological Process: reproduction (GO:0000003);; Biological Process: nuclear division (GO:0000280);; Cellular Component: cellular_component (GO:0005575);; Cellular Component: intracellular (GO:0005622);; Cellular Component: cell (GO:0005623);; Cellular Component: nucleus (GO:0005634);; Biological Process: nucleobase-containing compound metabolic process (GO:0006139);; Biological Process: DNA metabolic process (GO:0006259);; Biological Process: DNA repair (GO:0006281);;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organelle organization (GO:0006996);; Biological Process: cell cycle (GO:0007049);; Biological Process: male meiotic nuclear division (GO:0007140);; Biological Process: female meiotic nuclear division (GO:0007143);; Biological Process: multicellular organism development (GO:0007275);; Biological Process: gamete generation (GO:0007276);; Biological Process: female gamete generation (GO:0007292);; Biological Process: biological_process (GO:0008150);; Biological Process: metabolic process (GO:0008152);; Biological Process: response to radiation (GO:0009314);; Biological Process: pollen development (GO:0009555);; Biological Process: response to abiotic stimulus (GO:0009628);; Biological Process: cellular process (GO:0009987);; Biological Process: response to X-ray (GO:0010165);; Biological Process: response to ionizing radiation (GO:0010212);; Biological Process: cellular component organization (GO:0016043);; Biological Process: sexual reproduction (GO:0019953);; Biological Process: cell cycle process (GO:0022402);; Biological Process: cellular process involved in reproduction in multicellular organism (GO:0022412);; Biological Process: reproductive process (GO:0022414);; Biological Process: multicellular organismal process (GO:0032501);; Biological Process: developmental process (GO:0032502);; Biological Process: multicellular organism reproduction (GO:0032504);; Biological Process: cellular response to stress (GO:0033554);;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macromolecule metabolic process (GO:0044260);; Cellular Component: intracellular part (GO:0044424);; Cellular Component: cell part (GO:0044464);; Biological Process: multi-organism reproductive process (GO:0044703);; Biological Process: heterocycle metabolic process (GO:0046483);; Biological Process: gametophyte development (GO:0048229);; Biological Process: male gamete generation (GO:0048232);; Biological Process: organelle fission (GO:0048285);; Biological Process: multicellular organismal reproductive process (GO:0048609);; Biological Process: anatomical structure development (GO:0048856);; Biological Process: response to stimulus (GO:0050896);; Biological Process: meiotic cell cycle (GO:0051321);; Biological Process: multi-organism process (GO:0051704);; Biological Process: cellular response to stimulus (GO:0051716);; Biological Process: organic substance metabolic process (GO:0071704);; Biological Process: cellular component organization or biogenesis (GO:0071840);; Biological Process: nucleic acid metabolic process (GO:0090304);; Biological Process: meiotic nuclear division (GO:0140013);; Biological Process: organic cyclic compound metabolic process (GO:1901360);; Biological Process: meiotic cell cycle process (GO:1903046);; </t>
  </si>
  <si>
    <t>hypothetical protein E2562_007593 [Oryza meyeriana var. granulata]</t>
  </si>
  <si>
    <t>biological process: reproduction (GO:0000003);; biological process: cellular process (GO:0009987);; biological process: cellular component organization or biogenesis (GO:0071840);; cellular component: cell (GO:0005623);; cellular component: cell part (GO:0044464);; cellular component: organelle (GO:0043226);; biological process: metabolic process (GO:0008152);; biological process: response to stimulus (GO:0050896);; biological process: single-organism process (GO:0044699);; biological process: reproductive process (GO:0022414);; biological process: multicellular organismal process (GO:0032501);; biological process: developmental process (GO:0032502);; biological process: multi-organism process (GO:0051704)</t>
  </si>
  <si>
    <t>Phyllostachys_edulis_newGene_293</t>
  </si>
  <si>
    <t>PH02Gene40940</t>
  </si>
  <si>
    <t xml:space="preserve">K15285|2.0e-184|obr:102702850|K15285 solute carrier family 35, member E3 | (RefSeq) uncharacterized membrane protein At1g06890-like </t>
  </si>
  <si>
    <t>UDP-xylose transporter 3 OS=Arabidopsis thaliana OX=3702 GN=UXT3 PE=1 SV=1</t>
  </si>
  <si>
    <t>hypothetical protein E2562_018688 [Oryza meyeriana var. granulata]</t>
  </si>
  <si>
    <t>PH02Gene46205</t>
  </si>
  <si>
    <t xml:space="preserve">K15078|2.1e-54|tcc:18614561|K15078 structure-specific endonuclease subunit SLX1 [EC:3.6.1.-] | (RefSeq) putative disease resistance protein RGA3 </t>
  </si>
  <si>
    <t>PH02Gene41906</t>
  </si>
  <si>
    <t xml:space="preserve">K09286|8.1e-23|ath:AT1G43160|K09286 EREBP-like factor | (RefSeq) RAP2.6; related to AP2 6 </t>
  </si>
  <si>
    <t>PH02Gene38463</t>
  </si>
  <si>
    <t xml:space="preserve">Molecular Function: ATP transmembrane transporter activity (GO:0005347);; Molecular Function: calcium ion binding (GO:0005509);; Cellular Component: integral component of membrane (GO:0016021);; </t>
  </si>
  <si>
    <t xml:space="preserve">K14684|1.1e-258|osa:4328650|K14684 solute carrier family 25 (mitochondrial phosphate transporter), member 23/24/25/41 | (RefSeq) calcium-binding mitochondrial carrier protein SCaMC-3 </t>
  </si>
  <si>
    <t>Calcium-dependent mitochondrial ATP-magnesium/phosphate carrier protein 2 OS=Arabidopsis thaliana OX=3702 GN=APC2 PE=1 SV=1</t>
  </si>
  <si>
    <t>calcium-binding mitochondrial carrier protein SCaMC-3 [Oryza sativa Japonica Group]</t>
  </si>
  <si>
    <t>biological process: single-organism process (GO:0044699);; biological process: localization (GO:0051179);; molecular function: transporter activity (GO:0005215);; molecular function: binding (GO:0005488);; cellular component: membrane (GO:0016020);; cellular component: membrane part (GO:0044425)</t>
  </si>
  <si>
    <t>PH02Gene14323</t>
  </si>
  <si>
    <t xml:space="preserve">Biological Process: amino acid transmembrane transport (GO:0003333);; Cellular Component: vacuolar membrane (GO:0005774);; Cellular Component: plasma membrane (GO:0005886);; Molecular Function: amino acid transmembrane transporter activity (GO:0015171);; Cellular Component: integral component of membrane (GO:0016021);; </t>
  </si>
  <si>
    <t xml:space="preserve">K15015|3.3e-233|bdi:100845305|K15015 solute carrier family 32 (vesicular inhibitory amino acid transporter) | (RefSeq) amino acid transporter AVT1C </t>
  </si>
  <si>
    <t>Amino acid transporter AVT1C OS=Arabidopsis thaliana OX=3702 GN=AVT1C PE=1 SV=1</t>
  </si>
  <si>
    <t>amino acid transporter AVT1C [Brachypodium distachyon]</t>
  </si>
  <si>
    <t>biological process: single-organism process (GO:0044699);; biological process: localization (GO:0051179);; cellular component: cell (GO:0005623);; cellular component: membrane (GO:0016020);; cellular component: organelle (GO:0043226);; cellular component: organelle part (GO:0044422);; cellular component: cell part (GO:0044464);; molecular function: transporter activity (GO:0005215);; cellular component: membrane part (GO:0044425)</t>
  </si>
  <si>
    <t>PH02Gene16603</t>
  </si>
  <si>
    <t xml:space="preserve">Molecular Function: UDP-N-acetylglucosamine diphosphorylase activity (GO:0003977);; Biological Process: UDP-N-acetylglucosamine biosynthetic process (GO:0006048);; Molecular Function: uridylyltransferase activity (GO:0070569);; </t>
  </si>
  <si>
    <t xml:space="preserve">K00972|8.7e-271|bdi:100834220|K00972 UDP-N-acetylglucosamine/UDP-N-acetylgalactosamine diphosphorylase [EC:2.7.7.23 2.7.7.83] | (RefSeq) UDP-N-acetylglucosamine diphosphorylase 1 </t>
  </si>
  <si>
    <t>UDP-N-acetylglucosamine diphosphorylase 1 OS=Arabidopsis thaliana OX=3702 GN=GLCNAC1PUT1 PE=1 SV=1</t>
  </si>
  <si>
    <t>UDP-N-acetylglucosamine diphosphorylase 1 [Brachypodium distachyon]</t>
  </si>
  <si>
    <t>PH02Gene14164</t>
  </si>
  <si>
    <t xml:space="preserve">K15032|2.9e-194|obr:102714617|K15032 mTERF domain-containing protein, mitochondrial | (RefSeq) uncharacterized LOC102714617 </t>
  </si>
  <si>
    <t>Transcription termination factor MTERF4, chloroplastic OS=Zea mays OX=4577 GN=MTERF4 PE=2 SV=1</t>
  </si>
  <si>
    <t>PREDICTED: uncharacterized protein LOC102714617 [Oryza brachyantha]</t>
  </si>
  <si>
    <t>PH02Gene14862</t>
  </si>
  <si>
    <t xml:space="preserve">Biological Process: lipid metabolic process (GO:0006629);; Biological Process: isoprenoid metabolic process (GO:0006720);; Biological Process: terpenoid metabolic process (GO:0006721);; Biological Process: biological_process (GO:0008150);; Biological Process: metabolic process (GO:0008152);; Biological Process: isoprenoid biosynthetic process (GO:0008299);; Biological Process: lipid biosynthetic process (GO:0008610);; Biological Process: biosynthetic process (GO:0009058);; Biological Process: cellular process (GO:0009987);; Biological Process: tetraterpenoid metabolic process (GO:0016108);; Biological Process: tetraterpenoid biosynthetic process (GO:0016109);; Biological Process: terpenoid biosynthetic process (GO:0016114);; Biological Process: carotenoid metabolic process (GO:0016116);; Biological Process: carotenoid biosynthetic process (GO:0016117);; Biological Process: xanthophyll metabolic process (GO:0016122);; Biological Process: xanthophyll biosynthetic process (GO:0016123);; Biological Process: pigment metabolic process (GO:0042440);; Biological Process: cellular metabolic process (GO:0044237);; Biological Process: primary metabolic process (GO:0044238);; Biological Process: cellular biosynthetic process (GO:0044249);; Biological Process: cellular lipid metabolic process (GO:0044255);; Biological Process: pigment biosynthetic process (GO:0046148);; Biological Process: organic substance metabolic process (GO:0071704);; Biological Process: organic substance biosynthetic process (GO:1901576);; </t>
  </si>
  <si>
    <t>Protein NEOXANTHIN-DEFICIENT 1 OS=Oryza sativa subsp. japonica OX=39947 GN=NDX1 PE=3 SV=2</t>
  </si>
  <si>
    <t>protein NEOXANTHIN-DEFICIENT 1 isoform X2 [Panicum hallii]</t>
  </si>
  <si>
    <t>biological process: metabolic process (GO:0008152);; biological process: single-organism process (GO:0044699);; biological process: cellular process (GO:0009987)</t>
  </si>
  <si>
    <t>PH02Gene23716</t>
  </si>
  <si>
    <t>uncharacterized protein C2845_PM01G23630 [Panicum miliaceum]</t>
  </si>
  <si>
    <t>PH02Gene01127</t>
  </si>
  <si>
    <t>Tesmin/TSO1-like CXC domain, cysteine-rich domain</t>
  </si>
  <si>
    <t>Protein tesmin/TSO1-like CXC 2 OS=Arabidopsis thaliana OX=3702 GN=TCX2 PE=1 SV=1</t>
  </si>
  <si>
    <t>protein tesmin/TSO1-like CXC 2 [Aegilops tauschii subsp. tauschii]</t>
  </si>
  <si>
    <t>PH02Gene00510</t>
  </si>
  <si>
    <t xml:space="preserve">Biological Process: RNA processing (GO:0006396);; </t>
  </si>
  <si>
    <t xml:space="preserve">K12869|6.6e-51|ats:109782302|K12869 crooked neck | (RefSeq) LOC109782302; crooked neck-like protein 1 </t>
  </si>
  <si>
    <t>PH02Gene16269</t>
  </si>
  <si>
    <t xml:space="preserve">K13264|7.0e-65|lja:Lj2g3v1090790.1|K13264 isoflavone 7-O-glucoside-6''-O-malonyltransferase [EC:2.3.1.115] | (RefSeq) Lj2g3v1090790.1; - </t>
  </si>
  <si>
    <t>Coumaroyl-CoA:anthocyanidin 3-O-glucoside-6''-O-coumaroyltransferase 2 OS=Arabidopsis thaliana OX=3702 GN=3AT2 PE=1 SV=1</t>
  </si>
  <si>
    <t>anthocyanidin 3 O glucoside 6 O coumaroyltransferase [Indosasa hispida]</t>
  </si>
  <si>
    <t>Phyllostachys_edulis_newGene_12939</t>
  </si>
  <si>
    <t xml:space="preserve">K12309|1.4e-33|bna:106418278|K12309 beta-galactosidase [EC:3.2.1.23] | (RefSeq) beta-galactosidase 2 isoform X1 </t>
  </si>
  <si>
    <t>Galactose binding lectin domain</t>
  </si>
  <si>
    <t>beta-galactosidase 1 [Brachypodium distachyon]</t>
  </si>
  <si>
    <t>PH02Gene06497</t>
  </si>
  <si>
    <t xml:space="preserve">Biological Process: regulation of alternative mRNA splicing, via spliceosome (GO:0000381);; Biological Process: skeletal system development (GO:0001501);; Biological Process: somitogenesis (GO:0001756);; Biological Process: heart looping (GO:0001947);; Biological Process: morphogenesis of an epithelium (GO:0002009);; Biological Process: regionalization (GO:0003002);; Biological Process: heart morphogenesis (GO:0003007);; Biological Process: embryonic heart tube morphogenesis (GO:0003143);; Biological Process: atrial cardiac muscle tissue development (GO:0003228);; Molecular Function: molecular_function (GO:0003674);; Molecular Function: nucleic acid binding (GO:0003676);; Molecular Function: RNA binding (GO:0003723);; Molecular Function: mRNA binding (GO:0003729);; Molecular Function: mRNA 3'-UTR binding (GO:0003730);; Molecular Function: binding (GO:0005488);; Cellular Component: cellular_component (GO:0005575);; Cellular Component: intracellular (GO:0005622);; Cellular Component: cell (GO:0005623);; Cellular Component: cytoplasm (GO:0005737);; Biological Process: nucleobase-containing compound metabolic process (GO:0006139);; Biological Process: RNA processing (GO:0006396);; Biological Process: mRNA processing (GO:0006397);; Biological Process: regulation of translation (GO:0006417);;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multicellular organism development (GO:0007275);; Biological Process: determination of left/right symmetry (GO:0007368);; Biological Process: pattern specification process (GO:0007389);; Biological Process: heart development (GO:0007507);; Biological Process: muscle organ development (GO:0007517);; Biological Process: skeletal muscle tissue development (GO:0007519);; Biological Process: biological_process (GO:0008150);; Biological Process: metabolic process (GO:0008152);; Biological Process: anatomical structure morphogenesis (GO:0009653);; Biological Process: embryo development (GO:0009790);; Biological Process: embryo development ending in birth or egg hatching (GO:0009792);; Biological Process: specification of symmetry (GO:0009799);; Biological Process: determination of bilateral symmetry (GO:0009855);; Biological Process: animal organ morphogenesis (GO:0009887);; Biological Process: tissue development (GO:0009888);; Biological Process: regulation of biosynthetic process (GO:0009889);; Biological Process: negative regulation of biosynthetic process (GO:0009890);; Biological Process: negative regulation of metabolic process (GO:0009892);; Biological Process: positive regulation of metabolic process (GO:0009893);; Biological Process: regulation of catabolic process (GO:0009894);; Biological Process: negative regulation of catabolic process (GO:0009895);; Biological Process: positive regulation of catabolic process (GO:0009896);; Biological Process: anterior/posterior pattern specification (GO:0009952);; Biological Process: cellular process (GO:0009987);; Biological Process: gene expression (GO:0010467);; Biological Process: regulation of gene expression (GO:0010468);; Biological Process: regulation of macromolecule biosynthetic process (GO:0010556);; Biological Process: negative regulation of macromolecule biosynthetic process (GO:0010558);; Biological Process: positive regulation of macromolecule metabolic process (GO:0010604);; Biological Process: negative regulation of macromolecule metabolic process (GO:0010605);; Biological Process: posttranscriptional regulation of gene expression (GO:0010608);; Biological Process: positive regulation of gene expression (GO:0010628);; Biological Process: negative regulation of gene expression (GO:0010629);; Biological Process: positive regulation of organelle organization (GO:0010638);; Biological Process: positive regulation of cell development (GO:0010720);; Biological Process: regulation of myotube differentiation (GO:0010830);; Biological Process: positive regulation of myotube differentiation (GO:0010831);; Biological Process: striated muscle tissue development (GO:0014706);; Biological Process: RNA metabolic process (GO:0016070);; Biological Process: mRNA metabolic process (GO:0016071);; Biological Process: regulation of striated muscle tissue development (GO:0016202);; Molecular Function: AU-rich element binding (GO:0017091);; Biological Process: negative regulation of translation (GO:0017148);; Biological Process: regulation of nucleobase-containing compound metabolic process (GO:0019219);; Biological Process: regulation of metabolic process (GO:0019222);; Biological Process: regulation of anatomical structure morphogenesis (GO:0022603);; Biological Process: regulation of cellular metabolic process (GO:0031323);; Biological Process: negative regulation of cellular metabolic process (GO:0031324);; Biological Process: positive regulation of cellular metabolic process (GO:0031325);; Biological Process: regulation of cellular biosynthetic process (GO:0031326);; Biological Process: negative regulation of cellular biosynthetic process (GO:0031327);; Biological Process: regulation of cellular catabolic process (GO:0031329);; Biological Process: negative regulation of cellular catabolic process (GO:0031330);; Biological Process: positive regulation of cellular catabolic process (GO:0031331);; Biological Process: regulation of cellular protein metabolic process (GO:0032268);; Biological Process: negative regulation of cellular protein metabolic process (GO:0032269);; Biological Process: multicellular organismal process (GO:0032501);; Biological Process: developmental process (GO:0032502);; Biological Process: regulation of actin cytoskeleton organization (GO:0032956);; Biological Process: regulation of actin filament-based process (GO:0032970);; Biological Process: regulation of organelle organization (GO:0033043);; Biological Process: cellular response to stress (GO:0033554);; Biological Process: regulation of cellular amide metabolic process (GO:0034248);; Biological Process: negative regulation of cellular amide metabolic process (GO:0034249);; Biological Process: cellular nitrogen compound metabolic process (GO:0034641);; Biological Process: embryonic heart tube development (GO:0035050);; Biological Process: tube morphogenesis (GO:0035239);; Biological Process: segmentation (GO:0035282);; Biological Process: tube development (GO:0035295);; Molecular Function: mRNA 3'-UTR AU-rich region binding (GO:0035925);; Molecular Function: pre-mRNA binding (GO:0036002);; Biological Process: chordate embryonic development (GO:0043009);; Biological Process: macromolecule metabolic process (GO:0043170);; Biological Process: regulation of RNA splicing (GO:0043484);; Biological Process: regulation of RNA stability (GO:0043487);; Biological Process: regulation of mRNA stability (GO:0043488);; Biological Process: RNA stabilization (GO:0043489);; Biological Process: regulation of cellular component biogenesis (GO:0044087);; Biological Process: positive regulation of cellular component biogenesis (GO:0044089);; Biological Process: cellular metabolic process (GO:0044237);; Biological Process: primary metabolic process (GO:0044238);; Cellular Component: intracellular part (GO:0044424);; Cellular Component: cell part (GO:0044464);; Biological Process: regulation of cell differentiation (GO:0045595);; Biological Process: positive regulation of cell differentiation (GO:0045597);; Biological Process: regulation of myoblast differentiation (GO:0045661);; Biological Process: positive regulation of myoblast differentiation (GO:0045663);; Biological Process: positive regulation of striated muscle tissue development (GO:0045844);; Biological Process: negative regulation of nucleobase-containing compound metabolic process (GO:0045934);; Biological Process: positive regulation of nucleobase-containing compound metabolic process (GO:0045935);; Biological Process: heterocycle metabolic process (GO:0046483);; Biological Process: regulation of mRNA splicing, via spliceosome (GO:0048024);; Biological Process: mRNA stabilization (GO:0048255);; Biological Process: animal organ development (GO:0048513);;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embryonic organ morphogenesis (GO:0048562);; Biological Process: embryonic organ development (GO:0048568);; Biological Process: embryonic morphogenesis (GO:0048598);; Biological Process: regulation of muscle organ development (GO:0048634);; Biological Process: positive regulation of muscle organ development (GO:0048636);; Biological Process: regulation of skeletal muscle tissue development (GO:0048641);; Biological Process: positive regulation of skeletal muscle tissue development (GO:0048643);; Biological Process: anatomical structure formation involved in morphogenesis (GO:0048646);; Biological Process: embryonic cranial skeleton morphogenesis (GO:0048701);; Biological Process: embryonic neurocranium morphogenesis (GO:0048702);; Biological Process: embryonic skeletal system morphogenesis (GO:0048704);; Biological Process: skeletal system morphogenesis (GO:0048705);; Biological Process: embryonic skeletal system development (GO:0048706);; Biological Process: tissue morphogenesis (GO:0048729);; Biological Process: system development (GO:0048731);; Biological Process: anatomical structure development (GO:0048856);; Biological Process: regulation of mRNA processing (GO:0050684);; Biological Process: RNA destabilization (GO:0050779);;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positive regulation of developmental process (GO:0051094);; Biological Process: regulation of cellular component organization (GO:0051128);; Biological Process: positive regulation of cellular component organization (GO:0051130);; Biological Process: regulation of muscle cell differentiation (GO:0051147);; Biological Process: positive regulation of muscle cell differentiation (GO:0051149);; Biological Process: regulation of striated muscle cell differentiation (GO:0051153);; Biological Process: positive regulation of striated muscle cell differentiation (GO:0051155);; Biological Process: regulation of nitrogen compound metabolic process (GO:0051171);; Biological Process: negative regulation of nitrogen compound metabolic process (GO:0051172);; Biological Process: positive regulation of nitrogen compound metabolic process (GO:0051173);; Biological Process: regulation of multicellular organismal process (GO:0051239);; Biological Process: positive regulation of multicellular organismal process (GO:0051240);; Biological Process: regulation of protein metabolic process (GO:0051246);; Biological Process: negative regulation of protein metabolic process (GO:0051248);; Biological Process: regulation of RNA metabolic process (GO:0051252);; Biological Process: negative regulation of RNA metabolic process (GO:0051253);; Biological Process: positive regulation of RNA metabolic process (GO:0051254);; Biological Process: regulation of cytoskeleton organization (GO:0051493);; Biological Process: positive regulation of cytoskeleton organization (GO:0051495);; Biological Process: cellular response to stimulus (GO:0051716);; Biological Process: regulation of macromolecule metabolic process (GO:0060255);; Biological Process: regulation of cell development (GO:0060284);; Biological Process: regulation of sarcomere organization (GO:0060297);; Biological Process: positive regulation of sarcomere organization (GO:0060298);; Biological Process: epithelium development (GO:0060429);; Biological Process: muscle tissue development (GO:0060537);; Biological Process: skeletal muscle organ development (GO:0060538);; Biological Process: epithelial tube morphogenesis (GO:0060562);; Biological Process: regulation of mRNA catabolic process (GO:0061013);; Biological Process: positive regulation of mRNA catabolic process (GO:0061014);; Biological Process: somite development (GO:0061053);; Biological Process: muscle structure development (GO:0061061);; Biological Process: mRNA destabilization (GO:0061157);; Biological Process: 3'-UTR-mediated mRNA destabilization (GO:0061158);; Biological Process: determination of heart left/right asymmetry (GO:0061371);; Biological Process: biological regulation (GO:0065007);; Biological Process: regulation of biological quality (GO:0065008);; Biological Process: organic substance metabolic process (GO:0071704);; Biological Process: cardiovascular system development (GO:0072358);; Biological Process: circulatory system development (GO:0072359);; Biological Process: regulation of primary metabolic process (GO:0080090);; Biological Process: nucleic acid metabolic process (GO:0090304);; Molecular Function: pre-mRNA intronic binding (GO:0097157);; Molecular Function: organic cyclic compound binding (GO:0097159);; Biological Process: regulation of actomyosin structure organization (GO:0110020);; Biological Process: organic cyclic compound metabolic process (GO:1901360);; Molecular Function: heterocyclic compound binding (GO:1901363);; Biological Process: regulation of muscle tissue development (GO:1901861);; Biological Process: positive regulation of muscle tissue development (GO:1901863);; Biological Process: regulation of organelle assembly (GO:1902115);; Biological Process: positive regulation of organelle assembly (GO:1902117);; Biological Process: negative regulation of RNA catabolic process (GO:1902369);; Biological Process: negative regulation of mRNA catabolic process (GO:1902373);; Biological Process: regulation of skeletal muscle fiber differentiation (GO:1902809);; Biological Process: positive regulation of skeletal muscle fiber differentiation (GO:1902811);; Biological Process: regulation of supramolecular fiber organization (GO:1902903);; Biological Process: positive regulation of supramolecular fiber organization (GO:1902905);; Biological Process: regulation of mRNA metabolic process (GO:1903311);; Biological Process: negative regulation of mRNA metabolic process (GO:1903312);; Biological Process: positive regulation of mRNA metabolic process (GO:1903313);; Biological Process: cranial skeletal system development (GO:1904888);; Biological Process: regulation of 3'-UTR-mediated mRNA stabilization (GO:1905868);; Biological Process: positive regulation of 3'-UTR-mediated mRNA stabilization (GO:1905870);; Molecular Function: mRNA CDS binding (GO:1990715);; Molecular Function: sequence-specific mRNA binding (GO:1990825);; Biological Process: regulation of multicellular organismal development (GO:2000026);; Biological Process: regulation of cellular macromolecule biosynthetic process (GO:2000112);; Biological Process: negative regulation of cellular macromolecule biosynthetic process (GO:2000113);; Biological Process: regulation of stem cell differentiation (GO:2000736);; Biological Process: positive regulation of stem cell differentiation (GO:2000738);; Biological Process: regulation of cytoplasmic translation (GO:2000765);; Biological Process: negative regulation of cytoplasmic translation (GO:2000766);; Biological Process: regulation of skeletal muscle cell differentiation (GO:2001014);; Biological Process: positive regulation of skeletal muscle cell differentiation (GO:2001016);; </t>
  </si>
  <si>
    <t xml:space="preserve">K12741|2.0e-18|ini:109182120|K12741 heterogeneous nuclear ribonucleoprotein A1/A3 | (RefSeq) UBP1-associated protein 2A-like </t>
  </si>
  <si>
    <t>hypothetical protein E2562_013820 [Oryza meyeriana var. granulata]</t>
  </si>
  <si>
    <t>biological process: biological regulation (GO:0065007);; 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cell part (GO:0044464);; biological process: metabolic process (GO:0008152);; biological process: cellular process (GO:0009987);; biological process: response to stimulus (GO:0050896)</t>
  </si>
  <si>
    <t>PH02Gene35765</t>
  </si>
  <si>
    <t xml:space="preserve">K00898|1.5e-174|obr:102704822|K00898 pyruvate dehydrogenase kinase 2/3/4 [EC:2.7.11.2] | (RefSeq) pyruvate dehydrogenase (acetyl-transferring) kinase, mitochondrial-like </t>
  </si>
  <si>
    <t>PH02Gene21759</t>
  </si>
  <si>
    <t xml:space="preserve">K03353|1.8e-42|ats:109784551|K03353 anaphase-promoting complex subunit 6 | (RefSeq) LOC109784551; anaphase-promoting complex subunit 6 </t>
  </si>
  <si>
    <t>Anaphase-promoting complex, cyclosome, subunit 3</t>
  </si>
  <si>
    <t>Anaphase-promoting complex subunit 6 OS=Arabidopsis thaliana OX=3702 GN=APC6 PE=2 SV=1</t>
  </si>
  <si>
    <t>PH02Gene05588</t>
  </si>
  <si>
    <t>SNF1-related protein kinase regulatory subunit beta-1 OS=Arabidopsis thaliana OX=3702 GN=KINB1 PE=1 SV=1</t>
  </si>
  <si>
    <t>hypothetical protein EJB05_36095 [Eragrostis curvula]</t>
  </si>
  <si>
    <t>PH02Gene49603</t>
  </si>
  <si>
    <t>TLC domain</t>
  </si>
  <si>
    <t>TLC domain-containing protein At5g14285 OS=Arabidopsis thaliana OX=3702 GN=At5g14285 PE=2 SV=1</t>
  </si>
  <si>
    <t>hypothetical protein E2562_029986 [Oryza meyeriana var. granulata]</t>
  </si>
  <si>
    <t>PH02Gene43497</t>
  </si>
  <si>
    <t>NDR1/HIN1-like protein 1 OS=Arabidopsis thaliana OX=3702 GN=NHL1 PE=2 SV=1</t>
  </si>
  <si>
    <t>NDR1/HIN1-like protein 12 [Oryza sativa Japonica Group]</t>
  </si>
  <si>
    <t>PH02Gene27698</t>
  </si>
  <si>
    <t>rRNA processing</t>
  </si>
  <si>
    <t>hypothetical protein E2562_019388 [Oryza meyeriana var. granulata]</t>
  </si>
  <si>
    <t>PH02Gene06459</t>
  </si>
  <si>
    <t xml:space="preserve">K00891|2.4e-146|osa:4330732|K00891 shikimate kinase [EC:2.7.1.71] | (RefSeq) shikimate kinase 1, chloroplastic </t>
  </si>
  <si>
    <t>Shikimate kinase 1, chloroplastic OS=Oryza sativa subsp. japonica OX=39947 GN=SK1 PE=1 SV=1</t>
  </si>
  <si>
    <t>shikimate kinase 1, chloroplastic [Oryza sativa Japonica Group]</t>
  </si>
  <si>
    <t>PH02Gene00633</t>
  </si>
  <si>
    <t xml:space="preserve">K22262|1.0e-128|qsu:112034235|K22262 WD repeat and FYVE domain-containing protein 3 | (RefSeq) protein SPIRRIG </t>
  </si>
  <si>
    <t>Pentatricopeptide repeat-containing protein At1g15510, chloroplastic OS=Arabidopsis thaliana OX=3702 GN=PCMP-H73 PE=1 SV=1</t>
  </si>
  <si>
    <t>putative pentatricopeptide repeat-containing protein At3g11460, mitochondrial [Brachypodium distachyon]</t>
  </si>
  <si>
    <t>PH02Gene29220</t>
  </si>
  <si>
    <t xml:space="preserve">Cellular Component: lysosome (GO:0005764);; Cellular Component: cytosol (GO:0005829);; Biological Process: intracellular protein transport (GO:0006886);; Biological Process: vesicle docking involved in exocytosis (GO:0006904);; Cellular Component: plant-type vacuole membrane (GO:0009705);; Biological Process: vesicle-mediated transport (GO:0016192);; Cellular Component: CORVET complex (GO:0033263);; </t>
  </si>
  <si>
    <t xml:space="preserve">K20182|0.0e+00|sbi:8078604|K20182 vacuolar protein sorting-associated protein 33A | (RefSeq) vacuolar protein-sorting-associated protein 33 homolog </t>
  </si>
  <si>
    <t>Sec1 family</t>
  </si>
  <si>
    <t>Vacuolar protein-sorting-associated protein 33 homolog OS=Arabidopsis thaliana OX=3702 GN=VPS33 PE=1 SV=1</t>
  </si>
  <si>
    <t>vacuolar protein-sorting-associated protein 33 homolog [Sorghum bicolor]</t>
  </si>
  <si>
    <t>cellular component: cell (GO:0005623);; cellular component: organelle (GO:0043226);; cellular component: cell part (GO:0044464);; biological process: localization (GO:0051179);; biological process: cellular process (GO:0009987);; biological process: single-organism process (GO:0044699);; cellular component: membrane (GO:0016020);; cellular component: organelle part (GO:0044422);; cellular component: macromolecular complex (GO:0032991)</t>
  </si>
  <si>
    <t>PH02Gene28161</t>
  </si>
  <si>
    <t xml:space="preserve">Molecular Function: aspartic-type endopeptidase activity (GO:0004190);; Cellular Component: integral component of membrane (GO:0016021);; </t>
  </si>
  <si>
    <t xml:space="preserve">K00924|2.6e-36|bvg:104903596|K00924 kinase [EC:2.7.1.-] | (RefSeq) aspartic proteinase-like protein 2 </t>
  </si>
  <si>
    <t>Aspartyl protease APCB1 OS=Arabidopsis thaliana OX=3702 GN=APCB1 PE=1 SV=1</t>
  </si>
  <si>
    <t>hypothetical protein EE612_033259 [Oryza sativa]</t>
  </si>
  <si>
    <t>PH02Gene31286</t>
  </si>
  <si>
    <t xml:space="preserve">K13430|2.9e-25|ghi:107911736|K13430 serine/threonine-protein kinase PBS1 [EC:2.7.11.1] | (RefSeq) serine/threonine-protein kinase CDL1-like </t>
  </si>
  <si>
    <t>Probable inactive receptor-like protein kinase At3g56050 OS=Arabidopsis thaliana OX=3702 GN=At3g56050 PE=2 SV=1</t>
  </si>
  <si>
    <t>hypothetical protein EJB05_35033 [Eragrostis curvula]</t>
  </si>
  <si>
    <t>PH02Gene23069</t>
  </si>
  <si>
    <t xml:space="preserve">K12309|3.0e-279|csat:104711840|K12309 beta-galactosidase [EC:3.2.1.23] | (RefSeq) LOW QUALITY PROTEIN: beta-galactosidase 2 </t>
  </si>
  <si>
    <t>PH02Gene38234</t>
  </si>
  <si>
    <t xml:space="preserve">Molecular Function: molecular_function (GO:0003674);; Molecular Function: catalytic activity (GO:0003824);; Cellular Component: cellular_component (GO:0005575);; Cellular Component: extracellular region (GO:0005576);; Cellular Component: intracellular (GO:0005622);; Cellular Component: cell (GO:0005623);; Cellular Component: cytoplasm (GO:0005737);; Cellular Component: mitochondrion (GO:0005739);; Cellular Component: mitochondrial matrix (GO:0005759);; Biological Process: organic acid metabolic process (GO:0006082);; Biological Process: cellular amino acid metabolic process (GO:0006520);; Biological Process: glutamate metabolic process (GO:0006536);; Biological Process: glutamate biosynthetic process (GO:0006537);; Biological Process: glutamine metabolic process (GO:0006541);; Biological Process: nitrogen compound metabolic process (GO:0006807);; Biological Process: biological_process (GO:0008150);; Biological Process: metabolic process (GO:0008152);; Biological Process: cellular amino acid biosynthetic process (GO:0008652);; Biological Process: biosynthetic process (GO:0009058);; Biological Process: glutamine family amino acid metabolic process (GO:0009064);; Biological Process: glutamine family amino acid biosynthetic process (GO:0009084);; Biological Process: response to radiation (GO:0009314);; Biological Process: response to light stimulus (GO:0009416);; Cellular Component: chloroplast (GO:0009507);; Cellular Component: plastid envelope (GO:0009526);; Cellular Component: plastid stroma (GO:0009532);; Cellular Component: plastid (GO:0009536);; Cellular Component: chloroplast stroma (GO:0009570);; Biological Process: response to abiotic stimulus (GO:0009628);; Biological Process: response to carbohydrate (GO:0009743);; Biological Process: response to sucrose (GO:0009744);; Biological Process: photorespiration (GO:0009853);; Cellular Component: chloroplast envelope (GO:0009941);; Biological Process: cellular process (GO:0009987);; Biological Process: response to organic substance (GO:0010033);; Molecular Function: glutamate synthase activity (GO:0015930);; Cellular Component: membrane (GO:0016020);; Molecular Function: glutamate synthase (ferredoxin) activity (GO:0016041);; Biological Process: organic acid biosynthetic process (GO:0016053);; Molecular Function: oxidoreductase activity (GO:0016491);; Molecular Function: oxidoreductase activity, acting on the CH-NH2 group of donors (GO:0016638);; Molecular Function: oxidoreductase activity, acting on the CH-NH2 group of donors, iron-sulfur protein as acceptor (GO:0016643);; Biological Process: regulation of metabolic process (GO:0019222);; Biological Process: ammonia assimilation cycle (GO:0019676);; Biological Process: nitrogen utilization (GO:0019740);; Biological Process: carboxylic acid metabolic process (GO:0019752);; Biological Process: regulation of cellular metabolic process (GO:0031323);; Cellular Component: organelle envelope (GO:0031967);; Cellular Component: membrane-enclosed lumen (GO:0031974);; Cellular Component: envelope (GO:0031975);; Biological Process: response to disaccharide (GO:0034285);; Biological Process: response to chemical (GO:0042221);; Biological Process: positive regulation of catalytic activity (GO:0043085);; Biological Process: cellular metabolic compound salvage (GO:0043094);;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oxoacid metabolic process (GO:0043436);; Biological Process: dicarboxylic acid metabolic process (GO:0043648);; Biological Process: dicarboxylic acid biosynthetic process (GO:0043650);; Biological Process: positive regulation of molecular function (GO:0044093);; Biological Process: cellular metabolic process (GO:0044237);; Biological Process: primary metabolic process (GO:0044238);; Biological Process: cellular biosynthetic process (GO:0044249);; Biological Process: small molecule metabolic process (GO:0044281);; Biological Process: small molecule biosynthetic process (GO:0044283);; Cellular Component: organelle part (GO:0044422);; Cellular Component: intracellular part (GO:0044424);; Cellular Component: mitochondrial part (GO:0044429);;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carboxylic acid biosynthetic process (GO:0046394);; Cellular Component: apoplast (GO:0048046);;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regulation of transferase activity (GO:0051338);; Biological Process: positive regulation of transferase activity (GO:0051347);; Biological Process: oxidation-reduction process (GO:0055114);; Biological Process: biological regulation (GO:0065007);; Biological Process: regulation of molecular function (GO:0065009);; Cellular Component: intracellular organelle lumen (GO:0070013);; Biological Process: organic substance metabolic process (GO:0071704);; Biological Process: positive regulation of glycine hydroxymethyltransferase activity (GO:0080114);;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Biological Process: response to oxygen-containing compound (GO:1901700);; </t>
  </si>
  <si>
    <t xml:space="preserve">K00284|0.0e+00|osa:4344164|K00284 glutamate synthase (ferredoxin) [EC:1.4.7.1] | (RefSeq) ferredoxin-dependent glutamate synthase, chloroplastic </t>
  </si>
  <si>
    <t>Glyoxylate and dicarboxylate metabolism (ko00630);; Nitrogen metabolism (ko00910)</t>
  </si>
  <si>
    <t>Glutamine amidotransferases class-II</t>
  </si>
  <si>
    <t>Ferredoxin-dependent glutamate synthase, chloroplastic OS=Oryza sativa subsp. japonica OX=39947 GN=GLU PE=2 SV=2</t>
  </si>
  <si>
    <t>hypothetical protein E2562_015850 [Oryza meyeriana var. granulata]</t>
  </si>
  <si>
    <t>molecular function: catalytic activity (GO:0003824);; cellular component: extracellular region (GO:0005576);; cellular component: cell (GO:0005623);; cellular component: cell part (GO:0044464);; cellular component: organelle (GO:0043226);; cellular component: membrane-enclosed lumen (GO:0031974);; cellular component: organelle part (GO:0044422);; biological process: metabolic process (GO:0008152);; biological process: cellular process (GO:0009987);; biological process: single-organism process (GO:0044699);; biological process: response to stimulus (GO:0050896);; cellular component: membrane (GO:0016020);; biological process: biological regulation (GO:0065007)</t>
  </si>
  <si>
    <t>PH02Gene13043</t>
  </si>
  <si>
    <t xml:space="preserve">K01206|3.4e-112|thj:104825554|K01206 alpha-L-fucosidase [EC:3.2.1.51] | (RefSeq) alpha-L-fucosidase 3 </t>
  </si>
  <si>
    <t>hypothetical protein BRADI_1g23130v3 [Brachypodium distachyon]</t>
  </si>
  <si>
    <t>PH02Gene41773</t>
  </si>
  <si>
    <t>Interferon-related developmental regulator (IFRD)</t>
  </si>
  <si>
    <t>hypothetical protein E2562_023411 [Oryza meyeriana var. granulata]</t>
  </si>
  <si>
    <t>PH02Gene19511</t>
  </si>
  <si>
    <t>wall-associated receptor kinase 2-like [Aegilops tauschii subsp. tauschii]</t>
  </si>
  <si>
    <t>PH02Gene23065</t>
  </si>
  <si>
    <t xml:space="preserve">K14525|3.0e-42|sita:101753328|K14525 ribonucleases P/MRP protein subunit RPP25 [EC:3.1.26.5] | (RefSeq) heterogeneous nuclear ribonucleoprotein A3 homolog 1 </t>
  </si>
  <si>
    <t>hypothetical protein C2845_PM02G36510 [Panicum miliaceum]</t>
  </si>
  <si>
    <t>PH02Gene20233</t>
  </si>
  <si>
    <t xml:space="preserve">Molecular Function: molecular_function (GO:0003674);; Molecular Function: catalytic activity (GO:0003824);; Molecular Function: copper ion binding (GO:0005507);; Cellular Component: cellular_component (GO:0005575);; Cellular Component: cell wall (GO:0005618);; Cellular Component: intracellular (GO:0005622);; Cellular Component: cell (GO:0005623);; Cellular Component: cytoplasm (GO:0005737);; Cellular Component: endoplasmic reticulum (GO:0005783);; Cellular Component: Golgi apparatus (GO:0005794);; Cellular Component: cytosol (GO:0005829);; Biological Process: response to stress (GO:0006950);; Biological Process: cell communication (GO:0007154);; Biological Process: biological_process (GO:0008150);; Biological Process: metabolic process (GO:0008152);; Biological Process: cellular response to starvation (GO:0009267);; Biological Process: response to external stimulus (GO:0009605);; Biological Process: response to abiotic stimulus (GO:0009628);; Biological Process: tissue development (GO:0009888);; Biological Process: cellular process (GO:0009987);; Biological Process: response to extracellular stimulus (GO:0009991);; Biological Process: meristem maintenance (GO:0010073);; Cellular Component: endomembrane system (GO:0012505);; Cellular Component: membrane (GO:0016020);; Biological Process: cellular response to phosphate starvation (GO:0016036);; Molecular Function: oxidoreductase activity (GO:0016491);; Molecular Function: oxidoreductase activity, acting on diphenols and related substances as donors (GO:0016679);; Molecular Function: oxidoreductase activity, acting on diphenols and related substances as donors, oxygen as acceptor (GO:0016682);; Molecular Function: oxidoreductase activity, oxidizing metal ions (GO:0016722);; Cellular Component: external encapsulating structure (GO:0030312);; Biological Process: response to nutrient levels (GO:0031667);; Biological Process: cellular response to extracellular stimulus (GO:0031668);; Biological Process: cellular response to nutrient levels (GO:0031669);; Biological Process: multicellular organismal process (GO:0032501);; Biological Process: developmental process (GO:0032502);; Biological Process: cellular response to stress (GO:0033554);; Biological Process: response to starvation (GO:0042594);;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meristem development (GO:0048507);; Biological Process: anatomical structure development (GO:0048856);; Biological Process: response to stimulus (GO:0050896);; Biological Process: cellular response to stimulus (GO:0051716);; Molecular Function: hydroquinone:oxygen oxidoreductase activity (GO:0052716);; Biological Process: oxidation-reduction process (GO:0055114);; Biological Process: cellular response to external stimulus (GO:0071496);; Cellular Component: cell periphery (GO:0071944);; Biological Process: response to karrikin (GO:0080167);; </t>
  </si>
  <si>
    <t xml:space="preserve">K06324|3.4e-80|zju:107409543|K06324 spore coat protein A, manganese oxidase [EC:1.16.3.3] | (RefSeq) uncharacterized protein LOC107409543 </t>
  </si>
  <si>
    <t>Multicopper oxidase LPR1 homolog 2 OS=Oryza sativa subsp. japonica OX=39947 GN=LPR2 PE=2 SV=1</t>
  </si>
  <si>
    <t>hypothetical protein E2562_023554 [Oryza meyeriana var. granulata]</t>
  </si>
  <si>
    <t>molecular function: catalytic activity (GO:0003824);; molecular function: binding (GO:0005488);; cellular component: cell (GO:0005623);; cellular component: cell part (GO:0044464);; cellular component: organelle (GO:0043226);; biological process: response to stimulus (GO:0050896);; biological process: cellular process (GO:0009987);; biological process: metabolic process (GO:0008152);; biological process: developmental process (GO:0032502);; biological process: multicellular organismal process (GO:0032501);; biological process: single-organism process (GO:0044699);; cellular component: membrane (GO:0016020)</t>
  </si>
  <si>
    <t>PH02Gene28163</t>
  </si>
  <si>
    <t xml:space="preserve">Cellular Component: cellular_component (GO:0005575);; Cellular Component: intracellular (GO:0005622);; Cellular Component: cell (GO:0005623);; Biological Process: biological_process (GO:0008150);; Biological Process: metabolic process (GO:0008152);; Molecular Function: FMN binding (GO:0010181);; Molecular Function: oxidoreductase activity (GO:0016491);; Cellular Component: cell part (GO:0044464);; Biological Process: oxidation-reduction process (GO:0055114);; </t>
  </si>
  <si>
    <t xml:space="preserve">K05894|1.4e-181|bdi:100827259|K05894 12-oxophytodienoic acid reductase [EC:1.3.1.42] | (RefSeq) putative 12-oxophytodienoate reductase 11 </t>
  </si>
  <si>
    <t>hypothetical protein E2562_021740 [Oryza meyeriana var. granulata]</t>
  </si>
  <si>
    <t>cellular component: cell (GO:0005623);; cellular component: cell part (GO:0044464);; biological process: metabolic process (GO:0008152);; molecular function: binding (GO:0005488);; molecular function: catalytic activity (GO:0003824);; biological process: single-organism process (GO:0044699)</t>
  </si>
  <si>
    <t>PH02Gene05782</t>
  </si>
  <si>
    <t>uncharacterized protein LOC112893884 [Panicum hallii]</t>
  </si>
  <si>
    <t>PH02Gene16575</t>
  </si>
  <si>
    <t xml:space="preserve">K01099|4.7e-129|nsy:104233283|K01099 inositol polyphosphate 5-phosphatase INPP5B/F [EC:3.1.3.36] | (RefSeq) type II inositol 1,4,5-trisphosphate 5-phosphatase FRA3-like isoform X1 </t>
  </si>
  <si>
    <t>Type II inositol polyphosphate 5-phosphatase 15 OS=Arabidopsis thaliana OX=3702 GN=IP5P15 PE=1 SV=2</t>
  </si>
  <si>
    <t>PH02Gene29241</t>
  </si>
  <si>
    <t xml:space="preserve">K01180|8.3e-75|cmax:111487562|K01180 endo-1,3(4)-beta-glucanase [EC:3.2.1.6] | (RefSeq) uncharacterized protein LOC111487562 </t>
  </si>
  <si>
    <t>probable receptor-like protein kinase At2g42960 [Oryza sativa Japonica Group]</t>
  </si>
  <si>
    <t>Phyllostachys_edulis_newGene_18016</t>
  </si>
  <si>
    <t>PH02Gene46903</t>
  </si>
  <si>
    <t xml:space="preserve">K15397|9.7e-281|sbi:8082244|K15397 3-ketoacyl-CoA synthase [EC:2.3.1.199] | (RefSeq) 3-ketoacyl-CoA synthase 11 </t>
  </si>
  <si>
    <t>chalcone synthase [Indosasa hispida]</t>
  </si>
  <si>
    <t>PH02Gene41803</t>
  </si>
  <si>
    <t xml:space="preserve">Molecular Function: molecular_function (GO:0003674);; Molecular Function: catalytic activity (GO:0003824);; Molecular Function: hydrolase activity, hydrolyzing O-glycosyl compounds (GO:0004553);; Biological Process: carbohydrate metabolic process (GO:0005975);; Biological Process: biological_process (GO:0008150);; Biological Process: metabolic process (GO:0008152);; Molecular Function: beta-glucosidase activity (GO:0008422);; Molecular Function: glucosidase activity (GO:0015926);; Molecular Function: hydrolase activity (GO:0016787);; Molecular Function: hydrolase activity, acting on glycosyl bonds (GO:0016798);; Biological Process: organic substance metabolic process (GO:0071704);; Biological Process: carbohydrate derivative metabolic process (GO:1901135);; Biological Process: glycosyl compound metabolic process (GO:1901657);; </t>
  </si>
  <si>
    <t xml:space="preserve">K05350|5.7e-249|osa:4336389|K05350 beta-glucosidase [EC:3.2.1.21] | (RefSeq) beta-glucosidase 16 isoform X3 </t>
  </si>
  <si>
    <t>Beta-glucosidase 16 OS=Oryza sativa subsp. japonica OX=39947 GN=BGLU16 PE=3 SV=2</t>
  </si>
  <si>
    <t>hypothetical protein E2562_005017 [Oryza meyeriana var. granulata]</t>
  </si>
  <si>
    <t>PH02Gene11920</t>
  </si>
  <si>
    <t xml:space="preserve">K02984|4.5e-136|sita:101761560|K02984 small subunit ribosomal protein S3Ae | (RefSeq) 40S ribosomal protein S3a </t>
  </si>
  <si>
    <t>40S ribosomal protein S3a [Dichanthelium oligosanthes]</t>
  </si>
  <si>
    <t>PH02Gene05568</t>
  </si>
  <si>
    <t xml:space="preserve">Molecular Function: iron ion binding (GO:0005506);; Molecular Function: oxidoreductase activity, acting on paired donors, with incorporation or reduction of molecular oxygen (GO:0016705);; Molecular Function: L-ascorbic acid binding (GO:0031418);; </t>
  </si>
  <si>
    <t xml:space="preserve">K00472|4.6e-145|obr:102707313|K00472 prolyl 4-hydroxylase [EC:1.14.11.2] | (RefSeq) probable prolyl 4-hydroxylase 4 </t>
  </si>
  <si>
    <t>Probable prolyl 4-hydroxylase 4 OS=Arabidopsis thaliana OX=3702 GN=P4H4 PE=2 SV=1</t>
  </si>
  <si>
    <t>hypothetical protein OsI_20415 [Oryza sativa Indica Group]</t>
  </si>
  <si>
    <t>Phyllostachys_edulis_newGene_18885</t>
  </si>
  <si>
    <t>Uncharacterized protein At3g17950 OS=Arabidopsis thaliana OX=3702 GN=Y-3 PE=1 SV=1</t>
  </si>
  <si>
    <t>hypothetical protein E2562_030493 [Oryza meyeriana var. granulata]</t>
  </si>
  <si>
    <t>PH02Gene50180</t>
  </si>
  <si>
    <t>UPF0481 protein At3g47200 OS=Arabidopsis thaliana OX=3702 GN=At3g47200 PE=2 SV=1</t>
  </si>
  <si>
    <t>UPF0481 protein At3g47200-like [Setaria viridis]</t>
  </si>
  <si>
    <t>PH02Gene30728</t>
  </si>
  <si>
    <t xml:space="preserve">K13199|9.1e-45|obr:102709181|K13199 plasminogen activator inhibitor 1 RNA-binding protein | (RefSeq) plasminogen activator inhibitor 1 RNA-binding protein-like </t>
  </si>
  <si>
    <t>PREDICTED: plasminogen activator inhibitor 1 RNA-binding protein-like isoform X1 [Oryza brachyantha]</t>
  </si>
  <si>
    <t>PH02Gene49311</t>
  </si>
  <si>
    <t xml:space="preserve">Biological Process: cell morphogenesis (GO:0000902);; Biological Process: cell morphogenesis involved in differentiation (GO:0000904);; Molecular Function: molecular_function (GO:0003674);; Molecular Function: structural molecule activity (GO:0005198);; Molecular Function: structural constituent of cell wall (GO:0005199);; Molecular Function: protein binding (GO:0005515);; Cellular Component: cellular_component (GO:0005575);; Cellular Component: cell wall (GO:0005618);; Cellular Component: cell (GO:0005623);; Cellular Component: cell-cell junction (GO:0005911);; Biological Process: multicellular organism development (GO:0007275);; Biological Process: biological_process (GO:0008150);; Cellular Component: plant-type cell wall (GO:0009505);; Cellular Component: plasmodesma (GO:0009506);; Biological Process: anatomical structure morphogenesis (GO:0009653);; Biological Process: unidimensional cell growth (GO:0009826);; Biological Process: tissue development (GO:0009888);; Biological Process: cellular process (GO:0009987);; Biological Process: root morphogenesis (GO:0010015);; Biological Process: root epidermal cell differentiation (GO:0010053);; Biological Process: trichoblast differentiation (GO:0010054);; Biological Process: cellular component organization (GO:0016043);; Biological Process: cell growth (GO:0016049);; Biological Process: root system development (GO:0022622);; Cellular Component: cell junction (GO:0030054);; Biological Process: cell differentiation (GO:0030154);; Cellular Component: external encapsulating structure (GO:0030312);; Biological Process: multicellular organismal process (GO:0032501);; Biological Process: developmental process (GO:0032502);; Biological Process: cellular component morphogenesis (GO:0032989);; Biological Process: growth (GO:0040007);; Cellular Component: cell part (GO:0044464);; Biological Process: root development (GO:0048364);; Biological Process: cell development (GO:0048468);; Biological Process: developmental growth (GO:0048589);; Biological Process: system development (GO:0048731);; Biological Process: anatomical structure development (GO:0048856);; Biological Process: cellular developmental process (GO:0048869);; Cellular Component: symplast (GO:0055044);; Biological Process: developmental growth involved in morphogenesis (GO:0060560);; Biological Process: cellular component organization or biogenesis (GO:0071840);; Cellular Component: cell periphery (GO:0071944);; Biological Process: plant epidermis development (GO:0090558);; Biological Process: plant epidermal cell differentiation (GO:0090627);; Biological Process: plant organ development (GO:0099402);; Biological Process: plant organ morphogenesis (GO:1905392);; </t>
  </si>
  <si>
    <t>Leucine-rich repeat extensin-like protein 1 OS=Arabidopsis thaliana OX=3702 GN=LRX1 PE=1 SV=1</t>
  </si>
  <si>
    <t>leucine-rich repeat extensin-like protein 7 [Oryza sativa Japonica Group]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</si>
  <si>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structural molecule activity (GO:0005198);; molecular function: binding (GO:0005488);; cellular component: cell (GO:0005623);; cellular component: cell part (GO:0044464);; cellular component: cell junction (GO:0030054);; biological process: multicellular organismal process (GO:0032501);; biological process: growth (GO:0040007);; cellular component: symplast (GO:0055044)</t>
  </si>
  <si>
    <t>PH02Gene30569</t>
  </si>
  <si>
    <t xml:space="preserve">K22588|4.2e-136|osa:4347993|K22588 acetylserotonin O-methyltransferase, plant [EC:2.1.1.4] | (RefSeq) O-methyltransferase ZRP4 </t>
  </si>
  <si>
    <t>hypothetical protein OsI_32574 [Oryza sativa Indica Group]</t>
  </si>
  <si>
    <t>PH02Gene37309</t>
  </si>
  <si>
    <t xml:space="preserve">K01426|4.9e-06|jcu:105643773|K01426 amidase [EC:3.5.1.4] | (RefSeq) LOW QUALITY PROTEIN: uncharacterized protein LOC105643773 </t>
  </si>
  <si>
    <t>PH02Gene16694</t>
  </si>
  <si>
    <t>hypothetical protein E2562_002179 [Oryza meyeriana var. granulata]</t>
  </si>
  <si>
    <t>PH02Gene19655</t>
  </si>
  <si>
    <t xml:space="preserve">K23280|1.1e-34|tcc:18610168|K23280 rhamnogalacturonan I rhamnosyltransferase [EC:2.4.1.351] | (RefSeq) uncharacterized protein At1g04910 </t>
  </si>
  <si>
    <t>hypothetical protein E2562_014239 [Oryza meyeriana var. granulata]</t>
  </si>
  <si>
    <t>PH02Gene39249</t>
  </si>
  <si>
    <t xml:space="preserve">K20869|9.1e-159|bdi:100841498|K20869 putative beta-1,4-xylosyltransferase IRX9 [EC:2.4.2.-] | (RefSeq) probable glucuronosyltransferase Os04g0103100 </t>
  </si>
  <si>
    <t>PH02Gene07100</t>
  </si>
  <si>
    <t xml:space="preserve">K01099|4.2e-175|nsy:104233283|K01099 inositol polyphosphate 5-phosphatase INPP5B/F [EC:3.1.3.36] | (RefSeq) type II inositol 1,4,5-trisphosphate 5-phosphatase FRA3-like isoform X1 </t>
  </si>
  <si>
    <t>type II inositol polyphosphate 5-phosphatase 15-like [Hordeum vulgare]</t>
  </si>
  <si>
    <t>PH02Gene34179</t>
  </si>
  <si>
    <t xml:space="preserve">Biological Process: branched-chain amino acid biosynthetic process (GO:0009082);; Molecular Function: acetolactate synthase regulator activity (GO:1990610);; </t>
  </si>
  <si>
    <t xml:space="preserve">K01653|1.0e-48|obr:102716560|K01653 acetolactate synthase I/III small subunit [EC:2.2.1.6] | (RefSeq) acetolactate synthase small subunit 2, chloroplastic-like </t>
  </si>
  <si>
    <t>acetolactate synthase small subunit 2, chloroplastic-like [Panicum miliaceum]</t>
  </si>
  <si>
    <t>biological process: metabolic process (GO:0008152);; biological process: cellular process (GO:0009987);; biological process: single-organism process (GO:0044699);; biological process: biological regulation (GO:0065007);; molecular function: molecular function regulator (GO:0098772)</t>
  </si>
  <si>
    <t>PH02Gene12400</t>
  </si>
  <si>
    <t xml:space="preserve">Molecular Function: hydroxyacylglutathione hydrolase activity (GO:0004416);; Biological Process: methylglyoxal catabolic process to D-lactate via S-lactoyl-glutathione (GO:0019243);; </t>
  </si>
  <si>
    <t xml:space="preserve">K01069|1.3e-140|sita:101768531|K01069 hydroxyacylglutathione hydrolase [EC:3.1.2.6] | (RefSeq) hydroxyacylglutathione hydrolase cytoplasmic </t>
  </si>
  <si>
    <t>Pyruvate metabolism (ko00620)</t>
  </si>
  <si>
    <t>Hydroxyacylglutathione hydrolase C-terminus</t>
  </si>
  <si>
    <t>Hydroxyacylglutathione hydrolase cytoplasmic OS=Arabidopsis thaliana OX=3702 GN=GLX2-2 PE=1 SV=2</t>
  </si>
  <si>
    <t>hypothetical protein C2845_PM01G14050 [Panicum miliaceum]</t>
  </si>
  <si>
    <t>PH02Gene41520</t>
  </si>
  <si>
    <t>U-box domain-containing protein 35 OS=Arabidopsis thaliana OX=3702 GN=PUB35 PE=2 SV=2</t>
  </si>
  <si>
    <t>U-box domain-containing protein 35 [Hordeum vulgare]</t>
  </si>
  <si>
    <t>PH02Gene26135</t>
  </si>
  <si>
    <t xml:space="preserve">K02903|5.1e-70|dosa:Os01t0706500-00|K02903 large subunit ribosomal protein L28e | (RefSeq) Os01g0706500; Ribosomal protein L28e domain containing protein. </t>
  </si>
  <si>
    <t>60S ribosomal protein L28-2 OS=Arabidopsis thaliana OX=3702 GN=RPL28C PE=2 SV=1</t>
  </si>
  <si>
    <t>60S ribosomal protein L28-1-like [Panicum hallii]</t>
  </si>
  <si>
    <t>PH02Gene39556</t>
  </si>
  <si>
    <t xml:space="preserve">K20417|3.4e-121|ats:109734181|K20417 palmitoyl-[glycerolipid] 3-(E)-desaturase [EC:1.14.19.43] | (RefSeq) LOC109734181; fatty acid desaturase 4, chloroplastic-like </t>
  </si>
  <si>
    <t>B domain of TMEM189, localisation domain</t>
  </si>
  <si>
    <t>Fatty acid desaturase 4, chloroplastic OS=Arabidopsis thaliana OX=3702 GN=FAD4 PE=1 SV=1</t>
  </si>
  <si>
    <t>hypothetical protein E2562_000468 [Oryza meyeriana var. granulata]</t>
  </si>
  <si>
    <t>PH02Gene39585</t>
  </si>
  <si>
    <t xml:space="preserve">Molecular Function: sphingosine hydroxylase activity (GO:0000170);; Molecular Function: iron ion binding (GO:0005506);; Cellular Component: integral component of membrane (GO:0016021);; Biological Process: sphingolipid biosynthetic process (GO:0030148);; </t>
  </si>
  <si>
    <t xml:space="preserve">K04713|9.5e-73|obr:102699692|K04713 sphinganine C4-monooxygenase [EC:1.14.18.5] | (RefSeq) sphinganine C4-monooxygenase 1-like </t>
  </si>
  <si>
    <t>Sphinganine C4-monooxygenase 1 OS=Arabidopsis thaliana OX=3702 GN=SBH1 PE=1 SV=1</t>
  </si>
  <si>
    <t>PREDICTED: sphinganine C4-monooxygenase 1-like [Oryza brachyantha]</t>
  </si>
  <si>
    <t>biological process: metabolic process (GO:0008152);; biological process: single-organism process (GO:0044699);; molecular function: catalytic activity (GO:0003824);; molecular function: binding (GO:0005488);; cellular component: membrane (GO:0016020);; cellular component: membrane part (GO:0044425);; biological process: cellular process (GO:0009987)</t>
  </si>
  <si>
    <t>PH02Gene29399</t>
  </si>
  <si>
    <t xml:space="preserve">Molecular Function: dolichol kinase activity (GO:0004168);; Biological Process: protein glycosylation (GO:0006486);; Biological Process: pollen development (GO:0009555);; Biological Process: pollen tube reception (GO:0010483);; Cellular Component: integral component of endoplasmic reticulum membrane (GO:0030176);; Biological Process: dolichyl monophosphate biosynthetic process (GO:0043048);; </t>
  </si>
  <si>
    <t xml:space="preserve">K12828|4.6e-227|sita:101780167|K12828 splicing factor 3B subunit 1 | (RefSeq) splicing factor 3B subunit 1 </t>
  </si>
  <si>
    <t>Dolichol kinase EVAN OS=Arabidopsis thaliana OX=3702 GN=EVN PE=2 SV=1</t>
  </si>
  <si>
    <t>hypothetical protein BRADI_3g03700v3 [Brachypodium distachyon]</t>
  </si>
  <si>
    <t>biological process: metabolic process (GO:0008152);; biological process: cellular process (GO:0009987);; molecular function: catalytic activity (GO:0003824);; biological process: single-organism process (GO:0044699);; biological process: multicellular organismal process (GO:0032501);; biological process: developmental process (GO:0032502);; biological process: reproduction (GO:0000003);; biological process: reproductive process (GO:0022414);; biological process: multi-organism process (GO:0051704);;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</si>
  <si>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PH02Gene25381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</si>
  <si>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Cellular Component: chloroplast (GO:0009507);; Cellular Component: plastid (GO:0009536);;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cytoplasmic part (GO:0044444);;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</si>
  <si>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K01183|9.7e-09|aof:109824540|K01183 chitinase [EC:3.2.1.14] | (RefSeq) pentatricopeptide repeat-containing protein At1g62350-like isoform X1 </t>
  </si>
  <si>
    <t>Pentatricopeptide repeat-containing protein At3g23020 OS=Arabidopsis thaliana OX=3702 GN=At3g23020 PE=2 SV=1</t>
  </si>
  <si>
    <t>pentatricopeptide repeat-containing protein [Panicum miliaceum]</t>
  </si>
  <si>
    <t>PH02Gene25417</t>
  </si>
  <si>
    <t xml:space="preserve">Biological Process: response to reactive oxygen species (GO:0000302);; Biological Process: response to acid chemical (GO:0001101);; Cellular Component: cellular_component (GO:0005575);; Cellular Component: intracellular (GO:0005622);; Cellular Component: cell (GO:0005623);; Cellular Component: nucleus (GO:0005634);; Cellular Component: cytoplasm (GO:0005737);; Cellular Component: plasma membrane (GO:0005886);; Biological Process: response to stress (GO:0006950);; Biological Process: defense response (GO:0006952);; Biological Process: response to oxidative stress (GO:0006979);; Biological Process: organelle organization (GO:0006996);; Biological Process: biological_process (GO:0008150);; Cellular Component: chloroplast (GO:0009507);; Cellular Component: plastid envelope (GO:0009526);;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Biological Process: response to external stimulus (GO:0009605);; Biological Process: response to biotic stimulus (GO:0009607);; Biological Process: response to bacterium (GO:0009617);; Biological Process: plastid organization (GO:0009657);; Biological Process: chloroplast organization (GO:0009658);; Cellular Component: chloroplast envelope (GO:0009941);; Biological Process: cellular process (GO:0009987);; Biological Process: response to inorganic substance (GO:0010035);; Biological Process: response to ozone (GO:0010193);; Cellular Component: plastoglobule (GO:0010287);; Cellular Component: membrane (GO:0016020);; Biological Process: cellular component organization (GO:0016043);; Cellular Component: organelle envelope (GO:0031967);; Cellular Component: envelope (GO:0031975);; Cellular Component: plastid thylakoid (GO:0031976);; Cellular Component: thylakoid lumen (GO:0031977);; Cellular Component: organelle subcompartment (GO:0031984);; Cellular Component: photosynthetic membrane (GO:0034357);; Biological Process: response to chemical (GO:0042221);; Biological Process: response to drug (GO:0042493);; Cellular Component: thylakoid membrane (GO:0042651);;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thylakoid part (GO:0044436);; Cellular Component: cytoplasmic part (GO:0044444);; Cellular Component: intracellular organelle part (GO:0044446);; Cellular Component: cell part (GO:0044464);; Biological Process: response to antibiotic (GO:0046677);; Biological Process: response to stimulus (GO:0050896);; Biological Process: multi-organism process (GO:0051704);; Biological Process: response to other organism (GO:0051707);; Cellular Component: plastid thylakoid membrane (GO:0055035);; Biological Process: cellular component organization or biogenesis (GO:0071840);; Cellular Component: cell periphery (GO:0071944);; Biological Process: defense response to other organism (GO:0098542);; Biological Process: response to oxygen-containing compound (GO:1901700);; </t>
  </si>
  <si>
    <t>PAP_fibrillin</t>
  </si>
  <si>
    <t>Plastid-lipid-associated protein 6, chloroplastic OS=Arabidopsis thaliana OX=3702 GN=PAP6 PE=1 SV=1</t>
  </si>
  <si>
    <t>hypothetical protein E2562_003703 [Oryza meyeriana var. granulata]</t>
  </si>
  <si>
    <t>biological process: response to stimulus (GO:0050896);; cellular component: cell (GO:0005623);; cellular component: cell part (GO:0044464);; cellular component: organelle (GO:0043226);; cellular component: membrane (GO:0016020);; biological process: cellular process (GO:0009987);; biological process: cellular component organization or biogenesis (GO:0071840);; cellular component: organelle part (GO:0044422);; biological process: multi-organism process (GO:0051704)</t>
  </si>
  <si>
    <t>Phyllostachys_edulis_newGene_5326</t>
  </si>
  <si>
    <t>hypothetical protein E2562_029291 [Oryza meyeriana var. granulata]</t>
  </si>
  <si>
    <t>PH02Gene45316</t>
  </si>
  <si>
    <t xml:space="preserve">Biological Process: ubiquinone biosynthetic process (GO:0006744);; Cellular Component: extrinsic component of mitochondrial inner membrane (GO:0031314);; </t>
  </si>
  <si>
    <t xml:space="preserve">K18586|1.5e-119|dosa:Os04t0674200-01|K18586 ubiquinone biosynthesis protein COQ4 | (RefSeq) Os04g0674200; Coenzyme Q biosynthesis Coq4 family protein. </t>
  </si>
  <si>
    <t>Coenzyme Q (ubiquinone) biosynthesis protein Coq4</t>
  </si>
  <si>
    <t>Ubiquinone biosynthesis protein COQ4 homolog, mitochondrial OS=Arabidopsis thaliana OX=3702 GN=At2g03690 PE=2 SV=1</t>
  </si>
  <si>
    <t>ubiquinone biosynthesis protein COQ4 homolog, mitochondrial [Oryza sativa Japonica Group]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</si>
  <si>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</si>
  <si>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PH02Gene19869</t>
  </si>
  <si>
    <t>myosin-11-like [Aegilops tauschii subsp. tauschii]</t>
  </si>
  <si>
    <t>PH02Gene34394</t>
  </si>
  <si>
    <t xml:space="preserve">K18932|7.3e-28|brp:103854281|K18932 palmitoyltransferase [EC:2.3.1.225] | (RefSeq) probable protein S-acyltransferase 7 </t>
  </si>
  <si>
    <t>Probable protein S-acyltransferase 9 OS=Arabidopsis thaliana OX=3702 GN=PAT09 PE=2 SV=1</t>
  </si>
  <si>
    <t>hypothetical protein BRADI_3g13090v3 [Brachypodium distachyon]</t>
  </si>
  <si>
    <t>PH02Gene39536</t>
  </si>
  <si>
    <t>Leucine-rich repeat extensin-like protein 2 OS=Arabidopsis thaliana OX=3702 GN=LRX2 PE=1 SV=1</t>
  </si>
  <si>
    <t>leucine-rich repeat extensin-like protein 6 [Brachypodium distachyon]</t>
  </si>
  <si>
    <t>PH02Gene36347</t>
  </si>
  <si>
    <t xml:space="preserve">K01051|5.5e-274|dosa:Os01t0311800-01|K01051 pectinesterase [EC:3.1.1.11] | (RefSeq) Os01g0311800; Similar to Pectin methylesterase 8 (Fragment). </t>
  </si>
  <si>
    <t>Probable pectinesterase/pectinesterase inhibitor 41 OS=Arabidopsis thaliana OX=3702 GN=PME41 PE=2 SV=2</t>
  </si>
  <si>
    <t>probable pectinesterase/pectinesterase inhibitor 41 [Oryza sativa Japonica Group]</t>
  </si>
  <si>
    <t>PH02Gene03196</t>
  </si>
  <si>
    <t>uncharacterized protein LOC4336268 [Oryza sativa Japonica Group]</t>
  </si>
  <si>
    <t>PH02Gene10747</t>
  </si>
  <si>
    <t>Paired amphipathic helix protein Sin3a [Triticum urartu]</t>
  </si>
  <si>
    <t>PH02Gene36458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</si>
  <si>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Biological Process: organic acid metabolic process (GO:0006082);; Biological Process: cellular amino acid metabolic process (GO:0006520);; Biological Process: glutamate metabolic process (GO:0006536);; Biological Process: glutamate biosynthetic process (GO:0006537);; Biological Process: glutamine metabolic process (GO:0006541);; Biological Process: nitrogen compound metabolic process (GO:0006807);; Biological Process: biological_process (GO:0008150);; Biological Process: metabolic process (GO:0008152);; Biological Process: cellular amino acid biosynthetic process (GO:0008652);; Biological Process: biosynthetic process (GO:0009058);; Biological Process: glutamine family amino acid metabolic process (GO:0009064);; Biological Process: glutamine family amino acid biosynthetic process (GO:0009084);; Cellular Component: chloroplast (GO:0009507);; Cellular Component: plastid stroma (GO:0009532);; Cellular Component: plastid (GO:0009536);; Cellular Component: chloroplast stroma (GO:0009570);; Biological Process: response to endogenous stimulus (GO:0009719);; Biological Process: response to hormone (GO:0009725);; Biological Process: response to cytokinin (GO:0009735);; Biological Process: cellular process (GO:0009987);; Biological Process: response to organic substance (GO:0010033);; Biological Process: response to inorganic substance (GO:0010035);; Biological Process: response to metal ion (GO:0010038);; Molecular Function: glutamate synthase activity (GO:0015930);; Molecular Function: glutamate synthase (NADH) activity (GO:0016040);; Biological Process: organic acid biosynthetic process (GO:0016053);; Molecular Function: oxidoreductase activity (GO:0016491);; Molecular Function: oxidoreductase activity, acting on the CH-NH2 group of donors (GO:0016638);; Molecular Function: oxidoreductase activity, acting on the CH-NH2 group of donors, NAD or NADP as acceptor (GO:0016639);; Biological Process: ammonia assimilation cycle (GO:0019676);; Biological Process: nitrogen utilization (GO:0019740);; Biological Process: carboxylic acid metabolic process (GO:0019752);; Biological Process: developmental process (GO:0032502);; Biological Process: growth (GO:0040007);;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dicarboxylic acid metabolic process (GO:0043648);; Biological Process: dicarboxylic acid biosynthetic process (GO:0043650);; Biological Process: cellular metabolic process (GO:0044237);; Biological Process: primary metabolic process (GO:0044238);; Biological Process: cellular biosynthetic process (GO:0044249);; Biological Process: small molecule metabolic process (GO:0044281);; Biological Process: small molecule biosynthetic process (GO:0044283);;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Molecular Function: glutamate synthase activity, NAD(P)H as acceptor (GO:0045181);; Biological Process: carboxylic acid biosynthetic process (GO:0046394);; Biological Process: response to cadmium ion (GO:0046686);; Biological Process: developmental growth (GO:0048589);; Biological Process: response to stimulus (GO:0050896);; Biological Process: oxidation-reduction process (GO:0055114);; Biological Process: response to ammonium ion (GO:0060359);; Biological Process: organic substance metabolic process (GO:0071704);;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Biological Process: response to nitrogen compound (GO:1901698);; </t>
  </si>
  <si>
    <t xml:space="preserve">K00264|0.0e+00|osa:4324398|K00264 glutamate synthase (NADH) [EC:1.4.1.14] | (RefSeq) glutamate synthase 1 [NADH], chloroplastic isoform X1 </t>
  </si>
  <si>
    <t>Alanine, aspartate and glutamate metabolism (ko00250);; Nitrogen metabolism (ko00910);; Biosynthesis of amino acids (ko01230)</t>
  </si>
  <si>
    <t>Glutamate synthase 1 [NADH], chloroplastic OS=Oryza sativa subsp. japonica OX=39947 GN=Os01g0681900 PE=2 SV=1</t>
  </si>
  <si>
    <t>hypothetical protein E2562_014606 [Oryza meyeriana var. granulata]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</si>
  <si>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cellular component: organelle (GO:0043226);; cellular component: organelle part (GO:0044422);; biological process: response to stimulus (GO:0050896);; biological process: developmental process (GO:0032502);; biological process: growth (GO:0040007)</t>
  </si>
  <si>
    <t>PH02Gene41880</t>
  </si>
  <si>
    <t>PH02Gene25100</t>
  </si>
  <si>
    <t xml:space="preserve">Biological Process: chlorophyll biosynthetic process (GO:0015995);; Molecular Function: magnesium chelatase activity (GO:0016851);; </t>
  </si>
  <si>
    <t xml:space="preserve">K03403|0.0e+00|osa:4332690|K03403 magnesium chelatase subunit H [EC:6.6.1.1] | (RefSeq) magnesium-chelatase subunit ChlH, chloroplastic </t>
  </si>
  <si>
    <t>CobN/Magnesium Chelatase</t>
  </si>
  <si>
    <t>Magnesium-chelatase subunit ChlH, chloroplastic OS=Oryza sativa subsp. indica OX=39946 GN=CHLH PE=3 SV=1</t>
  </si>
  <si>
    <t>RecName: Full=Magnesium-chelatase subunit ChlH, chloroplastic; Short=Mg-chelatase subunit H; AltName: Full=Mg-protoporphyrin IX chelatase subunit ChlH; Flags: Precursor [Oryza sativa Indica Group]</t>
  </si>
  <si>
    <t>PH02Gene21821</t>
  </si>
  <si>
    <t xml:space="preserve">K02990|2.1e-58|sita:101771102|K02990 small subunit ribosomal protein S6 | (RefSeq) uncharacterized protein LOC101771102 </t>
  </si>
  <si>
    <t>uncharacterized protein LOC112895384 [Panicum hallii]</t>
  </si>
  <si>
    <t>PH02Gene33452</t>
  </si>
  <si>
    <t xml:space="preserve">K07976|2.0e-129|osa:4343414|K07976 Rab family, other | (RefSeq) septum-promoting GTP-binding protein 1 </t>
  </si>
  <si>
    <t>putative Septum-promoting GTP-binding protein 1 (GTPase spg1) [Hordeum vulgare]</t>
  </si>
  <si>
    <t>PH02Gene02282</t>
  </si>
  <si>
    <t>Norbelladine synthase OS=Narcissus pseudonarcissus OX=39639 GN=NBS PE=1 SV=1</t>
  </si>
  <si>
    <t>S-norcoclaurine synthase-like [Panicum miliaceum]</t>
  </si>
  <si>
    <t>PH02Gene04616</t>
  </si>
  <si>
    <t xml:space="preserve">K13415|2.7e-17|mdm:103413440|K13415 protein brassinosteroid insensitive 1 [EC:2.7.10.1 2.7.11.1] | (RefSeq) uncharacterized protein LOC103413440 isoform X1 </t>
  </si>
  <si>
    <t>Squamosa promoter-binding-like protein 17 OS=Oryza sativa subsp. japonica OX=39947 GN=SPL17 PE=2 SV=2</t>
  </si>
  <si>
    <t>PH02Gene12795</t>
  </si>
  <si>
    <t xml:space="preserve">K22378|2.8e-56|sita:101765719|K22378 E3 ubiquitin-protein ligase RNF181 [EC:2.3.2.27] | (RefSeq) E3 ubiquitin-protein ligase SDIR1 </t>
  </si>
  <si>
    <t>hypothetical protein BAE44_0022607 [Dichanthelium oligosanthes]</t>
  </si>
  <si>
    <t>PH02Gene00584</t>
  </si>
  <si>
    <t>PH02Gene19986</t>
  </si>
  <si>
    <t xml:space="preserve">Molecular Function: CTP synthase activity (GO:0003883);; Molecular Function: ATP binding (GO:0005524);; Biological Process: CTP biosynthetic process (GO:0006241);; Biological Process: glutamine metabolic process (GO:0006541);; Biological Process: pyrimidine nucleobase biosynthetic process (GO:0019856);; Molecular Function: identical protein binding (GO:0042802);; Biological Process: 'de novo' CTP biosynthetic process (GO:0044210);; </t>
  </si>
  <si>
    <t xml:space="preserve">K01937|0.0e+00|sita:101770039|K01937 CTP synthase [EC:6.3.4.2] | (RefSeq) CTP synthase </t>
  </si>
  <si>
    <t>CTP synthase N-terminus</t>
  </si>
  <si>
    <t>CTP synthase [Setaria italica]</t>
  </si>
  <si>
    <t>PH02Gene06639</t>
  </si>
  <si>
    <t>PH02Gene46181</t>
  </si>
  <si>
    <t xml:space="preserve">K15015|1.7e-185|ats:109753893|K15015 solute carrier family 32 (vesicular inhibitory amino acid transporter) | (RefSeq) LOC109753893; vacuolar amino acid transporter 1-like </t>
  </si>
  <si>
    <t>vacuolar amino acid transporter 1-like [Aegilops tauschii subsp. tauschii]</t>
  </si>
  <si>
    <t>PH02Gene28670</t>
  </si>
  <si>
    <t xml:space="preserve">K18819|1.3e-169|sita:101766584|K18819 inositol 3-alpha-galactosyltransferase [EC:2.4.1.123] | (RefSeq) galactinol synthase 2 </t>
  </si>
  <si>
    <t>Galactinol synthase 2 OS=Arabidopsis thaliana OX=3702 GN=GOLS2 PE=1 SV=1</t>
  </si>
  <si>
    <t>galactinol synthase 2-like [Setaria viridis]</t>
  </si>
  <si>
    <t>PH02Gene19311</t>
  </si>
  <si>
    <t xml:space="preserve">K13415|1.0e-53|cqi:110699238|K13415 protein brassinosteroid insensitive 1 [EC:2.7.10.1 2.7.11.1] | (RefSeq) systemin receptor SR160-like </t>
  </si>
  <si>
    <t>probable inactive receptor kinase At5g58300 [Brachypodium distachyon]</t>
  </si>
  <si>
    <t>Phyllostachys_edulis_newGene_11552</t>
  </si>
  <si>
    <t>PH02Gene15660</t>
  </si>
  <si>
    <t xml:space="preserve">Biological Process: lipid catabolic process (GO:0016042);; </t>
  </si>
  <si>
    <t xml:space="preserve">K10527|4.0e-65|dosa:Os02t0274100-01|K10527 enoyl-CoA hydratase/3-hydroxyacyl-CoA dehydrogenase [EC:4.2.1.17 1.1.1.35 1.1.1.211] | (RefSeq) Os02g0274100; Similar to Peroxisomal fatty acid beta-oxidation multifunctional protein (MFP). </t>
  </si>
  <si>
    <t>Lipase 3 N-terminal region</t>
  </si>
  <si>
    <t>hypothetical protein C2845_PM08G11430 [Panicum miliaceum]</t>
  </si>
  <si>
    <t>PH02Gene33070</t>
  </si>
  <si>
    <t xml:space="preserve">K18811|3.5e-110|ats:109774440|K18811 cyclin D5, plant | (RefSeq) LOC109774440; cyclin-D5-1-like </t>
  </si>
  <si>
    <t>Cyclin-D5-1 OS=Oryza sativa subsp. japonica OX=39947 GN=CYCD5-1 PE=2 SV=2</t>
  </si>
  <si>
    <t>cyclin-D5-1-like [Aegilops tauschii subsp. tauschii]</t>
  </si>
  <si>
    <t>Phyllostachys_edulis_newGene_4025</t>
  </si>
  <si>
    <t xml:space="preserve">K11644|5.4e-23|osa:4337520|K11644 paired amphipathic helix protein Sin3a | (RefSeq) paired amphipathic helix protein Sin3-like 4 isoform X1 </t>
  </si>
  <si>
    <t>Sin3 family co-repressor</t>
  </si>
  <si>
    <t>Paired amphipathic helix protein Sin3-like 1 OS=Arabidopsis thaliana OX=3702 GN=SNL1 PE=1 SV=2</t>
  </si>
  <si>
    <t>hypothetical protein OsI_18074 [Oryza sativa Indica Group]</t>
  </si>
  <si>
    <t>PH02Gene34413</t>
  </si>
  <si>
    <t>Protein of unknown function (DUF1635)</t>
  </si>
  <si>
    <t>hypothetical protein E2562_008411 [Oryza meyeriana var. granulata]</t>
  </si>
  <si>
    <t>PH02Gene51051</t>
  </si>
  <si>
    <t>PH02Gene26189</t>
  </si>
  <si>
    <t xml:space="preserve">Molecular Function: DNA binding (GO:0003677);; Molecular Function: DNA-directed 5'-3' RNA polymerase activity (GO:0003899);; Biological Process: transcription, DNA-templated (GO:0006351);; Molecular Function: protein dimerization activity (GO:0046983);; </t>
  </si>
  <si>
    <t xml:space="preserve">K03020|2.4e-48|sita:101754829|K03020 DNA-directed RNA polymerases I and III subunit RPAC2 | (RefSeq) DNA-directed RNA polymerases I and III subunit RPAC2 </t>
  </si>
  <si>
    <t>RNA polymerase Rpb3/Rpb11 dimerisation domain</t>
  </si>
  <si>
    <t>PH02Gene22995</t>
  </si>
  <si>
    <t>PH02Gene33286</t>
  </si>
  <si>
    <t>uncharacterized protein LOC8073282 [Sorghum bicolor]</t>
  </si>
  <si>
    <t>PH02Gene28659</t>
  </si>
  <si>
    <t>VQ motif-containing protein 22 OS=Arabidopsis thaliana OX=3702 GN=VQ22 PE=2 SV=1</t>
  </si>
  <si>
    <t>hypothetical protein E2562_018398 [Oryza meyeriana var. granulata]</t>
  </si>
  <si>
    <t>PH02Gene34466</t>
  </si>
  <si>
    <t>PH02Gene27967</t>
  </si>
  <si>
    <t xml:space="preserve">Molecular Function: sucrose alpha-glucosidase activity (GO:0004575);; Cellular Component: cytosol (GO:0005829);; Biological Process: sucrose catabolic process (GO:0005987);; Molecular Function: glycopeptide alpha-N-acetylgalactosaminidase activity (GO:0033926);; </t>
  </si>
  <si>
    <t xml:space="preserve">K03884|4.5e-29|nau:109243048|K03884 NADH-ubiquinone oxidoreductase chain 6 [EC:7.1.1.2] | (RefSeq) uncharacterized protein LOC109243048 </t>
  </si>
  <si>
    <t>cytosolic invertase 1 [Setaria italica]</t>
  </si>
  <si>
    <t>PH02Gene19338</t>
  </si>
  <si>
    <t xml:space="preserve">Cellular Component: chloroplast stroma (GO:0009570);; Biological Process: thylakoid membrane organization (GO:0010027);; </t>
  </si>
  <si>
    <t>hypothetical protein OsI_29099 [Oryza sativa Indica Group]</t>
  </si>
  <si>
    <t>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cellular component organization or biogenesis (GO:0071840)</t>
  </si>
  <si>
    <t>PH02Gene25872</t>
  </si>
  <si>
    <t xml:space="preserve">K08956|1.7e-112|gra:105797721|K08956 AFG3 family protein [EC:3.4.24.-] | (RefSeq) ATP-dependent zinc metalloprotease FTSH 10, mitochondrial </t>
  </si>
  <si>
    <t>Uncharacterized protein At2g37660, chloroplastic OS=Arabidopsis thaliana OX=3702 GN=At2g37660 PE=1 SV=2</t>
  </si>
  <si>
    <t>hypothetical protein EJB05_34425 [Eragrostis curvula]</t>
  </si>
  <si>
    <t>PH02Gene37689</t>
  </si>
  <si>
    <t>protein NUCLEAR FUSION DEFECTIVE 4 [Panicum hallii]</t>
  </si>
  <si>
    <t>PH02Gene16888</t>
  </si>
  <si>
    <t>PH02Gene37962</t>
  </si>
  <si>
    <t xml:space="preserve">Cellular Component: cellular_component (GO:0005575);; Cellular Component: intracellular (GO:0005622);; Cellular Component: cell (GO:0005623);; Cellular Component: nucleus (GO:0005634);; Cellular Component: cytoplasm (GO:0005737);; Biological Process: biological_process (GO:0008150);; Biological Process: response to radiation (GO:0009314);; Biological Process: response to light stimulus (GO:0009416);; Cellular Component: chloroplast (GO:0009507);; Cellular Component: plastid stroma (GO:0009532);; Cellular Component: plastid (GO:0009536);; Cellular Component: chloroplast stroma (GO:0009570);; Biological Process: response to abiotic stimulus (GO:0009628);;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response to stimulus (GO:0050896);; </t>
  </si>
  <si>
    <t xml:space="preserve">K03686|1.0e-06|gsl:Gasu_25590|K03686 molecular chaperone DnaJ | (RefSeq) molecular chaperone DnaJ </t>
  </si>
  <si>
    <t>Chaperone protein dnaJ 8, chloroplastic OS=Arabidopsis thaliana OX=3702 GN=ATJ8 PE=2 SV=1</t>
  </si>
  <si>
    <t>hypothetical protein [Paspalum vaginatum]</t>
  </si>
  <si>
    <t>cellular component: cell (GO:0005623);; cellular component: cell part (GO:0044464);; cellular component: organelle (GO:0043226);; biological process: response to stimulus (GO:0050896);; cellular component: organelle part (GO:0044422)</t>
  </si>
  <si>
    <t>PH02Gene14079</t>
  </si>
  <si>
    <t>hypothetical protein E2562_035269 [Oryza meyeriana var. granulata]</t>
  </si>
  <si>
    <t>PH02Gene04383</t>
  </si>
  <si>
    <t xml:space="preserve">Molecular Function: dihydrolipoyl dehydrogenase activity (GO:0004148);; Biological Process: cell redox homeostasis (GO:0045454);; Molecular Function: flavin adenine dinucleotide binding (GO:0050660);; </t>
  </si>
  <si>
    <t xml:space="preserve">K00382|1.3e-165|zma:100383599|K00382 dihydrolipoamide dehydrogenase [EC:1.8.1.4] | (RefSeq) uncharacterized protein LOC100383599 </t>
  </si>
  <si>
    <t>Glycolysis / Gluconeogenesis (ko00010);; Citrate cycle (TCA cycle) (ko00020);; Glycine, serine and threonine metabolism (ko00260);; Valine, leucine and isoleucine degradation (ko00280);; Lysine degradation (ko00310);; Tryptophan metabolism (ko00380);; Pyruvate metabolism (ko00620);; Glyoxylate and dicarboxylate metabolism (ko00630);; Propanoate metabolism (ko00640);; Carbon metabolism (ko01200)</t>
  </si>
  <si>
    <t>Dihydrolipoyl dehydrogenase 2, chloroplastic OS=Arabidopsis thaliana OX=3702 GN=LPD2 PE=2 SV=2</t>
  </si>
  <si>
    <t>uncharacterized protein LOC100383599 [Zea mays]</t>
  </si>
  <si>
    <t>biological process: metabolic process (GO:0008152);; biological process: single-organism process (GO:0044699);; molecular function: catalytic activity (GO:0003824);; biological process: cellular process (GO:0009987);; biological process: biological regulation (GO:0065007);; molecular function: binding (GO:0005488)</t>
  </si>
  <si>
    <t>Phyllostachys_edulis_newGene_4189</t>
  </si>
  <si>
    <t>PH02Gene35868</t>
  </si>
  <si>
    <t xml:space="preserve">K07198|5.7e-221|sita:101758744|K07198 5'-AMP-activated protein kinase, catalytic alpha subunit [EC:2.7.11.11] | (RefSeq) CIPK1; uncharacterized protein LOC101758744 </t>
  </si>
  <si>
    <t>CBL-interacting protein kinase 14 OS=Oryza sativa subsp. japonica OX=39947 GN=CIPK14 PE=2 SV=1</t>
  </si>
  <si>
    <t>uncharacterized protein LOC101758744 [Setaria italica]</t>
  </si>
  <si>
    <t>PH02Gene04424</t>
  </si>
  <si>
    <t xml:space="preserve">K02998|1.7e-134|sita:101782820|K02998 small subunit ribosomal protein SAe | (RefSeq) 40S ribosomal protein Sa-2 </t>
  </si>
  <si>
    <t>40S ribosomal protein Sa-2-like [Panicum miliaceum]</t>
  </si>
  <si>
    <t>PH02Gene26994</t>
  </si>
  <si>
    <t xml:space="preserve">Molecular Function: RNA binding (GO:0003723);; Molecular Function: structural constituent of ribosome (GO:0003735);; Biological Process: translation (GO:0006412);; Cellular Component: cytosolic large ribosomal subunit (GO:0022625);; Biological Process: ribosomal large subunit biogenesis (GO:0042273);; </t>
  </si>
  <si>
    <t xml:space="preserve">K02875|2.1e-65|bdi:100839660|K02875 large subunit ribosomal protein L14e | (RefSeq) 60S ribosomal protein L14-1 </t>
  </si>
  <si>
    <t>Ribosomal protein L14</t>
  </si>
  <si>
    <t>60S ribosomal protein L14-1 OS=Arabidopsis thaliana OX=3702 GN=RPL14A PE=2 SV=1</t>
  </si>
  <si>
    <t>hypothetical protein EJB05_38741 [Eragrostis curvula]</t>
  </si>
  <si>
    <t>molecular function: binding (GO:0005488);; 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(GO:0044464);; biological process: cellular component organization or biogenesis (GO:0071840)</t>
  </si>
  <si>
    <t>Phyllostachys_edulis_newGene_9726</t>
  </si>
  <si>
    <t xml:space="preserve">K11000|3.8e-18|obr:102713797|K11000 callose synthase [EC:2.4.1.-] | (RefSeq) callose synthase 3-like </t>
  </si>
  <si>
    <t>Callose synthase 1 OS=Arabidopsis thaliana OX=3702 GN=CALS1 PE=1 SV=2</t>
  </si>
  <si>
    <t>Phyllostachys_edulis_newGene_1</t>
  </si>
  <si>
    <t xml:space="preserve">Molecular Function: protein serine/threonine kinase activity (GO:0004674);; Molecular Function: ATP binding (GO:0005524);; Molecular Function: carbohydrate binding (GO:0030246);; </t>
  </si>
  <si>
    <t xml:space="preserve">K17302|1.7e-47|ats:109770508|K17302 coatomer subunit beta' | (RefSeq) uncharacterized protein LOC109770508 isoform X1 </t>
  </si>
  <si>
    <t>PH02Gene47287</t>
  </si>
  <si>
    <t xml:space="preserve">Molecular Function: ATP binding (GO:0005524);; Biological Process: tRNA processing (GO:0008033);; Molecular Function: transferase activity (GO:0016740);; </t>
  </si>
  <si>
    <t xml:space="preserve">K00791|1.7e-222|bdi:100832931|K00791 tRNA dimethylallyltransferase [EC:2.5.1.75] | (RefSeq) tRNA dimethylallyltransferase 9 </t>
  </si>
  <si>
    <t>IPP transferase</t>
  </si>
  <si>
    <t>tRNA dimethylallyltransferase 9 OS=Arabidopsis thaliana OX=3702 GN=IPT9 PE=2 SV=1</t>
  </si>
  <si>
    <t>tRNA dimethylallyltransferase 9 [Brachypodium distachyon]</t>
  </si>
  <si>
    <t>PH02Gene42891</t>
  </si>
  <si>
    <t xml:space="preserve">K00901|3.9e-200|bdi:100822250|K00901 diacylglycerol kinase (ATP) [EC:2.7.1.107] | (RefSeq) diacylglycerol kinase 3 </t>
  </si>
  <si>
    <t>Diacylglycerol kinase 3 OS=Arabidopsis thaliana OX=3702 GN=DGK3 PE=1 SV=1</t>
  </si>
  <si>
    <t>diacylglycerol kinase 3 [Brachypodium distachyon]</t>
  </si>
  <si>
    <t>PH02Gene11182</t>
  </si>
  <si>
    <t xml:space="preserve">K24028|2.2e-28|lang:109344954|K24028 salicylic acid 3-hydroxylase [EC:1.14.11.-] | (RefSeq) protein DMR6-LIKE OXYGENASE 1-like </t>
  </si>
  <si>
    <t>1-aminocyclopropane-1-carboxylate oxidase OS=Nicotiana tabacum OX=4097 GN=ACO PE=2 SV=1</t>
  </si>
  <si>
    <t>PH02Gene19547</t>
  </si>
  <si>
    <t xml:space="preserve">K07760|2.7e-32|nnu:104612945|K07760 cyclin-dependent kinase [EC:2.7.11.22] | (RefSeq) cyclin-dependent kinase B1-1 </t>
  </si>
  <si>
    <t>Cyclin-dependent kinase B1-1 OS=Oryza sativa subsp. japonica OX=39947 GN=CDKB1-1 PE=2 SV=1</t>
  </si>
  <si>
    <t>PREDICTED: uncharacterized protein LOC102708666 [Oryza brachyantha]</t>
  </si>
  <si>
    <t>PH02Gene34457</t>
  </si>
  <si>
    <t xml:space="preserve">K01507|4.8e-109|sita:101764430|K01507 inorganic pyrophosphatase [EC:3.6.1.1] | (RefSeq) soluble inorganic pyrophosphatase 4 </t>
  </si>
  <si>
    <t>Soluble inorganic pyrophosphatase 4 OS=Arabidopsis thaliana OX=3702 GN=PPA4 PE=1 SV=1</t>
  </si>
  <si>
    <t>soluble inorganic pyrophosphatase 4 [Setaria italica]</t>
  </si>
  <si>
    <t>PH02Gene25960</t>
  </si>
  <si>
    <t xml:space="preserve">Cellular Component: cytoplasm (GO:0005737);; Biological Process: response to starvation (GO:0042594);; </t>
  </si>
  <si>
    <t>cellular component: cell (GO:0005623);; cellular component: cell part (GO:0044464);; biological process: response to stimulus (GO:0050896)</t>
  </si>
  <si>
    <t>PH02Gene24530</t>
  </si>
  <si>
    <t>hypothetical protein E2562_020242 [Oryza meyeriana var. granulata]</t>
  </si>
  <si>
    <t>PH02Gene25037</t>
  </si>
  <si>
    <t>interferon-related developmental regulator 2 isoform X2 [Sorghum bicolor]</t>
  </si>
  <si>
    <t>Phyllostachys_edulis_newGene_20708</t>
  </si>
  <si>
    <t xml:space="preserve">Biological Process: regulation of peptide secretion (GO:0002791);; Biological Process: negative regulation of peptide secretion (GO:0002792);; Molecular Function: molecular_function (GO:0003674);; Molecular Function: catalytic activity (GO:0003824);; Molecular Function: phosphatidylinositol-4,5-bisphosphate 5-phosphatase activity (GO:0004439);; Cellular Component: cellular_component (GO:0005575);; Cellular Component: intracellular (GO:0005622);; Cellular Component: cell (GO:0005623);; Cellular Component: cytoplasm (GO:0005737);; Cellular Component: mitochondrion (GO:0005739);; Cellular Component: mitochondrial envelope (GO:0005740);; Cellular Component: mitochondrial inner membrane (GO:0005743);; Biological Process: lipid metabolic process (GO:0006629);; Biological Process: phospholipid metabolic process (GO:0006644);; Biological Process: glycerophospholipid metabolic process (GO:0006650);; Biological Process: phosphatidylglycerol biosynthetic process (GO:0006655);; Biological Process: phosphorus metabolic process (GO:0006793);; Biological Process: phosphate-containing compound metabolic process (GO:0006796);; Biological Process: biological_process (GO:0008150);; Biological Process: metabolic process (GO:0008152);; Biological Process: lipid biosynthetic process (GO:0008610);; Biological Process: phospholipid biosynthetic process (GO:0008654);; Molecular Function: phosphatidylglycerophosphatase activity (GO:0008962);; Biological Process: biosynthetic process (GO:0009058);; Biological Process: cellular process (GO:0009987);; Biological Process: regulation of cell communication (GO:0010646);; Biological Process: negative regulation of cell communication (GO:0010648);; Biological Process: regulation of hormone levels (GO:0010817);; Cellular Component: membrane (GO:0016020);; Cellular Component: integral component of membrane (GO:0016021);; Biological Process: dephosphorylation (GO:0016311);; Molecular Function: hydrolase activity (GO:0016787);; Molecular Function: hydrolase activity, acting on ester bonds (GO:0016788);; Molecular Function: phosphatase activity (GO:0016791);; Biological Process: organophosphate metabolic process (GO:0019637);; Cellular Component: organelle inner membrane (GO:0019866);; Biological Process: regulation of signaling (GO:0023051);; Biological Process: negative regulation of signaling (GO:0023057);; Cellular Component: organelle membrane (GO:0031090);; Cellular Component: intrinsic component of membrane (GO:0031224);; Cellular Component: intrinsic component of organelle membrane (GO:0031300);; Cellular Component: integral component of organelle membrane (GO:0031301);; Cellular Component: intrinsic component of mitochondrial inner membrane (GO:0031304);; Cellular Component: integral component of mitochondrial inner membrane (GO:0031305);; Cellular Component: mitochondrial membrane (GO:0031966);; Cellular Component: organelle envelope (GO:0031967);; Cellular Component: envelope (GO:0031975);; Biological Process: cardiolipin metabolic process (GO:0032048);; Biological Process: cardiolipin biosynthetic process (GO:0032049);; Cellular Component: integral component of mitochondrial membrane (GO:0032592);; Biological Process: regulation of localization (GO:0032879);; Biological Process: regulation of protein localization (GO:0032880);; Molecular Function: phosphatidylinositol bisphosphate phosphatase activity (GO:0034593);; Molecular Function: phosphatidylinositol phosphate 5-phosphatase activity (GO:0034595);; Molecular Function: phosphoric ester hydrolase activity (GO:0042578);;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lipid metabolic process (GO:0044255);; Cellular Component: organelle part (GO:0044422);; Cellular Component: intracellular part (GO:0044424);; Cellular Component: membrane part (GO:0044425);; Cellular Component: mitochondrial part (GO:0044429);; Cellular Component: cytoplasmic part (GO:0044444);; Cellular Component: intracellular organelle part (GO:0044446);; Cellular Component: mitochondrial membrane part (GO:0044455);; Cellular Component: cell part (GO:0044464);; Biological Process: glycerolipid biosynthetic process (GO:0045017);; Biological Process: phosphatidylglycerol metabolic process (GO:0046471);; Biological Process: glycerophospholipid biosynthetic process (GO:0046474);; Biological Process: glycerolipid metabolic process (GO:0046486);; Biological Process: negative regulation of insulin secretion (GO:0046676);; Biological Process: regulation of hormone secretion (GO:0046883);; Biological Process: negative regulation of hormone secretion (GO:0046888);;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protein secretion (GO:0050708);; Biological Process: negative regulation of protein secretion (GO:0050709);; Biological Process: regulation of biological process (GO:0050789);; Biological Process: regulation of cellular process (GO:0050794);; Biological Process: regulation of insulin secretion (GO:0050796);; Biological Process: regulation of secretion (GO:0051046);; Biological Process: negative regulation of secretion (GO:0051048);; Biological Process: regulation of transport (GO:0051049);; Biological Process: negative regulation of transport (GO:0051051);; Biological Process: regulation of protein transport (GO:0051223);; Biological Process: negative regulation of protein transport (GO:0051224);; Molecular Function: phosphatidylinositol phosphate phosphatase activity (GO:0052866);; Biological Process: regulation of cellular localization (GO:0060341);; Biological Process: regulation of insulin secretion involved in cellular response to glucose stimulus (GO:0061178);; Biological Process: negative regulation of insulin secretion involved in cellular response to glucose stimulus (GO:0061179);; Biological Process: biological regulation (GO:0065007);; Biological Process: regulation of biological quality (GO:0065008);; Biological Process: regulation of establishment of protein localization (GO:0070201);; Biological Process: organic substance metabolic process (GO:0071704);; Biological Process: regulation of peptide transport (GO:0090087);; Biological Process: regulation of peptide hormone secretion (GO:0090276);; Biological Process: negative regulation of peptide hormone secretion (GO:0090278);; Biological Process: organophosphate biosynthetic process (GO:0090407);; Cellular Component: intrinsic component of mitochondrial membrane (GO:0098573);; Molecular Function: phosphatidylinositol-4,5-bisphosphate phosphatase activity (GO:0106019);; Biological Process: organic substance biosynthetic process (GO:1901576);; Biological Process: regulation of secretion by cell (GO:1903530);; Biological Process: negative regulation of secretion by cell (GO:1903531);; Biological Process: negative regulation of establishment of protein localization (GO:1904950);; </t>
  </si>
  <si>
    <t xml:space="preserve">K14165|4.0e-22|dosa:Os01t0739200-01|K14165 atypical dual specificity phosphatase [EC:3.1.3.16 3.1.3.48] | (RefSeq) Os01g0739200; Protein-tyrosine phosphatase, dual specificity domain containing protein. </t>
  </si>
  <si>
    <t>Dual-specificity protein-like phosphatase 4 [Zea mays]</t>
  </si>
  <si>
    <t>PH02Gene26373</t>
  </si>
  <si>
    <t>Vitamin B6 photo-protection and homoeostasis</t>
  </si>
  <si>
    <t>Protein root UVB sensitive 5 OS=Arabidopsis thaliana OX=3702 GN=RUS5 PE=2 SV=1</t>
  </si>
  <si>
    <t>protein root UVB sensitive 5 [Aegilops tauschii subsp. tauschii]</t>
  </si>
  <si>
    <t>PH02Gene14853</t>
  </si>
  <si>
    <t xml:space="preserve">K08726|6.5e-54|sbi:8071538|K08726 soluble epoxide hydrolase / lipid-phosphate phosphatase [EC:3.3.2.10 3.1.3.76] | (RefSeq) uncharacterized protein LOC8071538 </t>
  </si>
  <si>
    <t>bifunctional epoxide hydrolase 2 [Sorghum bicolor]</t>
  </si>
  <si>
    <t>PH02Gene36143</t>
  </si>
  <si>
    <t xml:space="preserve">K23544|2.5e-22|brp:103842861|K23544 serine incorporator 1/3 | (RefSeq) serine incorporator 3 </t>
  </si>
  <si>
    <t>wall-associated receptor kinase 2 [Brachypodium distachyon]</t>
  </si>
  <si>
    <t>PH02Gene16745</t>
  </si>
  <si>
    <t xml:space="preserve">K13457|8.5e-97|bdi:100843577|K13457 disease resistance protein RPM1 | (RefSeq) putative disease resistance RPP13-like protein 3 </t>
  </si>
  <si>
    <t>hypothetical protein OsI_33231 [Oryza sativa Indica Group]</t>
  </si>
  <si>
    <t>PH02Gene20922</t>
  </si>
  <si>
    <t xml:space="preserve">K12873|2.8e-82|bdi:100845740|K12873 bud site selection protein 31 | (RefSeq) protein BUD31 homolog 3 </t>
  </si>
  <si>
    <t>PH02Gene27742</t>
  </si>
  <si>
    <t xml:space="preserve">K00924|7.6e-117|ath:AT3G55450|K00924 kinase [EC:2.7.1.-] | (RefSeq) PBL1; PBS1-like 1 </t>
  </si>
  <si>
    <t>PH02Gene22247</t>
  </si>
  <si>
    <t xml:space="preserve">Molecular Function: ketol-acid reductoisomerase activity (GO:0004455);; Biological Process: isoleucine biosynthetic process (GO:0009097);; Biological Process: valine biosynthetic process (GO:0009099);; Molecular Function: metal ion binding (GO:0046872);; </t>
  </si>
  <si>
    <t xml:space="preserve">K00053|1.4e-236|sita:101781570|K00053 ketol-acid reductoisomerase [EC:1.1.1.86] | (RefSeq) ketol-acid reductoisomerase, chloroplastic </t>
  </si>
  <si>
    <t>hypothetical protein GQ55_3G162800 [Panicum hallii var. hallii]</t>
  </si>
  <si>
    <t>PH02Gene25038</t>
  </si>
  <si>
    <t xml:space="preserve">Molecular Function: nucleic acid binding (GO:0003676);; Molecular Function: ATP binding (GO:0005524);; </t>
  </si>
  <si>
    <t xml:space="preserve">K12854|0.0e+00|obr:102699844|K12854 pre-mRNA-splicing helicase BRR2 [EC:3.6.4.13] | (RefSeq) DExH-box ATP-dependent RNA helicase DExH12 </t>
  </si>
  <si>
    <t>Sec63 Brl domain</t>
  </si>
  <si>
    <t>DExH-box ATP-dependent RNA helicase DExH12 OS=Arabidopsis thaliana OX=3702 GN=BRR2A PE=1 SV=1</t>
  </si>
  <si>
    <t>PREDICTED: DExH-box ATP-dependent RNA helicase DExH12 [Oryza brachyantha]</t>
  </si>
  <si>
    <t>Phyllostachys_edulis_newGene_5013</t>
  </si>
  <si>
    <t>PH02Gene22619</t>
  </si>
  <si>
    <t xml:space="preserve">Molecular Function: molecular_function (GO:0003674);; Molecular Function: catalytic activity (GO:0003824);; Molecular Function: calcium ion binding (GO:0005509);; Cellular Component: cellular_component (GO:0005575);; Cellular Component: intracellular (GO:0005622);; Cellular Component: cell (GO:0005623);; Cellular Component: cytoplasm (GO:0005737);; Biological Process: generation of precursor metabolites and energy (GO:0006091);; Biological Process: response to stress (GO:0006950);; Biological Process: biological_process (GO:0008150);; Biological Process: metabolic process (GO:0008152);; Molecular Function: electron carrier activity (GO:0009055);; Biological Process: response to temperature stimulus (GO:0009266);; Biological Process: response to cold (GO:0009409);; Cellular Component: chloroplast (GO:0009507);; Cellular Component: photosystem II (GO:0009523);;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Biological Process: response to abiotic stimulus (GO:0009628);; Cellular Component: photosystem II oxygen evolving complex (GO:0009654);; Biological Process: photosynthetic electron transport chain (GO:0009767);; Biological Process: cellular process (GO:0009987);; Biological Process: photosynthesis (GO:0015979);; Cellular Component: membrane (GO:0016020);; Molecular Function: oxidoreductase activity (GO:0016491);; Biological Process: photosynthesis, light reaction (GO:0019684);; Cellular Component: extrinsic component of membrane (GO:0019898);; Biological Process: electron transport chain (GO:0022900);; Cellular Component: plastid thylakoid (GO:0031976);; Cellular Component: thylakoid lumen (GO:0031977);; Cellular Component: organelle subcompartment (GO:0031984);;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Cellular Component: organelle part (GO:0044422);; Cellular Component: intracellular part (GO:0044424);; Cellular Component: chloroplast part (GO:0044434);; Cellular Component: plastid part (GO:0044435);; Cellular Component: thylakoid part (GO:0044436);; Cellular Component: cytoplasmic part (GO:0044444);; Cellular Component: intracellular organelle part (GO:0044446);; Cellular Component: cell part (GO:0044464);; Molecular Function: electron transporter, transferring electrons within the cyclic electron transport pathway of photosynthesis activity (GO:0045156);; Biological Process: response to stimulus (GO:0050896);; Cellular Component: plastid thylakoid membrane (GO:0055035);; Biological Process: oxidation-reduction process (GO:0055114);; </t>
  </si>
  <si>
    <t xml:space="preserve">K08901|5.9e-15|eus:EUTSA_v10026172mg|K08901 photosystem II oxygen-evolving enhancer protein 3 | (RefSeq) hypothetical protein </t>
  </si>
  <si>
    <t>hypothetical protein E2562_025221 [Oryza meyeriana var. granulata]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</si>
  <si>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(GO:0009987);; biological process: response to stimulus (GO:0050896);; molecular function: electron carrier activity (GO:0009055);; cellular component: organelle (GO:0043226);; cellular component: membrane (GO:0016020);; cellular component: macromolecular complex (GO:0032991);; cellular component: membrane part (GO:0044425);; cellular component: organelle part (GO:0044422);; biological process: single-organism process (GO:0044699)</t>
  </si>
  <si>
    <t>PH02Gene45455</t>
  </si>
  <si>
    <t xml:space="preserve">K22845|3.9e-167|sita:101774713|K22845 phlorizin synthase [EC:2.4.1.357] | (RefSeq) UDP-glycosyltransferase 88B1 </t>
  </si>
  <si>
    <t>UDP-glycosyltransferase 13 [Brachypodium distachyon]</t>
  </si>
  <si>
    <t>PH02Gene03995</t>
  </si>
  <si>
    <t xml:space="preserve">K14827|0.0e+00|bdi:100830995|K14827 pre-rRNA-processing protein IPI1 | (RefSeq) uncharacterized protein LOC100830995 isoform X1 </t>
  </si>
  <si>
    <t>Rix1 complex component involved in 60S ribosome maturation</t>
  </si>
  <si>
    <t>hypothetical protein E2562_002832 [Oryza meyeriana var. granulata]</t>
  </si>
  <si>
    <t>PH02Gene03921</t>
  </si>
  <si>
    <t xml:space="preserve">K00430|8.2e-148|obr:102702797|K00430 peroxidase [EC:1.11.1.7] | (RefSeq) peroxidase 1-like </t>
  </si>
  <si>
    <t>PH02Gene26904</t>
  </si>
  <si>
    <t xml:space="preserve">K15015|3.4e-247|bdi:100845305|K15015 solute carrier family 32 (vesicular inhibitory amino acid transporter) | (RefSeq) amino acid transporter AVT1C </t>
  </si>
  <si>
    <t>PH02Gene03268</t>
  </si>
  <si>
    <t xml:space="preserve">K01179|1.1e-136|vvi:100250178|K01179 endoglucanase [EC:3.2.1.4] | (RefSeq) uncharacterized LOC100250178 </t>
  </si>
  <si>
    <t>Glycosyl hydrolase 5 family protein OS=Chamaecyparis obtusa OX=13415 PE=1 SV=1</t>
  </si>
  <si>
    <t>hypothetical protein E2562_010885 [Oryza meyeriana var. granulata]</t>
  </si>
  <si>
    <t>PH02Gene50273</t>
  </si>
  <si>
    <t xml:space="preserve">K05658|5.1e-63|sita:101783382|K05658 ATP-binding cassette, subfamily B (MDR/TAP), member 1 [EC:7.6.2.2] | (RefSeq) ABC transporter B family member 21 </t>
  </si>
  <si>
    <t>PH02Gene29496</t>
  </si>
  <si>
    <t xml:space="preserve">K10268|3.5e-195|sbi:8070182|K10268 F-box and leucine-rich repeat protein 2/20 | (RefSeq) F-box/LRR-repeat protein 3 </t>
  </si>
  <si>
    <t>F-box/LRR-repeat protein 3 [Hordeum vulgare]</t>
  </si>
  <si>
    <t>PH02Gene30970</t>
  </si>
  <si>
    <t>PH02Gene47119</t>
  </si>
  <si>
    <t>Subtilisin-chymotrypsin inhibitor-2A OS=Hordeum vulgare OX=4513 PE=1 SV=2</t>
  </si>
  <si>
    <t>subtilisin-chymotrypsin inhibitor-2B [Sorghum bicolor]</t>
  </si>
  <si>
    <t>PH02Gene46407</t>
  </si>
  <si>
    <t>uncharacterized protein LOC117851336 [Setaria viridis]</t>
  </si>
  <si>
    <t>PH02Gene15124</t>
  </si>
  <si>
    <t xml:space="preserve">Cellular Component: Golgi membrane (GO:0000139);; Biological Process: retrograde transport, vesicle recycling within Golgi (GO:0000301);; Biological Process: Golgi organization (GO:0007030);; Cellular Component: integral component of membrane (GO:0016021);; Cellular Component: Golgi cisterna (GO:0031985);; </t>
  </si>
  <si>
    <t xml:space="preserve">K15255|8.4e-17|bna:106373435|K15255 ATP-dependent DNA helicase PIF1 [EC:3.6.4.12] | (RefSeq) uncharacterized protein LOC106373435 </t>
  </si>
  <si>
    <t>Golgin subfamily A member 5</t>
  </si>
  <si>
    <t>Golgin-84 OS=Oryza sativa subsp. japonica OX=39947 GN=Os01g0744400 PE=2 SV=1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</si>
  <si>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cellular process (GO:0009987);; biological process: cellular component organization or biogenesis (GO:0071840);; cellular component: membrane part (GO:0044425)</t>
  </si>
  <si>
    <t>PH02Gene36337</t>
  </si>
  <si>
    <t xml:space="preserve">K13457|6.3e-300|ats:109780890|K13457 disease resistance protein RPM1 | (RefSeq) LOC109780890; disease resistance protein RPM1-like </t>
  </si>
  <si>
    <t>PH02Gene03017</t>
  </si>
  <si>
    <t xml:space="preserve">K08900|1.4e-258|sbi:8081014|K08900 mitochondrial chaperone BCS1 | (RefSeq) AAA-ATPase At5g57480 </t>
  </si>
  <si>
    <t>AAA-ATPase At4g30250 OS=Arabidopsis thaliana OX=3702 GN=At4g30250 PE=3 SV=1</t>
  </si>
  <si>
    <t>hypothetical protein C2845_PM03G36280 [Panicum miliaceum]</t>
  </si>
  <si>
    <t>Phyllostachys_edulis_newGene_6845</t>
  </si>
  <si>
    <t xml:space="preserve">Molecular Function: metallopeptidase activity (GO:0008237);; Molecular Function: zinc ion binding (GO:0008270);; </t>
  </si>
  <si>
    <t xml:space="preserve">K08776|4.6e-26|ats:109770108|K08776 puromycin-sensitive aminopeptidase [EC:3.4.11.-] | (RefSeq) LOC109770108; aminopeptidase M1-C-like isoform X1 </t>
  </si>
  <si>
    <t>[EO]</t>
  </si>
  <si>
    <t>Amino acid transport and metabolism;; Posttranslational modification, protein turnover, chaperones</t>
  </si>
  <si>
    <t>Peptidase family M1 domain</t>
  </si>
  <si>
    <t>Aminopeptidase M1-D OS=Oryza sativa subsp. japonica OX=39947 GN=Os09g0362800 PE=2 SV=1</t>
  </si>
  <si>
    <t>PH02Gene43926</t>
  </si>
  <si>
    <t xml:space="preserve">Molecular Function: molecular_function (GO:0003674);; Molecular Function: catalytic activity (GO:0003824);; Molecular Function: isocitrate lyase activity (GO:0004451);; Cellular Component: cellular_component (GO:0005575);; Cellular Component: intracellular (GO:0005622);; Cellular Component: cell (GO:0005623);; Cellular Component: cytoplasm (GO:0005737);; Cellular Component: peroxisome (GO:0005777);; Biological Process: carbohydrate metabolic process (GO:0005975);; Biological Process: cellular aldehyde metabolic process (GO:0006081);; Biological Process: organic acid metabolic process (GO:0006082);; Biological Process: glyoxylate cycle (GO:0006097);; Biological Process: biological_process (GO:0008150);; Biological Process: metabolic process (GO:0008152);; Cellular Component: glyoxysome (GO:0009514);; Biological Process: cellular process (GO:0009987);; Molecular Function: lyase activity (GO:0016829);; Molecular Function: carbon-carbon lyase activity (GO:0016830);; Molecular Function: oxo-acid-lyase activity (GO:0016833);; Biological Process: carboxylic acid metabolic process (GO:0019752);; Biological Process: monocarboxylic acid metabolic process (GO:0032787);; Cellular Component: microbody (GO:0042579);;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primary metabolic process (GO:0044238);; Biological Process: cellular carbohydrate metabolic process (GO:0044262);; Biological Process: small molecule metabolic process (GO:0044281);; Cellular Component: intracellular part (GO:0044424);; Cellular Component: cytoplasmic part (GO:0044444);; Cellular Component: cell part (GO:0044464);; Biological Process: glyoxylate metabolic process (GO:0046487);; Biological Process: organic substance metabolic process (GO:0071704);; </t>
  </si>
  <si>
    <t xml:space="preserve">K01637|9.3e-309|ats:109731718|K01637 isocitrate lyase [EC:4.1.3.1] | (RefSeq) LOC109731718; isocitrate lyase </t>
  </si>
  <si>
    <t>Isocitrate lyase family</t>
  </si>
  <si>
    <t>Isocitrate lyase OS=Oryza sativa subsp. japonica OX=39947 GN=ICL PE=1 SV=1</t>
  </si>
  <si>
    <t>hypothetical protein E2562_003878 [Oryza meyeriana var. granulata]</t>
  </si>
  <si>
    <t>PH02Gene48183</t>
  </si>
  <si>
    <t xml:space="preserve">K14510|1.7e-53|dosa:Os02t0527600-01|K14510 serine/threonine-protein kinase CTR1 [EC:2.7.11.1] | (RefSeq) Os02g0527600; Similar to CTR1-like protein kinase. </t>
  </si>
  <si>
    <t>hypothetical protein GQ55_2G342000 [Panicum hallii var. hallii]</t>
  </si>
  <si>
    <t>PH02Gene13367</t>
  </si>
  <si>
    <t>PH02Gene02286</t>
  </si>
  <si>
    <t>uncharacterized protein LOC100830278 isoform X1 [Brachypodium distachyon]</t>
  </si>
  <si>
    <t>PH02Gene42751</t>
  </si>
  <si>
    <t xml:space="preserve">K02995|1.5e-118|obr:102704327|K02995 small subunit ribosomal protein S8e | (RefSeq) 40S ribosomal protein S8-like </t>
  </si>
  <si>
    <t>PH02Gene10302</t>
  </si>
  <si>
    <t xml:space="preserve">Cellular Component: endoplasmic reticulum membrane (GO:0005789);; Cellular Component: endoplasmic reticulum-Golgi intermediate compartment (GO:0005793);; Biological Process: ER to Golgi vesicle-mediated transport (GO:0006888);; Cellular Component: COPII-coated ER to Golgi transport vesicle (GO:0030134);; Cellular Component: integral component of Golgi membrane (GO:0030173);; </t>
  </si>
  <si>
    <t xml:space="preserve">K20362|4.3e-147|ats:109784782|K20362 protein transport protein YIF1 | (RefSeq) LOC109784782; protein YIF1B-B-like isoform X1 </t>
  </si>
  <si>
    <t>YIF1</t>
  </si>
  <si>
    <t>protein YIF1B-B-like isoform X1 [Aegilops tauschii subsp. tauschii]</t>
  </si>
  <si>
    <t>PH02Gene28865</t>
  </si>
  <si>
    <t xml:space="preserve">K13034|2.1e-168|obr:102715851|K13034 L-3-cyanoalanine synthase/ cysteine synthase [EC:2.5.1.47 4.4.1.9] | (RefSeq) bifunctional L-3-cyanoalanine synthase/cysteine synthase 1, mitochondrial </t>
  </si>
  <si>
    <t>L-3-cyanoalanine synthase 2, mitochondrial OS=Malus domestica OX=3750 GN=CAS2 PE=1 SV=1</t>
  </si>
  <si>
    <t>PH02Gene16295</t>
  </si>
  <si>
    <t>zinc finger protein ZAT5 [Panicum miliaceum]</t>
  </si>
  <si>
    <t>PH02Gene15513</t>
  </si>
  <si>
    <t>PH02Gene29328</t>
  </si>
  <si>
    <t xml:space="preserve">K01051|1.6e-14|var:108341535|K01051 pectinesterase [EC:3.1.1.11] | (RefSeq) probable pectinesterase/pectinesterase inhibitor 58 </t>
  </si>
  <si>
    <t>PH02Gene47479</t>
  </si>
  <si>
    <t xml:space="preserve">K01870|7.9e-25|eus:EUTSA_v10003524mg|K01870 isoleucyl-tRNA synthetase [EC:6.1.1.5] | (RefSeq) hypothetical protein </t>
  </si>
  <si>
    <t>Dirigent protein 1 OS=Arabidopsis thaliana OX=3702 GN=DIR1 PE=2 SV=1</t>
  </si>
  <si>
    <t>hypothetical protein TRIUR3_30230 [Triticum urartu]</t>
  </si>
  <si>
    <t>Phyllostachys_edulis_newGene_8907</t>
  </si>
  <si>
    <t xml:space="preserve">Molecular Function: magnesium ion binding (GO:0000287);; Molecular Function: ATP binding (GO:0005524);; Cellular Component: cytoplasm (GO:0005737);; Biological Process: inositol trisphosphate metabolic process (GO:0032957);; Molecular Function: inositol tetrakisphosphate 1-kinase activity (GO:0047325);; Molecular Function: inositol-1,3,4-trisphosphate 6-kinase activity (GO:0052725);; Molecular Function: inositol-1,3,4-trisphosphate 5-kinase activity (GO:0052726);; Biological Process: inositol phosphorylation (GO:0052746);; </t>
  </si>
  <si>
    <t xml:space="preserve">K00913|1.7e-100|bdi:100824952|K00913 inositol-1,3,4-trisphosphate 5/6-kinase / inositol-tetrakisphosphate 1-kinase [EC:2.7.1.159 2.7.1.134] | (RefSeq) inositol-tetrakisphosphate 1-kinase 3 isoform X1 </t>
  </si>
  <si>
    <t>Inositol 1,3,4-trisphosphate 5/6-kinase ATP-grasp domain</t>
  </si>
  <si>
    <t>Inositol-tetrakisphosphate 1-kinase 3 OS=Oryza sativa subsp. indica OX=39946 GN=ITPK3 PE=3 SV=1</t>
  </si>
  <si>
    <t>inositol-tetrakisphosphate 1-kinase 3 isoform X2 [Brachypodium distachyon]</t>
  </si>
  <si>
    <t>PH02Gene24202</t>
  </si>
  <si>
    <t xml:space="preserve">Cellular Component: mitochondrial proton-transporting ATP synthase complex, coupling factor F(o) (GO:0000276);; Molecular Function: ATP binding (GO:0005524);; Biological Process: protein folding (GO:0006457);; Molecular Function: hydrogen ion transmembrane transporter activity (GO:0015078);; Biological Process: ATP synthesis coupled proton transport (GO:0015986);; Molecular Function: unfolded protein binding (GO:0051082);; </t>
  </si>
  <si>
    <t xml:space="preserve">K03544|6.3e-188|sita:101780242|K03544 ATP-dependent Clp protease ATP-binding subunit ClpX | (RefSeq) CLP protease regulatory subunit CLPX1, mitochondrial </t>
  </si>
  <si>
    <t>CLP protease regulatory subunit CLPX1, mitochondrial OS=Arabidopsis thaliana OX=3702 GN=CLPX1 PE=2 SV=1</t>
  </si>
  <si>
    <t>hypothetical protein EJB05_36684, partial [Eragrostis curvula]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</si>
  <si>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molecular function: binding (GO:0005488);; biological process: cellular process (GO:0009987);; biological process: localization (GO:0051179);; molecular function: transporter activity (GO:0005215);; biological process: metabolic process (GO:0008152);; biological process: single-organism process (GO:0044699)</t>
  </si>
  <si>
    <t>PH02Gene35165</t>
  </si>
  <si>
    <t>uncharacterized protein LOC101763637 [Setaria italica]</t>
  </si>
  <si>
    <t>PH02Gene30120</t>
  </si>
  <si>
    <t>PH02Gene43820</t>
  </si>
  <si>
    <t xml:space="preserve">K13457|5.6e-89|pda:103707918|K13457 disease resistance protein RPM1 | (RefSeq) disease resistance protein RPM1-like </t>
  </si>
  <si>
    <t>PH02Gene28526</t>
  </si>
  <si>
    <t xml:space="preserve">Molecular Function: molecular_function (GO:0003674);; Molecular Function: catalytic activity (GO:0003824);; Molecular Function: trehalose-phosphatase activity (GO:0004805);; Biological Process: carbohydrate metabolic process (GO:0005975);; Biological Process: disaccharide metabolic process (GO:0005984);; Biological Process: trehalose metabolic process (GO:0005991);; Biological Process: trehalose biosynthetic process (GO:0005992);; Biological Process: phosphorus metabolic process (GO:0006793);; Biological Process: phosphate-containing compound metabolic process (GO:0006796);; Biological Process: response to stress (GO:0006950);; Biological Process: response to osmotic stress (GO:0006970);; Biological Process: biological_process (GO:0008150);; Biological Process: metabolic process (GO:0008152);; Biological Process: biosynthetic process (GO:0009058);; Biological Process: response to temperature stimulus (GO:0009266);; Biological Process: oligosaccharide metabolic process (GO:0009311);; Biological Process: oligosaccharide biosynthetic process (GO:0009312);; Biological Process: response to cold (GO:0009409);; Biological Process: response to abiotic stimulus (GO:0009628);; Biological Process: response to salt stress (GO:0009651);; Biological Process: cellular process (GO:0009987);; Biological Process: carbohydrate biosynthetic process (GO:0016051);; Biological Process: dephosphorylation (GO:0016311);; Molecular Function: hydrolase activity (GO:0016787);; Molecular Function: hydrolase activity, acting on ester bonds (GO:0016788);; Molecular Function: phosphatase activity (GO:0016791);; Molecular Function: carbohydrate phosphatase activity (GO:0019203);; Biological Process: cellular carbohydrate biosynthetic process (GO:0034637);; Molecular Function: phosphoric ester hydrolase activity (GO:0042578);; Biological Process: cellular metabolic process (GO:0044237);; Biological Process: primary metabolic process (GO:0044238);; Biological Process: cellular biosynthetic process (GO:0044249);; Biological Process: cellular carbohydrate metabolic process (GO:0044262);; Biological Process: disaccharide biosynthetic process (GO:0046351);; Biological Process: response to stimulus (GO:0050896);; Biological Process: organic substance metabolic process (GO:0071704);; Biological Process: organic substance biosynthetic process (GO:1901576);; </t>
  </si>
  <si>
    <t xml:space="preserve">K01087|1.7e-186|obr:102721240|K01087 trehalose 6-phosphate phosphatase [EC:3.1.3.12] | (RefSeq) probable trehalose-phosphate phosphatase 1 </t>
  </si>
  <si>
    <t>hypothetical protein E2562_024683 [Oryza meyeriana var. granulata]</t>
  </si>
  <si>
    <t>molecular function: catalytic activity (GO:0003824);; biological process: metabolic process (GO:0008152);; biological process: cellular process (GO:0009987);; biological process: single-organism process (GO:0044699);; biological process: response to stimulus (GO:0050896)</t>
  </si>
  <si>
    <t>Phyllostachys_edulis_newGene_4371</t>
  </si>
  <si>
    <t>Phyllostachys_edulis_newGene_19455</t>
  </si>
  <si>
    <t xml:space="preserve">K13457|3.0e-150|sita:105913509|K13457 disease resistance protein RPM1 | (RefSeq) disease resistance protein RPM1 isoform X2 </t>
  </si>
  <si>
    <t>hypothetical protein DAI22_06g268400 [Oryza sativa Japonica Group]</t>
  </si>
  <si>
    <t>PH02Gene01309</t>
  </si>
  <si>
    <t xml:space="preserve">K20506|6.1e-59|mus:103977527|K20506 tuliposide A-converting enzyme [EC:4.2.99.22] | (RefSeq) tuliposide A-converting enzyme 2, chloroplastic-like </t>
  </si>
  <si>
    <t>Tuliposide A-converting enzyme b3, amyloplastic OS=Tulipa gesneriana OX=13306 GN=TCEA-B3 PE=1 SV=1</t>
  </si>
  <si>
    <t>PH02Gene43687</t>
  </si>
  <si>
    <t xml:space="preserve">K24104|1.3e-28|thj:104799061|K24104 GPN-loop GTPase | (RefSeq) LOW QUALITY PROTEIN: uncharacterized protein LOC104799061 </t>
  </si>
  <si>
    <t>Phyllostachys_edulis_newGene_11050</t>
  </si>
  <si>
    <t>PH02Gene32641</t>
  </si>
  <si>
    <t xml:space="preserve">K02891|9.3e-63|dosa:Os07t0674200-01|K02891 large subunit ribosomal protein L22e | (RefSeq) Os07g0674200; Similar to 60S ribosomal protein L22-2. </t>
  </si>
  <si>
    <t>PH02Gene04664</t>
  </si>
  <si>
    <t xml:space="preserve">K23280|1.0e-14|egu:105057258|K23280 rhamnogalacturonan I rhamnosyltransferase [EC:2.4.1.351] | (RefSeq) uncharacterized protein At1g04910-like </t>
  </si>
  <si>
    <t>protein MANNAN SYNTHESIS-RELATED 1 isoform X1 [Brachypodium distachyon]</t>
  </si>
  <si>
    <t>PH02Gene10795</t>
  </si>
  <si>
    <t xml:space="preserve">Molecular Function: transcription regulatory region sequence-specific DNA binding (GO:0000976);; Molecular Function: regulatory region nucleic acid binding (GO:0001067);; Biological Process: response to acid chemical (GO:0001101);; Molecular Function: molecular_function (GO:0003674);; Molecular Function: nucleic acid binding (GO:0003676);; Molecular Function: DNA binding (GO:0003677);; Molecular Function: double-stranded DNA binding (GO:0003690);;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response to stress (GO:0006950);; Biological Process: response to osmotic stress (GO:0006970);; Biological Process: cell communication (GO:0007154);; Biological Process: signal transduction (GO:0007165);; Biological Process: biological_process (GO:0008150);; Biological Process: response to water deprivation (GO:0009414);; Biological Process: response to water (GO:0009415);;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Biological Process: regulation of biosynthetic process (GO:0009889);; Biological Process: cellular process (GO:0009987);; Biological Process: response to organic substance (GO:0010033);; Biological Process: response to inorganic substance (GO:0010035);;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signaling (GO:0023052);; Biological Process: regulation of cellular metabolic process (GO:0031323);; Biological Process: regulation of cellular biosynthetic process (GO:0031326);; Biological Process: cellular response to hormone stimulus (GO:0032870);; Biological Process: response to lipid (GO:0033993);;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Molecular Function: transcription regulatory region DNA binding (GO:0044212);; Cellular Component: intracellular part (GO:0044424);; Cellular Component: cell part (GO:0044464);;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cellular response to stimulus (GO:0051716);; Biological Process: regulation of macromolecule metabolic process (GO:0060255);; Biological Process: biological regulation (GO:0065007);;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Biological Process: regulation of primary metabolic process (GO:0080090);; Molecular Function: organic cyclic compound binding (GO:0097159);; Biological Process: response to alcohol (GO:0097305);; Biological Process: cellular response to alcohol (GO:0097306);; Molecular Function: heterocyclic compound binding (GO:1901363);; Biological Process: response to oxygen-containing compound (GO:1901700);; Biological Process: cellular response to oxygen-containing compound (GO:1901701);; Biological Process: regulation of nucleic acid-templated transcription (GO:1903506);; Molecular Function: sequence-specific double-stranded DNA binding (GO:1990837);; Biological Process: regulation of cellular macromolecule biosynthetic process (GO:2000112);; Biological Process: regulation of RNA biosynthetic process (GO:2001141);; </t>
  </si>
  <si>
    <t xml:space="preserve">K14432|5.1e-129|sita:101778442|K14432 ABA responsive element binding factor | (RefSeq) bZIP transcription factor 23 </t>
  </si>
  <si>
    <t>bZIP transcription factor 23 OS=Oryza sativa subsp. japonica OX=39947 GN=BZIP23 PE=2 SV=1</t>
  </si>
  <si>
    <t>hypothetical protein E2562_002646 [Oryza meyeriana var. granulata]</t>
  </si>
  <si>
    <t>molecular function: binding (GO:0005488);; biological process: response to stimulus (GO:0050896);; biological process: biological regulation (GO:0065007);; molecular function: nucleic acid binding transcription factor activity (GO:0001071);; cellular component: cell (GO:0005623);; cellular component: cell part (GO:0044464);; cellular component: organelle (GO:0043226);; biological process: cellular process (GO:0009987);; biological process: signaling (GO:0023052);; biological process: single-organism process (GO:0044699)</t>
  </si>
  <si>
    <t>PH02Gene32885</t>
  </si>
  <si>
    <t xml:space="preserve">K14818|7.0e-88|sita:101779786|K14818 ribosome assembly protein SQT1 | (RefSeq) angio-associated migratory cell protein isoform X1 </t>
  </si>
  <si>
    <t>angio-associated migratory cell protein isoform X1 [Setaria italica]</t>
  </si>
  <si>
    <t>Phyllostachys_edulis_newGene_12071</t>
  </si>
  <si>
    <t xml:space="preserve">Biological Process: sulfur amino acid metabolic process (GO:0000096);; Biological Process: sulfur amino acid biosynthetic process (GO:0000097);; Biological Process: immune system process (GO:0002376);; Molecular Function: molecular_function (GO:0003674);; Molecular Function: catalytic activity (GO:0003824);; Molecular Function: cysteine synthase activity (GO:0004124);; Molecular Function: binding (GO:0005488);; Molecular Function: copper ion binding (GO:0005507);; Cellular Component: cellular_component (GO:0005575);; Cellular Component: intracellular (GO:0005622);; Cellular Component: cell (GO:0005623);; Cellular Component: cytoplasm (GO:0005737);; Cellular Component: mitochondrion (GO:0005739);; Biological Process: organic acid metabolic process (GO:0006082);; Biological Process: cellular amino acid metabolic process (GO:0006520);; Biological Process: cysteine metabolic process (GO:0006534);; Biological Process: cysteine biosynthetic process from serine (GO:0006535);; Biological Process: L-serine metabolic process (GO:0006563);; Biological Process: sulfur compound metabolic process (GO:0006790);; Biological Process: nitrogen compound metabolic process (GO:0006807);; Biological Process: immune response (GO:0006955);; Biological Process: multicellular organism development (GO:0007275);; Molecular Function: drug binding (GO:0008144);; Biological Process: biological_process (GO:0008150);; Biological Process: metabolic process (GO:0008152);; Biological Process: cellular amino acid biosynthetic process (GO:0008652);; Biological Process: catabolic process (GO:0009056);; Biological Process: biosynthetic process (GO:0009058);; Biological Process: serine family amino acid metabolic process (GO:0009069);; Biological Process: serine family amino acid biosynthetic process (GO:0009070);; Cellular Component: chloroplast (GO:0009507);; Cellular Component: chromoplast (GO:0009509);; Cellular Component: plastid stroma (GO:0009532);; Cellular Component: plastid (GO:0009536);; Cellular Component: chloroplast stroma (GO:0009570);; Biological Process: response to toxic substance (GO:0009636);; Biological Process: anatomical structure morphogenesis (GO:0009653);; Biological Process: tissue development (GO:0009888);; Biological Process: cellular process (GO:0009987);; Biological Process: root morphogenesis (GO:0010015);; Biological Process: root epidermal cell differentiation (GO:0010053);; Biological Process: trichoblast differentiation (GO:0010054);; Biological Process: organic acid biosynthetic process (GO:0016053);; Molecular Function: transferase activity (GO:0016740);; Molecular Function: transferase activity, transferring alkyl or aryl (other than methyl) groups (GO:0016765);; Molecular Function: lyase activity (GO:0016829);; Molecular Function: carbon-sulfur lyase activity (GO:0016846);; Biological Process: cysteine biosynthetic process (GO:0019344);; Biological Process: cyanide metabolic process (GO:0019499);; Biological Process: cyanide catabolic process (GO:0019500);; Biological Process: carboxylic acid metabolic process (GO:0019752);; Molecular Function: vitamin binding (GO:0019842);; Biological Process: developmental maturation (GO:0021700);; Biological Process: root system development (GO:0022622);; Biological Process: cell differentiation (GO:0030154);; Molecular Function: pyridoxal phosphate binding (GO:0030170);; Biological Process: multicellular organismal process (GO:0032501);; Biological Process: developmental process (GO:0032502);; Biological Process: cellular nitrogen compound metabolic process (GO:0034641);; Molecular Function: small molecule binding (GO:0036094);; Biological Process: response to chemical (GO:0042221);; Molecular Function: ion binding (GO:0043167);; Molecular Function: anion binding (GO:0043168);; Molecular Function: cation binding (GO:0043169);;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primary metabolic process (GO:0044238);; Biological Process: cellular catabolic process (GO:0044248);; Biological Process: cellular biosynthetic process (GO:0044249);; Biological Process: cellular nitrogen compound catabolic process (GO:0044270);; Biological Process: sulfur compound biosynthetic process (GO:0044272);; Biological Process: small molecule metabolic process (GO:0044281);; Biological Process: small molecule biosynthetic process (GO:0044283);;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carboxylic acid biosynthetic process (GO:0046394);; Molecular Function: metal ion binding (GO:0046872);; Molecular Function: transition metal ion binding (GO:0046914);; Molecular Function: cofactor binding (GO:0048037);; Biological Process: root development (GO:0048364);; Biological Process: cell development (GO:0048468);; Biological Process: cell maturation (GO:0048469);; Biological Process: system development (GO:0048731);; Biological Process: trichoblast maturation (GO:0048764);; Biological Process: root hair cell differentiation (GO:0048765);; Biological Process: anatomical structure development (GO:0048856);; Biological Process: cellular developmental process (GO:0048869);; Molecular Function: L-3-cyanoalanine synthase activity (GO:0050017);; Molecular Function: coenzyme binding (GO:0050662);; Biological Process: response to stimulus (GO:0050896);; Biological Process: detoxification of nitrogen compound (GO:0051410);; Molecular Function: vitamin B6 binding (GO:0070279);; Biological Process: anatomical structure maturation (GO:0071695);; Biological Process: organic substance metabolic process (GO:0071704);; Biological Process: root hair cell development (GO:0080147);; Biological Process: plant epidermis development (GO:0090558);; Biological Process: plant epidermal cell differentiation (GO:0090627);; Molecular Function: organic cyclic compound binding (GO:0097159);; Biological Process: detoxification (GO:0098754);; Biological Process: plant organ development (GO:0099402);; Molecular Function: heterocyclic compound binding (GO:1901363);; Biological Process: organonitrogen compound metabolic process (GO:1901564);; Biological Process: organonitrogen compound biosynthetic process (GO:1901566);; Biological Process: organic substance catabolic process (GO:1901575);; Biological Process: organic substance biosynthetic process (GO:1901576);; Biological Process: alpha-amino acid metabolic process (GO:1901605);; Biological Process: alpha-amino acid biosynthetic process (GO:1901607);; Biological Process: response to nitrogen compound (GO:1901698);; Biological Process: plant organ morphogenesis (GO:1905392);; </t>
  </si>
  <si>
    <t xml:space="preserve">K13034|2.6e-37|sbi:8066013|K13034 L-3-cyanoalanine synthase/ cysteine synthase [EC:2.5.1.47 4.4.1.9] | (RefSeq) bifunctional L-3-cyanoalanine synthase/cysteine synthase 2, mitochondrial </t>
  </si>
  <si>
    <t>L-3-cyanoalanine synthase 1, mitochondrial OS=Malus domestica OX=3750 GN=CAS1 PE=1 SV=1</t>
  </si>
  <si>
    <t>hypothetical protein E2562_010627 [Oryza meyeriana var. granulata]</t>
  </si>
  <si>
    <t>biological process: metabolic process (GO:0008152);; biological process: cellular process (GO:0009987);; biological process: single-organism process (GO:0044699);; biological process: immune system process (GO:0002376);; molecular function: catalytic activity (GO:0003824);; molecular function: binding (GO:0005488);; cellular component: cell (GO:0005623);; cellular component: cell part (GO:0044464);; cellular component: organelle (GO:0043226);; biological process: response to stimulus (GO:0050896);; biological process: multicellular organismal process (GO:0032501);; biological process: developmental process (GO:0032502);; cellular component: organelle part (GO:0044422);; biological process: detoxification (GO:0098754)</t>
  </si>
  <si>
    <t>PH02Gene23534</t>
  </si>
  <si>
    <t xml:space="preserve">K05658|4.6e-81|bdi:100821643|K05658 ATP-binding cassette, subfamily B (MDR/TAP), member 1 [EC:7.6.2.2] | (RefSeq) ABC transporter B family member 6 </t>
  </si>
  <si>
    <t>ABC transporter B family member 6 OS=Arabidopsis thaliana OX=3702 GN=ABCB6 PE=1 SV=2</t>
  </si>
  <si>
    <t>Phyllostachys_edulis_newGene_9316</t>
  </si>
  <si>
    <t>PH02Gene41950</t>
  </si>
  <si>
    <t xml:space="preserve">K07375|2.3e-254|pop:7471684|K07375 tubulin beta | (RefSeq) tubulin beta chain </t>
  </si>
  <si>
    <t>Phyllostachys_edulis_newGene_21835</t>
  </si>
  <si>
    <t>PH02Gene08909</t>
  </si>
  <si>
    <t xml:space="preserve">Cellular Component: mitochondrion (GO:0005739);; Cellular Component: integral component of membrane (GO:0016021);; </t>
  </si>
  <si>
    <t xml:space="preserve">K17966|2.6e-125|osa:4334820|K17966 transmembrane protein 70, mitochondrial | (RefSeq) transmembrane protein 70, mitochondrial </t>
  </si>
  <si>
    <t>Assembly, mitochondrial proton-transport ATP synth complex</t>
  </si>
  <si>
    <t>hypothetical protein E2562_009229 [Oryza meyeriana var. granulata]</t>
  </si>
  <si>
    <t>PH02Gene37642</t>
  </si>
  <si>
    <t>[EG]</t>
  </si>
  <si>
    <t xml:space="preserve">Molecular Function: dihydroxy-acid dehydratase activity (GO:0004160);; Molecular Function: copper ion binding (GO:0005507);; Biological Process: branched-chain amino acid biosynthetic process (GO:0009082);; Biological Process: embryo sac development (GO:0009553);; Biological Process: pollen development (GO:0009555);; Cellular Component: chloroplast stroma (GO:0009570);; Biological Process: response to salt stress (GO:0009651);; Molecular Function: hydro-lyase activity (GO:0016836);; Biological Process: root development (GO:0048364);; </t>
  </si>
  <si>
    <t xml:space="preserve">K01687|0.0e+00|sita:101783283|K01687 dihydroxy-acid dehydratase [EC:4.2.1.9] | (RefSeq) dihydroxy-acid dehydratase, chloroplastic </t>
  </si>
  <si>
    <t>Dehydratase family</t>
  </si>
  <si>
    <t>Dihydroxy-acid dehydratase, chloroplastic OS=Arabidopsis thaliana OX=3702 GN=DHAD PE=1 SV=1</t>
  </si>
  <si>
    <t>dihydroxy-acid dehydratase, chloroplastic [Setaria italica]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</si>
  <si>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cellular component: cell (GO:0005623);; cellular component: organelle (GO:0043226);; cellular component: organelle part (GO:0044422);; cellular component: cell part (GO:0044464);; biological process: response to stimulus (GO:0050896)</t>
  </si>
  <si>
    <t>PH02Gene21802</t>
  </si>
  <si>
    <t xml:space="preserve">Biological Process: cation transport (GO:0006812);; Molecular Function: solute:proton antiporter activity (GO:0015299);; Cellular Component: integral component of membrane (GO:0016021);; Biological Process: transmembrane transport (GO:0055085);; </t>
  </si>
  <si>
    <t xml:space="preserve">K14724|7.9e-225|gab:108455948|K14724 solute carrier family 9 (sodium/hydrogen exchanger), member 8 | (RefSeq) sodium/hydrogen exchanger 2-like </t>
  </si>
  <si>
    <t>hypothetical protein E2562_020494 [Oryza meyeriana var. granulata]</t>
  </si>
  <si>
    <t>biological process: localization (GO:0051179);; biological process: single-organism process (GO:0044699);; molecular function: transporter activity (GO:0005215);; cellular component: membrane (GO:0016020);; cellular component: membrane part (GO:0044425)</t>
  </si>
  <si>
    <t>Phyllostachys_edulis_newGene_6780</t>
  </si>
  <si>
    <t>K(+) efflux antiporter 4 OS=Arabidopsis thaliana OX=3702 GN=KEA4 PE=2 SV=2</t>
  </si>
  <si>
    <t>K(+) efflux antiporter 6-like [Hordeum vulgare]</t>
  </si>
  <si>
    <t>PH02Gene49315</t>
  </si>
  <si>
    <t xml:space="preserve">K03544|2.9e-295|bdi:100824110|K03544 ATP-dependent Clp protease ATP-binding subunit ClpX | (RefSeq) CLP protease regulatory subunit CLPX1, mitochondrial isoform X1 </t>
  </si>
  <si>
    <t>hypothetical protein E2562_008656 [Oryza meyeriana var. granulata]</t>
  </si>
  <si>
    <t>PH02Gene28465</t>
  </si>
  <si>
    <t>PH02Gene17688</t>
  </si>
  <si>
    <t xml:space="preserve">K14724|3.6e-110|ats:109786077|K14724 solute carrier family 9 (sodium/hydrogen exchanger), member 8 | (RefSeq) LOC109786077; sodium/hydrogen exchanger 6-like </t>
  </si>
  <si>
    <t>Sodium/hydrogen exchanger 6 OS=Arabidopsis thaliana OX=3702 GN=NHX6 PE=1 SV=3</t>
  </si>
  <si>
    <t>hypothetical protein BRADI_4g33420v3 [Brachypodium distachyon]</t>
  </si>
  <si>
    <t>PH02Gene35483</t>
  </si>
  <si>
    <t xml:space="preserve">K05658|1.4e-247|dosa:Os02t0190300-01|K05658 ATP-binding cassette, subfamily B (MDR/TAP), member 1 [EC:7.6.2.2] | (RefSeq) Os02g0190300; P-glycoprotein homologue. </t>
  </si>
  <si>
    <t>Phyllostachys_edulis_newGene_19023</t>
  </si>
  <si>
    <t>Phyllostachys_edulis_newGene_7886</t>
  </si>
  <si>
    <t>PH02Gene02441</t>
  </si>
  <si>
    <t xml:space="preserve">Molecular Function: molecular_function (GO:0003674);; Molecular Function: catalytic activity (GO:0003824);; Cellular Component: cellular_component (GO:0005575);; Cellular Component: cell wall (GO:0005618);; Cellular Component: cell (GO:0005623);; Biological Process: biological_process (GO:0008150);; Cellular Component: plant-type cell wall (GO:0009505);; Biological Process: cellular process (GO:0009987);; Biological Process: cellular component organization (GO:0016043);; Molecular Function: hydrolase activity (GO:0016787);; Molecular Function: hydrolase activity, acting on ester bonds (GO:0016788);; Cellular Component: external encapsulating structure (GO:0030312);; Cellular Component: cell part (GO:0044464);; Biological Process: external encapsulating structure organization (GO:0045229);; Molecular Function: carboxylic ester hydrolase activity (GO:0052689);; Molecular Function: pectin acetylesterase activity (GO:0052793);; Biological Process: cell wall organization or biogenesis (GO:0071554);; Biological Process: cell wall organization (GO:0071555);; Biological Process: cellular component organization or biogenesis (GO:0071840);; Cellular Component: cell periphery (GO:0071944);; </t>
  </si>
  <si>
    <t xml:space="preserve">K01280|2.1e-121|spen:107013676|K01280 tripeptidyl-peptidase II [EC:3.4.14.10] | (RefSeq) tripeptidyl-peptidase 2-like isoform X1 </t>
  </si>
  <si>
    <t>Pectin acetylesterase 12 OS=Arabidopsis thaliana OX=3702 GN=PAE12 PE=2 SV=1</t>
  </si>
  <si>
    <t>hypothetical protein E2562_013296 [Oryza meyeriana var. granulata]</t>
  </si>
  <si>
    <t>molecular function: catalytic activity (GO:0003824);; cellular component: cell (GO:0005623);; cellular component: cell part (GO:0044464);; biological process: cellular process (GO:0009987);; biological process: cellular component organization or biogenesis (GO:0071840)</t>
  </si>
  <si>
    <t>PH02Gene31472</t>
  </si>
  <si>
    <t xml:space="preserve">K00279|3.0e-280|dosa:Os05t0374200-00|K00279 cytokinin dehydrogenase [EC:1.5.99.12] | (RefSeq) Os05g0374200; Similar to Cytokinin dehydrogenase 2. </t>
  </si>
  <si>
    <t>Cytokinin dehydrogenase 9 OS=Oryza sativa subsp. japonica OX=39947 GN=CKX9 PE=2 SV=1</t>
  </si>
  <si>
    <t>hypothetical protein EE612_029098 [Oryza sativa]</t>
  </si>
  <si>
    <t>PH02Gene26023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</si>
  <si>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</t>
  </si>
  <si>
    <t xml:space="preserve">K01180|1.3e-60|cmax:111487562|K01180 endo-1,3(4)-beta-glucanase [EC:3.2.1.6] | (RefSeq) uncharacterized protein LOC111487562 </t>
  </si>
  <si>
    <t>cysteine-rich receptor-like protein kinase 10 [Brachypodium distachyon]</t>
  </si>
  <si>
    <t>PH02Gene10917</t>
  </si>
  <si>
    <t xml:space="preserve">K14563|1.2e-132|dosa:Os05t0176000-01|K14563 rRNA 2'-O-methyltransferase fibrillarin [EC:2.1.1.-] | (RefSeq) Os05g0176000; Similar to fibrillarin-2. </t>
  </si>
  <si>
    <t>PH02Gene22735</t>
  </si>
  <si>
    <t xml:space="preserve">Molecular Function: molecular_function (GO:0003674);; Molecular Function: transporter activity (GO:0005215);; Cellular Component: cellular_component (GO:0005575);; Cellular Component: intracellular (GO:0005622);; Cellular Component: cell (GO:0005623);; Cellular Component: cytoplasm (GO:0005737);; Cellular Component: plasma membrane (GO:0005886);; Cellular Component: integral component of plasma membrane (GO:0005887);; Cellular Component: cell cortex (GO:0005938);; Biological Process: transport (GO:0006810);; Biological Process: cell communication (GO:0007154);; Biological Process: signal transduction (GO:0007165);; Biological Process: biological_process (GO:0008150);; Biological Process: response to endogenous stimulus (GO:0009719);; Biological Process: response to hormone (GO:0009725);; Biological Process: response to auxin (GO:0009733);; Biological Process: auxin-activated signaling pathway (GO:0009734);; Biological Process: hormone-mediated signaling pathway (GO:0009755);; Biological Process: cellular process (GO:0009987);; Biological Process: response to organic substance (GO:0010033);; Cellular Component: membrane (GO:0016020);; Cellular Component: integral component of membrane (GO:0016021);; Molecular Function: transmembrane transporter activity (GO:0022857);; Biological Process: signaling (GO:0023052);; Cellular Component: intrinsic component of membrane (GO:0031224);; Cellular Component: intrinsic component of plasma membrane (GO:0031226);; Biological Process: cellular response to hormone stimulus (GO:0032870);; Biological Process: response to chemical (GO:0042221);; Cellular Component: intracellular part (GO:0044424);; Cellular Component: membrane part (GO:0044425);; Cellular Component: cytoplasmic part (GO:0044444);; Cellular Component: plasma membrane part (GO:0044459);; Cellular Component: cell part (GO:0044464);; Biological Process: regulation of biological process (GO:0050789);; Biological Process: regulation of cellular process (GO:0050794);; Biological Process: response to stimulus (GO:0050896);; Biological Process: localization (GO:0051179);; Biological Process: establishment of localization (GO:0051234);; Biological Process: cellular response to stimulus (GO:0051716);; Biological Process: transmembrane transport (GO:0055085);; Biological Process: biological regulation (GO:0065007);; Biological Process: cellular response to chemical stimulus (GO:0070887);; Biological Process: cellular response to organic substance (GO:0071310);; Biological Process: cellular response to auxin stimulus (GO:0071365);; Biological Process: cellular response to endogenous stimulus (GO:0071495);; Cellular Component: cell periphery (GO:0071944);; Cellular Component: cytoplasmic region (GO:0099568);; </t>
  </si>
  <si>
    <t>WAT1-related protein At5g07050 OS=Arabidopsis thaliana OX=3702 GN=At5g07050 PE=2 SV=1</t>
  </si>
  <si>
    <t>hypothetical protein E2562_001151 [Oryza meyeriana var. granulata]</t>
  </si>
  <si>
    <t>molecular function: transporter activity (GO:0005215);; cellular component: cell (GO:0005623);; cellular component: cell part (GO:0044464);; cellular component: membrane (GO:0016020);; cellular component: membrane part (GO:0044425);; biological process: localization (GO:0051179);; biological process: cellular process (GO:0009987);; biological process: biological regulation (GO:0065007);; biological process: response to stimulus (GO:0050896);; biological process: signaling (GO:0023052);; biological process: single-organism process (GO:0044699)</t>
  </si>
  <si>
    <t>Phyllostachys_edulis_newGene_5484</t>
  </si>
  <si>
    <t>TPA_inf: HN1-like protein isoform 1 [Oryza sativa (japonica cultivar-group)] [Oryza sativa Japonica Group]</t>
  </si>
  <si>
    <t>PH02Gene27067</t>
  </si>
  <si>
    <t xml:space="preserve">K13425|2.6e-97|obr:102722775|K13425 WRKY transcription factor 22 | (RefSeq) WRKY transcription factor 22-like </t>
  </si>
  <si>
    <t>PH02Gene27633</t>
  </si>
  <si>
    <t xml:space="preserve">K01240|1.4e-07|cqi:110729333|K01240 uridine nucleosidase [EC:3.2.2.3] | (RefSeq) uridine nucleosidase 1-like </t>
  </si>
  <si>
    <t>uncharacterized protein LOC109765672 isoform X2 [Aegilops tauschii subsp. tauschii]</t>
  </si>
  <si>
    <t>Phyllostachys_edulis_newGene_8738</t>
  </si>
  <si>
    <t>U-box domain-containing protein 63 OS=Arabidopsis thaliana OX=3702 GN=PUB63 PE=2 SV=1</t>
  </si>
  <si>
    <t>hypothetical protein EE612_021268 [Oryza sativa]</t>
  </si>
  <si>
    <t>Phyllostachys_edulis_newGene_12166</t>
  </si>
  <si>
    <t xml:space="preserve">K21396|3.2e-47|gsl:Gasu_36200|K21396 ATP-binding cassette, subfamily G (WHITE), eye pigment precursor transporter | (RefSeq) ABC transporter, ATP-binding protein </t>
  </si>
  <si>
    <t>ABC transporter G family member 25 OS=Oryza sativa subsp. japonica OX=39947 GN=ABCG25 PE=2 SV=1</t>
  </si>
  <si>
    <t>hypothetical protein EJB05_47375, partial [Eragrostis curvula]</t>
  </si>
  <si>
    <t>PH02Gene11076</t>
  </si>
  <si>
    <t xml:space="preserve">K13424|2.3e-69|pda:103721507|K13424 WRKY transcription factor 33 | (RefSeq) WRKY transcription factor WRKY24-like </t>
  </si>
  <si>
    <t>Probable WRKY transcription factor 3 OS=Arabidopsis thaliana OX=3702 GN=WRKY3 PE=2 SV=1</t>
  </si>
  <si>
    <t>putative WRKY transcription factor 3 [Dichanthelium oligosanthes]</t>
  </si>
  <si>
    <t>PH02Gene11332</t>
  </si>
  <si>
    <t xml:space="preserve">K00134|2.0e-186|dosa:Os04t0486600-01|K00134 glyceraldehyde 3-phosphate dehydrogenase [EC:1.2.1.12] | (RefSeq) Os04g0486600; Similar to Glyceraldehyde-3-phosphate dehydrogenase, cytosolic 3 (EC 1.2.1.12). </t>
  </si>
  <si>
    <t>Glyceraldehyde-3-phosphate dehydrogenase 2, cytosolic OS=Oryza sativa subsp. japonica OX=39947 GN=GAPC2 PE=1 SV=1</t>
  </si>
  <si>
    <t>glyceraldehyde-3-phosphate dehydrogenase 2, cytosolic [Oryza sativa Japonica Group]</t>
  </si>
  <si>
    <t>PH02Gene26198</t>
  </si>
  <si>
    <t xml:space="preserve">K01513|2.0e-171|ats:109769794|K01513 ectonucleotide pyrophosphatase/phosphodiesterase family member 1/3 [EC:3.1.4.1 3.6.1.9] | (RefSeq) uncharacterized protein LOC109769794 </t>
  </si>
  <si>
    <t>Purine metabolism (ko00230);; Pyrimidine metabolism (ko00240);; Starch and sucrose metabolism (ko00500);; Riboflavin metabolism (ko00740);; Nicotinate and nicotinamide metabolism (ko00760);; Pantothenate and CoA biosynthesis (ko00770)</t>
  </si>
  <si>
    <t>Plant protein 1589 of unknown function (A_thal_3526)</t>
  </si>
  <si>
    <t>uncharacterized protein LOC4324644 isoform X1 [Oryza sativa Japonica Group]</t>
  </si>
  <si>
    <t>PH02Gene36445</t>
  </si>
  <si>
    <t>PH02Gene10087</t>
  </si>
  <si>
    <t xml:space="preserve">K19476|8.2e-26|cic:CICLE_v10026997mg|K19476 vacuolar protein sorting-associated protein IST1 | (RefSeq) hypothetical protein </t>
  </si>
  <si>
    <t>PH02Gene40112</t>
  </si>
  <si>
    <t xml:space="preserve">Molecular Function: cysteine-type endopeptidase activity (GO:0004197);; Cellular Component: extracellular space (GO:0005615);; Cellular Component: lysosome (GO:0005764);; Biological Process: proteolysis involved in cellular protein catabolic process (GO:0051603);; </t>
  </si>
  <si>
    <t xml:space="preserve">K16292|2.1e-73|jre:108997808|K16292 KDEL-tailed cysteine endopeptidase [EC:3.4.22.-] | (RefSeq) senescence-specific cysteine protease SAG39-like </t>
  </si>
  <si>
    <t>biological process: metabolic process (GO:0008152);; 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</t>
  </si>
  <si>
    <t>PH02Gene23681</t>
  </si>
  <si>
    <t xml:space="preserve">Molecular Function: molecular_function (GO:0003674);; Molecular Function: mRNA binding (GO:0003729);; Molecular Function: transporter activity (GO:0005215);; Molecular Function: monovalent cation:proton antiporter activity (GO:0005451);; Molecular Function: ATP binding (GO:0005524);; Cellular Component: cellular_component (GO:0005575);; Cellular Component: intracellular (GO:0005622);; Cellular Component: cell (GO:0005623);; Cellular Component: cytoplasm (GO:0005737);; Cellular Component: mRNA cleavage factor complex (GO:0005849);; Biological Process: mismatch repair (GO:0006298);; Biological Process: mRNA polyadenylation (GO:0006378);; Biological Process: transport (GO:0006810);; Biological Process: ion transport (GO:0006811);; Biological Process: cation transport (GO:0006812);; Biological Process: potassium ion transport (GO:0006813);; Biological Process: organelle organization (GO:0006996);; Biological Process: biological_process (GO:0008150);; Molecular Function: cation transmembrane transporter activity (GO:0008324);; Cellular Component: chloroplast (GO:0009507);; Cellular Component: plastid envelope (GO:0009526);; Cellular Component: plastid (GO:0009536);; Biological Process: plastid organization (GO:0009657);; Biological Process: chloroplast organization (GO:0009658);; Cellular Component: chloroplast envelope (GO:0009941);; Biological Process: cellular process (GO:0009987);; Biological Process: regulation of photosynthesis (GO:0010109);; Molecular Function: ion transmembrane transporter activity (GO:0015075);; Molecular Function: monovalent inorganic cation transmembrane transporter activity (GO:0015077);; Molecular Function: hydrogen ion transmembrane transporter activity (GO:0015078);; Molecular Function: potassium ion transmembrane transporter activity (GO:0015079);; Molecular Function: secondary active transmembrane transporter activity (GO:0015291);; Molecular Function: antiporter activity (GO:0015297);; Molecular Function: solute:cation antiporter activity (GO:0015298);; Molecular Function: solute:proton antiporter activity (GO:0015299);; Molecular Function: inorganic solute uptake transmembrane transporter activity (GO:0015318);; Molecular Function: potassium:proton antiporter activity (GO:0015386);; Molecular Function: cation:cation antiporter activity (GO:0015491);; Biological Process: monovalent inorganic cation transport (GO:0015672);; Cellular Component: membrane (GO:0016020);; Cellular Component: integral component of membrane (GO:0016021);; Biological Process: cellular component organization (GO:0016043);; Biological Process: regulation of metabolic process (GO:0019222);; Molecular Function: active transmembrane transporter activity (GO:0022804);; Molecular Function: potassium ion antiporter activity (GO:0022821);; Molecular Function: transmembrane transporter activity (GO:0022857);; Molecular Function: inorganic cation transmembrane transporter activity (GO:0022890);; Biological Process: metal ion transport (GO:0030001);; Molecular Function: mismatched DNA binding (GO:0030983);; Cellular Component: organelle membrane (GO:0031090);; Biological Process: regulation of cellular metabolic process (GO:0031323);; Cellular Component: organelle envelope (GO:0031967);; Cellular Component: chloroplast membrane (GO:0031969);; Cellular Component: envelope (GO:0031975);; Biological Process: ion transmembrane transport (GO:0034220);; Cellular Component: plastid membrane (GO:0042170);;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Molecular Function: metal ion transmembrane transporter activity (GO:0046873);; Biological Process: regulation of biological process (GO:0050789);; Biological Process: regulation of cellular process (GO:0050794);; Biological Process: localization (GO:0051179);; Biological Process: establishment of localization (GO:0051234);; Biological Process: transmembrane transport (GO:0055085);; Biological Process: biological regulation (GO:0065007);; Biological Process: cellular potassium ion transport (GO:0071804);; Biological Process: potassium ion transmembrane transport (GO:0071805);; Biological Process: cellular component organization or biogenesis (GO:0071840);; Biological Process: cation transmembrane transport (GO:0098655);; Biological Process: inorganic ion transmembrane transport (GO:0098660);; Biological Process: inorganic cation transmembrane transport (GO:0098662);; Molecular Function: ion antiporter activity (GO:0099516);; Biological Process: hydrogen ion transmembrane transport (GO:1902600);; </t>
  </si>
  <si>
    <t xml:space="preserve">K08736|8.1e-218|ats:109775246|K08736 DNA mismatch repair protein MSH3 | (RefSeq) LOC109775246; DNA mismatch repair protein MSH3 </t>
  </si>
  <si>
    <t>Nucleotide hydrolase</t>
  </si>
  <si>
    <t>K(+) efflux antiporter 2, chloroplastic OS=Arabidopsis thaliana OX=3702 GN=KEA2 PE=1 SV=2</t>
  </si>
  <si>
    <t>hypothetical protein E2562_025433 [Oryza meyeriana var. granulata]</t>
  </si>
  <si>
    <t>molecular function: binding (GO:0005488);; molecular function: transporter activity (GO:0005215);; biological process: single-organism process (GO:0044699);; biological process: localization (GO:0051179);; cellular component: cell (GO:0005623);; cellular component: cell part (GO:0044464);; cellular component: membrane-enclosed lumen (GO:0031974);; cellular component: macromolecular complex (GO:0032991);; cellular component: organelle (GO:0043226);; cellular component: organelle part (GO:0044422);; biological process: metabolic process (GO:0008152);; biological process: cellular process (GO:0009987);; biological process: response to stimulus (GO:0050896);; biological process: cellular component organization or biogenesis (GO:0071840);; biological process: biological regulation (GO:0065007);; cellular component: membrane (GO:0016020);; cellular component: membrane part (GO:0044425)</t>
  </si>
  <si>
    <t>Phyllostachys_edulis_newGene_20076</t>
  </si>
  <si>
    <t>Phyllostachys_edulis_newGene_13391</t>
  </si>
  <si>
    <t>PH02Gene33427</t>
  </si>
  <si>
    <t xml:space="preserve">Molecular Function: structural constituent of ribosome (GO:0003735);; Biological Process: translation (GO:0006412);; Cellular Component: small ribosomal subunit (GO:0015935);; Molecular Function: rRNA binding (GO:0019843);; Cellular Component: cytosolic small ribosomal subunit (GO:0022627);; Biological Process: positive regulation of translational fidelity (GO:0045903);; </t>
  </si>
  <si>
    <t xml:space="preserve">K02997|1.7e-97|sbi:8063282|K02997 small subunit ribosomal protein S9e | (RefSeq) 40S ribosomal protein S9-2 </t>
  </si>
  <si>
    <t>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biological regulation (GO:0065007)</t>
  </si>
  <si>
    <t>PH02Gene01611</t>
  </si>
  <si>
    <t xml:space="preserve">K10664|4.5e-15|sita:101754255|K10664 E3 ubiquitin-protein ligase ATL6/9/15/31/42/55 [EC:2.3.2.27] | (RefSeq) E3 ubiquitin-protein ligase Os03g0188200 </t>
  </si>
  <si>
    <t>RING-H2 finger protein ATL39 OS=Arabidopsis thaliana OX=3702 GN=ATL39 PE=2 SV=1</t>
  </si>
  <si>
    <t>hypothetical protein E2562_006036 [Oryza meyeriana var. granulata]</t>
  </si>
  <si>
    <t>PH02Gene17438</t>
  </si>
  <si>
    <t>PH02Gene15834</t>
  </si>
  <si>
    <t xml:space="preserve">Molecular Function: tRNA binding (GO:0000049);; Biological Process: tRNA wobble position uridine thiolation (GO:0002143);; Cellular Component: cytosol (GO:0005829);; Molecular Function: nucleotidyltransferase activity (GO:0016779);; Molecular Function: sulfurtransferase activity (GO:0016783);; Biological Process: protein urmylation (GO:0032447);; </t>
  </si>
  <si>
    <t xml:space="preserve">K14169|1.6e-221|bdi:100821158|K14169 cytoplasmic tRNA 2-thiolation protein 2 | (RefSeq) cytoplasmic tRNA 2-thiolation protein 2 </t>
  </si>
  <si>
    <t>Sulfur relay system (ko04122)</t>
  </si>
  <si>
    <t>Cytoplasmic tRNA 2-thiolation protein 2</t>
  </si>
  <si>
    <t>Cytoplasmic tRNA 2-thiolation protein 2 OS=Oryza sativa subsp. indica OX=39946 GN=CTU2 PE=3 SV=1</t>
  </si>
  <si>
    <t>cytoplasmic tRNA 2-thiolation protein 2 [Brachypodium distachyon]</t>
  </si>
  <si>
    <t>molecular function: binding (GO:0005488);; biological process: metabolic process (GO:0008152);; biological process: cellular process (GO:0009987);; cellular component: cell (GO:0005623);; cellular component: cell part (GO:0044464);; molecular function: catalytic activity (GO:0003824)</t>
  </si>
  <si>
    <t>PH02Gene07130</t>
  </si>
  <si>
    <t xml:space="preserve">Biological Process: cytoplasmic translation (GO:0002181);; Molecular Function: structural constituent of ribosome (GO:0003735);; Cellular Component: cytosolic large ribosomal subunit (GO:0022625);; </t>
  </si>
  <si>
    <t xml:space="preserve">K02880|2.6e-89|sita:101758840|K02880 large subunit ribosomal protein L17e | (RefSeq) 60S ribosomal protein L17 </t>
  </si>
  <si>
    <t>60S ribosomal protein L17 [Setaria italica]</t>
  </si>
  <si>
    <t>biological process: metabolic process (GO:0008152);; biological process: cellular process (GO:0009987);;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</t>
  </si>
  <si>
    <t>PH02Gene45460</t>
  </si>
  <si>
    <t xml:space="preserve">K15042|1.3e-10|bdi:100838786|K15042 importin subunit alpha-6/7 | (RefSeq) importin subunit alpha-1b </t>
  </si>
  <si>
    <t>Importin beta binding domain</t>
  </si>
  <si>
    <t>PH02Gene50917</t>
  </si>
  <si>
    <t xml:space="preserve">K12818|2.0e-39|smo:SELMODRAFT_429199|K12818 ATP-dependent RNA helicase DHX8/PRP22 [EC:3.6.4.13] | (RefSeq) hypothetical protein </t>
  </si>
  <si>
    <t>protein ZINC INDUCED FACILITATOR-LIKE 1-like isoform X1 [Panicum miliaceum]</t>
  </si>
  <si>
    <t>PH02Gene08557</t>
  </si>
  <si>
    <t xml:space="preserve">K10664|3.8e-95|sita:101761746|K10664 E3 ubiquitin-protein ligase ATL6/9/15/31/42/55 [EC:2.3.2.27] | (RefSeq) RING-H2 finger protein ATL32 </t>
  </si>
  <si>
    <t>hypothetical protein E2562_019081 [Oryza meyeriana var. granulata]</t>
  </si>
  <si>
    <t>PH02Gene44781</t>
  </si>
  <si>
    <t xml:space="preserve">K01823|1.0e-128|dosa:Os07t0546000-01|K01823 isopentenyl-diphosphate Delta-isomerase [EC:5.3.3.2] | (RefSeq) Os07g0546000; Similar to Isopentenyl pyrophosphate:dimethyllallyl pyrophosphate isomerase (EC 5.3.3.2) (Fragment). </t>
  </si>
  <si>
    <t>Isopentenyl-diphosphate Delta-isomerase I OS=Camptotheca acuminata OX=16922 GN=IPI1 PE=2 SV=1</t>
  </si>
  <si>
    <t>hypothetical protein E2562_000983 [Oryza meyeriana var. granulata]</t>
  </si>
  <si>
    <t>PH02Gene10983</t>
  </si>
  <si>
    <t xml:space="preserve">K02894|6.7e-75|dct:110104108|K02894 large subunit ribosomal protein L23e | (RefSeq) 60S ribosomal protein L23 </t>
  </si>
  <si>
    <t>Ribosomal protein L14p/L23e</t>
  </si>
  <si>
    <t>60S ribosomal protein L23 OS=Arabidopsis thaliana OX=3702 GN=RPL23A PE=2 SV=3</t>
  </si>
  <si>
    <t>60S ribosomal protein L23-like [Zea mays]</t>
  </si>
  <si>
    <t>PH02Gene46731</t>
  </si>
  <si>
    <t xml:space="preserve">Cellular Component: commitment complex (GO:0000243);; Biological Process: spliceosomal snRNP assembly (GO:0000387);; Molecular Function: RNA binding (GO:0003723);; Cellular Component: U5 snRNP (GO:0005682);; Cellular Component: U1 snRNP (GO:0005685);; Cellular Component: U2 snRNP (GO:0005686);; Cellular Component: U4 snRNP (GO:0005687);; Cellular Component: U12-type spliceosomal complex (GO:0005689);; Cellular Component: cytosol (GO:0005829);; Cellular Component: pICln-Sm protein complex (GO:0034715);; Cellular Component: SMN-Sm protein complex (GO:0034719);; Cellular Component: precatalytic spliceosome (GO:0071011);; Cellular Component: catalytic step 2 spliceosome (GO:0071013);; Cellular Component: spliceosomal tri-snRNP complex (GO:0097526);; </t>
  </si>
  <si>
    <t xml:space="preserve">K11088|4.1e-33|sbi:110434419|K11088 small nuclear ribonucleoprotein D3 | (RefSeq) small nuclear ribonucleoprotein SmD3b-like </t>
  </si>
  <si>
    <t>Small nuclear ribonucleoprotein SmD3b OS=Arabidopsis thaliana OX=3702 GN=SMD3B PE=2 SV=1</t>
  </si>
  <si>
    <t>Small nuclear ribonucleoprotein SmD3b [Zea mays]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</si>
  <si>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cellular component organization or biogenesis (GO:0071840);; molecular function: binding (GO:0005488)</t>
  </si>
  <si>
    <t>PH02Gene16304</t>
  </si>
  <si>
    <t xml:space="preserve">Molecular Function: protein binding (GO:0005515);; Cellular Component: cellular_component (GO:0005575);; Cellular Component: cell (GO:0005623);; Cellular Component: plasma membrane (GO:0005886);; Biological Process: cell communication (GO:0007154);; Biological Process: signal transduction (GO:0007165);; Biological Process: biological_process (GO:0008150);; Biological Process: cellular process (GO:0009987);; Cellular Component: membrane (GO:0016020);; Biological Process: signaling (GO:0023052);;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Cellular Component: cell periphery (GO:0071944);; </t>
  </si>
  <si>
    <t>Plant intracellular Ras-group-related LRR protein 6 OS=Oryza sativa subsp. japonica OX=39947 GN=IRL6 PE=2 SV=1</t>
  </si>
  <si>
    <t>plant intracellular Ras-group-related LRR protein 6 isoform X1 [Brachypodium distachyon]</t>
  </si>
  <si>
    <t>molecular function: binding (GO:0005488);; cellular component: cell (GO:0005623);; cellular component: membrane (GO:0016020);; cellular component: cell part (GO:0044464);; biological process: cellular process (GO:0009987);; biological process: biological regulation (GO:0065007);; biological process: signaling (GO:0023052);; biological process: response to stimulus (GO:0050896)</t>
  </si>
  <si>
    <t>PH02Gene08362</t>
  </si>
  <si>
    <t xml:space="preserve">K06911|5.8e-158|dosa:Os03t0845000-01|K06911 quercetin 2,3-dioxygenase [EC:1.13.11.24] | (RefSeq) Os03g0845000; Similar to Pirin-like protein. </t>
  </si>
  <si>
    <t>PH02Gene25736</t>
  </si>
  <si>
    <t>PH02Gene13912</t>
  </si>
  <si>
    <t>Chemocyanin OS=Lilium longiflorum OX=4690 PE=1 SV=1</t>
  </si>
  <si>
    <t>hypothetical protein E2562_001420 [Oryza meyeriana var. granulata]</t>
  </si>
  <si>
    <t>PH02Gene08871</t>
  </si>
  <si>
    <t xml:space="preserve">K13029|4.4e-181|sita:101785891|K13029 4-hydroxyphenylacetaldehyde oxime monooxygenase [EC:1.14.14.37] | (RefSeq) 4-hydroxyphenylacetaldehyde oxime monooxygenase </t>
  </si>
  <si>
    <t>4-hydroxyphenylacetaldehyde oxime monooxygenase OS=Sorghum bicolor OX=4558 GN=CYP71E1 PE=1 SV=1</t>
  </si>
  <si>
    <t>4-hydroxyphenylacetaldehyde oxime monooxygenase [Setaria italica]</t>
  </si>
  <si>
    <t>PH02Gene16722</t>
  </si>
  <si>
    <t xml:space="preserve">Molecular Function: ATP binding (GO:0005524);; Biological Process: pyruvate metabolic process (GO:0006090);; Molecular Function: kinase activity (GO:0016301);; Molecular Function: metal ion binding (GO:0046872);; Molecular Function: pyruvate, phosphate dikinase activity (GO:0050242);; </t>
  </si>
  <si>
    <t xml:space="preserve">K01006|0.0e+00|dosa:Os05t0405000-01|K01006 pyruvate, orthophosphate dikinase [EC:2.7.9.1] | (RefSeq) Os05g0405000, PPDK, PYRUVATE_ORTHOPHOSPHATE_DIKINASE, FLOURY_ENDOSPERM_4, PBDK, FLO4; Orthophosphate dikinase precursor (EC 2.7.9.1). </t>
  </si>
  <si>
    <t>Glycolysis / Gluconeogenesis (ko00010);; Pyruvate metabolism (ko00620);; Carbon fixation in photosynthetic organisms (ko00710);; Carbon metabolism (ko01200)</t>
  </si>
  <si>
    <t>PEP-utilising enzyme, PEP-binding domain</t>
  </si>
  <si>
    <t>Pyruvate, phosphate dikinase 1, chloroplastic OS=Oryza sativa subsp. japonica OX=39947 GN=PPDK1 PE=1 SV=1</t>
  </si>
  <si>
    <t>pyruvate, phosphate dikinase 1, chloroplastic [Oryza sativa Japonica Group]</t>
  </si>
  <si>
    <t>PH02Gene06671</t>
  </si>
  <si>
    <t xml:space="preserve">Molecular Function: 6,7-dimethyl-8-ribityllumazine synthase activity (GO:0000906);; Biological Process: riboflavin biosynthetic process (GO:0009231);; Cellular Component: riboflavin synthase complex (GO:0009349);; </t>
  </si>
  <si>
    <t xml:space="preserve">K00794|8.9e-90|ats:109770356|K00794 6,7-dimethyl-8-ribityllumazine synthase [EC:2.5.1.78] | (RefSeq) LOC109770356; 6,7-dimethyl-8-ribityllumazine synthase, chloroplastic </t>
  </si>
  <si>
    <t>6,7-dimethyl-8-ribityllumazine synthase</t>
  </si>
  <si>
    <t>6,7-dimethyl-8-ribityllumazine synthase, chloroplastic OS=Arabidopsis thaliana OX=3702 GN=At2g44050 PE=1 SV=1</t>
  </si>
  <si>
    <t>6,7-dimethyl-8-ribityllumazine synthase, chloroplastic [Aegilops tauschii subsp. tauschii]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</si>
  <si>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macromolecular complex (GO:0032991);; cellular component: cell part (GO:0044464)</t>
  </si>
  <si>
    <t>PH02Gene23374</t>
  </si>
  <si>
    <t xml:space="preserve">Cellular Component: endosome (GO:0005768);; Cellular Component: trans-Golgi network (GO:0005802);; Molecular Function: methyltransferase activity (GO:0008168);; Cellular Component: integral component of membrane (GO:0016021);; Biological Process: methylation (GO:0032259);; </t>
  </si>
  <si>
    <t xml:space="preserve">K15449|0.0e+00|bdi:100846034|K15449 tRNA wybutosine-synthesizing protein 1 [EC:4.1.3.44] | (RefSeq) uncharacterized protein LOC100846034 </t>
  </si>
  <si>
    <t>Probable methyltransferase PMT28 OS=Arabidopsis thaliana OX=3702 GN=At1g19430 PE=2 SV=1</t>
  </si>
  <si>
    <t>hypothetical protein E2562_010742 [Oryza meyeriana var. granulata]</t>
  </si>
  <si>
    <t>cellular component: cell (GO:0005623);; cellular component: organelle (GO:0043226);; cellular component: cell part (GO:0044464);; cellular component: organelle part (GO:0044422);; molecular function: catalytic activity (GO:0003824);; cellular component: membrane (GO:0016020);; cellular component: membrane part (GO:0044425);; biological process: metabolic process (GO:0008152)</t>
  </si>
  <si>
    <t>PH02Gene32928</t>
  </si>
  <si>
    <t xml:space="preserve">Molecular Function: molecular_function (GO:0003674);; Molecular Function: catalytic activity (GO:0003824);; Molecular Function: ubiquitin-protein transferase activity (GO:0004842);; Cellular Component: cellular_component (GO:0005575);; Cellular Component: intracellular (GO:0005622);; Cellular Component: cell (GO:0005623);; Cellular Component: nucleus (GO:0005634);; Cellular Component: cytoplasm (GO:0005737);; Biological Process: cellular protein modification process (GO:0006464);; Biological Process: nitrogen compound metabolic process (GO:0006807);; Biological Process: biological_process (GO:0008150);; Biological Process: metabolic process (GO:0008152);; Biological Process: cellular process (GO:0009987);; Biological Process: response to organic substance (GO:0010033);; Biological Process: response to chitin (GO:0010200);; Biological Process: response to organonitrogen compound (GO:0010243);; Biological Process: protein ubiquitination (GO:0016567);; Molecular Function: transferase activity (GO:0016740);; Biological Process: protein metabolic process (GO:0019538);; Molecular Function: ubiquitin-like protein transferase activity (GO:0019787);; Biological Process: protein modification by small protein conjugation (GO:0032446);; Biological Process: protein modification process (GO:0036211);; Biological Process: response to chemical (GO:0042221);; Biological Process: response to drug (GO:0042493);;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cell part (GO:0044464);; Biological Process: response to stimulus (GO:0050896);; Biological Process: protein autoubiquitination (GO:0051865);; Biological Process: protein modification by small protein conjugation or removal (GO:0070647);; Biological Process: organic substance metabolic process (GO:0071704);; Biological Process: organonitrogen compound metabolic process (GO:1901564);; Biological Process: response to nitrogen compound (GO:1901698);; Biological Process: response to oxygen-containing compound (GO:1901700);; </t>
  </si>
  <si>
    <t>molecular function: catalytic activity (GO:0003824);; cellular component: cell (GO:0005623);; cellular component: cell part (GO:0044464);; cellular component: organelle (GO:0043226);; biological process: metabolic process (GO:0008152);; biological process: cellular process (GO:0009987);; biological process: response to stimulus (GO:0050896)</t>
  </si>
  <si>
    <t>PH02Gene31223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</si>
  <si>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endoplasmic reticulum (GO:0005783);; Biological Process: lipid metabolic process (GO:0006629);; Biological Process: membrane lipid metabolic process (GO:0006643);; Biological Process: sphingolipid metabolic process (GO:0006665);; Biological Process: nitrogen compound metabolic process (GO:0006807);; Biological Process: response to stress (GO:0006950);; Biological Process: biological_process (GO:0008150);; Biological Process: metabolic process (GO:0008152);; Biological Process: lipid biosynthetic process (GO:0008610);; Biological Process: biosynthetic process (GO:0009058);; Biological Process: response to temperature stimulus (GO:0009266);; Biological Process: response to cold (GO:0009409);; Biological Process: response to abiotic stimulus (GO:0009628);; Biological Process: cellular process (GO:0009987);; Cellular Component: endomembrane system (GO:0012505);; Molecular Function: oxidoreductase activity (GO:0016491);; Molecular Function: oxidoreductase activity, acting on paired donors, with incorporation or reduction of molecular oxygen (GO:0016705);; Biological Process: sphingolipid biosynthetic process (GO:0030148);; Biological Process: cellular response to stress (GO:0033554);;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lipid metabolic process (GO:0044255);; Cellular Component: intracellular part (GO:0044424);; Cellular Component: cytoplasmic part (GO:0044444);; Cellular Component: cell part (GO:0044464);; Biological Process: membrane lipid biosynthetic process (GO:0046467);; Biological Process: response to stimulus (GO:0050896);; Biological Process: cellular response to stimulus (GO:0051716);; Molecular Function: sphingolipid delta-8 desaturase activity (GO:0052631);; Biological Process: oxidation-reduction process (GO:0055114);; Biological Process: cellular response to cold (GO:0070417);; Biological Process: organic substance metabolic process (GO:0071704);;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</si>
  <si>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K21737|8.0e-217|sita:101764528|K21737 acyl-lipid Delta6-acetylenase / acyl-lipid (9-3)-desaturase [EC:1.14.19.38 1.14.19.47] | (RefSeq) delta(8)-fatty-acid desaturase 2 </t>
  </si>
  <si>
    <t>Delta(8)-fatty-acid desaturase 2 OS=Arabidopsis thaliana OX=3702 GN=SLD2 PE=1 SV=1</t>
  </si>
  <si>
    <t>hypothetical protein E2562_031361 [Oryza meyeriana var. granulata]</t>
  </si>
  <si>
    <t>molecular function: catalytic activity (GO:0003824);; cellular component: cell (GO:0005623);; cellular component: cell part (GO:0044464);; cellular component: organelle (GO:0043226);; biological process: metabolic process (GO:0008152);; biological process: single-organism process (GO:0044699);; biological process: cellular process (GO:0009987);; biological process: response to stimulus (GO:0050896)</t>
  </si>
  <si>
    <t>PH02Gene46523</t>
  </si>
  <si>
    <t xml:space="preserve">K13648|4.3e-268|dosa:Os02t0498700-01|K13648 alpha-1,4-galacturonosyltransferase [EC:2.4.1.43] | (RefSeq) Os02g0498700; Similar to QUA1 (QUASIMODO 1); polygalacturonate 4-alpha-galacturonosyltransferase/ transferase, transferring glycosyl groups / transferase, transferring hexosyl groups. </t>
  </si>
  <si>
    <t>Galacturonosyltransferase 8 OS=Arabidopsis thaliana OX=3702 GN=GAUT8 PE=1 SV=1</t>
  </si>
  <si>
    <t>galacturonosyltransferase 8 [Oryza sativa Japonica Group]</t>
  </si>
  <si>
    <t>PH02Gene32706</t>
  </si>
  <si>
    <t xml:space="preserve">K01176|4.6e-28|sbi:8065370|K01176 alpha-amylase [EC:3.2.1.1] | (RefSeq) alpha-amylase isozyme 2A </t>
  </si>
  <si>
    <t>Receptor-like serine/threonine-protein kinase At2g45590 OS=Arabidopsis thaliana OX=3702 GN=At2g45590 PE=2 SV=1</t>
  </si>
  <si>
    <t>hypothetical protein E2562_003031 [Oryza meyeriana var. granulata]</t>
  </si>
  <si>
    <t>PH02Gene22782</t>
  </si>
  <si>
    <t xml:space="preserve">K22374|2.0e-138|osa:4347980|K22374 3''-deamino-3''-oxonicotianamine reductase [EC:1.1.1.285] | (RefSeq) probable NAD(P)H-dependent oxidoreductase 1 </t>
  </si>
  <si>
    <t>PH02Gene18787</t>
  </si>
  <si>
    <t>hypothetical protein OsI_03595 [Oryza sativa Indica Group]</t>
  </si>
  <si>
    <t>PH02Gene38654</t>
  </si>
  <si>
    <t xml:space="preserve">K23877|4.9e-32|csat:104701666|K23877 xyloglucan O-acetyltransferase | (RefSeq) protein ALTERED XYLOGLUCAN 4-like </t>
  </si>
  <si>
    <t>PH02Gene39591</t>
  </si>
  <si>
    <t xml:space="preserve">K01180|2.7e-73|cmax:111487562|K01180 endo-1,3(4)-beta-glucanase [EC:3.2.1.6] | (RefSeq) uncharacterized protein LOC111487562 </t>
  </si>
  <si>
    <t>probable serine/threonine-protein kinase At1g01540 isoform X1 [Brachypodium distachyon]</t>
  </si>
  <si>
    <t>PH02Gene29248</t>
  </si>
  <si>
    <t xml:space="preserve">Molecular Function: DNA binding (GO:0003677);; Cellular Component: nucleus (GO:0005634);; Cellular Component: integral component of membrane (GO:0016021);; </t>
  </si>
  <si>
    <t xml:space="preserve">K12133|3.1e-20|lang:109360710|K12133 MYB-related transcription factor LHY | (RefSeq) protein LHY-like </t>
  </si>
  <si>
    <t>Protein REVEILLE 5 OS=Arabidopsis thaliana OX=3702 GN=RVE5 PE=2 SV=1</t>
  </si>
  <si>
    <t>PREDICTED: protein REVEILLE 6-like [Oryza brachyantha]</t>
  </si>
  <si>
    <t>molecular function: binding (GO:0005488);; cellular component: cell (GO:0005623);; cellular component: organelle (GO:0043226);; cellular component: cell part (GO:0044464);; cellular component: membrane (GO:0016020);; cellular component: membrane part (GO:0044425)</t>
  </si>
  <si>
    <t>PH02Gene43823</t>
  </si>
  <si>
    <t xml:space="preserve">K04371|2.8e-250|nsy:104234673|K04371 mitogen-activated protein kinase 1/3 [EC:2.7.11.24] | (RefSeq) mitogen-activated protein kinase 20 isoform X1 </t>
  </si>
  <si>
    <t>Mitogen-activated protein kinase 10 OS=Oryza sativa subsp. japonica OX=39947 GN=MPK10 PE=2 SV=2</t>
  </si>
  <si>
    <t>hypothetical protein OsI_02947 [Oryza sativa Indica Group]</t>
  </si>
  <si>
    <t>PH02Gene26061</t>
  </si>
  <si>
    <t xml:space="preserve">Biological Process: cell morphogenesis (GO:0000902);; Molecular Function: peptide receptor activity (GO:0001653);; Molecular Function: molecular_function (GO:0003674);; Molecular Function: catalytic activity (GO:0003824);; Molecular Function: protein kinase activity (GO:0004672);; Molecular Function: protein serine/threonine kinase activity (GO:0004674);; Molecular Function: transmembrane signaling receptor activity (GO:0004888);; Molecular Function: protein binding (GO:0005515);; Cellular Component: cellular_component (GO:0005575);; Cellular Component: cell (GO:0005623);;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regulation of pH (GO:0006885);; Biological Process: cell communication (GO:0007154);; Biological Process: signal transduction (GO:0007165);; Biological Process: biological_process (GO:0008150);; Biological Process: metabolic process (GO:0008152);; Biological Process: anatomical structure morphogenesis (GO:0009653);; Biological Process: unidimensional cell growth (GO:0009826);; Biological Process: cellular process (GO:0009987);; Cellular Component: membrane (GO:0016020);; Biological Process: cellular component organization (GO:0016043);; Biological Process: cell growth (GO:0016049);;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signaling (GO:0023052);; Biological Process: developmental process (GO:0032502);; Biological Process: cellular component morphogenesis (GO:0032989);; Biological Process: protein modification process (GO:0036211);; Molecular Function: signaling receptor activity (GO:0038023);; Biological Process: growth (GO:0040007);; Biological Process: homeostatic process (GO:0042592);;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pH reduction (GO:0045851);; Biological Process: developmental growth (GO:0048589);; Biological Process: anatomical structure development (GO:0048856);; Biological Process: cellular developmental process (GO:0048869);; Biological Process: chemical homeostasis (GO:0048878);; Biological Process: regulation of biological process (GO:0050789);; Biological Process: regulation of cellular process (GO:0050794);; Biological Process: ion homeostasis (GO:0050801);; Biological Process: response to stimulus (GO:0050896);; Biological Process: cellular response to stimulus (GO:0051716);; Biological Process: monovalent inorganic cation homeostasis (GO:0055067);; Biological Process: cation homeostasis (GO:0055080);; Molecular Function: molecular transducer activity (GO:0060089);; Biological Process: developmental growth involved in morphogenesis (GO:0060560);; Biological Process: biological regulation (GO:0065007);; Biological Process: regulation of biological quality (GO:0065008);; Biological Process: organic substance metabolic process (GO:0071704);; Biological Process: cellular component organization or biogenesis (GO:0071840);; Cellular Component: cell periphery (GO:0071944);; Biological Process: inorganic ion homeostasis (GO:0098771);; Biological Process: organonitrogen compound metabolic process (GO:1901564);; </t>
  </si>
  <si>
    <t xml:space="preserve">K13420|1.4e-06|cann:107870159|K13420 LRR receptor-like serine/threonine-protein kinase FLS2 [EC:2.7.11.1] | (RefSeq) probable LRR receptor-like serine/threonine-protein kinase At3g47570 </t>
  </si>
  <si>
    <t>biological process: cellular process (GO:0009987);; biological process: developmental process (GO:0032502);; biological process: single-organism process (GO:0044699);; biological process: cellular component organization or biogenesis (GO:0071840);;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molecular function: catalytic activity (GO:0003824);; biological process: metabolic process (GO:0008152);; molecular function: binding (GO:0005488);; cellular component: cell (GO:0005623);; cellular component: membrane (GO:0016020);; cellular component: cell part (GO:0044464);; biological process: growth (GO:0040007)</t>
  </si>
  <si>
    <t>PH02Gene40578</t>
  </si>
  <si>
    <t xml:space="preserve">Molecular Function: enoyl-[acyl-carrier-protein] reductase (NADH) activity (GO:0004318);; Biological Process: fatty acid biosynthetic process (GO:0006633);; </t>
  </si>
  <si>
    <t xml:space="preserve">K00208|9.2e-173|dosa:Os08t0327400-01|K00208 enoyl-[acyl-carrier protein] reductase I [EC:1.3.1.9 1.3.1.10] | (RefSeq) Os08g0327400; Similar to Enoyl-ACP reductase (Fragment). </t>
  </si>
  <si>
    <t>Enoyl-[acyl-carrier-protein] reductase [NADH] 1, chloroplastic OS=Oryza sativa subsp. japonica OX=39947 GN=Os08g0327400 PE=2 SV=1</t>
  </si>
  <si>
    <t>hypothetical protein OsI_28799 [Oryza sativa Indica Group]</t>
  </si>
  <si>
    <t>PH02Gene41115</t>
  </si>
  <si>
    <t xml:space="preserve">K02901|5.7e-71|dosa:Os02t0284600-01|K02901 large subunit ribosomal protein L27e | (RefSeq) Os02g0284600; Similar to 60S ribosomal protein L27. </t>
  </si>
  <si>
    <t>hypothetical protein E2562_010300 [Oryza meyeriana var. granulata]</t>
  </si>
  <si>
    <t>PH02Gene20858</t>
  </si>
  <si>
    <t xml:space="preserve">K21396|2.7e-53|gsl:Gasu_36200|K21396 ATP-binding cassette, subfamily G (WHITE), eye pigment precursor transporter | (RefSeq) ABC transporter, ATP-binding protein </t>
  </si>
  <si>
    <t>ABC transporter G family member 28-like isoform X1 [Aegilops tauschii subsp. tauschii]</t>
  </si>
  <si>
    <t>PH02Gene13964</t>
  </si>
  <si>
    <t xml:space="preserve">Molecular Function: molecular_function (GO:0003674);; Molecular Function: catalytic activity (GO:0003824);; Molecular Function: deoxycytidine kinase activity (GO:0004137);;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Biological Process: nucleobase-containing compound metabolic process (GO:0006139);; Biological Process: pyrimidine nucleoside metabolic process (GO:0006213);; Biological Process: pyrimidine nucleotide metabolic process (GO:0006220);; Biological Process: cellular aromatic compound metabolic process (GO:0006725);; Biological Process: nucleoside phosphate metabolic process (GO:0006753);; Biological Process: phosphorus metabolic process (GO:0006793);; Biological Process: phosphate-containing compound metabolic process (GO:0006796);; Biological Process: nitrogen compound metabolic process (GO:0006807);; Molecular Function: drug binding (GO:0008144);; Biological Process: biological_process (GO:0008150);; Biological Process: metabolic process (GO:0008152);; Biological Process: pyrimidine-containing compound salvage (GO:0008655);; Biological Process: biosynthetic process (GO:0009058);; Biological Process: nucleoside metabolic process (GO:0009116);; Biological Process: nucleotide metabolic process (GO:0009117);; Biological Process: nucleoside monophosphate metabolic process (GO:0009123);; Biological Process: nucleoside monophosphate biosynthetic process (GO:0009124);; Biological Process: deoxyribonucleoside monophosphate biosynthetic process (GO:0009157);; Biological Process: deoxyribonucleoside monophosphate metabolic process (GO:0009162);; Biological Process: nucleoside biosynthetic process (GO:0009163);; Biological Process: nucleotide biosynthetic process (GO:0009165);;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Biological Process: heterocycle biosynthetic process (GO:0018130);; Molecular Function: deoxynucleoside kinase activity (GO:0019136);; Molecular Function: nucleobase-containing compound kinase activity (GO:0019205);; Molecular Function: nucleoside kinase activity (GO:0019206);; Biological Process: aromatic compound biosynthetic process (GO:0019438);; Biological Process: organophosphate metabolic process (GO:0019637);; Biological Process: nucleobase-containing small molecule biosynthetic process (GO:0034404);; Biological Process: cellular nitrogen compound metabolic process (GO:0034641);; Biological Process: nucleobase-containing compound biosynthetic process (GO:0034654);; Molecular Function: identical protein binding (GO:0042802);; Molecular Function: protein homodimerization activity (GO:0042803);; Biological Process: cellular metabolic compound salvage (GO:0043094);; Biological Process: pyrimidine nucleoside salvage (GO:0043097);; Biological Process: purine-containing compound salvage (GO:0043101);; Biological Process: nucleoside salvage (GO:0043174);;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Biological Process: small molecule biosynthetic process (GO:0044283);; Cellular Component: intracellular part (GO:0044424);; Cellular Component: cytoplasmic part (GO:0044444);; Cellular Component: cell part (GO:0044464);; Biological Process: pyrimidine nucleoside biosynthetic process (GO:0046134);; Biological Process: heterocycle metabolic process (GO:0046483);; Molecular Function: protein dimerization activity (GO:0046983);; Biological Process: nucleobase-containing small molecule metabolic process (GO:0055086);; Biological Process: organic substance metabolic process (GO:0071704);; Biological Process: purine-containing compound metabolic process (GO:0072521);; Biological Process: purine-containing compound biosynthetic process (GO:0072522);; Biological Process: pyrimidine-containing compound metabolic process (GO:0072527);; Biological Process: pyrimidine-containing compound biosynthetic process (GO:0072528);; Biological Process: organophosphate biosynthetic process (GO:0090407);; Biological Process: carbohydrate derivative metabolic process (GO:1901135);; Biological Process: carbohydrate derivative biosynthetic process (GO:1901137);; Biological Process: nucleoside phosphate biosynthetic process (GO:1901293);;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Biological Process: glycosyl compound metabolic process (GO:1901657);; Biological Process: glycosyl compound biosynthetic process (GO:1901659);; </t>
  </si>
  <si>
    <t>Deoxynucleoside kinase</t>
  </si>
  <si>
    <t>uncharacterized protein LOC112882213 isoform X1 [Panicum hallii]</t>
  </si>
  <si>
    <t>molecular function: catalytic activity (GO:0003824);; biological process: metabolic process (GO:0008152);; biological process: cellular process (GO:0009987);; biological process: single-organism process (GO:0044699);; molecular function: binding (GO:0005488);; cellular component: cell (GO:0005623);; cellular component: cell part (GO:0044464);; cellular component: organelle (GO:0043226)</t>
  </si>
  <si>
    <t>PH02Gene41840</t>
  </si>
  <si>
    <t xml:space="preserve">K15078|5.7e-115|tcc:18614561|K15078 structure-specific endonuclease subunit SLX1 [EC:3.6.1.-] | (RefSeq) putative disease resistance protein RGA3 </t>
  </si>
  <si>
    <t>PH02Gene25807</t>
  </si>
  <si>
    <t xml:space="preserve">Biological Process: maturation of LSU-rRNA from tricistronic rRNA transcript (SSU-rRNA, 5.8S rRNA, LSU-rRNA) (GO:0000463);; Molecular Function: RNA binding (GO:0003723);; Molecular Function: structural constituent of ribosome (GO:0003735);; Cellular Component: cytosolic large ribosomal subunit (GO:0022625);; </t>
  </si>
  <si>
    <t xml:space="preserve">K02937|1.1e-122|sita:101757215|K02937 large subunit ribosomal protein L7e | (RefSeq) 60S ribosomal protein L7-3 </t>
  </si>
  <si>
    <t>60S ribosomal protein L7-4 OS=Arabidopsis thaliana OX=3702 GN=RPL7D PE=2 SV=1</t>
  </si>
  <si>
    <t>Phyllostachys_edulis_newGene_10666</t>
  </si>
  <si>
    <t>PH02Gene43337</t>
  </si>
  <si>
    <t xml:space="preserve">K23951|0.0e+00|ats:109740889|K23951 dymeclin | (RefSeq) LOC109740889; dymeclin </t>
  </si>
  <si>
    <t>Dyggve-Melchior-Clausen syndrome protein</t>
  </si>
  <si>
    <t>PH02Gene37683</t>
  </si>
  <si>
    <t xml:space="preserve">K08712|3.6e-125|gsl:Gasu_29800|K08712 ATP-binding cassette, subfamily G (WHITE), member 2, SNQ2 | (RefSeq) ABC transporter, ATP-binding protein </t>
  </si>
  <si>
    <t>ABC transporter G family member 45 isoform X1 [Oryza sativa Japonica Group]</t>
  </si>
  <si>
    <t>PH02Gene23352</t>
  </si>
  <si>
    <t>hypothetical protein E2562_011172 [Oryza meyeriana var. granulata]</t>
  </si>
  <si>
    <t>PH02Gene26703</t>
  </si>
  <si>
    <t xml:space="preserve">K24104|4.2e-68|thj:104799061|K24104 GPN-loop GTPase | (RefSeq) LOW QUALITY PROTEIN: uncharacterized protein LOC104799061 </t>
  </si>
  <si>
    <t>putative receptor-like protein kinase At4g00960 [Setaria italica]</t>
  </si>
  <si>
    <t>PH02Gene04795</t>
  </si>
  <si>
    <t xml:space="preserve">Molecular Function: endopeptidase activity (GO:0004175);; Molecular Function: threonine-type endopeptidase activity (GO:0004298);; Cellular Component: nucleus (GO:0005634);; Cellular Component: cytoplasm (GO:0005737);; Cellular Component: proteasome core complex (GO:0005839);; Biological Process: proteasomal protein catabolic process (GO:0010498);; Biological Process: proteasomal ubiquitin-independent protein catabolic process (GO:0010499);; Cellular Component: proteasome core complex, beta-subunit complex (GO:0019774);; Biological Process: proteasome-mediated ubiquitin-dependent protein catabolic process (GO:0043161);; </t>
  </si>
  <si>
    <t xml:space="preserve">K02735|8.4e-111|sbi:8079409|K02735 20S proteasome subunit beta 3 [EC:3.4.25.1] | (RefSeq) proteasome subunit beta type-3 </t>
  </si>
  <si>
    <t>Proteasome subunit beta type-3 OS=Oryza sativa subsp. japonica OX=39947 GN=PBC1 PE=2 SV=1</t>
  </si>
  <si>
    <t>proteasome subunit beta type-3 [Sorghum bicolor]</t>
  </si>
  <si>
    <t>PH02Gene27234</t>
  </si>
  <si>
    <t>PREDICTED: uncharacterized protein LOC102705987 [Oryza brachyantha]</t>
  </si>
  <si>
    <t>PH02Gene34320</t>
  </si>
  <si>
    <t xml:space="preserve">Molecular Function: catalytic activity (GO:0003824);; Cellular Component: chloroplast (GO:0009507);; </t>
  </si>
  <si>
    <t>14 kDa zinc-binding protein OS=Zea mays OX=4577 GN=ZBP14 PE=1 SV=1</t>
  </si>
  <si>
    <t>Phyllostachys_edulis_newGene_4875</t>
  </si>
  <si>
    <t xml:space="preserve">K18328|5.8e-27|nsy:104234532|K18328 lariat debranching enzyme [EC:3.1.-.-] | (RefSeq) lariat debranching enzyme isoform X1 </t>
  </si>
  <si>
    <t>PREDICTED: uncharacterized protein LOC109170752 [Ipomoea nil]</t>
  </si>
  <si>
    <t>PH02Gene18279</t>
  </si>
  <si>
    <t xml:space="preserve">Biological Process: ribosomal large subunit assembly (GO:0000027);; Molecular Function: ATP binding (GO:0005524);; Cellular Component: nucleus (GO:0005634);; Molecular Function: ATPase activity (GO:0016887);; </t>
  </si>
  <si>
    <t xml:space="preserve">K14572|0.0e+00|osa:4348797|K14572 midasin | (RefSeq) midasin isoform X1 </t>
  </si>
  <si>
    <t>AAA domain (dynein-related subfamily)</t>
  </si>
  <si>
    <t>Midasin OS=Arabidopsis thaliana OX=3702 GN=MDN1 PE=1 SV=1</t>
  </si>
  <si>
    <t>midasin isoform X1 [Oryza sativa Japonica Group]</t>
  </si>
  <si>
    <t>biological process: cellular process (GO:0009987);; biological process: cellular component organization or biogenesis (GO:0071840);; molecular function: binding (GO:0005488);; cellular component: cell (GO:0005623);; cellular component: organelle (GO:0043226);; cellular component: cell part (GO:0044464);; molecular function: catalytic activity (GO:0003824)</t>
  </si>
  <si>
    <t>PH02Gene43296</t>
  </si>
  <si>
    <t>Microtubule-associated protein 70-1 OS=Oryza sativa subsp. japonica OX=39947 GN=MAP70.1 PE=2 SV=1</t>
  </si>
  <si>
    <t>PREDICTED: microtubule-associated protein 70-1 [Oryza brachyantha]</t>
  </si>
  <si>
    <t>PH02Gene49185</t>
  </si>
  <si>
    <t>Ribosomal L18 of archaea, bacteria, mitoch. and chloroplast</t>
  </si>
  <si>
    <t>uncharacterized protein LOC112875231 [Panicum hallii]</t>
  </si>
  <si>
    <t>PH02Gene11352</t>
  </si>
  <si>
    <t xml:space="preserve">Cellular Component: mitochondrion (GO:0005739);; Biological Process: translation (GO:0006412);; Molecular Function: ribosomal large subunit binding (GO:0043023);; </t>
  </si>
  <si>
    <t xml:space="preserve">K02838|6.9e-126|dosa:Os04t0490400-01|K02838 ribosome recycling factor | (RefSeq) Os04g0490400; Ribosome recycling factor family protein. </t>
  </si>
  <si>
    <t>Ribosome recycling factor</t>
  </si>
  <si>
    <t>Ribosome-recycling factor, chloroplastic OS=Spinacia oleracea OX=3562 GN=RRF PE=1 SV=1</t>
  </si>
  <si>
    <t>uncharacterized protein LOC4336241 [Oryza sativa Japonica Group]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</si>
  <si>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binding (GO:0005488)</t>
  </si>
  <si>
    <t>PH02Gene26080</t>
  </si>
  <si>
    <t xml:space="preserve">Cellular Component: endoplasmic reticulum (GO:0005783);; Cellular Component: Golgi apparatus (GO:0005794);; Biological Process: protein targeting to membrane (GO:0006612);; Cellular Component: integral component of membrane (GO:0016021);; Biological Process: peptidyl-L-cysteine S-palmitoylation (GO:0018230);; Molecular Function: protein-cysteine S-palmitoyltransferase activity (GO:0019706);; </t>
  </si>
  <si>
    <t xml:space="preserve">K20027|3.0e-276|sita:101757380|K20027 palmitoyltransferase ZDHHC1/11 [EC:2.3.1.225] | (RefSeq) probable protein S-acyltransferase 22 </t>
  </si>
  <si>
    <t>probable protein S-acyltransferase 22 [Setaria italica]</t>
  </si>
  <si>
    <t>cellular component: cell (GO:0005623);; cellular component: organelle (GO:0043226);; cellular component: cell part (GO:0044464);; biological process: localization (GO:0051179);; cellular component: membrane (GO:0016020);; cellular component: membrane part (GO:0044425);; biological process: metabolic process (GO:0008152);; biological process: cellular process (GO:0009987);; molecular function: catalytic activity (GO:0003824)</t>
  </si>
  <si>
    <t>PH02Gene03579</t>
  </si>
  <si>
    <t xml:space="preserve">Biological Process: cell surface receptor signaling pathway (GO:0007166);; </t>
  </si>
  <si>
    <t>Cell number regulator 13 OS=Zea mays OX=4577 GN=CNR13 PE=2 SV=1</t>
  </si>
  <si>
    <t>cell number regulator 13 [Oryza sativa Japonica Group]</t>
  </si>
  <si>
    <t>PH02Gene45469</t>
  </si>
  <si>
    <t>PH02Gene08953</t>
  </si>
  <si>
    <t xml:space="preserve">K07766|4.1e-83|bdi:100831310|K07766 diphosphoinositol-polyphosphate diphosphatase [EC:3.6.1.52] | (RefSeq) nudix hydrolase 13, mitochondrial </t>
  </si>
  <si>
    <t>nudix hydrolase 13, mitochondrial-like [Hordeum vulgare]</t>
  </si>
  <si>
    <t>PH02Gene49736</t>
  </si>
  <si>
    <t xml:space="preserve">Biological Process: maturation of LSU-rRNA from tricistronic rRNA transcript (SSU-rRNA, 5.8S rRNA, LSU-rRNA) (GO:0000463);; Molecular Function: mRNA binding (GO:0003729);; Molecular Function: structural constituent of ribosome (GO:0003735);; Biological Process: translation (GO:0006412);; Cellular Component: cytosolic large ribosomal subunit (GO:0022625);; </t>
  </si>
  <si>
    <t xml:space="preserve">K02918|1.8e-55|bdi:100824864|K02918 large subunit ribosomal protein L35e | (RefSeq) 60S ribosomal protein L35-4 </t>
  </si>
  <si>
    <t>Ribosomal L29 protein</t>
  </si>
  <si>
    <t>60S ribosomal protein L35-4 OS=Arabidopsis thaliana OX=3702 GN=RPL35D PE=2 SV=1</t>
  </si>
  <si>
    <t>60S ribosomal protein L35-4 [Brachypodium distachyon]</t>
  </si>
  <si>
    <t>PH02Gene32789</t>
  </si>
  <si>
    <t xml:space="preserve">K02981|1.2e-125|dosa:Os03t0807800-01|K02981 small subunit ribosomal protein S2e | (RefSeq) Os03g0807800; Similar to 40S ribosomal protein S2 (Fragment). </t>
  </si>
  <si>
    <t>PH02Gene07691</t>
  </si>
  <si>
    <t xml:space="preserve">Cellular Component: cellular_component (GO:0005575);; Cellular Component: intracellular (GO:0005622);; Cellular Component: cell (GO:0005623);; Cellular Component: cytoplasm (GO:0005737);; Cellular Component: Golgi apparatus (GO:0005794);; Biological Process: cell adhesion (GO:0007155);; Biological Process: biological_process (GO:0008150);; Cellular Component: endomembrane system (GO:0012505);; Biological Process: biological adhesion (GO:0022610);;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regulation of biological process (GO:0050789);; Biological Process: regulation of cellular process (GO:0050794);; Biological Process: biological regulation (GO:0065007);; Biological Process: regulation of plant-type cell wall organization or biogenesis (GO:0080157);; Biological Process: regulation of cell wall organization or biogenesis (GO:1903338);; </t>
  </si>
  <si>
    <t xml:space="preserve">K23280|4.7e-108|dosa:Os03t0328100-01|K23280 rhamnogalacturonan I rhamnosyltransferase [EC:2.4.1.351] | (RefSeq) Os03g0328100; Similar to Axi 1 (Auxin-independent growth promoter)-like protein. </t>
  </si>
  <si>
    <t>O-fucosyltransferase 19 OS=Arabidopsis thaliana OX=3702 GN=OFUT19 PE=2 SV=1</t>
  </si>
  <si>
    <t>hypothetical protein E2562_024247 [Oryza meyeriana var. granulata]</t>
  </si>
  <si>
    <t>cellular component: cell (GO:0005623);; cellular component: cell part (GO:0044464);; cellular component: organelle (GO:0043226);; biological process: biological adhesion (GO:0022610);; biological process: biological regulation (GO:0065007)</t>
  </si>
  <si>
    <t>PH02Gene19839</t>
  </si>
  <si>
    <t xml:space="preserve">Biological Process: reproduction (GO:0000003);; Biological Process: developmental process involved in reproduction (GO:0003006);; Molecular Function: molecular_function (GO:0003674);; Molecular Function: binding (GO:0005488);; Molecular Function: protein binding (GO:0005515);; Cellular Component: cellular_component (GO:0005575);; Cellular Component: cell (GO:0005623);; Cellular Component: plasma membrane (GO:0005886);; Cellular Component: integral component of plasma membrane (GO:0005887);; Biological Process: multicellular organism development (GO:0007275);; Biological Process: biological_process (GO:0008150);; Biological Process: embryo sac development (GO:0009553);; Biological Process: pollen development (GO:0009555);; Biological Process: embryo development (GO:0009790);; Biological Process: post-embryonic development (GO:0009791);; Biological Process: embryo development ending in seed dormancy (GO:0009793);; Biological Process: fruit development (GO:0010154);; Cellular Component: membrane (GO:0016020);; Cellular Component: integral component of membrane (GO:0016021);; Biological Process: reproductive process (GO:0022414);; Cellular Component: intrinsic component of membrane (GO:0031224);; Cellular Component: intrinsic component of plasma membrane (GO:0031226);; Biological Process: multicellular organismal process (GO:0032501);; Biological Process: developmental process (GO:0032502);; Molecular Function: identical protein binding (GO:0042802);; Cellular Component: membrane part (GO:0044425);; Cellular Component: plasma membrane part (GO:0044459);; Cellular Component: cell part (GO:0044464);; Biological Process: gametophyte development (GO:0048229);; Biological Process: seed development (GO:0048316);; Biological Process: reproductive structure development (GO:0048608);; Biological Process: system development (GO:0048731);; Biological Process: anatomical structure development (GO:0048856);; Biological Process: reproductive system development (GO:0061458);; Cellular Component: cell periphery (GO:0071944);; </t>
  </si>
  <si>
    <t xml:space="preserve">K18171|3.9e-127|cit:102615919|K18171 COX assembly mitochondrial protein 1 | (RefSeq) protein GAMETE EXPRESSED 1 </t>
  </si>
  <si>
    <t>Protein GAMETE EXPRESSED 1 OS=Arabidopsis thaliana OX=3702 GN=GEX1 PE=1 SV=1</t>
  </si>
  <si>
    <t>hypothetical protein E2562_034607 [Oryza meyeriana var. granulata]</t>
  </si>
  <si>
    <t>biological process: reproduction (GO:0000003);; biological process: reproductive process (GO:0022414);; biological process: developmental process (GO:0032502);; molecular function: binding (GO:0005488);; cellular component: cell (GO:0005623);; cellular component: membrane (GO:0016020);; cellular component: cell part (GO:0044464);; cellular component: membrane part (GO:0044425);; biological process: multicellular organismal process (GO:0032501);; biological process: single-organism process (GO:0044699)</t>
  </si>
  <si>
    <t>PH02Gene16097</t>
  </si>
  <si>
    <t>Probable glycosyltransferase STELLO1 OS=Arabidopsis thaliana OX=3702 GN=STL1 PE=1 SV=1</t>
  </si>
  <si>
    <t>PH02Gene40893</t>
  </si>
  <si>
    <t xml:space="preserve">Biological Process: reproduction (GO:0000003);; Biological Process: developmental process involved in reproduction (GO:0003006);; Molecular Function: molecular_function (GO:0003674);; Molecular Function: transporter activity (GO:0005215);; Molecular Function: ATP binding (GO:0005524);; Cellular Component: cellular_component (GO:0005575);; Cellular Component: cell (GO:0005623);; Cellular Component: plasma membrane (GO:0005886);; Biological Process: transport (GO:0006810);; Biological Process: multicellular organism development (GO:0007275);; Biological Process: biological_process (GO:0008150);; Biological Process: regulation of cell size (GO:0008361);; Biological Process: response to radiation (GO:0009314);; Biological Process: response to UV (GO:0009411);; Biological Process: response to light stimulus (GO:0009416);;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response to blue light (GO:0009637);; Biological Process: response to red or far red light (GO:0009639);; Biological Process: photomorphogenesis (GO:0009640);; Biological Process: anatomical structure morphogenesis (GO:0009653);; Biological Process: response to endogenous stimulus (GO:0009719);; Biological Process: response to hormone (GO:0009725);; Biological Process: response to auxin (GO:0009733);; Biological Process: post-embryonic development (GO:0009791);; Biological Process: flower development (GO:0009908);; Biological Process: hormone transport (GO:0009914);; Biological Process: auxin polar transport (GO:0009926);; Biological Process: positive gravitropism (GO:0009958);; Biological Process: regulation of signal transduction (GO:0009966);; Biological Process: cellular process (GO:0009987);; Biological Process: response to organic substance (GO:0010033);; Biological Process: response to far red light (GO:0010218);; Biological Process: auxin efflux (GO:0010315);; Molecular Function: auxin efflux transmembrane transporter activity (GO:0010329);; Biological Process: basipetal auxin transport (GO:0010540);; Biological Process: acropetal auxin transport (GO:0010541);; Biological Process: regulation of cell communication (GO:0010646);; Biological Process: regulation of hormone levels (GO:0010817);; Biological Process: regulation of auxin mediated signaling pathway (GO:0010928);; Molecular Function: efflux transmembrane transporter activity (GO:0015562);; Cellular Component: membrane (GO:0016020);; Cellular Component: integral component of membrane (GO:0016021);; Biological Process: cellular component organization (GO:0016043);; Molecular Function: ATPase activity (GO:0016887);; Biological Process: reproductive process (GO:0022414);; Biological Process: root system development (GO:0022622);; Molecular Function: transmembrane transporter activity (GO:0022857);; Biological Process: regulation of signaling (GO:0023051);; Biological Process: multicellular organismal process (GO:0032501);; Biological Process: developmental process (GO:0032502);; Biological Process: regulation of cellular component size (GO:0032535);; Biological Process: response to chemical (GO:0042221);; Molecular Function: ATPase activity, coupled to transmembrane movement of substances (GO:0042626);; Biological Process: pigmentation (GO:0043473);; Biological Process: pigment accumulation (GO:0043476);; Biological Process: pigment accumulation in response to UV light (GO:0043478);; Biological Process: pigment accumulation in tissues in response to UV light (GO:0043479);; Biological Process: pigment accumulation in tissues (GO:0043480);; Biological Process: anthocyanin accumulation in tissues in response to UV light (GO:0043481);; Cellular Component: cell part (GO:0044464);; Biological Process: root development (GO:0048364);; Biological Process: shoot system development (GO:0048367);; Biological Process: floral organ development (GO:0048437);; Biological Process: floral whorl development (GO:0048438);; Biological Process: stamen development (GO:0048443);; Biological Process: androecium development (GO:0048466);; Biological Process: lateral root development (GO:0048527);; Biological Process: post-embryonic root development (GO:0048528);; Biological Process: regulation of response to stimulus (GO:0048583);; Biological Process: reproductive structure development (GO:0048608);; Biological Process: anatomical structure formation involved in morphogenesis (GO:0048646);; Biological Process: system development (GO:0048731);; Biological Process: phyllome development (GO:0048827);; Biological Process: anatomical structure development (GO:0048856);; Biological Process: formation of anatomical boundary (GO:0048859);; Biological Process: regulation of biological process (GO:0050789);; Biological Process: regulation of cellular process (GO:0050794);; Biological Process: response to stimulus (GO:0050896);; Biological Process: localization (GO:0051179);; Biological Process: establishment of localization (GO:0051234);; Biological Process: transmembrane transport (GO:0055085);; Biological Process: auxin transport (GO:0060918);; Biological Process: reproductive system development (GO:0061458);; Biological Process: biological regulation (GO:0065007);; Biological Process: regulation of biological quality (GO:0065008);; Biological Process: cellular component organization or biogenesis (GO:0071840);; Cellular Component: cell periphery (GO:0071944);; Molecular Function: auxin transmembrane transporter activity (GO:0080161);; Biological Process: regulation of anatomical structure size (GO:0090066);; Biological Process: reproductive shoot system development (GO:0090567);; Biological Process: formation of plant organ boundary (GO:0090691);; Biological Process: post-embryonic plant organ development (GO:0090696);; Biological Process: plant organ development (GO:0099402);; </t>
  </si>
  <si>
    <t xml:space="preserve">K05658|0.0e+00|sita:101775201|K05658 ATP-binding cassette, subfamily B (MDR/TAP), member 1 [EC:7.6.2.2] | (RefSeq) ABC transporter B family member 19 </t>
  </si>
  <si>
    <t>ABC transporter B family member 19 OS=Arabidopsis thaliana OX=3702 GN=ABCB19 PE=1 SV=1</t>
  </si>
  <si>
    <t>hypothetical protein E2562_009480 [Oryza meyeriana var. granulata]</t>
  </si>
  <si>
    <t>biological process: reproduction (GO:0000003);; biological process: reproductive process (GO:0022414);; biological process: developmental process (GO:0032502);; molecular function: transporter activity (GO:0005215);; molecular function: binding (GO:0005488);; cellular component: cell (GO:0005623);; cellular component: membrane (GO:0016020);; cellular component: cell part (GO:0044464);; biological process: localization (GO:0051179);; biological process: multicellular organismal process (GO:0032501);; biological process: single-organism process (GO:0044699);; biological process: cellular process (GO:0009987);; biological process: biological regulation (GO:0065007);; biological process: cellular component organization or biogenesis (GO:0071840);; biological process: response to stimulus (GO:0050896);; cellular component: membrane part (GO:0044425);; molecular function: catalytic activity (GO:0003824)</t>
  </si>
  <si>
    <t>PH02Gene07876</t>
  </si>
  <si>
    <t xml:space="preserve">Cellular Component: chloroplast thylakoid membrane (GO:0009535);; Biological Process: defense response to fungus, incompatible interaction (GO:0009817);; Cellular Component: chloroplast envelope (GO:0009941);; Biological Process: NADH dehydrogenase complex (plastoquinone) assembly (GO:0010258);; Molecular Function: oxidoreductase activity, acting on NAD(P)H, quinone or similar compound as acceptor (GO:0016655);; </t>
  </si>
  <si>
    <t>NADH-quinone oxidoreductase cyanobacterial subunit N</t>
  </si>
  <si>
    <t>NAD(P)H-quinone oxidoreductase subunit N, chloroplastic OS=Arabidopsis thaliana OX=3702 GN=ndhN PE=2 SV=1</t>
  </si>
  <si>
    <t>uncharacterized protein LOC100192546 [Zea mays]</t>
  </si>
  <si>
    <t>cellular component: cell (GO:0005623);; cellular component: membrane (GO:0016020);; cellular component: organelle (GO:0043226);; cellular component: organelle part (GO:0044422);; cellular component: cell part (GO:0044464);; biological process: immune system process (GO:0002376);; biological process: response to stimulus (GO:0050896);; biological process: multi-organism process (GO:0051704);; biological process: cellular process (GO:0009987);; biological process: cellular component organization or biogenesis (GO:0071840);; biological process: metabolic process (GO:0008152);; biological process: single-organism process (GO:0044699);; molecular function: catalytic activity (GO:0003824)</t>
  </si>
  <si>
    <t>PH02Gene43412</t>
  </si>
  <si>
    <t xml:space="preserve">Molecular Function: ATP-dependent peptidase activity (GO:0004176);; Molecular Function: serine-type endopeptidase activity (GO:0004252);; Biological Process: misfolded or incompletely synthesized protein catabolic process (GO:0006515);; Cellular Component: endopeptidase Clp complex (GO:0009368);; Molecular Function: ATPase binding (GO:0051117);; </t>
  </si>
  <si>
    <t xml:space="preserve">K01358|4.5e-133|bdi:100832682|K01358 ATP-dependent Clp protease, protease subunit [EC:3.4.21.92] | (RefSeq) ATP-dependent Clp protease proteolytic subunit 6, chloroplastic </t>
  </si>
  <si>
    <t>ATP-dependent Clp protease proteolytic subunit 6, chloroplastic OS=Arabidopsis thaliana OX=3702 GN=CLPP6 PE=1 SV=1</t>
  </si>
  <si>
    <t>ATP-dependent Clp protease proteolytic subunit 6, chloroplastic [Brachypodium distachyon]</t>
  </si>
  <si>
    <t>biological process: metabolic process (GO:0008152);; molecular function: catalytic activity (GO:0003824);; biological process: cellular process (GO:0009987);; cellular component: cell (GO:0005623);; cellular component: macromolecular complex (GO:0032991);; cellular component: cell part (GO:0044464);; molecular function: binding (GO:0005488)</t>
  </si>
  <si>
    <t>PH02Gene05832</t>
  </si>
  <si>
    <t xml:space="preserve">Molecular Function: DNA binding (GO:0003677);; Cellular Component: nucleus (GO:0005634);; Biological Process: leading strand elongation (GO:0006272);; Biological Process: regulation of DNA replication (GO:0006275);; Biological Process: mismatch repair (GO:0006298);; Biological Process: translesion synthesis (GO:0019985);; Molecular Function: DNA polymerase processivity factor activity (GO:0030337);; Cellular Component: PCNA complex (GO:0043626);; Biological Process: protein homotrimerization (GO:0070207);; </t>
  </si>
  <si>
    <t xml:space="preserve">K04802|2.2e-140|bdi:100843467|K04802 proliferating cell nuclear antigen | (RefSeq) proliferating cell nuclear antigen </t>
  </si>
  <si>
    <t>Proliferating cell nuclear antigen, C-terminal domain</t>
  </si>
  <si>
    <t>Proliferating cell nuclear antigen OS=Oryza sativa subsp. japonica OX=39947 GN=Os02g0805200 PE=1 SV=2</t>
  </si>
  <si>
    <t>proliferating cell nuclear antigen [Brachypodium distachyon]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</si>
  <si>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biological regulation (GO:0065007);; biological process: response to stimulus (GO:0050896);; molecular function: molecular function regulator (GO:0098772);; cellular component: macromolecular complex (GO:0032991);; biological process: cellular component organization or biogenesis (GO:0071840)</t>
  </si>
  <si>
    <t>PH02Gene49087</t>
  </si>
  <si>
    <t xml:space="preserve">K20547|9.1e-155|zma:100284192|K20547 basic endochitinase B [EC:3.2.1.14] | (RefSeq) umc1302; uncharacterized protein LOC100284192 precursor </t>
  </si>
  <si>
    <t>PH02Gene35446</t>
  </si>
  <si>
    <t>PH02Gene26793</t>
  </si>
  <si>
    <t xml:space="preserve">K10752|2.3e-29|zju:107427343|K10752 histone-binding protein RBBP4 | (RefSeq) LOW QUALITY PROTEIN: WD-40 repeat-containing protein MSI3 </t>
  </si>
  <si>
    <t>Heavy metal-associated isoprenylated plant protein 23 OS=Arabidopsis thaliana OX=3702 GN=HIPP23 PE=1 SV=1</t>
  </si>
  <si>
    <t>hypothetical protein E2562_012904 [Oryza meyeriana var. granulata]</t>
  </si>
  <si>
    <t>PH02Gene41002</t>
  </si>
  <si>
    <t xml:space="preserve">K12828|4.6e-107|sita:101780167|K12828 splicing factor 3B subunit 1 | (RefSeq) splicing factor 3B subunit 1 </t>
  </si>
  <si>
    <t>Phyllostachys_edulis_newGene_20791</t>
  </si>
  <si>
    <t xml:space="preserve">Molecular Function: DNA binding (GO:0003677);; Molecular Function: ATP binding (GO:0005524);; Biological Process: DNA repair (GO:0006281);; Molecular Function: 3'-5' DNA helicase activity (GO:0043138);; </t>
  </si>
  <si>
    <t xml:space="preserve">K10896|5.9e-83|bdi:100835661|K10896 fanconi anemia group M protein | (RefSeq) DEAD-box ATP-dependent RNA helicase FANCM isoform X1 </t>
  </si>
  <si>
    <t>DEAD-box ATP-dependent RNA helicase FANCM isoform X2 [Brachypodium distachyon]</t>
  </si>
  <si>
    <t>molecular function: binding (GO:0005488);; biological process: metabolic process (GO:0008152);; biological process: cellular process (GO:0009987);; biological process: response to stimulus (GO:0050896);; biological process: cellular component organization or biogenesis (GO:0071840);; molecular function: catalytic activity (GO:0003824)</t>
  </si>
  <si>
    <t>PH02Gene39711</t>
  </si>
  <si>
    <t xml:space="preserve">Cellular Component: nucleus (GO:0005634);; Biological Process: DNA replication (GO:0006260);; Biological Process: response to ionizing radiation (GO:0010212);; Biological Process: mitotic DNA replication checkpoint (GO:0033314);; </t>
  </si>
  <si>
    <t>uncharacterized protein LOC100832538 [Brachypodium distachyon]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</si>
  <si>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biological process: single-organism process (GO:0044699);; biological process: biological regulation (GO:0065007)</t>
  </si>
  <si>
    <t>PH02Gene50244</t>
  </si>
  <si>
    <t xml:space="preserve">K13448|1.7e-56|obr:102721602|K13448 calcium-binding protein CML | (RefSeq) probable calcium-binding protein CML31 </t>
  </si>
  <si>
    <t>PH02Gene49955</t>
  </si>
  <si>
    <t>PH02Gene18407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</si>
  <si>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Biological Process: organic acid metabolic process (GO:0006082);; Biological Process: cellular amino acid metabolic process (GO:0006520);; Biological Process: glutamate metabolic process (GO:0006536);; Biological Process: glutamate biosynthetic process (GO:0006537);; Biological Process: glutamine metabolic process (GO:0006541);; Biological Process: nitrogen compound metabolic process (GO:0006807);; Biological Process: biological_process (GO:0008150);; Biological Process: metabolic process (GO:0008152);; Biological Process: cellular amino acid biosynthetic process (GO:0008652);; Biological Process: biosynthetic process (GO:0009058);; Biological Process: glutamine family amino acid metabolic process (GO:0009064);; Biological Process: glutamine family amino acid biosynthetic process (GO:0009084);; Cellular Component: chloroplast (GO:0009507);; Cellular Component: plastid stroma (GO:0009532);; Cellular Component: plastid (GO:0009536);; Cellular Component: chloroplast stroma (GO:0009570);; Biological Process: response to endogenous stimulus (GO:0009719);; Biological Process: response to hormone (GO:0009725);; Biological Process: response to cytokinin (GO:0009735);; Biological Process: cellular process (GO:0009987);; Biological Process: response to organic substance (GO:0010033);; Biological Process: response to inorganic substance (GO:0010035);; Biological Process: response to metal ion (GO:0010038);; Molecular Function: glutamate synthase activity (GO:0015930);; Molecular Function: glutamate synthase (NADH) activity (GO:0016040);; Biological Process: organic acid biosynthetic process (GO:0016053);; Molecular Function: oxidoreductase activity (GO:0016491);; Molecular Function: oxidoreductase activity, acting on the CH-NH2 group of donors (GO:0016638);; Molecular Function: oxidoreductase activity, acting on the CH-NH2 group of donors, NAD or NADP as acceptor (GO:0016639);; Biological Process: ammonia assimilation cycle (GO:0019676);; Biological Process: nitrogen utilization (GO:0019740);; Biological Process: carboxylic acid metabolic process (GO:0019752);; Biological Process: developmental process (GO:0032502);; Biological Process: growth (GO:0040007);;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dicarboxylic acid metabolic process (GO:0043648);; Biological Process: dicarboxylic acid biosynthetic process (GO:0043650);; Biological Process: cellular metabolic process (GO:0044237);; Biological Process: primary metabolic process (GO:0044238);; Biological Process: cellular biosynthetic process (GO:0044249);; Biological Process: small molecule metabolic process (GO:0044281);; Biological Process: small molecule biosynthetic process (GO:0044283);;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Molecular Function: glutamate synthase activity, NAD(P)H as acceptor (GO:0045181);; Biological Process: carboxylic acid biosynthetic process (GO:0046394);; Biological Process: response to cadmium ion (GO:0046686);; Biological Process: developmental growth (GO:0048589);; Biological Process: response to stimulus (GO:0050896);; Biological Process: oxidation-reduction process (GO:0055114);; Biological Process: organic substance metabolic process (GO:0071704);;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</t>
  </si>
  <si>
    <t xml:space="preserve">K00264|0.0e+00|osa:4339561|K00264 glutamate synthase (NADH) [EC:1.4.1.14] | (RefSeq) glutamate synthase 2 [NADH], chloroplastic </t>
  </si>
  <si>
    <t>Glutamate synthase 2 [NADH], chloroplastic OS=Oryza sativa subsp. japonica OX=39947 GN=Os05g0555600 PE=2 SV=2</t>
  </si>
  <si>
    <t>glutamate synthase 2 [NADH], chloroplastic [Oryza sativa Japonica Group]</t>
  </si>
  <si>
    <t>PH02Gene35245</t>
  </si>
  <si>
    <t>PREDICTED: filament-like plant protein 3 [Oryza brachyantha]</t>
  </si>
  <si>
    <t>PH02Gene25372</t>
  </si>
  <si>
    <t xml:space="preserve">Molecular Function: RNA binding (GO:0003723);; Molecular Function: rRNA binding (GO:0019843);; </t>
  </si>
  <si>
    <t xml:space="preserve">K02997|1.6e-98|obr:102705608|K02997 small subunit ribosomal protein S9e | (RefSeq) 40S ribosomal protein S9-2 </t>
  </si>
  <si>
    <t>PREDICTED: 40S ribosomal protein S9-2 [Oryza brachyantha]</t>
  </si>
  <si>
    <t>PH02Gene36265</t>
  </si>
  <si>
    <t>uncharacterized protein LOC101777016 [Setaria italica]</t>
  </si>
  <si>
    <t>PH02Gene35632</t>
  </si>
  <si>
    <t>hypothetical protein EJB05_50946 [Eragrostis curvula]</t>
  </si>
  <si>
    <t>PH02Gene10597</t>
  </si>
  <si>
    <t>[CIR]</t>
  </si>
  <si>
    <t>Energy production and conversion;; Lipid transport and metabolism;; General function prediction only</t>
  </si>
  <si>
    <t xml:space="preserve">Molecular Function: L-lactate dehydrogenase activity (GO:0004459);; Molecular Function: FMN binding (GO:0010181);; Biological Process: lactate oxidation (GO:0019516);; </t>
  </si>
  <si>
    <t xml:space="preserve">K11517|9.0e-188|ats:109744615|K11517 (S)-2-hydroxy-acid oxidase [EC:1.1.3.15] | (RefSeq) LOC109744615; peroxisomal (S)-2-hydroxy-acid oxidase GLO4 </t>
  </si>
  <si>
    <t>Glyoxylate and dicarboxylate metabolism (ko00630);; Carbon metabolism (ko01200);; Peroxisome (ko04146)</t>
  </si>
  <si>
    <t>FMN-dependent dehydrogenase</t>
  </si>
  <si>
    <t>Peroxisomal (S)-2-hydroxy-acid oxidase GLO4 OS=Oryza sativa subsp. japonica OX=39947 GN=GLO4 PE=1 SV=2</t>
  </si>
  <si>
    <t>peroxisomal (S)-2-hydroxy-acid oxidase GLO4 [Aegilops tauschii subsp. tauschii]</t>
  </si>
  <si>
    <t>biological process: metabolic process (GO:0008152);; biological process: single-organism process (GO:0044699);; molecular function: catalytic activity (GO:0003824);; molecular function: binding (GO:0005488);; biological process: cellular process (GO:0009987)</t>
  </si>
  <si>
    <t>PH02Gene32556</t>
  </si>
  <si>
    <t xml:space="preserve">K10750|1.0e-266|osa:107276899|K10750 chromatin assembly factor 1 subunit A | (RefSeq) chromatin assembly factor 1 subunit FSM-like isoform X1 </t>
  </si>
  <si>
    <t>Chromatin assembly factor 1 subunit A</t>
  </si>
  <si>
    <t>Chromatin assembly factor 1 subunit FSM OS=Oryza sativa subsp. japonica OX=39947 GN=FSM PE=2 SV=1</t>
  </si>
  <si>
    <t>chromatin assembly factor 1 subunit FSM-like isoform X1 [Oryza sativa Japonica Group]</t>
  </si>
  <si>
    <t>PH02Gene10467</t>
  </si>
  <si>
    <t>Peamaclein OS=Prunus persica OX=3760 PE=1 SV=1</t>
  </si>
  <si>
    <t>peamaclein [Brachypodium distachyon]</t>
  </si>
  <si>
    <t>PH02Gene27526</t>
  </si>
  <si>
    <t xml:space="preserve">K09422|1.6e-155|obr:102700570|K09422 transcription factor MYB, plant | (RefSeq) myb-related protein Hv33-like </t>
  </si>
  <si>
    <t>PH02Gene20569</t>
  </si>
  <si>
    <t xml:space="preserve">Molecular Function: GTPase activity (GO:0003924);; Molecular Function: GTP binding (GO:0005525);; Cellular Component: microtubule (GO:0005874);; Biological Process: microtubule-based process (GO:0007017);; </t>
  </si>
  <si>
    <t xml:space="preserve">K03531|4.0e-175|ats:109750701|K03531 cell division protein FtsZ | (RefSeq) LOC109750701; cell division protein FtsZ homolog 1, chloroplastic </t>
  </si>
  <si>
    <t>FtsZ family, C-terminal domain</t>
  </si>
  <si>
    <t>cell division protein FtsZ homolog 1, chloroplastic [Aegilops tauschii subsp. tauschii]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</si>
  <si>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</t>
  </si>
  <si>
    <t>PH02Gene41326</t>
  </si>
  <si>
    <t xml:space="preserve">K02920|1.1e-48|ats:109785260|K02920 large subunit ribosomal protein L36e | (RefSeq) LOC109785260; 60S ribosomal protein L36-3-like </t>
  </si>
  <si>
    <t>hypothetical protein EJB05_35867 [Eragrostis curvula]</t>
  </si>
  <si>
    <t>PH02Gene48782</t>
  </si>
  <si>
    <t xml:space="preserve">K13065|8.5e-125|ats:109746960|K13065 shikimate O-hydroxycinnamoyltransferase [EC:2.3.1.133] | (RefSeq) LOC109746960; tryptamine benzoyltransferase 1-like </t>
  </si>
  <si>
    <t>PH02Gene23034</t>
  </si>
  <si>
    <t xml:space="preserve">Cellular Component: mitochondrion (GO:0005739);; Cellular Component: vacuolar membrane (GO:0005774);; Molecular Function: zinc ion binding (GO:0008270);; Molecular Function: transaminase activity (GO:0008483);; Molecular Function: pyridoxal phosphate binding (GO:0030170);; Biological Process: response to cadmium ion (GO:0046686);; </t>
  </si>
  <si>
    <t xml:space="preserve">K00827|3.2e-262|bdi:100846647|K00827 alanine-glyoxylate transaminase / (R)-3-amino-2-methylpropionate-pyruvate transaminase [EC:2.6.1.44 2.6.1.40] | (RefSeq) alanine--glyoxylate aminotransferase 2 homolog 1, mitochondrial </t>
  </si>
  <si>
    <t>Alanine, aspartate and glutamate metabolism (ko00250);; Glycine, serine and threonine metabolism (ko00260);; Cysteine and methionine metabolism (ko00270);; Valine, leucine and isoleucine degradation (ko00280)</t>
  </si>
  <si>
    <t>Aminotransferase class-III</t>
  </si>
  <si>
    <t>Alanine--glyoxylate aminotransferase 2 homolog 1, mitochondrial OS=Arabidopsis thaliana OX=3702 GN=AGT2 PE=1 SV=1</t>
  </si>
  <si>
    <t>alanine--glyoxylate aminotransferase 2 homolog 1, mitochondrial [Brachypodium distachyon]</t>
  </si>
  <si>
    <t>cellular component: cell (GO:0005623);; cellular component: organelle (GO:0043226);; cellular component: cell part (GO:0044464);; cellular component: membrane (GO:0016020);; cellular component: organelle part (GO:0044422);; molecular function: binding (GO:0005488);; molecular function: catalytic activity (GO:0003824);; biological process: response to stimulus (GO:0050896)</t>
  </si>
  <si>
    <t>PH02Gene50248</t>
  </si>
  <si>
    <t xml:space="preserve">K11855|1.1e-13|bvg:104906049|K11855 ubiquitin carboxyl-terminal hydrolase 36/42 [EC:3.4.19.12] | (RefSeq) ubiquitin carboxyl-terminal hydrolase 36 </t>
  </si>
  <si>
    <t>Hydrophobic seed protein</t>
  </si>
  <si>
    <t>Lipid transfer protein EARLI 1 OS=Arabidopsis thaliana OX=3702 GN=EARLI1 PE=1 SV=1</t>
  </si>
  <si>
    <t>PREDICTED: LOW QUALITY PROTEIN: pEARLI1-like lipid transfer protein 1 [Oryza brachyantha]</t>
  </si>
  <si>
    <t>PH02Gene26978</t>
  </si>
  <si>
    <t xml:space="preserve">K00574|4.8e-17|zma:100281392|K00574 cyclopropane-fatty-acyl-phospholipid synthase [EC:2.1.1.79] | (RefSeq) cyclopropane fatty acid synthase </t>
  </si>
  <si>
    <t>NAD(P)-binding Rossmann-like domain</t>
  </si>
  <si>
    <t>Protoporphyrinogen oxidase 2, chloroplastic/mitochondrial OS=Arabidopsis thaliana OX=3702 GN=PPOX2 PE=1 SV=1</t>
  </si>
  <si>
    <t>hypothetical protein EJB05_48225 [Eragrostis curvula]</t>
  </si>
  <si>
    <t>Phyllostachys_edulis_newGene_21297</t>
  </si>
  <si>
    <t>PH02Gene19725</t>
  </si>
  <si>
    <t xml:space="preserve">Cellular Component: plasma membrane (GO:0005886);; Molecular Function: water channel activity (GO:0015250);; Cellular Component: integral component of membrane (GO:0016021);; </t>
  </si>
  <si>
    <t xml:space="preserve">K09872|9.0e-151|bdi:100844653|K09872 aquaporin PIP | (RefSeq) probable aquaporin PIP2-1 </t>
  </si>
  <si>
    <t>Aquaporin PIP2-1 OS=Zea mays OX=4577 GN=PIP2-1 PE=1 SV=2</t>
  </si>
  <si>
    <t>water channel protein [Lolium arundinaceum]</t>
  </si>
  <si>
    <t>cellular component: cell (GO:0005623);; cellular component: membrane (GO:0016020);; cellular component: cell part (GO:0044464);; biological process: single-organism process (GO:0044699);; biological process: localization (GO:0051179);; molecular function: transporter activity (GO:0005215);; cellular component: membrane part (GO:0044425)</t>
  </si>
  <si>
    <t>PH02Gene16045</t>
  </si>
  <si>
    <t xml:space="preserve">Cellular Component: endosome (GO:0005768);; Cellular Component: trans-Golgi network (GO:0005802);; </t>
  </si>
  <si>
    <t>uncharacterized protein LOC100842839 [Brachypodium distachyon]</t>
  </si>
  <si>
    <t>cellular component: cell (GO:0005623);; cellular component: organelle (GO:0043226);; cellular component: cell part (GO:0044464);; cellular component: organelle part (GO:0044422)</t>
  </si>
  <si>
    <t>PH02Gene26049</t>
  </si>
  <si>
    <t xml:space="preserve">K01191|1.1e-31|pxb:103958275|K01191 alpha-mannosidase [EC:3.2.1.24] | (RefSeq) alpha-mannosidase At3g26720-like </t>
  </si>
  <si>
    <t>hypothetical protein BAE44_0021798 [Dichanthelium oligosanthes]</t>
  </si>
  <si>
    <t>PH02Gene48148</t>
  </si>
  <si>
    <t xml:space="preserve">Molecular Function: molecular_function (GO:0003674);; Molecular Function: nucleic acid binding (GO:0003676);; Molecular Function: RNA binding (GO:0003723);; Molecular Function: binding (GO:0005488);; Cellular Component: cellular_component (GO:0005575);; Cellular Component: intracellular (GO:0005622);; Cellular Component: cell (GO:0005623);; Cellular Component: cytoplasm (GO:0005737);; Biological Process: nucleobase-containing compound metabolic process (GO:0006139);; Biological Process: rRNA processing (GO:0006364);;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Cellular Component: nucleoid (GO:0009295);; Cellular Component: chloroplast (GO:0009507);; Cellular Component: plastid stroma (GO:0009532);; Cellular Component: plastid (GO:0009536);; Biological Process: cellular process (GO:0009987);; Biological Process: gene expression (GO:0010467);; Biological Process: RNA metabolic process (GO:0016070);; Biological Process: rRNA metabolic process (GO:0016072);; Biological Process: ribonucleoprotein complex biogenesis (GO:0022613);; Biological Process: ncRNA processing (GO:0034470);; Biological Process: cellular nitrogen compound metabolic process (GO:0034641);; Biological Process: ncRNA metabolic process (GO:0034660);; Biological Process: ribosome biogenesis (GO:0042254);; Cellular Component: plastid nucleoid (GO:0042646);;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cellular component biogenesis (GO:0044085);; Biological Process: cellular metabolic process (GO:0044237);; Biological Process: primary metabolic process (GO:0044238);; Cellular Component: organelle part (GO:0044422);; Cellular Component: intracellular part (GO:0044424);; Cellular Component: plastid part (GO:0044435);; Cellular Component: cytoplasmic part (GO:0044444);; Cellular Component: intracellular organelle part (GO:0044446);; Cellular Component: cell part (GO:0044464);; Biological Process: heterocycle metabolic process (GO:0046483);; Biological Process: organic substance metabolic process (GO:0071704);; Biological Process: cellular component organization or biogenesis (GO:0071840);; Biological Process: nucleic acid metabolic process (GO:0090304);; Molecular Function: organic cyclic compound binding (GO:0097159);; Biological Process: chloroplast rRNA processing (GO:1901259);; Biological Process: organic cyclic compound metabolic process (GO:1901360);; Molecular Function: heterocyclic compound binding (GO:1901363);; </t>
  </si>
  <si>
    <t xml:space="preserve">K09568|1.2e-11|apro:F751_6051|K09568 FK506-binding protein 1 [EC:5.2.1.8] | (RefSeq) FK506-binding protein 1 </t>
  </si>
  <si>
    <t>RAP domain</t>
  </si>
  <si>
    <t>RAP domain-containing protein, chloroplastic OS=Oryza sativa subsp. japonica OX=39947 GN=AL1 PE=2 SV=1</t>
  </si>
  <si>
    <t>RAP domain-containing protein, chloroplastic [Aegilops tauschii subsp. tauschii]</t>
  </si>
  <si>
    <t>molecular function: binding (GO:0005488);; cellular component: cell (GO:0005623);; cellular component: cell part (GO:0044464);; biological process: metabolic process (GO:0008152);; biological process: cellular process (GO:0009987);; cellular component: nucleoid (GO:0009295);; cellular component: organelle (GO:0043226);; cellular component: organelle part (GO:0044422);; biological process: cellular component organization or biogenesis (GO:0071840)</t>
  </si>
  <si>
    <t>PH02Gene19531</t>
  </si>
  <si>
    <t xml:space="preserve">K13648|8.4e-306|ats:109772026|K13648 alpha-1,4-galacturonosyltransferase [EC:2.4.1.43] | (RefSeq) LOC109772026; probable galacturonosyltransferase 7 isoform X1 </t>
  </si>
  <si>
    <t>PH02Gene41804</t>
  </si>
  <si>
    <t xml:space="preserve">K05350|3.4e-242|osa:4336391|K05350 beta-glucosidase [EC:3.2.1.21] | (RefSeq) beta-glucosidase 18 </t>
  </si>
  <si>
    <t>Beta-glucosidase 18 OS=Oryza sativa subsp. japonica OX=39947 GN=BGLU18 PE=3 SV=2</t>
  </si>
  <si>
    <t>hypothetical protein EJB05_38782 [Eragrostis curvula]</t>
  </si>
  <si>
    <t>PH02Gene00876</t>
  </si>
  <si>
    <t xml:space="preserve">K16302|1.7e-240|ats:109772171|K16302 metal transporter CNNM | (RefSeq) LOC109772171; DUF21 domain-containing protein At2g14520-like </t>
  </si>
  <si>
    <t>DUF21 domain-containing protein At5g52790 OS=Arabidopsis thaliana OX=3702 GN=CBSDUF5 PE=2 SV=2</t>
  </si>
  <si>
    <t>DUF21 domain-containing protein At2g14520-like [Aegilops tauschii subsp. tauschii]</t>
  </si>
  <si>
    <t>PH02Gene25656</t>
  </si>
  <si>
    <t xml:space="preserve">Cellular Component: plasma membrane (GO:0005886);; Biological Process: anther dehiscence (GO:0009901);; Biological Process: negative regulation of auxin mediated signaling pathway (GO:0010930);; Cellular Component: integral component of membrane (GO:0016021);; </t>
  </si>
  <si>
    <t xml:space="preserve">K18999|1.9e-06|fve:101299247|K18999 RNA polymerase II C-terminal domain phosphatase-like 3/4 [EC:3.1.3.16] | (RefSeq) RNA polymerase II C-terminal domain phosphatase-like 4 </t>
  </si>
  <si>
    <t>FT-interacting protein 7 OS=Oryza sativa subsp. japonica OX=39947 GN=FTIP7 PE=1 SV=1</t>
  </si>
  <si>
    <t>FT-interacting protein 1 [Oryza sativa Japonica Group]</t>
  </si>
  <si>
    <t>cellular component: cell (GO:0005623);; cellular component: membrane (GO:0016020);; cellular component: cell part (GO:0044464);; biological process: reproduction (GO:0000003);; biological process: reproductive process (GO:0022414);; biological process: multicellular organismal process (GO:0032501);; biological process: single-organism process (GO:0044699);; biological process: biological regulation (GO:0065007);; cellular component: membrane part (GO:0044425)</t>
  </si>
  <si>
    <t>PH02Gene37905</t>
  </si>
  <si>
    <t>hypothetical protein E2562_022819 [Oryza meyeriana var. granulata]</t>
  </si>
  <si>
    <t>PH02Gene50714</t>
  </si>
  <si>
    <t xml:space="preserve">K00430|1.9e-165|obr:107303826|K00430 peroxidase [EC:1.11.1.7] | (RefSeq) peroxidase 51-like </t>
  </si>
  <si>
    <t>Peroxidase 51 OS=Arabidopsis thaliana OX=3702 GN=PER51 PE=2 SV=1</t>
  </si>
  <si>
    <t>hypothetical protein E2562_014207 [Oryza meyeriana var. granulata]</t>
  </si>
  <si>
    <t>Phyllostachys_edulis_newGene_1604</t>
  </si>
  <si>
    <t>PH02Gene13873</t>
  </si>
  <si>
    <t xml:space="preserve">Molecular Function: tRNA binding (GO:0000049);; Molecular Function: aminoacyl-tRNA editing activity (GO:0002161);; Molecular Function: isoleucine-tRNA ligase activity (GO:0004822);; Molecular Function: ATP binding (GO:0005524);; Biological Process: isoleucyl-tRNA aminoacylation (GO:0006428);; </t>
  </si>
  <si>
    <t xml:space="preserve">K01870|0.0e+00|bdi:100833154|K01870 isoleucyl-tRNA synthetase [EC:6.1.1.5] | (RefSeq) isoleucine--tRNA ligase, cytoplasmic </t>
  </si>
  <si>
    <t>Isoleucine--tRNA ligase, cytoplasmic OS=Arabidopsis thaliana OX=3702 GN=At4g10320 PE=2 SV=1</t>
  </si>
  <si>
    <t>isoleucine--tRNA ligase, cytoplasmic [Brachypodium distachyon]</t>
  </si>
  <si>
    <t>Phyllostachys_edulis_newGene_21952</t>
  </si>
  <si>
    <t xml:space="preserve">K12189|2.0e-06|adu:107487508|K12189 ESCRT-II complex subunit VPS25 | (RefSeq) vacuolar protein sorting-associated protein 25-like isoform X3 </t>
  </si>
  <si>
    <t>hypothetical protein OsI_10073 [Oryza sativa Indica Group]</t>
  </si>
  <si>
    <t>Phyllostachys_edulis_newGene_14425</t>
  </si>
  <si>
    <t>uncharacterized protein LOC110435037 [Sorghum bicolor]</t>
  </si>
  <si>
    <t>PH02Gene33688</t>
  </si>
  <si>
    <t xml:space="preserve">Biological Process: endocytosis (GO:0006897);; Cellular Component: membrane (GO:0016020);; </t>
  </si>
  <si>
    <t xml:space="preserve">K20069|2.8e-141|bdi:112268491|K20069 adaptin ear-binding coat-associated protein 1/2 | (RefSeq) uncharacterized protein At1g03900 </t>
  </si>
  <si>
    <t>Protein of unknown function (DUF1681)</t>
  </si>
  <si>
    <t>Uncharacterized protein At1g03900 OS=Arabidopsis thaliana OX=3702 GN=At1g03900 PE=1 SV=1</t>
  </si>
  <si>
    <t>biological process: localization (GO:0051179);; cellular component: membrane (GO:0016020)</t>
  </si>
  <si>
    <t>PH02Gene31176</t>
  </si>
  <si>
    <t>PH02Gene30028</t>
  </si>
  <si>
    <t>PH02Gene15089</t>
  </si>
  <si>
    <t xml:space="preserve">K16055|0.0e+00|sbi:8072076|K16055 trehalose 6-phosphate synthase/phosphatase [EC:2.4.1.15 3.1.3.12] | (RefSeq) probable alpha,alpha-trehalose-phosphate synthase [UDP-forming] 7 </t>
  </si>
  <si>
    <t>Probable alpha,alpha-trehalose-phosphate synthase [UDP-forming] 7 OS=Arabidopsis thaliana OX=3702 GN=TPS7 PE=1 SV=1</t>
  </si>
  <si>
    <t>hypothetical protein EJB05_16976 [Eragrostis curvula]</t>
  </si>
  <si>
    <t>Phyllostachys_edulis_newGene_7924</t>
  </si>
  <si>
    <t xml:space="preserve">K13428|5.7e-12|brp:103856446|K13428 LRR receptor-like serine/threonine-protein kinase EFR [EC:2.7.11.1] | (RefSeq) LRR receptor-like serine/threonine-protein kinase EFR </t>
  </si>
  <si>
    <t>PH02Gene14747</t>
  </si>
  <si>
    <t xml:space="preserve">K06207|0.0e+00|dosa:Os01t0752700-01|K06207 GTP-binding protein | (RefSeq) Os01g0752700; Similar to GTP-binding protein. </t>
  </si>
  <si>
    <t>uncharacterized protein LOC4327008 [Oryza sativa Japonica Group]</t>
  </si>
  <si>
    <t>PH02Gene43707</t>
  </si>
  <si>
    <t>hypothetical protein BAE44_0006496 [Dichanthelium oligosanthes]</t>
  </si>
  <si>
    <t>PH02Gene27029</t>
  </si>
  <si>
    <t>Fantastic Four meristem regulator</t>
  </si>
  <si>
    <t>Protein FAF-like, chloroplastic OS=Arabidopsis thaliana OX=3702 GN=At5g22090 PE=2 SV=1</t>
  </si>
  <si>
    <t>uncharacterized protein LOC109763145 [Aegilops tauschii subsp. tauschii]</t>
  </si>
  <si>
    <t>PH02Gene50772</t>
  </si>
  <si>
    <t xml:space="preserve">Molecular Function: oxidoreductase activity, acting on CH-OH group of donors (GO:0016614);; Molecular Function: flavin adenine dinucleotide binding (GO:0050660);; </t>
  </si>
  <si>
    <t xml:space="preserve">K15403|8.2e-198|obr:102721191|K15403 fatty acid omega-hydroxy dehydrogenase [EC:1.1.-.-] | (RefSeq) protein HOTHEAD </t>
  </si>
  <si>
    <t>GMC oxidoreductase</t>
  </si>
  <si>
    <t>Protein HOTHEAD OS=Arabidopsis thaliana OX=3702 GN=HTH PE=1 SV=1</t>
  </si>
  <si>
    <t>PREDICTED: protein HOTHEAD [Oryza brachyantha]</t>
  </si>
  <si>
    <t>PH02Gene05413</t>
  </si>
  <si>
    <t xml:space="preserve">K14504|1.8e-159|dosa:Os06t0696400-01|K14504 xyloglucan:xyloglucosyl transferase TCH4 [EC:2.4.1.207] | (RefSeq) Os06g0696400; Xyloglycan endo-transglycosylase precursor. </t>
  </si>
  <si>
    <t>xyloglucan endotransglucosylase hydrolase 2 [Bambusa oldhamii]</t>
  </si>
  <si>
    <t>PH02Gene04154</t>
  </si>
  <si>
    <t>PREDICTED: uncharacterized protein LOC102705209 [Oryza brachyantha]</t>
  </si>
  <si>
    <t>PH02Gene14204</t>
  </si>
  <si>
    <t>hypothetical protein E2562_025954 [Oryza meyeriana var. granulata]</t>
  </si>
  <si>
    <t>PH02Gene23759</t>
  </si>
  <si>
    <t xml:space="preserve">K15095|2.1e-137|sbi:8078896|K15095 (+)-neomenthol dehydrogenase [EC:1.1.1.208] | (RefSeq) salutaridine reductase </t>
  </si>
  <si>
    <t>Salutaridine reductase OS=Papaver bracteatum OX=215227 GN=SALR PE=1 SV=1</t>
  </si>
  <si>
    <t>salutaridine reductase [Sorghum bicolor]</t>
  </si>
  <si>
    <t>PH02Gene06158</t>
  </si>
  <si>
    <t xml:space="preserve">Molecular Function: prephenate dehydratase activity (GO:0004664);; Biological Process: L-phenylalanine biosynthetic process (GO:0009094);; Cellular Component: chloroplast stroma (GO:0009570);; Molecular Function: arogenate dehydratase activity (GO:0047769);; </t>
  </si>
  <si>
    <t xml:space="preserve">K05359|5.5e-213|zma:100193934|K05359 arogenate/prephenate dehydratase [EC:4.2.1.91 4.2.1.51] | (RefSeq) uncharacterized protein LOC100193934 </t>
  </si>
  <si>
    <t>Prephenate dehydratase</t>
  </si>
  <si>
    <t>Arogenate dehydratase/prephenate dehydratase 6, chloroplastic OS=Arabidopsis thaliana OX=3702 GN=ADT6 PE=1 SV=1</t>
  </si>
  <si>
    <t>hypothetical protein GQ55_7G129500 [Panicum hallii var. hallii]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</si>
  <si>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</t>
  </si>
  <si>
    <t>PH02Gene35376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</si>
  <si>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transmembrane receptor protein serine/threonine kinase activity (GO:0004675);; Molecular Function: protein tyrosine kinase activity (GO:0004713);; Molecular Function: transmembrane signaling receptor activity (GO:0004888);; Molecular Function: protein binding (GO:0005515);; Cellular Component: cellular_component (GO:0005575);; Cellular Component: cell (GO:0005623);;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cell surface receptor signaling pathway (GO:0007166);; Biological Process: enzyme linked receptor protein signaling pathway (GO:0007167);; Biological Process: transmembrane receptor protein serine/threonine kinase signaling pathway (GO:0007178);; Biological Process: multicellular organism development (GO:0007275);; Biological Process: aging (GO:0007568);; Biological Process: biological_process (GO:0008150);; Biological Process: metabolic process (GO:0008152);; Biological Process: cellular process (GO:0009987);; Biological Process: leaf senescence (GO:0010150);;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peptidyl-tyrosine phosphorylation (GO:0018108);; Biological Process: peptidyl-amino acid modification (GO:0018193);; Biological Process: peptidyl-tyrosine modification (GO:0018212);; Molecular Function: transmembrane receptor protein kinase activity (GO:0019199);; Biological Process: protein metabolic process (GO:0019538);; Biological Process: signaling (GO:0023052);; Biological Process: multicellular organismal process (GO:0032501);; Biological Process: developmental process (GO:0032502);; Biological Process: protein modification process (GO:0036211);; Molecular Function: signaling receptor activity (GO:0038023);;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leaf development (GO:0048366);; Biological Process: shoot system development (GO:0048367);;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cellular response to stimulus (GO:0051716);; Molecular Function: molecular transducer activity (GO:0060089);; Biological Process: biological regulation (GO:0065007);; Biological Process: organic substance metabolic process (GO:0071704);; Cellular Component: cell periphery (GO:0071944);; Biological Process: plant organ senescence (GO:0090693);; Biological Process: plant organ development (GO:0099402);; Biological Process: organonitrogen compound metabolic process (GO:1901564);; </t>
  </si>
  <si>
    <t xml:space="preserve">K13418|1.2e-137|ppp:112278174|K13418 somatic embryogenesis receptor kinase 1 [EC:2.7.10.1 2.7.11.1] | (RefSeq) LRR receptor kinase BAK1-like </t>
  </si>
  <si>
    <t>Probable LRR receptor-like serine/threonine-protein kinase At4g30520 OS=Arabidopsis thaliana OX=3702 GN=At4g30520 PE=1 SV=1</t>
  </si>
  <si>
    <t>hypothetical protein E2562_028692 [Oryza meyeriana var. granulata]</t>
  </si>
  <si>
    <t>molecular function: catalytic activity (GO:0003824);;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(GO:0044464);; biological process: multicellular organismal process (GO:0032501);; biological process: developmental process (GO:0032502)</t>
  </si>
  <si>
    <t>PH02Gene09261</t>
  </si>
  <si>
    <t>BTB/POZ domain-containing protein At3g50780 OS=Arabidopsis thaliana OX=3702 GN=At3g50780 PE=2 SV=1</t>
  </si>
  <si>
    <t>BTB/POZ domain-containing protein At3g50780-like [Aegilops tauschii subsp. tauschii]</t>
  </si>
  <si>
    <t>PH02Gene46401</t>
  </si>
  <si>
    <t xml:space="preserve">K14494|2.7e-22|bdi:100837983|K14494 DELLA protein | (RefSeq) DELLA protein SLR1 </t>
  </si>
  <si>
    <t>PH02Gene10385</t>
  </si>
  <si>
    <t xml:space="preserve">K05275|1.8e-24|bdi:100831456|K05275 pyridoxine 4-dehydrogenase [EC:1.1.1.65] | (RefSeq) pyridoxal reductase, chloroplastic isoform X1 </t>
  </si>
  <si>
    <t>Pyridoxal reductase, chloroplastic OS=Arabidopsis thaliana OX=3702 GN=PLR1 PE=1 SV=1</t>
  </si>
  <si>
    <t>hypothetical protein BRADI_3g30847v3 [Brachypodium distachyon]</t>
  </si>
  <si>
    <t>PH02Gene08959</t>
  </si>
  <si>
    <t xml:space="preserve">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Biological Process: regulation of transcription, DNA-templated (GO:0006355);; Biological Process: response to stress (GO:0006950);; Biological Process: defense response (GO:0006952);; Biological Process: biological_process (GO:0008150);; Biological Process: response to external stimulus (GO:0009605);; Biological Process: response to biotic stimulus (GO:0009607);; Biological Process: response to fungus (GO:0009620);;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response to external biotic stimulus (GO:0043207);; Molecular Function: sequence-specific DNA binding (GO:0043565);; Biological Process: regulation of biological process (GO:0050789);; Biological Process: regulation of cellular process (GO:0050794);; Biological Process: defense response to fungus (GO:0050832);; Biological Process: response to stimulus (GO:0050896);; Biological Process: regulation of nitrogen compound metabolic process (GO:0051171);; Biological Process: regulation of RNA metabolic process (GO:0051252);; Biological Process: multi-organism process (GO:0051704);; Biological Process: response to other organism (GO:0051707);;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Biological Process: defense response to other organism (GO:0098542);;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</si>
  <si>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K12900|1.4e-25|lang:109341833|K12900 FUS-interacting serine-arginine-rich protein 1 | (RefSeq) serine/arginine-rich SC35-like splicing factor SCL30A </t>
  </si>
  <si>
    <t>hypothetical protein E2562_014997 [Oryza meyeriana var. granulata]</t>
  </si>
  <si>
    <t>molecular function: binding (GO:0005488);; biological process: biological regulation (GO:0065007);; molecular function: nucleic acid binding transcription factor activity (GO:0001071);; biological process: response to stimulus (GO:0050896);; biological process: multi-organism process (GO:0051704)</t>
  </si>
  <si>
    <t>PH02Gene18409</t>
  </si>
  <si>
    <t xml:space="preserve">K11584|1.3e-256|bdi:100832862|K11584 serine/threonine-protein phosphatase 2A regulatory subunit B' | (RefSeq) serine/threonine protein phosphatase 2A 57 kDa regulatory subunit B' kappa isoform </t>
  </si>
  <si>
    <t>hypothetical protein E2562_022078 [Oryza meyeriana var. granulata]</t>
  </si>
  <si>
    <t>PH02Gene02347</t>
  </si>
  <si>
    <t xml:space="preserve">Molecular Function: protein methyltransferase activity (GO:0008276);; </t>
  </si>
  <si>
    <t>uncharacterized protein LOC104582626 [Brachypodium distachyon]</t>
  </si>
  <si>
    <t>PH02Gene07679</t>
  </si>
  <si>
    <t xml:space="preserve">Molecular Function: protein kinase activity (GO:0004672);; Molecular Function: protein binding (GO:0005515);; Molecular Function: ATP binding (GO:0005524);; Cellular Component: cellular_component (GO:0005575);; Cellular Component: cell (GO:0005623);; Cellular Component: plasma membrane (GO:0005886);; Biological Process: protein phosphorylation (GO:0006468);; Cellular Component: membrane (GO:0016020);; Cellular Component: cell part (GO:0044464);; Cellular Component: cell periphery (GO:0071944);; </t>
  </si>
  <si>
    <t xml:space="preserve">K20718|1.8e-35|cmax:111481195|K20718 LRR receptor-like serine/threonine-protein kinase ERECTA [EC:2.7.11.1] | (RefSeq) LRR receptor-like serine/threonine-protein kinase ERECTA isoform X1 </t>
  </si>
  <si>
    <t>Probable inactive receptor kinase At5g67200 OS=Arabidopsis thaliana OX=3702 GN=At5g67200 PE=1 SV=1</t>
  </si>
  <si>
    <t>hypothetical protein E2562_004224 [Oryza meyeriana var. granulata]</t>
  </si>
  <si>
    <t>PH02Gene40760</t>
  </si>
  <si>
    <t>GEM-like protein 4 [Hordeum vulgare]</t>
  </si>
  <si>
    <t>PH02Gene19629</t>
  </si>
  <si>
    <t xml:space="preserve">K12198|5.5e-45|sita:101765827|K12198 charged multivesicular body protein 5 | (RefSeq) vacuolar protein sorting-associated protein 60.1 </t>
  </si>
  <si>
    <t>Light regulated protein Lir1</t>
  </si>
  <si>
    <t>Light-regulated protein, chloroplastic OS=Oryza sativa subsp. japonica OX=39947 GN=LIR1 PE=1 SV=1</t>
  </si>
  <si>
    <t>light-regulated protein, chloroplastic [Panicum hallii]</t>
  </si>
  <si>
    <t>PH02Gene26286</t>
  </si>
  <si>
    <t>Methyl-CpG binding domain</t>
  </si>
  <si>
    <t>hypothetical protein E2562_037279 [Oryza meyeriana var. granulata]</t>
  </si>
  <si>
    <t>PH02Gene20458</t>
  </si>
  <si>
    <t xml:space="preserve">Molecular Function: catalytic activity (GO:0003824);; Molecular Function: metal ion binding (GO:0046872);; </t>
  </si>
  <si>
    <t xml:space="preserve">K01412|1.2e-240|ats:109786571|K01412 mitochondrial-processing peptidase subunit alpha [EC:3.4.24.64] | (RefSeq) LOC109786571; mitochondrial-processing peptidase subunit alpha-like </t>
  </si>
  <si>
    <t>Insulinase (Peptidase family M16)</t>
  </si>
  <si>
    <t>Mitochondrial-processing peptidase subunit alpha OS=Solanum tuberosum OX=4113 GN=MPP PE=1 SV=1</t>
  </si>
  <si>
    <t>hypothetical protein BRADI_2g61800v3 [Brachypodium distachyon]</t>
  </si>
  <si>
    <t>PH02Gene27443</t>
  </si>
  <si>
    <t xml:space="preserve">Cellular Component: cytosol (GO:0005829);; Biological Process: cysteine biosynthetic process from serine (GO:0006535);; Molecular Function: serine O-acetyltransferase activity (GO:0009001);; </t>
  </si>
  <si>
    <t xml:space="preserve">K00640|5.2e-153|osa:4324655|K00640 serine O-acetyltransferase [EC:2.3.1.30] | (RefSeq) probable serine acetyltransferase 1 </t>
  </si>
  <si>
    <t>Sat1 [Hordeum vulgare]</t>
  </si>
  <si>
    <t>PH02Gene32058</t>
  </si>
  <si>
    <t xml:space="preserve">K15377|0.0e+00|dosa:Os04t0681400-01|K15377 solute carrier family 44 (choline transporter-like protein), member 2/4/5 | (RefSeq) Os04g0681400; Protein of unknown function DUF580 family protein. </t>
  </si>
  <si>
    <t>hypothetical protein EJB05_10350 [Eragrostis curvula]</t>
  </si>
  <si>
    <t>PH02Gene45583</t>
  </si>
  <si>
    <t xml:space="preserve">K13051|8.1e-172|sita:101778330|K13051 L-asparaginase / beta-aspartyl-peptidase [EC:3.5.1.1 3.4.19.5] | (RefSeq) probable isoaspartyl peptidase/L-asparaginase 2 </t>
  </si>
  <si>
    <t>PH02Gene39615</t>
  </si>
  <si>
    <t xml:space="preserve">K09422|3.4e-120|ats:109766585|K09422 transcription factor MYB, plant | (RefSeq) LOC109766585; transcription factor MYB44-like </t>
  </si>
  <si>
    <t>Transcription factor MYB44 OS=Arabidopsis thaliana OX=3702 GN=MYB44 PE=1 SV=1</t>
  </si>
  <si>
    <t>PH02Gene06956</t>
  </si>
  <si>
    <t>Mavicyanin OS=Cucurbita pepo OX=3663 PE=1 SV=1</t>
  </si>
  <si>
    <t>mavicyanin [Brachypodium distachyon]</t>
  </si>
  <si>
    <t>PH02Gene16025</t>
  </si>
  <si>
    <t>PH02Gene08828</t>
  </si>
  <si>
    <t>PH02Gene32712</t>
  </si>
  <si>
    <t xml:space="preserve">K20888|4.6e-65|smo:SELMODRAFT_451121|K20888 xyloglucan galactosyltransferase MUR3 [EC:2.4.1.-] | (RefSeq) GT47A8-2; galactosyltransferase-like protein </t>
  </si>
  <si>
    <t>PH02Gene45666</t>
  </si>
  <si>
    <t>PH02Gene48356</t>
  </si>
  <si>
    <t xml:space="preserve">K05909|1.5e-269|ats:109741539|K05909 laccase [EC:1.10.3.2] | (RefSeq) LOC109741539; laccase-25-like isoform X1 </t>
  </si>
  <si>
    <t>PH02Gene20503</t>
  </si>
  <si>
    <t xml:space="preserve">Molecular Function: dolichyl-diphosphooligosaccharide-protein glycotransferase activity (GO:0004579);; Cellular Component: endoplasmic reticulum membrane (GO:0005789);; Biological Process: protein glycosylation (GO:0006486);; Cellular Component: integral component of membrane (GO:0016021);; </t>
  </si>
  <si>
    <t xml:space="preserve">K12666|0.0e+00|sita:101755009|K12666 oligosaccharyltransferase complex subunit alpha (ribophorin I) | (RefSeq) dolichyl-diphosphooligosaccharide--protein glycosyltransferase subunit 1A </t>
  </si>
  <si>
    <t>Dolichyl-diphosphooligosaccharide--protein glycosyltransferase subunit 1A OS=Oryza sativa subsp. japonica OX=39947 GN=OST1A PE=2 SV=1</t>
  </si>
  <si>
    <t>dolichyl-diphosphooligosaccharide--protein glycosyltransferase subunit 1A [Panicum miliaceum]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</si>
  <si>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</t>
  </si>
  <si>
    <t>PH02Gene32518</t>
  </si>
  <si>
    <t xml:space="preserve">K11426|5.2e-149|ats:109736528|K11426 [histone H3]-lysine4/36 N-trimethyltransferase SMYD [EC:2.1.1.354 2.1.1.357] | (RefSeq) LOC109736528; histone-lysine N-methyltransferase ATXR4 </t>
  </si>
  <si>
    <t>Histone-lysine N-methyltransferase ATXR4 OS=Arabidopsis thaliana OX=3702 GN=ATXR4 PE=2 SV=2</t>
  </si>
  <si>
    <t>histone-lysine N-methyltransferase ATXR4 [Aegilops tauschii subsp. tauschii]</t>
  </si>
  <si>
    <t>PH02Gene01955</t>
  </si>
  <si>
    <t xml:space="preserve">Molecular Function: transcription factor activity, sequence-specific DNA binding (GO:0003700);; Cellular Component: nucleus (GO:0005634);; Cellular Component: cytoplasm (GO:0005737);; Biological Process: regulation of transcription, DNA-templated (GO:0006355);; Molecular Function: sequence-specific DNA binding (GO:0043565);; </t>
  </si>
  <si>
    <t xml:space="preserve">K14494|4.1e-31|brp:103855161|K14494 DELLA protein | (RefSeq) LOW QUALITY PROTEIN: DELLA protein RGL2 </t>
  </si>
  <si>
    <t>Scarecrow-like protein 8 OS=Arabidopsis thaliana OX=3702 GN=SCL8 PE=2 SV=1</t>
  </si>
  <si>
    <t>scarecrow-like protein 8 [Brachypodium distachyon]</t>
  </si>
  <si>
    <t>PH02Gene50154</t>
  </si>
  <si>
    <t xml:space="preserve">K14209|8.5e-07|mus:103973443|K14209 solute carrier family 36 (proton-coupled amino acid transporter) | (RefSeq) amino acid transporter ANTL1-like </t>
  </si>
  <si>
    <t>hypothetical protein E2562_038634 [Oryza meyeriana var. granulata]</t>
  </si>
  <si>
    <t>PH02Gene39542</t>
  </si>
  <si>
    <t xml:space="preserve">K22683|7.2e-245|bdi:100841142|K22683 aspartyl protease family protein [EC:3.4.23.-] | (RefSeq) aspartyl protease family protein 2 </t>
  </si>
  <si>
    <t>Aspartyl protease family protein 2 OS=Arabidopsis thaliana OX=3702 GN=APF2 PE=2 SV=1</t>
  </si>
  <si>
    <t>hypothetical protein E2562_009809 [Oryza meyeriana var. granulata]</t>
  </si>
  <si>
    <t>PH02Gene23819</t>
  </si>
  <si>
    <t xml:space="preserve">K22377|1.8e-14|smo:SELMODRAFT_437336|K22377 E3 ubiquitin-protein ligase listerin [EC:2.3.2.27] | (RefSeq) hypothetical protein </t>
  </si>
  <si>
    <t>Zinc finger protein CONSTANS-LIKE 5 OS=Arabidopsis thaliana OX=3702 GN=COL5 PE=2 SV=2</t>
  </si>
  <si>
    <t>hypothetical protein BAE44_0023571 [Dichanthelium oligosanthes]</t>
  </si>
  <si>
    <t>Phyllostachys_edulis_newGene_1037</t>
  </si>
  <si>
    <t>PH02Gene08206</t>
  </si>
  <si>
    <t xml:space="preserve">K05665|0.0e+00|sita:101758752|K05665 ATP-binding cassette, subfamily C (CFTR/MRP), member 1 [EC:7.6.2.3] | (RefSeq) ABC transporter C family member 8 </t>
  </si>
  <si>
    <t>ABC transporter C family member 8-like isoform X2 [Setaria viridis]</t>
  </si>
  <si>
    <t>PH02Gene11698</t>
  </si>
  <si>
    <t xml:space="preserve">K24184|9.4e-215|dosa:Os10t0139700-01|K24184 cytochrome P450 family 89 subfamily A [EC:1.14.-.-] | (RefSeq) Os10g0139700; Cytochrome P450 family protein. </t>
  </si>
  <si>
    <t>Cytochrome P450 89A2 OS=Arabidopsis thaliana OX=3702 GN=CYP89A2 PE=2 SV=2</t>
  </si>
  <si>
    <t>hypothetical protein GQ55_9G360100 [Panicum hallii var. hallii]</t>
  </si>
  <si>
    <t>PH02Gene03561</t>
  </si>
  <si>
    <t>hypothetical protein OsI_10110 [Oryza sativa Indica Group]</t>
  </si>
  <si>
    <t>PH02Gene42254</t>
  </si>
  <si>
    <t xml:space="preserve">K18134|3.1e-67|tcc:18593455|K18134 EGF domain-specific O-GlcNAc transferase [EC:2.4.1.255] | (RefSeq) uncharacterized LOC18593455 </t>
  </si>
  <si>
    <t>PH02Gene02423</t>
  </si>
  <si>
    <t xml:space="preserve">K20663|7.1e-250|ats:109743419|K20663 gibberellin 16alpha,17-epoxidase [EC:1.14.-.-] | (RefSeq) LOC109743419; cytochrome P450 714D1-like </t>
  </si>
  <si>
    <t>Cytochrome P450 714D1 OS=Oryza sativa subsp. japonica OX=39947 GN=CYP714D1 PE=1 SV=1</t>
  </si>
  <si>
    <t>hypothetical protein D1007_27319 [Hordeum vulgare]</t>
  </si>
  <si>
    <t>PH02Gene00035</t>
  </si>
  <si>
    <t xml:space="preserve">K02993|2.4e-99|sita:101784981|K02993 small subunit ribosomal protein S7e | (RefSeq) 40S ribosomal protein S7 </t>
  </si>
  <si>
    <t>Ribosomal protein S7e</t>
  </si>
  <si>
    <t>40S ribosomal protein S7 OS=Secale cereale OX=4550 GN=RPS7 PE=2 SV=1</t>
  </si>
  <si>
    <t>PH02Gene21326</t>
  </si>
  <si>
    <t xml:space="preserve">Molecular Function: nucleic acid binding (GO:0003676);; Cellular Component: cellular_component (GO:0005575);; Cellular Component: intracellular (GO:0005622);; Cellular Component: cell (GO:0005623);; Cellular Component: nucleus (GO:0005634);; Cellular Component: nucleolus (GO:0005730);; Cellular Component: membrane-enclosed lumen (GO:0031974);; Cellular Component: nuclear lumen (GO:0031981);;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Cellular Component: organelle part (GO:0044422);; Cellular Component: intracellular part (GO:0044424);; Cellular Component: nuclear part (GO:0044428);; Cellular Component: intracellular organelle part (GO:0044446);; Cellular Component: cell part (GO:0044464);; Cellular Component: intracellular organelle lumen (GO:0070013);; </t>
  </si>
  <si>
    <t xml:space="preserve">K14837|9.1e-174|dosa:Os03t0854300-01|K14837 nucleolar protein 12 | (RefSeq) Os03g0854300; Nucleotide-binding, alpha-beta plait domain containing protein. </t>
  </si>
  <si>
    <t>hypothetical protein E2562_009234 [Oryza meyeriana var. granulata]</t>
  </si>
  <si>
    <t>molecular function: binding (GO:0005488);; cellular component: cell (GO:0005623);; cellular component: cell part (GO:0044464);; cellular component: organelle (GO:0043226);; cellular component: organelle part (GO:0044422);; cellular component: membrane-enclosed lumen (GO:0031974)</t>
  </si>
  <si>
    <t>PH02Gene26417</t>
  </si>
  <si>
    <t xml:space="preserve">Molecular Function: ion channel activity (GO:0005216);; Molecular Function: calcium ion binding (GO:0005509);; Cellular Component: integral component of membrane (GO:0016021);; </t>
  </si>
  <si>
    <t xml:space="preserve">K16900|0.0e+00|zma:778433|K16900 two pore calcium channel protein, plant | (RefSeq) two pore calcium channel protein 1 isoform X1 </t>
  </si>
  <si>
    <t>Two pore calcium channel protein 1 OS=Oryza sativa subsp. japonica OX=39947 GN=TPC1 PE=1 SV=2</t>
  </si>
  <si>
    <t>two pore calcium channel protein 1 [Panicum miliaceum]</t>
  </si>
  <si>
    <t>biological process: localization (GO:0051179);; molecular function: transporter activity (GO:0005215);; molecular function: binding (GO:0005488);; cellular component: membrane (GO:0016020);; cellular component: membrane part (GO:0044425)</t>
  </si>
  <si>
    <t>Phyllostachys_edulis_newGene_12162</t>
  </si>
  <si>
    <t>PH02Gene20800</t>
  </si>
  <si>
    <t xml:space="preserve">K13422|4.5e-37|adu:107477383|K13422 transcription factor MYC2 | (RefSeq) transcription factor MYC2 </t>
  </si>
  <si>
    <t>Anthocyanin regulatory R-S protein OS=Zea mays OX=4577 GN=R-S PE=2 SV=1</t>
  </si>
  <si>
    <t>anthocyanin regulatory R-S protein-like isoform X2 [Panicum hallii]</t>
  </si>
  <si>
    <t>PH02Gene35415</t>
  </si>
  <si>
    <t>uncharacterized protein LOC112879005 isoform X2 [Panicum hallii]</t>
  </si>
  <si>
    <t>PH02Gene47578</t>
  </si>
  <si>
    <t xml:space="preserve">K15078|4.8e-70|tcc:18614561|K15078 structure-specific endonuclease subunit SLX1 [EC:3.6.1.-] | (RefSeq) putative disease resistance protein RGA3 </t>
  </si>
  <si>
    <t>putative disease resistance RPP13-like protein 1 isoform X1 [Setaria viridis]</t>
  </si>
  <si>
    <t>PH02Gene06568</t>
  </si>
  <si>
    <t xml:space="preserve">K05658|0.0e+00|ats:109755064|K05658 ATP-binding cassette, subfamily B (MDR/TAP), member 1 [EC:7.6.2.2] | (RefSeq) LOC109755064; ABC transporter B family member 5-like isoform X1 </t>
  </si>
  <si>
    <t>Phyllostachys_edulis_newGene_3018</t>
  </si>
  <si>
    <t>PH02Gene12020</t>
  </si>
  <si>
    <t>Phosphatidylcholine:diacylglycerol cholinephosphotransferase 1 OS=Arabidopsis thaliana OX=3702 GN=ROD1 PE=1 SV=1</t>
  </si>
  <si>
    <t>hypothetical protein EE612_035236 [Oryza sativa]</t>
  </si>
  <si>
    <t>PH02Gene39103</t>
  </si>
  <si>
    <t xml:space="preserve">Molecular Function: serine-type endopeptidase activity (GO:0004252);; Molecular Function: tripeptidyl-peptidase activity (GO:0008240);; </t>
  </si>
  <si>
    <t xml:space="preserve">K01280|0.0e+00|obr:102701235|K01280 tripeptidyl-peptidase II [EC:3.4.14.10] | (RefSeq) tripeptidyl-peptidase 2 </t>
  </si>
  <si>
    <t>Tripeptidyl peptidase II</t>
  </si>
  <si>
    <t>Tripeptidyl-peptidase 2 OS=Oryza sativa subsp. japonica OX=39947 GN=TPP2 PE=2 SV=1</t>
  </si>
  <si>
    <t>PREDICTED: tripeptidyl-peptidase 2 [Oryza brachyantha]</t>
  </si>
  <si>
    <t>PH02Gene03419</t>
  </si>
  <si>
    <t xml:space="preserve">K01859|0.0e+00|sita:101771169|K01859 chalcone isomerase [EC:5.5.1.6] | (RefSeq) vacuolar-sorting receptor 1 </t>
  </si>
  <si>
    <t>Vacuolar-sorting receptor 3 OS=Arabidopsis thaliana OX=3702 GN=VSR3 PE=2 SV=1</t>
  </si>
  <si>
    <t>hypothetical protein GQ55_8G011000 [Panicum hallii var. hallii]</t>
  </si>
  <si>
    <t>PH02Gene07196</t>
  </si>
  <si>
    <t xml:space="preserve">K20557|7.5e-38|sly:101263700|K20557 transcription factor VIP1 | (RefSeq) transcription factor VIP1 </t>
  </si>
  <si>
    <t>Phyllostachys_edulis_newGene_18191</t>
  </si>
  <si>
    <t xml:space="preserve">K15803|8.0e-36|sita:101777640|K15803 (-)-germacrene D synthase [EC:4.2.3.75] | (RefSeq) beta-sesquiphellandrene synthase </t>
  </si>
  <si>
    <t>(E)-beta-caryophyllene synthase OS=Zea mays OX=4577 GN=TPS23 PE=3 SV=1</t>
  </si>
  <si>
    <t>PH02Gene26580</t>
  </si>
  <si>
    <t xml:space="preserve">Cellular Component: endosome (GO:0005768);; Cellular Component: endoplasmic reticulum (GO:0005783);; Cellular Component: trans-Golgi network (GO:0005802);; Biological Process: GPI anchor biosynthetic process (GO:0006506);; Cellular Component: integral component of membrane (GO:0016021);; Molecular Function: hydrolase activity (GO:0016787);; </t>
  </si>
  <si>
    <t xml:space="preserve">K23362|1.1e-268|sita:101756483|K23362 ethanolamine phosphate phosphodiesterase [EC:3.1.-.-] | (RefSeq) uncharacterized protein C630.12 isoform X2 </t>
  </si>
  <si>
    <t>uncharacterized protein C630.12 isoform X2 [Setaria viridis]</t>
  </si>
  <si>
    <t>cellular component: cell (GO:0005623);; cellular component: organelle (GO:0043226);; cellular component: cell part (GO:0044464);; cellular component: organelle part (GO:0044422);; 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</t>
  </si>
  <si>
    <t>PH02Gene06709</t>
  </si>
  <si>
    <t xml:space="preserve">K20102|3.6e-242|bdi:100835140|K20102 YTH domain-containing family protein | (RefSeq) YTH domain-containing family protein 1 </t>
  </si>
  <si>
    <t>hypothetical protein GQ55_9G054300 [Panicum hallii var. hallii]</t>
  </si>
  <si>
    <t>Phyllostachys_edulis_newGene_7925</t>
  </si>
  <si>
    <t xml:space="preserve">K20181|5.2e-57|mtr:MTR_5g026090|K20181 vacuolar protein sorting-associated protein 18 | (RefSeq) vacuolar sorting-associated-like protein </t>
  </si>
  <si>
    <t>PH02Gene29646</t>
  </si>
  <si>
    <t xml:space="preserve">Molecular Function: ferroxidase activity (GO:0004322);; Cellular Component: mitochondrion (GO:0005739);; Molecular Function: ferric iron binding (GO:0008199);; Biological Process: aerobic respiration (GO:0009060);; Cellular Component: chloroplast (GO:0009507);; Biological Process: embryo development ending in seed dormancy (GO:0009793);; Biological Process: iron-sulfur cluster assembly (GO:0016226);; Biological Process: response to hydrogen peroxide (GO:0042542);; Biological Process: regulation of iron-sulfur cluster assembly (GO:1903329);; </t>
  </si>
  <si>
    <t xml:space="preserve">K19054|6.8e-34|obr:102722906|K19054 frataxin [EC:1.16.3.1] | (RefSeq) frataxin, mitochondrial </t>
  </si>
  <si>
    <t>Frataxin-like domain</t>
  </si>
  <si>
    <t>Frataxin, mitochondrial OS=Arabidopsis thaliana OX=3702 GN=FH PE=1 SV=2</t>
  </si>
  <si>
    <t>PREDICTED: frataxin, mitochondrial isoform X1 [Oryza brachyantha]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</si>
  <si>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molecular function: binding (GO:0005488);;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(GO:0032502);; biological process: cellular component organization or biogenesis (GO:0071840);; biological process: response to stimulus (GO:0050896);; biological process: biological regulation (GO:0065007)</t>
  </si>
  <si>
    <t>PH02Gene19154</t>
  </si>
  <si>
    <t xml:space="preserve">Molecular Function: squalene monooxygenase activity (GO:0004506);; Cellular Component: integral component of membrane (GO:0016021);; Biological Process: sterol biosynthetic process (GO:0016126);; Molecular Function: flavin adenine dinucleotide binding (GO:0050660);; </t>
  </si>
  <si>
    <t xml:space="preserve">K00511|8.7e-277|obr:102713249|K00511 squalene monooxygenase [EC:1.14.14.17] | (RefSeq) squalene monooxygenase-like </t>
  </si>
  <si>
    <t>Steroid biosynthesis (ko00100);; Sesquiterpenoid and triterpenoid biosynthesis (ko00909)</t>
  </si>
  <si>
    <t>Squalene epoxidase</t>
  </si>
  <si>
    <t>Squalene monooxygenase SE1 OS=Panax ginseng OX=4054 GN=SQE1 PE=2 SV=1</t>
  </si>
  <si>
    <t>hypothetical protein GQ55_9G555000 [Panicum hallii var. hallii]</t>
  </si>
  <si>
    <t>PH02Gene20641</t>
  </si>
  <si>
    <t xml:space="preserve">K05909|1.5e-284|obr:102712763|K05909 laccase [EC:1.10.3.2] | (RefSeq) laccase-7 </t>
  </si>
  <si>
    <t>Laccase-7 OS=Oryza sativa subsp. japonica OX=39947 GN=LAC7 PE=2 SV=1</t>
  </si>
  <si>
    <t>hypothetical protein E2562_024243 [Oryza meyeriana var. granulata]</t>
  </si>
  <si>
    <t>PH02Gene16637</t>
  </si>
  <si>
    <t xml:space="preserve">Biological Process: phosphorelay signal transduction system (GO:0000160);; Cellular Component: nucleus (GO:0005634);; Biological Process: negative regulation of long-day photoperiodism, flowering (GO:0048579);; </t>
  </si>
  <si>
    <t xml:space="preserve">K12129|0.0e+00|dosa:Os07t0695100-01|K12129 pseudo-response regulator 7 | (RefSeq) Os07g0695100, PSEUDO-RESPONSE_REGULATOR_37, PRR37; Signal transduction response regulator, receiver region domain containing protein. </t>
  </si>
  <si>
    <t>Two-component response regulator-like PRR37 OS=Oryza sativa subsp. japonica OX=39947 GN=PRR37 PE=2 SV=1</t>
  </si>
  <si>
    <t>hypothetical protein EE612_041572 [Oryza sativa]</t>
  </si>
  <si>
    <t>PH02Gene22425</t>
  </si>
  <si>
    <t xml:space="preserve">K09498|1.5e-297|obr:102715939|K09498 T-complex protein 1 subunit zeta | (RefSeq) T-complex protein 1 subunit zeta 1 </t>
  </si>
  <si>
    <t>T-complex protein 1 subunit zeta 1 OS=Arabidopsis thaliana OX=3702 GN=CCT6A PE=1 SV=1</t>
  </si>
  <si>
    <t>PREDICTED: T-complex protein 1 subunit zeta 1 [Oryza brachyantha]</t>
  </si>
  <si>
    <t>PH02Gene42322</t>
  </si>
  <si>
    <t xml:space="preserve">Cellular Component: integral component of plasma membrane (GO:0005887);; Cellular Component: plant-type vacuole membrane (GO:0009705);; Molecular Function: potassium ion leak channel activity (GO:0022841);; Biological Process: cellular potassium ion homeostasis (GO:0030007);; </t>
  </si>
  <si>
    <t xml:space="preserve">K05389|1.5e-125|obr:102712831|K05389 potassium channel subfamily K, other eukaryote | (RefSeq) two pore potassium channel b-like </t>
  </si>
  <si>
    <t>Ion channel</t>
  </si>
  <si>
    <t>Two pore potassium channel b OS=Oryza sativa subsp. japonica OX=39947 GN=TPKB PE=1 SV=1</t>
  </si>
  <si>
    <t>hypothetical protein GQ55_8G151100 [Panicum hallii var. hallii]</t>
  </si>
  <si>
    <t>cellular component: cell (GO:0005623);; cellular component: membrane (GO:0016020);; cellular component: membrane part (GO:0044425);; cellular component: cell part (GO:0044464);; cellular component: organelle (GO:0043226);; cellular component: organelle part (GO:0044422);; biological process: cellular process (GO:0009987);; biological process: single-organism process (GO:0044699);; biological process: localization (GO:0051179);; molecular function: transporter activity (GO:0005215);; biological process: biological regulation (GO:0065007)</t>
  </si>
  <si>
    <t>PH02Gene39803</t>
  </si>
  <si>
    <t xml:space="preserve">K00001|1.3e-184|obr:102722613|K00001 alcohol dehydrogenase [EC:1.1.1.1] | (RefSeq) alcohol dehydrogenase-like 4 </t>
  </si>
  <si>
    <t>Glycolysis / Gluconeogenesis (ko00010);; Fatty acid degradation (ko00071);; Tyrosine metabolism (ko00350)</t>
  </si>
  <si>
    <t>Alcohol dehydrogenase-like 3 OS=Arabidopsis thaliana OX=3702 GN=At1g32780 PE=2 SV=1</t>
  </si>
  <si>
    <t>PREDICTED: alcohol dehydrogenase-like 4 [Oryza brachyantha]</t>
  </si>
  <si>
    <t>PH02Gene00763</t>
  </si>
  <si>
    <t xml:space="preserve">K00799|3.6e-112|bdi:100831129|K00799 glutathione S-transferase [EC:2.5.1.18] | (RefSeq) glutathione S-transferase 1 </t>
  </si>
  <si>
    <t>glutathione S-transferase 1 [Brachypodium distachyon]</t>
  </si>
  <si>
    <t>PH02Gene43949</t>
  </si>
  <si>
    <t xml:space="preserve">Cellular Component: cellular_component (GO:0005575);; Cellular Component: intracellular (GO:0005622);; Cellular Component: cell (GO:0005623);; Cellular Component: nucleus (GO:0005634);; Cellular Component: cytoplasm (GO:0005737);; Biological Process: biological_process (GO:0008150);; Biological Process: response to radiation (GO:0009314);; Biological Process: response to light stimulus (GO:0009416);; Biological Process: response to external stimulus (GO:0009605);; Biological Process: tropism (GO:0009606);; Biological Process: response to abiotic stimulus (GO:0009628);; Biological Process: response to blue light (GO:0009637);; Biological Process: phototropism (GO:0009638);;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response to stimulus (GO:0050896);; </t>
  </si>
  <si>
    <t>Root phototropism protein 2 OS=Arabidopsis thaliana OX=3702 GN=RPT2 PE=1 SV=2</t>
  </si>
  <si>
    <t>hypothetical protein E2562_025183 [Oryza meyeriana var. granulata]</t>
  </si>
  <si>
    <t>cellular component: cell (GO:0005623);; cellular component: cell part (GO:0044464);; cellular component: organelle (GO:0043226);; biological process: response to stimulus (GO:0050896)</t>
  </si>
  <si>
    <t>Phyllostachys_edulis_newGene_21888</t>
  </si>
  <si>
    <t>PH02Gene13215</t>
  </si>
  <si>
    <t xml:space="preserve">Molecular Function: mannose-6-phosphate isomerase activity (GO:0004476);; Biological Process: carbohydrate metabolic process (GO:0005975);; Molecular Function: zinc ion binding (GO:0008270);; Biological Process: GDP-mannose biosynthetic process (GO:0009298);; </t>
  </si>
  <si>
    <t xml:space="preserve">K01809|1.2e-206|dosa:Os01t0127900-01|K01809 mannose-6-phosphate isomerase [EC:5.3.1.8] | (RefSeq) Os01g0127900; Mannose-6-phosphate isomerase domain containing protein. </t>
  </si>
  <si>
    <t>Fructose and mannose metabolism (ko00051);; Amino sugar and nucleotide sugar metabolism (ko00520)</t>
  </si>
  <si>
    <t>Phosphomannose isomerase type I</t>
  </si>
  <si>
    <t>Mannose-6-phosphate isomerase 1 OS=Arabidopsis thaliana OX=3702 GN=PMI1 PE=1 SV=1</t>
  </si>
  <si>
    <t>mannose-6-phosphate isomerase 1 isoform X1 [Oryza sativa Japonica Group]</t>
  </si>
  <si>
    <t>PH02Gene20310</t>
  </si>
  <si>
    <t xml:space="preserve">K02958|8.9e-81|osa:4342580|K02958 small subunit ribosomal protein S15e | (RefSeq) 40S ribosomal protein S15 </t>
  </si>
  <si>
    <t>Ribosomal protein S19</t>
  </si>
  <si>
    <t>40S ribosomal protein S15 OS=Oryza sativa subsp. japonica OX=39947 GN=RPS15 PE=2 SV=2</t>
  </si>
  <si>
    <t>hypothetical protein E2562_030223 [Oryza meyeriana var. granulata]</t>
  </si>
  <si>
    <t>Phyllostachys_edulis_newGene_2091</t>
  </si>
  <si>
    <t xml:space="preserve">Molecular Function: RNA binding (GO:0003723);; Molecular Function: ribonuclease activity (GO:0004540);; Biological Process: rRNA processing (GO:0006364);; </t>
  </si>
  <si>
    <t>ribonuclease E/G-like protein, chloroplastic isoform X2 [Setaria italica]</t>
  </si>
  <si>
    <t>PH02Gene01364</t>
  </si>
  <si>
    <t>Fasciclin-like arabinogalactan protein 13 OS=Arabidopsis thaliana OX=3702 GN=FLA13 PE=1 SV=1</t>
  </si>
  <si>
    <t>fasciclin-like arabinogalactan protein 13 [Oryza sativa Japonica Group]</t>
  </si>
  <si>
    <t>PH02Gene17994</t>
  </si>
  <si>
    <t xml:space="preserve">K00521|1.3e-39|cmos:111447866|K00521 ferric-chelate reductase [EC:1.16.1.7] | (RefSeq) ferric reduction oxidase 7, chloroplastic-like </t>
  </si>
  <si>
    <t>NAC transcription factor NAM-B1 OS=Hordeum vulgare subsp. spontaneum OX=77009 GN=NAM-B1 PE=4 SV=1</t>
  </si>
  <si>
    <t>PH02Gene12635</t>
  </si>
  <si>
    <t>PH02Gene46847</t>
  </si>
  <si>
    <t xml:space="preserve">K19589|4.4e-09|zma:100283871|K19589 release factor glutamine methyltransferase [EC:2.1.1.297] | (RefSeq) uncharacterized protein LOC100283871 </t>
  </si>
  <si>
    <t>Homeobox protein knotted-1-like 13 OS=Oryza sativa subsp. japonica OX=39947 GN=OSH45 PE=2 SV=2</t>
  </si>
  <si>
    <t>LOW QUALITY PROTEIN: homeobox protein knotted-1-like 13 [Oryza sativa Japonica Group]</t>
  </si>
  <si>
    <t>Phyllostachys_edulis_newGene_6998</t>
  </si>
  <si>
    <t>Phyllostachys_edulis_newGene_17569</t>
  </si>
  <si>
    <t>PH02Gene48557</t>
  </si>
  <si>
    <t xml:space="preserve">Molecular Function: DNA binding (GO:0003677);; Biological Process: red, far-red light phototransduction (GO:0009585);; Biological Process: jasmonic acid mediated signaling pathway (GO:0009867);; Biological Process: positive regulation of flower development (GO:0009911);; Biological Process: trichome branching (GO:0010091);; Biological Process: response to red light (GO:0010114);; Biological Process: response to far red light (GO:0010218);; Cellular Component: mediator complex (GO:0016592);; Biological Process: positive regulation of defense response (GO:0031349);; Biological Process: positive regulation of transcription, DNA-templated (GO:0045893);; Biological Process: defense response to fungus (GO:0050832);; Biological Process: trichome papilla formation (GO:1905499);; </t>
  </si>
  <si>
    <t xml:space="preserve">K15168|2.7e-131|bdi:100843505|K15168 mediator of RNA polymerase II transcription subunit 25 | (RefSeq) mediator of RNA polymerase II transcription subunit 25 isoform X2 </t>
  </si>
  <si>
    <t>hypothetical protein E2562_027856 [Oryza meyeriana var. granulata]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</si>
  <si>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developmental process (GO:0032502);; biological process: cellular component organization or biogenesis (GO:0071840);;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multi-organism process (GO:0051704)</t>
  </si>
  <si>
    <t>Phyllostachys_edulis_newGene_8451</t>
  </si>
  <si>
    <t>unknown [Lotus japonicus]</t>
  </si>
  <si>
    <t>PH02Gene31455</t>
  </si>
  <si>
    <t xml:space="preserve">K02981|3.3e-123|dosa:Os03t0807800-01|K02981 small subunit ribosomal protein S2e | (RefSeq) Os03g0807800; Similar to 40S ribosomal protein S2 (Fragment). </t>
  </si>
  <si>
    <t>PH02Gene44320</t>
  </si>
  <si>
    <t>hypothetical protein OsI_28048 [Oryza sativa Indica Group]</t>
  </si>
  <si>
    <t>PH02Gene13888</t>
  </si>
  <si>
    <t xml:space="preserve">Molecular Function: damaged DNA binding (GO:0003684);; Molecular Function: DNA-(apurinic or apyrimidinic site) lyase activity (GO:0003906);; Biological Process: base-excision repair (GO:0006284);; Biological Process: nucleotide-excision repair (GO:0006289);; Molecular Function: zinc ion binding (GO:0008270);; Molecular Function: oxidized purine nucleobase lesion DNA N-glycosylase activity (GO:0008534);; </t>
  </si>
  <si>
    <t xml:space="preserve">K10563|2.7e-177|bdi:100833637|K10563 formamidopyrimidine-DNA glycosylase [EC:3.2.2.23 4.2.99.18] | (RefSeq) formamidopyrimidine-DNA glycosylase </t>
  </si>
  <si>
    <t>formamidopyrimidine-DNA glycosylase [Brachypodium distachyon]</t>
  </si>
  <si>
    <t>molecular function: binding (GO:0005488);; molecular function: catalytic activity (GO:0003824);; biological process: metabolic process (GO:0008152);; biological process: cellular process (GO:0009987);; biological process: response to stimulus (GO:0050896)</t>
  </si>
  <si>
    <t>Phyllostachys_edulis_newGene_7758</t>
  </si>
  <si>
    <t>uncharacterized protein LOC8056787 [Sorghum bicolor]</t>
  </si>
  <si>
    <t>PH02Gene11142</t>
  </si>
  <si>
    <t xml:space="preserve">Biological Process: reproduction (GO:0000003);; Biological Process: developmental process involved in reproduction (GO:0003006);; Molecular Function: protein binding (GO:0005515);; Cellular Component: cellular_component (GO:0005575);; Cellular Component: intracellular (GO:0005622);; Cellular Component: cell (GO:0005623);; Cellular Component: cytoplasm (GO:0005737);; Cellular Component: endosome (GO:0005768);; Cellular Component: late endosome (GO:0005770);; Cellular Component: plasma membrane (GO:0005886);; Biological Process: transport (GO:0006810);; Biological Process: multicellular organism development (GO:0007275);; Biological Process: protein localization (GO:0008104);; Biological Process: biological_process (GO:0008150);; Biological Process: embryo development (GO:0009790);; Biological Process: post-embryonic development (GO:0009791);; Biological Process: embryo development ending in seed dormancy (GO:0009793);; Biological Process: flower development (GO:0009908);; Biological Process: regulation of flower development (GO:0009909);; Biological Process: positive regulation of flower development (GO:0009911);; Biological Process: hormone transport (GO:0009914);; Biological Process: auxin polar transport (GO:0009926);; Biological Process: fruit development (GO:0010154);; Biological Process: inflorescence development (GO:0010229);; Biological Process: basipetal auxin transport (GO:0010540);; Biological Process: regulation of hormone levels (GO:0010817);; Cellular Component: endomembrane system (GO:0012505);; Cellular Component: membrane (GO:0016020);; Biological Process: reproductive process (GO:0022414);; Cellular Component: cytoplasmic vesicle (GO:0031410);; Cellular Component: vesicle (GO:0031982);; Biological Process: multicellular organismal process (GO:0032501);; Biological Process: developmental process (GO:0032502);; Biological Process: macromolecule localization (GO:0033036);; Cellular Component: organelle (GO:0043226);; Cellular Component: membrane-bounded organelle (GO:0043227);; Cellular Component: intracellular organelle (GO:0043229);; Cellular Component: intracellular part (GO:0044424);; Cellular Component: cytoplasmic part (GO:0044444);; Cellular Component: cell part (GO:0044464);; Biological Process: apical protein localization (GO:0045176);; Biological Process: seed development (GO:0048316);; Biological Process: leaf development (GO:0048366);; Biological Process: shoot system development (GO:0048367);; Biological Process: positive regulation of biological process (GO:0048518);; Biological Process: regulation of post-embryonic development (GO:0048580);; Biological Process: positive regulation of post-embryonic development (GO:0048582);; Biological Process: reproductive structure development (GO:0048608);; Biological Process: system development (GO:0048731);; Biological Process: cotyledon development (GO:0048825);; Biological Process: phyllome development (GO:0048827);; Biological Process: regulation of shoot system development (GO:0048831);; Biological Process: anatomical structure development (GO:0048856);; Biological Process: regulation of biological process (GO:0050789);; Biological Process: regulation of developmental process (GO:0050793);; Biological Process: positive regulation of developmental process (GO:0051094);; Biological Process: localization (GO:0051179);; Biological Process: establishment of localization (GO:0051234);; Biological Process: regulation of multicellular organismal process (GO:0051239);; Biological Process: positive regulation of multicellular organismal process (GO:0051240);; Biological Process: auxin transport (GO:0060918);; Biological Process: reproductive system development (GO:0061458);; Biological Process: biological regulation (GO:0065007);; Biological Process: regulation of biological quality (GO:0065008);; Cellular Component: cell periphery (GO:0071944);; Biological Process: reproductive shoot system development (GO:0090567);; Cellular Component: intracellular vesicle (GO:0097708);; Biological Process: plant organ development (GO:0099402);; Biological Process: regulation of multicellular organismal development (GO:2000026);; Biological Process: regulation of reproductive process (GO:2000241);; Biological Process: positive regulation of reproductive process (GO:2000243);; </t>
  </si>
  <si>
    <t>BTB/POZ domain-containing protein NPY1 OS=Arabidopsis thaliana OX=3702 GN=NPY1 PE=2 SV=1</t>
  </si>
  <si>
    <t>hypothetical protein EJB05_45918 [Eragrostis curvula]</t>
  </si>
  <si>
    <t>biological process: reproduction (GO:0000003);; biological process: reproductive process (GO:0022414);; biological process: developmental process (GO:0032502);; molecular function: binding (GO:0005488);; cellular component: cell (GO:0005623);; cellular component: cell part (GO:0044464);; cellular component: organelle (GO:0043226);; cellular component: membrane (GO:0016020);; biological process: localization (GO:0051179);; biological process: multicellular organismal process (GO:0032501);; biological process: single-organism process (GO:0044699);; biological process: biological regulation (GO:0065007)</t>
  </si>
  <si>
    <t>PH02Gene34213</t>
  </si>
  <si>
    <t>hypothetical protein E2562_013896 [Oryza meyeriana var. granulata]</t>
  </si>
  <si>
    <t>PH02Gene00946</t>
  </si>
  <si>
    <t>hypothetical protein E2562_000760 [Oryza meyeriana var. granulata]</t>
  </si>
  <si>
    <t>PH02Gene02385</t>
  </si>
  <si>
    <t xml:space="preserve">Molecular Function: threonine-type endopeptidase activity (GO:0004298);; Cellular Component: nucleus (GO:0005634);; Cellular Component: cytoplasm (GO:0005737);; Biological Process: ubiquitin-dependent protein catabolic process (GO:0006511);; Cellular Component: proteasome core complex, alpha-subunit complex (GO:0019773);; </t>
  </si>
  <si>
    <t xml:space="preserve">K02727|3.2e-136|bdi:100838471|K02727 20S proteasome subunit alpha 7 [EC:3.4.25.1] | (RefSeq) proteasome subunit alpha type-3 </t>
  </si>
  <si>
    <t>Proteasome subunit alpha type-3 OS=Oryza sativa subsp. japonica OX=39947 GN=PAG1 PE=2 SV=1</t>
  </si>
  <si>
    <t>proteasome subunit alpha type-3 [Brachypodium distachyon]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</si>
  <si>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cellular component: macromolecular complex (GO:0032991)</t>
  </si>
  <si>
    <t>PH02Gene11184</t>
  </si>
  <si>
    <t xml:space="preserve">Molecular Function: inorganic diphosphatase activity (GO:0004427);; Molecular Function: hydrogen-translocating pyrophosphatase activity (GO:0009678);; Cellular Component: integral component of membrane (GO:0016021);; </t>
  </si>
  <si>
    <t>molecular function: catalytic activity (GO:0003824);; biological process: localization (GO:0051179);; molecular function: transporter activity (GO:0005215);; cellular component: membrane (GO:0016020);; cellular component: membrane part (GO:0044425)</t>
  </si>
  <si>
    <t>PH02Gene38184</t>
  </si>
  <si>
    <t xml:space="preserve">K08857|2.4e-254|osa:4324792|K08857 NIMA (never in mitosis gene a)-related kinase 1/4/5 [EC:2.7.11.1] | (RefSeq) serine/threonine-protein kinase Nek5 </t>
  </si>
  <si>
    <t>Serine/threonine-protein kinase Nek5 OS=Oryza sativa subsp. japonica OX=39947 GN=NEK5 PE=2 SV=1</t>
  </si>
  <si>
    <t>hypothetical protein OsI_04545 [Oryza sativa Indica Group]</t>
  </si>
  <si>
    <t>PH02Gene34085</t>
  </si>
  <si>
    <t>PHD finger protein At1g33420 OS=Arabidopsis thaliana OX=3702 GN=At1g33420 PE=1 SV=1</t>
  </si>
  <si>
    <t>Phyllostachys_edulis_newGene_5800</t>
  </si>
  <si>
    <t>PH02Gene51300</t>
  </si>
  <si>
    <t xml:space="preserve">Biological Process: response to reactive oxygen species (GO:0000302);; Molecular Function: molecular_function (GO:0003674);; Molecular Function: catalytic activity (GO:0003824);; Molecular Function: hydrolase activity, hydrolyzing O-glycosyl compounds (GO:0004553);; Molecular Function: beta-fructofuranosidase activity (GO:0004564);; Molecular Function: sucrose alpha-glucosidase activity (GO:0004575);; Cellular Component: cellular_component (GO:0005575);; Cellular Component: intracellular (GO:0005622);; Cellular Component: cell (GO:0005623);; Cellular Component: cytoplasm (GO:0005737);; Cellular Component: mitochondrion (GO:0005739);; Biological Process: carbohydrate metabolic process (GO:0005975);; Biological Process: disaccharide metabolic process (GO:0005984);; Biological Process: sucrose metabolic process (GO:0005985);; Biological Process: sucrose catabolic process (GO:0005987);; Biological Process: response to stress (GO:0006950);; Biological Process: response to oxidative stress (GO:0006979);; Biological Process: multicellular organism development (GO:0007275);; Biological Process: circadian rhythm (GO:0007623);; Biological Process: biological_process (GO:0008150);; Biological Process: metabolic process (GO:0008152);; Biological Process: catabolic process (GO:0009056);; Biological Process: oligosaccharide metabolic process (GO:0009311);; Biological Process: oligosaccharide catabolic process (GO:0009313);; Biological Process: response to toxic substance (GO:0009636);; Biological Process: cellular process (GO:0009987);; Biological Process: regulation of seed germination (GO:0010029);; Biological Process: response to inorganic substance (GO:0010035);; Molecular Function: glucosidase activity (GO:0015926);; Biological Process: carbohydrate catabolic process (GO:0016052);; Molecular Function: hydrolase activity (GO:0016787);; Molecular Function: hydrolase activity, acting on glycosyl bonds (GO:0016798);; Biological Process: root system development (GO:0022622);; Biological Process: multicellular organismal process (GO:0032501);; Biological Process: developmental process (GO:0032502);; Molecular Function: glycopeptide alpha-N-acetylgalactosaminidase activity (GO:0033926);; Biological Process: regulation of development, heterochronic (GO:0040034);; Biological Process: response to chemical (GO:0042221);; Biological Process: response to drug (GO:0042493);; Biological Process: response to hydrogen peroxide (GO:0042542);;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catabolic process (GO:0044248);; Biological Process: cellular carbohydrate metabolic process (GO:0044262);; Biological Process: cellular carbohydrate catabolic process (GO:0044275);; Cellular Component: intracellular part (GO:0044424);; Cellular Component: cytoplasmic part (GO:0044444);; Cellular Component: cell part (GO:0044464);; Biological Process: disaccharide catabolic process (GO:0046352);; Biological Process: response to antibiotic (GO:0046677);; Biological Process: root development (GO:0048364);; Biological Process: regulation of timing of meristematic phase transition (GO:0048506);; Biological Process: regulation of meristem development (GO:0048509);; Biological Process: regulation of timing of transition from vegetative to reproductive phase (GO:0048510);; Biological Process: rhythmic process (GO:0048511);; Biological Process: regulation of post-embryonic development (GO:0048580);; Biological Process: system development (GO:0048731);; Biological Process: anatomical structure development (GO:0048856);; Biological Process: regulation of biological process (GO:0050789);; Biological Process: regulation of developmental process (GO:0050793);; Biological Process: response to stimulus (GO:0050896);; Biological Process: regulation of multicellular organismal process (GO:0051239);; Biological Process: biological regulation (GO:0065007);; Biological Process: organic substance metabolic process (GO:0071704);; Molecular Function: alpha-glucosidase activity (GO:0090599);; Biological Process: plant organ development (GO:0099402);; Biological Process: regulation of seedling development (GO:1900140);; Biological Process: organic substance catabolic process (GO:1901575);; Biological Process: response to oxygen-containing compound (GO:1901700);; Biological Process: regulation of multicellular organismal development (GO:2000026);; </t>
  </si>
  <si>
    <t>hypothetical protein E2562_016112 [Oryza meyeriana var. granulata]</t>
  </si>
  <si>
    <t>biological process: response to stimulus (GO:0050896);; molecular function: catalytic activity (GO:0003824);;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biological process: rhythmic process (GO:0048511);; biological process: biological regulation (GO:0065007)</t>
  </si>
  <si>
    <t>PH02Gene30527</t>
  </si>
  <si>
    <t>PH02Gene28158</t>
  </si>
  <si>
    <t xml:space="preserve">K17906|0.0e+00|ats:109746254|K17906 autophagy-related protein 2 | (RefSeq) LOC109746254; autophagy-related protein 2 </t>
  </si>
  <si>
    <t>Autophagy-related protein C terminal domain</t>
  </si>
  <si>
    <t>Autophagy-related protein 2 OS=Arabidopsis thaliana OX=3702 GN=ATG2 PE=2 SV=1</t>
  </si>
  <si>
    <t>autophagy-related protein 2 [Aegilops tauschii subsp. tauschii]</t>
  </si>
  <si>
    <t>PH02Gene22041</t>
  </si>
  <si>
    <t xml:space="preserve">K00611|6.7e-191|bdi:100846818|K00611 ornithine carbamoyltransferase [EC:2.1.3.3] | (RefSeq) ornithine carbamoyltransferase, chloroplastic </t>
  </si>
  <si>
    <t>ornithine carbamoyltransferase, chloroplastic [Brachypodium distachyon]</t>
  </si>
  <si>
    <t>PH02Gene21757</t>
  </si>
  <si>
    <t xml:space="preserve">Cellular Component: mitochondrial respiratory chain (GO:0005746);; Cellular Component: integral component of mitochondrial inner membrane (GO:0031305);; Biological Process: mitochondrial respiratory chain complex IV assembly (GO:0033617);; </t>
  </si>
  <si>
    <t>Hypoxia induced protein conserved region</t>
  </si>
  <si>
    <t>hypothetical protein E2562_020435 [Oryza meyeriana var. granulata]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</si>
  <si>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cellular component organization or biogenesis (GO:0071840)</t>
  </si>
  <si>
    <t>PH02Gene32457</t>
  </si>
  <si>
    <t>PH02Gene03441</t>
  </si>
  <si>
    <t xml:space="preserve">K20858|1.5e-77|egu:105046210|K20858 calcium uniporter protein, mitochondrial | (RefSeq) uncharacterized protein LOC105046210 </t>
  </si>
  <si>
    <t>Pentatricopeptide repeat-containing protein At4g21190 OS=Arabidopsis thaliana OX=3702 GN=EMB1417 PE=2 SV=1</t>
  </si>
  <si>
    <t>pentatricopeptide repeat-containing protein At4g18975, chloroplastic [Aegilops tauschii subsp. tauschii]</t>
  </si>
  <si>
    <t>PH02Gene04599</t>
  </si>
  <si>
    <t xml:space="preserve">K08286|2.8e-119|egu:105038914|K08286 protein-serine/threonine kinase [EC:2.7.11.-] | (RefSeq) LOW QUALITY PROTEIN: serine/threonine-protein kinase UCNL-like </t>
  </si>
  <si>
    <t>Serine/threonine-protein kinase UCNL OS=Arabidopsis thaliana OX=3702 GN=UCNL PE=2 SV=1</t>
  </si>
  <si>
    <t>hypothetical protein E2562_037378 [Oryza meyeriana var. granulata]</t>
  </si>
  <si>
    <t>PH02Gene05005</t>
  </si>
  <si>
    <t xml:space="preserve">K00472|2.1e-11|boe:106336055|K00472 prolyl 4-hydroxylase [EC:1.14.11.2] | (RefSeq) probable prolyl 4-hydroxylase 7 </t>
  </si>
  <si>
    <t>Bap31/Bap29 transmembrane region</t>
  </si>
  <si>
    <t>uncharacterized protein LOC4332205 [Oryza sativa Japonica Group]</t>
  </si>
  <si>
    <t>Phyllostachys_edulis_newGene_5742</t>
  </si>
  <si>
    <t xml:space="preserve">Molecular Function: phospholipase D activity (GO:0004630);; Cellular Component: plasma membrane (GO:0005886);; Biological Process: phospholipid catabolic process (GO:0009395);; </t>
  </si>
  <si>
    <t xml:space="preserve">K01115|3.7e-54|sita:101767580|K01115 phospholipase D1/2 [EC:3.1.4.4] | (RefSeq) phospholipase D gamma 1 </t>
  </si>
  <si>
    <t>Glycerophospholipid metabolism (ko00564);; Ether lipid metabolism (ko00565);; Endocytosis (ko04144)</t>
  </si>
  <si>
    <t>Phospholipase D Active site motif</t>
  </si>
  <si>
    <t>Phospholipase D beta 1 OS=Arabidopsis thaliana OX=3702 GN=PLDBETA1 PE=1 SV=4</t>
  </si>
  <si>
    <t>phospholipase D gamma 1-like [Panicum miliaceum]</t>
  </si>
  <si>
    <t>molecular function: catalytic activity (GO:0003824);; 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</t>
  </si>
  <si>
    <t>PH02Gene30487</t>
  </si>
  <si>
    <t xml:space="preserve">K08234|1.9e-06|cmos:111438358|K08234 glyoxylase I family protein | (RefSeq) uncharacterized protein LOC111438358 isoform X1 </t>
  </si>
  <si>
    <t>uncharacterized protein LOC101757142 [Setaria italica]</t>
  </si>
  <si>
    <t>PH02Gene31632</t>
  </si>
  <si>
    <t xml:space="preserve">Cellular Component: ubiquitin ligase complex (GO:0000151);; Biological Process: transcription-dependent tethering of RNA polymerase II gene DNA at nuclear periphery (GO:0000972);; Molecular Function: molecular_function (GO:0003674);; Molecular Function: nucleic acid binding (GO:0003676);; Molecular Function: RNA binding (GO:0003723);;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nuclear envelope (GO:0005635);; Cellular Component: nuclear pore (GO:0005643);; Cellular Component: cytoplasm (GO:0005737);; Cellular Component: cytosol (GO:0005829);; Biological Process: RNA localization (GO:0006403);; Biological Process: RNA export from nucleus (GO:0006405);; Biological Process: protein import into nucleus (GO:0006606);; Biological Process: transport (GO:0006810);; Biological Process: intracellular protein transport (GO:0006886);; Biological Process: nucleocytoplasmic transport (GO:0006913);; Biological Process: organelle organization (GO:0006996);; Biological Process: protein localization (GO:0008104);; Biological Process: biological_process (GO:0008150);; Biological Process: cellular process (GO:0009987);; Cellular Component: endomembrane system (GO:0012505);; Biological Process: protein transport (GO:0015031);; Biological Process: peptide transport (GO:0015833);; Biological Process: nucleobase-containing compound transport (GO:0015931);; Biological Process: cellular component organization (GO:0016043);; Biological Process: protein import (GO:0017038);; Cellular Component: cullin-RING ubiquitin ligase complex (GO:0031461);; Cellular Component: organelle envelope (GO:0031967);; Cellular Component: envelope (GO:0031975);; Molecular Function: ubiquitin-like protein binding (GO:0032182);; Cellular Component: macromolecular complex (GO:0032991);; Biological Process: macromolecule localization (GO:0033036);; Biological Process: protein localization to organelle (GO:0033365);; Biological Process: protein localization to nucleus (GO:0034504);; Biological Process: cellular protein localization (GO:0034613);; Biological Process: amide transport (GO:0042886);; Molecular Function: ubiquitin binding (GO:0043130);;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cell part (GO:0044464);; Biological Process: establishment of protein localization (GO:0045184);; Biological Process: intracellular transport (GO:0046907);; Biological Process: nucleic acid transport (GO:0050657);; Biological Process: RNA transport (GO:0050658);; Biological Process: nuclear export (GO:0051168);; Biological Process: nuclear transport (GO:0051169);; Biological Process: nuclear import (GO:0051170);; Biological Process: localization (GO:0051179);; Biological Process: establishment of localization (GO:0051234);; Biological Process: establishment of RNA localization (GO:0051236);; Biological Process: chromosome organization (GO:0051276);; Biological Process: cellular localization (GO:0051641);; Biological Process: establishment of localization in cell (GO:0051649);; Biological Process: cellular macromolecule localization (GO:0070727);; Biological Process: organic substance transport (GO:0071702);; Biological Process: nitrogen compound transport (GO:0071705);; Biological Process: cellular component organization or biogenesis (GO:0071840);; Biological Process: establishment of protein localization to organelle (GO:0072594);; Cellular Component: Cul4-RING E3 ubiquitin ligase complex (GO:0080008);; Molecular Function: organic cyclic compound binding (GO:0097159);; Molecular Function: heterocyclic compound binding (GO:1901363);; Cellular Component: catalytic complex (GO:1902494);; Cellular Component: transferase complex (GO:1990234);; </t>
  </si>
  <si>
    <t xml:space="preserve">K14298|6.9e-174|dosa:Os08t0176800-01|K14298 mRNA export factor | (RefSeq) Os08g0176800; Similar to mRNA-associated protein mrnp 41 (Rae1 protein homolog). </t>
  </si>
  <si>
    <t>Protein RAE1 OS=Arabidopsis thaliana OX=3702 GN=RAE1 PE=1 SV=2</t>
  </si>
  <si>
    <t>hypothetical protein E2562_000420 [Oryza meyeriana var. granulata]</t>
  </si>
  <si>
    <t>cellular component: cell (GO:0005623);; cellular component: macromolecular complex (GO:0032991);; cellular component: cell part (GO:0044464);; biological process: cellular process (GO:0009987);; biological process: cellular component organization or biogenesis (GO:0071840);; molecular function: binding (GO:0005488);; cellular component: organelle (GO:0043226);; cellular component: organelle part (GO:0044422);; biological process: localization (GO:0051179);; biological process: single-organism process (GO:0044699)</t>
  </si>
  <si>
    <t>PH02Gene13239</t>
  </si>
  <si>
    <t xml:space="preserve">K18207|7.6e-75|egu:105041545|K18207 protein O-mannose beta-1,4-N-acetylglucosaminyltransferase [EC:2.4.1.312] | (RefSeq) protein O-linked-mannose beta-1,4-N-acetylglucosaminyltransferase 2-like </t>
  </si>
  <si>
    <t>hypothetical protein E2562_012719 [Oryza meyeriana var. granulata]</t>
  </si>
  <si>
    <t>PH02Gene08842</t>
  </si>
  <si>
    <t>BTB/POZ domain-containing protein At2g13690 OS=Arabidopsis thaliana OX=3702 GN=PRL1-IFG PE=2 SV=2</t>
  </si>
  <si>
    <t>hypothetical protein E2562_014021 [Oryza meyeriana var. granulata]</t>
  </si>
  <si>
    <t>PH02Gene28699</t>
  </si>
  <si>
    <t xml:space="preserve">K09420|4.5e-51|bdi:104583495|K09420 transcriptional activator Myb | (RefSeq) myb-related protein B isoform X1 </t>
  </si>
  <si>
    <t>Transcription factor MYB3R-4 OS=Arabidopsis thaliana OX=3702 GN=MYB3R4 PE=1 SV=1</t>
  </si>
  <si>
    <t>PH02Gene35500</t>
  </si>
  <si>
    <t xml:space="preserve">K09338|2.9e-28|egu:105043487|K09338 homeobox-leucine zipper protein | (RefSeq) homeobox-leucine zipper protein HOX6-like </t>
  </si>
  <si>
    <t>Homeobox-leucine zipper protein HOX22 OS=Oryza sativa subsp. indica OX=39946 GN=HOX22 PE=2 SV=2</t>
  </si>
  <si>
    <t>homeobox-leucine zipper protein HOX22-like [Setaria viridis]</t>
  </si>
  <si>
    <t>PH02Gene26817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</si>
  <si>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ATP binding (GO:0005524);; Cellular Component: cellular_component (GO:0005575);; Cellular Component: intracellular (GO:0005622);; Cellular Component: cell (GO:0005623);; Cellular Component: cytoplasm (GO:0005737);; Cellular Component: cytosol (GO:0005829);;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response to osmotic stress (GO:0006970);; Biological Process: hyperosmotic response (GO:0006972);; Biological Process: cell communication (GO:0007154);; Biological Process: signal transduction (GO:0007165);; Biological Process: biological_process (GO:0008150);; Biological Process: metabolic process (GO:0008152);;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brassinosteroid (GO:0009741);; Biological Process: brassinosteroid mediated signaling pathway (GO:0009742);; Biological Process: hormone-mediated signaling pathway (GO:0009755);; Biological Process: cellular process (GO:0009987);; Biological Process: response to organic substance (GO:0010033);; Biological Process: response to organic cyclic compound (GO:0014070);;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signaling (GO:0023052);; Biological Process: cellular response to hormone stimulus (GO:0032870);; Biological Process: regulation of localization (GO:0032879);; Biological Process: regulation of protein localization (GO:0032880);; Biological Process: response to lipid (GO:0033993);; Biological Process: protein modification process (GO:0036211);; Biological Process: response to chemical (GO:0042221);; Biological Process: hyperosmotic salinity response (GO:0042538);; Biological Process: macromolecule metabolic process (GO:0043170);; Biological Process: steroid hormone mediated signaling pathway (GO:0043401);;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protein autophosphorylation (GO:0046777);; Biological Process: response to steroid hormone (GO:0048545);;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organic substance (GO:0071310);; Biological Process: cellular response to brassinosteroid stimulus (GO:0071367);; Biological Process: cellular response to steroid hormone stimulus (GO:0071383);; Biological Process: cellular response to lipid (GO:0071396);; Biological Process: cellular response to organic cyclic compound (GO:0071407);; Biological Process: cellular response to endogenous stimulus (GO:0071495);; Biological Process: organic substance metabolic process (GO:0071704);; Cellular Component: cell periphery (GO:0071944);; Biological Process: organonitrogen compound metabolic process (GO:1901564);; Biological Process: response to oxygen-containing compound (GO:1901700);; Biological Process: cellular response to oxygen-containing compound (GO:1901701);; </t>
  </si>
  <si>
    <t xml:space="preserve">K14502|1.6e-217|sita:101783517|K14502 protein brassinosteroid insensitive 2 [EC:2.7.11.1] | (RefSeq) shaggy-related protein kinase GSK4 </t>
  </si>
  <si>
    <t>Shaggy-related protein kinase GSK4 OS=Oryza sativa subsp. japonica OX=39947 GN=GSK4 PE=1 SV=1</t>
  </si>
  <si>
    <t>hypothetical protein E2562_037486 [Oryza meyeriana var. granulata]</t>
  </si>
  <si>
    <t>molecular function: catalytic activity (GO:0003824);; biological process: metabolic process (GO:0008152);; biological process: cellular process (GO:0009987);; molecular function: binding (GO:0005488);; cellular component: cell (GO:0005623);; cellular component: cell part (GO:0044464);; cellular component: membrane (GO:0016020);; biological process: response to stimulus (GO:0050896);; biological process: biological regulation (GO:0065007);; biological process: signaling (GO:0023052);; biological process: single-organism process (GO:0044699)</t>
  </si>
  <si>
    <t>PH02Gene47689</t>
  </si>
  <si>
    <t xml:space="preserve">K14494|7.2e-41|pop:18099385|K14494 DELLA protein | (RefSeq) DELLA protein GAI </t>
  </si>
  <si>
    <t>PH02Gene40157</t>
  </si>
  <si>
    <t xml:space="preserve">K13457|2.3e-158|ats:109760587|K13457 disease resistance protein RPM1 | (RefSeq) LOC109760587; putative disease resistance RPP13-like protein 3 </t>
  </si>
  <si>
    <t>PH02Gene22399</t>
  </si>
  <si>
    <t xml:space="preserve">K00025|6.9e-179|sita:101760275|K00025 malate dehydrogenase [EC:1.1.1.37] | (RefSeq) malate dehydrogenase, cytoplasmic </t>
  </si>
  <si>
    <t>Malate dehydrogenase, cytoplasmic OS=Zea mays OX=4577 PE=1 SV=2</t>
  </si>
  <si>
    <t>hypothetical protein GQ55_9G212900 [Panicum hallii var. hallii]</t>
  </si>
  <si>
    <t>PH02Gene31068</t>
  </si>
  <si>
    <t xml:space="preserve">Molecular Function: phosphogluconate dehydrogenase (decarboxylating) activity (GO:0004616);; Biological Process: pentose-phosphate shunt (GO:0006098);; Biological Process: response to cold (GO:0009409);; Biological Process: response to water deprivation (GO:0009414);; Biological Process: response to salt stress (GO:0009651);; Biological Process: response to abscisic acid (GO:0009737);; Biological Process: D-gluconate metabolic process (GO:0019521);; Molecular Function: NADP binding (GO:0050661);; </t>
  </si>
  <si>
    <t xml:space="preserve">K00033|1.2e-272|bdi:100835446|K00033 6-phosphogluconate dehydrogenase [EC:1.1.1.44 1.1.1.343] | (RefSeq) 6-phosphogluconate dehydrogenase, decarboxylating 2, chloroplastic </t>
  </si>
  <si>
    <t>6-phosphogluconate dehydrogenase, C-terminal domain</t>
  </si>
  <si>
    <t>6-phosphogluconate dehydrogenase, decarboxylating 2, chloroplastic OS=Oryza sativa subsp. japonica OX=39947 GN=G6PGH2 PE=2 SV=1</t>
  </si>
  <si>
    <t>hypothetical protein BRADI_1g54350v3 [Brachypodium distachyon]</t>
  </si>
  <si>
    <t>biological process: metabolic process (GO:0008152);; biological process: single-organism process (GO:0044699);; molecular function: catalytic activity (GO:0003824);; biological process: cellular process (GO:0009987);; biological process: response to stimulus (GO:0050896);; molecular function: binding (GO:0005488)</t>
  </si>
  <si>
    <t>PH02Gene36460</t>
  </si>
  <si>
    <t xml:space="preserve">Biological Process: mRNA splicing, via spliceosome (GO:0000398);; Molecular Function: RNA binding (GO:0003723);; Cellular Component: spliceosomal complex (GO:0005681);; Molecular Function: zinc ion binding (GO:0008270);; </t>
  </si>
  <si>
    <t xml:space="preserve">K12827|4.5e-205|bdi:100837688|K12827 splicing factor 3A subunit 3 | (RefSeq) splicing factor SF3a60 homolog </t>
  </si>
  <si>
    <t>Domain of unknown function (DUF3449)</t>
  </si>
  <si>
    <t>Splicing factor SF3a60 homolog OS=Arabidopsis thaliana OX=3702 GN=ATO PE=1 SV=1</t>
  </si>
  <si>
    <t>splicing factor 3A subunit 3 [Panicum miliaceum]</t>
  </si>
  <si>
    <t>biological process: metabolic process (GO:0008152);; biological process: cellular process (GO:0009987);;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</t>
  </si>
  <si>
    <t>Phyllostachys_edulis_newGene_3671</t>
  </si>
  <si>
    <t>PH02Gene44294</t>
  </si>
  <si>
    <t>PH02Gene46389</t>
  </si>
  <si>
    <t xml:space="preserve">Molecular Function: ATP binding (GO:0005524);; Molecular Function: D-alanine-D-alanine ligase activity (GO:0008716);; Molecular Function: metal ion binding (GO:0046872);; </t>
  </si>
  <si>
    <t>Wound-induced protein WI12</t>
  </si>
  <si>
    <t>Senescence associated gene 20 OS=Arabidopsis thaliana OX=3702 GN=SAG20 PE=2 SV=1</t>
  </si>
  <si>
    <t>uncharacterized protein LOC109763868 [Aegilops tauschii subsp. tauschii]</t>
  </si>
  <si>
    <t>Phyllostachys_edulis_newGene_15288</t>
  </si>
  <si>
    <t xml:space="preserve">K21596|5.6e-57|zma:103639007|K21596 calmodulin-binding transcription activator | (RefSeq) calmodulin-binding transcription activator 1 isoform X1 </t>
  </si>
  <si>
    <t>Calmodulin-binding transcription activator 2 OS=Arabidopsis thaliana OX=3702 GN=CAMTA2 PE=1 SV=1</t>
  </si>
  <si>
    <t>Calmodulin-binding transcription activator 2 [Zea mays]</t>
  </si>
  <si>
    <t>PH02Gene40749</t>
  </si>
  <si>
    <t xml:space="preserve">Molecular Function: DNA binding (GO:0003677);; Molecular Function: transcription factor activity, sequence-specific DNA binding (GO:0003700);; Cellular Component: nucleus (GO:0005634);; Biological Process: photosynthesis (GO:0015979);; </t>
  </si>
  <si>
    <t xml:space="preserve">K12200|9.4e-43|ats:109782322|K12200 programmed cell death 6-interacting protein | (RefSeq) LOC109782322; ALG-2 interacting protein X-like </t>
  </si>
  <si>
    <t>Ferredoxin thioredoxin reductase variable alpha chain</t>
  </si>
  <si>
    <t>Ferredoxin-thioredoxin reductase, variable chain OS=Zea mays OX=4577 PE=1 SV=1</t>
  </si>
  <si>
    <t>ferredoxin-thioredoxin reductase, variable chain [Brachypodium distachyon]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</si>
  <si>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metabolic process (GO:0008152);; biological process: cellular process (GO:0009987)</t>
  </si>
  <si>
    <t>PH02Gene43851</t>
  </si>
  <si>
    <t xml:space="preserve">K02604|1.6e-187|bdi:100829429|K02604 origin recognition complex subunit 2 | (RefSeq) origin of replication complex subunit 2 isoform X2 </t>
  </si>
  <si>
    <t>PH02Gene10599</t>
  </si>
  <si>
    <t xml:space="preserve">K02998|1.2e-150|sita:101765347|K02998 small subunit ribosomal protein SAe | (RefSeq) 40S ribosomal protein SA </t>
  </si>
  <si>
    <t>PH02Gene28607</t>
  </si>
  <si>
    <t xml:space="preserve">Molecular Function: alcohol dehydrogenase (NAD) activity (GO:0004022);; </t>
  </si>
  <si>
    <t xml:space="preserve">K18857|3.8e-61|sbi:110436814|K18857 alcohol dehydrogenase class-P [EC:1.1.1.1] | (RefSeq) alcohol dehydrogenase 1 isoform X1 </t>
  </si>
  <si>
    <t>Alcohol dehydrogenase 1 (Fragment) OS=Zea luxurians OX=15945 GN=ADH1 PE=3 SV=2</t>
  </si>
  <si>
    <t>alcohol dehydrogenase [Cenchrus americanus]</t>
  </si>
  <si>
    <t>PH02Gene42039</t>
  </si>
  <si>
    <t xml:space="preserve">Cellular Component: nucleosome (GO:0000786);; Molecular Function: DNA binding (GO:0003677);; Molecular Function: protein heterodimerization activity (GO:0046982);; </t>
  </si>
  <si>
    <t xml:space="preserve">K08066|5.6e-48|dosa:Os01t0580400-01|K08066 nuclear transcription factor Y, gamma | (RefSeq) Os01g0580400; Histone-fold domain containing protein. </t>
  </si>
  <si>
    <t>Nuclear transcription factor Y subunit C-2 OS=Arabidopsis thaliana OX=3702 GN=NFYC2 PE=1 SV=2</t>
  </si>
  <si>
    <t>hap5 protein-like [Oryza sativa Japonica Group]</t>
  </si>
  <si>
    <t>PH02Gene43411</t>
  </si>
  <si>
    <t>Protein of unknown function (DUF1195)</t>
  </si>
  <si>
    <t>uncharacterized protein LOC109782659 [Aegilops tauschii subsp. tauschii]</t>
  </si>
  <si>
    <t>Phyllostachys_edulis_newGene_615</t>
  </si>
  <si>
    <t>PH02Gene19652</t>
  </si>
  <si>
    <t xml:space="preserve">Molecular Function: DNA binding (GO:0003677);; Biological Process: regulation of transcription from RNA polymerase II promoter (GO:0006357);; Molecular Function: protein dimerization activity (GO:0046983);; </t>
  </si>
  <si>
    <t>Transcription factor bHLH162 OS=Arabidopsis thaliana OX=3702 GN=BHLH162 PE=1 SV=1</t>
  </si>
  <si>
    <t>PH02Gene26897</t>
  </si>
  <si>
    <t>Protein ENHANCED DISEASE RESISTANCE 2-like OS=Arabidopsis thaliana OX=3702 GN=EDR2L PE=2 SV=1</t>
  </si>
  <si>
    <t>pH/EDR2 [Brachypodium distachyon]</t>
  </si>
  <si>
    <t>PH02Gene13237</t>
  </si>
  <si>
    <t xml:space="preserve">K18207|4.0e-72|mdm:103407937|K18207 protein O-mannose beta-1,4-N-acetylglucosaminyltransferase [EC:2.4.1.312] | (RefSeq) alpha-1,3-arabinosyltransferase XAT3-like </t>
  </si>
  <si>
    <t>uncharacterized protein C2845_PM07G02270 [Panicum miliaceum]</t>
  </si>
  <si>
    <t>PH02Gene16992</t>
  </si>
  <si>
    <t xml:space="preserve">K14209|1.8e-10|dosa:Os04t0565500-01|K14209 solute carrier family 36 (proton-coupled amino acid transporter) | (RefSeq) Os04g0565500; Similar to OSIGBa0158F05.8 protein. </t>
  </si>
  <si>
    <t>Phyllostachys_edulis_newGene_10496</t>
  </si>
  <si>
    <t xml:space="preserve">Biological Process: ribosomal small subunit assembly (GO:0000028);; Molecular Function: GTP binding (GO:0005525);; Cellular Component: mitochondrion (GO:0005739);; Cellular Component: cytosol (GO:0005829);; Molecular Function: rRNA binding (GO:0019843);; Molecular Function: ribosomal small subunit binding (GO:0043024);; Molecular Function: mitochondrial ribosome binding (GO:0097177);; </t>
  </si>
  <si>
    <t xml:space="preserve">K03595|6.0e-112|bdi:100835437|K03595 GTPase | (RefSeq) GTP-binding protein ERG </t>
  </si>
  <si>
    <t>GTP-binding protein ERG OS=Arabidopsis thaliana OX=3702 GN=ERG PE=1 SV=2</t>
  </si>
  <si>
    <t>GTP-binding protein ERG [Brachypodium distachyon]</t>
  </si>
  <si>
    <t>biological process: cellular process (GO:0009987);; biological process: cellular component organization or biogenesis (GO:0071840);; molecular function: binding (GO:0005488);; cellular component: cell (GO:0005623);; cellular component: organelle (GO:0043226);; cellular component: cell part (GO:0044464)</t>
  </si>
  <si>
    <t>PH02Gene00463</t>
  </si>
  <si>
    <t xml:space="preserve">Molecular Function: molecular_function (GO:0003674);; Molecular Function: transporter activity (GO:0005215);; Cellular Component: cellular_component (GO:0005575);; Cellular Component: cell (GO:0005623);; Cellular Component: plasma membrane (GO:0005886);; Cellular Component: integral component of plasma membrane (GO:0005887);; Biological Process: transport (GO:0006810);; Biological Process: ion transport (GO:0006811);; Biological Process: anion transport (GO:0006820);; Biological Process: biological_process (GO:0008150);; Biological Process: sulfate transport (GO:0008272);; Molecular Function: anion transmembrane transporter activity (GO:0008509);; Molecular Function: ion transmembrane transporter activity (GO:0015075);; Molecular Function: inorganic anion transmembrane transporter activity (GO:0015103);; Molecular Function: sulfate transmembrane transporter activity (GO:0015116);; Molecular Function: inorganic solute uptake transmembrane transporter activity (GO:0015318);; Biological Process: inorganic anion transport (GO:0015698);; Cellular Component: membrane (GO:0016020);; Cellular Component: integral component of membrane (GO:0016021);; Molecular Function: transmembrane transporter activity (GO:0022857);; Cellular Component: intrinsic component of membrane (GO:0031224);; Cellular Component: intrinsic component of plasma membrane (GO:0031226);; Biological Process: ion transmembrane transport (GO:0034220);; Cellular Component: membrane part (GO:0044425);; Cellular Component: plasma membrane part (GO:0044459);; Cellular Component: cell part (GO:0044464);; Biological Process: localization (GO:0051179);; Biological Process: establishment of localization (GO:0051234);; Biological Process: transmembrane transport (GO:0055085);; Cellular Component: cell periphery (GO:0071944);; Biological Process: sulfur compound transport (GO:0072348);; Biological Process: anion transmembrane transport (GO:0098656);; Biological Process: inorganic ion transmembrane transport (GO:0098660);; Biological Process: inorganic anion transmembrane transport (GO:0098661);; Molecular Function: sulfur compound transmembrane transporter activity (GO:1901682);; Biological Process: sulfate transmembrane transport (GO:1902358);; </t>
  </si>
  <si>
    <t xml:space="preserve">K17471|0.0e+00|dosa:Os04t0652400-01|K17471 sulfate transporter 3 | (RefSeq) Os04g0652400; Similar to Sulphate transporter protein. </t>
  </si>
  <si>
    <t>Probable sulfate transporter 3.3 OS=Arabidopsis thaliana OX=3702 GN=SULTR3;3 PE=2 SV=2</t>
  </si>
  <si>
    <t>hypothetical protein E2562_004211 [Oryza meyeriana var. granulata]</t>
  </si>
  <si>
    <t>molecular function: transporter activity (GO:0005215);; cellular component: cell (GO:0005623);; cellular component: membrane (GO:0016020);; cellular component: cell part (GO:0044464);; cellular component: membrane part (GO:0044425);; biological process: localization (GO:0051179);; biological process: single-organism process (GO:0044699)</t>
  </si>
  <si>
    <t>Phyllostachys_edulis_newGene_7930</t>
  </si>
  <si>
    <t xml:space="preserve">K13420|4.6e-22|dzi:111287376|K13420 LRR receptor-like serine/threonine-protein kinase FLS2 [EC:2.7.11.1] | (RefSeq) probable LRR receptor-like serine/threonine-protein kinase At3g47570 </t>
  </si>
  <si>
    <t>putative receptor-like protein kinase At3g47110 isoform X4 [Oryza sativa Japonica Group]</t>
  </si>
  <si>
    <t>PH02Gene47461</t>
  </si>
  <si>
    <t xml:space="preserve">Molecular Function: glutamate decarboxylase activity (GO:0004351);; Biological Process: glutamate metabolic process (GO:0006536);; Molecular Function: pyridoxal phosphate binding (GO:0030170);; </t>
  </si>
  <si>
    <t xml:space="preserve">K01580|5.0e-258|obr:102707421|K01580 glutamate decarboxylase [EC:4.1.1.15] | (RefSeq) glutamate decarboxylase-like </t>
  </si>
  <si>
    <t>Alanine, aspartate and glutamate metabolism (ko00250);; beta-Alanine metabolism (ko00410);; Taurine and hypotaurine metabolism (ko00430);; Butanoate metabolism (ko00650)</t>
  </si>
  <si>
    <t>Glutamate decarboxylase 1 OS=Arabidopsis thaliana OX=3702 GN=GAD1 PE=1 SV=2</t>
  </si>
  <si>
    <t>Phyllostachys_edulis_newGene_18658</t>
  </si>
  <si>
    <t>PH02Gene02270</t>
  </si>
  <si>
    <t xml:space="preserve">K02870|4.9e-85|obr:102705337|K02870 large subunit ribosomal protein L12e | (RefSeq) 60S ribosomal protein L12-1 </t>
  </si>
  <si>
    <t>Phyllostachys_edulis_newGene_9221</t>
  </si>
  <si>
    <t xml:space="preserve">Molecular Function: single-stranded DNA binding (GO:0003697);; Molecular Function: ATP binding (GO:0005524);; Biological Process: DNA repair (GO:0006281);; Molecular Function: DNA-dependent ATPase activity (GO:0008094);; </t>
  </si>
  <si>
    <t xml:space="preserve">K03553|4.0e-06|dosa:Os11t0302700-01|K03553 recombination protein RecA | (RefSeq) Os11g0302700; RecA bacterial DNA recombination family protein. </t>
  </si>
  <si>
    <t>recA bacterial DNA recombination protein</t>
  </si>
  <si>
    <t>DNA repair protein recA homolog 2, mitochondrial OS=Arabidopsis thaliana OX=3702 GN=At3g10140 PE=2 SV=1</t>
  </si>
  <si>
    <t>hypothetical protein EJB05_16560 [Eragrostis curvula]</t>
  </si>
  <si>
    <t>PH02Gene15153</t>
  </si>
  <si>
    <t xml:space="preserve">Molecular Function: zinc ion transmembrane transporter activity (GO:0005385);; Molecular Function: ATP binding (GO:0005524);; Molecular Function: cadmium ion transmembrane transporter activity (GO:0015086);; Cellular Component: integral component of membrane (GO:0016021);; Molecular Function: cation-transporting ATPase activity (GO:0019829);; Molecular Function: metal ion binding (GO:0046872);; </t>
  </si>
  <si>
    <t xml:space="preserve">K01534|0.0e+00|ats:109786499|K01534 Zn2+/Cd2+-exporting ATPase [EC:7.2.2.12 7.2.2.21] | (RefSeq) LOC109786499; putative inactive cadmium/zinc-transporting ATPase HMA3 </t>
  </si>
  <si>
    <t>Cadmium/zinc-transporting ATPase HMA3 OS=Oryza sativa subsp. japonica OX=39947 GN=HMA3 PE=1 SV=1</t>
  </si>
  <si>
    <t>heavy metal transporting P1B-ATPase 3 [Triticum aestivum]</t>
  </si>
  <si>
    <t>biological process: localization (GO:0051179);; molecular function: transporter activity (GO:0005215);; molecular function: binding (GO:0005488);; cellular component: membrane (GO:0016020);; cellular component: membrane part (GO:0044425);; molecular function: catalytic activity (GO:0003824)</t>
  </si>
  <si>
    <t>PH02Gene08062</t>
  </si>
  <si>
    <t xml:space="preserve">K02977|2.7e-63|bdi:100831343|K02977 ubiquitin-small subunit ribosomal protein S27Ae | (RefSeq) ubiquitin-40S ribosomal protein S27a </t>
  </si>
  <si>
    <t>Ubiquitin-40S ribosomal protein S27a-1 OS=Oryza sativa subsp. japonica OX=39947 GN=RPS27AA PE=2 SV=1</t>
  </si>
  <si>
    <t>ubiquitin-40S ribosomal protein S27a [Brachypodium distachyon]</t>
  </si>
  <si>
    <t>PH02Gene20371</t>
  </si>
  <si>
    <t xml:space="preserve">K20619|6.1e-167|pda:103704488|K20619 cytochrome P450 family 78 subfamily A | (RefSeq) cytochrome P450 78A5-like </t>
  </si>
  <si>
    <t>Cytochrome P450 78A5 OS=Arabidopsis thaliana OX=3702 GN=CYP78A5 PE=2 SV=1</t>
  </si>
  <si>
    <t>cytochrome P450 78A5 [Setaria italica]</t>
  </si>
  <si>
    <t>PH02Gene09994</t>
  </si>
  <si>
    <t xml:space="preserve">K08669|6.1e-16|atr:18448569|K08669 HtrA serine peptidase 2 [EC:3.4.21.108] | (RefSeq) putative protease Do-like 14 </t>
  </si>
  <si>
    <t>uncharacterized protein LOC101768145 [Setaria italica]</t>
  </si>
  <si>
    <t>PH02Gene32764</t>
  </si>
  <si>
    <t xml:space="preserve">K17506|3.9e-155|dosa:Os04t0609600-01|K17506 protein phosphatase 1L [EC:3.1.3.16] | (RefSeq) Os04g0609600; Similar to Protein phosphatase type 2C. </t>
  </si>
  <si>
    <t>Probable protein phosphatase 2C 44 OS=Oryza sativa subsp. japonica OX=39947 GN=Os04g0609600 PE=2 SV=1</t>
  </si>
  <si>
    <t>probable protein phosphatase 2C 44 [Oryza sativa Japonica Group]</t>
  </si>
  <si>
    <t>Phyllostachys_edulis_newGene_16499</t>
  </si>
  <si>
    <t xml:space="preserve">Molecular Function: serine-type endopeptidase inhibitor activity (GO:0004867);; Biological Process: response to oxidative stress (GO:0006979);; </t>
  </si>
  <si>
    <t>Potato type II proteinase inhibitor family</t>
  </si>
  <si>
    <t>proteinase inhibitor PSI-1.2-like [Aegilops tauschii subsp. tauschii]</t>
  </si>
  <si>
    <t>PH02Gene50480</t>
  </si>
  <si>
    <t>PH02Gene01432</t>
  </si>
  <si>
    <t xml:space="preserve">Biological Process: protein glycosylation (GO:0006486);; Cellular Component: membrane (GO:0016020);; </t>
  </si>
  <si>
    <t xml:space="preserve">K14753|4.2e-145|bdi:100836449|K14753 guanine nucleotide-binding protein subunit beta-2-like 1 protein | (RefSeq) guanine nucleotide-binding protein subunit beta-like protein A </t>
  </si>
  <si>
    <t>Guanine nucleotide-binding protein subunit beta-like protein A OS=Oryza sativa subsp. japonica OX=39947 GN=RACK1A PE=1 SV=1</t>
  </si>
  <si>
    <t>uncharacterized protein C2845_PM06G01450 [Panicum miliaceum]</t>
  </si>
  <si>
    <t>biological process: metabolic process (GO:0008152);; biological process: cellular process (GO:0009987);; biological process: single-organism process (GO:0044699);; cellular component: membrane (GO:0016020)</t>
  </si>
  <si>
    <t>PH02Gene01226</t>
  </si>
  <si>
    <t xml:space="preserve">K01176|1.2e-112|obr:102712659|K01176 alpha-amylase [EC:3.2.1.1] | (RefSeq) alpha-amylase isozyme 3A </t>
  </si>
  <si>
    <t>PH02Gene04195</t>
  </si>
  <si>
    <t xml:space="preserve">K08332|1.3e-11|cann:107878082|K08332 vacuolar protein 8 | (RefSeq) U-box domain-containing protein 4 </t>
  </si>
  <si>
    <t>PREDICTED: uncharacterized protein LOC102714924 [Oryza brachyantha]</t>
  </si>
  <si>
    <t>PH02Gene12421</t>
  </si>
  <si>
    <t xml:space="preserve">K20628|9.2e-120|adu:107470208|K20628 expansin | (RefSeq) expansin-A8 </t>
  </si>
  <si>
    <t>Expansin-A6 OS=Oryza sativa subsp. japonica OX=39947 GN=EXPA6 PE=2 SV=1</t>
  </si>
  <si>
    <t>expansin-A8 [Arachis duranensis]</t>
  </si>
  <si>
    <t>PH02Gene25128</t>
  </si>
  <si>
    <t xml:space="preserve">K14638|0.0e+00|ats:109773180|K14638 solute carrier family 15 (peptide/histidine transporter), member 3/4 | (RefSeq) LOC109773180; protein NRT1/ PTR FAMILY 8.3-like </t>
  </si>
  <si>
    <t>protein NRT1/ PTR FAMILY 8.3 [Brachypodium distachyon]</t>
  </si>
  <si>
    <t>PH02Gene16658</t>
  </si>
  <si>
    <t xml:space="preserve">Biological Process: cellulose microfibril organization (GO:0010215);; Cellular Component: integral component of membrane (GO:0016021);; Cellular Component: anchored component of membrane (GO:0031225);; </t>
  </si>
  <si>
    <t xml:space="preserve">K10956|4.3e-26|obr:102718200|K10956 protein transport protein SEC61 subunit alpha | (RefSeq) preprotein translocase subunit SECY, chloroplastic </t>
  </si>
  <si>
    <t>Protein export (ko03060);; Protein processing in endoplasmic reticulum (ko04141);; Phagosome (ko04145)</t>
  </si>
  <si>
    <t>COBRA-like protein 7 OS=Arabidopsis thaliana OX=3702 GN=COBL7 PE=2 SV=2</t>
  </si>
  <si>
    <t>hypothetical protein SEVIR_2G453600v2 [Setaria viridis]</t>
  </si>
  <si>
    <t>biological process: cellular process (GO:0009987);; biological process: single-organism process (GO:0044699);; biological process: cellular component organization or biogenesis (GO:0071840);; cellular component: membrane (GO:0016020);; cellular component: membrane part (GO:0044425)</t>
  </si>
  <si>
    <t>PH02Gene32609</t>
  </si>
  <si>
    <t xml:space="preserve">K02920|6.5e-49|bdi:100835084|K02920 large subunit ribosomal protein L36e | (RefSeq) 60S ribosomal protein L36-3 </t>
  </si>
  <si>
    <t>60S ribosomal protein L36-2 OS=Arabidopsis thaliana OX=3702 GN=RPL36B PE=3 SV=1</t>
  </si>
  <si>
    <t>60S ribosomal protein L36-3 [Brachypodium distachyon]</t>
  </si>
  <si>
    <t>PH02Gene38624</t>
  </si>
  <si>
    <t xml:space="preserve">K15283|7.9e-174|dosa:Os08t0344600-01|K15283 solute carrier family 35, member E1 | (RefSeq) Os08g0344600; Similar to Triose phosphate/phosphate translocator, non-green plastid, chloroplast precursor (CTPT). </t>
  </si>
  <si>
    <t>Phosphoenolpyruvate/phosphate translocator 2, chloroplastic OS=Oryza sativa subsp. japonica OX=39947 GN=PPT2 PE=2 SV=1</t>
  </si>
  <si>
    <t>hypothetical protein E2562_012482 [Oryza meyeriana var. granulata]</t>
  </si>
  <si>
    <t>PH02Gene42786</t>
  </si>
  <si>
    <t>hypothetical protein OsI_38699 [Oryza sativa Indica Group]</t>
  </si>
  <si>
    <t>PH02Gene28974</t>
  </si>
  <si>
    <t xml:space="preserve">K20628|1.3e-116|oeu:111385342|K20628 expansin | (RefSeq) expansin-A8-like </t>
  </si>
  <si>
    <t>Expansin-A4 OS=Oryza sativa subsp. indica OX=39946 GN=EXPA4 PE=2 SV=1</t>
  </si>
  <si>
    <t>expansin-A4 [Brachypodium distachyon]</t>
  </si>
  <si>
    <t>PH02Gene16959</t>
  </si>
  <si>
    <t>uncharacterized protein LOC117835012 [Setaria viridis]</t>
  </si>
  <si>
    <t>PH02Gene01459</t>
  </si>
  <si>
    <t>uncharacterized protein LOC100824393 [Brachypodium distachyon]</t>
  </si>
  <si>
    <t>PH02Gene23688</t>
  </si>
  <si>
    <t xml:space="preserve">Molecular Function: fatty-acyl-CoA binding (GO:0000062);; Cellular Component: integral component of membrane (GO:0016021);; </t>
  </si>
  <si>
    <t>Acyl-CoA-binding domain-containing protein 4 OS=Oryza sativa subsp. japonica OX=39947 GN=ACBP4 PE=2 SV=1</t>
  </si>
  <si>
    <t>hypothetical protein E2562_025442 [Oryza meyeriana var. granulata]</t>
  </si>
  <si>
    <t>PH02Gene29443</t>
  </si>
  <si>
    <t>transport and Golgi organization 2 homolog [Setaria viridis]</t>
  </si>
  <si>
    <t>PH02Gene39481</t>
  </si>
  <si>
    <t>PH02Gene14344</t>
  </si>
  <si>
    <t xml:space="preserve">K20641|6.3e-10|cvr:CHLNCDRAFT_59250|K20641 Rho GTPase-activating protein 20 | (RefSeq) hypothetical protein </t>
  </si>
  <si>
    <t>PH02Gene26990</t>
  </si>
  <si>
    <t xml:space="preserve">K13413|6.7e-45|sbi:110435403|K13413 mitogen-activated protein kinase kinase 4/5 [EC:2.7.12.2] | (RefSeq) mitogen-activated protein kinase kinase 5-like </t>
  </si>
  <si>
    <t>Protein G1-like4 OS=Oryza sativa subsp. indica OX=39946 GN=OsI_16643 PE=3 SV=1</t>
  </si>
  <si>
    <t>protein G1-like3 [Setaria italica]</t>
  </si>
  <si>
    <t>Phyllostachys_edulis_newGene_12582</t>
  </si>
  <si>
    <t xml:space="preserve">K14805|2.4e-262|sita:101768735|K14805 ATP-dependent RNA helicase DDX24/MAK5 [EC:3.6.4.13] | (RefSeq) DEAD-box ATP-dependent RNA helicase 13 </t>
  </si>
  <si>
    <t>DEAD-box ATP-dependent RNA helicase 13 OS=Oryza sativa subsp. indica OX=39946 GN=OsI_016050 PE=3 SV=2</t>
  </si>
  <si>
    <t>DEAD-box ATP-dependent RNA helicase 13 isoform X1 [Oryza sativa Japonica Group]</t>
  </si>
  <si>
    <t>Phyllostachys_edulis_newGene_14484</t>
  </si>
  <si>
    <t xml:space="preserve">K18757|3.0e-21|nta:107764024|K18757 la-related protein 1 | (RefSeq) la-related protein 1A-like </t>
  </si>
  <si>
    <t>zinc finger MYM-type protein 1 [Oryza sativa Japonica Group]</t>
  </si>
  <si>
    <t>PH02Gene05475</t>
  </si>
  <si>
    <t xml:space="preserve">K02604|8.9e-191|bdi:100829429|K02604 origin recognition complex subunit 2 | (RefSeq) origin of replication complex subunit 2 isoform X2 </t>
  </si>
  <si>
    <t>PH02Gene13416</t>
  </si>
  <si>
    <t xml:space="preserve">Molecular Function: RNA binding (GO:0003723);; Cellular Component: nucleus (GO:0005634);; Molecular Function: pseudouridine synthase activity (GO:0009982);; Biological Process: tRNA pseudouridine synthesis (GO:0031119);; Biological Process: mRNA pseudouridine synthesis (GO:1990481);; </t>
  </si>
  <si>
    <t xml:space="preserve">K06173|2.7e-239|bdi:100834201|K06173 tRNA pseudouridine38-40 synthase [EC:5.4.99.12] | (RefSeq) tRNA pseudouridine synthase A </t>
  </si>
  <si>
    <t>tRNA pseudouridine synthase A [Brachypodium distachyon]</t>
  </si>
  <si>
    <t>PH02Gene04268</t>
  </si>
  <si>
    <t xml:space="preserve">Biological Process: protein folding (GO:0006457);; Molecular Function: unfolded protein binding (GO:0051082);; </t>
  </si>
  <si>
    <t xml:space="preserve">K09510|5.1e-188|dosa:Os05t0562300-01|K09510 DnaJ homolog subfamily B member 4 | (RefSeq) Os05g0562300; Similar to DnaJ-like protein. </t>
  </si>
  <si>
    <t>hypothetical protein E2562_031025 [Oryza meyeriana var. granulata]</t>
  </si>
  <si>
    <t>biological process: cellular process (GO:0009987);; molecular function: binding (GO:0005488)</t>
  </si>
  <si>
    <t>PH02Gene07227</t>
  </si>
  <si>
    <t xml:space="preserve">K13148|2.7e-65|egu:105053331|K13148 integrator complex subunit 11 [EC:3.1.27.-] | (RefSeq) uncharacterized protein LOC105053331 </t>
  </si>
  <si>
    <t>E3 ubiquitin-protein ligase At4g11680 OS=Arabidopsis thaliana OX=3702 GN=At4g11680 PE=2 SV=1</t>
  </si>
  <si>
    <t>E3 ubiquitin-protein ligase At1g12760-like isoform X2 [Ananas comosus]</t>
  </si>
  <si>
    <t>PH02Gene01264</t>
  </si>
  <si>
    <t xml:space="preserve">K03319|2.9e-202|cmos:111446901|K03319 divalent anion:Na+ symporter, DASS family | (RefSeq) LOW QUALITY PROTEIN: dicarboxylate transporter 2.1, chloroplastic-like </t>
  </si>
  <si>
    <t>Sodium:sulfate symporter transmembrane region</t>
  </si>
  <si>
    <t>Dicarboxylate transporter 2, chloroplastic OS=Spinacia oleracea OX=3562 GN=DIT2 PE=1 SV=1</t>
  </si>
  <si>
    <t>dicarboxylate transporter 2.1, chloroplastic-like [Panicum hallii]</t>
  </si>
  <si>
    <t>Phyllostachys_edulis_newGene_17515</t>
  </si>
  <si>
    <t xml:space="preserve">K16296|1.4e-21|var:108346660|K16296 serine carboxypeptidase-like clade I [EC:3.4.16.-] | (RefSeq) serine carboxypeptidase-like 12 </t>
  </si>
  <si>
    <t>hypothetical protein EJB05_44720 [Eragrostis curvula]</t>
  </si>
  <si>
    <t>Phyllostachys_edulis_newGene_3854</t>
  </si>
  <si>
    <t>PH02Gene09099</t>
  </si>
  <si>
    <t xml:space="preserve">K20641|1.2e-10|cvr:CHLNCDRAFT_59250|K20641 Rho GTPase-activating protein 20 | (RefSeq) hypothetical protein </t>
  </si>
  <si>
    <t>Squamosa promoter-binding-like protein 11 OS=Oryza sativa subsp. japonica OX=39947 GN=SPL11 PE=2 SV=1</t>
  </si>
  <si>
    <t>PH02Gene33882</t>
  </si>
  <si>
    <t>uncharacterized protein LOC8058540 [Sorghum bicolor]</t>
  </si>
  <si>
    <t>PH02Gene19448</t>
  </si>
  <si>
    <t xml:space="preserve">Cellular Component: Golgi apparatus (GO:0005794);; Cellular Component: integral component of membrane (GO:0016021);; Molecular Function: transferase activity, transferring glycosyl groups (GO:0016757);; Molecular Function: mannan synthase activity (GO:0051753);; </t>
  </si>
  <si>
    <t xml:space="preserve">K13680|1.3e-272|bdi:100822242|K13680 beta-mannan synthase [EC:2.4.1.32] | (RefSeq) probable mannan synthase 4 isoform X1 </t>
  </si>
  <si>
    <t>Probable glucomannan 4-beta-mannosyltransferase 2 OS=Oryza sativa subsp. japonica OX=39947 GN=CSLA2 PE=2 SV=2</t>
  </si>
  <si>
    <t>probable mannan synthase 4 isoform X1 [Brachypodium distachyon]</t>
  </si>
  <si>
    <t>cellular component: cell (GO:0005623);; cellular component: organelle (GO:0043226);; cellular component: cell part (GO:0044464);; cellular component: membrane (GO:0016020);; cellular component: membrane part (GO:0044425);; molecular function: catalytic activity (GO:0003824);; biological process: metabolic process (GO:0008152);; biological process: single-organism process (GO:0044699)</t>
  </si>
  <si>
    <t>PH02Gene41456</t>
  </si>
  <si>
    <t xml:space="preserve">K12835|2.4e-25|cmax:111493042|K12835 ATP-dependent RNA helicase DDX42 [EC:3.6.4.13] | (RefSeq) DEAD-box ATP-dependent RNA helicase 24 isoform X1 </t>
  </si>
  <si>
    <t>Probable WRKY transcription factor 75 OS=Arabidopsis thaliana OX=3702 GN=WRKY75 PE=1 SV=1</t>
  </si>
  <si>
    <t>probable WRKY transcription factor 75 [Brachypodium distachyon]</t>
  </si>
  <si>
    <t>PH02Gene24052</t>
  </si>
  <si>
    <t xml:space="preserve">K08695|1.6e-146|bdi:100834459|K08695 anthocyanidin reductase [EC:1.3.1.77] | (RefSeq) anthocyanidin reductase ((2S)-flavan-3-ol-forming) </t>
  </si>
  <si>
    <t>Anthocyanidin reductase ((2S)-flavan-3-ol-forming) OS=Vitis vinifera OX=29760 GN=ANR PE=1 SV=1</t>
  </si>
  <si>
    <t>PH02Gene16228</t>
  </si>
  <si>
    <t xml:space="preserve">K20043|3.2e-23|aip:107640400|K20043 clathrin coat assembly protein AP180 | (RefSeq) putative clathrin assembly protein At5g35200 </t>
  </si>
  <si>
    <t>Dof zinc finger protein DOF5.6 OS=Arabidopsis thaliana OX=3702 GN=DOF5.6 PE=2 SV=2</t>
  </si>
  <si>
    <t>dof zinc finger protein DOF5.6-like [Panicum hallii]</t>
  </si>
  <si>
    <t>PH02Gene18593</t>
  </si>
  <si>
    <t>uncharacterized protein LOC100821677 isoform X1 [Brachypodium distachyon]</t>
  </si>
  <si>
    <t>PH02Gene19959</t>
  </si>
  <si>
    <t xml:space="preserve">Cellular Component: chromosome, centromeric region (GO:0000775);; Cellular Component: nucleus (GO:0005634);; Biological Process: meiotic chromosome segregation (GO:0045132);; </t>
  </si>
  <si>
    <t>Shugoshin C terminus</t>
  </si>
  <si>
    <t>Shugoshin-1 OS=Oryza sativa subsp. japonica OX=39947 GN=SGO1 PE=2 SV=1</t>
  </si>
  <si>
    <t>hypothetical protein BRADI_3g54300v3 [Brachypodium distachyon]</t>
  </si>
  <si>
    <t>cellular component: cell (GO:0005623);; cellular component: organelle (GO:0043226);; cellular component: organelle part (GO:0044422);; cellular component: cell part (GO:0044464);; biological process: reproduction (GO:0000003);; biological process: cellular process (GO:0009987);; biological process: reproductive process (GO:0022414);; biological process: single-organism process (GO:0044699)</t>
  </si>
  <si>
    <t>PH02Gene07143</t>
  </si>
  <si>
    <t xml:space="preserve">K13429|1.2e-121|obr:102705374|K13429 chitin elicitor receptor kinase 1 | (RefSeq) chitin elicitor receptor kinase 1-like </t>
  </si>
  <si>
    <t>PH02Gene16167</t>
  </si>
  <si>
    <t>uncharacterized protein LOC4346207 isoform X2 [Oryza sativa Japonica Group]</t>
  </si>
  <si>
    <t>PH02Gene06282</t>
  </si>
  <si>
    <t xml:space="preserve">K00279|1.4e-239|ats:109740122|K00279 cytokinin dehydrogenase [EC:1.5.99.12] | (RefSeq) LOC109740122; cytokinin dehydrogenase 1-like </t>
  </si>
  <si>
    <t>Cytokinin dehydrogenase 1 OS=Oryza sativa subsp. japonica OX=39947 GN=CKX1 PE=3 SV=2</t>
  </si>
  <si>
    <t>cytokinin oxidase/dehydrogenase [Bambusa oldhamii]</t>
  </si>
  <si>
    <t>PH02Gene25422</t>
  </si>
  <si>
    <t xml:space="preserve">K13457|4.1e-90|nnu:104607772|K13457 disease resistance protein RPM1 | (RefSeq) disease resistance protein RPM1-like </t>
  </si>
  <si>
    <t>Putative disease resistance protein At1g50180 OS=Arabidopsis thaliana OX=3702 GN=At1g50180 PE=3 SV=2</t>
  </si>
  <si>
    <t>PH02Gene05250</t>
  </si>
  <si>
    <t xml:space="preserve">Molecular Function: pyruvate dehydrogenase (acetyl-transferring) activity (GO:0004739);; Biological Process: acetyl-CoA biosynthetic process from pyruvate (GO:0006086);; Cellular Component: intracellular membrane-bounded organelle (GO:0043231);; </t>
  </si>
  <si>
    <t xml:space="preserve">K00161|1.1e-204|sbi:8065712|K00161 pyruvate dehydrogenase E1 component alpha subunit [EC:1.2.4.1] | (RefSeq) pyruvate dehydrogenase E1 component subunit alpha-2, mitochondrial </t>
  </si>
  <si>
    <t>Pyruvate dehydrogenase E1 component subunit alpha-2, mitochondrial OS=Oryza sativa subsp. japonica OX=39947 GN=Os06g0246500 PE=2 SV=1</t>
  </si>
  <si>
    <t>pyruvate dehydrogenase E1 component subunit alpha-2, mitochondrial [Sorghum bicolor]</t>
  </si>
  <si>
    <t>PH02Gene27229</t>
  </si>
  <si>
    <t>PH02Gene17639</t>
  </si>
  <si>
    <t xml:space="preserve">K03549|0.0e+00|obr:102703413|K03549 KUP system potassium uptake protein | (RefSeq) potassium transporter 7 </t>
  </si>
  <si>
    <t>Potassium transporter 7 OS=Oryza sativa subsp. japonica OX=39947 GN=HAK7 PE=2 SV=3</t>
  </si>
  <si>
    <t>hypothetical protein E2562_020469 [Oryza meyeriana var. granulata]</t>
  </si>
  <si>
    <t>PH02Gene48581</t>
  </si>
  <si>
    <t xml:space="preserve">K00679|2.1e-43|cic:CICLE_v10027727mg|K00679 phospholipid:diacylglycerol acyltransferase [EC:2.3.1.158] | (RefSeq) hypothetical protein </t>
  </si>
  <si>
    <t>GDSL esterase/lipase At5g55050-like [Aegilops tauschii subsp. tauschii]</t>
  </si>
  <si>
    <t>PH02Gene03780</t>
  </si>
  <si>
    <t>PH02Gene02456</t>
  </si>
  <si>
    <t xml:space="preserve">Cellular Component: nuclear exosome (RNase complex) (GO:0000176);; Cellular Component: cytoplasmic exosome (RNase complex) (GO:0000177);; Cellular Component: exosome (RNase complex) (GO:0000178);; Biological Process: nuclear-transcribed mRNA catabolic process, exonucleolytic (GO:0000291);; Biological Process: nuclear-transcribed mRNA catabolic process (GO:0000956);; Molecular Function: molecular_function (GO:0003674);; Molecular Function: catalytic activity (GO:0003824);; Molecular Function: nuclease activity (GO:0004518);; Molecular Function: exonuclease activity (GO:0004527);; Cellular Component: cellular_component (GO:0005575);; Cellular Component: intracellular (GO:0005622);; Cellular Component: cell (GO:0005623);; Cellular Component: nucleus (GO:0005634);; Cellular Component: nucleolus (GO:0005730);; Cellular Component: cytoplasm (GO:0005737);; Biological Process: nucleobase-containing compound metabolic process (GO:0006139);; Biological Process: rRNA processing (GO:0006364);; Biological Process: RNA processing (GO:0006396);; Biological Process: RNA catabolic process (GO:0006401);; Biological Process: mRNA catabolic process (GO:0006402);;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Molecular Function: 3'-5' exonuclease activity (GO:0008408);; Biological Process: catabolic process (GO:0009056);; Biological Process: macromolecule catabolic process (GO:0009057);; Biological Process: post-embryonic development (GO:0009791);; Biological Process: seed germination (GO:0009845);; Biological Process: negative regulation of metabolic process (GO:0009892);; Biological Process: cellular process (GO:0009987);; Biological Process: gene expression (GO:0010467);; Biological Process: regulation of gene expression (GO:0010468);; Biological Process: negative regulation of macromolecule metabolic process (GO:0010605);; Biological Process: negative regulation of gene expression (GO:0010629);; Biological Process: RNA metabolic process (GO:0016070);; Biological Process: mRNA metabolic process (GO:0016071);; Biological Process: rRNA metabolic process (GO:0016072);; Biological Process: snRNA metabolic process (GO:0016073);; Biological Process: snoRNA metabolic process (GO:0016074);; Biological Process: rRNA catabolic process (GO:0016075);; Biological Process: snRNA processing (GO:0016180);; Molecular Function: hydrolase activity (GO:0016787);; Molecular Function: hydrolase activity, acting on ester bonds (GO:0016788);; Biological Process: regulation of metabolic process (GO:0019222);; Biological Process: aromatic compound catabolic process (GO:0019439);; Biological Process: ribonucleoprotein complex biogenesis (GO:0022613);; Biological Process: RNA 3'-end processing (GO:0031123);; Biological Process: rRNA 3'-end processing (GO:0031125);; Biological Process: snoRNA 3'-end processing (GO:0031126);; Cellular Component: membrane-enclosed lumen (GO:0031974);; Cellular Component: nuclear lumen (GO:0031981);; Biological Process: multicellular organismal process (GO:0032501);; Biological Process: developmental process (GO:0032502);; Cellular Component: macromolecular complex (GO:0032991);; Biological Process: nuclear-transcribed mRNA catabolic process, exonucleolytic, 3'-5' (GO:0034427);; Biological Process: ncRNA processing (GO:0034470);; Biological Process: snRNA 3'-end processing (GO:0034472);; Biological Process: U4 snRNA 3'-end processing (GO:0034475);; Biological Process: cellular nitrogen compound metabolic process (GO:0034641);; Biological Process: nucleobase-containing compound catabolic process (GO:0034655);; Biological Process: ncRNA metabolic process (GO:0034660);; Biological Process: ncRNA catabolic process (GO:0034661);; Biological Process: ribosome biogenesis (GO:0042254);; Biological Process: snoRNA processing (GO:0043144);;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ncRNA 3'-end processing (GO:0043628);; Biological Process: cellular component biogenesis (GO:0044085);; Biological Process: cellular metabolic process (GO:0044237);; Biological Process: primary metabolic process (GO:0044238);; Biological Process: cellular catabolic process (GO:0044248);; Biological Process: cellular macromolecule metabolic process (GO:0044260);; Biological Process: cellular macromolecule catabolic process (GO:0044265);; Biological Process: cellular nitrogen compound catabolic process (GO:0044270);;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cell part (GO:0044464);; Biological Process: heterocycle metabolic process (GO:0046483);; Biological Process: heterocycle catabolic process (GO:0046700);; Biological Process: negative regulation of biological process (GO:0048519);; Biological Process: anatomical structure development (GO:0048856);; Biological Process: regulation of biological process (GO:0050789);; Biological Process: regulation of macromolecule metabolic process (GO:0060255);; Biological Process: biological regulation (GO:0065007);; Cellular Component: intracellular organelle lumen (GO:0070013);; Biological Process: RNA surveillance (GO:0071025);; Biological Process: nuclear RNA surveillance (GO:0071027);; Biological Process: nuclear mRNA surveillance (GO:0071028);; Biological Process: polyadenylation-dependent snoRNA 3'-end processing (GO:0071051);; Biological Process: organic substance metabolic process (GO:0071704);; Biological Process: cellular component organization or biogenesis (GO:0071840);; Biological Process: nucleic acid metabolic process (GO:0090304);; Biological Process: nucleic acid phosphodiester bond hydrolysis (GO:0090305);; Biological Process: seedling development (GO:0090351);; Biological Process: organic cyclic compound metabolic process (GO:1901360);; Biological Process: organic cyclic compound catabolic process (GO:1901361);; Biological Process: organic substance catabolic process (GO:1901575);; Cellular Component: catalytic complex (GO:1902494);; Cellular Component: exoribonuclease complex (GO:1905354);; </t>
  </si>
  <si>
    <t xml:space="preserve">K12587|1.0e-137|dosa:Os03t0844450-01|K12587 exosome complex component MTR3 | (RefSeq) Os03g0844450; Similar to 3' exoribonuclease family domain 1-containing protein. </t>
  </si>
  <si>
    <t>3' exoribonuclease family, domain 1</t>
  </si>
  <si>
    <t>Exosome complex component RRP41-like OS=Arabidopsis thaliana OX=3702 GN=RRP41L PE=2 SV=1</t>
  </si>
  <si>
    <t>exosome complex component RRP41-like isoform X2 [Oryza sativa Japonica Group]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</si>
  <si>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biological regulation (GO:0065007);; molecular function: catalytic activity (GO:0003824);; biological process: multicellular organismal process (GO:0032501);; biological process: developmental process (GO:0032502);; biological process: single-organism process (GO:0044699);; biological process: cellular component organization or biogenesis (GO:0071840);; cellular component: membrane-enclosed lumen (GO:0031974)</t>
  </si>
  <si>
    <t>PH02Gene42555</t>
  </si>
  <si>
    <t xml:space="preserve">K00547|5.1e-169|bdi:100836808|K00547 homocysteine S-methyltransferase [EC:2.1.1.10] | (RefSeq) homocysteine S-methyltransferase 3 </t>
  </si>
  <si>
    <t>Homocysteine S-methyltransferase 3 OS=Zea mays OX=4577 GN=HMT-3 PE=2 SV=1</t>
  </si>
  <si>
    <t>PH02Gene01265</t>
  </si>
  <si>
    <t xml:space="preserve">Molecular Function: molecular_function (GO:0003674);; Molecular Function: catalytic activity (GO:0003824);;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mitochondrion (GO:0005739);; Cellular Component: mitochondrial envelope (GO:0005740);; Cellular Component: mitochondrial outer membrane (GO:0005741);; Biological Process: nucleobase-containing compound metabolic process (GO:0006139);; Biological Process: RNA processing (GO:0006396);; Biological Process: tRNA metabolic process (GO:0006399);; Biological Process: tRNA modification (GO:0006400);; Biological Process: cellular aromatic compound metabolic process (GO:0006725);; Biological Process: nitrogen compound metabolic process (GO:0006807);; Biological Process: tRNA processing (GO:0008033);; Biological Process: biological_process (GO:0008150);; Biological Process: metabolic process (GO:0008152);; Molecular Function: queuine tRNA-ribosyltransferase activity (GO:0008479);; Biological Process: RNA modification (GO:0009451);; Biological Process: cellular process (GO:0009987);; Biological Process: gene expression (GO:0010467);; Cellular Component: membrane (GO:0016020);; Biological Process: RNA metabolic process (GO:0016070);; Molecular Function: transferase activity (GO:0016740);; Molecular Function: transferase activity, transferring glycosyl groups (GO:0016757);; Molecular Function: transferase activity, transferring pentosyl groups (GO:0016763);; Cellular Component: outer membrane (GO:0019867);; Cellular Component: organelle membrane (GO:0031090);; Cellular Component: mitochondrial membrane (GO:0031966);; Cellular Component: organelle envelope (GO:0031967);; Cellular Component: organelle outer membrane (GO:0031968);; Cellular Component: envelope (GO:0031975);; Cellular Component: macromolecular complex (GO:0032991);; Biological Process: ncRNA processing (GO:0034470);; Biological Process: cellular nitrogen compound metabolic process (GO:0034641);; Biological Process: ncRNA metabolic process (GO:0034660);; Molecular Function: identical protein binding (GO:0042802);; Molecular Function: protein homodimerization activity (GO:0042803);;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organelle part (GO:0044422);; Cellular Component: intracellular part (GO:0044424);; Cellular Component: mitochondrial part (GO:0044429);; Cellular Component: cytoplasmic part (GO:0044444);; Cellular Component: intracellular organelle part (GO:0044446);; Cellular Component: cell part (GO:0044464);; Biological Process: heterocycle metabolic process (GO:0046483);; Molecular Function: protein heterodimerization activity (GO:0046982);; Molecular Function: protein dimerization activity (GO:0046983);; Biological Process: organic substance metabolic process (GO:0071704);; Biological Process: nucleic acid metabolic process (GO:0090304);; Cellular Component: bounding membrane of organelle (GO:0098588);; Cellular Component: whole membrane (GO:0098805);; Biological Process: tRNA-guanine transglycosylation (GO:0101030);; Biological Process: organic cyclic compound metabolic process (GO:1901360);; </t>
  </si>
  <si>
    <t xml:space="preserve">K00773|1.1e-231|dosa:Os09t0469900-01|K00773 queuine tRNA-ribosyltransferase [EC:2.4.2.29] | (RefSeq) Os09g0469900; Similar to Queuine tRNA-ribosyltransferase (EC 2.4.2.29) (tRNA-guanine transglycosylase) (Guanine insertion enzyme). </t>
  </si>
  <si>
    <t>hypothetical protein E2562_021969 [Oryza meyeriana var. granulata]</t>
  </si>
  <si>
    <t>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membrane (GO:0016020);; biological process: metabolic process (GO:0008152);; biological process: cellular process (GO:0009987);; cellular component: macromolecular complex (GO:0032991)</t>
  </si>
  <si>
    <t>PH02Gene11301</t>
  </si>
  <si>
    <t>Protein SINE1 OS=Arabidopsis thaliana OX=3702 GN=SINE1 PE=1 SV=1</t>
  </si>
  <si>
    <t>hypothetical protein E2562_027050 [Oryza meyeriana var. granulata]</t>
  </si>
  <si>
    <t>PH02Gene50610</t>
  </si>
  <si>
    <t xml:space="preserve">K13447|0.0e+00|bdi:100833067|K13447 respiratory burst oxidase [EC:1.6.3.- 1.11.1.-] | (RefSeq) respiratory burst oxidase homolog protein B </t>
  </si>
  <si>
    <t>PH02Gene15290</t>
  </si>
  <si>
    <t xml:space="preserve">Molecular Function: copper ion binding (GO:0005507);; Biological Process: response to metal ion (GO:0010038);; </t>
  </si>
  <si>
    <t xml:space="preserve">K03926|5.3e-83|sita:101758657|K03926 periplasmic divalent cation tolerance protein | (RefSeq) protein CutA 1, chloroplastic </t>
  </si>
  <si>
    <t>CutA1 divalent ion tolerance protein</t>
  </si>
  <si>
    <t>Protein CutA 1, chloroplastic OS=Oryza sativa subsp. japonica OX=39947 GN=CUTA1 PE=1 SV=1</t>
  </si>
  <si>
    <t>protein CutA 1, chloroplastic [Setaria italica]</t>
  </si>
  <si>
    <t>molecular function: binding (GO:0005488);; biological process: response to stimulus (GO:0050896)</t>
  </si>
  <si>
    <t>PH02Gene16028</t>
  </si>
  <si>
    <t xml:space="preserve">Biological Process: photosynthesis (GO:0015979);; Biological Process: chlorophyll biosynthetic process (GO:0015995);; Molecular Function: metal ion binding (GO:0046872);; Molecular Function: magnesium-protoporphyrin IX monomethyl ester (oxidative) cyclase activity (GO:0048529);; </t>
  </si>
  <si>
    <t xml:space="preserve">K04035|3.3e-215|sita:101773118|K04035 magnesium-protoporphyrin IX monomethyl ester (oxidative) cyclase [EC:1.14.13.81] | (RefSeq) magnesium-protoporphyrin IX monomethyl ester [oxidative] cyclase, chloroplastic </t>
  </si>
  <si>
    <t>Rubrerythrin</t>
  </si>
  <si>
    <t>Magnesium-protoporphyrin IX monomethyl ester [oxidative] cyclase, chloroplastic OS=Hordeum vulgare OX=4513 GN=CRD1 PE=1 SV=1</t>
  </si>
  <si>
    <t>Mg-protoporphyrin IX monomethylester cyclase [Phyllostachys edulis]</t>
  </si>
  <si>
    <t>PH02Gene10948</t>
  </si>
  <si>
    <t xml:space="preserve">K00611|7.0e-27|ppp:112292645|K00611 ornithine carbamoyltransferase [EC:2.1.3.3] | (RefSeq) ornithine carbamoyltransferase, chloroplastic-like isoform X1 </t>
  </si>
  <si>
    <t>hypothetical protein DAI22_02g384400 [Oryza sativa Japonica Group]</t>
  </si>
  <si>
    <t>PH02Gene37787</t>
  </si>
  <si>
    <t xml:space="preserve">K03844|1.3e-34|mng:MNEG_1379|K03844 alpha-1,2-mannosyltransferase [EC:2.4.1.131] | (RefSeq) alpha-1,2-mannosyltransferase </t>
  </si>
  <si>
    <t>ACT domain-containing protein ACR12 OS=Arabidopsis thaliana OX=3702 GN=ACR12 PE=2 SV=1</t>
  </si>
  <si>
    <t>ACT domain-containing protein ACR12 [Aegilops tauschii subsp. tauschii]</t>
  </si>
  <si>
    <t>PH02Gene31773</t>
  </si>
  <si>
    <t xml:space="preserve">K13457|2.3e-272|ats:109760587|K13457 disease resistance protein RPM1 | (RefSeq) LOC109760587; putative disease resistance RPP13-like protein 3 </t>
  </si>
  <si>
    <t>Phyllostachys_edulis_newGene_8445</t>
  </si>
  <si>
    <t>uncharacterized protein LOC109734925 [Aegilops tauschii subsp. tauschii]</t>
  </si>
  <si>
    <t>PH02Gene34609</t>
  </si>
  <si>
    <t xml:space="preserve">K22845|9.9e-227|obr:102704012|K22845 phlorizin synthase [EC:2.4.1.357] | (RefSeq) UDP-glycosyltransferase 88A1-like </t>
  </si>
  <si>
    <t>UDP-glycosyltransferase 88A1 [Brachypodium distachyon]</t>
  </si>
  <si>
    <t>PH02Gene40364</t>
  </si>
  <si>
    <t xml:space="preserve">Molecular Function: 3-oxoacyl-[acyl-carrier-protein] reductase (NADPH) activity (GO:0004316);; Cellular Component: chloroplast (GO:0009507);; Molecular Function: oxidoreductase activity, acting on the CH-OH group of donors, NAD or NADP as acceptor (GO:0016616);; Biological Process: fatty acid elongation (GO:0030497);; Molecular Function: NAD binding (GO:0051287);; Biological Process: oxidation-reduction process (GO:0055114);; Molecular Function: 3-oxo-glutaryl-[acp] methyl ester reductase activity (GO:0102131);; Molecular Function: 3-oxo-pimeloyl-[acp] methyl ester reductase activity (GO:0102132);; </t>
  </si>
  <si>
    <t xml:space="preserve">K00059|2.2e-128|bdi:100825420|K00059 3-oxoacyl-[acyl-carrier protein] reductase [EC:1.1.1.100] | (RefSeq) 3-oxoacyl-[acyl-carrier-protein] reductase 4 isoform X2 </t>
  </si>
  <si>
    <t>3-oxoacyl-[acyl-carrier-protein] reductase 4 isoform X2 [Brachypodium distachyon]</t>
  </si>
  <si>
    <t>PH02Gene38693</t>
  </si>
  <si>
    <t xml:space="preserve">Biological Process: alcohol metabolic process (GO:0006066);; Biological Process: phosphorus metabolic process (GO:0006793);; Biological Process: phosphate-containing compound metabolic process (GO:0006796);; Biological Process: biological_process (GO:0008150);; Biological Process: metabolic process (GO:0008152);; Biological Process: biosynthetic process (GO:0009058);; Biological Process: cellular process (GO:0009987);; Biological Process: myo-inositol hexakisphosphate biosynthetic process (GO:0010264);; Biological Process: drug metabolic process (GO:0017144);; Biological Process: organophosphate metabolic process (GO:0019637);; Biological Process: polyol metabolic process (GO:0019751);; Biological Process: inositol phosphate biosynthetic process (GO:0032958);; Biological Process: myo-inositol hexakisphosphate metabolic process (GO:0033517);; Biological Process: inositol phosphate metabolic process (GO:0043647);; Biological Process: cellular metabolic process (GO:0044237);; Biological Process: small molecule metabolic process (GO:0044281);; Biological Process: small molecule biosynthetic process (GO:0044283);; Biological Process: alcohol biosynthetic process (GO:0046165);; Biological Process: polyol biosynthetic process (GO:0046173);; Biological Process: organic substance metabolic process (GO:0071704);; Biological Process: organophosphate biosynthetic process (GO:0090407);; Biological Process: organic substance biosynthetic process (GO:1901576);; Biological Process: organic hydroxy compound metabolic process (GO:1901615);; Biological Process: organic hydroxy compound biosynthetic process (GO:1901617);; </t>
  </si>
  <si>
    <t>P-loop NTPase domain-containing protein LPA1 OS=Oryza sativa subsp. japonica OX=39947 GN=LPA1 PE=2 SV=1</t>
  </si>
  <si>
    <t>P-loop NTPase domain-containing protein LPA1 [Brachypodium distachyon]</t>
  </si>
  <si>
    <t>PH02Gene28957</t>
  </si>
  <si>
    <t xml:space="preserve">K13448|1.2e-51|sita:101771643|K13448 calcium-binding protein CML | (RefSeq) probable calcium-binding protein CML14 </t>
  </si>
  <si>
    <t>Probable calcium-binding protein CML16 OS=Arabidopsis thaliana OX=3702 GN=CML16 PE=2 SV=2</t>
  </si>
  <si>
    <t>probable calcium-binding protein CML14 [Setaria italica]</t>
  </si>
  <si>
    <t>Phyllostachys_edulis_newGene_21080</t>
  </si>
  <si>
    <t xml:space="preserve">K13457|8.2e-150|sbi:8076344|K13457 disease resistance protein RPM1 | (RefSeq) putative disease resistance RPP13-like protein 3 </t>
  </si>
  <si>
    <t>disease resistance protein RGA5-like [Oryza sativa Japonica Group]</t>
  </si>
  <si>
    <t>PH02Gene35971</t>
  </si>
  <si>
    <t>PH02Gene28470</t>
  </si>
  <si>
    <t xml:space="preserve">Molecular Function: transmembrane receptor protein serine/threonine kinase activity (GO:0004675);; Molecular Function: protein tyrosine kinase activity (GO:0004713);; Molecular Function: ATP binding (GO:0005524);; Cellular Component: plasma membrane (GO:0005886);; Biological Process: protein phosphorylation (GO:0006468);; Biological Process: positive regulation of cell death (GO:0010942);; Cellular Component: integral component of membrane (GO:0016021);; Biological Process: positive regulation of defense response (GO:0031349);; Biological Process: negative regulation of floral organ abscission (GO:0060862);; </t>
  </si>
  <si>
    <t xml:space="preserve">K13415|6.8e-53|atr:18432040|K13415 protein brassinosteroid insensitive 1 [EC:2.7.10.1 2.7.11.1] | (RefSeq) systemin receptor SR160 </t>
  </si>
  <si>
    <t>Leucine-rich repeat receptor-like serine/threonine/tyrosine-protein kinase SOBIR1 OS=Arabidopsis thaliana OX=3702 GN=SOBIR1 PE=1 SV=1</t>
  </si>
  <si>
    <t>PH02Gene49962</t>
  </si>
  <si>
    <t>uncharacterized protein LOC4338269 isoform X1 [Oryza sativa Japonica Group]</t>
  </si>
  <si>
    <t>PH02Gene41137</t>
  </si>
  <si>
    <t xml:space="preserve">K09562|1.0e-194|obr:102713254|K09562 hsp70-interacting protein | (RefSeq) hsp70 nucleotide exchange factor fes1-like </t>
  </si>
  <si>
    <t>Nucleotide exchange factor Fes1</t>
  </si>
  <si>
    <t>hypothetical protein GQ55_9G028300 [Panicum hallii var. hallii]</t>
  </si>
  <si>
    <t>PH02Gene41477</t>
  </si>
  <si>
    <t xml:space="preserve">K09527|3.4e-88|cpap:110816622|K09527 DnaJ homolog subfamily C member 7 | (RefSeq) TPR repeat-containing thioredoxin TTL1-like isoform X1 </t>
  </si>
  <si>
    <t>hypothetical protein E2562_027150 [Oryza meyeriana var. granulata]</t>
  </si>
  <si>
    <t>Phyllostachys_edulis_newGene_17236</t>
  </si>
  <si>
    <t>Phyllostachys_edulis_newGene_10078</t>
  </si>
  <si>
    <t>PH02Gene33840</t>
  </si>
  <si>
    <t xml:space="preserve">Molecular Function: DNA binding (GO:0003677);; Cellular Component: alpha DNA polymerase:primase complex (GO:0005658);; Cellular Component: mitochondrion (GO:0005739);; Biological Process: DNA replication initiation (GO:0006270);; </t>
  </si>
  <si>
    <t xml:space="preserve">K02321|0.0e+00|bdi:100844321|K02321 DNA polymerase alpha subunit B | (RefSeq) DNA polymerase alpha subunit B </t>
  </si>
  <si>
    <t>DNA polymerase alpha/epsilon subunit B</t>
  </si>
  <si>
    <t>DNA polymerase alpha subunit B [Brachypodium distachyon]</t>
  </si>
  <si>
    <t>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</si>
  <si>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PH02Gene18132</t>
  </si>
  <si>
    <t xml:space="preserve">K15078|3.1e-89|tcc:18614561|K15078 structure-specific endonuclease subunit SLX1 [EC:3.6.1.-] | (RefSeq) putative disease resistance protein RGA3 </t>
  </si>
  <si>
    <t>PH02Gene14106</t>
  </si>
  <si>
    <t xml:space="preserve">K22097|3.6e-50|psom:113322812|K22097 3-O-acetylpapaveroxine carboxylesterase [EC:3.1.1.105] | (RefSeq) carboxylesterase 1-like </t>
  </si>
  <si>
    <t>Isoquinoline alkaloid biosynthesis (ko00950)</t>
  </si>
  <si>
    <t>Probable carboxylesterase 8 OS=Arabidopsis thaliana OX=3702 GN=CXE8 PE=2 SV=1</t>
  </si>
  <si>
    <t>esterase, putative, expressed [Oryza sativa Japonica Group]</t>
  </si>
  <si>
    <t>PH02Gene04881</t>
  </si>
  <si>
    <t xml:space="preserve">Biological Process: response to acid chemical (GO:0001101);; Molecular Function: molecular_function (GO:0003674);; Molecular Function: catalytic activity (GO:0003824);; Molecular Function: endopeptidase activity (GO:0004175);; Molecular Function: metalloendopeptidase activity (GO:0004222);; Cellular Component: cellular_component (GO:0005575);; Cellular Component: cell (GO:0005623);; Cellular Component: plasma membrane (GO:0005886);; Biological Process: proteolysis (GO:0006508);; Biological Process: nitrogen compound metabolic process (GO:0006807);; Biological Process: response to stress (GO:0006950);; Biological Process: response to osmotic stress (GO:0006970);; Biological Process: biological_process (GO:0008150);; Biological Process: metabolic process (GO:0008152);; Molecular Function: peptidase activity (GO:0008233);; Molecular Function: metallopeptidase activity (GO:0008237);; Molecular Function: zinc ion binding (GO:0008270);;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jasmonic acid (GO:0009753);; Biological Process: response to organic substance (GO:0010033);; Biological Process: response to inorganic substance (GO:0010035);; Biological Process: response to metal ion (GO:0010038);; Cellular Component: membrane (GO:0016020);; Molecular Function: hydrolase activity (GO:0016787);; Biological Process: protein metabolic process (GO:0019538);; Cellular Component: extracellular matrix (GO:0031012);; Cellular Component: intrinsic component of membrane (GO:0031224);; Cellular Component: anchored component of membrane (GO:0031225);; Biological Process: developmental process (GO:0032502);; Biological Process: growth (GO:0040007);; Biological Process: response to chemical (GO:0042221);; Biological Process: macromolecule metabolic process (GO:0043170);; Biological Process: primary metabolic process (GO:0044238);; Cellular Component: membrane part (GO:0044425);; Cellular Component: cell part (GO:0044464);; Biological Process: response to cadmium ion (GO:0046686);; Biological Process: negative regulation of biological process (GO:0048519);; Biological Process: regulation of post-embryonic development (GO:0048580);; Biological Process: regulation of response to stimulus (GO:0048583);; Biological Process: developmental growth (GO:0048589);; Biological Process: regulation of shoot system development (GO:0048831);; Biological Process: regulation of biological process (GO:0050789);; Biological Process: regulation of developmental process (GO:0050793);; Biological Process: response to stimulus (GO:0050896);; Biological Process: negative regulation of developmental process (GO:0051093);; Biological Process: regulation of multicellular organismal process (GO:0051239);; Biological Process: negative regulation of multicellular organismal process (GO:0051241);; Biological Process: biological regulation (GO:0065007);; Molecular Function: peptidase activity, acting on L-amino acid peptides (GO:0070011);; Biological Process: organic substance metabolic process (GO:0071704);; Cellular Component: cell periphery (GO:0071944);; Biological Process: developmental vegetative growth (GO:0080186);; Biological Process: regulation of leaf senescence (GO:1900055);; Biological Process: negative regulation of leaf senescence (GO:1900056);; Biological Process: organonitrogen compound metabolic process (GO:1901564);; Biological Process: response to oxygen-containing compound (GO:1901700);; Biological Process: negative regulation of leaf development (GO:1905622);; Biological Process: regulation of leaf development (GO:2000024);; Biological Process: regulation of multicellular organismal development (GO:2000026);; Biological Process: regulation of photoperiodism, flowering (GO:2000028);; Biological Process: regulation of reproductive process (GO:2000241);; </t>
  </si>
  <si>
    <t xml:space="preserve">K07761|1.3e-82|han:110896101|K07761 metalloendoproteinase 5-MMP [EC:3.4.24.-] | (RefSeq) metalloendoproteinase 5-MMP-like </t>
  </si>
  <si>
    <t>hypothetical protein E2562_010467 [Oryza meyeriana var. granulata]</t>
  </si>
  <si>
    <t>biological process: response to stimulus (GO:0050896);; molecular function: catalytic activity (GO:0003824);; biological process: metabolic process (GO:0008152);; cellular component: cell (GO:0005623);; cellular component: membrane (GO:0016020);; cellular component: cell part (GO:0044464);; molecular function: binding (GO:0005488);; cellular component: extracellular region (GO:0005576);; cellular component: extracellular region part (GO:0044421);; cellular component: membrane part (GO:0044425);; biological process: developmental process (GO:0032502);; biological process: growth (GO:0040007);; biological process: biological regulation (GO:0065007);; biological process: single-organism process (GO:0044699)</t>
  </si>
  <si>
    <t>PH02Gene14729</t>
  </si>
  <si>
    <t xml:space="preserve">K16055|0.0e+00|sita:101772310|K16055 trehalose 6-phosphate synthase/phosphatase [EC:2.4.1.15 3.1.3.12] | (RefSeq) probable alpha,alpha-trehalose-phosphate synthase [UDP-forming] 7 </t>
  </si>
  <si>
    <t>PH02Gene45438</t>
  </si>
  <si>
    <t xml:space="preserve">K00844|4.4e-224|osa:4338010|K00844 hexokinase [EC:2.7.1.1] | (RefSeq) hexokinase-7 </t>
  </si>
  <si>
    <t>Hexokinase-7 OS=Oryza sativa subsp. japonica OX=39947 GN=HXK7 PE=2 SV=2</t>
  </si>
  <si>
    <t>hypothetical protein EE612_027580 [Oryza sativa]</t>
  </si>
  <si>
    <t>PH02Gene35871</t>
  </si>
  <si>
    <t xml:space="preserve">K08867|3.8e-229|sita:101768340|K08867 WNK lysine deficient protein kinase [EC:2.7.11.1] | (RefSeq) probable serine/threonine-protein kinase WNK7 </t>
  </si>
  <si>
    <t>Probable serine/threonine-protein kinase WNK7 OS=Oryza sativa subsp. japonica OX=39947 GN=WNK7 PE=2 SV=2</t>
  </si>
  <si>
    <t>PH02Gene12023</t>
  </si>
  <si>
    <t xml:space="preserve">K21596|8.9e-19|sind:105176456|K21596 calmodulin-binding transcription activator | (RefSeq) protein WVD2-like 2 isoform X1 </t>
  </si>
  <si>
    <t>Protein WVD2-like 5 OS=Arabidopsis thaliana OX=3702 GN=WDL5 PE=1 SV=1</t>
  </si>
  <si>
    <t>hypothetical protein E2562_032022 [Oryza meyeriana var. granulata]</t>
  </si>
  <si>
    <t>PH02Gene30375</t>
  </si>
  <si>
    <t xml:space="preserve">K22736|1.9e-06|obr:102720070|K22736 vacuolar iron transporter family protein | (RefSeq) vacuolar iron transporter homolog 3-like </t>
  </si>
  <si>
    <t>hypothetical protein EE612_043924 [Oryza sativa]</t>
  </si>
  <si>
    <t>PH02Gene08387</t>
  </si>
  <si>
    <t xml:space="preserve">K19589|3.4e-33|zma:100283871|K19589 release factor glutamine methyltransferase [EC:2.1.1.297] | (RefSeq) uncharacterized protein LOC100283871 </t>
  </si>
  <si>
    <t>Uncharacterized integral membrane protein (DUF2301)</t>
  </si>
  <si>
    <t>hypothetical protein E2562_009196 [Oryza meyeriana var. granulata]</t>
  </si>
  <si>
    <t>Phyllostachys_edulis_newGene_3672</t>
  </si>
  <si>
    <t>PH02Gene04313</t>
  </si>
  <si>
    <t xml:space="preserve">K18834|1.6e-20|cqi:110691854|K18834 WRKY transcription factor 1 | (RefSeq) probable WRKY transcription factor 58 </t>
  </si>
  <si>
    <t>Probable WRKY transcription factor 47 OS=Arabidopsis thaliana OX=3702 GN=WRKY47 PE=1 SV=2</t>
  </si>
  <si>
    <t>WRKY transcription factor 6 [Dichanthelium oligosanthes]</t>
  </si>
  <si>
    <t>PH02Gene21024</t>
  </si>
  <si>
    <t xml:space="preserve">Molecular Function: methylenetetrahydrofolate dehydrogenase (NADP+) activity (GO:0004488);; </t>
  </si>
  <si>
    <t xml:space="preserve">K00288|5.4e-76|qsu:112008097|K00288 methylenetetrahydrofolate dehydrogenase (NADP+) / methenyltetrahydrofolate cyclohydrolase / formyltetrahydrofolate synthetase [EC:1.5.1.5 3.5.4.9 6.3.4.3] | (RefSeq) C-1-tetrahydrofolate synthase, cytoplasmic-like </t>
  </si>
  <si>
    <t>One carbon pool by folate (ko00670)</t>
  </si>
  <si>
    <t>Tetrahydrofolate dehydrogenase/cyclohydrolase, NAD(P)-binding domain</t>
  </si>
  <si>
    <t>Bifunctional protein FolD 4, chloroplastic OS=Arabidopsis thaliana OX=3702 GN=FOLD4 PE=1 SV=1</t>
  </si>
  <si>
    <t>hypothetical protein E2562_029529 [Oryza meyeriana var. granulata]</t>
  </si>
  <si>
    <t>PH02Gene42275</t>
  </si>
  <si>
    <t xml:space="preserve">K20181|1.5e-94|mtr:MTR_5g026090|K20181 vacuolar protein sorting-associated protein 18 | (RefSeq) vacuolar sorting-associated-like protein </t>
  </si>
  <si>
    <t>receptor kinase-like protein Xa21 isoform X1 [Setaria viridis]</t>
  </si>
  <si>
    <t>PH02Gene39586</t>
  </si>
  <si>
    <t xml:space="preserve">K16221|5.9e-32|lang:109335954|K16221 transcription factor TCP21 (protein CCA1 HIKING EXPEDITION) | (RefSeq) transcription factor TCP7-like </t>
  </si>
  <si>
    <t>Transcription factor TCP14 OS=Arabidopsis thaliana OX=3702 GN=TCP14 PE=1 SV=1</t>
  </si>
  <si>
    <t>transcription factor TCP15 [Setaria italica]</t>
  </si>
  <si>
    <t>PH02Gene35445</t>
  </si>
  <si>
    <t xml:space="preserve">Molecular Function: molecular_function (GO:0003674);; Molecular Function: catalytic activity (GO:0003824);; Molecular Function: endopeptidase activity (GO:0004175);; Molecular Function: serine-type endopeptidase activity (GO:0004252);; Biological Process: proteolysis (GO:0006508);; Biological Process: nitrogen compound metabolic process (GO:0006807);; Biological Process: biological_process (GO:0008150);; Biological Process: metabolic process (GO:0008152);; Molecular Function: peptidase activity (GO:0008233);; Molecular Function: serine-type peptidase activity (GO:0008236);; Molecular Function: hydrolase activity (GO:0016787);; Molecular Function: serine hydrolase activity (GO:0017171);; Biological Process: protein metabolic process (GO:0019538);; Biological Process: macromolecule metabolic process (GO:0043170);; Biological Process: primary metabolic process (GO:0044238);; Molecular Function: peptidase activity, acting on L-amino acid peptides (GO:0070011);; Biological Process: organic substance metabolic process (GO:0071704);; Biological Process: organonitrogen compound metabolic process (GO:1901564);; </t>
  </si>
  <si>
    <t xml:space="preserve">K15333|1.4e-188|nsy:104224633|K15333 tRNA guanosine-2'-O-methyltransferase [EC:2.1.1.34] | (RefSeq) uncharacterized protein LOC104224633 </t>
  </si>
  <si>
    <t>Subtilisin-like protease SBT2.6 OS=Arabidopsis thaliana OX=3702 GN=SBT2.6 PE=2 SV=1</t>
  </si>
  <si>
    <t>hypothetical protein E2562_026197 [Oryza meyeriana var. granulata]</t>
  </si>
  <si>
    <t>PH02Gene24709</t>
  </si>
  <si>
    <t>hypothetical protein D1007_54008 [Hordeum vulgare]</t>
  </si>
  <si>
    <t>PH02Gene09965</t>
  </si>
  <si>
    <t>PH02Gene33881</t>
  </si>
  <si>
    <t xml:space="preserve">Biological Process: cytoplasmic translation (GO:0002181);; Molecular Function: RNA binding (GO:0003723);; Molecular Function: structural constituent of ribosome (GO:0003735);; Cellular Component: cytosolic large ribosomal subunit (GO:0022625);; Biological Process: ribosomal large subunit biogenesis (GO:0042273);; </t>
  </si>
  <si>
    <t xml:space="preserve">K02898|6.9e-73|bdi:100826639|K02898 large subunit ribosomal protein L26e | (RefSeq) 60S ribosomal protein L26-1 </t>
  </si>
  <si>
    <t>Ribosomal proteins L26 eukaryotic, L24P archaeal</t>
  </si>
  <si>
    <t>60S ribosomal protein L26-1 OS=Arabidopsis thaliana OX=3702 GN=RPL26A PE=2 SV=2</t>
  </si>
  <si>
    <t>60S ribosomal protein L26-1 [Brachypodium distachyon]</t>
  </si>
  <si>
    <t>biological process: metabolic process (GO:0008152);; biological process: cellular process (GO:0009987);; molecular function: binding (GO:0005488);;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(GO:0044464);; biological process: cellular component organization or biogenesis (GO:0071840)</t>
  </si>
  <si>
    <t>PH02Gene36842</t>
  </si>
  <si>
    <t xml:space="preserve">K17911|6.2e-105|dosa:Os11t0587000-01|K17911 beta-carotene isomerase [EC:5.2.1.14] | (RefSeq) Os11g0587000, DWARF_BUNKETSUTO_TILLERING, D27; Iron-containing protein, Strigolactones biosynthesis </t>
  </si>
  <si>
    <t>PH02Gene47037</t>
  </si>
  <si>
    <t xml:space="preserve">K11252|6.8e-54|dosa:Os01t0153300-00|K11252 histone H2B | (RefSeq) Os01g0153300; Similar to Histone H2B.1. </t>
  </si>
  <si>
    <t>Histone H2B.5 OS=Oryza sativa subsp. indica OX=39946 GN=H2B.5 PE=3 SV=1</t>
  </si>
  <si>
    <t>hypothetical protein E2562_023336 [Oryza meyeriana var. granulata]</t>
  </si>
  <si>
    <t>Phyllostachys_edulis_newGene_13229</t>
  </si>
  <si>
    <t>Protein TILLER ANGLE CONTROL 1 OS=Oryza sativa subsp. indica OX=39946 GN=TAC1 PE=2 SV=1</t>
  </si>
  <si>
    <t>PH02Gene03523</t>
  </si>
  <si>
    <t>Uncharacterized protein At1g76660 OS=Arabidopsis thaliana OX=3702 GN=At1g76660 PE=2 SV=1</t>
  </si>
  <si>
    <t>uncharacterized protein At1g76660 isoform X1 [Brachypodium distachyon]</t>
  </si>
  <si>
    <t>PH02Gene03539</t>
  </si>
  <si>
    <t xml:space="preserve">K00924|3.8e-125|ath:AT3G55450|K00924 kinase [EC:2.7.1.-] | (RefSeq) PBL1; PBS1-like 1 </t>
  </si>
  <si>
    <t>Protein kinase APK1B, chloroplastic [Dichanthelium oligosanthes]</t>
  </si>
  <si>
    <t>PH02Gene41087</t>
  </si>
  <si>
    <t xml:space="preserve">K01301|0.0e+00|osa:4327207|K01301 N-acetylated-alpha-linked acidic dipeptidase [EC:3.4.17.21] | (RefSeq) probable glutamate carboxypeptidase 2 </t>
  </si>
  <si>
    <t>[OPR]</t>
  </si>
  <si>
    <t>Posttranslational modification, protein turnover, chaperones;; Inorganic ion transport and metabolism;; General function prediction only</t>
  </si>
  <si>
    <t>Transferrin receptor-like dimerisation domain</t>
  </si>
  <si>
    <t>Probable glutamate carboxypeptidase LAMP1 OS=Arabidopsis thaliana OX=3702 GN=LAMP1 PE=2 SV=1</t>
  </si>
  <si>
    <t>hypothetical protein E2562_032430 [Oryza meyeriana var. granulata]</t>
  </si>
  <si>
    <t>PH02Gene05846</t>
  </si>
  <si>
    <t xml:space="preserve">K00703|3.4e-223|egu:105035933|K00703 starch synthase [EC:2.4.1.21] | (RefSeq) glycogen synthase isoform X1 </t>
  </si>
  <si>
    <t>soluble starch synthase V [Oryza officinalis]</t>
  </si>
  <si>
    <t>PH02Gene12083</t>
  </si>
  <si>
    <t xml:space="preserve">K03549|0.0e+00|dosa:Os01t0930400-00|K03549 KUP system potassium uptake protein | (RefSeq) Os01g0930400; Potassium transporter 5. </t>
  </si>
  <si>
    <t>Potassium transporter 5 OS=Oryza sativa subsp. japonica OX=39947 GN=HAK5 PE=2 SV=2</t>
  </si>
  <si>
    <t>potassium transporter 5 [Oryza sativa Japonica Group]</t>
  </si>
  <si>
    <t>PH02Gene46974</t>
  </si>
  <si>
    <t xml:space="preserve">Molecular Function: iron ion binding (GO:0005506);; Biological Process: lignin metabolic process (GO:0009808);; Cellular Component: membrane (GO:0016020);; Molecular Function: oxidoreductase activity, acting on paired donors, with incorporation or reduction of molecular oxygen, NAD(P)H as one donor, and incorporation of one atom of oxygen (GO:0016709);; Molecular Function: trans-cinnamate 4-monooxygenase activity (GO:0016710);; Molecular Function: heme binding (GO:0020037);; </t>
  </si>
  <si>
    <t xml:space="preserve">K00487|4.1e-268|sbi:8059757|K00487 trans-cinnamate 4-monooxygenase [EC:1.14.14.91] | (RefSeq) trans-cinnamate 4-monooxygenase </t>
  </si>
  <si>
    <t>trans-cinnamate 4-monooxygenase [Sorghum bicolor]</t>
  </si>
  <si>
    <t>molecular function: binding (GO:0005488);; biological process: metabolic process (GO:0008152);; biological process: cellular process (GO:0009987);; biological process: single-organism process (GO:0044699);; cellular component: membrane (GO:0016020);; molecular function: catalytic activity (GO:0003824)</t>
  </si>
  <si>
    <t>PH02Gene03257</t>
  </si>
  <si>
    <t xml:space="preserve">Molecular Function: DNA binding (GO:0003677);; Molecular Function: DNA-directed DNA polymerase activity (GO:0003887);; Molecular Function: ATP binding (GO:0005524);; Biological Process: DNA replication (GO:0006260);; Cellular Component: DNA polymerase III complex (GO:0009360);; </t>
  </si>
  <si>
    <t xml:space="preserve">K10756|5.2e-17|ota:OT_ostta02g00555|K10756 replication factor C subunit 3/5 | (RefSeq) P-loop containing nucleoside triphosphate hydrolase </t>
  </si>
  <si>
    <t>Protein STICHEL-like 2 OS=Arabidopsis thaliana OX=3702 GN=At4g24790 PE=3 SV=1</t>
  </si>
  <si>
    <t>protein STICHEL-like 2 [Oryza sativa Japonica Group]</t>
  </si>
  <si>
    <t>PH02Gene42894</t>
  </si>
  <si>
    <t xml:space="preserve">K05391|0.0e+00|dosa:Os02t0789100-01|K05391 cyclic nucleotide gated channel, plant | (RefSeq) Os02g0789100; Similar to predicted protein. </t>
  </si>
  <si>
    <t>PH02Gene00624</t>
  </si>
  <si>
    <t xml:space="preserve">Cellular Component: cellular_component (GO:0005575);; Cellular Component: cell wall (GO:0005618);; Cellular Component: cell (GO:0005623);; Cellular Component: membrane (GO:0016020);; Cellular Component: external encapsulating structure (GO:0030312);; Cellular Component: cell part (GO:0044464);; Cellular Component: cell periphery (GO:0071944);; </t>
  </si>
  <si>
    <t xml:space="preserve">K20628|4.8e-71|mdm:103431192|K20628 expansin | (RefSeq) expansin-A1-like </t>
  </si>
  <si>
    <t>Expansin-A10 OS=Oryza sativa subsp. japonica OX=39947 GN=EXPA10 PE=2 SV=2</t>
  </si>
  <si>
    <t>hypothetical protein E2562_039096 [Oryza meyeriana var. granulata]</t>
  </si>
  <si>
    <t>cellular component: cell (GO:0005623);; cellular component: cell part (GO:0044464);; cellular component: membrane (GO:0016020)</t>
  </si>
  <si>
    <t>PH02Gene28963</t>
  </si>
  <si>
    <t xml:space="preserve">K15382|9.5e-117|obr:102704095|K15382 solute carrier family 50 (sugar transporter) | (RefSeq) bidirectional sugar transporter SWEET6b </t>
  </si>
  <si>
    <t>Bidirectional sugar transporter SWEET6a OS=Oryza sativa subsp. indica OX=39946 GN=SWEET6A PE=3 SV=1</t>
  </si>
  <si>
    <t>PH02Gene34366</t>
  </si>
  <si>
    <t xml:space="preserve">K16190|1.2e-160|sita:101783587|K16190 glucuronokinase [EC:2.7.1.43] | (RefSeq) glucuronokinase 1 </t>
  </si>
  <si>
    <t>hypothetical protein EJB05_53324 [Eragrostis curvula]</t>
  </si>
  <si>
    <t>PH02Gene31287</t>
  </si>
  <si>
    <t xml:space="preserve">Molecular Function: electron carrier activity (GO:0009055);; Molecular Function: protein disulfide oxidoreductase activity (GO:0015035);; Biological Process: cell redox homeostasis (GO:0045454);; </t>
  </si>
  <si>
    <t xml:space="preserve">K17479|3.0e-94|bdi:100822629|K17479 glutaredoxin domain-containing cysteine-rich protein 1 | (RefSeq) uncharacterized protein At3g28850 </t>
  </si>
  <si>
    <t>hypothetical protein E2562_002918 [Oryza meyeriana var. granulata]</t>
  </si>
  <si>
    <t>molecular function: electron carrier activity (GO:0009055);; biological process: metabolic process (GO:0008152);; biological process: single-organism process (GO:0044699);; molecular function: catalytic activity (GO:0003824);; biological process: cellular process (GO:0009987);; biological process: biological regulation (GO:0065007)</t>
  </si>
  <si>
    <t>PH02Gene00828</t>
  </si>
  <si>
    <t>Vitamin K epoxide reductase family</t>
  </si>
  <si>
    <t>Thiol-disulfide oxidoreductase LTO1 OS=Arabidopsis thaliana OX=3702 GN=LTO1 PE=1 SV=1</t>
  </si>
  <si>
    <t>PH01B031C15.27 [Phyllostachys edulis]</t>
  </si>
  <si>
    <t>PH02Gene19797</t>
  </si>
  <si>
    <t>uncharacterized protein LOC109784627 [Aegilops tauschii subsp. tauschii]</t>
  </si>
  <si>
    <t>PH02Gene13720</t>
  </si>
  <si>
    <t xml:space="preserve">Molecular Function: DNA binding (GO:0003677);; Molecular Function: transcription factor activity, sequence-specific DNA binding (GO:0003700);; Cellular Component: CCAAT-binding factor complex (GO:0016602);; </t>
  </si>
  <si>
    <t xml:space="preserve">K08064|1.4e-86|sita:101783892|K08064 nuclear transcription factor Y, alpha | (RefSeq) nuclear transcription factor Y subunit A-7 </t>
  </si>
  <si>
    <t>Nuclear transcription factor Y subunit A-7 OS=Arabidopsis thaliana OX=3702 GN=NFYA7 PE=1 SV=1</t>
  </si>
  <si>
    <t>nuclear transcription factor Y subunit A-7 [Panicum miliaceum]</t>
  </si>
  <si>
    <t>molecular function: binding (GO:0005488);; biological process: biological regulation (GO:0065007);; molecular function: nucleic acid binding transcription factor activity (GO:0001071);; cellular component: cell (GO:0005623);; cellular component: macromolecular complex (GO:0032991);; cellular component: organelle (GO:0043226);; cellular component: organelle part (GO:0044422);; cellular component: cell part (GO:0044464)</t>
  </si>
  <si>
    <t>Phyllostachys_edulis_newGene_15747</t>
  </si>
  <si>
    <t xml:space="preserve">Molecular Function: chromatin binding (GO:0003682);; Cellular Component: nucleus (GO:0005634);; Molecular Function: methyltransferase activity (GO:0008168);; Biological Process: methylation (GO:0032259);; </t>
  </si>
  <si>
    <t xml:space="preserve">K00558|0.0e+00|sita:101774591|K00558 DNA (cytosine-5)-methyltransferase 1 [EC:2.1.1.37] | (RefSeq) DNA (cytosine-5)-methyltransferase 3 </t>
  </si>
  <si>
    <t>DNA (cytosine-5)-methyltransferase 3 [Setaria italica]</t>
  </si>
  <si>
    <t>molecular function: binding (GO:0005488);; cellular component: cell (GO:0005623);; cellular component: organelle (GO:0043226);; cellular component: cell part (GO:0044464);; molecular function: catalytic activity (GO:0003824);; biological process: metabolic process (GO:0008152)</t>
  </si>
  <si>
    <t>PH02Gene39684</t>
  </si>
  <si>
    <t xml:space="preserve">K11498|0.0e+00|dosa:Os02t0645100-01|K11498 centromeric protein E | (RefSeq) Os02g0645100; Kinesin, motor region domain containing protein. </t>
  </si>
  <si>
    <t>Kinesin-like protein KIN-7C OS=Oryza sativa subsp. japonica OX=39947 GN=KIN7C PE=2 SV=1</t>
  </si>
  <si>
    <t>hypothetical protein E2562_005664 [Oryza meyeriana var. granulata]</t>
  </si>
  <si>
    <t>PH02Gene36763</t>
  </si>
  <si>
    <t xml:space="preserve">K01188|0.0e+00|dosa:Os03t0749500-01|K01188 beta-glucosidase [EC:3.2.1.21] | (RefSeq) Os03g0749500; Similar to Exo-beta-glucanase. </t>
  </si>
  <si>
    <t>Beta-xylosidase/alpha-L-arabinofuranosidase 2 OS=Medicago sativa subsp. varia OX=36902 GN=Xyl2 PE=2 SV=1</t>
  </si>
  <si>
    <t>hypothetical protein E2562_034075 [Oryza meyeriana var. granulata]</t>
  </si>
  <si>
    <t>PH02Gene33068</t>
  </si>
  <si>
    <t xml:space="preserve">Molecular Function: N-acetyl-gamma-glutamyl-phosphate reductase activity (GO:0003942);; Biological Process: arginine biosynthetic process (GO:0006526);; Molecular Function: protein dimerization activity (GO:0046983);; Molecular Function: NAD binding (GO:0051287);; </t>
  </si>
  <si>
    <t xml:space="preserve">K00145|1.3e-222|dosa:Os03t0617900-01|K00145 N-acetyl-gamma-glutamyl-phosphate reductase [EC:1.2.1.38] | (RefSeq) Os03g0617900; Semialdehyde dehydrogenase, dimerisation region domain containing protein. </t>
  </si>
  <si>
    <t>Semialdehyde dehydrogenase, NAD binding domain</t>
  </si>
  <si>
    <t>Probable N-acetyl-gamma-glutamyl-phosphate reductase, chloroplastic OS=Oryza sativa subsp. japonica OX=39947 GN=Os03g0617900 PE=1 SV=1</t>
  </si>
  <si>
    <t>putative N-acetyl-gamma-glutamyl-phosphate reductase, chloroplastic [Hordeum vulgare]</t>
  </si>
  <si>
    <t>PH02Gene40256</t>
  </si>
  <si>
    <t xml:space="preserve">K15803|8.0e-187|obr:102717612|K15803 (-)-germacrene D synthase [EC:4.2.3.75] | (RefSeq) (-)-germacrene D synthase-like </t>
  </si>
  <si>
    <t>PH02Gene12557</t>
  </si>
  <si>
    <t xml:space="preserve">K20456|4.2e-243|ats:109771738|K20456 oxysterol-binding protein 1 | (RefSeq) LOC109771738; oxysterol-binding protein-related protein 2A-like isoform X1 </t>
  </si>
  <si>
    <t>Oxysterol-binding protein-related protein 2A OS=Arabidopsis thaliana OX=3702 GN=ORP2A PE=2 SV=1</t>
  </si>
  <si>
    <t>PH02Gene09720</t>
  </si>
  <si>
    <t xml:space="preserve">K15332|2.4e-156|osa:9271204|K15332 tRNA (uracil-5-)-methyltransferase [EC:2.1.1.-] | (RefSeq) zinc finger CCCH domain-containing protein 24 </t>
  </si>
  <si>
    <t>tRNA (Uracil-5-)-methyltransferase</t>
  </si>
  <si>
    <t>hypothetical protein E2562_023508 [Oryza meyeriana var. granulata]</t>
  </si>
  <si>
    <t>Phyllostachys_edulis_newGene_21226</t>
  </si>
  <si>
    <t>Phyllostachys_edulis_newGene_15363</t>
  </si>
  <si>
    <t>PH02Gene36048</t>
  </si>
  <si>
    <t xml:space="preserve">K08819|1.1e-143|atr:18445261|K08819 cyclin-dependent kinase 12/13 [EC:2.7.11.22 2.7.11.23] | (RefSeq) probable serine/threonine-protein kinase At1g54610 </t>
  </si>
  <si>
    <t>hypothetical protein GQ55_3G448400 [Panicum hallii var. hallii]</t>
  </si>
  <si>
    <t>PH02Gene23281</t>
  </si>
  <si>
    <t>Uncharacterized protein ycf45 OS=Porphyra purpurea OX=2787 GN=ycf45 PE=3 SV=1</t>
  </si>
  <si>
    <t>uncharacterized protein ycf45 isoform X1 [Aegilops tauschii subsp. tauschii]</t>
  </si>
  <si>
    <t>PH02Gene00572</t>
  </si>
  <si>
    <t>protein IQ-DOMAIN 1 [Panicum hallii]</t>
  </si>
  <si>
    <t>PH02Gene29393</t>
  </si>
  <si>
    <t xml:space="preserve">K14486|3.9e-234|gab:108449907|K14486 auxin response factor | (RefSeq) auxin response factor 19 </t>
  </si>
  <si>
    <t>Auxin response factor 5 OS=Oryza sativa subsp. japonica OX=39947 GN=ARF5 PE=2 SV=2</t>
  </si>
  <si>
    <t>auxin response factor 5 [Setaria italica]</t>
  </si>
  <si>
    <t>PH02Gene48287</t>
  </si>
  <si>
    <t xml:space="preserve">K13065|6.7e-150|ats:109746960|K13065 shikimate O-hydroxycinnamoyltransferase [EC:2.3.1.133] | (RefSeq) LOC109746960; tryptamine benzoyltransferase 1-like </t>
  </si>
  <si>
    <t>PH02Gene33988</t>
  </si>
  <si>
    <t xml:space="preserve">Cellular Component: cytoplasm (GO:0005737);; Cellular Component: endosome (GO:0005768);; Cellular Component: Golgi apparatus (GO:0005794);; Cellular Component: trans-Golgi network (GO:0005802);; Molecular Function: methyltransferase activity (GO:0008168);; Cellular Component: integral component of membrane (GO:0016021);; Biological Process: methylation (GO:0032259);; </t>
  </si>
  <si>
    <t xml:space="preserve">K23872|1.4e-135|smo:SELMODRAFT_168608|K23872 putative homogalacturonan methyltransferase [EC:2.1.1.-] | (RefSeq) hypothetical protein </t>
  </si>
  <si>
    <t>putative methyltransferase PMT2 [Hordeum vulgare]</t>
  </si>
  <si>
    <t>cellular component: cell (GO:0005623);; cellular component: cell part (GO:0044464);; cellular component: organelle (GO:0043226);; cellular component: organelle part (GO:0044422);; molecular function: catalytic activity (GO:0003824);; cellular component: membrane (GO:0016020);; cellular component: membrane part (GO:0044425);; biological process: metabolic process (GO:0008152)</t>
  </si>
  <si>
    <t>PH02Gene12305</t>
  </si>
  <si>
    <t xml:space="preserve">K02953|2.6e-77|dosa:Os08t0117300-01|K02953 small subunit ribosomal protein S13e | (RefSeq) Os08g0117300; Similar to 40S ribosomal protein S13. </t>
  </si>
  <si>
    <t>40S ribosomal protein S13-2 [Oryza sativa Japonica Group]</t>
  </si>
  <si>
    <t>PH02Gene39913</t>
  </si>
  <si>
    <t xml:space="preserve">Cellular Component: cellular_component (GO:0005575);; Cellular Component: intracellular (GO:0005622);; Cellular Component: cell (GO:0005623);; Cellular Component: cytoplasm (GO:0005737);; Cellular Component: intracellular part (GO:0044424);; Cellular Component: cell part (GO:0044464);; </t>
  </si>
  <si>
    <t>uncharacterized protein LOC109773546 [Aegilops tauschii subsp. tauschii]</t>
  </si>
  <si>
    <t>PH02Gene14392</t>
  </si>
  <si>
    <t xml:space="preserve">Biological Process: response to acid chemical (GO:0001101);; Molecular Function: protein kinase activity (GO:0004672);; Molecular Function: protein binding (GO:0005515);; Molecular Function: ATP binding (GO:0005524);; Cellular Component: cellular_component (GO:0005575);; Cellular Component: cell (GO:0005623);; Cellular Component: plasma membrane (GO:0005886);; Biological Process: protein phosphorylation (GO:0006468);; Biological Process: response to stress (GO:0006950);; Biological Process: cell communication (GO:0007154);; Biological Process: biological_process (GO:0008150);; Biological Process: response to water deprivation (GO:0009414);; Biological Process: response to water (GO:0009415);; Biological Process: response to external stimulus (GO:0009605);; Biological Process: response to abiotic stimulus (GO:0009628);; Biological Process: regulation of abscisic acid-activated signaling pathway (GO:0009787);; Biological Process: positive regulation of abscisic acid-activated signaling pathway (GO:0009789);; Biological Process: regulation of signal transduction (GO:0009966);; Biological Process: positive regulation of signal transduction (GO:0009967);; Biological Process: cellular process (GO:0009987);; Biological Process: response to extracellular stimulus (GO:0009991);; Biological Process: regulation of seed germination (GO:0010029);; Biological Process: positive regulation of seed germination (GO:0010030);; Biological Process: response to inorganic substance (GO:0010035);; Biological Process: regulation of cell communication (GO:0010646);; Biological Process: positive regulation of cell communication (GO:0010647);; Cellular Component: membrane (GO:0016020);; Biological Process: regulation of signaling (GO:0023051);; Biological Process: positive regulation of signaling (GO:0023056);; Biological Process: cellular response to extracellular stimulus (GO:0031668);; Biological Process: cellular response to stress (GO:0033554);; Biological Process: response to chemical (GO:0042221);; Biological Process: cellular response to water deprivation (GO:0042631);; Cellular Component: cell part (GO:0044464);; Biological Process: positive regulation of biological process (GO:0048518);; Biological Process: positive regulation of cellular process (GO:0048522);; Biological Process: regulation of post-embryonic development (GO:0048580);; Biological Process: positive regulation of post-embryonic development (GO:0048582);; Biological Process: regulation of response to stimulus (GO:0048583);; Biological Process: positive regulation of response to stimulus (GO:0048584);;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positive regulation of developmental process (GO:0051094);; Biological Process: regulation of multicellular organismal process (GO:0051239);; Biological Process: positive regulation of multicellular organismal process (GO:0051240);; Biological Process: cellular response to stimulus (GO:0051716);; Biological Process: biological regulation (GO:0065007);; Biological Process: cellular response to chemical stimulus (GO:0070887);; Biological Process: cellular response to abiotic stimulus (GO:0071214);; Biological Process: cellular response to acid chemical (GO:0071229);; Biological Process: cellular response to water stimulus (GO:0071462);; Biological Process: cellular response to external stimulus (GO:0071496);; Cellular Component: cell periphery (GO:0071944);; Biological Process: regulation of seedling development (GO:1900140);; Biological Process: regulation of response to alcohol (GO:1901419);; Biological Process: positive regulation of response to alcohol (GO:1901421);; Biological Process: response to oxygen-containing compound (GO:1901700);; Biological Process: cellular response to oxygen-containing compound (GO:1901701);; Biological Process: regulation of cellular response to alcohol (GO:1905957);; Biological Process: positive regulation of cellular response to alcohol (GO:1905959);; Biological Process: regulation of multicellular organismal development (GO:2000026);; </t>
  </si>
  <si>
    <t xml:space="preserve">K13416|3.6e-32|vra:106775803|K13416 brassinosteroid insensitive 1-associated receptor kinase 1 [EC:2.7.10.1 2.7.11.1] | (RefSeq) BRASSINOSTEROID INSENSITIVE 1-associated receptor kinase 1 </t>
  </si>
  <si>
    <t>hypothetical protein E2562_029469 [Oryza meyeriana var. granulata]</t>
  </si>
  <si>
    <t>Phyllostachys_edulis_newGene_5357</t>
  </si>
  <si>
    <t>PH02Gene47180</t>
  </si>
  <si>
    <t xml:space="preserve">K14484|6.0e-108|bdi:100833874|K14484 auxin-responsive protein IAA | (RefSeq) auxin-responsive protein IAA3 </t>
  </si>
  <si>
    <t>PH02Gene29032</t>
  </si>
  <si>
    <t>PH02Gene49452</t>
  </si>
  <si>
    <t xml:space="preserve">K13415|2.0e-78|vra:106752751|K13415 protein brassinosteroid insensitive 1 [EC:2.7.10.1 2.7.11.1] | (RefSeq) systemin receptor SR160 </t>
  </si>
  <si>
    <t>phytosulfokine receptor 1-like [Panicum miliaceum]</t>
  </si>
  <si>
    <t>PH02Gene22930</t>
  </si>
  <si>
    <t xml:space="preserve">K14486|0.0e+00|osa:4325895|K14486 auxin response factor | (RefSeq) auxin response factor 2 isoform X2 </t>
  </si>
  <si>
    <t>Auxin response factor 2 OS=Oryza sativa subsp. japonica OX=39947 GN=ARF2 PE=2 SV=1</t>
  </si>
  <si>
    <t>auxin response factor 2 isoform X2 [Oryza sativa Japonica Group]</t>
  </si>
  <si>
    <t>PH02Gene11977</t>
  </si>
  <si>
    <t xml:space="preserve">K18834|4.7e-19|hbr:110661399|K18834 WRKY transcription factor 1 | (RefSeq) WRKY transcription factor 1-like isoform X1 </t>
  </si>
  <si>
    <t>PH02Gene26596</t>
  </si>
  <si>
    <t xml:space="preserve">K13415|1.2e-44|adu:107470318|K13415 protein brassinosteroid insensitive 1 [EC:2.7.10.1 2.7.11.1] | (RefSeq) protein BRASSINOSTEROID INSENSITIVE 1 </t>
  </si>
  <si>
    <t>probable inactive receptor kinase At1g48480 [Oryza sativa Japonica Group]</t>
  </si>
  <si>
    <t>PH02Gene35567</t>
  </si>
  <si>
    <t xml:space="preserve">Molecular Function: 5'-nucleotidase activity (GO:0008253);; Molecular Function: metal ion binding (GO:0046872);; </t>
  </si>
  <si>
    <t xml:space="preserve">K01081|2.8e-57|gsl:Gasu_60230|K01081 5'-nucleotidase [EC:3.1.3.5] | (RefSeq) 5' nucleotidase family protein </t>
  </si>
  <si>
    <t>5'-nucleotidase domain-containing protein DDB_G0275467 [Brachypodium distachyon]</t>
  </si>
  <si>
    <t>PH02Gene09725</t>
  </si>
  <si>
    <t xml:space="preserve">K15503|3.2e-17|hbr:110673220|K15503 serine/threonine-protein phosphatase 6 regulatory ankyrin repeat subunit B | (RefSeq) uncharacterized protein LOC110673220 </t>
  </si>
  <si>
    <t>hypothetical protein DAI22_09g039700 [Oryza sativa Japonica Group]</t>
  </si>
  <si>
    <t>PH02Gene10706</t>
  </si>
  <si>
    <t xml:space="preserve">K15449|1.1e-169|gmx:100791920|K15449 tRNA wybutosine-synthesizing protein 1 [EC:4.1.3.44] | (RefSeq) probable methyltransferase PMT28 </t>
  </si>
  <si>
    <t>PH02Gene43413</t>
  </si>
  <si>
    <t>PH02Gene20020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</si>
  <si>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mitochondrion (GO:0005739);; Cellular Component: cytosol (GO:0005829);; Biological Process: nucleobase-containing compound metabolic process (GO:0006139);; Biological Process: RNA processing (GO:0006396);; Biological Process: tRNA metabolic process (GO:0006399);; Biological Process: tRNA modification (GO:0006400);; Biological Process: cellular aromatic compound metabolic process (GO:0006725);; Biological Process: nitrogen compound metabolic process (GO:0006807);; Biological Process: tRNA processing (GO:0008033);; Biological Process: biological_process (GO:0008150);; Biological Process: metabolic process (GO:0008152);; Biological Process: biosynthetic process (GO:0009058);; Biological Process: amine metabolic process (GO:0009308);; Biological Process: RNA modification (GO:0009451);; Cellular Component: plastid (GO:0009536);; Biological Process: cytokinin metabolic process (GO:0009690);; Biological Process: cytokinin biosynthetic process (GO:0009691);; Molecular Function: AMP dimethylallyltransferase activity (GO:0009824);; Biological Process: cellular process (GO:0009987);; Biological Process: gene expression (GO:0010467);; Biological Process: regulation of hormone levels (GO:0010817);; Biological Process: RNA metabolic process (GO:0016070);; Molecular Function: transferase activity (GO:0016740);; Molecular Function: transferase activity, transferring alkyl or aryl (other than methyl) groups (GO:0016765);; Biological Process: heterocycle biosynthetic process (GO:0018130);; Biological Process: aromatic compound biosynthetic process (GO:0019438);; Biological Process: isopentenyl adenine metabolic process (GO:0034264);; Biological Process: isopentenyl adenine biosynthetic process (GO:0034265);; Biological Process: ncRNA processing (GO:0034470);; Biological Process: cellular nitrogen compound metabolic process (GO:0034641);; Biological Process: ncRNA metabolic process (GO:0034660);; Biological Process: cellular hormone metabolic process (GO:0034754);; Biological Process: hormone metabolic process (GO:0042445);; Biological Process: hormone biosynthetic process (GO:0042446);;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biosynthetic process (GO:0044249);; Biological Process: cellular nitrogen compound biosynthetic process (GO:0044271);; Cellular Component: intracellular part (GO:0044424);; Cellular Component: cytoplasmic part (GO:0044444);; Cellular Component: cell part (GO:0044464);; Biological Process: heterocycle metabolic process (GO:0046483);; Molecular Function: tRNA dimethylallyltransferase activity (GO:0052381);; Molecular Function: ATP dimethylallyltransferase activity (GO:0052622);; Molecular Function: ADP dimethylallyltransferase activity (GO:0052623);; Biological Process: biological regulation (GO:0065007);; Biological Process: regulation of biological quality (GO:0065008);; Biological Process: organic substance metabolic process (GO:0071704);; Biological Process: purine-containing compound metabolic process (GO:0072521);; Biological Process: purine-containing compound biosynthetic process (GO:0072522);; Biological Process: nucleic acid metabolic process (GO:0090304);;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</si>
  <si>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K10760|5.4e-151|osa:107278247|K10760 adenylate dimethylallyltransferase (cytokinin synthase) [EC:2.5.1.27 2.5.1.112] | (RefSeq) adenylate isopentenyltransferase-like </t>
  </si>
  <si>
    <t>Adenylate isopentenyltransferase 1, chloroplastic OS=Arabidopsis thaliana OX=3702 GN=IPT1 PE=1 SV=2</t>
  </si>
  <si>
    <t>hypothetical protein E2562_037559 [Oryza meyeriana var. granulata]</t>
  </si>
  <si>
    <t>molecular function: catalytic activity (GO:0003824);; cellular component: cell (GO:0005623);; cellular component: cell part (GO:0044464);; cellular component: organelle (GO:0043226);; biological process: metabolic process (GO:0008152);; biological process: cellular process (GO:0009987);; biological process: biological regulation (GO:0065007)</t>
  </si>
  <si>
    <t>PH02Gene17478</t>
  </si>
  <si>
    <t xml:space="preserve">Molecular Function: 3'-5'-exoribonuclease activity (GO:0000175);; Cellular Component: nuclear exosome (RNase complex) (GO:0000176);; Cellular Component: cytoplasmic exosome (RNase complex) (GO:0000177);; Cellular Component: exosome (RNase complex) (GO:0000178);; Biological Process: nuclear-transcribed mRNA catabolic process, deadenylation-dependent decay (GO:0000288);; Biological Process: nuclear-transcribed mRNA catabolic process, exonucleolytic (GO:0000291);; Biological Process: exonucleolytic trimming involved in rRNA processing (GO:0000459);; Biological Process: maturation of 5.8S rRNA (GO:0000460);; Biological Process: maturation of 5.8S rRNA from tricistronic rRNA transcript (SSU-rRNA, 5.8S rRNA, LSU-rRNA) (GO:0000466);; Biological Process: exonucleolytic trimming to generate mature 3'-end of 5.8S rRNA from tricistronic rRNA transcript (SSU-rRNA, 5.8S rRNA, LSU-rRNA) (GO:0000467);; Biological Process: cleavage involved in rRNA processing (GO:0000469);; Biological Process: nuclear-transcribed mRNA catabolic process (GO:0000956);; 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exonuclease activity (GO:0004527);; Molecular Function: exoribonuclease activity (GO:0004532);; Molecular Function: ribonuclease activity (GO:0004540);; Molecular Function: binding (GO:0005488);; Cellular Component: cellular_component (GO:0005575);; Cellular Component: intracellular (GO:0005622);; Cellular Component: cell (GO:0005623);; Cellular Component: nucleus (GO:0005634);; Cellular Component: nucleoplasm (GO:0005654);; Cellular Component: cytoplasm (GO:0005737);; Cellular Component: cytosol (GO:0005829);; Biological Process: nucleobase-containing compound metabolic process (GO:0006139);; Biological Process: rRNA processing (GO:0006364);; Biological Process: RNA processing (GO:0006396);; Biological Process: tRNA metabolic process (GO:0006399);; Biological Process: RNA catabolic process (GO:0006401);; Biological Process: mRNA catabolic process (GO:0006402);; Biological Process: cellular aromatic compound metabolic process (GO:0006725);; Biological Process: nitrogen compound metabolic process (GO:0006807);; Biological Process: biological_process (GO:0008150);; Biological Process: metabolic process (GO:0008152);; Molecular Function: 3'-5' exonuclease activity (GO:0008408);; Biological Process: catabolic process (GO:0009056);; Biological Process: macromolecule catabolic process (GO:0009057);; Biological Process: negative regulation of metabolic process (GO:0009892);; Biological Process: regulation of catabolic process (GO:0009894);; Biological Process: cellular process (GO:0009987);; Biological Process: gene expression (GO:0010467);; Biological Process: regulation of gene expression (GO:0010468);; Biological Process: negative regulation of macromolecule metabolic process (GO:0010605);; Biological Process: posttranscriptional regulation of gene expression (GO:0010608);; Biological Process: negative regulation of gene expression (GO:0010629);; Biological Process: RNA metabolic process (GO:0016070);; Biological Process: mRNA metabolic process (GO:0016071);; Biological Process: rRNA metabolic process (GO:0016072);; Biological Process: snRNA metabolic process (GO:0016073);; Biological Process: rRNA catabolic process (GO:0016075);; Biological Process: tRNA catabolic process (GO:0016078);; Biological Process: snRNA processing (GO:0016180);; Molecular Function: hydrolase activity (GO:0016787);; Molecular Function: hydrolase activity, acting on ester bonds (GO:0016788);; Molecular Function: exonuclease activity, active with either ribo- or deoxyribonucleic acids and producing 5'-phosphomonoesters (GO:0016796);; Molecular Function: exoribonuclease activity, producing 5'-phosphomonoesters (GO:0016896);; Molecular Function: AU-rich element binding (GO:0017091);; Biological Process: regulation of nucleobase-containing compound metabolic process (GO:0019219);; Biological Process: regulation of metabolic process (GO:0019222);; Biological Process: aromatic compound catabolic process (GO:0019439);; Biological Process: ribonucleoprotein complex biogenesis (GO:0022613);; Biological Process: RNA 3'-end processing (GO:0031123);; Biological Process: rRNA 3'-end processing (GO:0031125);; Biological Process: regulation of cellular metabolic process (GO:0031323);; Biological Process: regulation of cellular catabolic process (GO:0031329);; Cellular Component: membrane-enclosed lumen (GO:0031974);; Cellular Component: nuclear lumen (GO:0031981);; Cellular Component: macromolecular complex (GO:0032991);; Biological Process: nuclear-transcribed mRNA catabolic process, exonucleolytic, 3'-5' (GO:0034427);; Biological Process: ncRNA processing (GO:0034470);; Biological Process: snRNA 3'-end processing (GO:0034472);; Biological Process: U1 snRNA 3'-end processing (GO:0034473);; Biological Process: U4 snRNA 3'-end processing (GO:0034475);; Biological Process: U5 snRNA 3'-end processing (GO:0034476);; Biological Process: cellular nitrogen compound metabolic process (GO:0034641);; Biological Process: nucleobase-containing compound catabolic process (GO:0034655);; Biological Process: ncRNA metabolic process (GO:0034660);; Biological Process: ncRNA catabolic process (GO:0034661);; Biological Process: ribosome biogenesis (GO:0042254);;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regulation of RNA stability (GO:0043487);; Biological Process: regulation of mRNA stability (GO:0043488);; Biological Process: ncRNA 3'-end processing (GO:0043628);; Biological Process: modification-dependent macromolecule catabolic process (GO:0043632);; Biological Process: polyadenylation-dependent RNA catabolic process (GO:0043633);; Biological Process: polyadenylation-dependent ncRNA catabolic process (GO:0043634);; Biological Process: exonucleolytic nuclear-transcribed mRNA catabolic process involved in deadenylation-dependent decay (GO:0043928);; Biological Process: cellular component biogenesis (GO:0044085);; Biological Process: cellular metabolic process (GO:0044237);; Biological Process: primary metabolic process (GO:0044238);; Biological Process: cellular catabolic process (GO:0044248);; Biological Process: cellular macromolecule metabolic process (GO:0044260);; Biological Process: cellular macromolecule catabolic process (GO:0044265);; Biological Process: cellular nitrogen compound catabolic process (GO:0044270);;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cell part (GO:0044464);; Biological Process: heterocycle metabolic process (GO:0046483);; Biological Process: heterocycle catabolic process (GO:0046700);; Biological Process: negative regulation of biological process (GO:0048519);;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regulation of mRNA catabolic process (GO:0061013);; Biological Process: biological regulation (GO:0065007);; Biological Process: regulation of biological quality (GO:0065008);; Cellular Component: intracellular organelle lumen (GO:0070013);; Biological Process: RNA surveillance (GO:0071025);; Biological Process: nuclear RNA surveillance (GO:0071027);; Biological Process: nuclear mRNA surveillance (GO:0071028);; Biological Process: nuclear ncRNA surveillance (GO:0071029);; Biological Process: nuclear polyadenylation-dependent rRNA catabolic process (GO:0071035);; Biological Process: nuclear polyadenylation-dependent tRNA catabolic process (GO:0071038);; Biological Process: nuclear polyadenylation-dependent mRNA catabolic process (GO:0071042);; Biological Process: nuclear polyadenylation-dependent ncRNA catabolic process (GO:0071046);; Biological Process: polyadenylation-dependent mRNA catabolic process (GO:0071047);; Biological Process: organic substance metabolic process (GO:0071704);; Biological Process: cellular component organization or biogenesis (GO:0071840);; Biological Process: regulation of primary metabolic process (GO:0080090);; Biological Process: nucleic acid metabolic process (GO:0090304);; Biological Process: nucleic acid phosphodiester bond hydrolysis (GO:0090305);; Biological Process: RNA phosphodiester bond hydrolysis (GO:0090501);; Biological Process: RNA phosphodiester bond hydrolysis, exonucleolytic (GO:0090503);; Molecular Function: organic cyclic compound binding (GO:0097159);; Biological Process: organic cyclic compound metabolic process (GO:1901360);; Biological Process: organic cyclic compound catabolic process (GO:1901361);; Molecular Function: heterocyclic compound binding (GO:1901363);; Biological Process: organic substance catabolic process (GO:1901575);; Cellular Component: catalytic complex (GO:1902494);; Biological Process: regulation of mRNA metabolic process (GO:1903311);; Cellular Component: exoribonuclease complex (GO:1905354);; </t>
  </si>
  <si>
    <t xml:space="preserve">K12589|8.1e-133|obr:102701679|K12589 exosome complex component RRP42 | (RefSeq) exosome complex component RRP42 </t>
  </si>
  <si>
    <t>hypothetical protein E2562_030535 [Oryza meyeriana var. granulata]</t>
  </si>
  <si>
    <t>biological process: metabolic process (GO:0008152);; biological process: cellular process (GO:0009987);; molecular function: catalytic activity (GO:0003824);; 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(GO:0065007);; biological process: cellular component organization or biogenesis (GO:0071840);; molecular function: binding (GO:0005488);; cellular component: membrane-enclosed lumen (GO:0031974)</t>
  </si>
  <si>
    <t>PH02Gene17295</t>
  </si>
  <si>
    <t xml:space="preserve">K13431|9.0e-281|obr:102712837|K13431 signal recognition particle receptor subunit alpha | (RefSeq) signal recognition particle receptor subunit alpha </t>
  </si>
  <si>
    <t>Signal recognition particle 54 kDa protein 3 OS=Hordeum vulgare OX=4513 GN=SRP54-3 PE=2 SV=1</t>
  </si>
  <si>
    <t>PREDICTED: signal recognition particle receptor subunit alpha [Oryza brachyantha]</t>
  </si>
  <si>
    <t>PH02Gene11597</t>
  </si>
  <si>
    <t>PH02Gene24858</t>
  </si>
  <si>
    <t xml:space="preserve">Molecular Function: peroxidase activity (GO:0004601);; Molecular Function: oxidoreductase activity (GO:0016491);; Molecular Function: oxidoreductase activity, acting on NAD(P)H, oxygen as acceptor (GO:0050664);; Biological Process: oxidation-reduction process (GO:0055114);; </t>
  </si>
  <si>
    <t xml:space="preserve">K13447|0.0e+00|dosa:Os05t0528000-01|K13447 respiratory burst oxidase [EC:1.6.3.- 1.11.1.-] | (RefSeq) Os05g0528000, RESPIRATORY_BURST_OXIDASE_HOMOLOG_C, RBOHC; Similar to RbohAOsp (Fragment). </t>
  </si>
  <si>
    <t>Respiratory burst oxidase homolog protein A OS=Solanum tuberosum OX=4113 GN=RBOHA PE=1 SV=1</t>
  </si>
  <si>
    <t>hypothetical protein E2562_009939 [Oryza meyeriana var. granulata]</t>
  </si>
  <si>
    <t>PH02Gene01276</t>
  </si>
  <si>
    <t xml:space="preserve">K20043|8.9e-17|vra:106755789|K20043 clathrin coat assembly protein AP180 | (RefSeq) putative clathrin assembly protein At4g40080 </t>
  </si>
  <si>
    <t>hypothetical protein E2562_021958 [Oryza meyeriana var. granulata]</t>
  </si>
  <si>
    <t>Phyllostachys_edulis_newGene_18862</t>
  </si>
  <si>
    <t>HEAT repeat-containing protein 6 [Brachypodium distachyon]</t>
  </si>
  <si>
    <t>PH02Gene10344</t>
  </si>
  <si>
    <t xml:space="preserve">K15333|7.4e-80|nsy:104224633|K15333 tRNA guanosine-2'-O-methyltransferase [EC:2.1.1.34] | (RefSeq) uncharacterized protein LOC104224633 </t>
  </si>
  <si>
    <t>Subtilisin-like protease 4 OS=Lotus japonicus OX=34305 GN=SBTM4 PE=2 SV=1</t>
  </si>
  <si>
    <t>hypothetical protein E2562_020308 [Oryza meyeriana var. granulata]</t>
  </si>
  <si>
    <t>PH02Gene06610</t>
  </si>
  <si>
    <t xml:space="preserve">Biological Process: microtubule cytoskeleton organization (GO:0000226);; Biological Process: mitotic cell cycle (GO:0000278);; Biological Process: cell morphogenesis (GO:0000902);;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spindle (GO:0005819);; Cellular Component: cytoskeleton (GO:0005856);; Cellular Component: microtubule (GO:0005874);; Cellular Component: spindle microtubule (GO:0005876);; Cellular Component: plasma membrane (GO:0005886);; Cellular Component: cell-cell junction (GO:0005911);; Cellular Component: cell cortex (GO:0005938);; Biological Process: organelle organization (GO:0006996);; Biological Process: cytoskeleton organization (GO:0007010);; Biological Process: microtubule-based process (GO:0007017);; Biological Process: microtubule nucleation (GO:0007020);; Biological Process: negative regulation of microtubule depolymerization (GO:0007026);; Biological Process: cell cycle (GO:0007049);; Molecular Function: microtubule binding (GO:0008017);; Molecular Function: cytoskeletal protein binding (GO:0008092);; Biological Process: biological_process (GO:0008150);; Cellular Component: plasmodesma (GO:0009506);; Cellular Component: phragmoplast (GO:0009524);; Biological Process: anatomical structure morphogenesis (GO:0009653);; Biological Process: unidimensional cell growth (GO:0009826);; Biological Process: cellular process (GO:0009987);; Biological Process: negative regulation of organelle organization (GO:0010639);; Cellular Component: microtubule cytoskeleton (GO:0015630);; Molecular Function: tubulin binding (GO:0015631);; Cellular Component: membrane (GO:0016020);; Biological Process: cellular component organization (GO:0016043);; Biological Process: cell growth (GO:0016049);; Biological Process: cellular component assembly (GO:0022607);; Cellular Component: cell junction (GO:0030054);; Biological Process: cortical cytoskeleton organization (GO:0030865);; Biological Process: microtubule organizing center organization (GO:0031023);; Biological Process: microtubule polymerization or depolymerization (GO:0031109);; Biological Process: regulation of microtubule polymerization or depolymerization (GO:0031110);; Biological Process: negative regulation of microtubule polymerization or depolymerization (GO:0031111);; Biological Process: regulation of microtubule depolymerization (GO:0031114);; Biological Process: cytoplasmic microtubule organization (GO:0031122);; Biological Process: regulation of protein stability (GO:0031647);; Biological Process: developmental process (GO:0032502);; Biological Process: regulation of microtubule-based process (GO:0032886);; Biological Process: cellular component morphogenesis (GO:0032989);; Biological Process: regulation of organelle organization (GO:0033043);; Biological Process: microtubule anchoring (GO:0034453);; Biological Process: cellular macromolecular complex assembly (GO:0034622);; Biological Process: growth (GO:0040007);; Cellular Component: organelle (GO:0043226);; Cellular Component: non-membrane-bounded organelle (GO:0043228);; Cellular Component: intracellular organelle (GO:0043229);; Cellular Component: intracellular non-membrane-bounded organelle (GO:0043232);; Biological Process: negative regulation of protein complex disassembly (GO:0043242);; Biological Process: regulation of protein complex disassembly (GO:0043244);; Biological Process: cortical microtubule organization (GO:0043622);; Biological Process: macromolecular complex subunit organization (GO:0043933);; Biological Process: cellular component biogenesis (GO:0044085);; Cellular Component: organelle part (GO:0044422);; Cellular Component: intracellular part (GO:0044424);; Cellular Component: cytoskeletal part (GO:0044430);; Cellular Component: cytoplasmic part (GO:0044444);; Cellular Component: intracellular organelle part (GO:0044446);; Cellular Component: cell part (GO:0044464);; Biological Process: microtubule polymerization (GO:0046785);;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developmental growth (GO:0048589);;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protein stabilization (GO:0050821);; Molecular Function: microtubule plus-end binding (GO:0051010);; Biological Process: regulation of cellular component organization (GO:0051128);; Biological Process: negative regulation of cellular component organization (GO:0051129);; Biological Process: protein polymerization (GO:0051258);; Biological Process: regulation of cell division (GO:0051302);; Biological Process: regulation of cytoskeleton organization (GO:0051493);; Biological Process: negative regulation of cytoskeleton organization (GO:0051494);; Biological Process: positive regulation of cell division (GO:0051781);; Cellular Component: symplast (GO:0055044);; Biological Process: developmental growth involved in morphogenesis (GO:0060560);; Biological Process: macromolecular complex assembly (GO:0065003);; Biological Process: biological regulation (GO:0065007);; Biological Process: regulation of biological quality (GO:0065008);; Biological Process: regulation of microtubule cytoskeleton organization (GO:0070507);; Biological Process: cellular component organization or biogenesis (GO:0071840);; Cellular Component: cell periphery (GO:0071944);; Biological Process: supramolecular fiber organization (GO:0097435);; Cellular Component: supramolecular complex (GO:0099080);; Cellular Component: supramolecular polymer (GO:0099081);; Cellular Component: supramolecular fiber (GO:0099512);; Cellular Component: polymeric cytoskeletal fiber (GO:0099513);; Cellular Component: cytoplasmic region (GO:0099568);; Biological Process: regulation of protein depolymerization (GO:1901879);; Biological Process: negative regulation of protein depolymerization (GO:1901880);; Biological Process: regulation of supramolecular fiber organization (GO:1902903);; Biological Process: negative regulation of supramolecular fiber organization (GO:1902904);; </t>
  </si>
  <si>
    <t xml:space="preserve">K16578|0.0e+00|sita:101762102|K16578 CLIP-associating protein 1/2 | (RefSeq) CLIP-associated protein </t>
  </si>
  <si>
    <t>CLASP N terminal</t>
  </si>
  <si>
    <t>CLIP-associated protein OS=Arabidopsis thaliana OX=3702 GN=CLASP PE=1 SV=1</t>
  </si>
  <si>
    <t>CLIP-associated protein [Panicum hallii]</t>
  </si>
  <si>
    <t>biological process: cellular process (GO:0009987);; biological process: cellular component organization or biogenesis (GO:0071840);; biological process: single-organism process (GO:0044699);; biological process: developmental process (GO:0032502);;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cellular component: membrane (GO:0016020);; cellular component: cell junction (GO:0030054);; biological process: biological regulation (GO:0065007);; biological process: growth (GO:0040007);; cellular component: symplast (GO:0055044)</t>
  </si>
  <si>
    <t>PH02Gene10427</t>
  </si>
  <si>
    <t xml:space="preserve">Molecular Function: nucleotide binding (GO:0000166);; Molecular Function: nucleoside binding (GO:0001882);; Molecular Function: purine nucleoside binding (GO:0001883);; Molecular Function: molecular_function (GO:0003674);; Molecular Function: catalytic activity (GO:0003824);; Molecular Function: GTPase activity (GO:0003924);; Molecular Function: binding (GO:0005488);; Molecular Function: GTP binding (GO:0005525);; Cellular Component: cellular_component (GO:0005575);; Cellular Component: intracellular (GO:0005622);; Cellular Component: cell (GO:0005623);; Cellular Component: nucleus (GO:0005634);; Cellular Component: nucleolus (GO:0005730);; Biological Process: biological_process (GO:0008150);;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purine nucleotide binding (GO:0017076);; Molecular Function: nucleoside-triphosphatase activity (GO:0017111);; Molecular Function: guanyl nucleotide binding (GO:0019001);; Biological Process: ribonucleoprotein complex biogenesis (GO:0022613);; Cellular Component: membrane-enclosed lumen (GO:0031974);; Cellular Component: nuclear lumen (GO:0031981);; Molecular Function: ribonucleoside binding (GO:0032549);; Molecular Function: purine ribonucleoside binding (GO:0032550);; Molecular Function: ribonucleotide binding (GO:0032553);; Molecular Function: purine ribonucleotide binding (GO:0032555);; Molecular Function: guanyl ribonucleotide binding (GO:0032561);; Molecular Function: purine ribonucleoside triphosphate binding (GO:0035639);; Molecular Function: small molecule binding (GO:0036094);; Biological Process: ribosome biogenesis (GO:0042254);; Molecular Function: ion binding (GO:0043167);; Molecular Function: anion binding (GO:0043168);;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Cellular Component: organelle part (GO:0044422);; Cellular Component: intracellular part (GO:0044424);; Cellular Component: nuclear part (GO:0044428);; Cellular Component: intracellular organelle part (GO:0044446);; Cellular Component: cell part (GO:0044464);; Cellular Component: intracellular organelle lumen (GO:0070013);; Biological Process: cellular component organization or biogenesis (GO:0071840);; Molecular Function: organic cyclic compound binding (GO:0097159);; Molecular Function: carbohydrate derivative binding (GO:0097367);; Molecular Function: nucleoside phosphate binding (GO:1901265);; Molecular Function: heterocyclic compound binding (GO:1901363);; </t>
  </si>
  <si>
    <t xml:space="preserve">K14537|2.9e-280|dosa:Os03t0352400-01|K14537 nuclear GTP-binding protein | (RefSeq) Os03g0352400; Similar to Nucleolar GTP-binding protein 2 (Autoantigen NGP-1). </t>
  </si>
  <si>
    <t>NGP1NT (NUC091) domain</t>
  </si>
  <si>
    <t>Nuclear/nucleolar GTPase 2 OS=Oryza sativa subsp. japonica OX=39947 GN=NUG2 PE=1 SV=1</t>
  </si>
  <si>
    <t>hypothetical protein E2562_004077 [Oryza meyeriana var. granulata]</t>
  </si>
  <si>
    <t>molecular function: binding (GO:0005488);; molecular function: catalytic activity (GO:0003824);; cellular component: cell (GO:0005623);; cellular component: cell part (GO:0044464);; cellular component: organelle (GO:0043226);; cellular component: organelle part (GO:0044422);; biological process: cellular component organization or biogenesis (GO:0071840);; cellular component: membrane-enclosed lumen (GO:0031974)</t>
  </si>
  <si>
    <t>Phyllostachys_edulis_newGene_8832</t>
  </si>
  <si>
    <t xml:space="preserve">K01230|2.4e-15|vvi:100242837|K01230 mannosyl-oligosaccharide alpha-1,2-mannosidase [EC:3.2.1.113] | (RefSeq) mannosyl-oligosaccharide 1,2-alpha-mannosidase MNS1 </t>
  </si>
  <si>
    <t>uncharacterized protein LOC109720399 [Ananas comosus]</t>
  </si>
  <si>
    <t>PH02Gene26993</t>
  </si>
  <si>
    <t xml:space="preserve">Cellular Component: cellular_component (GO:0005575);; Cellular Component: intracellular (GO:0005622);; Cellular Component: cell (GO:0005623);; Cellular Component: cytoplasm (GO:0005737);; Cellular Component: cytosol (GO:0005829);; Cellular Component: plasma membrane (GO:0005886);; Cellular Component: membrane (GO:0016020);; Cellular Component: intracellular part (GO:0044424);; Cellular Component: cytoplasmic part (GO:0044444);; Cellular Component: cell part (GO:0044464);; Cellular Component: cell periphery (GO:0071944);; Biological Process: intermembrane lipid transfer (GO:0120009);; Molecular Function: intermembrane lipid transfer activity (GO:0120013);; </t>
  </si>
  <si>
    <t>Glycolipid transfer protein (GLTP)</t>
  </si>
  <si>
    <t>Glycolipid transfer protein 1 OS=Arabidopsis thaliana OX=3702 GN=GLTP1 PE=2 SV=1</t>
  </si>
  <si>
    <t>hypothetical protein E2562_005522 [Oryza meyeriana var. granulata]</t>
  </si>
  <si>
    <t>cellular component: cell (GO:0005623);; cellular component: cell part (GO:0044464);; cellular component: membrane (GO:0016020);; biological process: single-organism process (GO:0044699);; biological process: localization (GO:0051179);; molecular function: transporter activity (GO:0005215)</t>
  </si>
  <si>
    <t>PH02Gene19529</t>
  </si>
  <si>
    <t xml:space="preserve">K00799|1.3e-107|sita:101773452|K00799 glutathione S-transferase [EC:2.5.1.18] | (RefSeq) glutathione transferase GST 23 </t>
  </si>
  <si>
    <t>Glutathione transferase GST 23 OS=Zea mays OX=4577 PE=2 SV=1</t>
  </si>
  <si>
    <t>glutathione transferase GST 23-like [Setaria viridis]</t>
  </si>
  <si>
    <t>PH02Gene12472</t>
  </si>
  <si>
    <t xml:space="preserve">Cellular Component: membrane (GO:0016020);; Molecular Function: lipase activity (GO:0016298);; </t>
  </si>
  <si>
    <t xml:space="preserve">K01054|1.7e-184|dosa:Os03t0719400-01|K01054 acylglycerol lipase [EC:3.1.1.23] | (RefSeq) Os03g0719400; Alpha/beta hydrolase fold-1 domain containing protein. </t>
  </si>
  <si>
    <t>cellular component: membrane (GO:0016020);; molecular function: catalytic activity (GO:0003824)</t>
  </si>
  <si>
    <t>PH02Gene10807</t>
  </si>
  <si>
    <t xml:space="preserve">Cellular Component: endoplasmic reticulum (GO:0005783);; Cellular Component: endoplasmic reticulum-Golgi intermediate compartment (GO:0005793);; Cellular Component: Golgi apparatus (GO:0005794);; Biological Process: intracellular protein transport (GO:0006886);; Biological Process: ER to Golgi vesicle-mediated transport (GO:0006888);; Biological Process: Golgi organization (GO:0007030);; Cellular Component: integral component of membrane (GO:0016021);; Cellular Component: COPII-coated ER to Golgi transport vesicle (GO:0030134);; </t>
  </si>
  <si>
    <t xml:space="preserve">K20352|1.7e-101|bdi:100830115|K20352 p24 family protein delta-1 | (RefSeq) transmembrane emp24 domain-containing protein p24delta4 </t>
  </si>
  <si>
    <t>transmembrane emp24 domain-containing protein p24delta4, partial [Brachypodium distachyon]</t>
  </si>
  <si>
    <t>cellular component: cell (GO:0005623);; cellular component: organelle (GO:0043226);; cellular component: cell part (GO:0044464);; biological process: localization (GO:0051179);; biological process: cellular process (GO:0009987);; biological process: cellular component organization or biogenesis (GO:0071840);; cellular component: membrane (GO:0016020);; cellular component: membrane part (GO:0044425);; cellular component: organelle part (GO:0044422)</t>
  </si>
  <si>
    <t>PH02Gene05438</t>
  </si>
  <si>
    <t>Non-specific lipid-transfer protein-like protein At5g64080 OS=Arabidopsis thaliana OX=3702 GN=At5g64080 PE=2 SV=1</t>
  </si>
  <si>
    <t>hypothetical protein E2562_007961 [Oryza meyeriana var. granulata]</t>
  </si>
  <si>
    <t>PH02Gene46370</t>
  </si>
  <si>
    <t>PH02Gene29396</t>
  </si>
  <si>
    <t xml:space="preserve">K14303|0.0e+00|ats:109740417|K14303 nuclear pore complex protein Nup160 | (RefSeq) LOC109740417; nuclear pore complex protein NUP160 </t>
  </si>
  <si>
    <t>Family of unknown function (DUF5311)</t>
  </si>
  <si>
    <t>Nuclear pore complex protein NUP160 OS=Arabidopsis thaliana OX=3702 GN=NUP160 PE=1 SV=2</t>
  </si>
  <si>
    <t>hypothetical protein E2562_015407 [Oryza meyeriana var. granulata]</t>
  </si>
  <si>
    <t>PH02Gene41879</t>
  </si>
  <si>
    <t xml:space="preserve">K03145|3.7e-11|rcu:8267113|K03145 transcription elongation factor S-II | (RefSeq) transcription elongation factor TFIIS </t>
  </si>
  <si>
    <t>Transcription factor S-II (TFIIS), central domain</t>
  </si>
  <si>
    <t>Transcription elongation factor TFIIS OS=Arabidopsis thaliana OX=3702 GN=TFIIS PE=1 SV=1</t>
  </si>
  <si>
    <t>death-inducer obliterator 1 [Brachypodium distachyon]</t>
  </si>
  <si>
    <t>PH02Gene01880</t>
  </si>
  <si>
    <t xml:space="preserve">Biological Process: regulation of DNA recombination (GO:0000018);; Cellular Component: nuclear chromosome (GO:0000228);; Biological Process: DNA double-strand break processing (GO:0000729);; Cellular Component: chromatin (GO:0000785);; Cellular Component: heterochromatin (GO:0000792);; Molecular Function: molecular_function (GO:0003674);; Molecular Function: nucleic acid binding (GO:0003676);; Molecular Function: DNA binding (GO:0003677);; Molecular Function: binding (GO:0005488);; Molecular Function: ATP binding (GO:0005524);; Cellular Component: cellular_component (GO:0005575);; Cellular Component: intracellular (GO:0005622);; Cellular Component: cell (GO:0005623);; Cellular Component: nucleus (GO:0005634);; Cellular Component: nucleoplasm (GO:0005654);; Cellular Component: replication fork (GO:0005657);; Cellular Component: chromosome (GO:0005694);; Biological Process: nucleobase-containing compound metabolic process (GO:0006139);; Biological Process: DNA metabolic process (GO:0006259);; Biological Process: DNA repair (GO:0006281);; Biological Process: double-strand break repair (GO:0006302);; Biological Process: chromatin organization (GO:0006325);; Biological Process: chromatin remodeling (GO:0006338);; Biological Process: regulation of transcription, DNA-templated (GO:0006355);; Biological Process: cellular protein modification process (GO:0006464);; Biological Process: protein deacetylation (GO:0006476);; Biological Process: cellular aromatic compound metabolic process (GO:0006725);; Biological Process: nucleoside phosphate metabolic process (GO:0006753);;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cellular response to DNA damage stimulus (GO:0006974);; Biological Process: organelle organization (GO:0006996);; Biological Process: cell cycle (GO:0007049);; Biological Process: chromosome segregation (GO:0007059);; Biological Process: biological_process (GO:0008150);; Biological Process: metabolic process (GO:0008152);; Biological Process: nucleotide metabolic process (GO:0009117);; Biological Process: response to radiation (GO:0009314);; Biological Process: response to UV (GO:0009411);; Biological Process: response to light stimulus (GO:0009416);; Biological Process: response to abiotic stimulus (GO:0009628);;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response to UV-C (GO:0010225);;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cellular component organization (GO:0016043);; Cellular Component: nuclear matrix (GO:0016363);; Biological Process: covalent chromatin modification (GO:0016569);; Biological Process: histone modification (GO:0016570);; Biological Process: histone deacetylation (GO:0016575);; Biological Process: regulation of nucleobase-containing compound metabolic process (GO:0019219);; Biological Process: regulation of metabolic process (GO:0019222);; Biological Process: protein metabolic process (GO:0019538);; Biological Process: organophosphate metabolic process (GO:0019637);; Biological Process: cell cycle process (GO:0022402);; Biological Process: cellular component assembly (GO:0022607);;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Cellular Component: membrane-enclosed lumen (GO:0031974);; Cellular Component: nuclear lumen (GO:0031981);; Biological Process: cellular response to stress (GO:0033554);; Cellular Component: nuclear periphery (GO:0034399);; Biological Process: cellular nitrogen compound metabolic process (GO:0034641);; Biological Process: cellular response to UV (GO:0034644);; Biological Process: protein deacylation (GO:0035601);; Cellular Component: site of double-strand break (GO:0035861);; Biological Process: protein modification process (GO:0036211);; Biological Process: ATP-dependent chromatin remodeling (GO:0043044);;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macromolecule modification (GO:0043412);; Cellular Component: nuclear replication fork (GO:0043596);; Biological Process: macromolecular complex subunit organization (GO:0043933);; Biological Process: cellular component biogenesis (GO:0044085);;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small molecule metabolic process (GO:0044281);; Cellular Component: organelle part (GO:0044422);; Cellular Component: intracellular part (GO:0044424);; Cellular Component: chromosomal part (GO:0044427);; Cellular Component: nuclear part (GO:0044428);; Cellular Component: intracellular organelle part (GO:0044446);; Cellular Component: nuclear chromosome part (GO:0044454);; Cellular Component: cell part (GO:0044464);; Biological Process: positive regulation of transcription, DNA-templated (GO:0045893);; Biological Process: positive regulation of nucleobase-containing compound metabolic process (GO:0045935);; Biological Process: heterocycle metabolic process (GO:0046483);;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response to stimulus (GO:0050896);; Biological Process: regulation of DNA metabolic process (GO:0051052);;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protein oligomerization (GO:0051259);; Biological Process: protein homooligomerization (GO:0051260);; Biological Process: chromosome organization (GO:0051276);; Biological Process: chromosome separation (GO:0051304);; Biological Process: cellular response to stimulus (GO:0051716);; Biological Process: nucleobase-containing small molecule metabolic process (GO:0055086);; Biological Process: regulation of macromolecule metabolic process (GO:0060255);; Biological Process: macromolecular complex assembly (GO:0065003);; Biological Process: biological regulation (GO:0065007);; Cellular Component: intracellular organelle lumen (GO:0070013);; Biological Process: histone H3 deacetylation (GO:0070932);; Biological Process: histone H4 deacetylation (GO:0070933);; Biological Process: cellular response to abiotic stimulus (GO:0071214);; Biological Process: cellular response to radiation (GO:0071478);; Biological Process: cellular response to light stimulus (GO:0071482);; Biological Process: cellular response to UV-C (GO:0071494);; Biological Process: organic substance metabolic process (GO:0071704);; Biological Process: cellular component organization or biogenesis (GO:0071840);; Biological Process: regulation of primary metabolic process (GO:0080090);; Biological Process: nucleic acid metabolic process (GO:0090304);; Cellular Component: site of DNA damage (GO:0090734);; Molecular Function: organic cyclic compound binding (GO:0097159);; Biological Process: macromolecule deacylation (GO:0098732);; Biological Process: organic cyclic compound metabolic process (GO:1901360);; Molecular Function: heterocyclic compound binding (GO:1901363);; Biological Process: organonitrogen compound metabolic process (GO:1901564);;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cellular macromolecule biosynthetic process (GO:2000112);; Biological Process: regulation of RNA biosynthetic process (GO:2001141);; </t>
  </si>
  <si>
    <t xml:space="preserve">K14439|0.0e+00|obr:102712356|K14439 SWI/SNF-related matrix-associated actin-dependent regulator of chromatin subfamily A containing DEAD/H box 1 [EC:3.6.4.12] | (RefSeq) protein CHROMATIN REMODELING 19 </t>
  </si>
  <si>
    <t>hypothetical protein D1007_30888 [Hordeum vulgare]</t>
  </si>
  <si>
    <t>biological process: biological regulation (GO:0065007);;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molecular function: binding (GO:0005488);; biological process: response to stimulus (GO:0050896);; biological process: cellular component organization or biogenesis (GO:0071840);; biological process: single-organism process (GO:0044699);; cellular component: membrane-enclosed lumen (GO:0031974)</t>
  </si>
  <si>
    <t>PH02Gene12957</t>
  </si>
  <si>
    <t xml:space="preserve">Molecular Function: molecular_function (GO:0003674);; Molecular Function: catalytic activity (GO:0003824);; Molecular Function: ubiquitin-protein transferase activity (GO:0004842);; 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plasma membrane (GO:0005886);; Cellular Component: cell-cell junction (GO:0005911);; Biological Process: cellular protein modification process (GO:0006464);; Biological Process: nitrogen compound metabolic process (GO:0006807);; Biological Process: response to stress (GO:0006950);; Biological Process: cellular response to DNA damage stimulus (GO:0006974);; Biological Process: biological_process (GO:0008150);; Biological Process: metabolic process (GO:0008152);; Molecular Function: small protein activating enzyme activity (GO:0008641);; Cellular Component: plasmodesma (GO:0009506);; Biological Process: response to external stimulus (GO:0009605);; Biological Process: response to biotic stimulus (GO:0009607);; Biological Process: cellular process (GO:0009987);; Biological Process: response to inorganic substance (GO:0010035);; Biological Process: response to metal ion (GO:0010038);; Cellular Component: membrane (GO:0016020);; Biological Process: protein ubiquitination (GO:0016567);; Molecular Function: transferase activity (GO:0016740);; Biological Process: protein metabolic process (GO:0019538);; Molecular Function: ubiquitin-like protein transferase activity (GO:0019787);; Cellular Component: cell junction (GO:0030054);; Biological Process: protein modification by small protein conjugation (GO:0032446);; Biological Process: cellular response to stress (GO:0033554);; Biological Process: protein modification process (GO:0036211);; Biological Process: response to chemical (GO:0042221);; Biological Process: macromolecule metabolic process (GO:0043170);;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response to cadmium ion (GO:0046686);; Biological Process: response to stimulus (GO:0050896);; Biological Process: multi-organism process (GO:0051704);; Biological Process: response to other organism (GO:0051707);; Biological Process: cellular response to stimulus (GO:0051716);; Cellular Component: symplast (GO:0055044);; Biological Process: protein modification by small protein conjugation or removal (GO:0070647);; Biological Process: organic substance metabolic process (GO:0071704);; Cellular Component: cell periphery (GO:0071944);; Biological Process: organonitrogen compound metabolic process (GO:1901564);; </t>
  </si>
  <si>
    <t xml:space="preserve">K03178|0.0e+00|ats:109756238|K03178 ubiquitin-activating enzyme E1 [EC:6.2.1.45] | (RefSeq) LOC109756238; ubiquitin-activating enzyme E1 3-like </t>
  </si>
  <si>
    <t>Ubiquitin-activating enzyme E1 3 OS=Triticum aestivum OX=4565 GN=UBA3 PE=1 SV=1</t>
  </si>
  <si>
    <t>hypothetical protein E2562_037453 [Oryza meyeriana var. granulata]</t>
  </si>
  <si>
    <t>molecular function: catalytic activity (GO:0003824);; cellular component: cell (GO:0005623);; cellular component: cell part (GO:0044464);; cellular component: organelle (GO:0043226);; cellular component: membrane (GO:0016020);; cellular component: cell junction (GO:0030054);; biological process: metabolic process (GO:0008152);; biological process: cellular process (GO:0009987);; biological process: response to stimulus (GO:0050896);; biological process: multi-organism process (GO:0051704);; cellular component: symplast (GO:0055044)</t>
  </si>
  <si>
    <t>PH02Gene22596</t>
  </si>
  <si>
    <t>putative GEM-like protein 8 [Dichanthelium oligosanthes]</t>
  </si>
  <si>
    <t>PH02Gene34917</t>
  </si>
  <si>
    <t xml:space="preserve">K13425|4.1e-25|han:110922953|K13425 WRKY transcription factor 22 | (RefSeq) WRKY transcription factor 22-like </t>
  </si>
  <si>
    <t>WRKY transcription factor WRKY51 OS=Oryza sativa subsp. japonica OX=39947 GN=WRKY51 PE=1 SV=1</t>
  </si>
  <si>
    <t>transcription factor WRKY42 [Oryza sativa Indica Group]</t>
  </si>
  <si>
    <t>PH02Gene18310</t>
  </si>
  <si>
    <t xml:space="preserve">K09494|1.1e-284|obr:102707658|K09494 T-complex protein 1 subunit beta | (RefSeq) T-complex protein 1 subunit beta </t>
  </si>
  <si>
    <t>T-complex protein 1 subunit beta OS=Arabidopsis thaliana OX=3702 GN=CCT2 PE=1 SV=1</t>
  </si>
  <si>
    <t>hypothetical protein EJB05_15786 [Eragrostis curvula]</t>
  </si>
  <si>
    <t>PH02Gene19920</t>
  </si>
  <si>
    <t>SAP-like protein BP-73 [Brachypodium distachyon]</t>
  </si>
  <si>
    <t>Phyllostachys_edulis_newGene_5095</t>
  </si>
  <si>
    <t xml:space="preserve">K00924|1.3e-29|csat:104712177|K00924 kinase [EC:2.7.1.-] | (RefSeq) probable receptor-like protein kinase At3g55450 isoform X1 </t>
  </si>
  <si>
    <t>receptor-like cytoplasmic kinase 176 isoform X2 [Oryza sativa Japonica Group]</t>
  </si>
  <si>
    <t>PH02Gene38974</t>
  </si>
  <si>
    <t xml:space="preserve">K17609|3.2e-99|eus:EUTSA_v10026931mg|K17609 nucleoredoxin [EC:1.8.1.8] | (RefSeq) hypothetical protein </t>
  </si>
  <si>
    <t>U-box domain-containing protein 34 OS=Arabidopsis thaliana OX=3702 GN=PUB34 PE=3 SV=1</t>
  </si>
  <si>
    <t>U-box domain-containing protein 34 [Panicum miliaceum]</t>
  </si>
  <si>
    <t>PH02Gene07385</t>
  </si>
  <si>
    <t xml:space="preserve">Molecular Function: nucleic acid binding (GO:0003676);; Molecular Function: DNA-directed 5'-3' RNA polymerase activity (GO:0003899);; Cellular Component: nucleolus (GO:0005730);; Biological Process: transcription, DNA-templated (GO:0006351);; Biological Process: mRNA cleavage (GO:0006379);; Molecular Function: zinc ion binding (GO:0008270);; </t>
  </si>
  <si>
    <t xml:space="preserve">K03017|3.0e-65|obr:102719722|K03017 DNA-directed RNA polymerase II subunit RPB9 | (RefSeq) DNA-directed RNA polymerases II, IV and V subunit 9B </t>
  </si>
  <si>
    <t>Transcription factor S-II (TFIIS)</t>
  </si>
  <si>
    <t>DNA-directed RNA polymerases II, IV and V subunit 9A OS=Arabidopsis thaliana OX=3702 GN=NRPB9A PE=1 SV=1</t>
  </si>
  <si>
    <t>PREDICTED: DNA-directed RNA polymerases II, IV and V subunit 9B [Oryza brachyantha]</t>
  </si>
  <si>
    <t>molecular function: binding (GO:0005488);; 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</t>
  </si>
  <si>
    <t>PH02Gene32481</t>
  </si>
  <si>
    <t xml:space="preserve">Biological Process: protein folding (GO:0006457);; </t>
  </si>
  <si>
    <t xml:space="preserve">K04078|3.1e-47|obr:102710036|K04078 chaperonin GroES | (RefSeq) 10 kDa chaperonin-like </t>
  </si>
  <si>
    <t>10 kDa chaperonin, mitochondrial OS=Arabidopsis thaliana OX=3702 GN=CPN10 PE=1 SV=1</t>
  </si>
  <si>
    <t>PREDICTED: 10 kDa chaperonin-like [Oryza brachyantha]</t>
  </si>
  <si>
    <t>biological process: cellular process (GO:0009987)</t>
  </si>
  <si>
    <t>PH02Gene14972</t>
  </si>
  <si>
    <t xml:space="preserve">Molecular Function: translation elongation factor activity (GO:0003746);; Molecular Function: GTPase activity (GO:0003924);; Molecular Function: GTP binding (GO:0005525);; Cellular Component: mitochondrion (GO:0005739);; Biological Process: mitochondrial translational elongation (GO:0070125);; </t>
  </si>
  <si>
    <t xml:space="preserve">K02355|0.0e+00|dosa:Os03t0565500-01|K02355 elongation factor G | (RefSeq) Os03g0565500; Similar to Elongation factor G 1, mitochondrial precursor (mEF-G-1) (EFGM). </t>
  </si>
  <si>
    <t>Elongation factor G, mitochondrial OS=Oryza sativa subsp. japonica OX=39947 GN=Os03g0565500 PE=2 SV=2</t>
  </si>
  <si>
    <t>elongation factor G, mitochondrial [Oryza sativa Japonica Group]</t>
  </si>
  <si>
    <t>biological process: metabolic process (GO:0008152);; biological process: cellular process (GO:0009987);; molecular function: binding (GO:0005488);; molecular function: catalytic activity (GO:0003824);; cellular component: cell (GO:0005623);; cellular component: organelle (GO:0043226);; cellular component: cell part (GO:0044464)</t>
  </si>
  <si>
    <t>PH02Gene11119</t>
  </si>
  <si>
    <t xml:space="preserve">Molecular Function: regulatory region nucleic acid binding (GO:0001067);; Biological Process: response to acid chemical (GO:0001101);; Biological Process: regulation of response to biotic stimulus (GO:0002831);; Biological Process: negative regulation of response to biotic stimulus (GO:0002832);;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response to endogenous stimulus (GO:0009719);; Biological Process: response to ethylene (GO:0009723);; Biological Process: response to hormone (GO:0009725);; Biological Process: response to salicylic acid (GO:0009751);; Biological Process: response to jasmonic acid (GO:0009753);; Biological Process: regulation of biosynthetic process (GO:0009889);; Biological Process: response to organic substance (GO:0010033);; Biological Process: regulation of gene expression (GO:0010468);; Biological Process: regulation of macromolecule biosynthetic process (GO:0010556);; Biological Process: response to organic cyclic compound (GO:0014070);;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regulation of defense response (GO:0031347);; Biological Process: negative regulation of defense response (GO:0031348);; Biological Process: regulation of response to external stimulus (GO:0032101);; Biological Process: negative regulation of response to external stimulus (GO:0032102);; Biological Process: response to chemical (GO:0042221);; Biological Process: response to drug (GO:0042493);;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Biological Process: regulation of multi-organism process (GO:0043900);; Biological Process: negative regulation of multi-organism process (GO:0043901);; Molecular Function: transcription regulatory region DNA binding (GO:0044212);; Cellular Component: intracellular part (GO:0044424);; Cellular Component: cell part (GO:0044464);; Biological Process: response to antibiotic (GO:0046677);; Biological Process: negative regulation of biological process (GO:0048519);;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Biological Process: regulation of response to stress (GO:0080134);; Molecular Function: organic cyclic compound binding (GO:0097159);; Biological Process: regulation of defense response to fungus (GO:1900150);; Biological Process: regulation of defense response to bacterium (GO:1900424);; Biological Process: negative regulation of defense response to bacterium (GO:1900425);; Molecular Function: heterocyclic compound binding (GO:1901363);; Biological Process: response to oxygen-containing compound (GO:1901700);;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</si>
  <si>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K08819|8.0e-70|thj:104822348|K08819 cyclin-dependent kinase 12/13 [EC:2.7.11.22 2.7.11.23] | (RefSeq) LOW QUALITY PROTEIN: cyclin-dependent kinase 12 </t>
  </si>
  <si>
    <t>hypothetical protein E2562_013724 [Oryza meyeriana var. granulata]</t>
  </si>
  <si>
    <t>molecular function: binding (GO:0005488);; biological process: response to stimulus (GO:0050896);; biological process: biological regulation (GO:0065007);; molecular function: nucleic acid binding transcription factor activity (GO:0001071);; cellular component: cell (GO:0005623);; cellular component: cell part (GO:0044464);; cellular component: organelle (GO:0043226)</t>
  </si>
  <si>
    <t>Phyllostachys_edulis_newGene_1746</t>
  </si>
  <si>
    <t>PH02Gene20757</t>
  </si>
  <si>
    <t xml:space="preserve">K13496|3.9e-219|ats:109774634|K13496 UDP-glucosyltransferase 73C [EC:2.4.1.-] | (RefSeq) LOC109774634; UDP-glycosyltransferase 73E1-like </t>
  </si>
  <si>
    <t>UDP-glycosyltransferase 73E1 OS=Stevia rebaudiana OX=55670 GN=UGT73E1 PE=2 SV=1</t>
  </si>
  <si>
    <t>UDP-glycosyltransferase 73E1-like [Aegilops tauschii subsp. tauschii]</t>
  </si>
  <si>
    <t>Phyllostachys_edulis_newGene_10776</t>
  </si>
  <si>
    <t>uncharacterized protein LOC100825065 isoform X1 [Brachypodium distachyon]</t>
  </si>
  <si>
    <t>PH02Gene17961</t>
  </si>
  <si>
    <t xml:space="preserve">K02885|1.2e-99|bdi:100831315|K02885 large subunit ribosomal protein L19e | (RefSeq) 60S ribosomal protein L19-1 </t>
  </si>
  <si>
    <t>PH02Gene30643</t>
  </si>
  <si>
    <t xml:space="preserve">K09842|0.0e+00|osa:4342930|K09842 abscisic-aldehyde oxidase [EC:1.2.3.14] | (RefSeq) putative aldehyde oxidase-like protein isoform X1 </t>
  </si>
  <si>
    <t>PH02Gene35625</t>
  </si>
  <si>
    <t xml:space="preserve">Molecular Function: electron carrier activity (GO:0009055);; Cellular Component: anchored component of plasma membrane (GO:0046658);; </t>
  </si>
  <si>
    <t>early nodulin-like protein 3 [Brachypodium distachyon]</t>
  </si>
  <si>
    <t>molecular function: electron carrier activity (GO:0009055);; cellular component: cell (GO:0005623);; cellular component: membrane (GO:0016020);; cellular component: membrane part (GO:0044425);; cellular component: cell part (GO:0044464)</t>
  </si>
  <si>
    <t>Phyllostachys_edulis_newGene_16335</t>
  </si>
  <si>
    <t>PH02Gene23321</t>
  </si>
  <si>
    <t xml:space="preserve">K09872|2.9e-144|sita:101768839|K09872 aquaporin PIP | (RefSeq) aquaporin PIP1-5 </t>
  </si>
  <si>
    <t>putative PIP-type aquaporin [Lolium perenne]</t>
  </si>
  <si>
    <t>PH02Gene07354</t>
  </si>
  <si>
    <t xml:space="preserve">K10268|2.6e-214|bdi:100845110|K10268 F-box and leucine-rich repeat protein 2/20 | (RefSeq) F-box/LRR-repeat protein 3 </t>
  </si>
  <si>
    <t>F-box/LRR-repeat protein 3 [Brachypodium distachyon]</t>
  </si>
  <si>
    <t>PH02Gene26942</t>
  </si>
  <si>
    <t>Domain of unknown function (DUF4598)</t>
  </si>
  <si>
    <t>hypothetical protein E2562_020817 [Oryza meyeriana var. granulata]</t>
  </si>
  <si>
    <t>PH02Gene06750</t>
  </si>
  <si>
    <t xml:space="preserve">K01183|4.3e-91|obr:102700567|K01183 chitinase [EC:3.2.1.14] | (RefSeq) xylanase inhibitor protein 1 </t>
  </si>
  <si>
    <t>Xylanase inhibitor protein 2 OS=Oryza sativa subsp. japonica OX=39947 GN=Chib3H-h PE=1 SV=1</t>
  </si>
  <si>
    <t>PREDICTED: xylanase inhibitor protein 1 [Oryza brachyantha]</t>
  </si>
  <si>
    <t>PH02Gene20934</t>
  </si>
  <si>
    <t xml:space="preserve">Cellular Component: nucleus (GO:0005634);; Molecular Function: histone-lysine N-methyltransferase activity (GO:0018024);; </t>
  </si>
  <si>
    <t xml:space="preserve">K11423|2.8e-167|bdi:100844116|K11423 [histone H3]-dimethyl-L-lysine36 N-methyltransferase [EC:2.1.1.358] | (RefSeq) histone-lysine N-methyltransferase ASHH3 </t>
  </si>
  <si>
    <t>Histone-lysine N-methyltransferase ASHH3 OS=Arabidopsis thaliana OX=3702 GN=ASHH3 PE=2 SV=2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</si>
  <si>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cellular component organization or biogenesis (GO:0071840);; molecular function: catalytic activity (GO:0003824)</t>
  </si>
  <si>
    <t>PH02Gene10420</t>
  </si>
  <si>
    <t>hypothetical protein E2562_023269 [Oryza meyeriana var. granulata]</t>
  </si>
  <si>
    <t>Phyllostachys_edulis_newGene_19164</t>
  </si>
  <si>
    <t xml:space="preserve">K06067|8.3e-56|dosa:Os06t0583400-01|K06067 histone deacetylase 1/2 [EC:3.5.1.98] | (RefSeq) Os06g0583400, CLASS-1_TYPE_HISTONE_DEACETYLASE_1, HDAC1; Class-I type histone deacetylase, Seedling root growth </t>
  </si>
  <si>
    <t>PH02Gene00283</t>
  </si>
  <si>
    <t xml:space="preserve">Molecular Function: ATP binding (GO:0005524);; Biological Process: mismatch repair (GO:0006298);; Biological Process: potassium ion transport (GO:0006813);; Molecular Function: solute:proton antiporter activity (GO:0015299);; Cellular Component: integral component of membrane (GO:0016021);; Molecular Function: mismatched DNA binding (GO:0030983);; </t>
  </si>
  <si>
    <t>PREDICTED: K(+) efflux antiporter 2, chloroplastic [Oryza brachyantha]</t>
  </si>
  <si>
    <t>molecular function: binding (GO:0005488);; biological process: metabolic process (GO:0008152);; biological process: cellular process (GO:0009987);; biological process: response to stimulus (GO:0050896);; biological process: localization (GO:0051179);; biological process: single-organism process (GO:0044699);; molecular function: transporter activity (GO:0005215);; cellular component: membrane (GO:0016020);; cellular component: membrane part (GO:0044425)</t>
  </si>
  <si>
    <t>PH02Gene27876</t>
  </si>
  <si>
    <t xml:space="preserve">K00827|1.8e-260|bdi:100846647|K00827 alanine-glyoxylate transaminase / (R)-3-amino-2-methylpropionate-pyruvate transaminase [EC:2.6.1.44 2.6.1.40] | (RefSeq) alanine--glyoxylate aminotransferase 2 homolog 1, mitochondrial </t>
  </si>
  <si>
    <t>PH02Gene10752</t>
  </si>
  <si>
    <t xml:space="preserve">K17710|9.2e-06|csat:104779562|K17710 pentatricopeptide repeat domain-containing protein 1 | (RefSeq) putative pentatricopeptide repeat-containing protein At2g02150 </t>
  </si>
  <si>
    <t>Pentatricopeptide repeat-containing protein At1g73400, mitochondrial OS=Arabidopsis thaliana OX=3702 GN=At1g73400 PE=2 SV=2</t>
  </si>
  <si>
    <t>pentatricopeptide repeat-containing protein At1g73400, mitochondrial [Panicum hallii]</t>
  </si>
  <si>
    <t>PH02Gene15468</t>
  </si>
  <si>
    <t xml:space="preserve">K08857|0.0e+00|osa:4324792|K08857 NIMA (never in mitosis gene a)-related kinase 1/4/5 [EC:2.7.11.1] | (RefSeq) serine/threonine-protein kinase Nek5 </t>
  </si>
  <si>
    <t>hypothetical protein E2562_029032 [Oryza meyeriana var. granulata]</t>
  </si>
  <si>
    <t>PH02Gene22956</t>
  </si>
  <si>
    <t xml:space="preserve">K03327|2.4e-228|sita:101757777|K03327 multidrug resistance protein, MATE family | (RefSeq) protein DETOXIFICATION 40 isoform X1 </t>
  </si>
  <si>
    <t>Phyllostachys_edulis_newGene_7069</t>
  </si>
  <si>
    <t xml:space="preserve">K22696|1.9e-45|dcr:108202480|K22696 protein-lysine N-methyltransferase EEF2KMT [EC:2.1.1.-] | (RefSeq) uncharacterized protein LOC108202480 isoform X1 </t>
  </si>
  <si>
    <t>transposase [Phyllostachys edulis]</t>
  </si>
  <si>
    <t>PH02Gene10353</t>
  </si>
  <si>
    <t>PH02Gene08435</t>
  </si>
  <si>
    <t xml:space="preserve">Molecular Function: molecular_function (GO:0003674);; Molecular Function: catalytic activity (GO:0003824);; Molecular Function: malic enzyme activity (GO:0004470);; Molecular Function: malate dehydrogenase (decarboxylating) (NAD+) activity (GO:0004471);; Molecular Function: malate dehydrogenase (decarboxylating) (NADP+) activity (GO:0004473);; Cellular Component: cellular_component (GO:0005575);; Cellular Component: intracellular (GO:0005622);; Cellular Component: cell (GO:0005623);; Cellular Component: cytoplasm (GO:0005737);; Biological Process: organic acid metabolic process (GO:0006082);; Biological Process: pyruvate metabolic process (GO:0006090);; Biological Process: malate metabolic process (GO:0006108);; Biological Process: biological_process (GO:0008150);; Biological Process: metabolic process (GO:0008152);; Cellular Component: chloroplast (GO:0009507);; Cellular Component: plastid (GO:0009536);; Biological Process: cellular process (GO:0009987);; Molecular Function: oxidoreductase activity (GO:0016491);; Molecular Function: oxidoreductase activity, acting on CH-OH group of donors (GO:0016614);; Molecular Function: malate dehydrogenase activity (GO:0016615);; Molecular Function: oxidoreductase activity, acting on the CH-OH group of donors, NAD or NADP as acceptor (GO:0016616);; Biological Process: carboxylic acid metabolic process (GO:0019752);; Biological Process: monocarboxylic acid metabolic process (GO:0032787);;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dicarboxylic acid metabolic process (GO:0043648);; Biological Process: cellular metabolic process (GO:0044237);; Biological Process: small molecule metabolic process (GO:0044281);; Cellular Component: intracellular part (GO:0044424);; Cellular Component: cytoplasmic part (GO:0044444);; Cellular Component: cell part (GO:0044464);; Molecular Function: NAD binding (GO:0051287);; Biological Process: oxidation-reduction process (GO:0055114);; Biological Process: organic substance metabolic process (GO:0071704);; </t>
  </si>
  <si>
    <t xml:space="preserve">K00029|5.0e-281|ats:109738972|K00029 malate dehydrogenase (oxaloacetate-decarboxylating)(NADP+) [EC:1.1.1.40] | (RefSeq) LOC109738972; NADP-dependent malic enzyme, chloroplastic </t>
  </si>
  <si>
    <t>NADP-dependent malic enzyme, chloroplastic OS=Oryza sativa subsp. japonica OX=39947 GN=ME6 PE=2 SV=2</t>
  </si>
  <si>
    <t>hypothetical protein E2562_000654 [Oryza meyeriana var. granulata]</t>
  </si>
  <si>
    <t>molecular function: catalytic activity (GO:0003824);; biological process: metabolic process (GO:0008152);; biological process: single-organism process (GO:0044699);; cellular component: cell (GO:0005623);; cellular component: cell part (GO:0044464);; biological process: cellular process (GO:0009987);; cellular component: organelle (GO:0043226);; molecular function: binding (GO:0005488)</t>
  </si>
  <si>
    <t>PH02Gene24535</t>
  </si>
  <si>
    <t xml:space="preserve">Cellular Component: peroxisome (GO:0005777);; Molecular Function: CoA hydrolase activity (GO:0016289);; Biological Process: phylloquinone biosynthetic process (GO:0042372);; Molecular Function: 1,4-dihydroxy-2-naphthoyl-CoA thioesterase activity (GO:0061522);; </t>
  </si>
  <si>
    <t xml:space="preserve">K19222|1.2e-72|ats:109786371|K19222 1,4-dihydroxy-2-naphthoyl-CoA hydrolase [EC:3.1.2.28] | (RefSeq) LOC109786371; 1,4-dihydroxy-2-naphthoyl-CoA thioesterase 1-like </t>
  </si>
  <si>
    <t>1,4-dihydroxy-2-naphthoyl-CoA thioesterase 1 OS=Arabidopsis thaliana OX=3702 GN=DHNAT1 PE=1 SV=1</t>
  </si>
  <si>
    <t>1,4-dihydroxy-2-naphthoyl-CoA thioesterase 1-like [Hordeum vulgare]</t>
  </si>
  <si>
    <t>cellular component: cell (GO:0005623);; cellular component: organelle (GO:0043226);; cellular component: cell part (GO:0044464);; molecular function: catalytic activity (GO:0003824);; biological process: metabolic process (GO:0008152);; biological process: cellular process (GO:0009987);; biological process: single-organism process (GO:0044699)</t>
  </si>
  <si>
    <t>PH02Gene09694</t>
  </si>
  <si>
    <t xml:space="preserve">Biological Process: sulfate assimilation (GO:0000103);; Molecular Function: molecular_function (GO:0003674);; Molecular Function: catalytic activity (GO:0003824);; Molecular Function: adenylylsulfate kinase activity (GO:0004020);; Molecular Function: sulfate adenylyltransferase activity (GO:0004779);; Molecular Function: sulfate adenylyltransferase (ATP) activity (GO:0004781);; Cellular Component: cellular_component (GO:0005575);; Cellular Component: intracellular (GO:0005622);; Cellular Component: cell (GO:0005623);; Cellular Component: cytoplasm (GO:0005737);; Cellular Component: cytosol (GO:0005829);; Biological Process: sulfur compound metabolic process (GO:0006790);; Biological Process: phosphorus metabolic process (GO:0006793);; Biological Process: phosphate-containing compound metabolic process (GO:0006796);; Biological Process: response to stress (GO:0006950);; Biological Process: cell communication (GO:0007154);; Biological Process: biological_process (GO:0008150);; Biological Process: metabolic process (GO:0008152);; Biological Process: cellular response to starvation (GO:0009267);; Cellular Component: chloroplast (GO:0009507);; Cellular Component: plastid stroma (GO:0009532);; Cellular Component: plastid (GO:0009536);; Cellular Component: chloroplast stroma (GO:0009570);; Biological Process: response to external stimulus (GO:0009605);; Biological Process: cellular response to sulfate starvation (GO:0009970);; Biological Process: cellular process (GO:0009987);; Biological Process: response to extracellular stimulus (GO:0009991);;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nucleotidyltransferase activity (GO:0016779);; Biological Process: response to nutrient levels (GO:0031667);; Biological Process: cellular response to extracellular stimulus (GO:0031668);; Biological Process: cellular response to nutrient levels (GO:0031669);; Biological Process: cellular response to stress (GO:0033554);; Biological Process: response to starvation (GO:0042594);;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response to stimulus (GO:0050896);; Biological Process: cellular response to stimulus (GO:0051716);; Molecular Function: adenylyltransferase activity (GO:0070566);; Biological Process: cellular response to external stimulus (GO:0071496);; </t>
  </si>
  <si>
    <t xml:space="preserve">K13811|4.2e-239|bdi:100837643|K13811 3'-phosphoadenosine 5'-phosphosulfate synthase [EC:2.7.7.4 2.7.1.25] | (RefSeq) LOW QUALITY PROTEIN: ATP sulfurylase 2 </t>
  </si>
  <si>
    <t>Purine metabolism (ko00230);; Monobactam biosynthesis (ko00261);; Selenocompound metabolism (ko00450);; Sulfur metabolism (ko00920)</t>
  </si>
  <si>
    <t>ATP-sulfurylase</t>
  </si>
  <si>
    <t>ATP sulfurylase 2 OS=Arabidopsis thaliana OX=3702 GN=APS2 PE=1 SV=1</t>
  </si>
  <si>
    <t>hypothetical protein E2562_034674 [Oryza meyeriana var. granulata]</t>
  </si>
  <si>
    <t>biological process: metabolic process (GO:0008152);; biological process: cellular process (GO:0009987);; molecular function: catalytic activity (GO:0003824);; cellular component: cell (GO:0005623);; cellular component: cell part (GO:0044464);; biological process: response to stimulus (GO:0050896);; cellular component: organelle (GO:0043226);; cellular component: organelle part (GO:0044422)</t>
  </si>
  <si>
    <t>PH02Gene41640</t>
  </si>
  <si>
    <t xml:space="preserve">K15382|1.2e-119|obr:102718727|K15382 solute carrier family 50 (sugar transporter) | (RefSeq) bidirectional sugar transporter SWEET16 </t>
  </si>
  <si>
    <t>Bidirectional sugar transporter SWEET16 OS=Oryza sativa subsp. japonica OX=39947 GN=SWEET16 PE=3 SV=1</t>
  </si>
  <si>
    <t>PREDICTED: bidirectional sugar transporter SWEET16 [Oryza brachyantha]</t>
  </si>
  <si>
    <t>PH02Gene33492</t>
  </si>
  <si>
    <t>hypothetical protein E2562_011475 [Oryza meyeriana var. granulata]</t>
  </si>
  <si>
    <t>PH02Gene10988</t>
  </si>
  <si>
    <t xml:space="preserve">Biological Process: fatty acid biosynthetic process (GO:0006633);; Cellular Component: membrane (GO:0016020);; Molecular Function: transferase activity, transferring acyl groups other than amino-acyl groups (GO:0016747);; </t>
  </si>
  <si>
    <t xml:space="preserve">K15397|2.2e-244|ats:109751555|K15397 3-ketoacyl-CoA synthase [EC:2.3.1.199] | (RefSeq) LOC109751555; 3-ketoacyl-CoA synthase 12-like </t>
  </si>
  <si>
    <t>3-ketoacyl-CoA synthase 12 OS=Arabidopsis thaliana OX=3702 GN=KCS12 PE=2 SV=1</t>
  </si>
  <si>
    <t>hypothetical protein E2562_018525 [Oryza meyeriana var. granulata]</t>
  </si>
  <si>
    <t>biological process: metabolic process (GO:0008152);; biological process: cellular process (GO:0009987);; biological process: single-organism process (GO:0044699);; cellular component: membrane (GO:0016020);; molecular function: catalytic activity (GO:0003824)</t>
  </si>
  <si>
    <t>PH02Gene30465</t>
  </si>
  <si>
    <t>uncharacterized protein LOC109732876 [Aegilops tauschii subsp. tauschii]</t>
  </si>
  <si>
    <t>PH02Gene06203</t>
  </si>
  <si>
    <t xml:space="preserve">Molecular Function: ATP binding (GO:0005524);; Cellular Component: nucleus (GO:0005634);; Biological Process: regulation of transcription, DNA-templated (GO:0006355);; </t>
  </si>
  <si>
    <t>hypothetical protein E2562_028246, partial [Oryza meyeriana var. granulata]</t>
  </si>
  <si>
    <t>PH02Gene10942</t>
  </si>
  <si>
    <t xml:space="preserve">K22733|6.3e-10|cpap:110812962|K22733 magnesium transporter | (RefSeq) LOW QUALITY PROTEIN: uncharacterized protein LOC110812962 </t>
  </si>
  <si>
    <t>Pentatricopeptide repeat-containing protein At1g04840 OS=Arabidopsis thaliana OX=3702 GN=PCMP-H64 PE=2 SV=1</t>
  </si>
  <si>
    <t>PH02Gene18800</t>
  </si>
  <si>
    <t xml:space="preserve">Molecular Function: iron ion binding (GO:0005506);; Molecular Function: electron carrier activity (GO:0009055);; </t>
  </si>
  <si>
    <t xml:space="preserve">K03686|4.8e-10|vvi:100259686|K03686 molecular chaperone DnaJ | (RefSeq) chaperone protein dnaJ GFA2, mitochondrial </t>
  </si>
  <si>
    <t>uncharacterized protein C2845_PM07G21530 [Panicum miliaceum]</t>
  </si>
  <si>
    <t>PH02Gene43035</t>
  </si>
  <si>
    <t xml:space="preserve">Biological Process: reproduction (GO:0000003);; Biological Process: cleavage involved in rRNA processing (GO:0000469);; Biological Process: endonucleolytic cleavage involved in rRNA processing (GO:0000478);; Biological Process: regionalization (GO:0003002);; Biological Process: developmental process involved in reproduction (GO:0003006);; Molecular Function: molecular_function (GO:0003674);; Molecular Function: nucleic acid binding (GO:0003676);; Molecular Function: RNA binding (GO:0003723);; Molecular Function: mRNA binding (GO:0003729);; Molecular Function: binding (GO:0005488);; Cellular Component: cellular_component (GO:0005575);; Cellular Component: intracellular (GO:0005622);; Cellular Component: cell (GO:0005623);; Cellular Component: nucleus (GO:0005634);; Cellular Component: nucleolus (GO:0005730);; Cellular Component: cytoplasm (GO:0005737);; Cellular Component: mitochondrion (GO:0005739);; Biological Process: nucleobase-containing compound metabolic process (GO:0006139);; Biological Process: rRNA processing (GO:0006364);; Biological Process: RNA processing (GO:0006396);; Biological Process: cellular aromatic compound metabolic process (GO:0006725);; Biological Process: nitrogen compound metabolic process (GO:0006807);; Biological Process: multicellular organism development (GO:0007275);; Biological Process: pattern specification process (GO:0007389);; Biological Process: biological_process (GO:0008150);; Biological Process: metabolic process (GO:0008152);; Biological Process: anatomical structure morphogenesis (GO:0009653);; Biological Process: embryo development (GO:0009790);; Biological Process: post-embryonic development (GO:0009791);; Biological Process: embryo development ending in seed dormancy (GO:0009793);; Biological Process: leaf morphogenesis (GO:0009965);; Biological Process: cellular process (GO:0009987);; Biological Process: shoot system morphogenesis (GO:0010016);; Biological Process: xylem and phloem pattern formation (GO:0010051);; Biological Process: fruit development (GO:0010154);; Biological Process: leaf vascular tissue pattern formation (GO:0010305);; Biological Process: gene expression (GO:0010467);; Biological Process: cotyledon vascular tissue pattern formation (GO:0010588);; Biological Process: RNA metabolic process (GO:0016070);; Biological Process: rRNA metabolic process (GO:0016072);; Biological Process: reproductive process (GO:0022414);; Biological Process: ribonucleoprotein complex biogenesis (GO:0022613);; Biological Process: root system development (GO:0022622);; Cellular Component: membrane-enclosed lumen (GO:0031974);; Cellular Component: nuclear lumen (GO:0031981);; Biological Process: multicellular organismal process (GO:0032501);; Biological Process: developmental process (GO:0032502);; Biological Process: ncRNA processing (GO:0034470);; Biological Process: cellular nitrogen compound metabolic process (GO:0034641);; Biological Process: ncRNA metabolic process (GO:0034660);; Biological Process: ribosome biogenesis (GO:0042254);;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cell part (GO:0044464);; Biological Process: heterocycle metabolic process (GO:0046483);; Biological Process: seed development (GO:0048316);; Biological Process: root development (GO:0048364);; Biological Process: leaf development (GO:0048366);; Biological Process: shoot system development (GO:0048367);; Biological Process: embryonic morphogenesis (GO:0048598);; Biological Process: reproductive structure development (GO:0048608);; Biological Process: system development (GO:0048731);; Biological Process: cotyledon development (GO:0048825);; Biological Process: cotyledon morphogenesis (GO:0048826);; Biological Process: phyllome development (GO:0048827);; Biological Process: anatomical structure development (GO:0048856);; Biological Process: reproductive system development (GO:0061458);; Cellular Component: intracellular organelle lumen (GO:0070013);; Biological Process: organic substance metabolic process (GO:0071704);; Biological Process: cellular component organization or biogenesis (GO:0071840);; Biological Process: petal vascular tissue pattern formation (GO:0080056);; Biological Process: sepal vascular tissue pattern formation (GO:0080057);; Biological Process: nucleic acid metabolic process (GO:0090304);; Biological Process: nucleic acid phosphodiester bond hydrolysis (GO:0090305);; Biological Process: RNA phosphodiester bond hydrolysis (GO:0090501);; Biological Process: RNA phosphodiester bond hydrolysis, endonucleolytic (GO:0090502);; Biological Process: post-embryonic plant morphogenesis (GO:0090698);; Molecular Function: organic cyclic compound binding (GO:0097159);; Biological Process: plant organ development (GO:0099402);; Biological Process: organic cyclic compound metabolic process (GO:1901360);; Molecular Function: heterocyclic compound binding (GO:1901363);; Biological Process: plant organ morphogenesis (GO:1905392);; </t>
  </si>
  <si>
    <t xml:space="preserve">K11294|3.4e-91|obr:102717459|K11294 nucleolin | (RefSeq) nucleolin 1 </t>
  </si>
  <si>
    <t>Nucleolin 1 OS=Oryza sativa subsp. japonica OX=39947 GN=Os08g0192900 PE=2 SV=1</t>
  </si>
  <si>
    <t>hypothetical protein E2562_000504 [Oryza meyeriana var. granulata]</t>
  </si>
  <si>
    <t>biological process: reproduction (GO:0000003);; biological process: metabolic process (GO:0008152);; biological process: cellular process (GO:0009987);; biological process: cellular component organization or biogenesis (GO:0071840);; biological process: multicellular organismal process (GO:0032501);; biological process: developmental process (GO:0032502);; biological process: single-organism process (GO:0044699);; biological process: reproductive process (GO:0022414);; molecular function: binding (GO:0005488);; cellular component: cell (GO:0005623);; cellular component: cell part (GO:0044464);; cellular component: organelle (GO:0043226);; cellular component: organelle part (GO:0044422);; cellular component: membrane-enclosed lumen (GO:0031974)</t>
  </si>
  <si>
    <t>PH02Gene05589</t>
  </si>
  <si>
    <t xml:space="preserve">Cellular Component: exocyst (GO:0000145);; Biological Process: exocytosis (GO:0006887);; Molecular Function: sulfotransferase activity (GO:0008146);; Cellular Component: integral component of membrane (GO:0016021);; </t>
  </si>
  <si>
    <t xml:space="preserve">K07195|3.7e-13|egu:105049683|K07195 exocyst complex component 7 | (RefSeq) LOW QUALITY PROTEIN: exocyst complex component EXO70B1-like </t>
  </si>
  <si>
    <t>hypothetical protein EJB05_46130 [Eragrostis curvula]</t>
  </si>
  <si>
    <t>cellular component: cell (GO:0005623);; cellular component: macromolecular complex (GO:0032991);; cellular component: cell part (GO:0044464);; biological process: cellular process (GO:0009987);; biological process: single-organism process (GO:0044699);; biological process: localization (GO:0051179);; molecular function: catalytic activity (GO:0003824);; cellular component: membrane (GO:0016020);; cellular component: membrane part (GO:0044425)</t>
  </si>
  <si>
    <t>PH02Gene26625</t>
  </si>
  <si>
    <t xml:space="preserve">K13457|1.9e-52|mesc:110629636|K13457 disease resistance protein RPM1 | (RefSeq) disease resistance protein RPM1-like </t>
  </si>
  <si>
    <t>hypothetical protein OsI_23143 [Oryza sativa Indica Group]</t>
  </si>
  <si>
    <t>PH02Gene06743</t>
  </si>
  <si>
    <t xml:space="preserve">K14484|1.4e-61|zma:100286028|K14484 auxin-responsive protein IAA | (RefSeq) AUX32; IAA14 - auxin-responsive Aux/IAA family member </t>
  </si>
  <si>
    <t>Auxin-responsive protein IAA14 OS=Oryza sativa subsp. japonica OX=39947 GN=IAA14 PE=2 SV=1</t>
  </si>
  <si>
    <t>AUX2 protein [Phyllostachys edulis]</t>
  </si>
  <si>
    <t>PH02Gene41766</t>
  </si>
  <si>
    <t xml:space="preserve">Cellular Component: plasma membrane (GO:0005886);; Cellular Component: integral component of membrane (GO:0016021);; Molecular Function: 4 iron, 4 sulfur cluster binding (GO:0051539);; </t>
  </si>
  <si>
    <t xml:space="preserve">K20855|1.8e-38|dzi:111275668|K20855 beta-1,3-galactosyltransferase 1/2/3/4/5/7/8 [EC:2.4.1.-] | (RefSeq) probable beta-1,3-galactosyltransferase 4 isoform X1 </t>
  </si>
  <si>
    <t>CASP-like protein 2D1 OS=Oryza sativa subsp. indica OX=39946 GN=OsI_06397 PE=2 SV=1</t>
  </si>
  <si>
    <t>cellular component: cell (GO:0005623);; cellular component: membrane (GO:0016020);; cellular component: cell part (GO:0044464);; cellular component: membrane part (GO:0044425);; molecular function: binding (GO:0005488)</t>
  </si>
  <si>
    <t>PH02Gene29290</t>
  </si>
  <si>
    <t>uncharacterized protein LOC101777447 [Setaria italica]</t>
  </si>
  <si>
    <t>PH02Gene22731</t>
  </si>
  <si>
    <t xml:space="preserve">K14319|6.8e-200|dosa:Os05t0543200-01|K14319 Ran GTPase-activating protein 1 | (RefSeq) Os05g0543200; Similar to Ran GTPase activating protein. </t>
  </si>
  <si>
    <t>Phyllostachys_edulis_newGene_11245</t>
  </si>
  <si>
    <t>PH02Gene42100</t>
  </si>
  <si>
    <t xml:space="preserve">K13457|8.8e-64|fve:101292850|K13457 disease resistance protein RPM1 | (RefSeq) NBS5; disease resistance protein RPM1-like </t>
  </si>
  <si>
    <t>putative disease resistance protein [Panicum miliaceum]</t>
  </si>
  <si>
    <t>PH02Gene44003</t>
  </si>
  <si>
    <t xml:space="preserve">K00088|7.5e-87|obr:102720587|K00088 IMP dehydrogenase [EC:1.1.1.205] | (RefSeq) inosine-5'-monophosphate dehydrogenase-like </t>
  </si>
  <si>
    <t>Phyllostachys_edulis_newGene_12096</t>
  </si>
  <si>
    <t>Zinc ion binding protein [Zea mays]</t>
  </si>
  <si>
    <t>PH02Gene43825</t>
  </si>
  <si>
    <t xml:space="preserve">K07426|8.7e-144|cpep:111792333|K07426 cytochrome P450 family 4 subfamily B polypeptide 1 [EC:1.14.14.1] | (RefSeq) cytochrome P450 CYP72A219-like </t>
  </si>
  <si>
    <t>PH02Gene23042</t>
  </si>
  <si>
    <t xml:space="preserve">Biological Process: tRNA processing (GO:0008033);; Molecular Function: sulfurtransferase activity (GO:0016783);; </t>
  </si>
  <si>
    <t xml:space="preserve">K21027|1.8e-247|bdi:100843399|K21027 tRNA-5-taurinomethyluridine 2-sulfurtransferase [EC:2.8.1.14] | (RefSeq) uncharacterized protein LOC100843399 </t>
  </si>
  <si>
    <t>tRNA methyl transferase</t>
  </si>
  <si>
    <t>uncharacterized protein LOC100843399 [Brachypodium distachyon]</t>
  </si>
  <si>
    <t>PH02Gene14717</t>
  </si>
  <si>
    <t xml:space="preserve">Cellular Component: cytoplasm (GO:0005737);; Biological Process: receptor-mediated endocytosis (GO:0006898);; Molecular Function: clathrin binding (GO:0030276);; Cellular Component: vesicle (GO:0031982);; Cellular Component: intracellular membrane-bounded organelle (GO:0043231);; Biological Process: clathrin coat disassembly (GO:0072318);; Biological Process: clathrin-dependent endocytosis (GO:0072583);; </t>
  </si>
  <si>
    <t>uncharacterized protein LOC100831536 isoform X1 [Brachypodium distachyon]</t>
  </si>
  <si>
    <t>cellular component: cell (GO:0005623);; cellular component: cell part (GO:0044464);; biological process: localization (GO:0051179);; molecular function: binding (GO:0005488);; cellular component: organelle (GO:0043226);; biological process: cellular process (GO:0009987);; biological process: single-organism process (GO:0044699);; biological process: cellular component organization or biogenesis (GO:0071840)</t>
  </si>
  <si>
    <t>PH02Gene26066</t>
  </si>
  <si>
    <t>hypothetical protein TRIUR3_00371 [Triticum urartu]</t>
  </si>
  <si>
    <t>Phyllostachys_edulis_newGene_19521</t>
  </si>
  <si>
    <t xml:space="preserve">Molecular Function: protein tyrosine kinase activity (GO:0004713);; Molecular Function: ATP binding (GO:0005524);; </t>
  </si>
  <si>
    <t>hypothetical protein C2845_PM07G35600 [Panicum miliaceum]</t>
  </si>
  <si>
    <t>PH02Gene04067</t>
  </si>
  <si>
    <t xml:space="preserve">Biological Process: very long-chain fatty acid metabolic process (GO:0000038);; Biological Process: cell morphogenesis (GO:0000902);; Biological Process: cell morphogenesis involved in differentiation (GO:0000904);; Molecular Function: molecular_function (GO:0003674);; Molecular Function: catalytic activity (GO:0003824);; Molecular Function: fatty acid synthase activity (GO:0004312);; Cellular Component: cellular_component (GO:0005575);; Cellular Component: intracellular (GO:0005622);; Cellular Component: cell (GO:0005623);; Cellular Component: cytoplasm (GO:0005737);; Cellular Component: endoplasmic reticulum (GO:0005783);; Cellular Component: endoplasmic reticulum membrane (GO:0005789);; Cellular Component: plasma membrane (GO:0005886);; Biological Process: organic acid metabolic process (GO:0006082);; Biological Process: lipid metabolic process (GO:0006629);; Biological Process: fatty acid metabolic process (GO:0006631);; Biological Process: fatty acid biosynthetic process (GO:0006633);; Biological Process: membrane lipid metabolic process (GO:0006643);; Biological Process: sphingolipid metabolic process (GO:0006665);; Biological Process: nitrogen compound metabolic process (GO:0006807);; Biological Process: multicellular organism development (GO:0007275);; Biological Process: biological_process (GO:0008150);; Biological Process: metabolic process (GO:0008152);; Biological Process: lipid biosynthetic process (GO:0008610);; Biological Process: biosynthetic process (GO:0009058);; Biological Process: anatomical structure morphogenesis (GO:0009653);; Biological Process: tissue development (GO:0009888);; Molecular Function: fatty acid elongase activity (GO:0009922);; Cellular Component: fatty acid elongase complex (GO:0009923);; Biological Process: cellular process (GO:0009987);; Biological Process: wax biosynthetic process (GO:0010025);; Biological Process: trichome differentiation (GO:0010026);; Biological Process: trichome morphogenesis (GO:0010090);; Biological Process: trichome branching (GO:0010091);; Biological Process: wax metabolic process (GO:0010166);; Biological Process: cellular component assembly involved in morphogenesis (GO:0010927);; Cellular Component: endomembrane system (GO:0012505);; Cellular Component: membrane (GO:0016020);; Cellular Component: integral component of membrane (GO:0016021);; Biological Process: cellular component organization (GO:0016043);; Biological Process: organic acid biosynthetic process (GO:0016053);; Molecular Function: oxidoreductase activity (GO:0016491);; Molecular Function: oxidoreductase activity, acting on the CH-CH group of donors (GO:0016627);; Molecular Function: transferase activity (GO:0016740);; Molecular Function: transferase activity, transferring acyl groups (GO:0016746);; Molecular Function: transferase activity, transferring acyl groups other than amino-acyl groups (GO:0016747);; Biological Process: carboxylic acid metabolic process (GO:0019752);; Biological Process: cellular component assembly (GO:0022607);; Biological Process: cell projection organization (GO:0030030);; Biological Process: cell projection assembly (GO:0030031);; Biological Process: cell differentiation (GO:0030154);; Cellular Component: integral component of endoplasmic reticulum membrane (GO:0030176);; Biological Process: fatty acid elongation (GO:0030497);; Cellular Component: intrinsic component of membrane (GO:0031224);; Cellular Component: intrinsic component of endoplasmic reticulum membrane (GO:0031227);; Cellular Component: organelle subcompartment (GO:0031984);; Biological Process: multicellular organismal process (GO:0032501);; Biological Process: developmental process (GO:0032502);; Biological Process: monocarboxylic acid metabolic process (GO:0032787);; Biological Process: cellular component morphogenesis (GO:0032989);; Cellular Component: macromolecular complex (GO:0032991);; Cellular Component: nuclear outer membrane-endoplasmic reticulum membrane network (GO:0042175);; Biological Process: cuticle development (GO:0042335);; Biological Process: very long-chain fatty acid biosynthetic process (GO:0042761);;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component biogenesis (GO:0044085);; Biological Process: cellular metabolic process (GO:0044237);; Biological Process: primary metabolic process (GO:0044238);; Biological Process: cellular biosynthetic process (GO:0044249);; Biological Process: cellular lipid metabolic process (GO:0044255);; Biological Process: small molecule metabolic process (GO:0044281);; Biological Process: small molecule biosynthetic process (GO:0044283);; Cellular Component: organelle part (GO:0044422);; Cellular Component: intracellular part (GO:0044424);; Cellular Component: membrane part (GO:0044425);; Cellular Component: endoplasmic reticulum part (GO:0044432);; Cellular Component: cytoplasmic part (GO:0044444);; Cellular Component: intracellular organelle part (GO:0044446);; Cellular Component: cell part (GO:0044464);; Biological Process: carboxylic acid biosynthetic process (GO:0046394);; Biological Process: cell development (GO:0048468);; Biological Process: anatomical structure formation involved in morphogenesis (GO:0048646);; Biological Process: anatomical structure development (GO:0048856);; Biological Process: cellular developmental process (GO:0048869);; Biological Process: oxidation-reduction process (GO:0055114);; Biological Process: organic substance metabolic process (GO:0071704);; Biological Process: cellular component organization or biogenesis (GO:0071840);; Cellular Component: cell periphery (GO:0071944);; Biological Process: monocarboxylic acid biosynthetic process (GO:0072330);; Biological Process: plant epidermis development (GO:0090558);; Biological Process: plant epidermis morphogenesis (GO:0090626);; Cellular Component: membrane protein complex (GO:0098796);; Cellular Component: endoplasmic reticulum subcompartment (GO:0098827);; Biological Process: organonitrogen compound metabolic process (GO:1901564);; Biological Process: fatty acid derivative metabolic process (GO:1901568);; Biological Process: fatty acid derivative biosynthetic process (GO:1901570);; Biological Process: organic substance biosynthetic process (GO:1901576);; Cellular Component: catalytic complex (GO:1902494);; Biological Process: trichome papilla formation (GO:1905499);; Cellular Component: transferase complex (GO:1990234);; </t>
  </si>
  <si>
    <t xml:space="preserve">K10258|5.1e-176|bdi:100830422|K10258 very-long-chain enoyl-CoA reductase [EC:1.3.1.93] | (RefSeq) very-long-chain enoyl-CoA reductase </t>
  </si>
  <si>
    <t>3-oxo-5-alpha-steroid 4-dehydrogenase</t>
  </si>
  <si>
    <t>Very-long-chain enoyl-CoA reductase OS=Arabidopsis thaliana OX=3702 GN=ECR PE=1 SV=1</t>
  </si>
  <si>
    <t>hypothetical protein E2562_023368 [Oryza meyeriana var. granulata]</t>
  </si>
  <si>
    <t>biological process: metabolic process (GO:0008152);; biological process: cellular process (GO:0009987);; biological process: single-organism process (GO:0044699);; biological process: developmental process (GO:0032502);; biological process: cellular component organization or biogenesis (GO:0071840);; molecular function: catalytic activity (GO:0003824);; cellular component: cell (GO:0005623);; cellular component: cell part (GO:0044464);; cellular component: organelle (GO:0043226);; cellular component: membrane (GO:0016020);; cellular component: organelle part (GO:0044422);; cellular component: membrane part (GO:0044425);; biological process: multicellular organismal process (GO:0032501);; cellular component: macromolecular complex (GO:0032991)</t>
  </si>
  <si>
    <t>PH02Gene00959</t>
  </si>
  <si>
    <t xml:space="preserve">Molecular Function: DNA binding (GO:0003677);; Molecular Function: metal ion binding (GO:0046872);; </t>
  </si>
  <si>
    <t xml:space="preserve">K01062|3.5e-15|smo:SELMODRAFT_441340|K01062 platelet-activating factor acetylhydrolase [EC:3.1.1.47] | (RefSeq) hypothetical protein </t>
  </si>
  <si>
    <t>Ether lipid metabolism (ko00565)</t>
  </si>
  <si>
    <t>GYF domain</t>
  </si>
  <si>
    <t>Zinc finger CCCH domain-containing protein 20 OS=Oryza sativa subsp. japonica OX=39947 GN=Os03g0112700 PE=2 SV=1</t>
  </si>
  <si>
    <t>uncharacterized protein C2845_PM02G39980 [Panicum miliaceum]</t>
  </si>
  <si>
    <t>PH02Gene17340</t>
  </si>
  <si>
    <t xml:space="preserve">Cellular Component: plasma membrane (GO:0005886);; Biological Process: pollen development (GO:0009555);; </t>
  </si>
  <si>
    <t>Coatomer WD associated region</t>
  </si>
  <si>
    <t>hypothetical protein DAI22_01g264600 [Oryza sativa Japonica Group]</t>
  </si>
  <si>
    <t>cellular component: cell (GO:0005623);; cellular component: membrane (GO:0016020);; cellular component: cell part (GO:0044464);; biological process: multicellular organismal process (GO:0032501);; biological process: developmental process (GO:0032502);; biological process: single-organism process (GO:0044699)</t>
  </si>
  <si>
    <t>Phyllostachys_edulis_newGene_7880</t>
  </si>
  <si>
    <t xml:space="preserve">Molecular Function: protein serine/threonine kinase activity (GO:0004674);; Molecular Function: protein binding (GO:0005515);; Molecular Function: ATP binding (GO:0005524);; Cellular Component: integral component of membrane (GO:0016021);; </t>
  </si>
  <si>
    <t>putative receptor-like protein kinase At3g47110 [Aegilops tauschii subsp. tauschii]</t>
  </si>
  <si>
    <t>PH02Gene22563</t>
  </si>
  <si>
    <t xml:space="preserve">Molecular Function: molecular_function (GO:0003674);; Molecular Function: binding (GO:0005488);; Cellular Component: cellular_component (GO:0005575);; Cellular Component: intracellular (GO:0005622);; Cellular Component: cell (GO:0005623);; Cellular Component: cytoplasm (GO:0005737);; Biological Process: transport (GO:0006810);; Biological Process: ion transport (GO:0006811);; Biological Process: cation transport (GO:0006812);; Biological Process: cellular ion homeostasis (GO:0006873);; Biological Process: cellular metal ion homeostasis (GO:0006875);; Biological Process: biological_process (GO:0008150);; Biological Process: cellular process (GO:0009987);; Biological Process: cellular homeostasis (GO:0019725);; Biological Process: metal ion transport (GO:0030001);; Biological Process: cellular cation homeostasis (GO:0030003);; Biological Process: homeostatic process (GO:0042592);; Molecular Function: ion binding (GO:0043167);; Molecular Function: cation binding (GO:0043169);; Cellular Component: intracellular part (GO:0044424);; Cellular Component: cell part (GO:0044464);; Molecular Function: metal ion binding (GO:0046872);; Molecular Function: transition metal ion binding (GO:0046914);; Biological Process: cellular transition metal ion homeostasis (GO:0046916);; Biological Process: chemical homeostasis (GO:0048878);; Biological Process: ion homeostasis (GO:0050801);; Biological Process: localization (GO:0051179);; Biological Process: establishment of localization (GO:0051234);; Biological Process: metal ion homeostasis (GO:0055065);; Biological Process: transition metal ion homeostasis (GO:0055076);; Biological Process: cation homeostasis (GO:0055080);; Biological Process: cellular chemical homeostasis (GO:0055082);; Biological Process: biological regulation (GO:0065007);; Biological Process: regulation of biological quality (GO:0065008);; Biological Process: inorganic ion homeostasis (GO:0098771);; </t>
  </si>
  <si>
    <t>Heavy metal-associated isoprenylated plant protein 39 OS=Arabidopsis thaliana OX=3702 GN=HIPP39 PE=2 SV=1</t>
  </si>
  <si>
    <t>hypothetical protein D1007_59035 [Hordeum vulgare]</t>
  </si>
  <si>
    <t>molecular function: binding (GO:0005488);; cellular component: cell (GO:0005623);; cellular component: cell part (GO:0044464);; biological process: localization (GO:0051179);; biological process: cellular process (GO:0009987);; biological process: single-organism process (GO:0044699);; biological process: biological regulation (GO:0065007)</t>
  </si>
  <si>
    <t>PH02Gene20372</t>
  </si>
  <si>
    <t xml:space="preserve">K14638|3.4e-194|egu:105043994|K14638 solute carrier family 15 (peptide/histidine transporter), member 3/4 | (RefSeq) protein NRT1/ PTR FAMILY 8.3-like isoform X1 </t>
  </si>
  <si>
    <t>protein NRT1/ PTR FAMILY 8.3 isoform X1 [Brachypodium distachyon]</t>
  </si>
  <si>
    <t>PH02Gene16724</t>
  </si>
  <si>
    <t>hypothetical protein E2562_024332 [Oryza meyeriana var. granulata]</t>
  </si>
  <si>
    <t>PH02Gene19288</t>
  </si>
  <si>
    <t>zinc finger CCCH domain-containing protein 22-like [Panicum hallii]</t>
  </si>
  <si>
    <t>PH02Gene42857</t>
  </si>
  <si>
    <t xml:space="preserve">Biological Process: lipid metabolic process (GO:0006629);; Cellular Component: integral component of membrane (GO:0016021);; Molecular Function: oxidoreductase activity (GO:0016491);; Molecular Function: oxidoreductase activity, acting on the CH-CH group of donors (GO:0016627);; </t>
  </si>
  <si>
    <t xml:space="preserve">K09591|3.0e-15|ppp:112283119|K09591 steroid 5-alpha-reductase [EC:1.3.1.22] | (RefSeq) 3-oxo-5-alpha-steroid 4-dehydrogenase 1-like </t>
  </si>
  <si>
    <t>Polyprenol reductase 1 OS=Oryza sativa subsp. indica OX=39946 GN=OsI_17065 PE=3 SV=1</t>
  </si>
  <si>
    <t>Trans-2,3-enoyl-CoA reductase [Hordeum vulgare]</t>
  </si>
  <si>
    <t>PH02Gene11900</t>
  </si>
  <si>
    <t xml:space="preserve">Cellular Component: cellular_component (GO:0005575);; Cellular Component: intracellular (GO:0005622);; Cellular Component: cell (GO:0005623);; Cellular Component: nucleus (GO:0005634);; Biological Process: nucleobase-containing compound metabolic process (GO:0006139);; Biological Process: DNA metabolic process (GO:0006259);; Biological Process: DNA replication (GO:0006260);; Biological Process: DNA-dependent DNA replication (GO:0006261);; Biological Process: cellular aromatic compound metabolic process (GO:0006725);; Biological Process: nitrogen compound metabolic process (GO:0006807);; Biological Process: cell cycle (GO:0007049);; Biological Process: biological_process (GO:0008150);; Biological Process: metabolic process (GO:0008152);; Biological Process: biosynthetic process (GO:0009058);; Biological Process: macromolecule biosynthetic process (GO:0009059);; Biological Process: cellular process (GO:0009987);; Biological Process: cell cycle process (GO:0022402);; Biological Process: cellular nitrogen compound metabolic process (GO:0034641);; Biological Process: cellular macromolecule biosynthetic process (GO:0034645);; Biological Process: DNA endoreduplication (GO:0042023);;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macromolecule metabolic process (GO:0044260);; Cellular Component: intracellular part (GO:0044424);; Cellular Component: cell part (GO:0044464);; Biological Process: cell cycle DNA replication (GO:0044786);; Biological Process: heterocycle metabolic process (GO:0046483);; Biological Process: organic substance metabolic process (GO:0071704);; Biological Process: nucleic acid metabolic process (GO:0090304);; Biological Process: organic cyclic compound metabolic process (GO:1901360);; Biological Process: organic substance biosynthetic process (GO:1901576);; </t>
  </si>
  <si>
    <t xml:space="preserve">K18811|9.1e-106|obr:102710673|K18811 cyclin D5, plant | (RefSeq) cyclin-D5-3 </t>
  </si>
  <si>
    <t>Cyclin-D5-3 OS=Oryza sativa subsp. japonica OX=39947 GN=CYCD5-3 PE=2 SV=1</t>
  </si>
  <si>
    <t>hypothetical protein E2562_027789 [Oryza meyeriana var. granulata]</t>
  </si>
  <si>
    <t>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</t>
  </si>
  <si>
    <t>PH02Gene08234</t>
  </si>
  <si>
    <t xml:space="preserve">K09874|4.1e-132|obr:102722675|K09874 aquaporin NIP | (RefSeq) aquaporin NIP1-3 </t>
  </si>
  <si>
    <t>Aquaporin NIP1-3 OS=Oryza sativa subsp. japonica OX=39947 GN=NIP1-3 PE=3 SV=2</t>
  </si>
  <si>
    <t>nodulin-26 like intrinsic protein [Hordeum vulgare]</t>
  </si>
  <si>
    <t>Phyllostachys_edulis_newGene_4627</t>
  </si>
  <si>
    <t>Receptor-like serine/threonine-protein kinase SD1-8 [Zea mays]</t>
  </si>
  <si>
    <t>PH02Gene07480</t>
  </si>
  <si>
    <t>PH02Gene17242</t>
  </si>
  <si>
    <t xml:space="preserve">K10268|4.6e-07|gmx:100820070|K10268 F-box and leucine-rich repeat protein 2/20 | (RefSeq) LOW QUALITY PROTEIN: F-box/LRR-repeat protein 2 </t>
  </si>
  <si>
    <t>F-box protein At5g67140 OS=Arabidopsis thaliana OX=3702 GN=At5g67140 PE=2 SV=1</t>
  </si>
  <si>
    <t>F-box protein At5g67140 isoform X2 [Oryza sativa Japonica Group]</t>
  </si>
  <si>
    <t>PH02Gene26275</t>
  </si>
  <si>
    <t xml:space="preserve">K15333|2.4e-78|nsy:104224633|K15333 tRNA guanosine-2'-O-methyltransferase [EC:2.1.1.34] | (RefSeq) uncharacterized protein LOC104224633 </t>
  </si>
  <si>
    <t>Phyllostachys_edulis_newGene_491</t>
  </si>
  <si>
    <t>PH02Gene02714</t>
  </si>
  <si>
    <t>PH02Gene28116</t>
  </si>
  <si>
    <t xml:space="preserve">K13420|3.0e-69|mesc:110601988|K13420 LRR receptor-like serine/threonine-protein kinase FLS2 [EC:2.7.11.1] | (RefSeq) LRR receptor-like serine/threonine-protein kinase FLS2 </t>
  </si>
  <si>
    <t>PH02Gene42160</t>
  </si>
  <si>
    <t>hypothetical protein GQ55_5G422000 [Panicum hallii var. hallii]</t>
  </si>
  <si>
    <t>PH02Gene48833</t>
  </si>
  <si>
    <t xml:space="preserve">K23872|1.6e-147|ats:109765487|K23872 putative homogalacturonan methyltransferase [EC:2.1.1.-] | (RefSeq) LOC109765487; probable methyltransferase PMT13 </t>
  </si>
  <si>
    <t>PH02Gene19180</t>
  </si>
  <si>
    <t xml:space="preserve">Biological Process: response to acid chemical (GO:0001101);; Biological Process: activation of innate immune response (GO:0002218);; Biological Process: activation of immune response (GO:0002253);; Biological Process: immune system process (GO:0002376);; Biological Process: regulation of immune system process (GO:0002682);; Biological Process: positive regulation of immune system process (GO:0002684);; Molecular Function: molecular_function (GO:0003674);; Molecular Function: catalytic activity (GO:0003824);; Molecular Function: UDP-glucose:glycoprotein glucosyltransferase activity (GO:0003980);;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endoplasmic reticulum (GO:0005783);; Biological Process: UDP-glucose metabolic process (GO:0006011);; Biological Process: nucleobase-containing compound metabolic process (GO:0006139);; Biological Process: protein folding (GO:0006457);; Biological Process: 'de novo' protein folding (GO:0006458);; Biological Process: cellular protein modification process (GO:0006464);; Biological Process: protein glycosylation (GO:0006486);; Biological Process: protein N-linked glycosylation (GO:0006487);; Biological Process: proteolysis (GO:0006508);; Biological Process: misfolded or incompletely synthesized protein catabolic process (GO:0006515);; Biological Process: cellular aromatic compound metabolic process (GO:0006725);; Biological Process: phosphorus metabolic process (GO:0006793);; Biological Process: nitrogen compound metabolic process (GO:0006807);; Biological Process: response to stress (GO:0006950);; Biological Process: defense response (GO:0006952);; Biological Process: immune response (GO:0006955);; Biological Process: response to unfolded protein (GO:0006986);; Biological Process: cell communication (GO:0007154);; Biological Process: signal transduction (GO:0007165);; Biological Process: biological_process (GO:0008150);; Biological Process: metabolic process (GO:0008152);; Molecular Function: UDP-glycosyltransferase activity (GO:0008194);; Biological Process: cell death (GO:0008219);; Biological Process: catabolic process (GO:0009056);; Biological Process: macromolecule catabolic process (GO:0009057);; Biological Process: biosynthetic process (GO:0009058);; Biological Process: macromolecule biosynthetic process (GO:0009059);; Biological Process: glycoprotein metabolic process (GO:0009100);; Biological Process: glycoprotein biosynthetic process (GO:0009101);; Biological Process: nucleotide-sugar metabolic process (GO:0009225);; Biological Process: plant-type hypersensitive response (GO:0009626);; Biological Process: response to endogenous stimulus (GO:0009719);; Biological Process: response to hormone (GO:0009725);; Biological Process: response to salicylic acid (GO:0009751);; Biological Process: flavonoid metabolic process (GO:0009812);; Biological Process: cellular process (GO:0009987);; Biological Process: response to organic substance (GO:0010033);; Biological Process: defense response signaling pathway, resistance gene-independent (GO:0010204);; Biological Process: response to organonitrogen compound (GO:0010243);; Biological Process: proteasomal protein catabolic process (GO:0010498);; Biological Process: programmed cell death (GO:0012501);; Cellular Component: endomembrane system (GO:0012505);; Biological Process: response to organic cyclic compound (GO:0014070);; Molecular Function: transferase activity (GO:0016740);; Molecular Function: transferase activity, transferring glycosyl groups (GO:0016757);; Molecular Function: transferase activity, transferring hexosyl groups (GO:0016758);; Biological Process: peptidyl-amino acid modification (GO:0018193);; Biological Process: peptidyl-asparagine modification (GO:0018196);; Biological Process: protein N-linked glycosylation via asparagine (GO:0018279);; Biological Process: protein metabolic process (GO:0019538);; Biological Process: signaling (GO:0023052);; Biological Process: protein catabolic process (GO:0030163);; Biological Process: endoplasmic reticulum unfolded protein response (GO:0030968);; Biological Process: regulation of defense response (GO:0031347);; Biological Process: positive regulation of defense response (GO:0031349);; Biological Process: cellular response to stress (GO:0033554);; Biological Process: host programmed cell death induced by symbiont (GO:0034050);; Biological Process: cellular response to unfolded protein (GO:0034620);; Biological Process: cellular nitrogen compound metabolic process (GO:0034641);; Biological Process: cellular macromolecule biosynthetic process (GO:0034645);; Biological Process: response to endoplasmic reticulum stress (GO:0034976);; Molecular Function: UDP-glucosyltransferase activity (GO:0035251);; Biological Process: response to topologically incorrect protein (GO:0035966);; Biological Process: cellular response to topologically incorrect protein (GO:0035967);; Biological Process: protein modification process (GO:0036211);; Biological Process: ERAD pathway (GO:0036503);; Biological Process: response to chemical (GO:0042221);; Biological Process: pigment metabolic process (GO:0042440);; Biological Process: response to drug (GO:0042493);;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macromolecule glycosylation (GO:0043413);; Biological Process: cellular metabolic process (GO:0044237);; Biological Process: primary metabolic process (GO:0044238);; Biological Process: cellular catabolic process (GO:0044248);; Biological Process: cellular biosynthetic process (GO:0044249);;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small molecule metabolic process (GO:0044281);; Cellular Component: intracellular part (GO:0044424);; Cellular Component: cytoplasmic part (GO:0044444);; Cellular Component: cell part (GO:0044464);; Biological Process: innate immune response (GO:0045087);; Biological Process: regulation of innate immune response (GO:0045088);; Biological Process: positive regulation of innate immune response (GO:0045089);; Biological Process: anthocyanin-containing compound metabolic process (GO:0046283);; Biological Process: heterocycle metabolic process (GO:0046483);; Molecular Function: glucosyltransferase activity (GO:0046527);; Biological Process: response to antibiotic (GO:0046677);; Biological Process: positive regulation of biological process (GO:0048518);; Biological Process: regulation of response to stimulus (GO:0048583);; Biological Process: positive regulation of response to stimulus (GO:0048584);; Biological Process: regulation of immune response (GO:0050776);; Biological Process: positive regulation of immune response (GO:0050778);; Biological Process: regulation of biological process (GO:0050789);; Biological Process: regulation of cellular process (GO:0050794);; Biological Process: response to stimulus (GO:0050896);; Molecular Function: unfolded protein binding (GO:0051082);; Biological Process: 'de novo' posttranslational protein folding (GO:0051084);; Biological Process: proteolysis involved in cellular protein catabolic process (GO:0051603);; Biological Process: cellular response to stimulus (GO:0051716);; Biological Process: response to misfolded protein (GO:0051788);; Biological Process: nucleobase-containing small molecule metabolic process (GO:0055086);; Biological Process: biological regulation (GO:0065007);; Biological Process: glycosylation (GO:0070085);; Biological Process: cellular response to chemical stimulus (GO:0070887);; Biological Process: cellular response to misfolded protein (GO:0071218);; Biological Process: cellular response to organic substance (GO:0071310);; Biological Process: organic substance metabolic process (GO:0071704);; Biological Process: ER-associated misfolded protein catabolic process (GO:0071712);; Biological Process: regulation of response to stress (GO:0080134);; Biological Process: UDP-glucosylation (GO:0097359);; Biological Process: carbohydrate derivative metabolic process (GO:1901135);; Biological Process: carbohydrate derivative biosynthetic process (GO:1901137);; Biological Process: organic cyclic compound metabolic process (GO:1901360);; Biological Process: organonitrogen compound metabolic process (GO:1901564);; Biological Process: organonitrogen compound catabolic process (GO:1901565);; Biological Process: organonitrogen compound biosynthetic process (GO:1901566);; Biological Process: organic substance catabolic process (GO:1901575);; Biological Process: organic substance biosynthetic process (GO:1901576);; Biological Process: response to nitrogen compound (GO:1901698);; Biological Process: response to oxygen-containing compound (GO:1901700);; </t>
  </si>
  <si>
    <t>hypothetical protein E2562_039167 [Oryza meyeriana var. granulata]</t>
  </si>
  <si>
    <t>biological process: response to stimulus (GO:0050896);; biological process: immune system process (GO:0002376);; biological process: biological regulation (GO:0065007);; molecular function: catalytic activity (GO:0003824);; molecular function: binding (GO:0005488);;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(GO:0044699);; biological process: signaling (GO:0023052)</t>
  </si>
  <si>
    <t>PH02Gene41381</t>
  </si>
  <si>
    <t xml:space="preserve">K24193|5.1e-269|dosa:Os07t0106200-02|K24193 MFS transporter, SP family, sugar:H+ symporter | (RefSeq) Os07g0106200; Similar to Hexose transporter. </t>
  </si>
  <si>
    <t>PH02Gene30457</t>
  </si>
  <si>
    <t xml:space="preserve">Molecular Function: guanylate cyclase activity (GO:0004383);; </t>
  </si>
  <si>
    <t>Guanylylate cyclase</t>
  </si>
  <si>
    <t>Guanylyl cyclase 1 OS=Arabidopsis thaliana OX=3702 GN=GC1 PE=1 SV=1</t>
  </si>
  <si>
    <t>protein GUCD1 [Aegilops tauschii subsp. tauschii]</t>
  </si>
  <si>
    <t>Phyllostachys_edulis_newGene_7495</t>
  </si>
  <si>
    <t>PH02Gene09529</t>
  </si>
  <si>
    <t xml:space="preserve">K13413|2.5e-45|sbi:110435403|K13413 mitogen-activated protein kinase kinase 4/5 [EC:2.7.12.2] | (RefSeq) mitogen-activated protein kinase kinase 5-like </t>
  </si>
  <si>
    <t>PH02Gene02409</t>
  </si>
  <si>
    <t xml:space="preserve">Biological Process: ribosomal large subunit assembly (GO:0000027);; Molecular Function: RNA binding (GO:0003723);; Molecular Function: structural constituent of ribosome (GO:0003735);; Biological Process: translation (GO:0006412);; Cellular Component: cytosolic large ribosomal subunit (GO:0022625);; Biological Process: assembly of large subunit precursor of preribosome (GO:1902626);; </t>
  </si>
  <si>
    <t xml:space="preserve">K02896|5.3e-60|dosa:Os05t0486700-01|K02896 large subunit ribosomal protein L24e | (RefSeq) Os05g0486700; Ribosomal protein L24e domain containing protein. </t>
  </si>
  <si>
    <t>60S ribosomal protein L24 [Oryza sativa Japonica Group]</t>
  </si>
  <si>
    <t>PH02Gene33321</t>
  </si>
  <si>
    <t>Stress-response A/B barrel domain-containing protein HS1 OS=Arabidopsis thaliana OX=3702 GN=HS1 PE=1 SV=1</t>
  </si>
  <si>
    <t>hypothetical protein E2562_004402 [Oryza meyeriana var. granulata]</t>
  </si>
  <si>
    <t>Phyllostachys_edulis_newGene_14419</t>
  </si>
  <si>
    <t>PH02Gene46875</t>
  </si>
  <si>
    <t xml:space="preserve">Molecular Function: adenylate kinase activity (GO:0004017);; Molecular Function: ATP binding (GO:0005524);; </t>
  </si>
  <si>
    <t xml:space="preserve">K00939|6.8e-38|ats:109742056|K00939 adenylate kinase [EC:2.7.4.3] | (RefSeq) LOC109742056; adenylate kinase 3 </t>
  </si>
  <si>
    <t>Purine metabolism (ko00230);; Thiamine metabolism (ko00730)</t>
  </si>
  <si>
    <t>Adenylate kinase, active site lid</t>
  </si>
  <si>
    <t>Adenylate kinase 3 OS=Oryza sativa subsp. japonica OX=39947 GN=ADK-A PE=2 SV=1</t>
  </si>
  <si>
    <t>adenylate kinase 3 [Aegilops tauschii subsp. tauschii]</t>
  </si>
  <si>
    <t>PH02Gene50274</t>
  </si>
  <si>
    <t xml:space="preserve">K00679|6.6e-37|cic:CICLE_v10027727mg|K00679 phospholipid:diacylglycerol acyltransferase [EC:2.3.1.158] | (RefSeq) hypothetical protein </t>
  </si>
  <si>
    <t>GDSL esterase/lipase At5g37690 OS=Arabidopsis thaliana OX=3702 GN=At5g37690 PE=2 SV=1</t>
  </si>
  <si>
    <t>PH02Gene08057</t>
  </si>
  <si>
    <t xml:space="preserve">K10999|2.4e-60|dosa:Os03t0808100-01|K10999 cellulose synthase A [EC:2.4.1.12] | (RefSeq) Os03g0808100, CELLULOSE_SYNTHASE_A2, CESA2; Similar to Cellulose synthase-5. </t>
  </si>
  <si>
    <t>Phyllostachys_edulis_newGene_19720</t>
  </si>
  <si>
    <t>PH02Gene30949</t>
  </si>
  <si>
    <t>hypothetical protein E2562_028336 [Oryza meyeriana var. granulata]</t>
  </si>
  <si>
    <t>PH02Gene44698</t>
  </si>
  <si>
    <t xml:space="preserve">K13459|2.0e-223|ats:109765116|K13459 disease resistance protein RPS2 | (RefSeq) LOC109765116; disease resistance protein RPS2-like </t>
  </si>
  <si>
    <t>PH02Gene42728</t>
  </si>
  <si>
    <t>Afadin- and alpha -actinin-Binding</t>
  </si>
  <si>
    <t>afadin- and alpha-actinin-binding protein-like isoform X2 [Aegilops tauschii subsp. tauschii]</t>
  </si>
  <si>
    <t>PH02Gene27611</t>
  </si>
  <si>
    <t xml:space="preserve">Molecular Function: translation initiation factor activity (GO:0003743);; Molecular Function: protein kinase activity (GO:0004672);; Molecular Function: ATP binding (GO:0005524);; Cellular Component: integral component of membrane (GO:0016021);; </t>
  </si>
  <si>
    <t xml:space="preserve">K03238|4.7e-137|dosa:Os07t0681000-01|K03238 translation initiation factor 2 subunit 2 | (RefSeq) Os07g0681000; Similar to Eukaryotic translation initiation factor 2 beta subunit (eIF-2-beta) (P38). </t>
  </si>
  <si>
    <t>Domain found in IF2B/IF5</t>
  </si>
  <si>
    <t>putative inactive receptor kinase [Zea mays]</t>
  </si>
  <si>
    <t>biological process: metabolic process (GO:0008152);; biological process: cellular process (GO:0009987);; molecular function: binding (GO:0005488);; molecular function: catalytic activity (GO:0003824);; cellular component: membrane (GO:0016020);; cellular component: membrane part (GO:0044425)</t>
  </si>
  <si>
    <t>PH02Gene41785</t>
  </si>
  <si>
    <t xml:space="preserve">Cellular Component: thylakoid (GO:0009579);; Cellular Component: integral component of membrane (GO:0016021);; </t>
  </si>
  <si>
    <t xml:space="preserve">K01092|2.5e-08|boe:106307850|K01092 myo-inositol-1(or 4)-monophosphatase [EC:3.1.3.25] | (RefSeq) phosphatase IMPL1, chloroplastic-like isoform X1 </t>
  </si>
  <si>
    <t>Protein CURVATURE THYLAKOID 1D, chloroplastic OS=Arabidopsis thaliana OX=3702 GN=CURT1D PE=1 SV=1</t>
  </si>
  <si>
    <t>hypothetical protein EJB05_20128 [Eragrostis curvula]</t>
  </si>
  <si>
    <t>cellular component: cell (GO:0005623);; cellular component: cell part (GO:0044464);; cellular component: membrane (GO:0016020);; cellular component: membrane part (GO:0044425)</t>
  </si>
  <si>
    <t>PH02Gene01284</t>
  </si>
  <si>
    <t xml:space="preserve">K15777|4.2e-39|mesc:110630336|K15777 4,5-DOPA dioxygenase extradiol [EC:1.13.11.-] | (RefSeq) uncharacterized protein LOC110630336 </t>
  </si>
  <si>
    <t>Betalain biosynthesis (ko00965)</t>
  </si>
  <si>
    <t>ZF-HD protein dimerisation region</t>
  </si>
  <si>
    <t>Zinc-finger homeodomain protein 1 OS=Oryza sativa subsp. japonica OX=39947 GN=ZHD1 PE=2 SV=1</t>
  </si>
  <si>
    <t>zinc-finger homeodomain protein 1 [Oryza sativa Japonica Group]</t>
  </si>
  <si>
    <t>Phyllostachys_edulis_newGene_3157</t>
  </si>
  <si>
    <t>hypothetical protein OsI_07679 [Oryza sativa Indica Group]</t>
  </si>
  <si>
    <t>PH02Gene10234</t>
  </si>
  <si>
    <t xml:space="preserve">K21444|1.2e-136|ats:109762603|K21444 poly(rC)-binding protein 3/4 | (RefSeq) LOC109762603; RNA-binding KH domain-containing protein PEPPER-like </t>
  </si>
  <si>
    <t>KH domain</t>
  </si>
  <si>
    <t>RNA-binding KH domain-containing protein PEPPER OS=Arabidopsis thaliana OX=3702 GN=PEP PE=1 SV=1</t>
  </si>
  <si>
    <t>RNA-binding KH domain-containing protein PEPPER-like [Aegilops tauschii subsp. tauschii]</t>
  </si>
  <si>
    <t>PH02Gene29309</t>
  </si>
  <si>
    <t>death domain-associated protein 6 isoform X1 [Oryza sativa Japonica Group]</t>
  </si>
  <si>
    <t>Phyllostachys_edulis_newGene_8737</t>
  </si>
  <si>
    <t>PH02Gene20658</t>
  </si>
  <si>
    <t xml:space="preserve">K20393|2.9e-103|sbi:8058904|K20393 PRA1 family protein 3 | (RefSeq) PRA1 family protein A1 isoform X2 </t>
  </si>
  <si>
    <t>PRA1 family protein</t>
  </si>
  <si>
    <t>PRA1 family protein A1 OS=Arabidopsis thaliana OX=3702 GN=PRA1A1 PE=2 SV=1</t>
  </si>
  <si>
    <t>PRA1 family protein A1 [Setaria italica]</t>
  </si>
  <si>
    <t>PH02Gene24272</t>
  </si>
  <si>
    <t xml:space="preserve">Molecular Function: glycylpeptide N-tetradecanoyltransferase activity (GO:0004379);; Biological Process: N-terminal protein myristoylation (GO:0006499);; </t>
  </si>
  <si>
    <t xml:space="preserve">K00671|3.0e-56|dosa:Os01t0708100-01|K00671 glycylpeptide N-tetradecanoyltransferase [EC:2.3.1.97] | (RefSeq) Os01g0708100; Similar to N-myristoyl transferase (EC 2.3.1.97). </t>
  </si>
  <si>
    <t>Myristoyl-CoA:protein N-myristoyltransferase, N-terminal domain</t>
  </si>
  <si>
    <t>Glycylpeptide N-tetradecanoyltransferase 1 OS=Arabidopsis thaliana OX=3702 GN=NMT1 PE=1 SV=2</t>
  </si>
  <si>
    <t>glycylpeptide N-tetradecanoyltransferase 1 [Panicum miliaceum]</t>
  </si>
  <si>
    <t>PH02Gene29141</t>
  </si>
  <si>
    <t xml:space="preserve">K12309|7.8e-162|boe:106342243|K12309 beta-galactosidase [EC:3.2.1.23] | (RefSeq) beta-galactosidase 2 </t>
  </si>
  <si>
    <t>PH02Gene26781</t>
  </si>
  <si>
    <t>hypothetical protein E2562_015231 [Oryza meyeriana var. granulata]</t>
  </si>
  <si>
    <t>Phyllostachys_edulis_newGene_11612</t>
  </si>
  <si>
    <t>PH02Gene24921</t>
  </si>
  <si>
    <t xml:space="preserve">K00784|1.1e-24|bdi:100834210|K00784 ribonuclease Z [EC:3.1.26.11] | (RefSeq) nuclear ribonuclease Z </t>
  </si>
  <si>
    <t>tRNase Z TRZ1 OS=Arabidopsis thaliana OX=3702 GN=TRZ1 PE=1 SV=3</t>
  </si>
  <si>
    <t>PH02Gene01431</t>
  </si>
  <si>
    <t xml:space="preserve">K10661|1.4e-06|csat:104721561|K10661 E3 ubiquitin-protein ligase MARCH6 [EC:2.3.2.27] | (RefSeq) probable E3 ubiquitin ligase SUD1 </t>
  </si>
  <si>
    <t>uncharacterized protein C2845_PM06G01460 [Panicum miliaceum]</t>
  </si>
  <si>
    <t>PH02Gene30078</t>
  </si>
  <si>
    <t xml:space="preserve">K09184|5.3e-06|dcr:108219662|K09184 GATA-binding protein, other eukaryote | (RefSeq) GATA transcription factor 11-like </t>
  </si>
  <si>
    <t>GATA transcription factor 23 OS=Arabidopsis thaliana OX=3702 GN=GATA23 PE=2 SV=2</t>
  </si>
  <si>
    <t>PREDICTED: GATA transcription factor 23-like [Oryza brachyantha]</t>
  </si>
  <si>
    <t>PH02Gene24580</t>
  </si>
  <si>
    <t xml:space="preserve">K00232|1.7e-310|ats:109732666|K00232 acyl-CoA oxidase [EC:1.3.3.6] | (RefSeq) LOC109732666; acyl-coenzyme A oxidase 2, peroxisomal-like </t>
  </si>
  <si>
    <t>acyl-coenzyme A oxidase 2, peroxisomal-like [Aegilops tauschii subsp. tauschii]</t>
  </si>
  <si>
    <t>PH02Gene22970</t>
  </si>
  <si>
    <t xml:space="preserve">Cellular Component: chromatin (GO:0000785);; Molecular Function: transcription regulatory region sequence-specific DNA binding (GO:0000976);; Molecular Function: regulatory region nucleic acid binding (GO:0001067);; Molecular Function: molecular_function (GO:0003674);; Molecular Function: nucleic acid binding (GO:0003676);; Molecular Function: DNA binding (GO:0003677);; Molecular Function: chromatin binding (GO:0003682);; Molecular Function: double-stranded DNA binding (GO:0003690);;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nucleoplasm (GO:0005654);; Cellular Component: chromatin silencing complex (GO:0005677);; Cellular Component: chromosome (GO:0005694);; Biological Process: DNA packaging (GO:0006323);; Biological Process: chromatin organization (GO:0006325);; Biological Process: chromatin assembly or disassembly (GO:0006333);; Biological Process: chromatin remodeling (GO:0006338);; Biological Process: chromatin silencing (GO:0006342);; Biological Process: regulation of transcription, DNA-templated (GO:0006355);; Biological Process: organelle organization (GO:0006996);; Biological Process: multicellular organism development (GO:0007275);; Biological Process: biological_process (GO:0008150);; Biological Process: post-embryonic development (GO:0009791);; Biological Process: seed germination (GO:0009845);;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Biological Process: negative regulation of organelle organization (GO:0010639);; Biological Process: cellular component organization (GO:0016043);; Biological Process: gene silencing (GO:0016458);; Cellular Component: transcriptional repressor complex (GO:0017053);; Biological Process: regulation of nucleobase-containing compound metabolic process (GO:0019219);; Biological Process: regulation of metabolic process (GO:0019222);; Biological Process: cellular component assembly (GO:0022607);; Biological Process: regulation of histone modification (GO:0031056);; Biological Process: negative regulation of histone modification (GO:0031057);;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protein modification process (GO:0031399);; Biological Process: negative regulation of protein modification process (GO:0031400);; Biological Process: chromatin assembly (GO:0031497);; Biological Process: heterochromatin assembly (GO:0031507);; Cellular Component: membrane-enclosed lumen (GO:0031974);; Cellular Component: nuclear lumen (GO:0031981);; Biological Process: regulation of cellular protein metabolic process (GO:0032268);; Biological Process: negative regulation of cellular protein metabolic process (GO:0032269);; Biological Process: multicellular organismal process (GO:0032501);; Biological Process: developmental process (GO:0032502);; Cellular Component: macromolecular complex (GO:0032991);; Biological Process: regulation of organelle organization (GO:0033043);; Biological Process: regulation of chromosome organization (GO:0033044);; Molecular Function: methylated histone binding (GO:0035064);; Biological Process: regulation of histone acetylation (GO:0035065);; Biological Process: negative regulation of histone acetylation (GO:0035067);; Biological Process: regulation of gene expression, epigenetic (GO:0040029);; Molecular Function: histone binding (GO:0042393);;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Molecular Function: sequence-specific DNA binding (GO:0043565);; Biological Process: cellular component biogenesis (GO:0044085);; Molecular Function: transcription regulatory region DNA binding (GO:0044212);; Cellular Component: organelle part (GO:0044422);; Cellular Component: intracellular part (GO:0044424);; Cellular Component: chromosomal part (GO:0044427);; Cellular Component: nuclear part (GO:0044428);; Cellular Component: intracellular organelle part (GO:0044446);; Cellular Component: nucleoplasm part (GO:0044451);; Cellular Component: cell part (GO:0044464);; Biological Process: negative regulation of gene expression, epigenetic (GO:0045814);; Biological Process: negative regulation of transcription, DNA-templated (GO:0045892);; Biological Process: negative regulation of nucleobase-containing compound metabolic process (GO:0045934);; Biological Process: negative regulation of biological process (GO:0048519);; Biological Process: negative regulation of cellular process (GO:0048523);; Biological Process: negative regulation of long-day photoperiodism, flowering (GO:0048579);; Biological Process: regulation of post-embryonic development (GO:0048580);; Biological Process: negative regulation of post-embryonic development (GO:0048581);; Biological Process: regulation of response to stimulus (GO:0048583);; Biological Process: negative regulation of response to stimulus (GO:0048585);; Biological Process: regulation of long-day photoperiodism, flowering (GO:0048586);;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negative regulation of developmental process (GO:0051093);; Biological Process: regulation of cellular component organization (GO:0051128);; Biological Process: negative regulation of cellular component organization (GO:0051129);; Biological Process: regulation of nitrogen compound metabolic process (GO:0051171);; Biological Process: negative regulation of nitrogen compound metabolic process (GO:0051172);; Biological Process: regulation of multicellular organismal process (GO:0051239);; Biological Process: negative regulation of multicellular organismal process (GO:0051241);; Biological Process: regulation of protein metabolic process (GO:0051246);; Biological Process: negative regulation of protein metabolic process (GO:0051248);; Biological Process: regulation of RNA metabolic process (GO:0051252);; Biological Process: negative regulation of RNA metabolic process (GO:0051253);; Biological Process: chromosome organization (GO:0051276);; Biological Process: regulation of macromolecule metabolic process (GO:0060255);; Biological Process: biological regulation (GO:0065007);; Cellular Component: intracellular organelle lumen (GO:0070013);; Biological Process: heterochromatin organization (GO:0070828);; Biological Process: DNA conformation change (GO:0071103);; Biological Process: cellular component organization or biogenesis (GO:0071840);; Biological Process: regulation of primary metabolic process (GO:0080090);; Biological Process: seedling development (GO:0090351);; Cellular Component: nuclear transcriptional repressor complex (GO:0090568);; Molecular Function: organic cyclic compound binding (GO:0097159);; Molecular Function: modification-dependent protein binding (GO:0140030);; Molecular Function: methylation-dependent protein binding (GO:0140034);; Molecular Function: heterocyclic compound binding (GO:1901363);; Biological Process: regulation of protein acetylation (GO:1901983);; Biological Process: negative regulation of protein acetylation (GO:1901984);; Biological Process: regulation of chromatin organization (GO:1902275);;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negative regulation of chromatin organization (GO:1905268);; Molecular Function: sequence-specific double-stranded DNA binding (GO:1990837);; Biological Process: regulation of multicellular organismal development (GO:2000026);; Biological Process: regulation of photoperiodism, flowering (GO:2000028);; Biological Process: regulation of cellular macromolecule biosynthetic process (GO:2000112);; Biological Process: negative regulation of cellular macromolecule biosynthetic process (GO:2000113);; Biological Process: regulation of reproductive process (GO:2000241);; Biological Process: negative regulation of reproductive process (GO:2000242);; Biological Process: regulation of peptidyl-lysine acetylation (GO:2000756);; Biological Process: negative regulation of peptidyl-lysine acetylation (GO:2000757);; Biological Process: regulation of RNA biosynthetic process (GO:2001141);; Biological Process: negative regulation of chromosome organization (GO:2001251);; </t>
  </si>
  <si>
    <t xml:space="preserve">K03283|6.8e-26|mtr:MTR_5g097190|K03283 heat shock 70kDa protein 1/2/6/8 | (RefSeq) DnaK family protein </t>
  </si>
  <si>
    <t>BAH domain</t>
  </si>
  <si>
    <t>Chromatin remodeling protein EBS OS=Arabidopsis thaliana OX=3702 GN=EBS PE=1 SV=1</t>
  </si>
  <si>
    <t>hypothetical protein E2562_036680 [Oryza meyeriana var. granulata]</t>
  </si>
  <si>
    <t>cellular component: cell (GO:0005623);; cellular component: organelle (GO:0043226);; cellular component: organelle part (GO:0044422);; cellular component: cell part (GO:0044464);; molecular function: binding (GO:0005488);; cellular component: membrane-enclosed lumen (GO:0031974);; cellular component: macromolecular complex (GO:0032991);; biological process: cellular process (GO:0009987);; biological process: cellular component organization or biogenesis (GO:0071840);; biological process: single-organism process (GO:0044699);; biological process: biological regulation (GO:0065007);; biological process: multicellular organismal process (GO:0032501);; biological process: developmental process (GO:0032502)</t>
  </si>
  <si>
    <t>PH02Gene27001</t>
  </si>
  <si>
    <t xml:space="preserve">Molecular Function: alpha,alpha-trehalase activity (GO:0004555);; Biological Process: trehalose metabolic process (GO:0005991);; </t>
  </si>
  <si>
    <t xml:space="preserve">K01194|1.6e-36|sbi:8062898|K01194 alpha,alpha-trehalase [EC:3.2.1.28] | (RefSeq) probable trehalase isoform X1 </t>
  </si>
  <si>
    <t>Probable trehalase OS=Oryza sativa subsp. japonica OX=39947 GN=Os10g0521000 PE=2 SV=1</t>
  </si>
  <si>
    <t>uncharacterized protein LOC100280412 precursor [Zea mays]</t>
  </si>
  <si>
    <t>PH02Gene02916</t>
  </si>
  <si>
    <t xml:space="preserve">Cellular Component: cytoplasm (GO:0005737);; Biological Process: autophagy (GO:0006914);; Biological Process: protein transport (GO:0015031);; </t>
  </si>
  <si>
    <t xml:space="preserve">K08343|3.3e-146|obr:102719708|K08343 ubiquitin-like-conjugating enzyme ATG3 | (RefSeq) autophagy-related protein 3 </t>
  </si>
  <si>
    <t>Autophagy-related protein 3 OS=Arabidopsis thaliana OX=3702 GN=ATG3 PE=1 SV=2</t>
  </si>
  <si>
    <t>PREDICTED: autophagy-related protein 3 [Oryza brachyantha]</t>
  </si>
  <si>
    <t>cellular component: cell (GO:0005623);; cellular component: cell part (GO:0044464);; biological process: metabolic process (GO:0008152);; biological process: cellular process (GO:0009987);; biological process: localization (GO:0051179)</t>
  </si>
  <si>
    <t>PH02Gene17428</t>
  </si>
  <si>
    <t xml:space="preserve">Cellular Component: WASH complex (GO:0071203);; </t>
  </si>
  <si>
    <t xml:space="preserve">K18464|3.4e-215|sita:101759659|K18464 WASH complex subunit strumpellin | (RefSeq) WASH complex subunit 5 isoform X1 </t>
  </si>
  <si>
    <t>Hereditary spastic paraplegia protein strumpellin</t>
  </si>
  <si>
    <t>hypothetical protein EJB05_38229, partial [Eragrostis curvula]</t>
  </si>
  <si>
    <t>PH02Gene45505</t>
  </si>
  <si>
    <t xml:space="preserve">K02945|3.2e-53|bdi:100833069|K02945 small subunit ribosomal protein S1 | (RefSeq) uncharacterized protein LOC100833069 </t>
  </si>
  <si>
    <t>Protein PIGMENT DEFECTIVE 338, chloroplastic OS=Arabidopsis thaliana OX=3702 GN=PDE338 PE=1 SV=1</t>
  </si>
  <si>
    <t>PH02Gene36434</t>
  </si>
  <si>
    <t xml:space="preserve">Cellular Component: endoplasmic reticulum (GO:0005783);; Cellular Component: endoplasmic reticulum membrane (GO:0005789);; Cellular Component: Golgi apparatus (GO:0005794);; Cellular Component: cis-Golgi network (GO:0005801);; Biological Process: protein retention in ER lumen (GO:0006621);; Biological Process: ER to Golgi vesicle-mediated transport (GO:0006888);; Biological Process: protein transport (GO:0015031);; Cellular Component: integral component of membrane (GO:0016021);; Molecular Function: ER retention sequence binding (GO:0046923);; </t>
  </si>
  <si>
    <t xml:space="preserve">K10949|1.0e-114|sita:101784108|K10949 ER lumen protein retaining receptor | (RefSeq) ER lumen protein-retaining receptor </t>
  </si>
  <si>
    <t>ER lumen protein retaining receptor</t>
  </si>
  <si>
    <t>ER lumen protein-retaining receptor OS=Petunia hybrida OX=4102 GN=ERD2 PE=2 SV=1</t>
  </si>
  <si>
    <t>ER lumen protein-retaining receptor [Setaria italica]</t>
  </si>
  <si>
    <t>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cellular process (GO:0009987);; biological process: single-organism process (GO:0044699);; biological process: localization (GO:0051179);; biological process: biological regulation (GO:0065007);; molecular function: binding (GO:0005488)</t>
  </si>
  <si>
    <t>PH02Gene19852</t>
  </si>
  <si>
    <t>Protein of unknown function (DUF674)</t>
  </si>
  <si>
    <t>hypothetical protein OsI_00448 [Oryza sativa Indica Group]</t>
  </si>
  <si>
    <t>PH02Gene42144</t>
  </si>
  <si>
    <t xml:space="preserve">K07904|8.6e-114|dosa:Os10t0377400-01|K07904 Ras-related protein Rab-11A | (RefSeq) Os10g0377400; Similar to Ras-related protein Rab11D. </t>
  </si>
  <si>
    <t>Ras-related protein Rab11D OS=Nicotiana tabacum OX=4097 GN=RAB11D PE=2 SV=1</t>
  </si>
  <si>
    <t>ras-related protein Rab11D [Oryza sativa Japonica Group]</t>
  </si>
  <si>
    <t>PH02Gene21900</t>
  </si>
  <si>
    <t xml:space="preserve">Cellular Component: Golgi apparatus (GO:0005794);; Molecular Function: O-acetyltransferase activity (GO:0016413);; </t>
  </si>
  <si>
    <t xml:space="preserve">K23877|1.4e-63|smo:SELMODRAFT_80675|K23877 xyloglucan O-acetyltransferase | (RefSeq) hypothetical protein </t>
  </si>
  <si>
    <t>protein trichome birefringence-like 19 [Hordeum vulgare]</t>
  </si>
  <si>
    <t>PH02Gene11309</t>
  </si>
  <si>
    <t>TAZ zinc finger</t>
  </si>
  <si>
    <t>PH02Gene14225</t>
  </si>
  <si>
    <t>PH02Gene15791</t>
  </si>
  <si>
    <t xml:space="preserve">K13260|1.6e-123|jcu:105639784|K13260 isoflavone/4'-methoxyisoflavone 2'-hydroxylase [EC:1.14.14.90 1.14.14.89] | (RefSeq) isoflavone 3'-hydroxylase </t>
  </si>
  <si>
    <t>PH02Gene45929</t>
  </si>
  <si>
    <t xml:space="preserve">Cellular Component: nucleus (GO:0005634);; Molecular Function: methyltransferase activity (GO:0008168);; Biological Process: methylation (GO:0032259);; </t>
  </si>
  <si>
    <t xml:space="preserve">K01142|2.5e-22|sita:101757727|K01142 exodeoxyribonuclease III [EC:3.1.11.2] | (RefSeq) DNA-(apurinic or apyrimidinic site) lyase, chloroplastic </t>
  </si>
  <si>
    <t>lysine-specific demethylase SE14 [Panicum hallii]</t>
  </si>
  <si>
    <t>cellular component: cell (GO:0005623);; cellular component: organelle (GO:0043226);; cellular component: cell part (GO:0044464);; molecular function: catalytic activity (GO:0003824);; biological process: metabolic process (GO:0008152)</t>
  </si>
  <si>
    <t>Phyllostachys_edulis_newGene_5826</t>
  </si>
  <si>
    <t>PH02Gene42081</t>
  </si>
  <si>
    <t xml:space="preserve">K18207|1.8e-73|atr:18433656|K18207 protein O-mannose beta-1,4-N-acetylglucosaminyltransferase [EC:2.4.1.312] | (RefSeq) protein O-linked-mannose beta-1,4-N-acetylglucosaminyltransferase 2 </t>
  </si>
  <si>
    <t>hypothetical protein E2562_033211 [Oryza meyeriana var. granulata]</t>
  </si>
  <si>
    <t>PH02Gene38341</t>
  </si>
  <si>
    <t xml:space="preserve">K13223|4.5e-161|ats:109757929|K13223 indole-2-monooxygenase [EC:1.14.14.153] | (RefSeq) LOC109757929; indole-2-monooxygenase-like </t>
  </si>
  <si>
    <t>PH02Gene16667</t>
  </si>
  <si>
    <t xml:space="preserve">Molecular Function: ATP-dependent peptidase activity (GO:0004176);; Molecular Function: serine-type endopeptidase activity (GO:0004252);; Molecular Function: ATP binding (GO:0005524);; Cellular Component: mitochondrial matrix (GO:0005759);; Biological Process: misfolded or incompletely synthesized protein catabolic process (GO:0006515);; Biological Process: cellular response to oxidative stress (GO:0034599);; Molecular Function: sequence-specific DNA binding (GO:0043565);; Biological Process: chaperone-mediated protein complex assembly (GO:0051131);; Biological Process: oxidation-dependent protein catabolic process (GO:0070407);; </t>
  </si>
  <si>
    <t xml:space="preserve">K08675|0.0e+00|osa:9270304|K08675 ATP-dependent Lon protease [EC:3.4.21.53] | (RefSeq) lon protease homolog, mitochondrial </t>
  </si>
  <si>
    <t>Lon protease (S16) C-terminal proteolytic domain</t>
  </si>
  <si>
    <t>Lon protease homolog, mitochondrial OS=Oryza sativa subsp. indica OX=39946 GN=OsI_27415 PE=2 SV=1</t>
  </si>
  <si>
    <t>RecName: Full=Lon protease homolog, mitochondrial [Oryza sativa Indica Group]</t>
  </si>
  <si>
    <t>biological process: metabolic process (GO:0008152);; molecular function: catalytic activity (GO:0003824);;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(GO:0009987);; biological process: response to stimulus (GO:0050896);; biological process: cellular component organization or biogenesis (GO:0071840)</t>
  </si>
  <si>
    <t>PH02Gene41424</t>
  </si>
  <si>
    <t xml:space="preserve">Cellular Component: lytic vacuole (GO:0000323);; Biological Process: cell activation (GO:0001775);; Biological Process: immune effector process (GO:0002252);; Biological Process: cell activation involved in immune response (GO:0002263);; Biological Process: myeloid leukocyte activation (GO:0002274);; Biological Process: myeloid cell activation involved in immune response (GO:0002275);; Biological Process: neutrophil activation involved in immune response (GO:0002283);; Biological Process: leukocyte activation involved in immune response (GO:0002366);; Biological Process: immune system process (GO:0002376);; Biological Process: leukocyte mediated immunity (GO:0002443);; Biological Process: myeloid leukocyte mediated immunity (GO:0002444);; Biological Process: neutrophil mediated immunity (GO:0002446);; Molecular Function: molecular_function (GO:0003674);; Molecular Function: catalytic activity (GO:0003824);; Molecular Function: hydrolase activity, hydrolyzing O-glycosyl compounds (GO:0004553);; Molecular Function: alpha-mannosidase activity (GO:0004559);; Cellular Component: cellular_component (GO:0005575);; Cellular Component: extracellular region (GO:0005576);; Cellular Component: extracellular space (GO:0005615);; Cellular Component: cell wall (GO:0005618);; Cellular Component: intracellular (GO:0005622);; Cellular Component: cell (GO:0005623);; Cellular Component: cytoplasm (GO:0005737);; Cellular Component: lysosome (GO:0005764);; Cellular Component: primary lysosome (GO:0005766);; Cellular Component: vacuole (GO:0005773);; Cellular Component: vacuolar membrane (GO:0005774);; Cellular Component: vacuolar lumen (GO:0005775);; Biological Process: carbohydrate metabolic process (GO:0005975);; Biological Process: monosaccharide metabolic process (GO:0005996);; Biological Process: mannose metabolic process (GO:0006013);; Biological Process: cellular protein modification process (GO:0006464);; Biological Process: protein deglycosylation (GO:0006517);; Biological Process: nitrogen compound metabolic process (GO:0006807);; Biological Process: transport (GO:0006810);; Biological Process: exocytosis (GO:0006887);; Biological Process: immune response (GO:0006955);; Biological Process: biological_process (GO:0008150);; Biological Process: metabolic process (GO:0008152);; Biological Process: catabolic process (GO:0009056);; Biological Process: glycoprotein metabolic process (GO:0009100);; Biological Process: oligosaccharide metabolic process (GO:0009311);; Biological Process: oligosaccharide catabolic process (GO:0009313);; Cellular Component: plant-type cell wall (GO:0009505);; Biological Process: cellular process (GO:0009987);; Cellular Component: endomembrane system (GO:0012505);; Molecular Function: mannosidase activity (GO:0015923);; Cellular Component: membrane (GO:0016020);; Biological Process: carbohydrate catabolic process (GO:0016052);; Biological Process: vesicle-mediated transport (GO:0016192);; Molecular Function: hydrolase activity (GO:0016787);; Molecular Function: hydrolase activity, acting on glycosyl bonds (GO:0016798);; Biological Process: hexose metabolic process (GO:0019318);; Biological Process: protein metabolic process (GO:0019538);; Cellular Component: secretory granule (GO:0030141);; Cellular Component: external encapsulating structure (GO:0030312);; Cellular Component: organelle membrane (GO:0031090);; Cellular Component: cytoplasmic vesicle (GO:0031410);; Cellular Component: membrane-enclosed lumen (GO:0031974);; Cellular Component: vesicle (GO:0031982);; Cellular Component: vesicle lumen (GO:0031983);; Biological Process: secretion by cell (GO:0032940);; Cellular Component: secretory granule lumen (GO:0034774);; Cellular Component: azurophil granule lumen (GO:0035578);; Biological Process: protein modification process (GO:0036211);; Biological Process: granulocyte activation (GO:0036230);; Biological Process: neutrophil activation (GO:0042119);; Cellular Component: azurophil granule (GO:0042582);; Biological Process: macromolecule metabolic process (GO:0043170);; Cellular Component: lysosomal lumen (GO:0043202);;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leukocyte degranulation (GO:0043299);; Biological Process: neutrophil degranulation (GO:0043312);;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small molecule metabolic process (GO:0044281);; Cellular Component: extracellular region part (GO:0044421);; Cellular Component: organelle part (GO:0044422);; Cellular Component: intracellular part (GO:0044424);; Cellular Component: cytoplasmic vesicle part (GO:0044433);; Cellular Component: vacuolar part (GO:0044437);; Cellular Component: cytoplasmic part (GO:0044444);; Cellular Component: intracellular organelle part (GO:0044446);; Cellular Component: cell part (GO:0044464);; Biological Process: regulated exocytosis (GO:0045055);; Biological Process: leukocyte activation (GO:0045321);; Biological Process: secretion (GO:0046903);; Cellular Component: apoplast (GO:0048046);; Biological Process: response to stimulus (GO:0050896);; Biological Process: localization (GO:0051179);; Biological Process: establishment of localization (GO:0051234);; Cellular Component: cytoplasmic vesicle lumen (GO:0060205);; Cellular Component: intracellular organelle lumen (GO:0070013);; Biological Process: organic substance metabolic process (GO:0071704);; Cellular Component: cell periphery (GO:0071944);; Cellular Component: intracellular vesicle (GO:0097708);; Cellular Component: bounding membrane of organelle (GO:0098588);; Cellular Component: whole membrane (GO:0098805);; Cellular Component: secretory vesicle (GO:0099503);; Biological Process: carbohydrate derivative metabolic process (GO:1901135);; Biological Process: organonitrogen compound metabolic process (GO:1901564);; Biological Process: organic substance catabolic process (GO:1901575);; </t>
  </si>
  <si>
    <t xml:space="preserve">K01191|0.0e+00|sita:101785066|K01191 alpha-mannosidase [EC:3.2.1.24] | (RefSeq) probable alpha-mannosidase At5g13980 </t>
  </si>
  <si>
    <t>hypothetical protein E2562_021882 [Oryza meyeriana var. granulata]</t>
  </si>
  <si>
    <t>cellular component: cell (GO:0005623);; cellular component: organelle (GO:0043226);; cellular component: cell part (GO:0044464);; biological process: cellular process (GO:0009987);; biological process: single-organism process (GO:0044699);; biological process: immune system process (GO:0002376);; biological process: response to stimulus (GO:0050896);; molecular function: catalytic activity (GO:0003824);; cellular component: extracellular region (GO:0005576);; cellular component: extracellular region part (GO:0044421);; cellular component: membrane (GO:0016020);; cellular component: organelle part (GO:0044422);; cellular component: membrane-enclosed lumen (GO:0031974);; biological process: metabolic process (GO:0008152);; biological process: localization (GO:0051179)</t>
  </si>
  <si>
    <t>PH02Gene06193</t>
  </si>
  <si>
    <t xml:space="preserve">K01193|9.9e-306|obr:102702552|K01193 beta-fructofuranosidase [EC:3.2.1.26] | (RefSeq) beta-fructofuranosidase, insoluble isoenzyme 2 </t>
  </si>
  <si>
    <t>PH02Gene42118</t>
  </si>
  <si>
    <t xml:space="preserve">K12890|5.6e-52|ats:109768134|K12890 splicing factor, arginine/serine-rich 1 | (RefSeq) LOC109768134; serine/arginine-rich-splicing factor SR34-like </t>
  </si>
  <si>
    <t>Serine/arginine-rich-splicing factor SR34 OS=Arabidopsis thaliana OX=3702 GN=SR34 PE=1 SV=1</t>
  </si>
  <si>
    <t>Phyllostachys_edulis_newGene_13088</t>
  </si>
  <si>
    <t xml:space="preserve">K11000|0.0e+00|ats:109777214|K11000 callose synthase [EC:2.4.1.-] | (RefSeq) LOC109777214; putative callose synthase 6 isoform X1 </t>
  </si>
  <si>
    <t>Putative callose synthase 6 OS=Arabidopsis thaliana OX=3702 GN=CALS6 PE=3 SV=2</t>
  </si>
  <si>
    <t>PH02Gene38648</t>
  </si>
  <si>
    <t>PH02Gene03118</t>
  </si>
  <si>
    <t>PH02Gene36030</t>
  </si>
  <si>
    <t xml:space="preserve">Biological Process: ribosomal large subunit assembly (GO:0000027);; Molecular Function: rRNA binding (GO:0019843);; Cellular Component: preribosome, large subunit precursor (GO:0030687);; </t>
  </si>
  <si>
    <t xml:space="preserve">K14859|1.2e-155|bdi:100844203|K14859 ribosome biogenesis protein SSF1/2 | (RefSeq) peter Pan-like protein </t>
  </si>
  <si>
    <t>Peter Pan-like protein OS=Arabidopsis thaliana OX=3702 GN=PPAN PE=1 SV=1</t>
  </si>
  <si>
    <t>peter Pan-like protein [Brachypodium distachyon]</t>
  </si>
  <si>
    <t>biological process: cellular process (GO:0009987);; biological process: cellular component organization or biogenesis (GO:0071840);; molecular function: binding (GO:0005488);; cellular component: cell (GO:0005623);; cellular component: macromolecular complex (GO:0032991);; cellular component: cell part (GO:0044464)</t>
  </si>
  <si>
    <t>PH02Gene48701</t>
  </si>
  <si>
    <t>hypothetical protein EJB05_00034, partial [Eragrostis curvula]</t>
  </si>
  <si>
    <t>PH02Gene10320</t>
  </si>
  <si>
    <t xml:space="preserve">K17686|0.0e+00|bdi:100822339|K17686 P-type Cu+ transporter [EC:7.2.2.8] | (RefSeq) copper-transporting ATPase HMA4 </t>
  </si>
  <si>
    <t>Copper-transporting ATPase HMA4 OS=Oryza sativa subsp. japonica OX=39947 GN=HMA4 PE=1 SV=1</t>
  </si>
  <si>
    <t>copper-transporting ATPase HMA4 [Brachypodium distachyon]</t>
  </si>
  <si>
    <t>PH02Gene29050</t>
  </si>
  <si>
    <t xml:space="preserve">Cellular Component: integral component of membrane (GO:0016021);; Molecular Function: cellulose synthase (UDP-forming) activity (GO:0016760);; Biological Process: cellulose biosynthetic process (GO:0030244);; Biological Process: cell wall organization (GO:0071555);; </t>
  </si>
  <si>
    <t xml:space="preserve">K20924|0.0e+00|sita:101783622|K20924 cellulose synthase-like protein [EC:2.4.1.-] | (RefSeq) cellulose synthase-like protein D2 </t>
  </si>
  <si>
    <t>Cellulose synthase-like protein D2 OS=Oryza sativa subsp. indica OX=39946 GN=CSLD2 PE=3 SV=1</t>
  </si>
  <si>
    <t>hypothetical protein EJB05_46726, partial [Eragrostis curvula]</t>
  </si>
  <si>
    <t>cellular component: membrane (GO:0016020);; cellular component: membrane part (GO:0044425);; molecular function: catalytic activity (GO:0003824);; biological process: metabolic process (GO:0008152);; biological process: cellular process (GO:0009987);; biological process: single-organism process (GO:0044699);; biological process: cellular component organization or biogenesis (GO:0071840)</t>
  </si>
  <si>
    <t>PH02Gene24491</t>
  </si>
  <si>
    <t xml:space="preserve">K19825|1.3e-135|vvi:100256090|K19825 2-alkenal reductase (NADP+) [EC:1.3.1.102] | (RefSeq) NADP-dependent alkenal double bond reductase P2-like </t>
  </si>
  <si>
    <t>PH02Gene33158</t>
  </si>
  <si>
    <t xml:space="preserve">K13648|4.4e-265|dosa:Os02t0498700-01|K13648 alpha-1,4-galacturonosyltransferase [EC:2.4.1.43] | (RefSeq) Os02g0498700; Similar to QUA1 (QUASIMODO 1); polygalacturonate 4-alpha-galacturonosyltransferase/ transferase, transferring glycosyl groups / transferase, transferring hexosyl groups. </t>
  </si>
  <si>
    <t>PH02Gene44101</t>
  </si>
  <si>
    <t xml:space="preserve">K13430|8.5e-65|dct:110101514|K13430 serine/threonine-protein kinase PBS1 [EC:2.7.11.1] | (RefSeq) serine/threonine-protein kinase PBS1 </t>
  </si>
  <si>
    <t>probable LRR receptor-like serine/threonine-protein kinase At1g06840 isoform X1 [Brachypodium distachyon]</t>
  </si>
  <si>
    <t>PH02Gene09884</t>
  </si>
  <si>
    <t>Pentatricopeptide repeat-containing protein At1g52620 OS=Arabidopsis thaliana OX=3702 GN=At1g52620 PE=2 SV=1</t>
  </si>
  <si>
    <t>PH02Gene02654</t>
  </si>
  <si>
    <t>BAH and coiled-coil domain-containing protein 1-like [Aegilops tauschii subsp. tauschii]</t>
  </si>
  <si>
    <t>PH02Gene20881</t>
  </si>
  <si>
    <t>PH02Gene11752</t>
  </si>
  <si>
    <t xml:space="preserve">K19891|2.5e-265|dosa:Os03t0221500-01|K19891 glucan endo-1,3-beta-glucosidase 1/2/3 [EC:3.2.1.39] | (RefSeq) Os03g0221500; Glycoside hydrolase, family 17 protein. </t>
  </si>
  <si>
    <t>Glucan endo-1,3-beta-glucosidase 3 OS=Arabidopsis thaliana OX=3702 GN=At2g01630 PE=2 SV=2</t>
  </si>
  <si>
    <t>glucan endo-1,3-beta-glucosidase 3 isoform X1 [Oryza sativa Japonica Group]</t>
  </si>
  <si>
    <t>PH02Gene42915</t>
  </si>
  <si>
    <t xml:space="preserve">Molecular Function: 5-amino-6-(5-phosphoribosylamino)uracil reductase activity (GO:0008703);; Molecular Function: diaminohydroxyphosphoribosylaminopyrimidine deaminase activity (GO:0008835);; Biological Process: riboflavin biosynthetic process (GO:0009231);; Cellular Component: chloroplast (GO:0009507);; Biological Process: response to high light intensity (GO:0009644);; Biological Process: chloroplast organization (GO:0009658);; Molecular Function: hydrolase activity, hydrolyzing N-glycosyl compounds (GO:0016799);; Biological Process: FAD metabolic process (GO:0046443);; Molecular Function: NADP binding (GO:0050661);; Biological Process: carbohydrate derivative metabolic process (GO:1901135);; </t>
  </si>
  <si>
    <t xml:space="preserve">K11752|0.0e+00|obr:102708499|K11752 diaminohydroxyphosphoribosylaminopyrimidine deaminase / 5-amino-6-(5-phosphoribosylamino)uracil reductase [EC:3.5.4.26 1.1.1.193] | (RefSeq) riboflavin biosynthesis protein PYRR, chloroplastic </t>
  </si>
  <si>
    <t>RibD C-terminal domain</t>
  </si>
  <si>
    <t>Riboflavin biosynthesis protein PYRR, chloroplastic OS=Zea mays OX=4577 GN=PYRR PE=1 SV=1</t>
  </si>
  <si>
    <t>PREDICTED: riboflavin biosynthesis protein PYRR, chloroplastic isoform X1 [Oryza brachyantha]</t>
  </si>
  <si>
    <t>biological process: metabolic process (GO:0008152);; biological process: single-organism process (GO:0044699);; molecular function: catalytic activity (GO:0003824);; biological process: cellular process (GO:0009987);; cellular component: cell (GO:0005623);; cellular component: organelle (GO:0043226);; cellular component: cell part (GO:0044464);; biological process: response to stimulus (GO:0050896);; biological process: cellular component organization or biogenesis (GO:0071840);; molecular function: binding (GO:0005488)</t>
  </si>
  <si>
    <t>PH02Gene03791</t>
  </si>
  <si>
    <t xml:space="preserve">Molecular Function: ATP binding (GO:0005524);; Cellular Component: mitochondrion (GO:0005739);; Biological Process: mitochondrion organization (GO:0007005);; </t>
  </si>
  <si>
    <t xml:space="preserve">K17681|1.6e-272|dosa:Os02t0697600-01|K17681 ATPase family AAA domain-containing protein 3A/B | (RefSeq) Os02g0697600; ATPase, AAA-type, core domain containing protein. </t>
  </si>
  <si>
    <t>Domain of unknown function (DUF3523)</t>
  </si>
  <si>
    <t>hypothetical protein OsI_08571 [Oryza sativa Indica Group]</t>
  </si>
  <si>
    <t>Phyllostachys_edulis_newGene_3174</t>
  </si>
  <si>
    <t>PH02Gene46530</t>
  </si>
  <si>
    <t xml:space="preserve">K00430|3.6e-151|obr:102705434|K00430 peroxidase [EC:1.11.1.7] | (RefSeq) peroxidase 5-like </t>
  </si>
  <si>
    <t>peroxidase 5-like [Panicum hallii]</t>
  </si>
  <si>
    <t>Phyllostachys_edulis_newGene_11571</t>
  </si>
  <si>
    <t>PH02Gene02778</t>
  </si>
  <si>
    <t xml:space="preserve">K09775|5.6e-12|dzi:111283728|K09775 uncharacterized protein | (RefSeq) uncharacterized protein LOC111283728 isoform X1 </t>
  </si>
  <si>
    <t>Glycosyltransferase BC10 OS=Oryza sativa subsp. japonica OX=39947 GN=BC10 PE=1 SV=1</t>
  </si>
  <si>
    <t>hypothetical protein OsI_24353 [Oryza sativa Indica Group]</t>
  </si>
  <si>
    <t>PH02Gene36786</t>
  </si>
  <si>
    <t>PH02Gene06233</t>
  </si>
  <si>
    <t xml:space="preserve">K15430|3.5e-269|bdi:100840754|K15430 tRNA (guanine10-N2)-methyltransferase [EC:2.1.1.214] | (RefSeq) tRNA (guanine(10)-N2)-methyltransferase homolog </t>
  </si>
  <si>
    <t>Putative RNA methylase family UPF0020</t>
  </si>
  <si>
    <t>hypothetical protein E2562_008701 [Oryza meyeriana var. granulata]</t>
  </si>
  <si>
    <t>PH02Gene08981</t>
  </si>
  <si>
    <t xml:space="preserve">Biological Process: jasmonic acid metabolic process (GO:0009694);; Biological Process: response to jasmonic acid (GO:0009753);; Biological Process: regulation of systemic acquired resistance (GO:0010112);; Molecular Function: jasmonyl-Ile conjugate hydrolase activity (GO:1990206);; </t>
  </si>
  <si>
    <t xml:space="preserve">K21604|3.6e-191|dosa:Os06t0691400-01|K21604 jasmonoyl-L-amino acid hydrolase [EC:3.5.1.127] | (RefSeq) Os06g0691400; Similar to IAA-amino acid conjugate hydrolase-like protein (Fragment). </t>
  </si>
  <si>
    <t>IAA-amino acid hydrolase ILR1-like 6 OS=Oryza sativa subsp. japonica OX=39947 GN=ILL6 PE=2 SV=1</t>
  </si>
  <si>
    <t>IAA-amino acid hydrolase ILR1-like 6 [Oryza sativa Japonica Group]</t>
  </si>
  <si>
    <t>biological process: metabolic process (GO:0008152);; biological process: cellular process (GO:0009987);; biological process: single-organism process (GO:0044699);; biological process: response to stimulus (GO:0050896);; biological process: biological regulation (GO:0065007);; molecular function: catalytic activity (GO:0003824)</t>
  </si>
  <si>
    <t>PH02Gene49756</t>
  </si>
  <si>
    <t>ACT domain-containing protein ACR9 OS=Arabidopsis thaliana OX=3702 GN=ACR9 PE=2 SV=1</t>
  </si>
  <si>
    <t>ACT domain-containing protein ACR9 isoform X1 [Brachypodium distachyon]</t>
  </si>
  <si>
    <t>PH02Gene26770</t>
  </si>
  <si>
    <t>uncharacterized protein LOC4340984 [Oryza sativa Japonica Group]</t>
  </si>
  <si>
    <t>PH02Gene19014</t>
  </si>
  <si>
    <t>Tetraspanin-8 OS=Arabidopsis thaliana OX=3702 GN=TET8 PE=2 SV=1</t>
  </si>
  <si>
    <t>hypothetical protein EJB05_43079 [Eragrostis curvula]</t>
  </si>
  <si>
    <t>PH02Gene07525</t>
  </si>
  <si>
    <t xml:space="preserve">K00830|3.2e-223|obr:102706217|K00830 alanine-glyoxylate transaminase / serine-glyoxylate transaminase / serine-pyruvate transaminase [EC:2.6.1.44 2.6.1.45 2.6.1.51] | (RefSeq) serine--glyoxylate aminotransferase </t>
  </si>
  <si>
    <t>hypothetical protein E2562_018123 [Oryza meyeriana var. granulata]</t>
  </si>
  <si>
    <t>PH02Gene21448</t>
  </si>
  <si>
    <t xml:space="preserve">K06268|4.5e-103|dosa:Os05t0534400-01|K06268 serine/threonine-protein phosphatase 2B regulatory subunit | (RefSeq) Os05g0534400, CALCINEURIN_B-LIKE_PROTEIN_4, CBL4; Similar to Calcineurin B-like protein 4 (SALT OVERLY SENSITIVE 3 protein). </t>
  </si>
  <si>
    <t>Calcineurin B-like protein 4 OS=Oryza sativa subsp. japonica OX=39947 GN=CBL4 PE=1 SV=1</t>
  </si>
  <si>
    <t>calcineurin B-like protein 4 isoform X2 [Oryza sativa Japonica Group]</t>
  </si>
  <si>
    <t>PH02Gene06312</t>
  </si>
  <si>
    <t xml:space="preserve">K14508|1.1e-65|ats:109769559|K14508 regulatory protein NPR1 | (RefSeq) LOC109769559; BTB/POZ domain and ankyrin repeat-containing protein NPR1-like </t>
  </si>
  <si>
    <t>BTB/POZ domain and ankyrin repeat-containing protein NPR1 OS=Oryza sativa subsp. japonica OX=39947 GN=NPR1 PE=1 SV=1</t>
  </si>
  <si>
    <t>hypothetical protein C2845_PM08G02680 [Panicum miliaceum]</t>
  </si>
  <si>
    <t>PH02Gene32435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</si>
  <si>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ATP binding (GO:0005524);; Cellular Component: cellular_component (GO:0005575);; Cellular Component: intracellular (GO:0005622);; Cellular Component: cell (GO:0005623);;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biological_process (GO:0008150);; Biological Process: metabolic process (GO:0008152);;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peptidyl-serine phosphorylation (GO:0018105);; Biological Process: peptidyl-threonine phosphorylation (GO:0018107);; Biological Process: peptidyl-amino acid modification (GO:0018193);; Biological Process: peptidyl-serine modification (GO:0018209);; Biological Process: peptidyl-threonine modification (GO:0018210);; Biological Process: protein metabolic process (GO:0019538);; Biological Process: signaling (GO:0023052);; Biological Process: intracellular signal transduction (GO:0035556);;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organic substance metabolic process (GO:0071704);; Biological Process: organonitrogen compound metabolic process (GO:1901564);; </t>
  </si>
  <si>
    <t xml:space="preserve">K07198|3.7e-134|nsy:104246734|K07198 5'-AMP-activated protein kinase, catalytic alpha subunit [EC:2.7.11.11] | (RefSeq) CBL-interacting protein kinase 5 </t>
  </si>
  <si>
    <t>Putative CBL-interacting protein kinase 13 OS=Oryza sativa subsp. japonica OX=39947 GN=CIPK13 PE=3 SV=1</t>
  </si>
  <si>
    <t>hypothetical protein E2562_014970 [Oryza meyeriana var. granulata]</t>
  </si>
  <si>
    <t>PH02Gene40097</t>
  </si>
  <si>
    <t xml:space="preserve">Molecular Function: nucleotide binding (GO:0000166);; Biological Process: defense response (GO:0006952);; </t>
  </si>
  <si>
    <t xml:space="preserve">K13457|2.3e-60|sbi:8082060|K13457 disease resistance protein RPM1 | (RefSeq) putative disease resistance protein At1g59780 </t>
  </si>
  <si>
    <t>PH02Gene41296</t>
  </si>
  <si>
    <t xml:space="preserve">Molecular Function: carbon-sulfur lyase activity (GO:0016846);; </t>
  </si>
  <si>
    <t>Glutathione-dependent formaldehyde-activating enzyme</t>
  </si>
  <si>
    <t>centromere protein V [Brachypodium distachyon]</t>
  </si>
  <si>
    <t>PH02Gene03578</t>
  </si>
  <si>
    <t xml:space="preserve">K05681|2.4e-155|nau:109228191|K05681 ATP-binding cassette, subfamily G (WHITE), member 2 | (RefSeq) ABC transporter G family member 9-like </t>
  </si>
  <si>
    <t>Phyllostachys_edulis_newGene_17579</t>
  </si>
  <si>
    <t>PH02Gene00359</t>
  </si>
  <si>
    <t xml:space="preserve">K18678|7.9e-121|sbi:8070303|K18678 phytol kinase [EC:2.7.1.182] | (RefSeq) probable phytol kinase, chloroplastic </t>
  </si>
  <si>
    <t>Probable phytol kinase, chloroplastic OS=Zea mays OX=4577 PE=2 SV=1</t>
  </si>
  <si>
    <t>putative phytol kinase, chloroplastic [Panicum miliaceum]</t>
  </si>
  <si>
    <t>PH02Gene01416</t>
  </si>
  <si>
    <t xml:space="preserve">K11584|6.2e-264|obr:102713084|K11584 serine/threonine-protein phosphatase 2A regulatory subunit B' | (RefSeq) serine/threonine protein phosphatase 2A 57 kDa regulatory subunit B' iota isoform </t>
  </si>
  <si>
    <t>PH02Gene07513</t>
  </si>
  <si>
    <t xml:space="preserve">K02910|6.2e-61|obr:102707422|K02910 large subunit ribosomal protein L31e | (RefSeq) 60S ribosomal protein L31 </t>
  </si>
  <si>
    <t>PREDICTED: 60S ribosomal protein L31 [Oryza brachyantha]</t>
  </si>
  <si>
    <t>PH02Gene40359</t>
  </si>
  <si>
    <t xml:space="preserve">Cellular Component: cytoplasm (GO:0005737);; Biological Process: glycerol ether metabolic process (GO:0006662);; Cellular Component: chloroplast (GO:0009507);; Biological Process: plastid organization (GO:0009657);; Molecular Function: protein disulfide oxidoreductase activity (GO:0015035);; Molecular Function: oxidoreductase activity, acting on a sulfur group of donors, disulfide as acceptor (GO:0016671);; Biological Process: hydrogen peroxide catabolic process (GO:0042744);; Biological Process: cell redox homeostasis (GO:0045454);; Molecular Function: protein-disulfide reductase activity (GO:0047134);; </t>
  </si>
  <si>
    <t xml:space="preserve">K03671|2.0e-60|bdi:100844323|K03671 thioredoxin 1 | (RefSeq) thioredoxin M-type, chloroplastic </t>
  </si>
  <si>
    <t>Thioredoxin M5, chloroplastic OS=Oryza sativa subsp. japonica OX=39947 GN=TRXM PE=2 SV=1</t>
  </si>
  <si>
    <t>thioredoxin M-type, chloroplastic [Brachypodium distachyon]</t>
  </si>
  <si>
    <t>cellular component: cell (GO:0005623);; cellular component: cell part (GO:0044464);; biological process: metabolic process (GO:0008152);; biological process: single-organism process (GO:0044699);; cellular component: organelle (GO:0043226);; biological process: cellular process (GO:0009987);; biological process: cellular component organization or biogenesis (GO:0071840);; molecular function: catalytic activity (GO:0003824);; biological process: biological regulation (GO:0065007)</t>
  </si>
  <si>
    <t>PH02Gene27736</t>
  </si>
  <si>
    <t>uncharacterized protein LOC100822408 isoform X1 [Brachypodium distachyon]</t>
  </si>
  <si>
    <t>PH02Gene49468</t>
  </si>
  <si>
    <t xml:space="preserve">K15078|1.8e-17|nta:107824180|K15078 structure-specific endonuclease subunit SLX1 [EC:3.6.1.-] | (RefSeq) putative disease resistance protein RGA3 </t>
  </si>
  <si>
    <t>hypothetical protein E2562_020378 [Oryza meyeriana var. granulata]</t>
  </si>
  <si>
    <t>PH02Gene23033</t>
  </si>
  <si>
    <t xml:space="preserve">K11251|5.0e-62|ats:109779350|K11251 histone H2A | (RefSeq) LOC109779350; probable histone H2A variant 2 </t>
  </si>
  <si>
    <t>Phyllostachys_edulis_newGene_12002</t>
  </si>
  <si>
    <t>PH02Gene34027</t>
  </si>
  <si>
    <t>PH02Gene50762</t>
  </si>
  <si>
    <t>hypothetical protein E2562_029936 [Oryza meyeriana var. granulata]</t>
  </si>
  <si>
    <t>PH02Gene21106</t>
  </si>
  <si>
    <t xml:space="preserve">Biological Process: isoprenoid biosynthetic process (GO:0008299);; Molecular Function: transferase activity, transferring alkyl or aryl (other than methyl) groups (GO:0016765);; </t>
  </si>
  <si>
    <t xml:space="preserve">K00787|5.2e-193|zma:541903|K00787 farnesyl diphosphate synthase [EC:2.5.1.1 2.5.1.10] | (RefSeq) fps1; farnesyl pyrophosphate synthase </t>
  </si>
  <si>
    <t>Farnesyl pyrophosphate synthase OS=Zea mays OX=4577 GN=FPS PE=2 SV=1</t>
  </si>
  <si>
    <t>Farnesyl pyrophosphate synthase mRNA [Indosasa hispida]</t>
  </si>
  <si>
    <t>PH02Gene33595</t>
  </si>
  <si>
    <t xml:space="preserve">Molecular Function: molecular_function (GO:0003674);; Molecular Function: catalytic activity (GO:0003824);; Molecular Function: hydrolase activity, hydrolyzing O-glycosyl compounds (GO:0004553);; Molecular Function: beta-galactosidase activity (GO:0004565);; Cellular Component: cellular_component (GO:0005575);; Cellular Component: cell wall (GO:0005618);; Cellular Component: intracellular (GO:0005622);; Cellular Component: cell (GO:0005623);; Cellular Component: cytoplasm (GO:0005737);; Cellular Component: vacuole (GO:0005773);; Molecular Function: galactosidase activity (GO:0015925);; Molecular Function: hydrolase activity (GO:0016787);; Molecular Function: hydrolase activity, acting on glycosyl bonds (GO:0016798);; Molecular Function: carbohydrate binding (GO:0030246);; Cellular Component: external encapsulating structure (GO:0030312);;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Cellular Component: cell periphery (GO:0071944);; </t>
  </si>
  <si>
    <t xml:space="preserve">K12309|2.7e-179|ath:AT3G52840|K12309 beta-galactosidase [EC:3.2.1.23] | (RefSeq) BGAL2; beta-galactosidase 2 </t>
  </si>
  <si>
    <t>Beta-galactosidase 11 OS=Oryza sativa subsp. japonica OX=39947 GN=Os08g0549200 PE=2 SV=1</t>
  </si>
  <si>
    <t>hypothetical protein E2562_007177 [Oryza meyeriana var. granulata]</t>
  </si>
  <si>
    <t>molecular function: catalytic activity (GO:0003824);; cellular component: cell (GO:0005623);; cellular component: cell part (GO:0044464);; cellular component: organelle (GO:0043226);; molecular function: binding (GO:0005488)</t>
  </si>
  <si>
    <t>PH02Gene16538</t>
  </si>
  <si>
    <t xml:space="preserve">Biological Process: cellulose microfibril organization (GO:0010215);; Cellular Component: anchored component of membrane (GO:0031225);; </t>
  </si>
  <si>
    <t>COBRA-like protein 1 OS=Oryza sativa subsp. japonica OX=39947 GN=BC1L6 PE=2 SV=1</t>
  </si>
  <si>
    <t>hypothetical protein E2562_015730 [Oryza meyeriana var. granulata]</t>
  </si>
  <si>
    <t>PH02Gene01702</t>
  </si>
  <si>
    <t xml:space="preserve">K03327|2.1e-19|cic:CICLE_v10018703mg|K03327 multidrug resistance protein, MATE family | (RefSeq) hypothetical protein </t>
  </si>
  <si>
    <t>G-type lectin S-receptor-like serine/threonine-protein kinase At4g27290 OS=Arabidopsis thaliana OX=3702 GN=At4g27290 PE=3 SV=4</t>
  </si>
  <si>
    <t>hypothetical protein SETIT_5G030600v2 [Setaria italica]</t>
  </si>
  <si>
    <t>Phyllostachys_edulis_newGene_1727</t>
  </si>
  <si>
    <t xml:space="preserve">K13416|8.0e-49|adu:107481749|K13416 brassinosteroid insensitive 1-associated receptor kinase 1 [EC:2.7.10.1 2.7.11.1] | (RefSeq) BRASSINOSTEROID INSENSITIVE 1-associated receptor kinase 1-like isoform X1 </t>
  </si>
  <si>
    <t>PH02Gene01325</t>
  </si>
  <si>
    <t>hypothetical protein BAE44_0000415 [Dichanthelium oligosanthes]</t>
  </si>
  <si>
    <t>PH02Gene24602</t>
  </si>
  <si>
    <t xml:space="preserve">Molecular Function: DNA binding (GO:0003677);; Biological Process: transcription, DNA-templated (GO:0006351);; Cellular Component: host cell nucleus (GO:0042025);; </t>
  </si>
  <si>
    <t xml:space="preserve">K03005|1.7e-190|ats:109759463|K03005 DNA-directed RNA polymerase I subunit RPA49 | (RefSeq) LOC109759463; DNA-directed RNA polymerase I subunit rpa49 </t>
  </si>
  <si>
    <t>A49-like RNA polymerase I associated factor</t>
  </si>
  <si>
    <t>DNA-directed RNA polymerase I subunit rpa49 [Aegilops tauschii subsp. tauschii]</t>
  </si>
  <si>
    <t>molecular function: binding (GO:0005488);; biological process: metabolic process (GO:0008152);; biological process: cellular process (GO:0009987);; cellular component: other organism (GO:0044215);; cellular component: other organism part (GO:0044217)</t>
  </si>
  <si>
    <t>PH02Gene49643</t>
  </si>
  <si>
    <t xml:space="preserve">K14861|0.0e+00|bdi:100836046|K14861 nucleolar pre-ribosomal-associated protein 1 | (RefSeq) uncharacterized protein LOC100836046 </t>
  </si>
  <si>
    <t>Ribosome 60S biogenesis N-terminal</t>
  </si>
  <si>
    <t>uncharacterized protein LOC4337062 isoform X2 [Oryza sativa Japonica Group]</t>
  </si>
  <si>
    <t>PH02Gene45727</t>
  </si>
  <si>
    <t xml:space="preserve">K17609|8.6e-198|cic:CICLE_v10010213mg|K17609 nucleoredoxin [EC:1.8.1.8] | (RefSeq) hypothetical protein </t>
  </si>
  <si>
    <t>U-box domain-containing protein 51 OS=Arabidopsis thaliana OX=3702 GN=PUB51 PE=2 SV=2</t>
  </si>
  <si>
    <t>hypothetical protein E2562_019789 [Oryza meyeriana var. granulata]</t>
  </si>
  <si>
    <t>PH02Gene21918</t>
  </si>
  <si>
    <t xml:space="preserve">Molecular Function: DNA binding (GO:0003677);; Molecular Function: DNA topoisomerase type I activity (GO:0003917);; Cellular Component: chromosome (GO:0005694);; Biological Process: DNA topological change (GO:0006265);; </t>
  </si>
  <si>
    <t xml:space="preserve">K03168|6.2e-147|ghi:107943645|K03168 DNA topoisomerase I [EC:5.6.2.1] | (RefSeq) DNA topoisomerase 1-like </t>
  </si>
  <si>
    <t>DNA topoisomerase 1-like [Setaria viridis]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</si>
  <si>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cellular component organization or biogenesis (GO:0071840)</t>
  </si>
  <si>
    <t>PH02Gene48570</t>
  </si>
  <si>
    <t>hypothetical protein E2562_009562 [Oryza meyeriana var. granulata]</t>
  </si>
  <si>
    <t>PH02Gene41807</t>
  </si>
  <si>
    <t>Disease resistance protein RPS2 OS=Arabidopsis thaliana OX=3702 GN=RPS2 PE=1 SV=1</t>
  </si>
  <si>
    <t>PH02Gene13872</t>
  </si>
  <si>
    <t xml:space="preserve">K22068|1.8e-12|mdm:103414862|K22068 iron-sulfur cluster assembly enzyme ISCU, mitochondrial | (RefSeq) iron-sulfur cluster assembly protein 1-like </t>
  </si>
  <si>
    <t>hypothetical protein E2562_019171 [Oryza meyeriana var. granulata]</t>
  </si>
  <si>
    <t>PH02Gene29146</t>
  </si>
  <si>
    <t xml:space="preserve">K20181|1.6e-82|mtr:MTR_5g026090|K20181 vacuolar protein sorting-associated protein 18 | (RefSeq) vacuolar sorting-associated-like protein </t>
  </si>
  <si>
    <t>PH02Gene39999</t>
  </si>
  <si>
    <t xml:space="preserve">K05894|4.0e-191|sita:101762295|K05894 12-oxophytodienoic acid reductase [EC:1.3.1.42] | (RefSeq) 12-oxophytodienoate reductase 1 </t>
  </si>
  <si>
    <t>12-oxophytodienoate reductase 1-like [Panicum miliaceum]</t>
  </si>
  <si>
    <t>PH02Gene35123</t>
  </si>
  <si>
    <t xml:space="preserve">K05658|0.0e+00|ats:109776869|K05658 ATP-binding cassette, subfamily B (MDR/TAP), member 1 [EC:7.6.2.2] | (RefSeq) LOC109776869; ABC transporter B family member 11-like </t>
  </si>
  <si>
    <t>ABC transporter B family member 11-like [Hordeum vulgare]</t>
  </si>
  <si>
    <t>Phyllostachys_edulis_newGene_11178</t>
  </si>
  <si>
    <t>PH02Gene50432</t>
  </si>
  <si>
    <t>PH02Gene19140</t>
  </si>
  <si>
    <t xml:space="preserve">Molecular Function: RNA binding (GO:0003723);; Cellular Component: nucleolus (GO:0005730);; Biological Process: ribosome biogenesis (GO:0042254);; Cellular Component: ribonucleoprotein complex (GO:1990904);; </t>
  </si>
  <si>
    <t xml:space="preserve">K12845|9.7e-65|bdi:100824839|K12845 U4/U6 small nuclear ribonucleoprotein SNU13 | (RefSeq) NHP2-like protein 1 </t>
  </si>
  <si>
    <t>Ribosome biogenesis in eukaryotes (ko03008);; Spliceosome (ko03040)</t>
  </si>
  <si>
    <t>NHP2-like protein 1 [Brachypodium distachyon]</t>
  </si>
  <si>
    <t>molecular function: binding (GO:0005488);; cellular component: cell (GO:0005623);; cellular component: organelle (GO:0043226);; cellular component: organelle part (GO:0044422);; cellular component: cell part (GO:0044464);; biological process: cellular component organization or biogenesis (GO:0071840);; cellular component: macromolecular complex (GO:0032991)</t>
  </si>
  <si>
    <t>PH02Gene30460</t>
  </si>
  <si>
    <t>PH02Gene26230</t>
  </si>
  <si>
    <t xml:space="preserve">K01534|1.7e-47|var:108330779|K01534 Zn2+/Cd2+-exporting ATPase [EC:7.2.2.12 7.2.2.21] | (RefSeq) cadmium/zinc-transporting ATPase HMA3-like </t>
  </si>
  <si>
    <t>Probable receptor-like serine/threonine-protein kinase At5g57670 OS=Arabidopsis thaliana OX=3702 GN=At5g57670 PE=2 SV=1</t>
  </si>
  <si>
    <t>probable receptor-like serine/threonine-protein kinase At5g57670 isoform X2 [Panicum hallii]</t>
  </si>
  <si>
    <t>PH02Gene32320</t>
  </si>
  <si>
    <t xml:space="preserve">K01177|4.5e-268|sita:101761744|K01177 beta-amylase [EC:3.2.1.2] | (RefSeq) beta-amylase 3, chloroplastic </t>
  </si>
  <si>
    <t>PH02Gene12550</t>
  </si>
  <si>
    <t xml:space="preserve">Biological Process: regionalization (GO:0003002);; Molecular Function: molecular_function (GO:0003674);; Molecular Function: transcription cofactor activity (GO:0003712);; Molecular Function: transcription coactivator activity (GO:0003713);; Biological Process: multicellular organism development (GO:0007275);; Biological Process: pattern specification process (GO:0007389);; Biological Process: biological_process (GO:0008150);; Biological Process: cell proliferation (GO:0008283);; Biological Process: regulation of biosynthetic process (GO:0009889);; Biological Process: positive regulation of biosynthetic process (GO:0009891);; Biological Process: positive regulation of metabolic process (GO:0009893);; Biological Process: adaxial/abaxial pattern specification (GO:0009955);;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regulation of nucleobase-containing compound metabolic process (GO:0019219);;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multicellular organismal process (GO:0032501);; Biological Process: developmental process (GO:0032502);; Biological Process: positive regulation of nucleobase-containing compound metabolic process (GO:0045935);; Biological Process: leaf development (GO:0048366);; Biological Process: shoot system development (GO:0048367);; Biological Process: positive regulation of biological process (GO:0048518);; Biological Process: positive regulation of cellular process (GO:0048522);;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Biological Process: regulation of primary metabolic process (GO:0080090);; Biological Process: plant organ development (GO:0099402);;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RNA biosynthetic process (GO:2001141);; </t>
  </si>
  <si>
    <t>SSXT protein (N-terminal region)</t>
  </si>
  <si>
    <t>GRF-interacting factor 1 OS=Oryza sativa subsp. japonica OX=39947 GN=GIF1 PE=1 SV=1</t>
  </si>
  <si>
    <t>hypothetical protein E2562_028217 [Oryza meyeriana var. granulata]</t>
  </si>
  <si>
    <t>biological process: multicellular organismal process (GO:0032501);; biological process: developmental process (GO:0032502);; biological process: single-organism process (GO:0044699);; biological process: biological regulation (GO:0065007);; molecular function: transcription factor activity, protein binding (GO:0000988)</t>
  </si>
  <si>
    <t>Phyllostachys_edulis_newGene_8310</t>
  </si>
  <si>
    <t>PH02Gene03042</t>
  </si>
  <si>
    <t xml:space="preserve">Biological Process: response to reactive oxygen species (GO:0000302);; Molecular Function: molecular_function (GO:0003674);; Molecular Function: catalytic activity (GO:0003824);; Molecular Function: monooxygenase activity (GO:0004497);; Molecular Function: iron ion binding (GO:0005506);; Cellular Component: cellular_component (GO:0005575);; Cellular Component: intracellular (GO:0005622);; Cellular Component: cell (GO:0005623);; Cellular Component: cytoplasm (GO:0005737);; Cellular Component: endoplasmic reticulum (GO:0005783);; Cellular Component: endoplasmic reticulum membrane (GO:0005789);; Biological Process: response to stress (GO:0006950);; Biological Process: response to oxidative stress (GO:0006979);; Biological Process: biological_process (GO:0008150);; Biological Process: metabolic process (GO:0008152);; Biological Process: biosynthetic process (GO:0009058);; Biological Process: response to endogenous stimulus (GO:0009719);; Biological Process: response to ethylene (GO:0009723);; Biological Process: response to hormone (GO:0009725);; Biological Process: response to auxin (GO:0009733);; Biological Process: cellular process (GO:0009987);; Biological Process: response to organic substance (GO:0010033);; Biological Process: response to inorganic substance (GO:0010035);; Biological Process: response to metal ion (GO:0010038);; Biological Process: response to iron ion (GO:0010039);; Cellular Component: endomembrane system (GO:0012505);; Cellular Component: membrane (GO:0016020);; Molecular Function: oxidoreductase activity (GO:0016491);; Molecular Function: oxidoreductase activity, acting on paired donors, with incorporation or reduction of molecular oxygen (GO:0016705);; Molecular Function: oxidoreductase activity, acting on paired donors, with incorporation or reduction of molecular oxygen, NAD(P)H as one donor, and incorporation of one atom of oxygen (GO:0016709);; Biological Process: secondary metabolic process (GO:0019748);; Molecular Function: heme binding (GO:0020037);; Cellular Component: organelle membrane (GO:0031090);; Cellular Component: organelle subcompartment (GO:0031984);; Biological Process: cellular response to hormone stimulus (GO:0032870);; Biological Process: cellular response to stress (GO:0033554);; Biological Process: cellular response to oxidative stress (GO:0034599);; Biological Process: cellular response to reactive oxygen species (GO:0034614);; Biological Process: cellular response to drug (GO:0035690);; Cellular Component: nuclear outer membrane-endoplasmic reticulum membrane network (GO:0042175);; Biological Process: response to chemical (GO:0042221);; Biological Process: response to drug (GO:0042493);;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endoplasmic reticulum part (GO:0044432);; Cellular Component: cytoplasmic part (GO:0044444);; Cellular Component: intracellular organelle part (GO:0044446);; Cellular Component: cell part (GO:0044464);; Biological Process: secondary metabolite biosynthetic process (GO:0044550);; Biological Process: response to stimulus (GO:0050896);; Biological Process: cellular response to stimulus (GO:0051716);; Biological Process: oxidation-reduction process (GO:0055114);; Biological Process: cellular response to chemical stimulus (GO:0070887);; Biological Process: cellular response to inorganic substance (GO:0071241);; Biological Process: cellular response to metal ion (GO:0071248);; Biological Process: cellular response to iron ion (GO:0071281);; Biological Process: cellular response to organic substance (GO:0071310);; Biological Process: cellular response to ethylene stimulus (GO:0071369);; Biological Process: cellular response to endogenous stimulus (GO:0071495);; Biological Process: response to nitric oxide (GO:0071731);; Biological Process: cellular response to nitric oxide (GO:0071732);; Biological Process: response to bronchodilator (GO:0097366);; Cellular Component: endoplasmic reticulum subcompartment (GO:0098827);; Biological Process: response to nitrogen compound (GO:1901698);; Biological Process: cellular response to nitrogen compound (GO:1901699);; Biological Process: response to oxygen-containing compound (GO:1901700);; Biological Process: cellular response to oxygen-containing compound (GO:1901701);; Biological Process: cellular response to reactive nitrogen species (GO:1902170);; </t>
  </si>
  <si>
    <t xml:space="preserve">K20623|6.7e-274|dosa:Os09t0441400-01|K20623 typhasterol/6-deoxotyphasterol 2alpha-hydroxylase | (RefSeq) Os09g0441400; Similar to Elicitor-inducible cytochrome P450. </t>
  </si>
  <si>
    <t>Trimethyltridecatetraene synthase OS=Zea mays OX=4577 GN=CYP92C6 PE=1 SV=1</t>
  </si>
  <si>
    <t>hypothetical protein E2562_034600 [Oryza meyeriana var. granulata]</t>
  </si>
  <si>
    <t>biological process: response to stimulus (GO:0050896);; molecular function: catalytic activity (GO:0003824);; biological process: metabolic process (GO:0008152);; biological process: single-organism process (GO:0044699);; molecular function: binding (GO:0005488);; cellular component: cell (GO:0005623);; cellular component: cell part (GO:0044464);; cellular component: organelle (GO:0043226);; cellular component: membrane (GO:0016020);; cellular component: organelle part (GO:0044422);; cellular component: membrane part (GO:0044425);; biological process: cellular process (GO:0009987)</t>
  </si>
  <si>
    <t>PH02Gene14308</t>
  </si>
  <si>
    <t xml:space="preserve">K15078|2.0e-96|tcc:18614561|K15078 structure-specific endonuclease subunit SLX1 [EC:3.6.1.-] | (RefSeq) putative disease resistance protein RGA3 </t>
  </si>
  <si>
    <t>putative disease resistance protein RGA4 [Oryza sativa Japonica Group]</t>
  </si>
  <si>
    <t>Phyllostachys_edulis_newGene_10323</t>
  </si>
  <si>
    <t xml:space="preserve">Cellular Component: Golgi membrane (GO:0000139);; Molecular Function: SNAP receptor activity (GO:0005484);; Cellular Component: endoplasmic reticulum (GO:0005783);; Cellular Component: endoplasmic reticulum membrane (GO:0005789);; Cellular Component: endoplasmic reticulum-Golgi intermediate compartment (GO:0005793);; Biological Process: ER to Golgi vesicle-mediated transport (GO:0006888);; Biological Process: retrograde vesicle-mediated transport, Golgi to ER (GO:0006890);; Cellular Component: ER to Golgi transport vesicle membrane (GO:0012507);; Cellular Component: integral component of membrane (GO:0016021);; Cellular Component: SNARE complex (GO:0031201);; Biological Process: vesicle fusion with Golgi apparatus (GO:0048280);; </t>
  </si>
  <si>
    <t xml:space="preserve">K08517|9.8e-34|ats:109759382|K08517 vesicle transport protein SEC22 | (RefSeq) LOC109759382; 25.3 kDa vesicle transport protein </t>
  </si>
  <si>
    <t>SNARE interactions in vesicular transport (ko04130);; Phagosome (ko04145)</t>
  </si>
  <si>
    <t>25.3 kDa vesicle transport protein OS=Arabidopsis thaliana OX=3702 GN=SEC22 PE=2 SV=1</t>
  </si>
  <si>
    <t>cellular component: cell (GO:0005623);; cellular component: membrane (GO:0016020);; cellular component: organelle (GO:0043226);; cellular component: organelle part (GO:0044422);; cellular component: cell part (GO:0044464);; molecular function: binding (GO:0005488);; cellular component: membrane part (GO:0044425);; biological process: localization (GO:0051179);; cellular component: macromolecular complex (GO:0032991);; biological process: cellular process (GO:0009987);; biological process: single-organism process (GO:0044699);; biological process: cellular component organization or biogenesis (GO:0071840)</t>
  </si>
  <si>
    <t>PH02Gene34667</t>
  </si>
  <si>
    <t xml:space="preserve">Cellular Component: nucleus (GO:0005634);; Cellular Component: cytoplasm (GO:0005737);; Biological Process: protein ubiquitination (GO:0016567);; Biological Process: modification-dependent protein catabolic process (GO:0019941);; Molecular Function: protein tag (GO:0031386);; Molecular Function: ubiquitin protein ligase binding (GO:0031625);; </t>
  </si>
  <si>
    <t xml:space="preserve">K08770|2.8e-255|ats:109747268|K08770 ubiquitin C | (RefSeq) LOC109747268; polyubiquitin-A isoform X1 </t>
  </si>
  <si>
    <t>Polyubiquitin OS=Nicotiana sylvestris OX=4096 GN=UBI11 PE=2 SV=1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</si>
  <si>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protein tag (GO:0031386);; molecular function: binding (GO:0005488)</t>
  </si>
  <si>
    <t>PH02Gene31017</t>
  </si>
  <si>
    <t>hypothetical protein GQ55_9G470800 [Panicum hallii var. hallii]</t>
  </si>
  <si>
    <t>PH02Gene43132</t>
  </si>
  <si>
    <t>PH02Gene08274</t>
  </si>
  <si>
    <t xml:space="preserve">K22133|5.1e-60|egr:104443802|K22133 oxalate---CoA ligase [EC:6.2.1.8] | (RefSeq) oxalate--CoA ligase </t>
  </si>
  <si>
    <t>Glyoxylate and dicarboxylate metabolism (ko00630)</t>
  </si>
  <si>
    <t>hypothetical protein PAHAL_2G099100 [Panicum hallii]</t>
  </si>
  <si>
    <t>PH02Gene02624</t>
  </si>
  <si>
    <t xml:space="preserve">K20718|1.0e-270|dosa:Os06t0203800-01|K20718 LRR receptor-like serine/threonine-protein kinase ERECTA [EC:2.7.11.1] | (RefSeq) Os06g0203800; Similar to ERECTA-like kinase 1. </t>
  </si>
  <si>
    <t>PH02Gene15626</t>
  </si>
  <si>
    <t xml:space="preserve">K23872|5.4e-121|pxb:103935493|K23872 putative homogalacturonan methyltransferase [EC:2.1.1.-] | (RefSeq) probable methyltransferase PMT13 </t>
  </si>
  <si>
    <t>Probable methyltransferase PMT7 OS=Arabidopsis thaliana OX=3702 GN=At5g04060 PE=2 SV=1</t>
  </si>
  <si>
    <t>probable methyltransferase PMT7 [Oryza sativa Japonica Group]</t>
  </si>
  <si>
    <t>PH02Gene40504</t>
  </si>
  <si>
    <t xml:space="preserve">K17479|5.2e-46|peq:110024261|K17479 glutaredoxin domain-containing cysteine-rich protein 1 | (RefSeq) uncharacterized protein At5g39865 </t>
  </si>
  <si>
    <t>hypothetical protein E2562_006682 [Oryza meyeriana var. granulata]</t>
  </si>
  <si>
    <t>PH02Gene37849</t>
  </si>
  <si>
    <t xml:space="preserve">K12373|3.6e-287|sbi:8056382|K12373 hexosaminidase [EC:3.2.1.52] | (RefSeq) beta-hexosaminidase 2 </t>
  </si>
  <si>
    <t>Beta-hexosaminidase 2 OS=Arabidopsis thaliana OX=3702 GN=HEXO2 PE=1 SV=1</t>
  </si>
  <si>
    <t>hypothetical protein GQ55_2G409200 [Panicum hallii var. hallii]</t>
  </si>
  <si>
    <t>PH02Gene06397</t>
  </si>
  <si>
    <t xml:space="preserve">K13430|5.2e-53|peq:110028637|K13430 serine/threonine-protein kinase PBS1 [EC:2.7.11.1] | (RefSeq) probable serine/threonine-protein kinase PBL7 </t>
  </si>
  <si>
    <t>hypothetical protein EJB05_32015 [Eragrostis curvula]</t>
  </si>
  <si>
    <t>Phyllostachys_edulis_newGene_15516</t>
  </si>
  <si>
    <t xml:space="preserve">K02957|1.0e-06|adu:107464900|K02957 small subunit ribosomal protein S15Ae | (RefSeq) 40S ribosomal protein S15a-1 </t>
  </si>
  <si>
    <t>PH02Gene09328</t>
  </si>
  <si>
    <t xml:space="preserve">Molecular Function: catalytic activity (GO:0003824);; Molecular Function: molybdenum ion binding (GO:0030151);; Molecular Function: pyridoxal phosphate binding (GO:0030170);; </t>
  </si>
  <si>
    <t xml:space="preserve">K15631|1.1e-27|dosa:Os06t0670000-01|K15631 molybdenum cofactor sulfurtransferase [EC:2.8.1.9] | (RefSeq) Os06g0670000; Similar to Molybdenum cofactor sulfurase. </t>
  </si>
  <si>
    <t>MOSC N-terminal beta barrel domain</t>
  </si>
  <si>
    <t>Molybdenum cofactor sulfurase OS=Oryza sativa subsp. japonica OX=39947 GN=MCSU3 PE=2 SV=2</t>
  </si>
  <si>
    <t>hypothetical protein E2562_008845 [Oryza meyeriana var. granulata]</t>
  </si>
  <si>
    <t>PH02Gene05201</t>
  </si>
  <si>
    <t xml:space="preserve">K07300|8.9e-18|gmx:100799616|K07300 Ca2+:H+ antiporter | (RefSeq) vacuolar cation/proton exchanger 5 isoform X1 </t>
  </si>
  <si>
    <t>ATP-utilising chromatin assembly and remodelling N-terminal</t>
  </si>
  <si>
    <t>DDT domain-containing protein DDB_G0282237 [Brachypodium distachyon]</t>
  </si>
  <si>
    <t>Phyllostachys_edulis_newGene_6241</t>
  </si>
  <si>
    <t>PH02Gene36618</t>
  </si>
  <si>
    <t xml:space="preserve">K18819|1.7e-167|sita:101769741|K18819 inositol 3-alpha-galactosyltransferase [EC:2.4.1.123] | (RefSeq) galactinol synthase 2 </t>
  </si>
  <si>
    <t>galactinol synthase 2-like [Rhodamnia argentea]</t>
  </si>
  <si>
    <t>PH02Gene00765</t>
  </si>
  <si>
    <t>hypothetical protein E2562_002967 [Oryza meyeriana var. granulata]</t>
  </si>
  <si>
    <t>Phyllostachys_edulis_newGene_896</t>
  </si>
  <si>
    <t xml:space="preserve">K08176|3.0e-09|aof:109841934|K08176 MFS transporter, PHS family, inorganic phosphate transporter | (RefSeq) LOW QUALITY PROTEIN: probable inorganic phosphate transporter 1-10 </t>
  </si>
  <si>
    <t>PH02Gene36054</t>
  </si>
  <si>
    <t xml:space="preserve">Molecular Function: NAD+ kinase activity (GO:0003951);; Molecular Function: acid phosphatase activity (GO:0003993);; Molecular Function: diacylglycerol kinase activity (GO:0004143);; Molecular Function: ATP binding (GO:0005524);; Biological Process: protein kinase C-activating G-protein coupled receptor signaling pathway (GO:0007205);; Cellular Component: integral component of membrane (GO:0016021);; Biological Process: intracellular signal transduction (GO:0035556);; Molecular Function: metal ion binding (GO:0046872);; </t>
  </si>
  <si>
    <t xml:space="preserve">K22390|0.0e+00|osa:9268839|K22390 acid phosphatase type 7 | (RefSeq) probable inactive purple acid phosphatase 1 </t>
  </si>
  <si>
    <t>probable inactive purple acid phosphatase 1 [Setaria viridis]</t>
  </si>
  <si>
    <t>biological process: metabolic process (GO:0008152);; biological process: cellular process (GO:0009987);; molecular function: catalytic activity (GO:0003824);; molecular function: binding (GO:0005488);; biological process: signaling (GO:0023052);; biological process: single-organism process (GO:0044699);; biological process: response to stimulus (GO:0050896);; biological process: biological regulation (GO:0065007);; cellular component: membrane (GO:0016020);; cellular component: membrane part (GO:0044425)</t>
  </si>
  <si>
    <t>PH02Gene33702</t>
  </si>
  <si>
    <t xml:space="preserve">K23280|7.0e-77|cam:101490276|K23280 rhamnogalacturonan I rhamnosyltransferase [EC:2.4.1.351] | (RefSeq) uncharacterized protein At1g04910-like </t>
  </si>
  <si>
    <t>O-fucosyltransferase 1 OS=Arabidopsis thaliana OX=3702 GN=OFUT1 PE=2 SV=1</t>
  </si>
  <si>
    <t>hypothetical protein E2562_026307 [Oryza meyeriana var. granulata]</t>
  </si>
  <si>
    <t>PH02Gene10608</t>
  </si>
  <si>
    <t xml:space="preserve">K13436|4.2e-64|nnu:104589714|K13436 pto-interacting protein 1 [EC:2.7.11.1] | (RefSeq) PTI1-like tyrosine-protein kinase 3 </t>
  </si>
  <si>
    <t>hypothetical protein BRADI_1g21040v3 [Brachypodium distachyon]</t>
  </si>
  <si>
    <t>PH02Gene24333</t>
  </si>
  <si>
    <t xml:space="preserve">K11000|3.8e-222|osa:4327807|K11000 callose synthase [EC:2.4.1.-] | (RefSeq) callose synthase 7 isoform X1 </t>
  </si>
  <si>
    <t>PH02Gene01247</t>
  </si>
  <si>
    <t xml:space="preserve">K16222|2.2e-21|dct:110107877|K16222 Dof zinc finger protein DOF5.5 | (RefSeq) cyclic dof factor 1 isoform X1 </t>
  </si>
  <si>
    <t>Dof zinc finger protein MNB1A OS=Zea mays OX=4577 GN=MNB1A PE=1 SV=2</t>
  </si>
  <si>
    <t>dof zinc finger protein MNB1A [Setaria italica]</t>
  </si>
  <si>
    <t>PH02Gene18141</t>
  </si>
  <si>
    <t xml:space="preserve">Cellular Component: cellular_component (GO:0005575);; Cellular Component: intracellular (GO:0005622);; Cellular Component: cell (GO:0005623);; Cellular Component: cytoplasm (GO:0005737);; Biological Process: protein folding (GO:0006457);; Cellular Component: chloroplast (GO:0009507);; Cellular Component: plastid envelope (GO:0009526);; Cellular Component: plastid stroma (GO:0009532);; Cellular Component: plastid (GO:0009536);; Cellular Component: chloroplast stroma (GO:0009570);; Cellular Component: chloroplast envelope (GO:0009941);; Biological Process: protein transport (GO:0015031);; Cellular Component: organelle envelope (GO:0031967);; Cellular Component: envelope (GO:0031975);;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</t>
  </si>
  <si>
    <t xml:space="preserve">K03545|1.1e-247|dosa:Os06t0308000-01|K03545 trigger factor | (RefSeq) Os06g0308000; Similar to Trigger factor-like protein. </t>
  </si>
  <si>
    <t>Bacterial trigger factor protein (TF)</t>
  </si>
  <si>
    <t>Trigger factor-like protein TIG, Chloroplastic OS=Arabidopsis thaliana OX=3702 GN=TIG PE=1 SV=1</t>
  </si>
  <si>
    <t>hypothetical protein E2562_029827 [Oryza meyeriana var. granulata]</t>
  </si>
  <si>
    <t>cellular component: cell (GO:0005623);; cellular component: cell part (GO:0044464);; biological process: cellular process (GO:0009987);; cellular component: organelle (GO:0043226);; cellular component: organelle part (GO:0044422);; biological process: localization (GO:0051179)</t>
  </si>
  <si>
    <t>PH02Gene07104</t>
  </si>
  <si>
    <t xml:space="preserve">K02912|1.3e-66|obr:102718015|K02912 large subunit ribosomal protein L32e | (RefSeq) 60S ribosomal protein L32-1-like </t>
  </si>
  <si>
    <t>Os08g0524600, partial [Oryza sativa Japonica Group]</t>
  </si>
  <si>
    <t>PH02Gene21965</t>
  </si>
  <si>
    <t xml:space="preserve">Molecular Function: molecular_function (GO:0003674);; Molecular Function: catalytic activity (GO:0003824);; Molecular Function: monooxygenase activity (GO:0004497);; Biological Process: biological_process (GO:0008150);; Biological Process: metabolic process (GO:0008152);; Molecular Function: oxidoreductase activity (GO:0016491);; Biological Process: oxidation-reduction process (GO:0055114);; </t>
  </si>
  <si>
    <t>PH02Gene44738</t>
  </si>
  <si>
    <t>PH02Gene13409</t>
  </si>
  <si>
    <t xml:space="preserve">K03029|6.4e-15|lang:109332961|K03029 26S proteasome regulatory subunit N10 | (RefSeq) 26S proteasome non-ATPase regulatory subunit 4 homolog </t>
  </si>
  <si>
    <t>Protein ALTERED PHOSPHATE STARVATION RESPONSE 1 OS=Arabidopsis thaliana OX=3702 GN=APSR1 PE=2 SV=1</t>
  </si>
  <si>
    <t>nitrate regulatory gene2 protein [Oryza sativa Japonica Group]</t>
  </si>
  <si>
    <t>PH02Gene26846</t>
  </si>
  <si>
    <t>B-box zinc finger protein 32 OS=Arabidopsis thaliana OX=3702 GN=BBX32 PE=1 SV=1</t>
  </si>
  <si>
    <t>B-box zinc finger protein 32-like [Aegilops tauschii subsp. tauschii]</t>
  </si>
  <si>
    <t>PH02Gene33767</t>
  </si>
  <si>
    <t xml:space="preserve">Molecular Function: monooxygenase activity (GO:0004497);; Molecular Function: FAD binding (GO:0071949);; </t>
  </si>
  <si>
    <t xml:space="preserve">K16286|2.1e-81|ats:109740460|K16286 E3 ubiquitin-protein ligase EL5 [EC:2.3.2.27] | (RefSeq) LOC109740460; E3 ubiquitin-protein ligase EL5-like </t>
  </si>
  <si>
    <t>Monooxygenase 1 OS=Arabidopsis thaliana OX=3702 GN=MO1 PE=2 SV=1</t>
  </si>
  <si>
    <t>monooxygenase 1-like isoform X2 [Elaeis guineensis]</t>
  </si>
  <si>
    <t>PH02Gene16850</t>
  </si>
  <si>
    <t xml:space="preserve">Biological Process: ribosomal small subunit assembly (GO:0000028);; Biological Process: maturation of SSU-rRNA from tricistronic rRNA transcript (SSU-rRNA, 5.8S rRNA, LSU-rRNA) (GO:0000462);; Molecular Function: structural constituent of ribosome (GO:0003735);; Cellular Component: ribosome (GO:0005840);; Biological Process: translation (GO:0006412);; Molecular Function: mRNA 5'-UTR binding (GO:0048027);; Molecular Function: small ribosomal subunit rRNA binding (GO:0070181);; </t>
  </si>
  <si>
    <t xml:space="preserve">K02955|5.3e-78|sita:101784487|K02955 small subunit ribosomal protein S14e | (RefSeq) 40S ribosomal protein S14 </t>
  </si>
  <si>
    <t>Ribosomal protein S11</t>
  </si>
  <si>
    <t>40S ribosomal protein S14 OS=Zea mays OX=4577 PE=3 SV=1</t>
  </si>
  <si>
    <t>biological process: cellular process (GO:0009987);; biological process: cellular component organization or biogenesis (GO:0071840);; biological process: metabolic process (GO:0008152);; molecular function: structural molecule activity (GO:0005198);; cellular component: cell (GO:0005623);; cellular component: macromolecular complex (GO:0032991);; cellular component: organelle (GO:0043226);; cellular component: cell part (GO:0044464);; molecular function: binding (GO:0005488)</t>
  </si>
  <si>
    <t>PH02Gene24599</t>
  </si>
  <si>
    <t xml:space="preserve">Cellular Component: peroxisome (GO:0005777);; Cellular Component: integral component of membrane (GO:0016021);; </t>
  </si>
  <si>
    <t>Eukaryotic protein of unknown function (DUF829)</t>
  </si>
  <si>
    <t>hypothetical protein E2562_004931 [Oryza meyeriana var. granulata]</t>
  </si>
  <si>
    <t>PH02Gene07528</t>
  </si>
  <si>
    <t>Fasciclin-like arabinogalactan protein 7 OS=Arabidopsis thaliana OX=3702 GN=FLA7 PE=2 SV=1</t>
  </si>
  <si>
    <t>fasciclin-like arabinogalactan protein 7 [Setaria viridis]</t>
  </si>
  <si>
    <t>PH02Gene42589</t>
  </si>
  <si>
    <t xml:space="preserve">Molecular Function: ATP binding (GO:0005524);; Cellular Component: integral component of membrane (GO:0016021);; Molecular Function: kinase activity (GO:0016301);; </t>
  </si>
  <si>
    <t>Zeta toxin</t>
  </si>
  <si>
    <t>Calmodulin calcium-dependent NAD kinase OS=Arabidopsis thaliana OX=3702 GN=NADKC PE=1 SV=1</t>
  </si>
  <si>
    <t>hypothetical protein EJB05_05587, partial [Eragrostis curvula]</t>
  </si>
  <si>
    <t>PH02Gene27344</t>
  </si>
  <si>
    <t xml:space="preserve">K22390|1.1e-240|sita:101786563|K22390 acid phosphatase type 7 | (RefSeq) purple acid phosphatase 2 </t>
  </si>
  <si>
    <t>PH02Gene22339</t>
  </si>
  <si>
    <t xml:space="preserve">Cellular Component: plant-type vacuole (GO:0000325);; Cellular Component: cellular_component (GO:0005575);; Cellular Component: intracellular (GO:0005622);; Cellular Component: cell (GO:0005623);; Cellular Component: cytoplasm (GO:0005737);; Cellular Component: vacuole (GO:0005773);; Cellular Component: vacuolar membrane (GO:0005774);; Cellular Component: endoplasmic reticulum (GO:0005783);; Biological Process: multicellular organism development (GO:0007275);; Biological Process: aging (GO:0007568);; Biological Process: biological_process (GO:0008150);; Cellular Component: chloroplast (GO:0009507);; Cellular Component: plastid (GO:0009536);; Cellular Component: plant-type vacuole membrane (GO:0009705);; Biological Process: abscission (GO:0009838);; Biological Process: cellular process (GO:0009987);; Biological Process: endomembrane system organization (GO:0010256);; Cellular Component: endomembrane system (GO:0012505);; Cellular Component: membrane (GO:0016020);; Biological Process: cellular component organization (GO:0016043);; Cellular Component: organelle membrane (GO:0031090);;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vacuolar part (GO:0044437);; Cellular Component: cytoplasmic part (GO:0044444);; Cellular Component: intracellular organelle part (GO:0044446);; Cellular Component: cell part (GO:0044464);; Biological Process: system development (GO:0048731);; Biological Process: anatomical structure development (GO:0048856);; Biological Process: cellular component organization or biogenesis (GO:0071840);; Biological Process: plant organ senescence (GO:0090693);; Cellular Component: bounding membrane of organelle (GO:0098588);; Cellular Component: whole membrane (GO:0098805);; Biological Process: plant organ development (GO:0099402);; </t>
  </si>
  <si>
    <t xml:space="preserve">K01510|4.4e-23|peq:110028934|K01510 apyrase [EC:3.6.1.5] | (RefSeq) probable apyrase 6 isoform X1 </t>
  </si>
  <si>
    <t>Protein DMP4 OS=Arabidopsis thaliana OX=3702 GN=DMP4 PE=2 SV=1</t>
  </si>
  <si>
    <t>hypothetical protein E2562_028186 [Oryza meyeriana var. granulata]</t>
  </si>
  <si>
    <t>PH02Gene16064</t>
  </si>
  <si>
    <t xml:space="preserve">Molecular Function: hydrolase activity (GO:0016787);; Molecular Function: carboxy-lyase activity (GO:0016831);; </t>
  </si>
  <si>
    <t>Amidohydrolase</t>
  </si>
  <si>
    <t>Phyllostachys_edulis_newGene_8932</t>
  </si>
  <si>
    <t>PH02Gene28412</t>
  </si>
  <si>
    <t>hypothetical protein OsI_24085 [Oryza sativa Indica Group]</t>
  </si>
  <si>
    <t>PH02Gene20743</t>
  </si>
  <si>
    <t xml:space="preserve">Molecular Function: DNA binding (GO:0003677);; Cellular Component: nucleus (GO:0005634);; Biological Process: positive regulation of transcription, DNA-templated (GO:0045893);; Biological Process: positive regulation of response to salt stress (GO:1901002);; </t>
  </si>
  <si>
    <t xml:space="preserve">K00521|1.1e-40|cmos:111447866|K00521 ferric-chelate reductase [EC:1.16.1.7] | (RefSeq) ferric reduction oxidase 7, chloroplastic-like </t>
  </si>
  <si>
    <t>NAC domain-containing protein 71 OS=Oryza sativa subsp. japonica OX=39947 GN=NAC071 PE=1 SV=1</t>
  </si>
  <si>
    <t>hypothetical protein E2562_001879 [Oryza meyeriana var. granulata]</t>
  </si>
  <si>
    <t>PH02Gene07610</t>
  </si>
  <si>
    <t xml:space="preserve">Molecular Function: DNA binding (GO:0003677);; Cellular Component: nucleus (GO:0005634);; Molecular Function: lipid binding (GO:0008289);; </t>
  </si>
  <si>
    <t xml:space="preserve">K09338|0.0e+00|dosa:Os12t0612700-01|K09338 homeobox-leucine zipper protein | (RefSeq) Os12g0612700, HOMEOBOX_GENE_33, HOX33, HOMEODOMAIN_CONTAINING_PROTEIN_3, OSHB3; Similar to HD-Zip protein (Homeodomain transcription factor) (ATHB-14) (Homeodomain-leucine zipper protein 14). </t>
  </si>
  <si>
    <t>Homeobox-leucine zipper protein HOX33 OS=Oryza sativa subsp. indica OX=39946 GN=HOX33 PE=2 SV=2</t>
  </si>
  <si>
    <t>homeobox-leucine zipper protein HOX33 [Oryza sativa Japonica Group]</t>
  </si>
  <si>
    <t>PH02Gene28467</t>
  </si>
  <si>
    <t xml:space="preserve">K13457|6.3e-268|sbi:8073755|K13457 disease resistance protein RPM1 | (RefSeq) disease resistance protein RPM1 </t>
  </si>
  <si>
    <t>putative disease resistance RPP13-like protein 3 isoform X2 [Setaria viridis]</t>
  </si>
  <si>
    <t>PH02Gene40093</t>
  </si>
  <si>
    <t xml:space="preserve">K13457|3.3e-193|sbi:8082060|K13457 disease resistance protein RPM1 | (RefSeq) putative disease resistance protein At1g59780 </t>
  </si>
  <si>
    <t>PH02Gene29317</t>
  </si>
  <si>
    <t xml:space="preserve">Cellular Component: pre-autophagosomal structure (GO:0000407);; Biological Process: autophagy of mitochondrion (GO:0000422);; Biological Process: mitophagy (GO:0000423);; Cellular Component: cytosol (GO:0005829);; Biological Process: macroautophagy (GO:0016236);; Molecular Function: protein kinase regulator activity (GO:0019887);; Cellular Component: extrinsic component of membrane (GO:0019898);; Molecular Function: protein kinase binding (GO:0019901);; Biological Process: activation of protein kinase activity (GO:0032147);; Biological Process: protein localization to pre-autophagosomal structure (GO:0034497);; Biological Process: piecemeal microautophagy of nucleus (GO:0034727);; Biological Process: autophagy of nucleus (GO:0044804);; Cellular Component: ATG1/ULK1 kinase complex (GO:1990316);; </t>
  </si>
  <si>
    <t xml:space="preserve">K08331|1.3e-240|sbi:8075163|K08331 autophagy-related protein 13 | (RefSeq) autophagy-related protein 13a isoform X1 </t>
  </si>
  <si>
    <t>Autophagy-related protein 13</t>
  </si>
  <si>
    <t>Autophagy-related protein 13a OS=Arabidopsis thaliana OX=3702 GN=ATG13A PE=1 SV=1</t>
  </si>
  <si>
    <t>autophagy-related protein 13a isoform X1 [Sorghum bicolor]</t>
  </si>
  <si>
    <t>cellular component: cell (GO:0005623);;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biological process: biological regulation (GO:0065007);; molecular function: molecular function regulator (GO:0098772);; cellular component: membrane (GO:0016020);; cellular component: membrane part (GO:0044425);; molecular function: binding (GO:0005488);; biological process: localization (GO:0051179);; cellular component: macromolecular complex (GO:0032991)</t>
  </si>
  <si>
    <t>PH02Gene34281</t>
  </si>
  <si>
    <t xml:space="preserve">K02541|0.0e+00|dosa:Os05t0476200-01|K02541 DNA replication licensing factor MCM3 [EC:3.6.4.12] | (RefSeq) Os05g0476200, MCM3, MINI-CHROMOSOME_MAINTENANCE_PROTEIN_3; Similar to DNA replication licensing factor MCM3 homolog (Replication origin activator) (ROA protein) (Fragment). </t>
  </si>
  <si>
    <t>PH02Gene35134</t>
  </si>
  <si>
    <t>Voltage-dependent anion channel</t>
  </si>
  <si>
    <t>S-type anion channel SLAH1 OS=Arabidopsis thaliana OX=3702 GN=SLAH1 PE=2 SV=1</t>
  </si>
  <si>
    <t>hypothetical protein E2562_037296 [Oryza meyeriana var. granulata]</t>
  </si>
  <si>
    <t>PH02Gene37470</t>
  </si>
  <si>
    <t xml:space="preserve">K19042|6.0e-64|bdi:100838504|K19042 E3 ubiquitin-protein ligase BOI and related proteins [EC:2.3.2.27] | (RefSeq) probable BOI-related E3 ubiquitin-protein ligase 3 </t>
  </si>
  <si>
    <t>Probable BOI-related E3 ubiquitin-protein ligase 2 OS=Arabidopsis thaliana OX=3702 GN=BRG2 PE=1 SV=1</t>
  </si>
  <si>
    <t>hypothetical protein E2562_018187 [Oryza meyeriana var. granulata]</t>
  </si>
  <si>
    <t>PH02Gene33954</t>
  </si>
  <si>
    <t xml:space="preserve">Biological Process: response to acid chemical (GO:0001101);; Molecular Function: molecular_function (GO:0003674);; Molecular Function: enzyme inhibitor activity (GO:0004857);; Molecular Function: protein phosphatase inhibitor activity (GO:0004864);;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Biological Process: cell communication (GO:0007154);; Biological Process: signal transduction (GO:0007165);; Biological Process: biological_process (GO:0008150);; Molecular Function: lipid binding (GO:0008289);;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Biological Process: negative regulation of metabolic process (GO:0009892);; Biological Process: cellular process (GO:0009987);; Biological Process: response to organic substance (GO:0010033);; Molecular Function: abscisic acid binding (GO:0010427);; Biological Process: negative regulation of phosphorus metabolic process (GO:0010563);; Biological Process: negative regulation of macromolecule metabolic process (GO:0010605);; Biological Process: regulation of phosphatase activity (GO:0010921);; Biological Process: negative regulation of phosphatase activity (GO:0010923);; Molecular Function: phosphatase regulator activity (GO:0019208);; Molecular Function: phosphatase inhibitor activity (GO:0019212);; Biological Process: regulation of phosphate metabolic process (GO:0019220);; Biological Process: regulation of metabolic process (GO:0019222);; Molecular Function: isoprenoid binding (GO:0019840);; Molecular Function: protein phosphatase regulator activity (GO:0019888);; Biological Process: signaling (GO:0023052);; Molecular Function: enzyme regulator activity (GO:0030234);; Biological Process: regulation of cellular metabolic process (GO:0031323);; Biological Process: negative regulation of cellular metabolic process (GO:0031324);; Biological Process: regulation of protein modification process (GO:0031399);; Biological Process: negative regulation of protein modification process (GO:0031400);; Molecular Function: carboxylic acid binding (GO:0031406);; Biological Process: regulation of cellular protein metabolic process (GO:0032268);; Biological Process: negative regulation of cellular protein metabolic process (GO:0032269);; Biological Process: negative regulation of phosphoprotein phosphatase activity (GO:0032515);; Biological Process: cellular response to hormone stimulus (GO:0032870);; Molecular Function: monocarboxylic acid binding (GO:0033293);; Biological Process: response to lipid (GO:0033993);; Biological Process: regulation of dephosphorylation (GO:0035303);; Biological Process: regulation of protein dephosphorylation (GO:0035304);; Biological Process: negative regulation of dephosphorylation (GO:0035305);; Biological Process: negative regulation of protein dephosphorylation (GO:0035308);; Molecular Function: small molecule binding (GO:0036094);; Molecular Function: signaling receptor activity (GO:0038023);; Biological Process: response to chemical (GO:0042221);; Molecular Function: hormone binding (GO:0042562);; Molecular Function: identical protein binding (GO:0042802);; Molecular Function: protein homodimerization activity (GO:0042803);; Biological Process: negative regulation of catalytic activity (GO:0043086);; Molecular Function: ion binding (GO:0043167);; Molecular Function: anion binding (GO:0043168);; Molecular Function: organic acid binding (GO:0043177);; Molecular Function: alcohol binding (GO:0043178);;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phosphoprotein phosphatase activity (GO:0043666);; Biological Process: negative regulation of molecular function (GO:0044092);; Cellular Component: intracellular part (GO:0044424);; Cellular Component: cytoplasmic part (GO:0044444);; Cellular Component: cell part (GO:0044464);; Biological Process: negative regulation of phosphate metabolic process (GO:0045936);; Molecular Function: protein dimerization activity (GO:0046983);; Biological Process: negative regulation of biological process (GO:0048519);; Biological Process: negative regulation of cellular process (GO:0048523);;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phosphorus metabolic process (GO:0051174);; Biological Process: regulation of protein metabolic process (GO:0051246);; Biological Process: negative regulation of protein metabolic process (GO:0051248);; Biological Process: regulation of hydrolase activity (GO:0051336);; Biological Process: negative regulation of hydrolase activity (GO:0051346);; Biological Process: cellular response to stimulus (GO:0051716);; Molecular Function: molecular transducer activity (GO:0060089);; Biological Process: regulation of macromolecule metabolic process (GO:0060255);; Biological Process: biological regulation (GO:0065007);; Biological Process: regulation of molecular function (GO:0065009);;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Biological Process: regulation of primary metabolic process (GO:0080090);; Biological Process: regulation of protein serine/threonine phosphatase activity (GO:0080163);; Biological Process: response to alcohol (GO:0097305);; Biological Process: cellular response to alcohol (GO:0097306);; Molecular Function: molecular function regulator (GO:0098772);; Biological Process: response to oxygen-containing compound (GO:1901700);; Biological Process: cellular response to oxygen-containing compound (GO:1901701);; Biological Process: negative regulation of protein serine/threonine phosphatase activity (GO:1905183);; </t>
  </si>
  <si>
    <t xml:space="preserve">K14496|3.1e-86|ats:109733528|K14496 abscisic acid receptor PYR/PYL family | (RefSeq) LOC109733528; abscisic acid receptor PYR1-like </t>
  </si>
  <si>
    <t>Abscisic acid receptor PYL10 OS=Oryza sativa subsp. japonica OX=39947 GN=PYL10 PE=1 SV=1</t>
  </si>
  <si>
    <t>biological process: response to stimulus (GO:0050896);; biological process: biological regulation (GO:0065007);; molecular function: molecular function regulator (GO:0098772);; molecular function: binding (GO:0005488);; cellular component: cell (GO:0005623);; cellular component: cell part (GO:0044464);; cellular component: organelle (GO:0043226);; biological process: cellular process (GO:0009987);; biological process: signaling (GO:0023052);; biological process: single-organism process (GO:0044699);; molecular function: signal transducer activity (GO:0004871);; molecular function: molecular transducer activity (GO:0060089)</t>
  </si>
  <si>
    <t>PH02Gene42644</t>
  </si>
  <si>
    <t xml:space="preserve">Molecular Function: RNA binding (GO:0003723);; Cellular Component: nucleus (GO:0005634);; Biological Process: RNA processing (GO:0006396);; Cellular Component: ribonucleoprotein complex (GO:1990904);; </t>
  </si>
  <si>
    <t xml:space="preserve">K15191|2.4e-172|bdi:100829244|K15191 La-related protein 7 | (RefSeq) la-related protein 6B </t>
  </si>
  <si>
    <t>La domain</t>
  </si>
  <si>
    <t>La-related protein 6B OS=Arabidopsis thaliana OX=3702 GN=LARP6B PE=1 SV=2</t>
  </si>
  <si>
    <t>la-related protein 6B [Brachypodium distachyon]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</si>
  <si>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cellular component: macromolecular complex (GO:0032991)</t>
  </si>
  <si>
    <t>Phyllostachys_edulis_newGene_17001</t>
  </si>
  <si>
    <t>PREDICTED: uncharacterized protein LOC102714022 [Oryza brachyantha]</t>
  </si>
  <si>
    <t>Phyllostachys_edulis_newGene_19453</t>
  </si>
  <si>
    <t xml:space="preserve">K13457|2.3e-78|sita:105913509|K13457 disease resistance protein RPM1 | (RefSeq) disease resistance protein RPM1 isoform X2 </t>
  </si>
  <si>
    <t>hypothetical protein SETIT_4G244000v2 [Setaria italica]</t>
  </si>
  <si>
    <t>PH02Gene07978</t>
  </si>
  <si>
    <t xml:space="preserve">Biological Process: response to light stimulus (GO:0009416);; Biological Process: gibberellin catabolic process (GO:0045487);; Molecular Function: metal ion binding (GO:0046872);; Molecular Function: dioxygenase activity (GO:0051213);; Molecular Function: C-19 gibberellin 2-beta-dioxygenase activity (GO:0052634);; </t>
  </si>
  <si>
    <t xml:space="preserve">K04125|2.0e-152|ats:109785020|K04125 gibberellin 2beta-dioxygenase [EC:1.14.11.13] | (RefSeq) LOC109785020; gibberellin 2-beta-dioxygenase-like </t>
  </si>
  <si>
    <t>Gibberellin 2-beta-dioxygenase 3 OS=Oryza sativa subsp. japonica OX=39947 GN=GA2OX3 PE=1 SV=1</t>
  </si>
  <si>
    <t>GA 2-oxidase 4 [Hordeum vulgare subsp. vulgare]</t>
  </si>
  <si>
    <t>biological process: response to stimulus (GO:0050896);; biological process: metabolic process (GO:0008152);; biological process: cellular process (GO:0009987);; biological process: single-organism process (GO:0044699);; molecular function: binding (GO:0005488);; molecular function: catalytic activity (GO:0003824)</t>
  </si>
  <si>
    <t>PH02Gene04192</t>
  </si>
  <si>
    <t xml:space="preserve">K16818|4.7e-47|gmx:100817820|K16818 phospholipase A1 [EC:3.1.1.32] | (RefSeq) phospholipase A(1) DAD1, chloroplastic </t>
  </si>
  <si>
    <t>PH02Gene41899</t>
  </si>
  <si>
    <t xml:space="preserve">K02974|1.1e-64|zma:100280577|K02974 small subunit ribosomal protein S24e | (RefSeq) rps24; ribosomal protein S24 </t>
  </si>
  <si>
    <t>PH02Gene20283</t>
  </si>
  <si>
    <t>hypothetical protein E2562_026568 [Oryza meyeriana var. granulata]</t>
  </si>
  <si>
    <t>Phyllostachys_edulis_newGene_18866</t>
  </si>
  <si>
    <t>zinc finger MYM-type protein 1 isoform X1 [Oryza sativa Japonica Group]</t>
  </si>
  <si>
    <t>PH02Gene33746</t>
  </si>
  <si>
    <t xml:space="preserve">K15920|0.0e+00|obr:102705718|K15920 xylan 1,4-beta-xylosidase [EC:3.2.1.37] | (RefSeq) beta-D-xylosidase 4 </t>
  </si>
  <si>
    <t>Beta-D-xylosidase 4 OS=Arabidopsis thaliana OX=3702 GN=BXL4 PE=1 SV=1</t>
  </si>
  <si>
    <t>PREDICTED: beta-D-xylosidase 4 [Oryza brachyantha]</t>
  </si>
  <si>
    <t>PH02Gene37716</t>
  </si>
  <si>
    <t xml:space="preserve">K12835|2.2e-26|cmax:111493042|K12835 ATP-dependent RNA helicase DDX42 [EC:3.6.4.13] | (RefSeq) DEAD-box ATP-dependent RNA helicase 24 isoform X1 </t>
  </si>
  <si>
    <t>PH02Gene46399</t>
  </si>
  <si>
    <t>PH02Gene15191</t>
  </si>
  <si>
    <t xml:space="preserve">Biological Process: response to acid chemical (GO:0001101);; Molecular Function: molecular_function (GO:0003674);; Molecular Function: catalytic activity (GO:0003824);; Molecular Function: protein kinase activity (GO:0004672);; Molecular Function: protein serine/threonine kinase activity (GO:0004674);; Molecular Function: calmodulin-dependent protein kinase activity (GO:0004683);; Molecular Function: binding (GO:0005488);; Molecular Function: calcium ion binding (GO:0005509);; Molecular Function: protein binding (GO:0005515);; Molecular Function: calmodulin binding (GO:0005516);; Molecular Function: ATP binding (GO:0005524);; Cellular Component: cellular_component (GO:0005575);; Cellular Component: intracellular (GO:0005622);; Cellular Component: cell (GO:0005623);; Cellular Component: nucleus (GO:0005634);; Cellular Component: cytoplasm (GO:0005737);; Cellular Component: peroxisome (GO:0005777);; Cellular Component: peroxisomal membrane (GO:0005778);; Cellular Component: endoplasmic reticulum (GO:0005783);; Cellular Component: endoplasmic reticulum membrane (GO:0005789);;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biological_process (GO:0008150);; Biological Process: metabolic process (GO:0008152);;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Molecular Function: calcium-dependent protein serine/threonine kinase activity (GO:0009931);; Biological Process: cellular process (GO:0009987);; Biological Process: response to organic substance (GO:0010033);; Molecular Function: calcium-dependent protein kinase activity (GO:0010857);; Cellular Component: endomembrane system (GO:0012505);;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peptidyl-serine phosphorylation (GO:0018105);; Biological Process: peptidyl-amino acid modification (GO:0018193);; Biological Process: peptidyl-serine modification (GO:0018209);; Biological Process: protein metabolic process (GO:0019538);; Biological Process: signaling (GO:0023052);; Cellular Component: organelle membrane (GO:0031090);; Cellular Component: microbody membrane (GO:0031903);; Cellular Component: organelle subcompartment (GO:0031984);; Biological Process: cellular response to hormone stimulus (GO:0032870);; Biological Process: response to lipid (GO:0033993);; Biological Process: intracellular signal transduction (GO:0035556);; Biological Process: protein modification process (GO:0036211);; Cellular Component: nuclear outer membrane-endoplasmic reticulum membrane network (GO:0042175);; Biological Process: response to chemical (GO:0042221);; Cellular Component: microbody (GO:0042579);; Molecular Function: ion binding (GO:0043167);; Molecular Function: cation binding (GO:0043169);;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membrane part (GO:0044425);; Cellular Component: endoplasmic reticulum part (GO:0044432);; Cellular Component: microbody part (GO:0044438);; Cellular Component: peroxisomal part (GO:0044439);; Cellular Component: cytoplasmic part (GO:0044444);; Cellular Component: intracellular organelle part (GO:0044446);; Cellular Component: cell part (GO:0044464);; Biological Process: protein autophosphorylation (GO:0046777);; Molecular Function: metal ion binding (GO:0046872);;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Biological Process: organic substance metabolic process (GO:0071704);; Biological Process: response to alcohol (GO:0097305);; Biological Process: cellular response to alcohol (GO:0097306);; Cellular Component: bounding membrane of organelle (GO:0098588);; Cellular Component: whole membrane (GO:0098805);; Cellular Component: endoplasmic reticulum subcompartment (GO:0098827);; Biological Process: organonitrogen compound metabolic process (GO:1901564);; Biological Process: response to oxygen-containing compound (GO:1901700);; Biological Process: cellular response to oxygen-containing compound (GO:1901701);; </t>
  </si>
  <si>
    <t xml:space="preserve">K13412|3.8e-273|dosa:Os03t0788500-01|K13412 calcium-dependent protein kinase [EC:2.7.11.1] | (RefSeq) Os03g0788500, CDPK10, CALCIUM-DEPENDENT_PROTEIN_KINASE_10; Similar to Calcium-dependent protein kinase 2. </t>
  </si>
  <si>
    <t>Calcium-dependent protein kinase 10 OS=Oryza sativa subsp. japonica OX=39947 GN=CPK10 PE=2 SV=1</t>
  </si>
  <si>
    <t>hypothetical protein E2562_012996 [Oryza meyeriana var. granulata]</t>
  </si>
  <si>
    <t>biological process: response to stimulus (GO:0050896);; molecular function: catalytic activity (GO:0003824);; biological process: metabolic process (GO:0008152);; biological process: cellular process (GO:0009987);; molecular function: binding (GO:0005488);; cellular component: cell (GO:0005623);; cellular component: cell part (GO:0044464);; cellular component: organelle (GO:0043226);; cellular component: membrane (GO:0016020);; cellular component: organelle part (GO:0044422);; cellular component: membrane part (GO:0044425);; biological process: biological regulation (GO:0065007);; biological process: signaling (GO:0023052);; biological process: single-organism process (GO:0044699)</t>
  </si>
  <si>
    <t>PH02Gene09846</t>
  </si>
  <si>
    <t xml:space="preserve">K10752|1.4e-07|zju:107427343|K10752 histone-binding protein RBBP4 | (RefSeq) LOW QUALITY PROTEIN: WD-40 repeat-containing protein MSI3 </t>
  </si>
  <si>
    <t>Heavy metal-associated isoprenylated plant protein 33 OS=Arabidopsis thaliana OX=3702 GN=HIPP33 PE=2 SV=1</t>
  </si>
  <si>
    <t>hypothetical protein E2562_024403 [Oryza meyeriana var. granulata]</t>
  </si>
  <si>
    <t>PH02Gene20235</t>
  </si>
  <si>
    <t xml:space="preserve">K06324|3.0e-84|zju:107409543|K06324 spore coat protein A, manganese oxidase [EC:1.16.3.3] | (RefSeq) uncharacterized protein LOC107409543 </t>
  </si>
  <si>
    <t>Multicopper oxidase LPR1 homolog 1 OS=Oryza sativa subsp. japonica OX=39947 GN=LPR1 PE=2 SV=1</t>
  </si>
  <si>
    <t>hypothetical protein DAI22_01g018300 [Oryza sativa Japonica Group]</t>
  </si>
  <si>
    <t>PH02Gene33534</t>
  </si>
  <si>
    <t>Xylogen-like protein 11 OS=Arabidopsis thaliana OX=3702 GN=XYP11 PE=2 SV=2</t>
  </si>
  <si>
    <t>hypothetical protein BAE44_0010540 [Dichanthelium oligosanthes]</t>
  </si>
  <si>
    <t>Phyllostachys_edulis_newGene_11631</t>
  </si>
  <si>
    <t xml:space="preserve">Molecular Function: GTPase activity (GO:0003924);; Molecular Function: protein kinase activity (GO:0004672);; Molecular Function: ATP binding (GO:0005524);; Molecular Function: GTP binding (GO:0005525);; Biological Process: G-protein coupled receptor signaling pathway (GO:0007186);; Molecular Function: G-protein beta/gamma-subunit complex binding (GO:0031683);; </t>
  </si>
  <si>
    <t>extra-large guanine nucleotide-binding protein 1-like [Panicum miliaceum]</t>
  </si>
  <si>
    <t>molecular function: catalytic activity (GO:0003824);; biological process: metabolic process (GO:0008152);; biological process: cellular process (GO:0009987);; molecular function: binding (GO:0005488);; biological process: signaling (GO:0023052);; biological process: single-organism process (GO:0044699);; biological process: response to stimulus (GO:0050896);; biological process: biological regulation (GO:0065007)</t>
  </si>
  <si>
    <t>PH02Gene51136</t>
  </si>
  <si>
    <t xml:space="preserve">Biological Process: cytokinesis (GO:0000910);; Biological Process: assembly of actomyosin apparatus involved in cytokinesis (GO:0000912);; Biological Process: actomyosin contractile ring assembly (GO:0000915);; Molecular Function: molecular_function (GO:0003674);; Molecular Function: nucleic acid binding (GO:0003676);; Molecular Function: RNA binding (GO:0003723);; Molecular Function: binding (GO:0005488);; Cellular Component: cellular_component (GO:0005575);; Cellular Component: intracellular (GO:0005622);; Cellular Component: cell (GO:0005623);; Cellular Component: nucleus (GO:0005634);; Cellular Component: nucleolus (GO:0005730);; Biological Process: organelle organization (GO:0006996);; Biological Process: cytoskeleton organization (GO:0007010);; Biological Process: cell cycle (GO:0007049);; Biological Process: biological_process (GO:0008150);; Biological Process: cellular process (GO:0009987);; Biological Process: cellular component organization (GO:0016043);; Molecular Function: rRNA binding (GO:0019843);; Biological Process: cell cycle process (GO:0022402);; Biological Process: cellular component assembly (GO:0022607);; Biological Process: ribonucleoprotein complex biogenesis (GO:0022613);; Biological Process: actin filament-based process (GO:0030029);; Biological Process: actin cytoskeleton organization (GO:0030036);; Cellular Component: preribosome (GO:0030684);; Cellular Component: preribosome, large subunit precursor (GO:0030687);; Biological Process: cortical cytoskeleton organization (GO:0030865);; Biological Process: cortical actin cytoskeleton organization (GO:0030866);; Biological Process: actomyosin structure organization (GO:0031032);; Cellular Component: membrane-enclosed lumen (GO:0031974);; Cellular Component: nuclear lumen (GO:0031981);; Biological Process: cytokinetic process (GO:0032506);; Cellular Component: macromolecular complex (GO:0032991);; Biological Process: ribosome biogenesis (GO:0042254);; Biological Process: ribosomal large subunit biogenesis (GO:0042273);;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actomyosin contractile ring organization (GO:0044837);; Biological Process: cell division (GO:0051301);; Biological Process: cytoskeleton-dependent cytokinesis (GO:0061640);; Cellular Component: intracellular organelle lumen (GO:0070013);; Biological Process: cellular component organization or biogenesis (GO:0071840);; Molecular Function: organic cyclic compound binding (GO:0097159);; Molecular Function: heterocyclic compound binding (GO:1901363);; Cellular Component: ribonucleoprotein complex (GO:1990904);; </t>
  </si>
  <si>
    <t xml:space="preserve">K14838|1.4e-52|dosa:Os08t0412200-01|K14838 nucleolar protein 15 | (RefSeq) Os08g0412200; Nucleotide-binding, alpha-beta plait domain containing protein. </t>
  </si>
  <si>
    <t>hypothetical protein E2562_030456, partial [Oryza meyeriana var. granulata]</t>
  </si>
  <si>
    <t>biological process: cellular process (GO:0009987);; biological process: single-organism process (GO:0044699);; biological process: cellular component organization or biogenesis (GO:0071840);; molecular function: binding (GO:0005488);; cellular component: cell (GO:0005623);; cellular component: cell part (GO:0044464);; cellular component: organelle (GO:0043226);; cellular component: organelle part (GO:0044422);; cellular component: macromolecular complex (GO:0032991);; cellular component: membrane-enclosed lumen (GO:0031974)</t>
  </si>
  <si>
    <t>PH02Gene04627</t>
  </si>
  <si>
    <t xml:space="preserve">K04043|0.0e+00|sita:101772769|K04043 molecular chaperone DnaK | (RefSeq) heat shock 70 kDa protein, mitochondrial </t>
  </si>
  <si>
    <t>Heat shock 70 kDa protein, mitochondrial OS=Phaseolus vulgaris OX=3885 PE=2 SV=1</t>
  </si>
  <si>
    <t>hypothetical protein E2562_016456 [Oryza meyeriana var. granulata]</t>
  </si>
  <si>
    <t>PH02Gene38067</t>
  </si>
  <si>
    <t xml:space="preserve">Biological Process: regulation of cell growth (GO:0001558);; Cellular Component: cellular_component (GO:0005575);; Cellular Component: intracellular (GO:0005622);; Cellular Component: cell (GO:0005623);; Cellular Component: nucleus (GO:0005634);; Cellular Component: cytoplasm (GO:0005737);; Biological Process: biological_process (GO:0008150);; Biological Process: response to radiation (GO:0009314);; Biological Process: response to abiotic stimulus (GO:0009628);; Biological Process: response to ionizing radiation (GO:0010212);; Biological Process: response to gamma radiation (GO:0010332);; Biological Process: regulation of growth (GO:0040008);; Cellular Component: intracellular part (GO:0044424);; Cellular Component: cell part (GO:0044464);; Biological Process: regulation of biological process (GO:0050789);; Biological Process: regulation of cellular process (GO:0050794);; Biological Process: response to stimulus (GO:0050896);; Biological Process: regulation of cellular component organization (GO:0051128);; Biological Process: biological regulation (GO:0065007);; </t>
  </si>
  <si>
    <t xml:space="preserve">K21777|8.8e-184|obr:102707921|K21777 G2/mitotic-specific cyclin-B, other | (RefSeq) cyclin-B1-3-like </t>
  </si>
  <si>
    <t>Cyclin-B1-3 OS=Oryza sativa subsp. japonica OX=39947 GN=CYCB1-3 PE=2 SV=2</t>
  </si>
  <si>
    <t>hypothetical protein E2562_020564 [Oryza meyeriana var. granulata]</t>
  </si>
  <si>
    <t>biological process: biological regulation (GO:0065007);; cellular component: cell (GO:0005623);; cellular component: cell part (GO:0044464);; cellular component: organelle (GO:0043226);; biological process: response to stimulus (GO:0050896)</t>
  </si>
  <si>
    <t>PH02Gene09934</t>
  </si>
  <si>
    <t xml:space="preserve">Molecular Function: glutathione transferase activity (GO:0004364);; Molecular Function: glutathione peroxidase activity (GO:0004602);; Cellular Component: nuclear envelope (GO:0005635);; Cellular Component: endoplasmic reticulum (GO:0005783);; Cellular Component: integral component of membrane (GO:0016021);; </t>
  </si>
  <si>
    <t xml:space="preserve">K00799|5.2e-70|sbi:8062920|K00799 glutathione S-transferase [EC:2.5.1.18] | (RefSeq) microsomal glutathione S-transferase 3 </t>
  </si>
  <si>
    <t>microsomal glutathione S-transferase 3 [Sorghum bicolor]</t>
  </si>
  <si>
    <t>molecular function: catalytic activity (GO:0003824);;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antioxidant activity (GO:0016209);; cellular component: cell (GO:0005623);; cellular component: organelle (GO:0043226);; cellular component: organelle part (GO:0044422);; cellular component: cell part (GO:0044464);; cellular component: membrane (GO:0016020);; cellular component: membrane part (GO:0044425)</t>
  </si>
  <si>
    <t>PH02Gene23822</t>
  </si>
  <si>
    <t xml:space="preserve">Molecular Function: GTPase activator activity (GO:0005096);; Biological Process: intracellular protein transport (GO:0006886);; Molecular Function: Rab GTPase binding (GO:0017137);; Biological Process: activation of GTPase activity (GO:0090630);; </t>
  </si>
  <si>
    <t xml:space="preserve">K19951|5.5e-233|nta:107761523|K19951 TBC1 domain family member 8/9 | (RefSeq) TBC1 domain family member 8B-like </t>
  </si>
  <si>
    <t>TBC1 domain family member 8B [Brachypodium distachyon]</t>
  </si>
  <si>
    <t>biological process: biological regulation (GO:0065007);; molecular function: molecular function regulator (GO:0098772);; biological process: localization (GO:0051179);; molecular function: binding (GO:0005488)</t>
  </si>
  <si>
    <t>PH02Gene46633</t>
  </si>
  <si>
    <t xml:space="preserve">Molecular Function: SNARE binding (GO:0000149);; Molecular Function: SNAP receptor activity (GO:0005484);; Biological Process: intracellular protein transport (GO:0006886);; Biological Process: vesicle fusion (GO:0006906);; Cellular Component: endomembrane system (GO:0012505);; Cellular Component: integral component of membrane (GO:0016021);; Cellular Component: SNARE complex (GO:0031201);; Biological Process: Golgi vesicle transport (GO:0048193);; Biological Process: vesicle docking (GO:0048278);; </t>
  </si>
  <si>
    <t xml:space="preserve">K08500|5.3e-101|bdi:100843714|K08500 syntaxin of plants SYP6 | (RefSeq) 60S ribosomal protein L3 </t>
  </si>
  <si>
    <t>Syntaxin 6, N-terminal</t>
  </si>
  <si>
    <t>Syntaxin-61 OS=Arabidopsis thaliana OX=3702 GN=SYP61 PE=1 SV=1</t>
  </si>
  <si>
    <t>hypothetical protein BRADI_4g24630v3 [Brachypodium distachyon]</t>
  </si>
  <si>
    <t>molecular function: binding (GO:0005488);; biological process: localization (GO:0051179);; biological process: cellular process (GO:0009987);; biological process: single-organism process (GO:0044699);; biological process: cellular component organization or biogenesis (GO:0071840);; cellular component: cell (GO:0005623);; cellular component: cell part (GO:0044464);; cellular component: membrane (GO:0016020);; cellular component: membrane part (GO:0044425);; cellular component: macromolecular complex (GO:0032991)</t>
  </si>
  <si>
    <t>PH02Gene40953</t>
  </si>
  <si>
    <t xml:space="preserve">K14525|9.4e-54|dosa:Os04t0428950-00|K14525 ribonucleases P/MRP protein subunit RPP25 [EC:3.1.26.5] | (RefSeq) Os04g0428950; Similar to Ribonuclease P. </t>
  </si>
  <si>
    <t>PH02Gene47928</t>
  </si>
  <si>
    <t xml:space="preserve">K22683|1.6e-220|bdi:100836642|K22683 aspartyl protease family protein [EC:3.4.23.-] | (RefSeq) aspartyl protease family protein 2 </t>
  </si>
  <si>
    <t>aspartyl protease family protein 2 [Brachypodium distachyon]</t>
  </si>
  <si>
    <t>PH02Gene31965</t>
  </si>
  <si>
    <t xml:space="preserve">Cellular Component: pericentriolar material (GO:0000242);; Biological Process: mitotic cell cycle (GO:0000278);; Biological Process: mitotic cytokinesis (GO:0000281);; Biological Process: cytokinesis (GO:0000910);; Biological Process: cytokinesis by cell plate formation (GO:0000911);; Biological Process: cell plate assembly (GO:0000919);; Cellular Component: spindle pole (GO:0000922);; Molecular Function: protein binding (GO:0005515);; Cellular Component: cellular_component (GO:0005575);; Cellular Component: intracellular (GO:0005622);; Cellular Component: cell (GO:0005623);; Cellular Component: cytoplasm (GO:0005737);; Cellular Component: centrosome (GO:0005813);; Cellular Component: centriole (GO:0005814);; Cellular Component: microtubule organizing center (GO:0005815);; Cellular Component: spindle (GO:0005819);; Cellular Component: kinetochore microtubule (GO:0005828);; Cellular Component: cytoskeleton (GO:0005856);; Cellular Component: microtubule (GO:0005874);; Cellular Component: spindle microtubule (GO:0005876);; Cellular Component: cilium (GO:0005929);; Biological Process: cell cycle (GO:0007049);; Biological Process: multicellular organism development (GO:0007275);; Biological Process: regulation of mitotic cell cycle (GO:0007346);; Biological Process: protein localization (GO:0008104);; Biological Process: biological_process (GO:0008150);; Biological Process: embryo sac development (GO:0009553);; Biological Process: pollen development (GO:0009555);; Biological Process: cellular process (GO:0009987);; Biological Process: regulation of cell cycle process (GO:0010564);; Cellular Component: microtubule cytoskeleton (GO:0015630);; Biological Process: cellular component organization (GO:0016043);; Biological Process: cell cycle process (GO:0022402);; Biological Process: cellular component assembly (GO:0022607);; Biological Process: regulation of cytokinesis (GO:0032465);; Biological Process: positive regulation of cytokinesis (GO:0032467);; Biological Process: multicellular organismal process (GO:0032501);; Biological Process: developmental process (GO:0032502);; Biological Process: cytokinetic process (GO:0032506);; Biological Process: regulation of microtubule-based process (GO:0032886);; Biological Process: macromolecule localization (GO:0033036);; Biological Process: regulation of organelle organization (GO:0033043);; Biological Process: protein localization to organelle (GO:0033365);; Biological Process: cellular protein localization (GO:0034613);; Cellular Component: ciliary basal body (GO:0036064);; Cellular Component: cell projection (GO:0042995);; Cellular Component: organelle (GO:0043226);; Cellular Component: non-membrane-bounded organelle (GO:0043228);; Cellular Component: intracellular organelle (GO:0043229);; Cellular Component: intracellular non-membrane-bounded organelle (GO:0043232);; Biological Process: cellular component biogenesis (GO:0044085);; Biological Process: protein localization to cytoskeleton (GO:0044380);; Cellular Component: organelle part (GO:0044422);; Cellular Component: intracellular part (GO:0044424);; Cellular Component: cytoskeletal part (GO:0044430);; Cellular Component: ciliary part (GO:0044441);; Cellular Component: cytoplasmic part (GO:0044444);; Cellular Component: intracellular organelle part (GO:0044446);; Cellular Component: microtubule organizing center part (GO:0044450);; Cellular Component: cell projection part (GO:0044463);; Cellular Component: cell part (GO:0044464);; Biological Process: positive regulation of cell cycle (GO:0045787);; Biological Process: gametophyte development (GO:0048229);; Biological Process: positive regulation of biological process (GO:0048518);; Biological Process: positive regulation of cellular process (GO:0048522);; Biological Process: anatomical structure development (GO:0048856);; Biological Process: regulation of biological process (GO:0050789);; Biological Process: regulation of cellular process (GO:0050794);; Biological Process: regulation of cellular component organization (GO:0051128);; Biological Process: localization (GO:0051179);; Biological Process: cell division (GO:0051301);; Biological Process: regulation of cell division (GO:0051302);; Biological Process: regulation of cytoskeleton organization (GO:0051493);; Biological Process: cellular localization (GO:0051641);; Biological Process: regulation of cell cycle (GO:0051726);; Biological Process: positive regulation of cell division (GO:0051781);; Biological Process: regulation of mitotic spindle organization (GO:0060236);; Biological Process: cytoskeleton-dependent cytokinesis (GO:0061640);; Biological Process: biological regulation (GO:0065007);; Biological Process: regulation of microtubule cytoskeleton organization (GO:0070507);; Biological Process: cellular macromolecule localization (GO:0070727);; Biological Process: protein localization to centrosome (GO:0071539);; Biological Process: cellular component organization or biogenesis (GO:0071840);; Biological Process: protein localization to microtubule cytoskeleton (GO:0072698);; Biological Process: positive regulation of cell cycle process (GO:0090068);; Biological Process: regulation of spindle organization (GO:0090224);; Cellular Component: supramolecular complex (GO:0099080);; Cellular Component: supramolecular polymer (GO:0099081);; Cellular Component: supramolecular fiber (GO:0099512);; Cellular Component: polymeric cytoskeletal fiber (GO:0099513);; Cellular Component: plasma membrane bounded cell projection (GO:0120025);; Cellular Component: plasma membrane bounded cell projection part (GO:0120038);; Biological Process: mitotic cytokinetic process (GO:1902410);; Biological Process: mitotic cell cycle process (GO:1903047);; Biological Process: protein localization to microtubule organizing center (GO:1905508);; Biological Process: regulation of phragmoplast microtubule organization (GO:2000694);; </t>
  </si>
  <si>
    <t xml:space="preserve">K16547|0.0e+00|dosa:Os09t0267500-01|K16547 protein NEDD1 | (RefSeq) Os09g0267500; WD-40 repeat containing protein. </t>
  </si>
  <si>
    <t>Protein NEDD1 OS=Arabidopsis thaliana OX=3702 GN=NEDD1 PE=2 SV=1</t>
  </si>
  <si>
    <t>hypothetical protein E2562_000158 [Oryza meyeriana var. granulata]</t>
  </si>
  <si>
    <t>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cellular component organization or biogenesis (GO:0071840);; molecular function: binding (GO:0005488);; cellular component: supramolecular complex (GO:0099080);; biological process: multicellular organismal process (GO:0032501);; biological process: developmental process (GO:0032502);; biological process: biological regulation (GO:0065007);; biological process: localization (GO:0051179)</t>
  </si>
  <si>
    <t>PH02Gene18057</t>
  </si>
  <si>
    <t>uncharacterized protein LOC100824369 [Brachypodium distachyon]</t>
  </si>
  <si>
    <t>PH02Gene44627</t>
  </si>
  <si>
    <t xml:space="preserve">K23869|1.7e-253|osa:4341563|K23869 galactan beta-1,4-galactosyltransferase [EC:2.4.1.-] | (RefSeq) uncharacterized protein LOC4341563 </t>
  </si>
  <si>
    <t>PH02Gene50606</t>
  </si>
  <si>
    <t xml:space="preserve">K20624|6.9e-233|ats:109787152|K20624 12-hydroxyjasmonoyl-L-amino acid 12-hydroxylase / fatty acid hydroxylase [EC:1.14.14.49] | (RefSeq) LOC109787152; cytochrome P450 94C1-like </t>
  </si>
  <si>
    <t>Cytochrome P450 94C1 OS=Arabidopsis thaliana OX=3702 GN=CYP94C1 PE=1 SV=1</t>
  </si>
  <si>
    <t>cytochrome P450 94C1 [Setaria italica]</t>
  </si>
  <si>
    <t>Phyllostachys_edulis_newGene_5598</t>
  </si>
  <si>
    <t>PREDICTED: binding partner of ACD11 1-like isoform X2 [Oryza brachyantha]</t>
  </si>
  <si>
    <t>PH02Gene46547</t>
  </si>
  <si>
    <t xml:space="preserve">K11094|8.2e-13|peq:110018477|K11094 U2 small nuclear ribonucleoprotein B'' | (RefSeq) U2 small nuclear ribonucleoprotein B''-like isoform X1 </t>
  </si>
  <si>
    <t>Protein of unknown function (DUF3339)</t>
  </si>
  <si>
    <t>uncharacterized protein LOC112900415 [Panicum hallii]</t>
  </si>
  <si>
    <t>PH02Gene05681</t>
  </si>
  <si>
    <t>Protein BYPASS1-related</t>
  </si>
  <si>
    <t>Protein ROH1 OS=Arabidopsis thaliana OX=3702 GN=ROH1 PE=1 SV=1</t>
  </si>
  <si>
    <t>hypothetical protein C2845_PM12G00520 [Panicum miliaceum]</t>
  </si>
  <si>
    <t>PH02Gene09234</t>
  </si>
  <si>
    <t xml:space="preserve">Cellular Component: cellular_component (GO:0005575);; Cellular Component: intracellular (GO:0005622);; Cellular Component: cell (GO:0005623);; Cellular Component: cytoplasm (GO:0005737);; Cellular Component: endoplasmic reticulum (GO:0005783);; Cellular Component: endomembrane system (GO:0012505);;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</t>
  </si>
  <si>
    <t xml:space="preserve">K22698|0.0e+00|obr:102716744|K22698 protein SEY1 [EC:3.6.5.-] | (RefSeq) protein ROOT HAIR DEFECTIVE 3 homolog 1 </t>
  </si>
  <si>
    <t>Root hair defective 3 GTP-binding protein (RHD3)</t>
  </si>
  <si>
    <t>Protein ROOT HAIR DEFECTIVE 3 homolog 1 OS=Oryza sativa subsp. japonica OX=39947 GN=Os12g0604600 PE=2 SV=1</t>
  </si>
  <si>
    <t>hypothetical protein E2562_023644 [Oryza meyeriana var. granulata]</t>
  </si>
  <si>
    <t>Phyllostachys_edulis_newGene_5934</t>
  </si>
  <si>
    <t xml:space="preserve">K11816|1.2e-38|ats:109783187|K11816 indole-3-pyruvate monooxygenase [EC:1.14.13.168] | (RefSeq) uncharacterized protein LOC109783187 </t>
  </si>
  <si>
    <t>Plant mobile domain</t>
  </si>
  <si>
    <t>Serine/threonine-protein phosphatase 7 long form homolog OS=Arabidopsis thaliana OX=3702 GN=MAIL3 PE=2 SV=1</t>
  </si>
  <si>
    <t>uncharacterized protein LOC100841102 isoform X1 [Brachypodium distachyon]</t>
  </si>
  <si>
    <t>PH02Gene46965</t>
  </si>
  <si>
    <t xml:space="preserve">Molecular Function: pattern binding (GO:0001871);; Molecular Function: molecular_function (GO:0003674);; Molecular Function: catalytic activity (GO:0003824);; Molecular Function: hydrolase activity, hydrolyzing O-glycosyl compounds (GO:0004553);; Molecular Function: binding (GO:0005488);; Cellular Component: cellular_component (GO:0005575);; Cellular Component: cell wall (GO:0005618);; Cellular Component: intracellular (GO:0005622);; Cellular Component: cell (GO:0005623);; Cellular Component: cytoplasm (GO:0005737);; Cellular Component: vacuole (GO:0005773);; Cellular Component: plasma membrane (GO:0005886);; Cellular Component: cell-cell junction (GO:0005911);; Biological Process: carbohydrate metabolic process (GO:0005975);; Cellular Component: plant-type cell wall (GO:0009505);; Cellular Component: plasmodesma (GO:0009506);; Cellular Component: membrane (GO:0016020);; Molecular Function: hydrolase activity (GO:0016787);; Molecular Function: hydrolase activity, acting on glycosyl bonds (GO:0016798);; Cellular Component: cell junction (GO:0030054);; Molecular Function: carbohydrate binding (GO:0030246);; Molecular Function: polysaccharide binding (GO:0030247);; Cellular Component: external encapsulating structure (GO:0030312);; Cellular Component: intrinsic component of membrane (GO:0031224);; Cellular Component: anchored component of membrane (GO:0031225);; Cellular Component: intrinsic component of plasma membrane (GO:0031226);;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membrane part (GO:0044425);; Cellular Component: cytoplasmic part (GO:0044444);; Cellular Component: plasma membrane part (GO:0044459);; Cellular Component: cell part (GO:0044464);; Cellular Component: anchored component of plasma membrane (GO:0046658);; Cellular Component: symplast (GO:0055044);; Cellular Component: cell periphery (GO:0071944);; </t>
  </si>
  <si>
    <t xml:space="preserve">K19893|1.3e-136|cam:101496323|K19893 glucan endo-1,3-beta-glucosidase 5/6 [EC:3.2.1.39] | (RefSeq) glucan endo-1,3-beta-glucosidase 5 </t>
  </si>
  <si>
    <t>hypothetical protein E2562_000142 [Oryza meyeriana var. granulata]</t>
  </si>
  <si>
    <t>molecular function: binding (GO:0005488);; molecular function: catalytic activity (GO:0003824);; cellular component: cell (GO:0005623);; cellular component: cell part (GO:0044464);; cellular component: organelle (GO:0043226);; cellular component: membrane (GO:0016020);; cellular component: cell junction (GO:0030054);; biological process: metabolic process (GO:0008152);; cellular component: membrane part (GO:0044425);; cellular component: symplast (GO:0055044)</t>
  </si>
  <si>
    <t>PH02Gene35658</t>
  </si>
  <si>
    <t xml:space="preserve">K02145|0.0e+00|sbi:8069380|K02145 V-type H+-transporting ATPase subunit A [EC:7.1.2.2] | (RefSeq) V-type proton ATPase catalytic subunit A </t>
  </si>
  <si>
    <t>Oxidative phosphorylation (ko00190);; Phagosome (ko04145)</t>
  </si>
  <si>
    <t>ATP synthase alpha/beta family, nucleotide-binding domain</t>
  </si>
  <si>
    <t>V-type proton ATPase catalytic subunit A OS=Daucus carota OX=4039 PE=2 SV=1</t>
  </si>
  <si>
    <t>hypothetical protein C2845_PM09G20780 [Panicum miliaceum]</t>
  </si>
  <si>
    <t>PH02Gene47736</t>
  </si>
  <si>
    <t xml:space="preserve">Biological Process: cell morphogenesis (GO:0000902);; Molecular Function: molecular_function (GO:0003674);; Molecular Function: catalytic activity (GO:0003824);; Molecular Function: protein kinase activity (GO:0004672);; Cellular Component: cellular_component (GO:0005575);; Cellular Component: cell (GO:0005623);; Cellular Component: plasma membrane (GO:0005886);; Cellular Component: cell-cell junction (GO:0005911);;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Cellular Component: plasmodesma (GO:0009506);; Biological Process: anatomical structure morphogenesis (GO:0009653);; Biological Process: response to endogenous stimulus (GO:0009719);; Biological Process: response to hormone (GO:0009725);; Biological Process: response to brassinosteroid (GO:0009741);; Biological Process: unidimensional cell growth (GO:0009826);; Biological Process: cellular process (GO:0009987);; Biological Process: response to organic substance (GO:0010033);; Biological Process: response to organic cyclic compound (GO:0014070);; Cellular Component: membrane (GO:0016020);; Biological Process: cellular component organization (GO:0016043);; Biological Process: cell growth (GO:0016049);;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Cellular Component: cell junction (GO:0030054);; Biological Process: developmental process (GO:0032502);; Biological Process: cellular component morphogenesis (GO:0032989);; Biological Process: response to lipid (GO:0033993);; Biological Process: protein modification process (GO:0036211);; Biological Process: growth (GO:0040007);; Biological Process: response to chemical (GO:0042221);;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developmental growth (GO:0048589);; Biological Process: anatomical structure development (GO:0048856);; Biological Process: cellular developmental process (GO:0048869);; Biological Process: response to stimulus (GO:0050896);; Cellular Component: symplast (GO:0055044);; Biological Process: developmental growth involved in morphogenesis (GO:0060560);; Biological Process: organic substance metabolic process (GO:0071704);; Biological Process: cellular component organization or biogenesis (GO:0071840);; Cellular Component: cell periphery (GO:0071944);; Biological Process: organonitrogen compound metabolic process (GO:1901564);; Biological Process: response to oxygen-containing compound (GO:1901700);; </t>
  </si>
  <si>
    <t xml:space="preserve">K13435|9.1e-111|spen:107018783|K13435 serine/threonine-protein kinase Pto | (RefSeq) receptor-like protein kinase HERK 1 isoform X2 </t>
  </si>
  <si>
    <t>Receptor-like protein kinase HERK 1 OS=Arabidopsis thaliana OX=3702 GN=HERK1 PE=1 SV=1</t>
  </si>
  <si>
    <t>hypothetical protein E2562_033407 [Oryza meyeriana var. granulata]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</si>
  <si>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catalytic activity (GO:0003824);; biological process: metabolic process (GO:0008152);; cellular component: cell (GO:0005623);; cellular component: membrane (GO:0016020);; cellular component: cell part (GO:0044464);; cellular component: cell junction (GO:0030054);; biological process: response to stimulus (GO:0050896);; biological process: growth (GO:0040007);; cellular component: symplast (GO:0055044)</t>
  </si>
  <si>
    <t>PH02Gene21187</t>
  </si>
  <si>
    <t>hypothetical protein E2562_013129 [Oryza meyeriana var. granulata]</t>
  </si>
  <si>
    <t>PH02Gene45651</t>
  </si>
  <si>
    <t xml:space="preserve">K08712|2.7e-142|gsl:Gasu_29800|K08712 ATP-binding cassette, subfamily G (WHITE), member 2, SNQ2 | (RefSeq) ABC transporter, ATP-binding protein </t>
  </si>
  <si>
    <t>ABC transporter G family member 53 OS=Oryza sativa subsp. japonica OX=39947 GN=ABCG53 PE=2 SV=1</t>
  </si>
  <si>
    <t>ABC transporter G family member 53 [Oryza sativa Japonica Group]</t>
  </si>
  <si>
    <t>PH02Gene15918</t>
  </si>
  <si>
    <t xml:space="preserve">Molecular Function: molecular_function (GO:0003674);; Molecular Function: guanyl-nucleotide exchange factor activity (GO:0005085);; Molecular Function: Ras guanyl-nucleotide exchange factor activity (GO:0005088);; Molecular Function: Rho guanyl-nucleotide exchange factor activity (GO:0005089);;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endoplasmic reticulum (GO:0005783);; Cellular Component: cytosol (GO:0005829);; Cellular Component: plasma membrane (GO:0005886);; Biological Process: transport (GO:0006810);; Biological Process: regulation of actin polymerization or depolymerization (GO:0008064);; Biological Process: biological_process (GO:0008150);; Biological Process: regulation of cell shape (GO:0008360);;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positive gravitropism (GO:0009958);; Biological Process: regulation of signal transduction (GO:0009966);; Biological Process: cellular process (GO:0009987);; Biological Process: regulation of cell communication (GO:0010646);; Biological Process: regulation of auxin mediated signaling pathway (GO:0010928);; Cellular Component: endomembrane system (GO:0012505);; Cellular Component: membrane (GO:0016020);; Biological Process: cellular component organization (GO:0016043);; Biological Process: vesicle-mediated transport (GO:0016192);; Molecular Function: Ras GTPase binding (GO:0017016);; Molecular Function: Rho GTPase binding (GO:0017048);; Cellular Component: extrinsic component of membrane (GO:0019898);; Molecular Function: enzyme binding (GO:0019899);; Biological Process: regulation of anatomical structure morphogenesis (GO:0022603);; Biological Process: regulation of cell morphogenesis (GO:0022604);; Biological Process: regulation of signaling (GO:0023051);; Biological Process: regulation of actin filament length (GO:0030832);; Molecular Function: small GTPase binding (GO:0031267);; Biological Process: regulation of cellular component size (GO:0032535);; Biological Process: regulation of actin cytoskeleton organization (GO:0032956);; Biological Process: regulation of actin filament-based process (GO:0032970);; Biological Process: regulation of organelle organization (GO:0033043);;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endoplasmic reticulum part (GO:0044432);; Cellular Component: cytoplasmic part (GO:0044444);; Cellular Component: intracellular organelle part (GO:0044446);; Cellular Component: cell part (GO:0044464);; Biological Process: regulation of response to stimulus (GO:0048583);; Biological Process: regulation of biological process (GO:0050789);; Biological Process: regulation of developmental process (GO:0050793);; Biological Process: regulation of cellular process (GO:0050794);; Biological Process: response to stimulus (GO:0050896);; Molecular Function: GTPase binding (GO:0051020);; Biological Process: regulation of cellular component organization (GO:0051128);; Biological Process: localization (GO:0051179);; Biological Process: establishment of localization (GO:0051234);; Biological Process: regulation of cytoskeleton organization (GO:0051493);; Biological Process: biological regulation (GO:0065007);; Biological Process: regulation of biological quality (GO:0065008);; Biological Process: regulation of molecular function (GO:0065009);; Cellular Component: endoplasmic reticulum exit site (GO:0070971);; Biological Process: cellular component organization or biogenesis (GO:0071840);; Cellular Component: cell periphery (GO:0071944);; Biological Process: regulation of anatomical structure size (GO:0090066);; Molecular Function: molecular function regulator (GO:0098772);; Biological Process: regulation of supramolecular fiber organization (GO:1902903);; </t>
  </si>
  <si>
    <t xml:space="preserve">K21852|0.0e+00|osa:4332718|K21852 dedicator of cytokinesis protein 6/7/8 | (RefSeq) guanine nucleotide exchange factor SPIKE 1 </t>
  </si>
  <si>
    <t>Dock homology region 2</t>
  </si>
  <si>
    <t>Guanine nucleotide exchange factor SPIKE 1 OS=Arabidopsis thaliana OX=3702 GN=SPK1 PE=1 SV=1</t>
  </si>
  <si>
    <t>hypothetical protein DAI22_03g164200 [Oryza sativa Japonica Group]</t>
  </si>
  <si>
    <t>biological process: biological regulation (GO:0065007);; molecular function: molecular function regulator (GO:0098772);; molecular function: binding (GO:0005488);; cellular component: cell (GO:0005623);; cellular component: cell part (GO:0044464);; cellular component: organelle (GO:0043226);; cellular component: membrane (GO:0016020);; biological process: localization (GO:0051179);; biological process: cellular process (GO:0009987);; biological process: single-organism process (GO:0044699);; biological process: cellular component organization or biogenesis (GO:0071840);; biological process: response to stimulus (GO:0050896);; cellular component: membrane part (GO:0044425);; cellular component: organelle part (GO:0044422)</t>
  </si>
  <si>
    <t>Phyllostachys_edulis_newGene_21334</t>
  </si>
  <si>
    <t>PH02Gene17081</t>
  </si>
  <si>
    <t xml:space="preserve">K12173|4.3e-45|gmx:100794341|K12173 BRCA1-A complex subunit BRE | (RefSeq) BRISC and BRCA1-A complex member 2 </t>
  </si>
  <si>
    <t>hypothetical protein E2562_015197 [Oryza meyeriana var. granulata]</t>
  </si>
  <si>
    <t>PH02Gene01004</t>
  </si>
  <si>
    <t>uncharacterized protein LOC4330751 [Oryza sativa Japonica Group]</t>
  </si>
  <si>
    <t>PH02Gene23339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</si>
  <si>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vacuole (GO:0005773);; Biological Process: cellular aromatic compound metabolic process (GO:0006725);; Biological Process: porphyrin-containing compound metabolic process (GO:0006778);; Biological Process: porphyrin-containing compound catabolic process (GO:0006787);; Biological Process: nitrogen compound metabolic process (GO:0006807);; Biological Process: response to stress (GO:0006950);; Biological Process: defense response (GO:0006952);; Biological Process: biological_process (GO:0008150);; Biological Process: metabolic process (GO:0008152);; Biological Process: catabolic process (GO:0009056);; Biological Process: response to external stimulus (GO:0009605);; Biological Process: response to biotic stimulus (GO:0009607);; Biological Process: response to bacterium (GO:0009617);; Biological Process: response to fungus (GO:0009620);; Biological Process: cellular process (GO:0009987);; Biological Process: chlorophyll metabolic process (GO:0015994);; Biological Process: chlorophyll catabolic process (GO:0015996);; Molecular Function: hydrolase activity (GO:0016787);; Molecular Function: hydrolase activity, acting on ester bonds (GO:0016788);; Biological Process: aromatic compound catabolic process (GO:0019439);; Biological Process: tetrapyrrole metabolic process (GO:0033013);; Biological Process: tetrapyrrole catabolic process (GO:0033015);; Biological Process: cellular nitrogen compound metabolic process (GO:0034641);; Biological Process: pigment metabolic process (GO:0042440);;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cellular catabolic process (GO:0044248);; Biological Process: cellular nitrogen compound catabolic process (GO:0044270);; Cellular Component: intracellular part (GO:0044424);; Cellular Component: cytoplasmic part (GO:0044444);; Cellular Component: cell part (GO:0044464);; Biological Process: pigment catabolic process (GO:0046149);; Biological Process: heterocycle metabolic process (GO:0046483);; Biological Process: heterocycle catabolic process (GO:0046700);; Molecular Function: chlorophyllase activity (GO:0047746);; Biological Process: defense response to fungus (GO:0050832);; Biological Process: response to stimulus (GO:0050896);; Biological Process: cofactor metabolic process (GO:0051186);; Biological Process: cofactor catabolic process (GO:0051187);; Biological Process: multi-organism process (GO:0051704);; Biological Process: response to other organism (GO:0051707);; Molecular Function: carboxylic ester hydrolase activity (GO:0052689);; Biological Process: organic substance metabolic process (GO:0071704);; Biological Process: defense response to other organism (GO:0098542);; Biological Process: organic cyclic compound metabolic process (GO:1901360);; Biological Process: organic cyclic compound catabolic process (GO:1901361);; Biological Process: organonitrogen compound metabolic process (GO:1901564);; Biological Process: organonitrogen compound catabolic process (GO:1901565);; Biological Process: organic substance catabolic process (GO:1901575);; </t>
  </si>
  <si>
    <t xml:space="preserve">K08099|2.7e-145|sita:101763039|K08099 chlorophyllase [EC:3.1.1.14] | (RefSeq) chlorophyllase-1 </t>
  </si>
  <si>
    <t>Chlorophyllase</t>
  </si>
  <si>
    <t>Chlorophyllase-1 OS=Arabidopsis thaliana OX=3702 GN=CLH1 PE=1 SV=1</t>
  </si>
  <si>
    <t>hypothetical protein EJB05_44109 [Eragrostis curvula]</t>
  </si>
  <si>
    <t>molecular function: catalytic activity (GO:0003824);; cellular component: cell (GO:0005623);; cellular component: cell part (GO:0044464);; cellular component: organelle (GO:0043226);; biological process: metabolic process (GO:0008152);; biological process: cellular process (GO:0009987);; biological process: response to stimulus (GO:0050896);; biological process: multi-organism process (GO:0051704);; biological process: single-organism process (GO:0044699)</t>
  </si>
  <si>
    <t>PH02Gene07668</t>
  </si>
  <si>
    <t xml:space="preserve">Biological Process: response to reactive oxygen species (GO:0000302);; Cellular Component: cellular_component (GO:0005575);; Cellular Component: intracellular (GO:0005622);; Cellular Component: cell (GO:0005623);; Cellular Component: cytoplasm (GO:0005737);; Biological Process: regulation of translation (GO:0006417);; Biological Process: response to stress (GO:0006950);; Biological Process: response to oxidative stress (GO:0006979);; Biological Process: biological_process (GO:0008150);; Biological Process: response to temperature stimulus (GO:0009266);; Biological Process: response to radiation (GO:0009314);; Biological Process: response to heat (GO:0009408);; Biological Process: response to light stimulus (GO:0009416);; Cellular Component: chloroplast (GO:0009507);; Cellular Component: plastid envelope (GO:0009526);; Cellular Component: plastid stroma (GO:0009532);; Cellular Component: plastid (GO:0009536);; Cellular Component: chloroplast stroma (GO:0009570);; Biological Process: response to abiotic stimulus (GO:0009628);; Biological Process: response to toxic substance (GO:0009636);; Biological Process: response to light intensity (GO:0009642);; Biological Process: response to high light intensity (GO:0009644);; Biological Process: regulation of biosynthetic process (GO:0009889);; Biological Process: positive regulation of biosynthetic process (GO:0009891);; Biological Process: positive regulation of metabolic process (GO:0009893);; Cellular Component: chloroplast envelope (GO:0009941);; Biological Process: cellular process (GO:0009987);; Biological Process: response to inorganic substance (GO:0010035);;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posttranscriptional regulation of gene expression (GO:0010608);; Biological Process: positive regulation of gene expression (GO:0010628);;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Cellular Component: organelle envelope (GO:0031967);; Cellular Component: envelope (GO:0031975);; Biological Process: regulation of cellular protein metabolic process (GO:0032268);; Biological Process: positive regulation of cellular protein metabolic process (GO:0032270);; Biological Process: regulation of cellular amide metabolic process (GO:0034248);; Biological Process: positive regulation of cellular amide metabolic process (GO:0034250);; Biological Process: response to chemical (GO:0042221);; Biological Process: response to drug (GO:0042493);; Biological Process: response to hydrogen peroxide (GO:0042542);; Cellular Component: organelle (GO:0043226);; Cellular Component: membrane-bounded organelle (GO:0043227);; Cellular Component: intracellular organelle (GO:0043229);; Cellular Component: intracellular membrane-bounded organelle (GO:0043231);; Biological Process: protein unfolding (GO:0043335);;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positive regulation of translation (GO:0045727);; Biological Process: response to antibiotic (GO:0046677);;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protein metabolic process (GO:0051246);; Biological Process: positive regulation of protein metabolic process (GO:0051247);; Biological Process: regulation of macromolecule metabolic process (GO:0060255);; Biological Process: biological regulation (GO:0065007);; Biological Process: regulation of primary metabolic process (GO:0080090);; Biological Process: response to oxygen-containing compound (GO:1901700);; Biological Process: regulation of cellular macromolecule biosynthetic process (GO:2000112);; </t>
  </si>
  <si>
    <t xml:space="preserve">K03695|1.4e-07|ini:109162853|K03695 ATP-dependent Clp protease ATP-binding subunit ClpB | (RefSeq) chaperone protein ClpB1-like </t>
  </si>
  <si>
    <t>Clp amino terminal domain, pathogenicity island component</t>
  </si>
  <si>
    <t>Protein SMAX1-LIKE 3 OS=Arabidopsis thaliana OX=3702 GN=SMXL3 PE=2 SV=1</t>
  </si>
  <si>
    <t>biological process: response to stimulus (GO:0050896);; cellular component: cell (GO:0005623);; cellular component: cell part (GO:0044464);; biological process: biological regulation (GO:0065007);; cellular component: organelle (GO:0043226);; cellular component: organelle part (GO:0044422);; biological process: cellular process (GO:0009987)</t>
  </si>
  <si>
    <t>PH02Gene05009</t>
  </si>
  <si>
    <t>PH02Gene15347</t>
  </si>
  <si>
    <t xml:space="preserve">K15333|2.4e-84|nsy:104224633|K15333 tRNA guanosine-2'-O-methyltransferase [EC:2.1.1.34] | (RefSeq) uncharacterized protein LOC104224633 </t>
  </si>
  <si>
    <t>Subtilisin-like protease SBT5.6 OS=Arabidopsis thaliana OX=3702 GN=SBT5.6 PE=2 SV=1</t>
  </si>
  <si>
    <t>hypothetical protein E2562_034032 [Oryza meyeriana var. granulata]</t>
  </si>
  <si>
    <t>PH02Gene32659</t>
  </si>
  <si>
    <t xml:space="preserve">K15283|2.7e-174|dosa:Os08t0344600-01|K15283 solute carrier family 35, member E1 | (RefSeq) Os08g0344600; Similar to Triose phosphate/phosphate translocator, non-green plastid, chloroplast precursor (CTPT). </t>
  </si>
  <si>
    <t>PH02Gene32867</t>
  </si>
  <si>
    <t>S phase cyclin A-associated protein in the endoplasmic reticulum</t>
  </si>
  <si>
    <t>hypothetical protein E2562_029043 [Oryza meyeriana var. granulata]</t>
  </si>
  <si>
    <t>PH02Gene24076</t>
  </si>
  <si>
    <t xml:space="preserve">Biological Process: carbohydrate metabolic process (GO:0005975);; Molecular Function: fructose 1,6-bisphosphate 1-phosphatase activity (GO:0042132);; </t>
  </si>
  <si>
    <t xml:space="preserve">K03841|1.7e-188|sita:101756186|K03841 fructose-1,6-bisphosphatase I [EC:3.1.3.11] | (RefSeq) fructose-1,6-bisphosphatase, cytosolic </t>
  </si>
  <si>
    <t>Fructose-1,6-bisphosphatase, cytosolic OS=Oryza coarctata OX=77588 PE=2 SV=1</t>
  </si>
  <si>
    <t>fructose-1,6-bisphosphatase, cytosolic [Setaria italica]</t>
  </si>
  <si>
    <t>PH02Gene26638</t>
  </si>
  <si>
    <t xml:space="preserve">K14484|9.2e-105|sita:101757803|K14484 auxin-responsive protein IAA | (RefSeq) auxin-responsive protein IAA17 </t>
  </si>
  <si>
    <t>auxin-responsive protein IAA17-like [Setaria viridis]</t>
  </si>
  <si>
    <t>PH02Gene07918</t>
  </si>
  <si>
    <t>hypothetical protein BAE44_0002275 [Dichanthelium oligosanthes]</t>
  </si>
  <si>
    <t>PH02Gene12942</t>
  </si>
  <si>
    <t xml:space="preserve">K02993|4.5e-98|sita:101784981|K02993 small subunit ribosomal protein S7e | (RefSeq) 40S ribosomal protein S7 </t>
  </si>
  <si>
    <t>PH02Gene20920</t>
  </si>
  <si>
    <t xml:space="preserve">K12873|9.8e-83|bdi:100845740|K12873 bud site selection protein 31 | (RefSeq) protein BUD31 homolog 3 </t>
  </si>
  <si>
    <t>Phyllostachys_edulis_newGene_15217</t>
  </si>
  <si>
    <t>PH02Gene30241</t>
  </si>
  <si>
    <t xml:space="preserve">K15503|1.4e-54|cann:107862282|K15503 serine/threonine-protein phosphatase 6 regulatory ankyrin repeat subunit B | (RefSeq) ankyrin-3-like </t>
  </si>
  <si>
    <t>Protein ACCELERATED CELL DEATH 6 OS=Arabidopsis thaliana OX=3702 GN=ACD6 PE=1 SV=1</t>
  </si>
  <si>
    <t>hypothetical protein GQ55_3G252400 [Panicum hallii var. hallii]</t>
  </si>
  <si>
    <t>Phyllostachys_edulis_newGene_11137</t>
  </si>
  <si>
    <t>PH02Gene02133</t>
  </si>
  <si>
    <t xml:space="preserve">K14486|9.1e-173|ini:109187990|K14486 auxin response factor | (RefSeq) auxin response factor 19-like </t>
  </si>
  <si>
    <t>Auxin response factor 6 OS=Oryza sativa subsp. indica OX=39946 GN=ARF6 PE=3 SV=1</t>
  </si>
  <si>
    <t>auxin response factor 6 [Oryza sativa Japonica Group]</t>
  </si>
  <si>
    <t>PH02Gene12249</t>
  </si>
  <si>
    <t xml:space="preserve">K11294|1.3e-88|obr:102717459|K11294 nucleolin | (RefSeq) nucleolin 1 </t>
  </si>
  <si>
    <t>PH02Gene48702</t>
  </si>
  <si>
    <t xml:space="preserve">Cellular Component: membrane (GO:0016020);; Cellular Component: integral component of membrane (GO:0016021);; Molecular Function: transmembrane transporter activity (GO:0022857);; </t>
  </si>
  <si>
    <t>protein NUCLEAR FUSION DEFECTIVE 4 [Brachypodium distachyon]</t>
  </si>
  <si>
    <t>PH02Gene07529</t>
  </si>
  <si>
    <t>Protein ENHANCED DOWNY MILDEW 2 OS=Arabidopsis thaliana OX=3702 GN=EDM2 PE=1 SV=1</t>
  </si>
  <si>
    <t>hypothetical protein E2562_018129 [Oryza meyeriana var. granulata]</t>
  </si>
  <si>
    <t>PH02Gene39496</t>
  </si>
  <si>
    <t xml:space="preserve">K08819|2.9e-187|pda:103710755|K08819 cyclin-dependent kinase 12/13 [EC:2.7.11.22 2.7.11.23] | (RefSeq) probable serine/threonine-protein kinase At1g54610 </t>
  </si>
  <si>
    <t>Probable serine/threonine-protein kinase At1g09600 OS=Arabidopsis thaliana OX=3702 GN=At1g09600 PE=3 SV=1</t>
  </si>
  <si>
    <t>probable serine/threonine-protein kinase At1g54610 isoform X2 [Brachypodium distachyon]</t>
  </si>
  <si>
    <t>PH02Gene45164</t>
  </si>
  <si>
    <t>wall-associated receptor kinase 3 [Brachypodium distachyon]</t>
  </si>
  <si>
    <t>Phyllostachys_edulis_newGene_17858</t>
  </si>
  <si>
    <t>PH02Gene27394</t>
  </si>
  <si>
    <t>hypothetical protein E2562_034821 [Oryza meyeriana var. granulata]</t>
  </si>
  <si>
    <t>Phyllostachys_edulis_newGene_2785</t>
  </si>
  <si>
    <t xml:space="preserve">Molecular Function: phospholipase A2 activity (GO:0004623);; Molecular Function: calcium ion binding (GO:0005509);; Cellular Component: extracellular region (GO:0005576);; Biological Process: phospholipid metabolic process (GO:0006644);; Biological Process: lipid catabolic process (GO:0016042);; Biological Process: arachidonic acid secretion (GO:0050482);; </t>
  </si>
  <si>
    <t xml:space="preserve">K01047|3.3e-70|ats:109780742|K01047 secretory phospholipase A2 [EC:3.1.1.4] | (RefSeq) LOC109780742; phospholipase A2 homolog 3-like </t>
  </si>
  <si>
    <t>Glycerophospholipid metabolism (ko00564);; Ether lipid metabolism (ko00565);; Arachidonic acid metabolism (ko00590);; Linoleic acid metabolism (ko00591);; alpha-Linolenic acid metabolism (ko00592)</t>
  </si>
  <si>
    <t>Phospholipase A2 homolog 3 OS=Oryza sativa subsp. japonica OX=39947 GN=PLA2-III PE=1 SV=1</t>
  </si>
  <si>
    <t>molecular function: catalytic activity (GO:0003824);; molecular function: binding (GO:0005488);; cellular component: extracellular region (GO:0005576);; biological process: metabolic process (GO:0008152);; biological process: cellular process (GO:0009987);; biological process: single-organism process (GO:0044699);; biological process: localization (GO:0051179)</t>
  </si>
  <si>
    <t>PH02Gene16727</t>
  </si>
  <si>
    <t xml:space="preserve">K20292|2.8e-32|mdm:103405165|K20292 conserved oligomeric Golgi complex subunit 5 | (RefSeq) conserved oligomeric Golgi complex subunit 5-like </t>
  </si>
  <si>
    <t>Domain of unknown function (DUF4149)</t>
  </si>
  <si>
    <t>hypothetical protein E2562_024329 [Oryza meyeriana var. granulata]</t>
  </si>
  <si>
    <t>PH02Gene09128</t>
  </si>
  <si>
    <t>[ER]</t>
  </si>
  <si>
    <t>Amino acid transport and metabolism;; General function prediction only</t>
  </si>
  <si>
    <t xml:space="preserve">Molecular Function: 4-hydroxyphenylpyruvate dioxygenase activity (GO:0003868);; Biological Process: aromatic amino acid family metabolic process (GO:0009072);; Molecular Function: identical protein binding (GO:0042802);; Molecular Function: metal ion binding (GO:0046872);; </t>
  </si>
  <si>
    <t xml:space="preserve">K00457|2.0e-202|sbi:8077168|K00457 4-hydroxyphenylpyruvate dioxygenase [EC:1.13.11.27] | (RefSeq) 4-hydroxyphenylpyruvate dioxygenase </t>
  </si>
  <si>
    <t>Ubiquinone and other terpenoid-quinone biosynthesis (ko00130);; Tyrosine metabolism (ko00350);; Phenylalanine metabolism (ko00360)</t>
  </si>
  <si>
    <t>4-hydroxyphenylpyruvate dioxygenase OS=Hordeum vulgare OX=4513 PE=2 SV=1</t>
  </si>
  <si>
    <t>hypothetical protein E2562_029459 [Oryza meyeriana var. granulata]</t>
  </si>
  <si>
    <t>PH02Gene19833</t>
  </si>
  <si>
    <t xml:space="preserve">K20623|1.7e-277|dosa:Os09t0441400-01|K20623 typhasterol/6-deoxotyphasterol 2alpha-hydroxylase | (RefSeq) Os09g0441400; Similar to Elicitor-inducible cytochrome P450. </t>
  </si>
  <si>
    <t>PH02Gene16150</t>
  </si>
  <si>
    <t>UPF0481 protein At3g47200 [Setaria italica]</t>
  </si>
  <si>
    <t>PH02Gene49391</t>
  </si>
  <si>
    <t>Protein EXORDIUM-like 5 OS=Arabidopsis thaliana OX=3702 GN=EXL5 PE=2 SV=1</t>
  </si>
  <si>
    <t>PHI-1 precursor [Hordeum vulgare]</t>
  </si>
  <si>
    <t>PH02Gene25051</t>
  </si>
  <si>
    <t>hypothetical protein E2562_023872 [Oryza meyeriana var. granulata]</t>
  </si>
  <si>
    <t>PH02Gene12285</t>
  </si>
  <si>
    <t>[DP]</t>
  </si>
  <si>
    <t>Cell cycle control, cell division, chromosome partitioning;; Inorganic ion transport and metabolism</t>
  </si>
  <si>
    <t xml:space="preserve">Molecular Function: iron ion binding (GO:0005506);; Molecular Function: chlorophyllide a oxygenase [overall] activity (GO:0010277);; Cellular Component: integral component of membrane (GO:0016021);; Molecular Function: 2 iron, 2 sulfur cluster binding (GO:0051537);; </t>
  </si>
  <si>
    <t xml:space="preserve">K06199|2.3e-179|bdi:100829212|K06199 fluoride exporter | (RefSeq) uncharacterized protein LOC100829212 </t>
  </si>
  <si>
    <t>CrcB-like protein, Camphor Resistance (CrcB)</t>
  </si>
  <si>
    <t>uncharacterized protein LOC100829212 [Brachypodium distachyon]</t>
  </si>
  <si>
    <t>molecular function: binding (GO:0005488);; biological process: metabolic process (GO:0008152);; biological process: single-organism process (GO:0044699);; molecular function: catalytic activity (GO:0003824);; cellular component: membrane (GO:0016020);; cellular component: membrane part (GO:0044425)</t>
  </si>
  <si>
    <t>PH02Gene34445</t>
  </si>
  <si>
    <t xml:space="preserve">K10733|4.3e-116|dosa:Os01t0248600-01|K10733 GINS complex subunit 2 | (RefSeq) Os01g0248600, PARTNER_OF_SLD_FIVE_2, PSF2; GINS complex, Psf2 component family protein. </t>
  </si>
  <si>
    <t>DNA replication complex GINS protein PSF2 OS=Arabidopsis thaliana OX=3702 GN=GINS2 PE=2 SV=2</t>
  </si>
  <si>
    <t>PH02Gene07521</t>
  </si>
  <si>
    <t xml:space="preserve">Biological Process: lipid metabolic process (GO:0006629);; Molecular Function: phosphoric diester hydrolase activity (GO:0008081);; </t>
  </si>
  <si>
    <t>Glycerophosphodiester phosphodiesterase GDPDL4 OS=Arabidopsis thaliana OX=3702 GN=GDPDL4 PE=1 SV=1</t>
  </si>
  <si>
    <t>glycerophosphodiester phosphodiesterase GDPDL3 isoform X2 [Oryza sativa Japonica Group]</t>
  </si>
  <si>
    <t>PH02Gene26705</t>
  </si>
  <si>
    <t>NDR1/HIN1-like protein 6 OS=Arabidopsis thaliana OX=3702 GN=NHL6 PE=1 SV=1</t>
  </si>
  <si>
    <t>hypothetical protein DAI22_10g140500 [Oryza sativa Japonica Group]</t>
  </si>
  <si>
    <t>PH02Gene00790</t>
  </si>
  <si>
    <t xml:space="preserve">K14611|4.9e-171|cann:107862422|K14611 solute carrier family 23 (nucleobase transporter), member 1 | (RefSeq) nucleobase-ascorbate transporter 6 </t>
  </si>
  <si>
    <t>Nucleobase-ascorbate transporter 2 OS=Arabidopsis thaliana OX=3702 GN=NAT2 PE=2 SV=2</t>
  </si>
  <si>
    <t>hypothetical protein E2562_002940 [Oryza meyeriana var. granulata]</t>
  </si>
  <si>
    <t>PH02Gene04266</t>
  </si>
  <si>
    <t xml:space="preserve">K01510|8.8e-31|peq:110028934|K01510 apyrase [EC:3.6.1.5] | (RefSeq) probable apyrase 6 isoform X1 </t>
  </si>
  <si>
    <t>PH02Gene31260</t>
  </si>
  <si>
    <t xml:space="preserve">Molecular Function: peptidyl-prolyl cis-trans isomerase activity (GO:0003755);; Biological Process: protein folding (GO:0006457);; </t>
  </si>
  <si>
    <t xml:space="preserve">K01802|3.7e-76|obr:102711405|K01802 peptidylprolyl isomerase [EC:5.2.1.8] | (RefSeq) peptidyl-prolyl cis-trans isomerase </t>
  </si>
  <si>
    <t>Cyclophilin type peptidyl-prolyl cis-trans isomerase/CLD</t>
  </si>
  <si>
    <t>Peptidyl-prolyl cis-trans isomerase CYP19-2 OS=Arabidopsis thaliana OX=3702 GN=CYP19-2 PE=2 SV=1</t>
  </si>
  <si>
    <t>CYCLOPHILIN 1 [Oryza brachyantha]</t>
  </si>
  <si>
    <t>molecular function: catalytic activity (GO:0003824);; biological process: cellular process (GO:0009987)</t>
  </si>
  <si>
    <t>PH02Gene36716</t>
  </si>
  <si>
    <t xml:space="preserve">K05278|1.5e-25|eus:EUTSA_v10014054mg|K05278 flavonol synthase [EC:1.14.20.6] | (RefSeq) hypothetical protein </t>
  </si>
  <si>
    <t>2-oxoglutarate-dependent dioxygenase 33 OS=Oryza sativa subsp. japonica OX=39947 GN=2ODD33 PE=1 SV=1</t>
  </si>
  <si>
    <t>PH02Gene36478</t>
  </si>
  <si>
    <t>Phyllostachys_edulis_newGene_14236</t>
  </si>
  <si>
    <t>PH02Gene16490</t>
  </si>
  <si>
    <t xml:space="preserve">K24104|7.4e-47|thj:104799061|K24104 GPN-loop GTPase | (RefSeq) LOW QUALITY PROTEIN: uncharacterized protein LOC104799061 </t>
  </si>
  <si>
    <t>Receptor-like serine/threonine-protein kinase SD1-7 OS=Arabidopsis thaliana OX=3702 GN=SD17 PE=1 SV=1</t>
  </si>
  <si>
    <t>Phyllostachys_edulis_newGene_11972</t>
  </si>
  <si>
    <t>PH02Gene06090</t>
  </si>
  <si>
    <t xml:space="preserve">K01254|0.0e+00|obr:102708784|K01254 leukotriene-A4 hydrolase [EC:3.3.2.6] | (RefSeq) leukotriene A-4 hydrolase homolog </t>
  </si>
  <si>
    <t>[IOVE]</t>
  </si>
  <si>
    <t>Lipid transport and metabolism;; Posttranslational modification, protein turnover, chaperones;; Defense mechanisms;; Amino acid transport and metabolism</t>
  </si>
  <si>
    <t>Leucine aminopeptidase OS=Oryza sativa subsp. japonica OX=39947 GN=LKHA4 PE=2 SV=1</t>
  </si>
  <si>
    <t>hypothetical protein E2562_005391 [Oryza meyeriana var. granulata]</t>
  </si>
  <si>
    <t>PH02Gene05655</t>
  </si>
  <si>
    <t xml:space="preserve">Molecular Function: rDNA binding (GO:0000182);; Molecular Function: molecular_function (GO:0003674);; Molecular Function: nucleic acid binding (GO:0003676);; Molecular Function: DNA binding (GO:0003677);; Molecular Function: double-stranded DNA binding (GO:0003690);; Molecular Function: transcription factor activity, sequence-specific DNA binding (GO:0003700);; Molecular Function: RNA binding (GO:0003723);; Molecular Function: binding (GO:0005488);; Cellular Component: cellular_component (GO:0005575);; Cellular Component: intracellular (GO:0005622);; Cellular Component: cell (GO:0005623);; Cellular Component: nucleus (GO:0005634);; Cellular Component: nucleolus (GO:0005730);; Biological Process: regulation of transcription, DNA-templated (GO:0006355);; Molecular Function: 5S rRNA binding (GO:0008097);;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Molecular Function: rRNA binding (GO:0019843);; Biological Process: ribonucleoprotein complex biogenesis (GO:0022613);; Biological Process: regulation of cellular metabolic process (GO:0031323);; Biological Process: regulation of cellular biosynthetic process (GO:0031326);; Cellular Component: membrane-enclosed lumen (GO:0031974);; Cellular Component: nuclear lumen (GO:0031981);; Biological Process: ribosome biogenesis (GO:0042254);; Biological Process: ribosomal large subunit biogenesis (GO:0042273);;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Molecular Function: sequence-specific DNA binding (GO:0043565);; Biological Process: cellular component biogenesis (GO:0044085);;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Cellular Component: intracellular organelle lumen (GO:0070013);; Biological Process: cellular component organization or biogenesis (GO:0071840);; Molecular Function: 5S rDNA binding (GO:0080084);;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Molecular Function: sequence-specific double-stranded DNA binding (GO:1990837);; Biological Process: regulation of cellular macromolecule biosynthetic process (GO:2000112);; Biological Process: regulation of RNA biosynthetic process (GO:2001141);; </t>
  </si>
  <si>
    <t xml:space="preserve">K09191|5.7e-145|osa:4328076|K09191 general transcription factor IIIA | (RefSeq) zinc finger protein 729 </t>
  </si>
  <si>
    <t>Transcription factor IIIA OS=Arabidopsis thaliana OX=3702 GN=TFIIIA PE=1 SV=1</t>
  </si>
  <si>
    <t>hypothetical protein E2562_029484 [Oryza meyeriana var. granulata]</t>
  </si>
  <si>
    <t>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(GO:0043226);; cellular component: organelle part (GO:0044422);; biological process: cellular component organization or biogenesis (GO:0071840);; cellular component: membrane-enclosed lumen (GO:0031974)</t>
  </si>
  <si>
    <t>PH02Gene01275</t>
  </si>
  <si>
    <t xml:space="preserve">K10664|7.3e-132|obr:102719894|K10664 E3 ubiquitin-protein ligase ATL6/9/15/31/42/55 [EC:2.3.2.27] | (RefSeq) E3 ubiquitin-protein ligase ATL31-like </t>
  </si>
  <si>
    <t>hypothetical protein E2562_021962 [Oryza meyeriana var. granulata]</t>
  </si>
  <si>
    <t>PH02Gene02956</t>
  </si>
  <si>
    <t xml:space="preserve">Molecular Function: nucleotide binding (GO:0000166);; Biological Process: cell morphogenesis (GO:0000902);; Biological Process: cell morphogenesis involved in differentiation (GO:0000904);; Molecular Function: nucleoside binding (GO:0001882);; Molecular Function: purine nucleoside binding (GO:0001883);; Biological Process: regulation of peptide secretion (GO:0002791);; Molecular Function: molecular_function (GO:0003674);; Molecular Function: nucleic acid binding (GO:0003676);; Molecular Function: RNA binding (GO:0003723);; Molecular Function: catalytic activity (GO:0003824);; Molecular Function: GTPase activity (GO:0003924);; Molecular Function: signal recognition particle binding (GO:0005047);; Molecular Function: binding (GO:0005488);; Molecular Function: GTP binding (GO:0005525);; Cellular Component: cellular_component (GO:0005575);; Cellular Component: intracellular (GO:0005622);; Cellular Component: cell (GO:0005623);; Cellular Component: cytoplasm (GO:0005737);; Cellular Component: endoplasmic reticulum (GO:0005783);; Cellular Component: signal recognition particle receptor complex (GO:0005785);; Cellular Component: endoplasmic reticulum membrane (GO:0005789);; Cellular Component: rough endoplasmic reticulum (GO:0005791);; Biological Process: protein targeting (GO:0006605);; Biological Process: protein targeting to membrane (GO:0006612);; Biological Process: cotranslational protein targeting to membrane (GO:0006613);; Biological Process: SRP-dependent cotranslational protein targeting to membrane (GO:0006614);; Biological Process: transport (GO:0006810);; Biological Process: intracellular protein transport (GO:0006886);; Biological Process: response to stress (GO:0006950);; Biological Process: response to unfolded protein (GO:0006986);; Biological Process: cell communication (GO:0007154);; Biological Process: signal transduction (GO:0007165);; Biological Process: multicellular organism development (GO:0007275);; Biological Process: nervous system development (GO:0007399);; Biological Process: axonogenesis (GO:0007409);; Biological Process: protein localization (GO:0008104);; Biological Process: biological_process (GO:0008150);; Biological Process: anatomical structure morphogenesis (GO:0009653);; Biological Process: cellular process (GO:0009987);; Biological Process: response to organic substance (GO:0010033);; Cellular Component: endomembrane system (GO:0012505);; Biological Process: protein transport (GO:0015031);; Biological Process: peptide transport (GO:0015833);; Cellular Component: membrane (GO:0016020);; Biological Process: cellular component organization (GO:0016043);;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purine nucleotide binding (GO:0017076);; Molecular Function: nucleoside-triphosphatase activity (GO:0017111);; Molecular Function: guanyl nucleotide binding (GO:0019001);; Biological Process: neurogenesis (GO:0022008);; Biological Process: signaling (GO:0023052);; Biological Process: cell projection organization (GO:0030030);; Biological Process: cell differentiation (GO:0030154);; Biological Process: neuron differentiation (GO:0030182);; Cellular Component: rough endoplasmic reticulum membrane (GO:0030867);; Biological Process: endoplasmic reticulum unfolded protein response (GO:0030968);; Cellular Component: organelle membrane (GO:0031090);; Biological Process: neuron projection development (GO:0031175);; Cellular Component: organelle subcompartment (GO:0031984);; Biological Process: multicellular organismal process (GO:0032501);; Biological Process: developmental process (GO:0032502);; Molecular Function: ribonucleoside binding (GO:0032549);; Molecular Function: purine ribonucleoside binding (GO:0032550);; Molecular Function: ribonucleotide binding (GO:0032553);; Molecular Function: purine ribonucleotide binding (GO:0032555);; Molecular Function: guanyl ribonucleotide binding (GO:0032561);; Biological Process: regulation of localization (GO:0032879);; Biological Process: regulation of protein localization (GO:0032880);; Biological Process: cellular component morphogenesis (GO:0032989);; Biological Process: cell part morphogenesis (GO:0032990);; Cellular Component: macromolecular complex (GO:0032991);; Biological Process: macromolecule localization (GO:0033036);; Biological Process: protein localization to organelle (GO:0033365);; Biological Process: cellular response to stress (GO:0033554);; Biological Process: cellular protein localization (GO:0034613);; Biological Process: cellular response to unfolded protein (GO:0034620);; Biological Process: response to endoplasmic reticulum stress (GO:0034976);; Molecular Function: purine ribonucleoside triphosphate binding (GO:0035639);; Biological Process: response to topologically incorrect protein (GO:0035966);; Biological Process: cellular response to topologically incorrect protein (GO:0035967);; Molecular Function: small molecule binding (GO:0036094);; Biological Process: IRE1-mediated unfolded protein response (GO:0036498);; Cellular Component: nuclear outer membrane-endoplasmic reticulum membrane network (GO:0042175);; Biological Process: response to chemical (GO:0042221);; Biological Process: amide transport (GO:0042886);; Molecular Function: ribonucleoprotein complex binding (GO:0043021);; Molecular Function: ion binding (GO:0043167);; Molecular Function: anion binding (GO:0043168);;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endoplasmic reticulum part (GO:0044432);; Cellular Component: cytoplasmic part (GO:0044444);; Cellular Component: intracellular organelle part (GO:0044446);; Cellular Component: cell part (GO:0044464);; Molecular Function: macromolecular complex binding (GO:0044877);; Biological Process: protein targeting to ER (GO:0045047);; Biological Process: establishment of protein localization (GO:0045184);; Biological Process: intracellular transport (GO:0046907);; Biological Process: cell development (GO:0048468);; Biological Process: neuron development (GO:0048666);; Biological Process: cell morphogenesis involved in neuron differentiation (GO:0048667);; Biological Process: generation of neurons (GO:0048699);; Biological Process: system development (GO:0048731);; Biological Process: neuron projection morphogenesis (GO:0048812);; Biological Process: anatomical structure development (GO:0048856);; Biological Process: cell projection morphogenesis (GO:0048858);; Biological Process: cellular developmental process (GO:0048869);; Biological Process: regulation of protein secretion (GO:0050708);; Biological Process: regulation of biological process (GO:0050789);; Biological Process: regulation of cellular process (GO:0050794);; Biological Process: response to stimulus (GO:0050896);; Biological Process: regulation of secretion (GO:0051046);; Biological Process: regulation of transport (GO:0051049);; Biological Process: localization (GO:0051179);; Biological Process: regulation of protein transport (GO:0051223);; Biological Process: establishment of localization (GO:0051234);; Biological Process: cellular localization (GO:0051641);; Biological Process: establishment of localization in cell (GO:0051649);; Biological Process: cellular response to stimulus (GO:0051716);; Biological Process: axon development (GO:0061564);; Biological Process: biological regulation (GO:0065007);; Biological Process: regulation of establishment of protein localization (GO:0070201);; Biological Process: cellular macromolecule localization (GO:0070727);; Biological Process: cellular response to chemical stimulus (GO:0070887);; Biological Process: protein localization to endoplasmic reticulum (GO:0070972);; Biological Process: cellular response to organic substance (GO:0071310);; Biological Process: organic substance transport (GO:0071702);; Biological Process: nitrogen compound transport (GO:0071705);; Biological Process: cellular component organization or biogenesis (GO:0071840);; Biological Process: establishment of protein localization to organelle (GO:0072594);; Biological Process: establishment of protein localization to endoplasmic reticulum (GO:0072599);; Biological Process: protein localization to membrane (GO:0072657);; Biological Process: regulation of peptide transport (GO:0090087);; Biological Process: establishment of protein localization to membrane (GO:0090150);; Molecular Function: organic cyclic compound binding (GO:0097159);; Molecular Function: carbohydrate derivative binding (GO:0097367);; Cellular Component: bounding membrane of organelle (GO:0098588);; Cellular Component: membrane protein complex (GO:0098796);; Cellular Component: endoplasmic reticulum subcompartment (GO:0098827);; Biological Process: plasma membrane bounded cell projection organization (GO:0120036);; Biological Process: plasma membrane bounded cell projection morphogenesis (GO:0120039);; Molecular Function: nucleoside phosphate binding (GO:1901265);; Molecular Function: heterocyclic compound binding (GO:1901363);; Biological Process: regulation of secretion by cell (GO:1903530);; </t>
  </si>
  <si>
    <t xml:space="preserve">K13431|3.7e-15|mus:103985930|K13431 signal recognition particle receptor subunit alpha | (RefSeq) signal recognition particle receptor subunit alpha homolog </t>
  </si>
  <si>
    <t>molecular function: binding (GO:0005488);; biological process: cellular process (GO:0009987);; biological process: developmental process (GO:0032502);; biological process: single-organism process (GO:0044699);; biological process: cellular component organization or biogenesis (GO:0071840);; biological process: biological regulation (GO:0065007);; molecular function: catalytic activity (GO:0003824);; cellular component: cell (GO:0005623);; cellular component: cell part (GO:0044464);; cellular component: organelle (GO:0043226);; cellular component: membrane (GO:0016020);; cellular component: macromolecular complex (GO:0032991);; cellular component: organelle part (GO:0044422);; cellular component: membrane part (GO:0044425);; biological process: localization (GO:0051179);; biological process: response to stimulus (GO:0050896);; biological process: multicellular organismal process (GO:0032501);; biological process: signaling (GO:0023052)</t>
  </si>
  <si>
    <t>PH02Gene09849</t>
  </si>
  <si>
    <t xml:space="preserve">K13692|1.1e-79|brp:103870536|K13692 UDP-glucose:(indol-3-yl)acetate beta-D-glucosyltransferase [EC:2.4.1.121] | (RefSeq) UDP-glycosyltransferase 75D1 </t>
  </si>
  <si>
    <t>UDP-glycosyltransferase UGT75E2 [Avena strigosa]</t>
  </si>
  <si>
    <t>PH02Gene16004</t>
  </si>
  <si>
    <t>methyltransferase-like protein 13 [Brachypodium distachyon]</t>
  </si>
  <si>
    <t>PH02Gene04107</t>
  </si>
  <si>
    <t xml:space="preserve">K16224|7.8e-14|boe:106304564|K16224 senescence-induced receptor-like serine/threonine-protein kinase | (RefSeq) senescence-induced receptor-like serine/threonine-protein kinase </t>
  </si>
  <si>
    <t>Probable LRR receptor-like serine/threonine-protein kinase At1g51880 OS=Arabidopsis thaliana OX=3702 GN=At1g51880 PE=2 SV=1</t>
  </si>
  <si>
    <t>hypothetical protein E2562_000849 [Oryza meyeriana var. granulata]</t>
  </si>
  <si>
    <t>PH02Gene04848</t>
  </si>
  <si>
    <t xml:space="preserve">Biological Process: protein O-linked glycosylation (GO:0006493);; Molecular Function: transferase activity, transferring glycosyl groups (GO:0016757);; </t>
  </si>
  <si>
    <t xml:space="preserve">K09667|1.3e-27|sita:101783948|K09667 protein O-GlcNAc transferase [EC:2.4.1.255] | (RefSeq) probable UDP-N-acetylglucosamine--peptide N-acetylglucosaminyltransferase SEC </t>
  </si>
  <si>
    <t>[GOT]</t>
  </si>
  <si>
    <t>Carbohydrate transport and metabolism;; Posttranslational modification, protein turnover, chaperones;; Signal transduction mechanisms</t>
  </si>
  <si>
    <t>Probable UDP-N-acetylglucosamine--peptide N-acetylglucosaminyltransferase SEC OS=Arabidopsis thaliana OX=3702 GN=SEC PE=1 SV=1</t>
  </si>
  <si>
    <t>hypothetical protein EJB05_21649 [Eragrostis curvula]</t>
  </si>
  <si>
    <t>Phyllostachys_edulis_newGene_10140</t>
  </si>
  <si>
    <t xml:space="preserve">Molecular Function: protein kinase activity (GO:0004672);; Molecular Function: calcium ion binding (GO:0005509);; Molecular Function: ATP binding (GO:0005524);; Cellular Component: integral component of membrane (GO:0016021);; </t>
  </si>
  <si>
    <t xml:space="preserve">K23544|6.0e-52|brp:103842861|K23544 serine incorporator 1/3 | (RefSeq) serine incorporator 3 </t>
  </si>
  <si>
    <t>Wall-associated receptor kinase-like 6 OS=Arabidopsis thaliana OX=3702 GN=WAKL6 PE=2 SV=2</t>
  </si>
  <si>
    <t>wall-associated receptor kinase 1-like [Panicum hallii]</t>
  </si>
  <si>
    <t>Phyllostachys_edulis_newGene_12997</t>
  </si>
  <si>
    <t xml:space="preserve">Biological Process: polysaccharide biosynthetic process (GO:0000271);; Biological Process: polysaccharide catabolic process (GO:0000272);; Molecular Function: molecular_function (GO:0003674);; Molecular Function: catalytic activity (GO:0003824);; Molecular Function: hydrolase activity, hydrolyzing O-glycosyl compounds (GO:0004553);; Cellular Component: cellular_component (GO:0005575);; Cellular Component: intracellular (GO:0005622);; Cellular Component: cell (GO:0005623);; Cellular Component: cytoplasm (GO:0005737);; Biological Process: carbohydrate metabolic process (GO:0005975);; Biological Process: polysaccharide metabolic process (GO:0005976);; Biological Process: starch metabolic process (GO:0005982);; Biological Process: starch catabolic process (GO:0005983);; Biological Process: cellular glucan metabolic process (GO:0006073);; Biological Process: biological_process (GO:0008150);; Biological Process: metabolic process (GO:0008152);; Biological Process: catabolic process (GO:0009056);; Biological Process: macromolecule catabolic process (GO:0009057);; Biological Process: biosynthetic process (GO:0009058);; Biological Process: macromolecule biosynthetic process (GO:0009059);; Biological Process: glucan biosynthetic process (GO:0009250);; Biological Process: glucan catabolic process (GO:0009251);; Cellular Component: chloroplast (GO:0009507);; Cellular Component: plastid stroma (GO:0009532);; Cellular Component: plastid (GO:0009536);; Cellular Component: chloroplast stroma (GO:0009570);; Biological Process: cellular process (GO:0009987);; Molecular Function: limit dextrinase activity (GO:0010303);; Biological Process: carbohydrate biosynthetic process (GO:0016051);; Biological Process: carbohydrate catabolic process (GO:0016052);; Molecular Function: hydrolase activity (GO:0016787);; Molecular Function: hydrolase activity, acting on glycosyl bonds (GO:0016798);; Biological Process: starch biosynthetic process (GO:0019252);; Biological Process: cellular polysaccharide biosynthetic process (GO:0033692);; Biological Process: cellular carbohydrate biosynthetic process (GO:0034637);; Biological Process: cellular macromolecule biosynthetic process (GO:0034645);;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glucan metabolic process (GO:0044042);; Biological Process: cellular metabolic process (GO:0044237);; Biological Process: primary metabolic process (GO:0044238);; Biological Process: cellular polysaccharide catabolic process (GO:0044247);; Biological Process: cellular catabolic process (GO:0044248);;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Biological Process: cellular carbohydrate catabolic process (GO:0044275);;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Molecular Function: pullulanase activity (GO:0051060);; Biological Process: organic substance metabolic process (GO:0071704);; Biological Process: organic substance catabolic process (GO:1901575);; Biological Process: organic substance biosynthetic process (GO:1901576);; </t>
  </si>
  <si>
    <t>hypothetical protein E2562_010618 [Oryza meyeriana var. granulata]</t>
  </si>
  <si>
    <t>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cellular component: organelle (GO:0043226);; cellular component: organelle part (GO:0044422)</t>
  </si>
  <si>
    <t>PH02Gene10639</t>
  </si>
  <si>
    <t xml:space="preserve">Molecular Function: transcription factor activity, sequence-specific DNA binding (GO:0003700);; Cellular Component: nucleus (GO:0005634);; Biological Process: red or far-red light signaling pathway (GO:0010017);; Biological Process: regulation of photomorphogenesis (GO:0010099);; Biological Process: response to red light (GO:0010114);; Biological Process: response to far red light (GO:0010218);; </t>
  </si>
  <si>
    <t xml:space="preserve">K16241|1.3e-44|sita:101778144|K16241 transcription factor HY5 | (RefSeq) transcription factor HY5 </t>
  </si>
  <si>
    <t>Transcription factor HY5 OS=Solanum lycopersicum OX=4081 GN=HY5 PE=2 SV=1</t>
  </si>
  <si>
    <t>transcription factor HY5 [Setaria italica]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</si>
  <si>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</t>
  </si>
  <si>
    <t>PH02Gene44595</t>
  </si>
  <si>
    <t xml:space="preserve">K10683|8.8e-49|cic:CICLE_v10014038mg|K10683 BRCA1-associated RING domain protein 1 | (RefSeq) hypothetical protein </t>
  </si>
  <si>
    <t>Putative pentatricopeptide repeat-containing protein At2g01510 OS=Arabidopsis thaliana OX=3702 GN=PCMP-H36 PE=3 SV=1</t>
  </si>
  <si>
    <t>Phyllostachys_edulis_newGene_13866</t>
  </si>
  <si>
    <t xml:space="preserve">K15403|5.7e-48|obr:102721191|K15403 fatty acid omega-hydroxy dehydrogenase [EC:1.1.-.-] | (RefSeq) protein HOTHEAD </t>
  </si>
  <si>
    <t>PH02Gene31340</t>
  </si>
  <si>
    <t xml:space="preserve">Cellular Component: DNA-directed RNA polymerase complex (GO:0000428);; Biological Process: regulation of cytokine production (GO:0001817);; Biological Process: positive regulation of cytokine production (GO:0001819);; Biological Process: regulation of immune system process (GO:0002682);; Biological Process: positive regulation of immune system process (GO:0002684);; Molecular Function: molecular_function (GO:0003674);; Molecular Function: catalytic activity (GO:0003824);; Molecular Function: DNA-directed 5'-3' RNA polymerase activity (GO:0003899);; Molecular Function: ATP binding (GO:0005524);; Cellular Component: cellular_component (GO:0005575);; Cellular Component: intracellular (GO:0005622);; Cellular Component: cell (GO:0005623);; Cellular Component: nucleus (GO:0005634);; Cellular Component: nucleoplasm (GO:0005654);; Cellular Component: DNA-directed RNA polymerase III complex (GO:0005666);; Cellular Component: cytoplasm (GO:0005737);; Cellular Component: cytosol (GO:0005829);; Biological Process: nucleobase-containing compound metabolic process (GO:0006139);; Biological Process: transcription, DNA-templated (GO:0006351);; Biological Process: transcription from RNA polymerase III promoter (GO:0006383);;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biosynthetic process (GO:0009058);; Biological Process: macromolecule biosynthetic process (GO:0009059);; Biological Process: cellular process (GO:0009987);; Biological Process: gene expression (GO:0010467);; Biological Process: RNA metabolic process (GO:0016070);; Molecular Function: transferase activity (GO:0016740);; Molecular Function: transferase activity, transferring phosphorus-containing groups (GO:0016772);; Molecular Function: nucleotidyltransferase activity (GO:0016779);; Biological Process: heterocycle biosynthetic process (GO:0018130);; Biological Process: aromatic compound biosynthetic process (GO:0019438);; Cellular Component: RNA polymerase complex (GO:0030880);; Biological Process: regulation of defense response (GO:0031347);; Biological Process: positive regulation of defense response (GO:0031349);; Cellular Component: membrane-enclosed lumen (GO:0031974);; Cellular Component: nuclear lumen (GO:0031981);; Biological Process: regulation of type I interferon production (GO:0032479);; Biological Process: positive regulation of type I interferon production (GO:0032481);; Biological Process: regulation of interferon-beta production (GO:0032648);; Biological Process: positive regulation of interferon-beta production (GO:0032728);; Biological Process: RNA biosynthetic process (GO:0032774);; Cellular Component: macromolecular complex (GO:0032991);; Molecular Function: 5'-3' RNA polymerase activity (GO:0034062);; Biological Process: cellular nitrogen compound metabolic process (GO:0034641);; Biological Process: cellular macromolecule biosynthetic process (GO:0034645);; Biological Process: nucleobase-containing compound biosynthetic process (GO:0034654);;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organelle part (GO:0044422);; Cellular Component: intracellular part (GO:0044424);; Cellular Component: nuclear part (GO:0044428);; Cellular Component: cytoplasmic part (GO:0044444);; Cellular Component: intracellular organelle part (GO:0044446);; Cellular Component: nucleoplasm part (GO:0044451);; Cellular Component: cell part (GO:0044464);; Biological Process: regulation of innate immune response (GO:0045088);; Biological Process: positive regulation of innate immune response (GO:0045089);; Biological Process: heterocycle metabolic process (GO:0046483);; Biological Process: positive regulation of biological process (GO:0048518);; Biological Process: regulation of response to stimulus (GO:0048583);; Biological Process: positive regulation of response to stimulus (GO:0048584);; Biological Process: regulation of immune response (GO:0050776);; Biological Process: positive regulation of immune response (GO:0050778);; Biological Process: regulation of biological process (GO:0050789);; Biological Process: regulation of multicellular organismal process (GO:0051239);; Biological Process: positive regulation of multicellular organismal process (GO:0051240);; Cellular Component: nuclear DNA-directed RNA polymerase complex (GO:0055029);; Cellular Component: transferase complex, transferring phosphorus-containing groups (GO:0061695);; Biological Process: biological regulation (GO:0065007);; Cellular Component: intracellular organelle lumen (GO:0070013);; Biological Process: organic substance metabolic process (GO:0071704);; Biological Process: regulation of response to stress (GO:0080134);; Biological Process: nucleic acid metabolic process (GO:0090304);; Biological Process: nucleic acid-templated transcription (GO:0097659);; Molecular Function: RNA polymerase activity (GO:0097747);; Biological Process: organic cyclic compound metabolic process (GO:1901360);; Biological Process: organic cyclic compound biosynthetic process (GO:1901362);; Biological Process: organic substance biosynthetic process (GO:1901576);; Cellular Component: catalytic complex (GO:1902494);; Cellular Component: transferase complex (GO:1990234);; </t>
  </si>
  <si>
    <t xml:space="preserve">K04077|2.8e-312|bdi:100842360|K04077 chaperonin GroEL | (RefSeq) ruBisCO large subunit-binding protein subunit beta, chloroplastic </t>
  </si>
  <si>
    <t>RuBisCO large subunit-binding protein subunit beta, chloroplastic OS=Pisum sativum OX=3888 PE=1 SV=2</t>
  </si>
  <si>
    <t>hypothetical protein E2562_012432 [Oryza meyeriana var. granulata]</t>
  </si>
  <si>
    <t>cellular component: cell (GO:0005623);; cellular component: macromolecular complex (GO:0032991);; cellular component: cell part (GO:0044464);; biological process: biological regulation (GO:0065007);; molecular function: catalytic activity (GO:0003824);; molecular function: binding (GO:0005488);; cellular component: organelle (GO:0043226);; cellular component: organelle part (GO:0044422);; cellular component: membrane-enclosed lumen (GO:0031974);; biological process: metabolic process (GO:0008152);; biological process: cellular process (GO:0009987)</t>
  </si>
  <si>
    <t>PH02Gene31842</t>
  </si>
  <si>
    <t xml:space="preserve">K17616|5.6e-91|pda:103713237|K17616 CTD small phosphatase-like protein 2 [EC:3.1.3.-] | (RefSeq) CTD small phosphatase-like protein 2 </t>
  </si>
  <si>
    <t>RNA polymerase II C-terminal domain phosphatase-like 4 OS=Arabidopsis thaliana OX=3702 GN=CPL4 PE=1 SV=1</t>
  </si>
  <si>
    <t>hypothetical protein E2562_022601 [Oryza meyeriana var. granulata]</t>
  </si>
  <si>
    <t>PH02Gene05627</t>
  </si>
  <si>
    <t xml:space="preserve">Molecular Function: molecular_function (GO:0003674);; Molecular Function: catalytic activity (GO:0003824);; Molecular Function: phospholipase activity (GO:0004620);; Molecular Function: phospholipase D activity (GO:0004630);; Cellular Component: cellular_component (GO:0005575);; Cellular Component: intracellular (GO:0005622);; Cellular Component: cell (GO:0005623);; Cellular Component: cytoplasm (GO:0005737);; Cellular Component: vacuole (GO:0005773);; Cellular Component: plasma membrane (GO:0005886);; Cellular Component: cell-cell junction (GO:0005911);; Biological Process: lipid metabolic process (GO:0006629);; Biological Process: phospholipid metabolic process (GO:0006644);; Biological Process: glycerophospholipid metabolic process (GO:0006650);; Biological Process: phosphorus metabolic process (GO:0006793);; Biological Process: phosphate-containing compound metabolic process (GO:0006796);; Biological Process: response to stress (GO:0006950);; Molecular Function: phosphoric diester hydrolase activity (GO:0008081);; Biological Process: biological_process (GO:0008150);; Biological Process: metabolic process (GO:0008152);; Biological Process: cell death (GO:0008219);; Biological Process: response to temperature stimulus (GO:0009266);; Biological Process: response to cold (GO:0009409);; Cellular Component: plasmodesma (GO:0009506);; Biological Process: response to abiotic stimulus (GO:0009628);; Biological Process: regulation of abscisic acid-activated signaling pathway (GO:0009787);; Biological Process: positive regulation of abscisic acid-activated signaling pathway (GO:0009789);; Biological Process: regulation of signal transduction (GO:0009966);; Biological Process: positive regulation of signal transduction (GO:0009967);; Biological Process: cellular process (GO:0009987);; Biological Process: regulation of stomatal movement (GO:0010119);; Biological Process: regulation of cell communication (GO:0010646);; Biological Process: positive regulation of cell communication (GO:0010647);; Biological Process: programmed cell death (GO:0012501);; Cellular Component: membrane (GO:0016020);; Molecular Function: lipase activity (GO:0016298);; Molecular Function: hydrolase activity (GO:0016787);; Molecular Function: hydrolase activity, acting on ester bonds (GO:0016788);; Biological Process: organophosphate metabolic process (GO:0019637);; Biological Process: regulation of signaling (GO:0023051);; Biological Process: positive regulation of signaling (GO:0023056);; Cellular Component: cell junction (GO:0030054);; Molecular Function: phosphoric ester hydrolase activity (GO:0042578);;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lipid metabolic process (GO:0044255);; Cellular Component: intracellular part (GO:0044424);; Cellular Component: cytoplasmic part (GO:0044444);; Cellular Component: cell part (GO:0044464);; Biological Process: phosphatidic acid metabolic process (GO:0046473);; Biological Process: glycerolipid metabolic process (GO:0046486);; Biological Process: positive regulation of biological process (GO:0048518);; Biological Process: positive regulation of cellular process (GO:0048522);;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response to stimulus (GO:0050896);; Cellular Component: symplast (GO:0055044);; Biological Process: biological regulation (GO:0065007);; Biological Process: organic substance metabolic process (GO:0071704);; Cellular Component: cell periphery (GO:0071944);; Biological Process: regulation of stomatal closure (GO:0090333);; Biological Process: regulation of response to alcohol (GO:1901419);; Biological Process: positive regulation of response to alcohol (GO:1901421);; Biological Process: regulation of cellular response to alcohol (GO:1905957);; Biological Process: positive regulation of cellular response to alcohol (GO:1905959);; </t>
  </si>
  <si>
    <t xml:space="preserve">K01115|0.0e+00|sbi:8068245|K01115 phospholipase D1/2 [EC:3.1.4.4] | (RefSeq) phospholipase D delta </t>
  </si>
  <si>
    <t>Phospholipase D C terminal</t>
  </si>
  <si>
    <t>Phospholipase D delta OS=Arabidopsis thaliana OX=3702 GN=PLDDELTA PE=1 SV=2</t>
  </si>
  <si>
    <t>hypothetical protein E2562_029524 [Oryza meyeriana var. granulata]</t>
  </si>
  <si>
    <t>molecular function: catalytic activity (GO:0003824);; cellular component: cell (GO:0005623);; cellular component: cell part (GO:0044464);; cellular component: organelle (GO:0043226);; cellular component: membrane (GO:0016020);; cellular component: cell junction (GO:0030054);; biological process: metabolic process (GO:0008152);; biological process: single-organism process (GO:0044699);; biological process: cellular process (GO:0009987);; biological process: response to stimulus (GO:0050896);; biological process: biological regulation (GO:0065007);; cellular component: symplast (GO:0055044)</t>
  </si>
  <si>
    <t>PH02Gene23800</t>
  </si>
  <si>
    <t>Protein of unknown function (DUF740)</t>
  </si>
  <si>
    <t>Protein OCTOPUS OS=Arabidopsis thaliana OX=3702 GN=OPS PE=1 SV=1</t>
  </si>
  <si>
    <t>UPF0503 protein At3g09070, chloroplastic-like [Aegilops tauschii subsp. tauschii]</t>
  </si>
  <si>
    <t>PH02Gene36817</t>
  </si>
  <si>
    <t xml:space="preserve">K02184|1.3e-135|ini:109182789|K02184 formin 2 | (RefSeq) formin-like protein 1 </t>
  </si>
  <si>
    <t>PH02Gene24463</t>
  </si>
  <si>
    <t xml:space="preserve">Molecular Function: calcium ion binding (GO:0005509);; Biological Process: mitochondrial calcium ion transmembrane transport (GO:0006851);; </t>
  </si>
  <si>
    <t xml:space="preserve">K22827|1.3e-204|dosa:Os04t0502900-01|K22827 calcium uptake protein 1, mitochondrial | (RefSeq) Os04g0502900; EF-Hand type domain containing protein. </t>
  </si>
  <si>
    <t>Calcium uptake protein, mitochondrial OS=Arabidopsis thaliana OX=3702 GN=MICU PE=2 SV=1</t>
  </si>
  <si>
    <t>hypothetical protein E2562_021333 [Oryza meyeriana var. granulata]</t>
  </si>
  <si>
    <t>molecular function: binding (GO:0005488);; biological process: localization (GO:0051179)</t>
  </si>
  <si>
    <t>Phyllostachys_edulis_newGene_12468</t>
  </si>
  <si>
    <t xml:space="preserve">K01191|2.2e-33|pxb:103958275|K01191 alpha-mannosidase [EC:3.2.1.24] | (RefSeq) alpha-mannosidase At3g26720-like </t>
  </si>
  <si>
    <t>uncharacterized protein LOC100832716 [Brachypodium distachyon]</t>
  </si>
  <si>
    <t>PH02Gene30780</t>
  </si>
  <si>
    <t xml:space="preserve">K13459|1.3e-18|bvg:104889681|K13459 disease resistance protein RPS2 | (RefSeq) disease resistance protein At4g27190 </t>
  </si>
  <si>
    <t>Phyllostachys_edulis_newGene_9020</t>
  </si>
  <si>
    <t>PH02Gene43703</t>
  </si>
  <si>
    <t xml:space="preserve">K03511|6.2e-20|apro:F751_1873|K03511 DNA polymerase kappa [EC:2.7.7.7] | (RefSeq) DNA polymerase kappa </t>
  </si>
  <si>
    <t>Synaptotagmin-2 OS=Arabidopsis thaliana OX=3702 GN=SYT2 PE=2 SV=1</t>
  </si>
  <si>
    <t>synaptotagmin-2 [Oryza sativa Japonica Group]</t>
  </si>
  <si>
    <t>Phyllostachys_edulis_newGene_5405</t>
  </si>
  <si>
    <t xml:space="preserve">Biological Process: transposition (GO:0032196);; </t>
  </si>
  <si>
    <t>hypothetical protein GQ55_9G589200 [Panicum hallii var. hallii]</t>
  </si>
  <si>
    <t>PH02Gene21905</t>
  </si>
  <si>
    <t xml:space="preserve">K11129|7.9e-74|dosa:Os06t0274200-01|K11129 H/ACA ribonucleoprotein complex subunit 2 | (RefSeq) Os06g0274200; Similar to H/ACA ribonucleoprotein complex subunit 2 (H/ACA snoRNP protein NHP2) (High mobility group-like nuclear protein 2). </t>
  </si>
  <si>
    <t>H/ACA ribonucleoprotein complex subunit 2-like protein OS=Arabidopsis thaliana OX=3702 GN=At5g08180 PE=1 SV=1</t>
  </si>
  <si>
    <t>H/ACA ribonucleoprotein complex subunit 2-like protein [Oryza sativa Japonica Group]</t>
  </si>
  <si>
    <t>Phyllostachys_edulis_newGene_17263</t>
  </si>
  <si>
    <t>PH02Gene02571</t>
  </si>
  <si>
    <t xml:space="preserve">K06943|3.9e-212|bdi:100837400|K06943 nucleolar GTP-binding protein | (RefSeq) nucleolar GTP-binding protein 1 </t>
  </si>
  <si>
    <t>NOG1 N-terminal helical domain</t>
  </si>
  <si>
    <t>nucleolar GTP-binding protein 1 [Brachypodium distachyon]</t>
  </si>
  <si>
    <t>PH02Gene28688</t>
  </si>
  <si>
    <t xml:space="preserve">Biological Process: steroid biosynthetic process (GO:0006694);; Molecular Function: methyltransferase activity (GO:0008168);; Biological Process: methylation (GO:0032259);; </t>
  </si>
  <si>
    <t xml:space="preserve">K08242|9.0e-204|sita:101761370|K08242 24-methylenesterol C-methyltransferase [EC:2.1.1.143] | (RefSeq) 24-methylenesterol C-methyltransferase 2 </t>
  </si>
  <si>
    <t>24-methylenesterol C-methyltransferase 2 [Setaria italica]</t>
  </si>
  <si>
    <t>PH02Gene45844</t>
  </si>
  <si>
    <t xml:space="preserve">K17508|8.1e-47|aly:9301126|K17508 protein phosphatase PTC7 [EC:3.1.3.16] | (RefSeq) probable protein phosphatase 2C 80 isoform X1 </t>
  </si>
  <si>
    <t>Probable protein phosphatase 2C 71 OS=Oryza sativa subsp. japonica OX=39947 GN=Os10g0370000 PE=2 SV=1</t>
  </si>
  <si>
    <t>hypothetical protein EJB05_22472, partial [Eragrostis curvula]</t>
  </si>
  <si>
    <t>PH02Gene30524</t>
  </si>
  <si>
    <t xml:space="preserve">K23260|8.5e-215|obr:102700279|K23260 scopoletin glucosyltransferase [EC:2.4.1.128] | (RefSeq) scopoletin glucosyltransferase-like </t>
  </si>
  <si>
    <t>hypothetical protein E2562_008111 [Oryza meyeriana var. granulata]</t>
  </si>
  <si>
    <t>PH02Gene26064</t>
  </si>
  <si>
    <t xml:space="preserve">K00924|5.8e-10|han:110895902|K00924 kinase [EC:2.7.1.-] | (RefSeq) receptor protein kinase TMK1-like </t>
  </si>
  <si>
    <t>hypothetical protein OsI_05892 [Oryza sativa Indica Group]</t>
  </si>
  <si>
    <t>PH02Gene02556</t>
  </si>
  <si>
    <t xml:space="preserve">Molecular Function: structural constituent of ribosome (GO:0003735);; Biological Process: translation (GO:0006412);; Cellular Component: cytosolic large ribosomal subunit (GO:0022625);; Biological Process: ribosome biogenesis (GO:0042254);; </t>
  </si>
  <si>
    <t xml:space="preserve">K02915|1.7e-58|sbi:8076595|K02915 large subunit ribosomal protein L34e | (RefSeq) 60S ribosomal protein L34 </t>
  </si>
  <si>
    <t>60S ribosomal protein L34 OS=Pisum sativum OX=3888 GN=RPL34 PE=2 SV=1</t>
  </si>
  <si>
    <t>60S ribosomal protein L34 [Sorghum bicolor]</t>
  </si>
  <si>
    <t>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(GO:0044464);; biological process: cellular component organization or biogenesis (GO:0071840)</t>
  </si>
  <si>
    <t>PH02Gene11393</t>
  </si>
  <si>
    <t xml:space="preserve">Molecular Function: inorganic phosphate transmembrane transporter activity (GO:0005315);; Cellular Component: plastid (GO:0009536);; Cellular Component: integral component of membrane (GO:0016021);; </t>
  </si>
  <si>
    <t xml:space="preserve">K08193|4.0e-141|ccav:112518641|K08193 MFS transporter, ACS family, solute carrier family 17 (sodium-dependent inorganic phosphate cotransporter), other | (RefSeq) probable anion transporter 3, chloroplastic </t>
  </si>
  <si>
    <t>Probable anion transporter 3, chloroplastic OS=Oryza sativa subsp. japonica OX=39947 GN=PHT4;3 PE=2 SV=1</t>
  </si>
  <si>
    <t>probable anion transporter 3, chloroplastic [Brachypodium distachyon]</t>
  </si>
  <si>
    <t>PH02Gene48018</t>
  </si>
  <si>
    <t xml:space="preserve">K11420|5.0e-307|bdi:100840833|K11420 [histone H3]-lysine9 N-trimethyltransferase EHMT [EC:2.1.1.355] | (RefSeq) histone-lysine N-methyltransferase, H3 lysine-9 specific SUVH6 isoform X2 </t>
  </si>
  <si>
    <t>SAD/SRA domain</t>
  </si>
  <si>
    <t>Histone-lysine N-methyltransferase, H3 lysine-9 specific SUVH5 OS=Arabidopsis thaliana OX=3702 GN=SUVH5 PE=1 SV=1</t>
  </si>
  <si>
    <t>uncharacterized protein LOC100840833 isoform X1 [Brachypodium distachyon]</t>
  </si>
  <si>
    <t>PH02Gene42546</t>
  </si>
  <si>
    <t xml:space="preserve">Biological Process: ubiquitin-dependent protein catabolic process (GO:0006511);; Cellular Component: integral component of membrane (GO:0016021);; Molecular Function: ubiquitin protein ligase activity (GO:0061630);; </t>
  </si>
  <si>
    <t xml:space="preserve">K19041|1.3e-25|ccaj:109811263|K19041 E3 ubiquitin-protein ligase RNF38/44 [EC:2.3.2.27] | (RefSeq) NEP1-interacting protein-like 1 </t>
  </si>
  <si>
    <t>NEP1-interacting protein-like 1 [Zea mays]</t>
  </si>
  <si>
    <t>PH02Gene30726</t>
  </si>
  <si>
    <t xml:space="preserve">Molecular Function: phosphoribosylamine-glycine ligase activity (GO:0004637);; Molecular Function: ATP binding (GO:0005524);; Biological Process: purine nucleobase biosynthetic process (GO:0009113);; Molecular Function: metal ion binding (GO:0046872);; </t>
  </si>
  <si>
    <t xml:space="preserve">K01945|7.8e-262|dosa:Os12t0197100-01|K01945 phosphoribosylamine---glycine ligase [EC:6.3.4.13] | (RefSeq) Os12g0197100; Pre-ATP-grasp fold domain containing protein. </t>
  </si>
  <si>
    <t>Phosphoribosylglycinamide synthetase, ATP-grasp (A) domain</t>
  </si>
  <si>
    <t>Phosphoribosylamine--glycine ligase, chloroplastic OS=Arabidopsis thaliana OX=3702 GN=PUR2 PE=2 SV=2</t>
  </si>
  <si>
    <t>phosphoribosylamine--glycine ligase isoform X1 [Oryza sativa Japonica Group]</t>
  </si>
  <si>
    <t>PH02Gene31571</t>
  </si>
  <si>
    <t xml:space="preserve">K00549|0.0e+00|obr:102700509|K00549 5-methyltetrahydropteroyltriglutamate--homocysteine methyltransferase [EC:2.1.1.14] | (RefSeq) 5-methyltetrahydropteroyltriglutamate--homocysteine methyltransferase 1 </t>
  </si>
  <si>
    <t>hypothetical protein GQ55_9G142800 [Panicum hallii var. hallii]</t>
  </si>
  <si>
    <t>PH02Gene34562</t>
  </si>
  <si>
    <t xml:space="preserve">Biological Process: autophagosome assembly (GO:0000045);; Biological Process: polysaccharide catabolic process (GO:0000272);; Cellular Component: pre-autophagosomal structure (GO:0000407);; Biological Process: autophagy of mitochondrion (GO:0000422);; Biological Process: regulation of protein phosphorylation (GO:0001932);; Biological Process: positive regulation of protein phosphorylation (GO:0001934);; Molecular Function: molecular_function (GO:0003674);; Molecular Function: structural molecule activity (GO:0005198);;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vacuole (GO:0005773);; Cellular Component: autophagosome (GO:0005776);; Cellular Component: cell-cell junction (GO:0005911);; Biological Process: carbohydrate metabolic process (GO:0005975);; Biological Process: polysaccharide metabolic process (GO:0005976);; Biological Process: glycogen metabolic process (GO:0005977);; Biological Process: glycogen catabolic process (GO:0005980);; Biological Process: cellular glucan metabolic process (GO:0006073);; Biological Process: generation of precursor metabolites and energy (GO:0006091);; Biological Process: energy reserve metabolic process (GO:0006112);; Biological Process: autophagy (GO:0006914);; Biological Process: organelle organization (GO:0006996);; Biological Process: mitochondrion organization (GO:0007005);; Biological Process: vacuole organization (GO:0007033);; Biological Process: multicellular organism development (GO:0007275);; Biological Process: aging (GO:0007568);; Biological Process: biological_process (GO:0008150);; Biological Process: metabolic process (GO:0008152);; Biological Process: catabolic process (GO:0009056);; Biological Process: macromolecule catabolic process (GO:0009057);; Biological Process: glucan catabolic process (GO:0009251);; Cellular Component: plasmodesma (GO:0009506);; Biological Process: positive regulation of metabolic process (GO:0009893);; Biological Process: cellular process (GO:0009987);; Biological Process: leaf senescence (GO:0010150);; Biological Process: positive regulation of phosphorus metabolic process (GO:0010562);; Biological Process: positive regulation of macromolecule metabolic process (GO:0010604);; Biological Process: energy derivation by oxidation of organic compounds (GO:0015980);; Cellular Component: membrane (GO:0016020);; Biological Process: cellular component organization (GO:0016043);; Biological Process: carbohydrate catabolic process (GO:0016052);; Biological Process: macroautophagy (GO:0016236);; Biological Process: regulation of phosphate metabolic process (GO:0019220);; Biological Process: regulation of metabolic process (GO:0019222);; Molecular Function: enzyme binding (GO:0019899);; Molecular Function: kinase binding (GO:0019900);; Molecular Function: protein kinase binding (GO:0019901);; Biological Process: cellular component disassembly (GO:0022411);; Biological Process: cellular component assembly (GO:0022607);; Cellular Component: cell junction (GO:0030054);; Biological Process: autophagy of peroxisome (GO:0030242);; Biological Process: regulation of cellular metabolic process (GO:0031323);; Biological Process: positive regulation of cellular metabolic process (GO:0031325);; Biological Process: regulation of protein modification process (GO:0031399);; Biological Process: positive regulation of protein modification process (GO:0031401);; Biological Process: regulation of cellular protein metabolic process (GO:0032268);; Biological Process: positive regulation of cellular protein metabolic process (GO:0032270);; Biological Process: multicellular organismal process (GO:0032501);; Biological Process: developmental process (GO:0032502);; Molecular Function: protein complex scaffold activity (GO:0032947);; Cellular Component: macromolecular complex (GO:0032991);; Cellular Component: pre-autophagosomal structure membrane (GO:0034045);; Biological Process: regulation of phosphorylation (GO:0042325);; Biological Process: positive regulation of phosphorylation (GO:0042327);; Molecular Function: identical protein binding (GO:0042802);; Molecular Function: protein homodimerization activity (GO:0042803);;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glucan metabolic process (GO:0044042);; Biological Process: cellular component biogenesis (GO:0044085);; Biological Process: cellular metabolic process (GO:0044237);; Biological Process: primary metabolic process (GO:0044238);; Biological Process: cellular polysaccharide catabolic process (GO:0044247);; Biological Process: cellular catabolic process (GO:0044248);; Biological Process: cellular macromolecule metabolic process (GO:0044260);; Biological Process: cellular carbohydrate metabolic process (GO:0044262);; Biological Process: cellular polysaccharide metabolic process (GO:0044264);; Biological Process: cellular carbohydrate catabolic process (GO:0044275);; Cellular Component: intracellular part (GO:0044424);; Cellular Component: cytoplasmic part (GO:0044444);; Cellular Component: cell part (GO:0044464);; Biological Process: positive regulation of phosphate metabolic process (GO:0045937);; Molecular Function: protein dimerization activity (GO:0046983);; Biological Process: leaf development (GO:0048366);; Biological Process: shoot system development (GO:0048367);; Biological Process: positive regulation of biological process (GO:0048518);; Biological Process: positive regulation of cellular process (GO:0048522);;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phosphorus metabolic process (GO:0051174);; Biological Process: regulation of protein metabolic process (GO:0051246);; Biological Process: positive regulation of protein metabolic process (GO:0051247);; Cellular Component: symplast (GO:0055044);; Biological Process: oxidation-reduction process (GO:0055114);; Biological Process: regulation of macromolecule metabolic process (GO:0060255);; Cellular Component: transferase complex, transferring phosphorus-containing groups (GO:0061695);; Biological Process: reticulophagy (GO:0061709);; Biological Process: glycophagy (GO:0061723);; Biological Process: mitochondrion disassembly (GO:0061726);; Biological Process: selective autophagy (GO:0061912);; Biological Process: process utilizing autophagic mechanism (GO:0061919);; Biological Process: biological regulation (GO:0065007);; Biological Process: organelle assembly (GO:0070925);; Biological Process: organic substance metabolic process (GO:0071704);; Biological Process: cellular component organization or biogenesis (GO:0071840);; Biological Process: regulation of primary metabolic process (GO:0080090);; Biological Process: plant organ senescence (GO:0090693);; Cellular Component: whole membrane (GO:0098805);; Biological Process: plant organ development (GO:0099402);; Biological Process: organic substance catabolic process (GO:1901575);; Cellular Component: catalytic complex (GO:1902494);; Cellular Component: serine/threonine protein kinase complex (GO:1902554);; Cellular Component: protein kinase complex (GO:1902911);; Biological Process: organelle disassembly (GO:1903008);; Biological Process: autophagosome organization (GO:1905037);; Cellular Component: transferase complex (GO:1990234);; Cellular Component: ATG1/ULK1 kinase complex (GO:1990316);; </t>
  </si>
  <si>
    <t xml:space="preserve">K08330|0.0e+00|obr:102712327|K08330 autophagy-related protein 11 | (RefSeq) autophagy-related protein 11 </t>
  </si>
  <si>
    <t>Autophagy-related protein 11</t>
  </si>
  <si>
    <t>Autophagy-related protein 11 OS=Arabidopsis thaliana OX=3702 GN=ATG11 PE=1 SV=1</t>
  </si>
  <si>
    <t>hypothetical protein E2562_009082 [Oryza meyeriana var. granulata]</t>
  </si>
  <si>
    <t>biological process: metabolic process (GO:0008152);; biological process: cellular process (GO:0009987);; biological process: cellular component organization or biogenesis (GO:0071840);; cellular component: cell (GO:0005623);; cellular component: cell part (GO:0044464);; biological process: single-organism process (GO:0044699);; biological process: biological regulation (GO:0065007);; molecular function: structural molecule activity (GO:0005198);; molecular function: binding (GO:0005488);; cellular component: organelle (GO:0043226);; cellular component: cell junction (GO:0030054);; biological process: multicellular organismal process (GO:0032501);; biological process: developmental process (GO:0032502);; cellular component: membrane (GO:0016020);; cellular component: macromolecular complex (GO:0032991);; cellular component: symplast (GO:0055044)</t>
  </si>
  <si>
    <t>PH02Gene06533</t>
  </si>
  <si>
    <t xml:space="preserve">Biological Process: intracellular protein transport (GO:0006886);; Biological Process: vesicle-mediated transport (GO:0016192);; Cellular Component: clathrin adaptor complex (GO:0030131);; Molecular Function: ADP binding (GO:0043531);; </t>
  </si>
  <si>
    <t xml:space="preserve">K12393|6.5e-226|obr:102711493|K12393 AP-1 complex subunit mu | (RefSeq) AP-1 complex subunit mu-2 </t>
  </si>
  <si>
    <t>AP-1 complex subunit mu-2 OS=Arabidopsis thaliana OX=3702 GN=AP1M2 PE=1 SV=1</t>
  </si>
  <si>
    <t>AP-1 complex subunit mu-2 [Dichanthelium oligosanthes]</t>
  </si>
  <si>
    <t>biological process: localization (GO:0051179);; cellular component: cell (GO:0005623);; cellular component: membrane (GO:0016020);; cellular component: macromolecular complex (GO:0032991);; cellular component: membrane part (GO:0044425);; cellular component: cell part (GO:0044464);; molecular function: binding (GO:0005488)</t>
  </si>
  <si>
    <t>PH02Gene07682</t>
  </si>
  <si>
    <t xml:space="preserve">K09284|4.6e-146|osa:9269072|K09284 AP2-like factor, euAP2 lineage | (RefSeq) AP2-like ethylene-responsive transcription factor TOE3 isoform X1 </t>
  </si>
  <si>
    <t>Phyllostachys_edulis_newGene_10099</t>
  </si>
  <si>
    <t xml:space="preserve">K21767|3.1e-14|sita:101781331|K21767 tubulin-specific chaperone D | (RefSeq) tubulin-folding cofactor D </t>
  </si>
  <si>
    <t>Tubulin-folding cofactor D [Zea mays]</t>
  </si>
  <si>
    <t>Phyllostachys_edulis_newGene_30</t>
  </si>
  <si>
    <t>PH02Gene01356</t>
  </si>
  <si>
    <t xml:space="preserve">K02882|7.6e-100|dosa:Os05t0565000-01|K02882 large subunit ribosomal protein L18Ae | (RefSeq) Os05g0565000; Similar to 60S ribosomal protein L18a-1. </t>
  </si>
  <si>
    <t>Ribosomal proteins 50S-L18Ae/60S-L20/60S-L18A</t>
  </si>
  <si>
    <t>60S ribosomal protein L18a OS=Oryza sativa subsp. japonica OX=39947 GN=RPL18A PE=1 SV=1</t>
  </si>
  <si>
    <t>60S ribosomal protein L18a-like [Oryza sativa Japonica Group]</t>
  </si>
  <si>
    <t>PH02Gene05660</t>
  </si>
  <si>
    <t xml:space="preserve">Biological Process: reproduction (GO:0000003);; Cellular Component: ubiquitin ligase complex (GO:0000151);; Cellular Component: nuclear ubiquitin ligase complex (GO:0000152);; Biological Process: developmental process involved in reproduction (GO:0003006);; Molecular Function: molecular_function (GO:0003674);; Molecular Function: catalytic activity (GO:0003824);; Molecular Function: ubiquitin-protein transferase activity (GO:0004842);;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nucleoplasm (GO:0005654);; Biological Process: nucleobase-containing compound metabolic process (GO:0006139);; Biological Process: DNA metabolic process (GO:0006259);; Biological Process: DNA repair (GO:0006281);; Biological Process: cellular protein modification process (GO:0006464);;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organelle organization (GO:0006996);; Biological Process: multicellular organism development (GO:0007275);; Biological Process: biological_process (GO:0008150);; Biological Process: metabolic process (GO:0008152);; Biological Process: response to radiation (GO:0009314);; Biological Process: response to UV (GO:0009411);; Biological Process: response to light stimulus (GO:0009416);; Biological Process: response to external stimulus (GO:0009605);; Biological Process: response to abiotic stimulus (GO:0009628);; Biological Process: response to red or far red light (GO:0009639);; Biological Process: photomorphogenesis (GO:0009640);; Biological Process: shade avoidance (GO:0009641);; Biological Process: response to light intensity (GO:0009642);; Biological Process: response to absence of light (GO:0009646);; Biological Process: skotomorphogenesis (GO:0009647);; Biological Process: photoperiodism (GO:0009648);; Biological Process: entrainment of circadian clock (GO:0009649);; Biological Process: plastid organization (GO:0009657);; Biological Process: chloroplast organization (GO:0009658);; Biological Process: post-embryonic development (GO:0009791);; Biological Process: flavonoid metabolic process (GO:0009812);; Biological Process: cellular process (GO:0009987);; Biological Process: response to red light (GO:0010114);; Biological Process: regulation of stomatal movement (GO:0010119);; Biological Process: response to far red light (GO:0010218);; Biological Process: response to UV-B (GO:0010224);; Biological Process: vegetative to reproductive phase transition of meristem (GO:0010228);; Biological Process: cellular component organization (GO:0016043);; Biological Process: protein ubiquitination (GO:0016567);; Cellular Component: nuclear body (GO:0016604);; Molecular Function: transferase activity (GO:0016740);; Biological Process: protein metabolic process (GO:0019538);; Molecular Function: ubiquitin-like protein transferase activity (GO:0019787);; Biological Process: reproductive process (GO:0022414);; Cellular Component: cullin-RING ubiquitin ligase complex (GO:0031461);; Cellular Component: membrane-enclosed lumen (GO:0031974);; Cellular Component: nuclear lumen (GO:0031981);; Biological Process: protein modification by small protein conjugation (GO:0032446);; Biological Process: multicellular organismal process (GO:0032501);; Biological Process: developmental process (GO:0032502);; Cellular Component: macromolecular complex (GO:0032991);; Biological Process: cellular response to stress (GO:0033554);; Biological Process: cellular nitrogen compound metabolic process (GO:0034641);; Biological Process: protein modification process (GO:0036211);; Biological Process: pigment metabolic process (GO:0042440);; Biological Process: regulation of circadian rhythm (GO:0042752);; Molecular Function: identical protein binding (GO:0042802);;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regulation of protein binding (GO:0043393);; Biological Process: macromolecule modification (GO:0043412);; Biological Process: regulation of protein homodimerization activity (GO:0043496);;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nuclear part (GO:0044428);; Cellular Component: intracellular organelle part (GO:0044446);; Cellular Component: nucleoplasm part (GO:0044451);; Cellular Component: cell part (GO:0044464);; Biological Process: anthocyanin-containing compound metabolic process (GO:0046283);; Biological Process: heterocycle metabolic process (GO:0046483);; Biological Process: photoperiodism, flowering (GO:0048573);;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binding (GO:0051098);; Biological Process: cellular response to stimulus (GO:0051716);; Biological Process: reproductive system development (GO:0061458);; Molecular Function: ubiquitin protein ligase activity (GO:0061630);; Molecular Function: ubiquitin-like protein ligase activity (GO:0061659);; Biological Process: biological regulation (GO:0065007);; Biological Process: regulation of molecular function (GO:0065009);; Cellular Component: intracellular organelle lumen (GO:0070013);; Biological Process: protein modification by small protein conjugation or removal (GO:0070647);; Biological Process: organic substance metabolic process (GO:0071704);; Biological Process: cellular component organization or biogenesis (GO:0071840);; Cellular Component: Cul4-RING E3 ubiquitin ligase complex (GO:0080008);; Biological Process: nucleic acid metabolic process (GO:0090304);; Biological Process: organic cyclic compound metabolic process (GO:1901360);; Biological Process: organonitrogen compound metabolic process (GO:1901564);; Cellular Component: catalytic complex (GO:1902494);; Cellular Component: transferase complex (GO:1990234);; </t>
  </si>
  <si>
    <t xml:space="preserve">K10143|2.6e-140|ats:109763053|K10143 E3 ubiquitin-protein ligase RFWD2 [EC:2.3.2.27] | (RefSeq) LOC109763053; WD repeat-containing protein RUP2-like </t>
  </si>
  <si>
    <t>Ubiquitin mediated proteolysis (ko04120);; Circadian rhythm - plant (ko04712)</t>
  </si>
  <si>
    <t>WD repeat-containing protein RUP1 OS=Arabidopsis thaliana OX=3702 GN=RUP1 PE=1 SV=1</t>
  </si>
  <si>
    <t>WD repeat-containing protein RUP2-like [Aegilops tauschii subsp. tauschii]</t>
  </si>
  <si>
    <t>biological process: reproduction (GO:0000003);; cellular component: cell (GO:0005623);; cellular component: macromolecular complex (GO:0032991);; cellular component: cell part (GO:0044464);; cellular component: organelle (GO:0043226);; cellular component: organelle part (GO:0044422);; biological process: reproductive process (GO:0022414);; biological process: developmental process (GO:0032502);; molecular function: catalytic activity (GO:0003824);; molecular function: binding (GO:0005488);; biological process: metabolic process (GO:0008152);; biological process: cellular process (GO:0009987);; biological process: response to stimulus (GO:0050896);; biological process: cellular component organization or biogenesis (GO:0071840);; biological process: multicellular organismal process (GO:0032501);; biological process: single-organism process (GO:0044699);; biological process: biological regulation (GO:0065007);; cellular component: membrane-enclosed lumen (GO:0031974)</t>
  </si>
  <si>
    <t>PH02Gene47129</t>
  </si>
  <si>
    <t xml:space="preserve">Cellular Component: nucleus (GO:0005634);; Biological Process: DNA replication initiation (GO:0006270);; Biological Process: premeiotic DNA replication (GO:0006279);; Biological Process: gametophyte development (GO:0048229);; </t>
  </si>
  <si>
    <t xml:space="preserve">K06628|5.7e-301|dosa:Os12t0124700-01|K06628 cell division control protein 45 | (RefSeq) Os12g0124700, CDC45-1, CELL_DIVISION__CONTROL_45-1; CDC45-like protein family protein. </t>
  </si>
  <si>
    <t>CDC45-like protein</t>
  </si>
  <si>
    <t>cell division control protein 45 homolog [Oryza sativa Japonica Group]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</si>
  <si>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reproduction (GO:0000003);; biological process: reproductive process (GO:0022414);; biological process: single-organism process (GO:0044699);; biological process: multicellular organismal process (GO:0032501);; biological process: developmental process (GO:0032502)</t>
  </si>
  <si>
    <t>PH02Gene24151</t>
  </si>
  <si>
    <t xml:space="preserve">Molecular Function: amidophosphoribosyltransferase activity (GO:0004044);; Biological Process: 'de novo' IMP biosynthetic process (GO:0006189);; Biological Process: purine nucleobase biosynthetic process (GO:0009113);; Biological Process: nucleoside metabolic process (GO:0009116);; Molecular Function: metal ion binding (GO:0046872);; Molecular Function: iron-sulfur cluster binding (GO:0051536);; </t>
  </si>
  <si>
    <t xml:space="preserve">K00764|2.7e-273|bdi:100841735|K00764 amidophosphoribosyltransferase [EC:2.4.2.14] | (RefSeq) amidophosphoribosyltransferase, chloroplastic </t>
  </si>
  <si>
    <t>Purine metabolism (ko00230);; Alanine, aspartate and glutamate metabolism (ko00250)</t>
  </si>
  <si>
    <t>Glutamine amidotransferase domain</t>
  </si>
  <si>
    <t>Amidophosphoribosyltransferase 1, chloroplastic OS=Arabidopsis thaliana OX=3702 GN=ASE1 PE=2 SV=1</t>
  </si>
  <si>
    <t>hypothetical protein BRADI_2g24360v3 [Brachypodium distachyon]</t>
  </si>
  <si>
    <t>PH02Gene33738</t>
  </si>
  <si>
    <t>PREDICTED: binding partner of ACD11 1 isoform X1 [Oryza brachyantha]</t>
  </si>
  <si>
    <t>PH02Gene24730</t>
  </si>
  <si>
    <t xml:space="preserve">Cellular Component: mitochondrion (GO:0005739);; Cellular Component: vacuolar membrane (GO:0005774);; Cellular Component: endoplasmic reticulum (GO:0005783);; Biological Process: auxin polar transport (GO:0009926);; Molecular Function: hydrolase activity (GO:0016787);; </t>
  </si>
  <si>
    <t>Protein AUXIN RESPONSE 4 OS=Arabidopsis thaliana OX=3702 GN=AXR4 PE=1 SV=1</t>
  </si>
  <si>
    <t>cellular component: cell (GO:0005623);; cellular component: organelle (GO:0043226);; cellular component: cell part (GO:0044464);; cellular component: membrane (GO:0016020);; cellular component: organelle part (GO:0044422);; biological process: single-organism process (GO:0044699);; biological process: localization (GO:0051179);; biological process: biological regulation (GO:0065007);; molecular function: catalytic activity (GO:0003824)</t>
  </si>
  <si>
    <t>PH02Gene19590</t>
  </si>
  <si>
    <t xml:space="preserve">K00430|1.1e-158|ats:109777133|K00430 peroxidase [EC:1.11.1.7] | (RefSeq) LOC109777133; peroxidase 1-like </t>
  </si>
  <si>
    <t>peroxidase 1-like [Aegilops tauschii subsp. tauschii]</t>
  </si>
  <si>
    <t>PH02Gene18510</t>
  </si>
  <si>
    <t xml:space="preserve">Biological Process: fatty acid biosynthetic process (GO:0006633);; </t>
  </si>
  <si>
    <t xml:space="preserve">K03955|5.2e-06|cit:102611885|K03955 NADH dehydrogenase (ubiquinone) 1 alpha/beta subcomplex 1, acyl-carrier protein | (RefSeq) acyl carrier protein 2, mitochondrial </t>
  </si>
  <si>
    <t>Acyl carrier protein 1, chloroplastic OS=Hordeum vulgare OX=4513 GN=ACL1.1 PE=1 SV=2</t>
  </si>
  <si>
    <t>acyl carrier protein 1, chloroplastic [Oryza sativa Japonica Group]</t>
  </si>
  <si>
    <t>PH02Gene24554</t>
  </si>
  <si>
    <t xml:space="preserve">Molecular Function: nucleic acid binding (GO:0003676);; Cellular Component: nucleus (GO:0005634);; </t>
  </si>
  <si>
    <t xml:space="preserve">K10610|0.0e+00|sita:101762805|K10610 DNA damage-binding protein 1 | (RefSeq) DNA damage-binding protein 1 </t>
  </si>
  <si>
    <t>Nucleotide excision repair (ko03420);; Ubiquitin mediated proteolysis (ko04120)</t>
  </si>
  <si>
    <t>Mono-functional DNA-alkylating methyl methanesulfonate N-term</t>
  </si>
  <si>
    <t>DNA damage-binding protein 1 OS=Oryza sativa subsp. japonica OX=39947 GN=DBB1 PE=1 SV=1</t>
  </si>
  <si>
    <t>DNA damage-binding protein 1 [Setaria italica]</t>
  </si>
  <si>
    <t>PH02Gene27584</t>
  </si>
  <si>
    <t xml:space="preserve">Molecular Function: nucleotide binding (GO:0000166);; Molecular Function: molecular_function (GO:0003674);; Molecular Function: binding (GO:0005488);; Cellular Component: cellular_component (GO:0005575);; Cellular Component: intracellular (GO:0005622);; Cellular Component: cell (GO:0005623);; Cellular Component: cytoplasm (GO:0005737);; Biological Process: response to stress (GO:0006950);; Biological Process: cell communication (GO:0007154);; Biological Process: biological_process (GO:0008150);; Biological Process: cellular response to starvation (GO:0009267);; Biological Process: response to external stimulus (GO:0009605);; Biological Process: cellular process (GO:0009987);; Biological Process: response to extracellular stimulus (GO:0009991);; Biological Process: cellular response to sulfur starvation (GO:0010438);; Biological Process: response to nutrient levels (GO:0031667);; Biological Process: cellular response to extracellular stimulus (GO:0031668);; Biological Process: cellular response to nutrient levels (GO:0031669);; Biological Process: cellular response to stress (GO:0033554);; Molecular Function: small molecule binding (GO:0036094);; Biological Process: response to starvation (GO:0042594);; Molecular Function: ion binding (GO:0043167);; Molecular Function: anion binding (GO:0043168);; Cellular Component: intracellular part (GO:0044424);; Cellular Component: cell part (GO:0044464);; Molecular Function: cofactor binding (GO:0048037);; Molecular Function: NADP binding (GO:0050661);; Molecular Function: coenzyme binding (GO:0050662);; Biological Process: response to stimulus (GO:0050896);; Biological Process: cellular response to stimulus (GO:0051716);; Molecular Function: NADPH binding (GO:0070402);; Biological Process: cellular response to external stimulus (GO:0071496);; Molecular Function: organic cyclic compound binding (GO:0097159);; Molecular Function: nucleoside phosphate binding (GO:1901265);; Molecular Function: heterocyclic compound binding (GO:1901363);; </t>
  </si>
  <si>
    <t xml:space="preserve">K23050|4.6e-140|ats:109742697|K23050 phenylcoumaran benzylic ether reductase [EC:1.3.1.-] | (RefSeq) LOC109742697; isoflavone reductase homolog IRL-like </t>
  </si>
  <si>
    <t>Isoflavone reductase homolog IRL OS=Zea mays OX=4577 GN=IRL PE=2 SV=1</t>
  </si>
  <si>
    <t>isoflavone reductase IRL [Hordeum vulgare]</t>
  </si>
  <si>
    <t>molecular function: binding (GO:0005488);; cellular component: cell (GO:0005623);; cellular component: cell part (GO:0044464);; biological process: response to stimulus (GO:0050896);; biological process: cellular process (GO:0009987)</t>
  </si>
  <si>
    <t>PH02Gene20766</t>
  </si>
  <si>
    <t xml:space="preserve">K10999|0.0e+00|bdi:100821105|K10999 cellulose synthase A [EC:2.4.1.12] | (RefSeq) probable cellulose synthase A catalytic subunit 1 [UDP-forming] </t>
  </si>
  <si>
    <t>PH02Gene33257</t>
  </si>
  <si>
    <t xml:space="preserve">K13495|6.0e-205|bdi:100841393|K13495 cis-zeatin O-glucosyltransferase [EC:2.4.1.215] | (RefSeq) putative cis-zeatin O-glucosyltransferase </t>
  </si>
  <si>
    <t>Cis-zeatin O-glucosyltransferase 1 OS=Zea mays OX=4577 GN=CISZOG1 PE=1 SV=1</t>
  </si>
  <si>
    <t>PH02Gene31854</t>
  </si>
  <si>
    <t>Protein FEZ OS=Arabidopsis thaliana OX=3702 GN=FEZ PE=2 SV=1</t>
  </si>
  <si>
    <t>NAC domain-containing protein 92-like [Aegilops tauschii subsp. tauschii]</t>
  </si>
  <si>
    <t>PH02Gene33247</t>
  </si>
  <si>
    <t>hypothetical protein D1007_31440 [Hordeum vulgare]</t>
  </si>
  <si>
    <t>PH02Gene45717</t>
  </si>
  <si>
    <t xml:space="preserve">K14326|3.0e-11|ats:109763115|K14326 regulator of nonsense transcripts 1 [EC:3.6.4.-] | (RefSeq) LOC109763115; regulator of nonsense transcripts 1 homolog </t>
  </si>
  <si>
    <t>RNA transport (ko03013);; mRNA surveillance pathway (ko03015)</t>
  </si>
  <si>
    <t>uncharacterized protein LOC100276862 isoform X3 [Zea mays]</t>
  </si>
  <si>
    <t>PH02Gene27253</t>
  </si>
  <si>
    <t xml:space="preserve">Biological Process: ATP synthesis coupled proton transport (GO:0015986);; Molecular Function: proton-transporting ATP synthase activity, rotational mechanism (GO:0046933);; </t>
  </si>
  <si>
    <t xml:space="preserve">K02113|3.7e-27|pda:103708158|K02113 F-type H+-transporting ATPase subunit delta | (RefSeq) ATP synthase delta chain, chloroplastic-like </t>
  </si>
  <si>
    <t>ATP synthase delta (OSCP) subunit</t>
  </si>
  <si>
    <t>ATP synthase delta chain, chloroplastic OS=Chlamydomonas reinhardtii OX=3055 GN=ATPD PE=1 SV=1</t>
  </si>
  <si>
    <t>hypothetical protein E2562_014707 [Oryza meyeriana var. granulata]</t>
  </si>
  <si>
    <t>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</t>
  </si>
  <si>
    <t>PH02Gene34487</t>
  </si>
  <si>
    <t xml:space="preserve">K13356|4.7e-240|ats:109733744|K13356 alcohol-forming fatty acyl-CoA reductase [EC:1.2.1.84] | (RefSeq) LOC109733744; fatty acyl-CoA reductase 1-like </t>
  </si>
  <si>
    <t>fatty acyl-CoA reductase 1-like [Aegilops tauschii subsp. tauschii]</t>
  </si>
  <si>
    <t>PH02Gene21236</t>
  </si>
  <si>
    <t xml:space="preserve">K16055|0.0e+00|obr:102719557|K16055 trehalose 6-phosphate synthase/phosphatase [EC:2.4.1.15 3.1.3.12] | (RefSeq) probable alpha,alpha-trehalose-phosphate synthase [UDP-forming] 8 </t>
  </si>
  <si>
    <t>PREDICTED: probable alpha,alpha-trehalose-phosphate synthase [UDP-forming] 8 [Oryza brachyantha]</t>
  </si>
  <si>
    <t>PH02Gene46659</t>
  </si>
  <si>
    <t>[HI]</t>
  </si>
  <si>
    <t>Coenzyme transport and metabolism;; Lipid transport and metabolism</t>
  </si>
  <si>
    <t xml:space="preserve">Molecular Function: 1-deoxy-D-xylulose-5-phosphate synthase activity (GO:0008661);; Biological Process: terpenoid biosynthetic process (GO:0016114);; </t>
  </si>
  <si>
    <t xml:space="preserve">K01662|0.0e+00|ats:109769827|K01662 1-deoxy-D-xylulose-5-phosphate synthase [EC:2.2.1.7] | (RefSeq) LOC109769827; probable 1-deoxy-D-xylulose-5-phosphate synthase 2, chloroplastic </t>
  </si>
  <si>
    <t>Thiamine metabolism (ko00730);; Terpenoid backbone biosynthesis (ko00900)</t>
  </si>
  <si>
    <t>1-deoxy-D-xylulose-5-phosphate synthase</t>
  </si>
  <si>
    <t>Probable 1-deoxy-D-xylulose-5-phosphate synthase 2, chloroplastic OS=Oryza sativa subsp. japonica OX=39947 GN=Os07g0190000 PE=2 SV=1</t>
  </si>
  <si>
    <t>hypothetical protein E2562_028740 [Oryza meyeriana var. granulata]</t>
  </si>
  <si>
    <t>PH02Gene48044</t>
  </si>
  <si>
    <t xml:space="preserve">K20181|2.6e-75|mtr:MTR_5g026090|K20181 vacuolar protein sorting-associated protein 18 | (RefSeq) vacuolar sorting-associated-like protein </t>
  </si>
  <si>
    <t>PH02Gene19527</t>
  </si>
  <si>
    <t xml:space="preserve">K00521|8.7e-32|cmos:111447866|K00521 ferric-chelate reductase [EC:1.16.1.7] | (RefSeq) ferric reduction oxidase 7, chloroplastic-like </t>
  </si>
  <si>
    <t>Phyllostachys_edulis_newGene_7553</t>
  </si>
  <si>
    <t>PH02Gene40930</t>
  </si>
  <si>
    <t xml:space="preserve">K22683|1.5e-71|smo:SELMODRAFT_124369|K22683 aspartyl protease family protein [EC:3.4.23.-] | (RefSeq) hypothetical protein </t>
  </si>
  <si>
    <t>Aspartyl protease family protein At5g10770 OS=Arabidopsis thaliana OX=3702 GN=At5g10770 PE=2 SV=1</t>
  </si>
  <si>
    <t>aspartyl protease family protein At5g10770-like [Aegilops tauschii subsp. tauschii]</t>
  </si>
  <si>
    <t>PH02Gene07777</t>
  </si>
  <si>
    <t xml:space="preserve">Molecular Function: pectinesterase activity (GO:0030599);; Biological Process: cell wall modification (GO:0042545);; </t>
  </si>
  <si>
    <t xml:space="preserve">K01051|1.9e-62|ppp:112295283|K01051 pectinesterase [EC:3.1.1.11] | (RefSeq) putative pectinesterase 14 </t>
  </si>
  <si>
    <t>Probable pectinesterase 67 OS=Arabidopsis thaliana OX=3702 GN=PME67 PE=2 SV=1</t>
  </si>
  <si>
    <t>hypothetical protein E2562_038378 [Oryza meyeriana var. granulata]</t>
  </si>
  <si>
    <t>molecular function: catalytic activity (GO:0003824);; biological process: cellular process (GO:0009987);; biological process: cellular component organization or biogenesis (GO:0071840)</t>
  </si>
  <si>
    <t>PH02Gene28587</t>
  </si>
  <si>
    <t>CemA family</t>
  </si>
  <si>
    <t>Chloroplast envelope membrane protein OS=Rhodomonas salina OX=52970 GN=cemA PE=3 SV=1</t>
  </si>
  <si>
    <t>Chloroplast envelope membrane protein [Dichanthelium oligosanthes]</t>
  </si>
  <si>
    <t>PH02Gene35102</t>
  </si>
  <si>
    <t>Phyllostachys_edulis_newGene_3333</t>
  </si>
  <si>
    <t>PH02Gene46599</t>
  </si>
  <si>
    <t xml:space="preserve">K19825|5.1e-140|vvi:100256090|K19825 2-alkenal reductase (NADP+) [EC:1.3.1.102] | (RefSeq) NADP-dependent alkenal double bond reductase P2-like </t>
  </si>
  <si>
    <t>PH02Gene10392</t>
  </si>
  <si>
    <t>Protein CDI OS=Arabidopsis thaliana OX=3702 GN=CDI PE=2 SV=1</t>
  </si>
  <si>
    <t>protein CDI [Brachypodium distachyon]</t>
  </si>
  <si>
    <t>PH02Gene46897</t>
  </si>
  <si>
    <t>PH02Gene35448</t>
  </si>
  <si>
    <t xml:space="preserve">K09775|3.0e-13|dzi:111283728|K09775 uncharacterized protein | (RefSeq) uncharacterized protein LOC111283728 isoform X1 </t>
  </si>
  <si>
    <t>PH02Gene06404</t>
  </si>
  <si>
    <t xml:space="preserve">K21596|5.1e-15|sind:105176456|K21596 calmodulin-binding transcription activator | (RefSeq) protein WVD2-like 2 isoform X1 </t>
  </si>
  <si>
    <t>Protein WVD2-like 4 OS=Arabidopsis thaliana OX=3702 GN=WDL4 PE=1 SV=2</t>
  </si>
  <si>
    <t>protein WVD2-like 4 [Brachypodium distachyon]</t>
  </si>
  <si>
    <t>PH02Gene37767</t>
  </si>
  <si>
    <t xml:space="preserve">K02881|1.3e-16|egu:105040137|K02881 large subunit ribosomal protein L18 | (RefSeq) 50S ribosomal protein L18, chloroplastic </t>
  </si>
  <si>
    <t>50S ribosomal protein L18, chloroplastic OS=Oryza sativa subsp. japonica OX=39947 GN=RPL18 PE=2 SV=1</t>
  </si>
  <si>
    <t>PH02Gene44207</t>
  </si>
  <si>
    <t xml:space="preserve">Molecular Function: ATP binding (GO:0005524);; Cellular Component: mRNA cleavage factor complex (GO:0005849);; Biological Process: mRNA 3'-end processing (GO:0031124);; </t>
  </si>
  <si>
    <t xml:space="preserve">K14399|2.1e-236|bdi:100820915|K14399 polyribonucleotide 5'-hydroxyl-kinase [EC:2.7.1.78] | (RefSeq) protein CLP1 homolog </t>
  </si>
  <si>
    <t>mRNA cleavage and polyadenylation factor CLP1 P-loop</t>
  </si>
  <si>
    <t>Protein CLP1 homolog OS=Arabidopsis thaliana OX=3702 GN=CLPS3 PE=1 SV=1</t>
  </si>
  <si>
    <t>protein CLP1 homolog [Brachypodium distachyon]</t>
  </si>
  <si>
    <t>PH02Gene15965</t>
  </si>
  <si>
    <t xml:space="preserve">Biological Process: activation of innate immune response (GO:0002218);; Biological Process: response to molecule of bacterial origin (GO:0002237);; Biological Process: activation of immune response (GO:0002253);; Biological Process: immune system process (GO:0002376);; Biological Process: regulation of immune system process (GO:0002682);; Biological Process: negative regulation of immune system process (GO:0002683);; Biological Process: positive regulation of immune system process (GO:0002684);; Cellular Component: cellular_component (GO:0005575);; Cellular Component: cell (GO:0005623);;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defense response (GO:0006952);; Biological Process: immune response (GO:0006955);; Biological Process: cell communication (GO:0007154);; Biological Process: signal transduction (GO:0007165);; Biological Process: biological_process (GO:0008150);; Biological Process: metabolic process (GO:0008152);; Biological Process: cell death (GO:0008219);; Biological Process: response to external stimulus (GO:0009605);; Biological Process: response to biotic stimulus (GO:0009607);; Biological Process: response to bacterium (GO:0009617);; Biological Process: plant-type hypersensitive response (GO:0009626);; Biological Process: defense response, incompatible interaction (GO:0009814);; Biological Process: defense response to bacterium, incompatible interaction (GO:0009816);; Biological Process: cellular process (GO:0009987);; Biological Process: response to organic substance (GO:0010033);; Biological Process: defense response signaling pathway, resistance gene-independent (GO:0010204);; Biological Process: regulation of plant-type hypersensitive response (GO:0010363);; Biological Process: regulation of cell death (GO:0010941);; Biological Process: programmed cell death (GO:0012501);; Cellular Component: membrane (GO:0016020);; Biological Process: phosphorylation (GO:0016310);; Biological Process: protein metabolic process (GO:0019538);; Cellular Component: extrinsic component of plasma membrane (GO:0019897);; Cellular Component: extrinsic component of membrane (GO:0019898);; Biological Process: signaling (GO:0023052);; Biological Process: regulation of defense response (GO:0031347);; Biological Process: negative regulation of defense response (GO:0031348);; Biological Process: positive regulation of defense response (GO:0031349);; Biological Process: cellular response to stress (GO:0033554);; Biological Process: host programmed cell death induced by symbiont (GO:0034050);; Biological Process: negative regulation of plant-type hypersensitive response (GO:0034051);; Biological Process: protein modification process (GO:0036211);; Biological Process: response to chemical (GO:0042221);; Biological Process: defense response to bacterium (GO:0042742);; Biological Process: regulation of programmed cell death (GO:0043067);; Biological Process: negative regulation of programmed cell death (GO:0043069);; Biological Process: macromolecule metabolic process (GO:0043170);; Biological Process: response to external biotic stimulus (GO:0043207);;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membrane part (GO:0044425);; Cellular Component: plasma membrane part (GO:0044459);; Cellular Component: cell part (GO:0044464);; Biological Process: innate immune response (GO:0045087);; Biological Process: regulation of innate immune response (GO:0045088);; Biological Process: positive regulation of innate immune response (GO:0045089);; Biological Process: negative regulation of innate immune response (GO:0045824);; Biological Process: positive regulation of biological process (GO:0048518);; Biological Process: negative regulation of biological process (GO:0048519);; Biological Process: negative regulation of cellular process (GO:0048523);; Biological Process: regulation of response to stimulus (GO:0048583);; Biological Process: positive regulation of response to stimulus (GO:0048584);; Biological Process: negative regulation of response to stimulus (GO:0048585);; Biological Process: regulation of immune response (GO:0050776);; Biological Process: negative regulation of immune response (GO:0050777);; Biological Process: positive regulation of immune response (GO:0050778);;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Biological Process: negative regulation of cell death (GO:0060548);; Biological Process: biological regulation (GO:0065007);; Biological Process: organic substance metabolic process (GO:0071704);; Cellular Component: cell periphery (GO:0071944);; Biological Process: regulation of response to stress (GO:0080134);; Biological Process: regulation of cellular response to stress (GO:0080135);; Biological Process: defense response to other organism (GO:0098542);; Biological Process: organonitrogen compound metabolic process (GO:1901564);; </t>
  </si>
  <si>
    <t xml:space="preserve">K13456|1.4e-88|sita:101784904|K13456 RPM1-interacting protein 4 | (RefSeq) RPM1-interacting protein 4 isoform X1 </t>
  </si>
  <si>
    <t>Cleavage site for pathogenic type III effector avirulence factor Avr</t>
  </si>
  <si>
    <t>RPM1-interacting protein 4 OS=Arabidopsis thaliana OX=3702 GN=RIN4 PE=1 SV=1</t>
  </si>
  <si>
    <t>hypothetical protein GQ55_6G262100 [Panicum hallii var. hallii]</t>
  </si>
  <si>
    <t>biological process: immune system process (GO:0002376);; biological process: biological regulation (GO:0065007);; biological process: response to stimulus (GO:0050896);; 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(GO:0044699);; biological process: multi-organism process (GO:0051704);; biological process: signaling (GO:0023052);; cellular component: membrane part (GO:0044425)</t>
  </si>
  <si>
    <t>PH02Gene12554</t>
  </si>
  <si>
    <t xml:space="preserve">K00616|2.5e-199|dosa:Os08t0154300-01|K00616 transaldolase [EC:2.2.1.2] | (RefSeq) Os08g0154300; Aldolase-type TIM barrel domain containing protein. </t>
  </si>
  <si>
    <t>Pentose phosphate pathway (ko00030);; Carbon metabolism (ko01200);; Biosynthesis of amino acids (ko01230)</t>
  </si>
  <si>
    <t>Transaldolase/Fructose-6-phosphate aldolase</t>
  </si>
  <si>
    <t>hypothetical protein E2562_038825 [Oryza meyeriana var. granulata]</t>
  </si>
  <si>
    <t>PH02Gene49245</t>
  </si>
  <si>
    <t xml:space="preserve">Biological Process: reproduction (GO:0000003);; Biological Process: developmental process involved in reproduction (GO:0003006);;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Biological Process: regulation of transcription, DNA-templated (GO:0006355);; Biological Process: gamete generation (GO:0007276);; Biological Process: germ cell development (GO:0007281);; Biological Process: spermatogenesis (GO:0007283);; Biological Process: spermatid development (GO:0007286);; Biological Process: biological_process (GO:0008150);;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Biological Process: regulation of nucleobase-containing compound metabolic process (GO:0019219);; Biological Process: regulation of metabolic process (GO:0019222);; Molecular Function: enzyme binding (GO:0019899);; Biological Process: sexual reproduction (GO:0019953);; Biological Process: cellular process involved in reproduction in multicellular organism (GO:0022412);; Biological Process: reproductive process (GO:0022414);; Biological Process: cell differentiation (GO:0030154);;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multicellular organismal process (GO:0032501);; Biological Process: developmental process (GO:0032502);; Biological Process: multicellular organism reproduction (GO:0032504);; Molecular Function: histone deacetylase binding (GO:0042826);;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multi-organism reproductive process (GO:0044703);; Biological Process: negative regulation of transcription, DNA-templated (GO:0045892);; Biological Process: negative regulation of nucleobase-containing compound metabolic process (GO:0045934);; Biological Process: male gamete generation (GO:0048232);; Biological Process: cell development (GO:0048468);; Biological Process: spermatid differentiation (GO:0048515);; Biological Process: negative regulation of biological process (GO:0048519);; Biological Process: negative regulation of cellular process (GO:0048523);; Biological Process: multicellular organismal reproductive process (GO:0048609);;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multi-organism process (GO:0051704);; Biological Process: regulation of macromolecule metabolic process (GO:0060255);; Biological Process: biological regulation (GO:0065007);; Biological Process: regulation of primary metabolic process (GO:0080090);;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cellular macromolecule biosynthetic process (GO:2000112);; Biological Process: negative regulation of cellular macromolecule biosynthetic process (GO:2000113);; Biological Process: regulation of RNA biosynthetic process (GO:2001141);; </t>
  </si>
  <si>
    <t xml:space="preserve">K24081|4.3e-185|dosa:Os07t0481000-01|K24081 zinc finger MYND domain-containing protein 15 | (RefSeq) Os07g0481000; Similar to Pollen-specific kinase partner protein. </t>
  </si>
  <si>
    <t>hypothetical protein E2562_012257, partial [Oryza meyeriana var. granulata]</t>
  </si>
  <si>
    <t>biological process: reproduction (GO:0000003);; biological process: reproductive process (GO:0022414);; biological process: developmental process (GO:0032502);; molecular function: binding (GO:0005488);; cellular component: cell (GO:0005623);; cellular component: cell part (GO:0044464);; cellular component: organelle (GO:0043226);; biological process: biological regulation (GO:0065007);; biological process: multicellular organismal process (GO:0032501);; biological process: single-organism process (GO:0044699);; biological process: cellular process (GO:0009987);; biological process: multi-organism process (GO:0051704)</t>
  </si>
  <si>
    <t>PH02Gene26488</t>
  </si>
  <si>
    <t xml:space="preserve">K02883|5.7e-80|sbi:8083654|K02883 large subunit ribosomal protein L18e | (RefSeq) 60S ribosomal protein L18-3 </t>
  </si>
  <si>
    <t>Ribosomal protein 60S L18 and 50S L18e</t>
  </si>
  <si>
    <t>60S ribosomal protein L18-2 OS=Arabidopsis thaliana OX=3702 GN=RPL18B PE=1 SV=2</t>
  </si>
  <si>
    <t>60S ribosomal protein L18-3 [Sorghum bicolor]</t>
  </si>
  <si>
    <t>PH02Gene16560</t>
  </si>
  <si>
    <t xml:space="preserve">K10260|4.0e-11|csl:COCSUDRAFT_23114|K10260 F-box and WD-40 domain protein 7 | (RefSeq) WD40 repeat-like protein </t>
  </si>
  <si>
    <t>U-box domain-containing protein 9 [Panicum miliaceum]</t>
  </si>
  <si>
    <t>PH02Gene21809</t>
  </si>
  <si>
    <t xml:space="preserve">K13070|9.0e-49|dosa:Os04t0179200-01|K13070 momilactone-A synthase [EC:1.1.1.295] | (RefSeq) Os04g0179200, MAS, MOMILACTONE_A_SYNTHASE; Similar to Stem secoisolariciresinol dehydrogenase (Fragment). </t>
  </si>
  <si>
    <t>PH02Gene45292</t>
  </si>
  <si>
    <t>PH02Gene39734</t>
  </si>
  <si>
    <t xml:space="preserve">K13206|3.4e-10|ghi:107902778|K13206 coiled-coil domain-containing protein 55 | (RefSeq) LOW QUALITY PROTEIN: nuclear speckle splicing regulatory protein 1 </t>
  </si>
  <si>
    <t>Protein GL2-INTERACTING REPRESSOR 1 OS=Arabidopsis thaliana OX=3702 GN=GIR1 PE=1 SV=1</t>
  </si>
  <si>
    <t>uncharacterized protein LOC100842870 [Brachypodium distachyon]</t>
  </si>
  <si>
    <t>PH02Gene19309</t>
  </si>
  <si>
    <t xml:space="preserve">K20728|1.8e-38|bna:106425571|K20728 vegetative storage protein 2 | (RefSeq) vegetative storage protein 2 </t>
  </si>
  <si>
    <t>PH02Gene36695</t>
  </si>
  <si>
    <t xml:space="preserve">Molecular Function: nuclease activity (GO:0004518);; </t>
  </si>
  <si>
    <t xml:space="preserve">K08999|1.5e-28|ppp:112285264|K08999 uncharacterized protein | (RefSeq) bifunctional nuclease 2-like </t>
  </si>
  <si>
    <t>Domain of unknown function (DUF151)</t>
  </si>
  <si>
    <t>Bifunctional nuclease 2 OS=Oryza sativa subsp. japonica OX=39947 GN=BBD2 PE=2 SV=1</t>
  </si>
  <si>
    <t>hypothetical protein E2562_035913, partial [Oryza meyeriana var. granulata]</t>
  </si>
  <si>
    <t>PH02Gene37635</t>
  </si>
  <si>
    <t xml:space="preserve">K10398|0.0e+00|ats:109733740|K10398 kinesin family member 11 | (RefSeq) LOC109733740; kinesin-like protein KIN-5C </t>
  </si>
  <si>
    <t>Kinesin-like protein KIN-5C OS=Oryza sativa subsp. japonica OX=39947 GN=KIN5C PE=2 SV=2</t>
  </si>
  <si>
    <t>kinesin-like protein KIN-5C [Aegilops tauschii subsp. tauschii]</t>
  </si>
  <si>
    <t>PH02Gene50979</t>
  </si>
  <si>
    <t xml:space="preserve">K15803|6.2e-28|obr:102717612|K15803 (-)-germacrene D synthase [EC:4.2.3.75] | (RefSeq) (-)-germacrene D synthase-like </t>
  </si>
  <si>
    <t>Probable sesquiterpene synthase OS=Santalum murrayanum OX=453085 GN=STPS PE=3 SV=1</t>
  </si>
  <si>
    <t>PH02Gene13378</t>
  </si>
  <si>
    <t xml:space="preserve">Molecular Function: molybdate ion transmembrane transporter activity (GO:0015098);; Cellular Component: integral component of membrane (GO:0016021);; </t>
  </si>
  <si>
    <t xml:space="preserve">K24175|7.1e-251|sita:101774871|K24175 MFS transporter, MFS domain-containing protein family, molybdate-anion transporter | (RefSeq) molybdate-anion transporter </t>
  </si>
  <si>
    <t>Sugar-tranasporters, 12 TM</t>
  </si>
  <si>
    <t>molybdate-anion transporter-like [Panicum hallii]</t>
  </si>
  <si>
    <t>PH02Gene50651</t>
  </si>
  <si>
    <t xml:space="preserve">K14484|5.0e-79|obr:102713944|K14484 auxin-responsive protein IAA | (RefSeq) auxin-responsive protein IAA1 </t>
  </si>
  <si>
    <t>Auxin-responsive protein IAA1 OS=Oryza sativa subsp. japonica OX=39947 GN=IAA1 PE=2 SV=1</t>
  </si>
  <si>
    <t>PREDICTED: auxin-responsive protein IAA1 [Oryza brachyantha]</t>
  </si>
  <si>
    <t>PH02Gene50864</t>
  </si>
  <si>
    <t xml:space="preserve">K17609|9.5e-36|eus:EUTSA_v10026931mg|K17609 nucleoredoxin [EC:1.8.1.8] | (RefSeq) hypothetical protein </t>
  </si>
  <si>
    <t>U-box domain-containing protein 33 isoform X1 [Setaria italica]</t>
  </si>
  <si>
    <t>PH02Gene15912</t>
  </si>
  <si>
    <t>Germin-like protein 1-3 OS=Oryza sativa subsp. japonica OX=39947 GN=GER8 PE=2 SV=1</t>
  </si>
  <si>
    <t>PREDICTED: germin-like protein 1-3 [Oryza brachyantha]</t>
  </si>
  <si>
    <t>PH02Gene31957</t>
  </si>
  <si>
    <t xml:space="preserve">K02868|1.1e-96|dosa:Os01t0205500-01|K02868 large subunit ribosomal protein L11e | (RefSeq) Os01g0205500; Similar to 60S ribosomal protein L11-2 (L16). Splice isoform 2. </t>
  </si>
  <si>
    <t>PH02Gene07526</t>
  </si>
  <si>
    <t>uncharacterized protein LOC8064044 [Sorghum bicolor]</t>
  </si>
  <si>
    <t>PH02Gene48820</t>
  </si>
  <si>
    <t xml:space="preserve">Molecular Function: Rab GTPase binding (GO:0017137);; </t>
  </si>
  <si>
    <t xml:space="preserve">K20241|5.3e-186|egu:105052050|K20241 WD repeat-containing protein 44 | (RefSeq) lissencephaly-1 homolog 1-like </t>
  </si>
  <si>
    <t>U3 snoRNP-associated protein-like EMB2271 OS=Arabidopsis thaliana OX=3702 GN=EMB2271 PE=2 SV=1</t>
  </si>
  <si>
    <t>WD repeat-containing protein 44 [Brachypodium distachyon]</t>
  </si>
  <si>
    <t>PH02Gene19193</t>
  </si>
  <si>
    <t xml:space="preserve">Molecular Function: protein binding (GO:0005515);; Cellular Component: integral component of membrane (GO:0016021);; </t>
  </si>
  <si>
    <t>PH02Gene22347</t>
  </si>
  <si>
    <t>SAB [Triticum aestivum]</t>
  </si>
  <si>
    <t>PH02Gene44708</t>
  </si>
  <si>
    <t xml:space="preserve">Biological Process: cell morphogenesis (GO:0000902);; </t>
  </si>
  <si>
    <t xml:space="preserve">K16810|1.9e-282|bdi:100837269|K16810 TBCC domain-containing protein 1 | (RefSeq) TBCC domain-containing protein 1 isoform X1 </t>
  </si>
  <si>
    <t>Tubulin binding cofactor C</t>
  </si>
  <si>
    <t>PH02Gene01052</t>
  </si>
  <si>
    <t xml:space="preserve">K00703|0.0e+00|osa:4330709|K00703 starch synthase [EC:2.4.1.21] | (RefSeq) soluble starch synthase 2-2, chloroplastic/amyloplastic </t>
  </si>
  <si>
    <t>Soluble starch synthase 2-2, chloroplastic/amyloplastic OS=Oryza sativa subsp. japonica OX=39947 GN=SSII-2 PE=2 SV=2</t>
  </si>
  <si>
    <t>soluble starch synthase II2 [Oryza officinalis]</t>
  </si>
  <si>
    <t>PH02Gene28899</t>
  </si>
  <si>
    <t xml:space="preserve">K06268|8.2e-145|bdi:100831266|K06268 serine/threonine-protein phosphatase 2B regulatory subunit | (RefSeq) myosin-binding protein 3 </t>
  </si>
  <si>
    <t>Probable myosin-binding protein 6 OS=Arabidopsis thaliana OX=3702 GN=MYOB6 PE=2 SV=1</t>
  </si>
  <si>
    <t>hypothetical protein EJB05_48881 [Eragrostis curvula]</t>
  </si>
  <si>
    <t>PH02Gene36809</t>
  </si>
  <si>
    <t>PREDICTED: serine/arginine repetitive matrix protein 1-like isoform X1 [Oryza brachyantha]</t>
  </si>
  <si>
    <t>PH02Gene46371</t>
  </si>
  <si>
    <t xml:space="preserve">K18999|5.6e-06|fve:101299247|K18999 RNA polymerase II C-terminal domain phosphatase-like 3/4 [EC:3.1.3.16] | (RefSeq) RNA polymerase II C-terminal domain phosphatase-like 4 </t>
  </si>
  <si>
    <t>PH02Gene03056</t>
  </si>
  <si>
    <t xml:space="preserve">K15340|0.0e+00|ats:109769309|K15340 DNA cross-link repair 1A protein | (RefSeq) uncharacterized protein LOC109769309 </t>
  </si>
  <si>
    <t>DNA cross-link repair protein SNM1 OS=Arabidopsis thaliana OX=3702 GN=SNM1 PE=2 SV=1</t>
  </si>
  <si>
    <t>uncharacterized protein LOC109769309 [Aegilops tauschii subsp. tauschii]</t>
  </si>
  <si>
    <t>PH02Gene47179</t>
  </si>
  <si>
    <t xml:space="preserve">K20890|1.1e-09|ccav:112514891|K20890 xylan alpha-glucuronosyltransferase [EC:2.4.1.-] | (RefSeq) UDP-glucuronate:xylan alpha-glucuronosyltransferase 2 </t>
  </si>
  <si>
    <t>Putative glucuronosyltransferase PGSIP8 OS=Arabidopsis thaliana OX=3702 GN=PGSIP8 PE=2 SV=1</t>
  </si>
  <si>
    <t>hypothetical protein EJB05_23446 [Eragrostis curvula]</t>
  </si>
  <si>
    <t>Phyllostachys_edulis_newGene_2468</t>
  </si>
  <si>
    <t xml:space="preserve">Molecular Function: phosphorelay sensor kinase activity (GO:0000155);; Biological Process: nucleoside metabolic process (GO:0009116);; </t>
  </si>
  <si>
    <t xml:space="preserve">K14489|1.7e-15|han:110872891|K14489 arabidopsis histidine kinase 2/3/4 (cytokinin receptor) [EC:2.7.13.3] | (RefSeq) histidine kinase 4-like </t>
  </si>
  <si>
    <t>Probable histidine kinase 6 OS=Oryza sativa subsp. japonica OX=39947 GN=HK6 PE=1 SV=1</t>
  </si>
  <si>
    <t>hypothetical protein Zm00014a_014213 [Zea mays]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</si>
  <si>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</t>
  </si>
  <si>
    <t>PH02Gene32051</t>
  </si>
  <si>
    <t xml:space="preserve">K13448|1.1e-98|sita:101761983|K13448 calcium-binding protein CML | (RefSeq) probable calcium-binding protein CML50 </t>
  </si>
  <si>
    <t>PH02Gene14682</t>
  </si>
  <si>
    <t xml:space="preserve">K14486|9.6e-302|bdi:100843055|K14486 auxin response factor | (RefSeq) auxin response factor 3 </t>
  </si>
  <si>
    <t>PH02Gene02310</t>
  </si>
  <si>
    <t xml:space="preserve">K07893|1.2e-10|ini:109192111|K07893 Ras-related protein Rab-6A | (RefSeq) ras-related protein RABH1b-like </t>
  </si>
  <si>
    <t>Purine nucleobase transmembrane transport</t>
  </si>
  <si>
    <t>Probable purine permease 11 OS=Arabidopsis thaliana OX=3702 GN=PUP11 PE=1 SV=1</t>
  </si>
  <si>
    <t>hypothetical protein E2562_014781 [Oryza meyeriana var. granulata]</t>
  </si>
  <si>
    <t>Phyllostachys_edulis_newGene_14228</t>
  </si>
  <si>
    <t xml:space="preserve">K03163|2.7e-81|dosa:Os08t0154600-01|K03163 DNA topoisomerase I [EC:5.6.2.1] | (RefSeq) Os08g0154600; Similar to Topoisomerase I. </t>
  </si>
  <si>
    <t>Eukaryotic DNA topoisomerase I, catalytic core</t>
  </si>
  <si>
    <t>DNA topoisomerase 1 beta OS=Arabidopsis thaliana OX=3702 GN=TOP1B PE=1 SV=1</t>
  </si>
  <si>
    <t>hypothetical protein EJB05_09218 [Eragrostis curvula]</t>
  </si>
  <si>
    <t>PH02Gene15968</t>
  </si>
  <si>
    <t>uncharacterized protein LOC100830221 [Brachypodium distachyon]</t>
  </si>
  <si>
    <t>Phyllostachys_edulis_newGene_19323</t>
  </si>
  <si>
    <t>PH02Gene43681</t>
  </si>
  <si>
    <t xml:space="preserve">K05643|1.2e-64|dzi:111311499|K05643 ATP-binding cassette, subfamily A (ABC1), member 3 | (RefSeq) ABC transporter A family member 1 isoform X1 </t>
  </si>
  <si>
    <t>ABC transporter A family member 4 OS=Arabidopsis thaliana OX=3702 GN=ABCA4 PE=3 SV=2</t>
  </si>
  <si>
    <t>ABC transporter A family member 8-like isoform X1 [Aegilops tauschii subsp. tauschii]</t>
  </si>
  <si>
    <t>PH02Gene07440</t>
  </si>
  <si>
    <t xml:space="preserve">Molecular Function: ATP binding (GO:0005524);; Cellular Component: cytoplasm (GO:0005737);; Cellular Component: cytoskeleton (GO:0005856);; </t>
  </si>
  <si>
    <t xml:space="preserve">K10355|1.1e-217|dosa:Os05t0106600-01|K10355 actin, other eukaryote | (RefSeq) Os05g0106600; Similar to Actin 97. </t>
  </si>
  <si>
    <t>Actin-97 OS=Solanum tuberosum OX=4113 GN=AC97 PE=3 SV=1</t>
  </si>
  <si>
    <t>hypothetical protein OsJ_16821 [Oryza sativa Japonica Group]</t>
  </si>
  <si>
    <t>PH02Gene15421</t>
  </si>
  <si>
    <t xml:space="preserve">K00830|4.3e-92|obr:102706217|K00830 alanine-glyoxylate transaminase / serine-glyoxylate transaminase / serine-pyruvate transaminase [EC:2.6.1.44 2.6.1.45 2.6.1.51] | (RefSeq) serine--glyoxylate aminotransferase </t>
  </si>
  <si>
    <t>PH02Gene47193</t>
  </si>
  <si>
    <t xml:space="preserve">Cellular Component: nucleus (GO:0005634);; Cellular Component: cytoplasm (GO:0005737);; Molecular Function: hydrolase activity (GO:0016787);; </t>
  </si>
  <si>
    <t xml:space="preserve">K07766|1.0e-106|bdi:100835961|K07766 diphosphoinositol-polyphosphate diphosphatase [EC:3.6.1.52] | (RefSeq) nudix hydrolase 13, mitochondrial isoform X1 </t>
  </si>
  <si>
    <t>nudix hydrolase 13, mitochondrial isoform X1 [Brachypodium distachyon]</t>
  </si>
  <si>
    <t>Phyllostachys_edulis_newGene_13813</t>
  </si>
  <si>
    <t>PH02Gene21522</t>
  </si>
  <si>
    <t xml:space="preserve">K14536|1.0e-53|sita:101765793|K14536 ribosome assembly protein 1 [EC:3.6.5.-] | (RefSeq) LOW QUALITY PROTEIN: uncharacterized protein LOC101765793 </t>
  </si>
  <si>
    <t>hypothetical protein E2562_008025 [Oryza meyeriana var. granulata]</t>
  </si>
  <si>
    <t>Phyllostachys_edulis_newGene_9682</t>
  </si>
  <si>
    <t xml:space="preserve">Molecular Function: molecular_function (GO:0003674);; Molecular Function: catalytic activity (GO:0003824);; Molecular Function: polynucleotide adenylyltransferase activity (GO:0004652);; Molecular Function: binding (GO:0005488);; Cellular Component: cellular_component (GO:0005575);; Cellular Component: intracellular (GO:0005622);; Cellular Component: cell (GO:0005623);; Cellular Component: nucleus (GO:0005634);; Cellular Component: nucleolus (GO:0005730);; Biological Process: nucleobase-containing compound metabolic process (GO:0006139);; Biological Process: RNA processing (GO:0006396);; Biological Process: tRNA metabolic process (GO:0006399);; Biological Process: RNA catabolic process (GO:0006401);;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gene expression (GO:0010467);; Biological Process: RNA metabolic process (GO:0016070);; Biological Process: rRNA metabolic process (GO:0016072);; Biological Process: snoRNA metabolic process (GO:0016074);; Biological Process: rRNA catabolic process (GO:0016075);; Biological Process: snoRNA catabolic process (GO:0016077);; Biological Process: tRNA catabolic process (GO:0016078);; Molecular Function: transferase activity (GO:0016740);; Molecular Function: transferase activity, transferring phosphorus-containing groups (GO:0016772);; Molecular Function: nucleotidyltransferase activity (GO:0016779);; Biological Process: aromatic compound catabolic process (GO:0019439);; Biological Process: RNA 3'-end processing (GO:0031123);; Cellular Component: TRAMP complex (GO:0031499);; Cellular Component: membrane-enclosed lumen (GO:0031974);; Cellular Component: nuclear lumen (GO:0031981);; Cellular Component: macromolecular complex (GO:0032991);; Biological Process: cellular nitrogen compound metabolic process (GO:0034641);; Biological Process: nucleobase-containing compound catabolic process (GO:0034655);; Biological Process: ncRNA metabolic process (GO:0034660);; Biological Process: ncRNA catabolic process (GO:0034661);; Molecular Function: ribonucleoprotein complex binding (GO:0043021);; Molecular Function: ribosomal large subunit binding (GO:0043023);;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ncRNA polyadenylation (GO:0043629);; Biological Process: ncRNA polyadenylation involved in polyadenylation-dependent ncRNA catabolic process (GO:0043630);; Biological Process: RNA polyadenylation (GO:0043631);; Biological Process: modification-dependent macromolecule catabolic process (GO:0043632);; Biological Process: polyadenylation-dependent RNA catabolic process (GO:0043633);; Biological Process: polyadenylation-dependent ncRNA catabolic process (GO:0043634);; Biological Process: cellular metabolic process (GO:0044237);; Biological Process: primary metabolic process (GO:0044238);; Biological Process: cellular catabolic process (GO:0044248);; Biological Process: cellular macromolecule metabolic process (GO:0044260);; Biological Process: cellular macromolecule catabolic process (GO:0044265);; Biological Process: cellular nitrogen compound catabolic process (GO:0044270);; Cellular Component: organelle part (GO:0044422);; Cellular Component: intracellular part (GO:0044424);; Cellular Component: nuclear part (GO:0044428);; Cellular Component: intracellular organelle part (GO:0044446);; Cellular Component: cell part (GO:0044464);; Molecular Function: macromolecular complex binding (GO:0044877);; Biological Process: heterocycle metabolic process (GO:0046483);; Biological Process: heterocycle catabolic process (GO:0046700);; Cellular Component: intracellular organelle lumen (GO:0070013);; Molecular Function: adenylyltransferase activity (GO:0070566);; Biological Process: RNA surveillance (GO:0071025);; Biological Process: nuclear RNA surveillance (GO:0071027);; Biological Process: nuclear ncRNA surveillance (GO:0071029);; Biological Process: nuclear polyadenylation-dependent rRNA catabolic process (GO:0071035);; Biological Process: nuclear polyadenylation-dependent ncRNA catabolic process (GO:0071046);; Biological Process: organic substance metabolic process (GO:0071704);; Biological Process: nucleic acid metabolic process (GO:0090304);; Biological Process: organic cyclic compound metabolic process (GO:1901360);; Biological Process: organic cyclic compound catabolic process (GO:1901361);; Biological Process: organic substance catabolic process (GO:1901575);; Molecular Function: RNA adenylyltransferase activity (GO:1990817);; </t>
  </si>
  <si>
    <t>hypothetical protein E2562_004816 [Oryza meyeriana var. granulata]</t>
  </si>
  <si>
    <t>molecular function: catalytic activity (GO:0003824);; molecular function: binding (GO:0005488);; cellular component: cell (GO:0005623);; cellular component: cell part (GO:0044464);; cellular component: organelle (GO:0043226);; cellular component: organelle part (GO:0044422);; biological process: metabolic process (GO:0008152);; biological process: cellular process (GO:0009987);; cellular component: macromolecular complex (GO:0032991);; cellular component: membrane-enclosed lumen (GO:0031974)</t>
  </si>
  <si>
    <t>PH02Gene39319</t>
  </si>
  <si>
    <t xml:space="preserve">K01595|1.3e-37|pda:103701209|K01595 phosphoenolpyruvate carboxylase [EC:4.1.1.31] | (RefSeq) SCAR-like protein 2 </t>
  </si>
  <si>
    <t>SCAR-like protein 1 OS=Oryza sativa subsp. japonica OX=39947 GN=Os03g0816900 PE=2 SV=2</t>
  </si>
  <si>
    <t>hypothetical protein E2562_026633 [Oryza meyeriana var. granulata]</t>
  </si>
  <si>
    <t>Phyllostachys_edulis_newGene_12963</t>
  </si>
  <si>
    <t xml:space="preserve">Molecular Function: nucleotide binding (GO:0000166);; Cellular Component: mitochondrial proton-transporting ATP synthase complex, catalytic core F(1) (GO:0000275);; Molecular Function: molecular_function (GO:0003674);; Molecular Function: binding (GO:0005488);; Molecular Function: ATP binding (GO:0005524);; Cellular Component: cellular_component (GO:0005575);; Cellular Component: intracellular (GO:0005622);; Cellular Component: cell (GO:0005623);; Cellular Component: cytoplasm (GO:0005737);; Cellular Component: mitochondrion (GO:0005739);; Cellular Component: mitochondrial envelope (GO:0005740);; Cellular Component: mitochondrial inner membrane (GO:0005743);; Biological Process: nucleobase-containing compound metabolic process (GO:0006139);; Biological Process: purine nucleotide metabolic process (GO:0006163);; Biological Process: purine nucleotide biosynthetic process (GO:0006164);; Biological Process: cellular aromatic compound metabolic process (GO:0006725);; Biological Process: nucleoside phosphate metabolic process (GO:0006753);; Biological Process: ATP biosynthetic process (GO:0006754);; Biological Process: phosphorus metabolic process (GO:0006793);; Biological Process: phosphate-containing compound metabolic process (GO:0006796);; Biological Process: nitrogen compound metabolic process (GO:0006807);; Biological Process: transport (GO:0006810);; Biological Process: ion transport (GO:0006811);; Biological Process: cation transport (GO:0006812);; Molecular Function: drug binding (GO:0008144);; Biological Process: biological_process (GO:0008150);; Biological Process: metabolic process (GO:0008152);; Biological Process: biosynthetic process (GO:0009058);; Biological Process: nucleotide metabolic process (GO:0009117);; Biological Process: nucleoside monophosphate metabolic process (GO:0009123);; Biological Process: nucleoside monophosphate biosynthetic process (GO:0009124);; Biological Process: purine nucleoside monophosphate metabolic process (GO:0009126);; Biological Process: purine nucleoside monophosphate biosynthetic process (GO:0009127);; Biological Process: nucleoside triphosphate metabolic process (GO:0009141);; Biological Process: nucleoside triphosphate biosynthetic process (GO:0009142);; Biological Process: purine nucleoside triphosphate metabolic process (GO:0009144);; Biological Process: purine nucleoside triphosphate biosynthetic process (GO:0009145);; Biological Process: purine ribonucleotide metabolic process (GO:0009150);; Biological Process: purine ribonucleotide biosynthetic process (GO:0009152);; Biological Process: ribonucleoside monophosphate biosynthetic process (GO:0009156);; Biological Process: ribonucleoside monophosphate metabolic process (GO:0009161);; Biological Process: nucleotide biosynthetic process (GO:0009165);; Biological Process: purine ribonucleoside monophosphate metabolic process (GO:0009167);; Biological Process: purine ribonucleoside monophosphate biosynthetic process (GO:0009168);; Biological Process: ribonucleoside triphosphate metabolic process (GO:0009199);; Biological Process: ribonucleoside triphosphate biosynthetic process (GO:0009201);; Biological Process: purine ribonucleoside triphosphate metabolic process (GO:0009205);; Biological Process: purine ribonucleoside triphosphate biosynthetic process (GO:0009206);; Biological Process: ribonucleotide metabolic process (GO:0009259);; Biological Process: ribonucleotide biosynthetic process (GO:0009260);; Biological Process: cellular process (GO:0009987);; Biological Process: monovalent inorganic cation transport (GO:0015672);; Biological Process: energy coupled proton transport, down electrochemical gradient (GO:0015985);; Biological Process: ATP synthesis coupled proton transport (GO:0015986);; Cellular Component: membrane (GO:0016020);; Molecular Function: ATPase activity (GO:0016887);; Molecular Function: purine nucleotide binding (GO:0017076);; Biological Process: drug metabolic process (GO:0017144);; Biological Process: heterocycle biosynthetic process (GO:0018130);; Biological Process: aromatic compound biosynthetic process (GO:0019438);; Biological Process: organophosphate metabolic process (GO:0019637);; Biological Process: ribose phosphate metabolic process (GO:0019693);; Cellular Component: organelle inner membrane (GO:0019866);; Molecular Function: adenyl nucleotide binding (GO:0030554);; Cellular Component: organelle membrane (GO:0031090);; Cellular Component: mitochondrial membrane (GO:0031966);; Cellular Component: organelle envelope (GO:0031967);; Cellular Component: envelope (GO:0031975);; Molecular Function: ribonucleotide binding (GO:0032553);; Molecular Function: purine ribonucleotide binding (GO:0032555);; Molecular Function: adenyl ribonucleotide binding (GO:0032559);; Biological Process: ion transmembrane transport (GO:0034220);; Biological Process: cellular nitrogen compound metabolic process (GO:0034641);; Biological Process: nucleobase-containing compound biosynthetic process (GO:0034654);; Molecular Function: purine ribonucleoside triphosphate binding (GO:0035639);; Molecular Function: small molecule binding (GO:0036094);; Molecular Function: ion binding (GO:0043167);; Molecular Function: anion binding (GO:0043168);;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Cellular Component: organelle part (GO:0044422);; Cellular Component: intracellular part (GO:0044424);; Cellular Component: mitochondrial part (GO:0044429);; Cellular Component: cytoplasmic part (GO:0044444);; Cellular Component: intracellular organelle part (GO:0044446);; Cellular Component: cell part (GO:0044464);; Biological Process: ATP metabolic process (GO:0046034);; Biological Process: ribose phosphate biosynthetic process (GO:0046390);; Biological Process: heterocycle metabolic process (GO:0046483);; Biological Process: localization (GO:0051179);; Biological Process: establishment of localization (GO:0051234);; Biological Process: transmembrane transport (GO:0055085);; Biological Process: nucleobase-containing small molecule metabolic process (GO:0055086);; Biological Process: organic substance metabolic process (GO:0071704);; Biological Process: purine-containing compound metabolic process (GO:0072521);; Biological Process: purine-containing compound biosynthetic process (GO:0072522);; Biological Process: organophosphate biosynthetic process (GO:0090407);; Molecular Function: organic cyclic compound binding (GO:0097159);; Molecular Function: carbohydrate derivative binding (GO:0097367);; Biological Process: cation transmembrane transport (GO:0098655);; Biological Process: inorganic ion transmembrane transport (GO:0098660);; Biological Process: inorganic cation transmembrane transport (GO:0098662);; Biological Process: carbohydrate derivative metabolic process (GO:1901135);; Biological Process: carbohydrate derivative biosynthetic process (GO:1901137);; Molecular Function: nucleoside phosphate binding (GO:1901265);; Biological Process: nucleoside phosphate biosynthetic process (GO:1901293);; Biological Process: organic cyclic compound metabolic process (GO:1901360);; Biological Process: organic cyclic compound biosynthetic process (GO:1901362);; Molecular Function: heterocyclic compound binding (GO:1901363);; Biological Process: organonitrogen compound metabolic process (GO:1901564);; Biological Process: organonitrogen compound biosynthetic process (GO:1901566);; Biological Process: organic substance biosynthetic process (GO:1901576);; Biological Process: hydrogen ion transmembrane transport (GO:1902600);; </t>
  </si>
  <si>
    <t xml:space="preserve">K02133|2.0e-85|dosa:Os05t0553000-01|K02133 F-type H+-transporting ATPase subunit beta [EC:7.1.2.2] | (RefSeq) Os05g0553000; Similar to ATP synthase subunit beta, mitochondrial. </t>
  </si>
  <si>
    <t>ATP synthase alpha/beta family, beta-barrel domain</t>
  </si>
  <si>
    <t>ATP synthase subunit beta, mitochondrial OS=Oryza sativa subsp. japonica OX=39947 GN=ATPB PE=1 SV=2</t>
  </si>
  <si>
    <t>hypothetical protein E2562_022094 [Oryza meyeriana var. granulata]</t>
  </si>
  <si>
    <t>molecular function: binding (GO:0005488);;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localization (GO:0051179);; molecular function: catalytic activity (GO:0003824)</t>
  </si>
  <si>
    <t>PH02Gene11328</t>
  </si>
  <si>
    <t xml:space="preserve">K03648|1.4e-42|bpg:Bathy04g01430|K03648 uracil-DNA glycosylase [EC:3.2.2.27] | (RefSeq) uracil-DNA glycosylase </t>
  </si>
  <si>
    <t>YqaJ-like viral recombinase domain</t>
  </si>
  <si>
    <t>hypothetical protein E2562_010920 [Oryza meyeriana var. granulata]</t>
  </si>
  <si>
    <t>PH02Gene45141</t>
  </si>
  <si>
    <t xml:space="preserve">Molecular Function: molecular_function (GO:0003674);; Molecular Function: catalytic activity (GO:0003824);; Molecular Function: ubiquitin-protein transferase activity (GO:0004842);;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plasma membrane (GO:0005886);; Cellular Component: cell-cell junction (GO:0005911);; Biological Process: cellular protein modification process (GO:0006464);; Biological Process: nitrogen compound metabolic process (GO:0006807);; Biological Process: response to stress (GO:0006950);; Biological Process: cellular response to DNA damage stimulus (GO:0006974);; Biological Process: biological_process (GO:0008150);; Biological Process: metabolic process (GO:0008152);; Cellular Component: plasmodesma (GO:0009506);; Biological Process: response to external stimulus (GO:0009605);; Biological Process: response to biotic stimulus (GO:0009607);; Biological Process: cellular process (GO:0009987);; Biological Process: response to inorganic substance (GO:0010035);; Biological Process: response to metal ion (GO:0010038);; Cellular Component: membrane (GO:0016020);; Biological Process: protein ubiquitination (GO:0016567);; Molecular Function: transferase activity (GO:0016740);; Biological Process: protein metabolic process (GO:0019538);; Molecular Function: ubiquitin-like protein transferase activity (GO:0019787);; Cellular Component: cell junction (GO:0030054);; Biological Process: protein modification by small protein conjugation (GO:0032446);; Biological Process: cellular response to stress (GO:0033554);; Biological Process: protein modification process (GO:0036211);; Biological Process: response to chemical (GO:0042221);; Biological Process: macromolecule metabolic process (GO:0043170);;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response to cadmium ion (GO:0046686);; Biological Process: response to stimulus (GO:0050896);; Biological Process: multi-organism process (GO:0051704);; Biological Process: response to other organism (GO:0051707);; Biological Process: cellular response to stimulus (GO:0051716);; Cellular Component: symplast (GO:0055044);; Biological Process: protein modification by small protein conjugation or removal (GO:0070647);; Biological Process: organic substance metabolic process (GO:0071704);; Cellular Component: cell periphery (GO:0071944);; Biological Process: organonitrogen compound metabolic process (GO:1901564);; </t>
  </si>
  <si>
    <t xml:space="preserve">K03178|3.4e-84|zma:103633603|K03178 ubiquitin-activating enzyme E1 [EC:6.2.1.45] | (RefSeq) ubiquitin-activating enzyme E1 3 isoform X1 </t>
  </si>
  <si>
    <t>PAZ domain</t>
  </si>
  <si>
    <t>molecular function: catalytic activity (GO:0003824);; molecular function: binding (GO:0005488);; cellular component: cell (GO:0005623);; cellular component: cell part (GO:0044464);; cellular component: organelle (GO:0043226);; cellular component: membrane (GO:0016020);; cellular component: cell junction (GO:0030054);; biological process: metabolic process (GO:0008152);; biological process: cellular process (GO:0009987);; biological process: response to stimulus (GO:0050896);; biological process: multi-organism process (GO:0051704);; cellular component: symplast (GO:0055044)</t>
  </si>
  <si>
    <t>PH02Gene40082</t>
  </si>
  <si>
    <t>Phyllostachys_edulis_newGene_3430</t>
  </si>
  <si>
    <t xml:space="preserve">K18932|2.3e-49|brp:103854281|K18932 palmitoyltransferase [EC:2.3.1.225] | (RefSeq) probable protein S-acyltransferase 7 </t>
  </si>
  <si>
    <t>Probable protein S-acyltransferase 7 OS=Arabidopsis thaliana OX=3702 GN=PAT07 PE=1 SV=1</t>
  </si>
  <si>
    <t>PREDICTED: probable protein S-acyltransferase 7 [Oryza brachyantha]</t>
  </si>
  <si>
    <t>PH02Gene43174</t>
  </si>
  <si>
    <t xml:space="preserve">Molecular Function: GTPase activity (GO:0003924);; Molecular Function: GTP binding (GO:0005525);; Cellular Component: nucleus (GO:0005634);; Biological Process: nucleocytoplasmic transport (GO:0006913);; Biological Process: protein transport (GO:0015031);; </t>
  </si>
  <si>
    <t xml:space="preserve">K07936|2.8e-120|dosa:Os01t0611100-01|K07936 GTP-binding nuclear protein Ran | (RefSeq) Os01g0611100; Similar to GTP-binding nuclear protein Ran-2. </t>
  </si>
  <si>
    <t>GTP-binding nuclear protein Ran-1 OS=Oryza sativa subsp. indica OX=39946 GN=RAN1 PE=2 SV=2</t>
  </si>
  <si>
    <t>GTP-binding nuclear protein Ran-1 [Oryza sativa Japonica Group]</t>
  </si>
  <si>
    <t>molecular function: catalytic activity (GO:0003824);; molecular function: binding (GO:0005488);; cellular component: cell (GO:0005623);; cellular component: organelle (GO:0043226);; cellular component: cell part (GO:0044464);; biological process: localization (GO:0051179)</t>
  </si>
  <si>
    <t>Phyllostachys_edulis_newGene_895</t>
  </si>
  <si>
    <t>PH02Gene46249</t>
  </si>
  <si>
    <t>hypothetical protein E2562_005074 [Oryza meyeriana var. granulata]</t>
  </si>
  <si>
    <t>PH02Gene30018</t>
  </si>
  <si>
    <t xml:space="preserve">K01728|2.4e-22|zju:107419134|K01728 pectate lyase [EC:4.2.2.2] | (RefSeq) pectate lyase 1-like </t>
  </si>
  <si>
    <t>Domain of unknown function (DUF4220)</t>
  </si>
  <si>
    <t>hypothetical protein OsI_05234 [Oryza sativa Indica Group]</t>
  </si>
  <si>
    <t>PH02Gene45405</t>
  </si>
  <si>
    <t xml:space="preserve">Molecular Function: double-stranded DNA binding (GO:0003690);; Biological Process: regulation of transcription, DNA-templated (GO:0006355);; Cellular Component: chloroplast (GO:0009507);; Biological Process: chloroplast organization (GO:0009658);; Biological Process: developmental process (GO:0032502);; </t>
  </si>
  <si>
    <t xml:space="preserve">K15032|3.1e-138|ats:109782039|K15032 mTERF domain-containing protein, mitochondrial | (RefSeq) uncharacterized protein LOC109782039 </t>
  </si>
  <si>
    <t>hypothetical protein D1007_12094 [Hordeum vulgare]</t>
  </si>
  <si>
    <t>molecular function: binding (GO:0005488);; biological process: biological regulation (GO:0065007);;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developmental process (GO:0032502)</t>
  </si>
  <si>
    <t>Phyllostachys_edulis_newGene_14035</t>
  </si>
  <si>
    <t xml:space="preserve">K01937|4.9e-42|sita:101770039|K01937 CTP synthase [EC:6.3.4.2] | (RefSeq) CTP synthase </t>
  </si>
  <si>
    <t>PH02Gene37884</t>
  </si>
  <si>
    <t>hypothetical protein SETIT_5G451000v2 [Setaria italica]</t>
  </si>
  <si>
    <t>PH02Gene13921</t>
  </si>
  <si>
    <t xml:space="preserve">K01047|7.6e-67|ats:109780742|K01047 secretory phospholipase A2 [EC:3.1.1.4] | (RefSeq) LOC109780742; phospholipase A2 homolog 3-like </t>
  </si>
  <si>
    <t>PH02Gene37253</t>
  </si>
  <si>
    <t>putative hydrolase C777.06c [Setaria viridis]</t>
  </si>
  <si>
    <t>Phyllostachys_edulis_newGene_10185</t>
  </si>
  <si>
    <t>PH02Gene27627</t>
  </si>
  <si>
    <t xml:space="preserve">K01006|0.0e+00|obr:102711981|K01006 pyruvate, orthophosphate dikinase [EC:2.7.9.1] | (RefSeq) pyruvate, phosphate dikinase 1, chloroplastic </t>
  </si>
  <si>
    <t>pyruvate phosphate dikinase [Oryza sativa Japonica Group]</t>
  </si>
  <si>
    <t>PH02Gene44535</t>
  </si>
  <si>
    <t xml:space="preserve">K00430|1.2e-136|obr:102702394|K00430 peroxidase [EC:1.11.1.7] | (RefSeq) peroxidase 21-like </t>
  </si>
  <si>
    <t>Peroxidase 21 OS=Arabidopsis thaliana OX=3702 GN=PER21 PE=1 SV=1</t>
  </si>
  <si>
    <t>PREDICTED: peroxidase 21-like [Oryza brachyantha]</t>
  </si>
  <si>
    <t>PH02Gene37631</t>
  </si>
  <si>
    <t xml:space="preserve">K02940|2.2e-92|sita:101772541|K02940 large subunit ribosomal protein L9e | (RefSeq) 60S ribosomal protein L9 </t>
  </si>
  <si>
    <t>PH02Gene33455</t>
  </si>
  <si>
    <t xml:space="preserve">K08712|2.6e-137|gsl:Gasu_29800|K08712 ATP-binding cassette, subfamily G (WHITE), member 2, SNQ2 | (RefSeq) ABC transporter, ATP-binding protein </t>
  </si>
  <si>
    <t>ABC transporter G family member 43 OS=Oryza sativa subsp. japonica OX=39947 GN=ABCG43 PE=2 SV=2</t>
  </si>
  <si>
    <t>ABC transporter G family member 43 [Brachypodium distachyon]</t>
  </si>
  <si>
    <t>Phyllostachys_edulis_newGene_10728</t>
  </si>
  <si>
    <t>Phyllostachys_edulis_newGene_5319</t>
  </si>
  <si>
    <t xml:space="preserve">Biological Process: regulation of cyclin-dependent protein serine/threonine kinase activity (GO:0000079);; Cellular Component: cyclin-dependent protein kinase holoenzyme complex (GO:0000307);; Cellular Component: nucleus (GO:0005634);; Cellular Component: cytoplasm (GO:0005737);; Molecular Function: cyclin-dependent protein serine/threonine kinase regulator activity (GO:0016538);; Cellular Component: host cell nucleus (GO:0042025);; Biological Process: mitotic cell cycle phase transition (GO:0044772);; </t>
  </si>
  <si>
    <t xml:space="preserve">K06627|5.0e-10|bdi:100833039|K06627 cyclin-A | (RefSeq) cyclin-A3-1 </t>
  </si>
  <si>
    <t>cyclin-A3-1 [Brachypodium distachyon]</t>
  </si>
  <si>
    <t>biological process: biological regulation (GO:0065007);; cellular component: cell (GO:0005623);; cellular component: macromolecular complex (GO:0032991);; cellular component: cell part (GO:0044464);; cellular component: organelle (GO:0043226);; molecular function: molecular function regulator (GO:0098772);; cellular component: other organism (GO:0044215);; cellular component: other organism part (GO:0044217);; biological process: cellular process (GO:0009987);; biological process: single-organism process (GO:0044699)</t>
  </si>
  <si>
    <t>PH02Gene43682</t>
  </si>
  <si>
    <t>PH02Gene08572</t>
  </si>
  <si>
    <t xml:space="preserve">Molecular Function: RNA binding (GO:0003723);; Molecular Function: mRNA binding (GO:0003729);; Cellular Component: nucleus (GO:0005634);; Biological Process: mRNA processing (GO:0006397);; Biological Process: regulation of RNA metabolic process (GO:0051252);; Cellular Component: ribonucleoprotein complex (GO:1990904);; </t>
  </si>
  <si>
    <t xml:space="preserve">K12741|6.8e-19|smo:SELMODRAFT_163608|K12741 heterogeneous nuclear ribonucleoprotein A1/A3 | (RefSeq) hypothetical protein </t>
  </si>
  <si>
    <t>RNA-binding protein 24 [Brachypodium distachyon]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</si>
  <si>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biological regulation (GO:0065007);; cellular component: macromolecular complex (GO:0032991)</t>
  </si>
  <si>
    <t>PH02Gene47710</t>
  </si>
  <si>
    <t xml:space="preserve">Molecular Function: voltage-gated chloride channel activity (GO:0005247);; Cellular Component: integral component of membrane (GO:0016021);; </t>
  </si>
  <si>
    <t>Voltage gated chloride channel</t>
  </si>
  <si>
    <t>Chloride channel protein CLC-f OS=Arabidopsis thaliana OX=3702 GN=CLC-F PE=2 SV=2</t>
  </si>
  <si>
    <t>chloride channel protein CLC-f isoform X1 [Oryza sativa Japonica Group]</t>
  </si>
  <si>
    <t>biological process: localization (GO:0051179);; biological process: biological regulation (GO:0065007);; molecular function: transporter activity (GO:0005215);; cellular component: membrane (GO:0016020);; cellular component: membrane part (GO:0044425)</t>
  </si>
  <si>
    <t>Phyllostachys_edulis_newGene_7984</t>
  </si>
  <si>
    <t>PH02Gene31131</t>
  </si>
  <si>
    <t xml:space="preserve">K19329|3.1e-29|pxb:103963862|K19329 WW domain-containing oxidoreductase | (RefSeq) short-chain dehydrogenase TIC 32, chloroplastic-like isoform X1 </t>
  </si>
  <si>
    <t>PH02Gene01002</t>
  </si>
  <si>
    <t xml:space="preserve">K07053|1.5e-173|sita:101780848|K07053 3',5'-nucleoside bisphosphate phosphatase [EC:3.1.3.97] | (RefSeq) uncharacterized protein LOC101780848 </t>
  </si>
  <si>
    <t>PHP domain</t>
  </si>
  <si>
    <t>uncharacterized protein LOC101780848 [Setaria italica]</t>
  </si>
  <si>
    <t>PH02Gene09781</t>
  </si>
  <si>
    <t>Phyllostachys_edulis_newGene_14424</t>
  </si>
  <si>
    <t>PH02Gene13896</t>
  </si>
  <si>
    <t>hypothetical protein BRADI_1g30390v3 [Brachypodium distachyon]</t>
  </si>
  <si>
    <t>PH02Gene05867</t>
  </si>
  <si>
    <t xml:space="preserve">Cellular Component: cellular_component (GO:0005575);; Cellular Component: intracellular (GO:0005622);; Cellular Component: cell (GO:0005623);; Cellular Component: cytoplasm (GO:0005737);; Cellular Component: endoplasmic reticulum (GO:0005783);; Biological Process: fatty acid biosynthetic process (GO:0006633);; Biological Process: response to stress (GO:0006950);; Biological Process: biological_process (GO:0008150);; Biological Process: response to temperature stimulus (GO:0009266);; Biological Process: response to radiation (GO:0009314);; Biological Process: response to cold (GO:0009409);; Biological Process: response to light stimulus (GO:0009416);; Biological Process: response to abiotic stimulus (GO:0009628);; Cellular Component: endomembrane system (GO:0012505);; Cellular Component: membrane (GO:0016020);; Molecular Function: transferase activity, transferring acyl groups other than amino-acyl groups (GO:0016747);;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response to stimulus (GO:0050896);; </t>
  </si>
  <si>
    <t xml:space="preserve">K15397|6.5e-236|ats:109751555|K15397 3-ketoacyl-CoA synthase [EC:2.3.1.199] | (RefSeq) LOC109751555; 3-ketoacyl-CoA synthase 12-like </t>
  </si>
  <si>
    <t>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(GO:0044699);; biological process: response to stimulus (GO:0050896);; cellular component: membrane (GO:0016020);; molecular function: catalytic activity (GO:0003824)</t>
  </si>
  <si>
    <t>PH02Gene21749</t>
  </si>
  <si>
    <t xml:space="preserve">K02883|1.1e-96|sbi:8078545|K02883 large subunit ribosomal protein L18e | (RefSeq) 60S ribosomal protein L18-3 </t>
  </si>
  <si>
    <t>60S ribosomal protein L18-3 OS=Arabidopsis thaliana OX=3702 GN=RPL18C PE=2 SV=1</t>
  </si>
  <si>
    <t>hypothetical protein GQ55_2G467700 [Panicum hallii var. hallii]</t>
  </si>
  <si>
    <t>PH02Gene25491</t>
  </si>
  <si>
    <t xml:space="preserve">K04371|1.3e-228|spen:107026021|K04371 mitogen-activated protein kinase 1/3 [EC:2.7.11.24] | (RefSeq) mitogen-activated protein kinase 20 isoform X1 </t>
  </si>
  <si>
    <t>Mitogen-activated protein kinase 9 OS=Oryza sativa subsp. japonica OX=39947 GN=MPK9 PE=3 SV=2</t>
  </si>
  <si>
    <t>PREDICTED: mitogen-activated protein kinase 9 [Oryza brachyantha]</t>
  </si>
  <si>
    <t>PH02Gene47131</t>
  </si>
  <si>
    <t xml:space="preserve">K18207|2.5e-75|atr:18433656|K18207 protein O-mannose beta-1,4-N-acetylglucosaminyltransferase [EC:2.4.1.312] | (RefSeq) protein O-linked-mannose beta-1,4-N-acetylglucosaminyltransferase 2 </t>
  </si>
  <si>
    <t>uncharacterized protein C2845_PM08G06890 [Panicum miliaceum]</t>
  </si>
  <si>
    <t>PH02Gene04558</t>
  </si>
  <si>
    <t xml:space="preserve">K01834|4.3e-08|ccaj:109792874|K01834 2,3-bisphosphoglycerate-dependent phosphoglycerate mutase [EC:5.4.2.11] | (RefSeq) uncharacterized protein LOC109792874 </t>
  </si>
  <si>
    <t>nitrate regulatory gene2 protein [Brachypodium distachyon]</t>
  </si>
  <si>
    <t>PH02Gene36440</t>
  </si>
  <si>
    <t xml:space="preserve">K02918|5.2e-55|dosa:Os04t0376000-01|K02918 large subunit ribosomal protein L35e | (RefSeq) Os04g0376000; Similar to 60S ribosomal protein L35-1. </t>
  </si>
  <si>
    <t>PREDICTED: 60S ribosomal protein L35 [Oryza brachyantha]</t>
  </si>
  <si>
    <t>PH02Gene49762</t>
  </si>
  <si>
    <t xml:space="preserve">K09493|8.1e-294|dosa:Os04t0551800-01|K09493 T-complex protein 1 subunit alpha | (RefSeq) Os04g0551800; Similar to T-complex protein 1, alpha subunit (TCP-1-alpha) (CCT-alpha). </t>
  </si>
  <si>
    <t>T-complex protein 1 subunit alpha OS=Arabidopsis thaliana OX=3702 GN=CCT1 PE=1 SV=1</t>
  </si>
  <si>
    <t>T-complex protein 1 subunit alpha [Oryza sativa Japonica Group]</t>
  </si>
  <si>
    <t>PH02Gene01750</t>
  </si>
  <si>
    <t xml:space="preserve">Biological Process: response to hypoxia (GO:0001666);; Molecular Function: molecular_function (GO:0003674);; Molecular Function: catalytic activity (GO:0003824);; Molecular Function: protein kinase activity (GO:0004672);; Molecular Function: protein serine/threonine kinase activity (GO:0004674);; Molecular Function: protein serine/threonine/tyrosine kinase activity (GO:0004712);; Cellular Component: cellular_component (GO:0005575);; Cellular Component: intracellular (GO:0005622);; Cellular Component: cell (GO:0005623);; Cellular Component: cytoplasm (GO:0005737);; Cellular Component: endoplasmic reticulum (GO:0005783);; Cellular Component: endoplasmic reticulum membrane (GO:0005789);; Biological Process: organic acid metabolic process (GO:0006082);; Biological Process: cellular protein modification process (GO:0006464);; Biological Process: protein phosphorylation (GO:0006468);; Biological Process: lipid metabolic process (GO:0006629);; Biological Process: isoprenoid metabolic process (GO:0006720);; Biological Process: terpenoid metabolic process (GO:0006721);;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cell communication (GO:0007154);; Biological Process: signal transduction (GO:0007165);; Biological Process: biological_process (GO:0008150);; Biological Process: metabolic process (GO:0008152);; Biological Process: isoprenoid biosynthetic process (GO:0008299);; Biological Process: lipid biosynthetic process (GO:0008610);; Biological Process: biosynthetic process (GO:0009058);; Biological Process: response to abiotic stimulus (GO:0009628);; Biological Process: gibberellin metabolic process (GO:0009685);; Biological Process: gibberellin biosynthetic process (GO:0009686);; Biological Process: response to endogenous stimulus (GO:0009719);; Biological Process: response to ethylene (GO:0009723);; Biological Process: response to hormone (GO:0009725);; Biological Process: response to carbohydrate (GO:0009743);; Biological Process: response to sucrose (GO:0009744);; Biological Process: response to hexose (GO:0009746);; Biological Process: response to fructose (GO:0009750);; Biological Process: carbohydrate mediated signaling (GO:0009756);; Biological Process: regulation of signal transduction (GO:0009966);; Biological Process: negative regulation of signal transduction (GO:0009968);; Biological Process: cellular process (GO:0009987);; Biological Process: response to organic substance (GO:0010033);; Biological Process: response to inorganic substance (GO:0010035);; Biological Process: response to metal ion (GO:0010038);; Biological Process: response to iron ion (GO:0010039);; Biological Process: regulation of ethylene-activated signaling pathway (GO:0010104);; Biological Process: negative regulation of ethylene-activated signaling pathway (GO:0010105);; Biological Process: sugar mediated signaling pathway (GO:0010182);; Biological Process: regulation of cell communication (GO:0010646);; Biological Process: negative regulation of cell communication (GO:0010648);; Biological Process: regulation of hormone levels (GO:0010817);; Cellular Component: endomembrane system (GO:0012505);; Cellular Component: membrane (GO:0016020);; Biological Process: organic acid biosynthetic process (GO:0016053);; Biological Process: diterpenoid metabolic process (GO:0016101);; Biological Process: diterpenoid biosynthetic process (GO:0016102);; Biological Process: terpenoid biosynthetic process (GO:0016114);;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carboxylic acid metabolic process (GO:0019752);; Biological Process: regulation of signaling (GO:0023051);; Biological Process: signaling (GO:0023052);; Biological Process: negative regulation of signaling (GO:0023057);; Cellular Component: organelle subcompartment (GO:0031984);; Biological Process: response to monosaccharide (GO:0034284);; Biological Process: response to disaccharide (GO:0034285);; Biological Process: protein modification process (GO:0036211);; Biological Process: response to decreased oxygen levels (GO:0036293);; Biological Process: regulation of development, heterochronic (GO:0040034);; Cellular Component: nuclear outer membrane-endoplasmic reticulum membrane network (GO:0042175);; Biological Process: response to chemical (GO:0042221);; Biological Process: hormone metabolic process (GO:0042445);; Biological Process: hormone biosynthetic process (GO:0042446);;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oxoacid metabolic process (GO:0043436);; Biological Process: cellular metabolic process (GO:0044237);; Biological Process: primary metabolic process (GO:0044238);; Biological Process: cellular biosynthetic process (GO:0044249);; Biological Process: cellular lipid metabolic process (GO:0044255);; Biological Process: cellular macromolecule metabolic process (GO:0044260);; Biological Process: cellular protein metabolic process (GO:0044267);; Biological Process: small molecule metabolic process (GO:0044281);; Biological Process: small molecule biosynthetic process (GO:0044283);; Cellular Component: organelle part (GO:0044422);; Cellular Component: intracellular part (GO:0044424);; Cellular Component: membrane part (GO:0044425);; Cellular Component: endoplasmic reticulum part (GO:0044432);; Cellular Component: cytoplasmic part (GO:0044444);; Cellular Component: intracellular organelle part (GO:0044446);; Cellular Component: cell part (GO:0044464);; Biological Process: carboxylic acid biosynthetic process (GO:0046394);; Biological Process: protein autophosphorylation (GO:0046777);; Biological Process: regulation of timing of meristematic phase transition (GO:0048506);; Biological Process: regulation of meristem development (GO:0048509);; Biological Process: regulation of timing of transition from vegetative to reproductive phase (GO:0048510);; Biological Process: negative regulation of biological process (GO:0048519);; Biological Process: negative regulation of cellular process (GO:0048523);; Biological Process: regulation of post-embryonic development (GO:0048580);; Biological Process: regulation of response to stimulus (GO:0048583);; Biological Process: negative regulation of response to stimulus (GO:0048585);;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multicellular organismal process (GO:0051239);; Biological Process: regulation of cell division (GO:0051302);; Biological Process: cellular response to stimulus (GO:0051716);; Biological Process: biological regulation (GO:0065007);; Biological Process: regulation of biological quality (GO:0065008);; Biological Process: regulation of phosphorelay signal transduction system (GO:0070297);; Biological Process: negative regulation of phosphorelay signal transduction system (GO:0070298);; Biological Process: response to oxygen levels (GO:0070482);; Biological Process: cellular response to chemical stimulus (GO:0070887);; Biological Process: cellular response to inorganic substance (GO:0071241);; Biological Process: cellular response to metal ion (GO:0071248);; Biological Process: cellular response to iron ion (GO:0071281);; Biological Process: cellular response to organic substance (GO:0071310);; Biological Process: cellular response to carbohydrate stimulus (GO:0071322);; Biological Process: organic substance metabolic process (GO:0071704);; Cellular Component: endoplasmic reticulum subcompartment (GO:0098827);; Biological Process: organonitrogen compound metabolic process (GO:1901564);; Biological Process: organic substance biosynthetic process (GO:1901576);; Biological Process: response to oxygen-containing compound (GO:1901700);; Biological Process: cellular response to oxygen-containing compound (GO:1901701);; Biological Process: regulation of intracellular signal transduction (GO:1902531);; Biological Process: negative regulation of intracellular signal transduction (GO:1902532);; Biological Process: regulation of multicellular organismal development (GO:2000026);; Biological Process: regulation of stem cell division (GO:2000035);; Biological Process: regulation of post-embryonic root development (GO:2000069);; Biological Process: regulation of root development (GO:2000280);; </t>
  </si>
  <si>
    <t xml:space="preserve">K14510|1.2e-170|sly:543907|K14510 serine/threonine-protein kinase CTR1 [EC:2.7.11.1] | (RefSeq) CTR3; CTR1-like protein kinase </t>
  </si>
  <si>
    <t>Ethylene-responsive protein kinase Le-CTR1</t>
  </si>
  <si>
    <t>Serine/threonine-protein kinase CTR1 OS=Arabidopsis thaliana OX=3702 GN=CTR1 PE=1 SV=1</t>
  </si>
  <si>
    <t>hypothetical protein E2562_033912 [Oryza meyeriana var. granulata]</t>
  </si>
  <si>
    <t>biological process: response to stimulus (GO:0050896);; 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(GO:0043226);; cellular component: membrane (GO:0016020);; cellular component: organelle part (GO:0044422);; cellular component: membrane part (GO:0044425);; biological process: single-organism process (GO:0044699);; biological process: biological regulation (GO:0065007);; biological process: signaling (GO:0023052)</t>
  </si>
  <si>
    <t>PH02Gene03368</t>
  </si>
  <si>
    <t>PH02Gene04900</t>
  </si>
  <si>
    <t>hypothetical protein E2562_031270 [Oryza meyeriana var. granulata]</t>
  </si>
  <si>
    <t>PH02Gene32356</t>
  </si>
  <si>
    <t xml:space="preserve">K19996|3.1e-140|atr:18449038|K19996 phosphatidylinositol transfer protein SFH5 | (RefSeq) patellin-3 </t>
  </si>
  <si>
    <t>Patellin-5 OS=Arabidopsis thaliana OX=3702 GN=PATL5 PE=1 SV=2</t>
  </si>
  <si>
    <t>PH02Gene12405</t>
  </si>
  <si>
    <t xml:space="preserve">K14569|0.0e+00|dosa:Os03t0333100-01|K14569 ribosome biogenesis protein BMS1 | (RefSeq) Os03g0333100; Protein of unknown function DUF663 domain containing protein. </t>
  </si>
  <si>
    <t>PH02Gene10624</t>
  </si>
  <si>
    <t xml:space="preserve">K07952|3.6e-98|obr:102715678|K07952 ADP-ribosylation factor related protein 1 | (RefSeq) ADP-ribosylation factor-related protein 1-like </t>
  </si>
  <si>
    <t>ADP-ribosylation factor-like protein 3 OS=Chlamydomonas reinhardtii OX=3055 GN=ARL3 PE=1 SV=2</t>
  </si>
  <si>
    <t>PREDICTED: ADP-ribosylation factor-related protein 1-like [Oryza brachyantha]</t>
  </si>
  <si>
    <t>PH02Gene11128</t>
  </si>
  <si>
    <t xml:space="preserve">K09377|5.9e-106|ats:109753770|K09377 cysteine and glycine-rich protein | (RefSeq) LOC109753770; LIM domain-containing protein WLIM1 </t>
  </si>
  <si>
    <t>hypothetical protein E2562_013706 [Oryza meyeriana var. granulata]</t>
  </si>
  <si>
    <t>PH02Gene08487</t>
  </si>
  <si>
    <t xml:space="preserve">Cellular Component: ubiquitin ligase complex (GO:0000151);; Cellular Component: nuclear ubiquitin ligase complex (GO:0000152);; Biological Process: double-strand break repair via homologous recombination (GO:0000724);; Biological Process: recombinational repair (GO:0000725);; Molecular Function: molecular_function (GO:0003674);; Molecular Function: catalytic activity (GO:0003824);; Molecular Function: ubiquitin-protein transferase activity (GO:0004842);; Cellular Component: cellular_component (GO:0005575);; Cellular Component: intracellular (GO:0005622);; Cellular Component: cell (GO:0005623);; Cellular Component: nucleus (GO:0005634);; Cellular Component: plasma membrane (GO:0005886);; Biological Process: nucleobase-containing compound metabolic process (GO:0006139);; Biological Process: DNA metabolic process (GO:0006259);; Biological Process: DNA repair (GO:0006281);; Biological Process: double-strand break repair (GO:0006302);; Biological Process: DNA recombination (GO:0006310);; Biological Process: regulation of transcription, DNA-templated (GO:0006355);; Biological Process: regulation of transcription from RNA polymerase II promoter (GO:0006357);; Biological Process: cellular protein modification process (GO:0006464);;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biological_process (GO:0008150);; Biological Process: metabolic process (GO:0008152);; Biological Process: response to radiation (GO:0009314);; Biological Process: response to abiotic stimulus (GO:0009628);; Biological Process: regulation of biosynthetic process (GO:0009889);; Biological Process: negative regulation of biosynthetic process (GO:0009890);; Biological Process: positive regulation of biosynthetic process (GO:0009891);; Biological Process: negative regulation of metabolic process (GO:0009892);; Biological Process: positive regulation of metabolic process (GO:0009893);; Biological Process: cellular process (GO:0009987);; Biological Process: response to ionizing radiation (GO:0010212);; Biological Process: response to gamma radiation (GO:0010332);; Biological Process: regulation of gene expression (GO:0010468);; Biological Process: regulation of macromolecule biosynthetic process (GO:0010556);; Biological Process: positive regulation of macromolecule biosynthetic process (GO:0010557);; Biological Process: regulation of cell cycle process (GO:0010564);; Biological Process: regulation of cellular ketone metabolic process (GO:0010565);; Biological Process: positive regulation of macromolecule metabolic process (GO:0010604);; Biological Process: negative regulation of macromolecule metabolic process (GO:0010605);; Biological Process: positive regulation of gene expression (GO:0010628);; Biological Process: positive regulation of organelle organization (GO:0010638);; Biological Process: negative regulation of organelle organization (GO:0010639);; Cellular Component: membrane (GO:0016020);; Biological Process: protein ubiquitination (GO:0016567);; Molecular Function: transferase activity (GO:0016740);; Biological Process: regulation of lipid metabolic process (GO:0019216);; Biological Process: regulation of fatty acid metabolic process (GO:0019217);; Biological Process: regulation of nucleobase-containing compound metabolic process (GO:0019219);; Biological Process: regulation of metabolic process (GO:0019222);; Biological Process: protein metabolic process (GO:0019538);; Molecular Function: ubiquitin-like protein transferase activity (GO:0019787);; Biological Process: regulation of histone modification (GO:0031056);; Biological Process: negative regulation of histone modification (GO:0031057);; Biological Process: positive regulation of histone modification (GO:0031058);; Biological Process: regulation of cellular metabolic process (GO:0031323);; Biological Process: negative regulation of cellular metabolic process (GO:0031324);; Biological Process: positive regulation of cellular metabolic process (GO:0031325);; Biological Process: regulation of cellular biosynthetic process (GO:0031326);; Biological Process: negative regulation of cellular biosynthetic process (GO:0031327);; Biological Process: positive regulation of cellular biosynthetic process (GO:0031328);; Biological Process: regulation of protein modification process (GO:0031399);; Biological Process: negative regulation of protein modification process (GO:0031400);; Biological Process: positive regulation of protein modification process (GO:0031401);; Cellular Component: BRCA1-BARD1 complex (GO:0031436);; Biological Process: regulation of cellular protein metabolic process (GO:0032268);; Biological Process: negative regulation of cellular protein metabolic process (GO:0032269);; Biological Process: positive regulation of cellular protein metabolic process (GO:0032270);; Biological Process: protein modification by small protein conjugation (GO:0032446);; Cellular Component: macromolecular complex (GO:0032991);; Biological Process: regulation of organelle organization (GO:0033043);; Biological Process: regulation of chromosome organization (GO:0033044);; Biological Process: cellular response to stress (GO:0033554);; Biological Process: cellular nitrogen compound metabolic process (GO:0034641);; Biological Process: regulation of histone acetylation (GO:0035065);; Biological Process: positive regulation of histone acetylation (GO:0035066);; Biological Process: negative regulation of histone acetylation (GO:0035067);; Biological Process: protein modification process (GO:0036211);; Biological Process: regulation of cell proliferation (GO:0042127);; Biological Process: regulation of fatty acid biosynthetic process (GO:0042304);;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negative regulation of fatty acid biosynthetic process (GO:0045717);; Biological Process: positive regulation of cell cycle (GO:0045787);; Biological Process: negative regulation of lipid metabolic process (GO:0045833);; Biological Process: positive regulation of transcription, DNA-templated (GO:0045893);; Biological Process: negative regulation of fatty acid metabolic process (GO:0045922);; Biological Process: positive regulation of nucleobase-containing compound metabolic process (GO:0045935);; Biological Process: positive regulation of transcription from RNA polymerase II promoter (GO:0045944);; Biological Process: heterocycle metabolic process (GO:0046483);; Biological Process: regulation of lipid biosynthetic process (GO:0046890);;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biological process (GO:0050789);; Biological Process: regulation of cellular process (GO:0050794);; Biological Process: response to stimulus (GO:0050896);; Biological Process: negative regulation of lipid biosynthetic process (GO:0051055);; Biological Process: regulation of cellular component organization (GO:0051128);; Biological Process: negative regulation of cellular component organization (GO:0051129);; Biological Process: positive regulation of cellular component organization (GO:0051130);; Biological Process: regulation of nitrogen compound metabolic process (GO:0051171);; Biological Process: negative regulation of nitrogen compound metabolic process (GO:0051172);; Biological Process: positive regulation of nitrogen compound metabolic process (GO:0051173);; Biological Process: regulation of protein metabolic process (GO:0051246);; Biological Process: positive regulation of protein metabolic process (GO:0051247);; Biological Process: negative regulation of protein metabolic process (GO:0051248);; Biological Process: regulation of RNA metabolic process (GO:0051252);; Biological Process: positive regulation of RNA metabolic process (GO:0051254);; Biological Process: cellular response to stimulus (GO:0051716);; Biological Process: regulation of cell cycle (GO:0051726);; Biological Process: regulation of macromolecule metabolic process (GO:0060255);; Biological Process: biological regulation (GO:0065007);; Cellular Component: BRCA1-A complex (GO:0070531);; Biological Process: protein modification by small protein conjugation or removal (GO:0070647);; Biological Process: regulation of cell cycle arrest (GO:0071156);; Biological Process: positive regulation of cell cycle arrest (GO:0071158);; Biological Process: cellular response to abiotic stimulus (GO:0071214);; Biological Process: cellular response to radiation (GO:0071478);; Biological Process: cellular response to ionizing radiation (GO:0071479);; Biological Process: cellular response to gamma radiation (GO:0071480);; Biological Process: organic substance metabolic process (GO:0071704);; Cellular Component: cell periphery (GO:0071944);; Biological Process: regulation of primary metabolic process (GO:0080090);; Biological Process: positive regulation of cell cycle process (GO:0090068);; Biological Process: nucleic acid metabolic process (GO:0090304);; Biological Process: organic cyclic compound metabolic process (GO:1901360);; Biological Process: organonitrogen compound metabolic process (GO:1901564);; Biological Process: regulation of protein acetylation (GO:1901983);; Biological Process: negative regulation of protein acetylation (GO:1901984);; Biological Process: positive regulation of protein acetylation (GO:1901985);; Biological Process: regulation of chromatin organization (GO:1902275);; Cellular Component: catalytic complex (GO:1902494);;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negative regulation of chromatin organization (GO:1905268);; Biological Process: positive regulation of chromatin organization (GO:1905269);; Cellular Component: transferase complex (GO:1990234);; Biological Process: regulation of cellular macromolecule biosynthetic process (GO:2000112);; Biological Process: regulation of peptidyl-lysine acetylation (GO:2000756);; Biological Process: negative regulation of peptidyl-lysine acetylation (GO:2000757);; Biological Process: positive regulation of peptidyl-lysine acetylation (GO:2000758);; Biological Process: regulation of RNA biosynthetic process (GO:2001141);; Biological Process: negative regulation of chromosome organization (GO:2001251);; Biological Process: positive regulation of chromosome organization (GO:2001252);; </t>
  </si>
  <si>
    <t xml:space="preserve">K10683|0.0e+00|ats:109779560|K10683 BRCA1-associated RING domain protein 1 | (RefSeq) LOC109779560; protein BREAST CANCER SUSCEPTIBILITY 1 homolog </t>
  </si>
  <si>
    <t>[LK]</t>
  </si>
  <si>
    <t>Replication, recombination and repair;; Transcription</t>
  </si>
  <si>
    <t>BRCA1 C Terminus (BRCT) domain</t>
  </si>
  <si>
    <t>Protein BREAST CANCER SUSCEPTIBILITY 1 homolog OS=Arabidopsis thaliana OX=3702 GN=BRCA1 PE=1 SV=1</t>
  </si>
  <si>
    <t>hypothetical protein E2562_015971 [Oryza meyeriana var. granulata]</t>
  </si>
  <si>
    <t>cellular component: cell (GO:0005623);; cellular component: macromolecular complex (GO:0032991);; cellular component: cell part (GO:0044464);; cellular component: organelle (GO:0043226);; cellular component: organelle part (GO:0044422);; biological process: metabolic process (GO:0008152);; biological process: cellular process (GO:0009987);; biological process: response to stimulus (GO:0050896);; molecular function: catalytic activity (GO:0003824);; cellular component: membrane (GO:0016020);; biological process: biological regulation (GO:0065007)</t>
  </si>
  <si>
    <t>PH02Gene39337</t>
  </si>
  <si>
    <t xml:space="preserve">K00815|4.0e-219|osa:4351017|K00815 tyrosine aminotransferase [EC:2.6.1.5] | (RefSeq) probable aminotransferase TAT2 </t>
  </si>
  <si>
    <t>probable aminotransferase TAT2 [Oryza sativa Japonica Group]</t>
  </si>
  <si>
    <t>PH02Gene45454</t>
  </si>
  <si>
    <t xml:space="preserve">K22845|2.1e-204|sita:101774089|K22845 phlorizin synthase [EC:2.4.1.357] | (RefSeq) UDP-glycosyltransferase 88F3 </t>
  </si>
  <si>
    <t>UDP-glycosyltransferase 88F5 OS=Malus domestica OX=3750 GN=UGT88F5 PE=2 SV=1</t>
  </si>
  <si>
    <t>UDP-glycosyltransferase 88F3 [Setaria italica]</t>
  </si>
  <si>
    <t>PH02Gene31876</t>
  </si>
  <si>
    <t xml:space="preserve">K01193|6.2e-11|ats:109747879|K01193 beta-fructofuranosidase [EC:3.2.1.26] | (RefSeq) LOC109747879; beta-fructofuranosidase, insoluble isoenzyme 3-like </t>
  </si>
  <si>
    <t>hypothetical protein E2562_032509 [Oryza meyeriana var. granulata]</t>
  </si>
  <si>
    <t>PH02Gene39084</t>
  </si>
  <si>
    <t xml:space="preserve">K15103|8.3e-30|sita:101777963|K15103 solute carrier family 25 (mitochondrial uncoupling protein), member 8/9 | (RefSeq) mitochondrial uncoupling protein 1 </t>
  </si>
  <si>
    <t>Kinesin-like protein KIN-4C OS=Oryza sativa subsp. japonica OX=39947 GN=KIN4C PE=2 SV=1</t>
  </si>
  <si>
    <t>Mitochondrial uncoupling protein 1 [Dichanthelium oligosanthes]</t>
  </si>
  <si>
    <t>PH02Gene24254</t>
  </si>
  <si>
    <t xml:space="preserve">Biological Process: polysaccharide biosynthetic process (GO:0000271);; 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cytosol (GO:0005829);; Biological Process: carbohydrate metabolic process (GO:0005975);; Biological Process: polysaccharide metabolic process (GO:0005976);; Biological Process: glycogen metabolic process (GO:0005977);; Biological Process: glycogen biosynthetic process (GO:0005978);; Biological Process: cellular glucan metabolic process (GO:0006073);; Biological Process: generation of precursor metabolites and energy (GO:0006091);; Biological Process: energy reserve metabolic process (GO:0006112);; Biological Process: protein glycosylation (GO:0006486);; Biological Process: biological_process (GO:0008150);; Biological Process: metabolic process (GO:0008152);; Molecular Function: UDP-glycosyltransferase activity (GO:0008194);; Molecular Function: glycogenin glucosyltransferase activity (GO:0008466);; Biological Process: biosynthetic process (GO:0009058);; Biological Process: macromolecule biosynthetic process (GO:0009059);; Biological Process: glucan biosynthetic process (GO:0009250);; Biological Process: cellular process (GO:0009987);; Biological Process: energy derivation by oxidation of organic compounds (GO:0015980);; Biological Process: carbohydrate biosynthetic process (GO:0016051);; Molecular Function: transferase activity (GO:0016740);; Molecular Function: transferase activity, transferring glycosyl groups (GO:0016757);; Molecular Function: transferase activity, transferring hexosyl groups (GO:0016758);; Biological Process: cellular polysaccharide biosynthetic process (GO:0033692);; Biological Process: cellular carbohydrate biosynthetic process (GO:0034637);; Biological Process: cellular macromolecule biosynthetic process (GO:0034645);; Molecular Function: UDP-glucosyltransferase activity (GO:0035251);; Biological Process: macromolecule metabolic process (GO:0043170);; Biological Process: glucan metabolic process (GO:0044042);;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Cellular Component: intracellular part (GO:0044424);; Cellular Component: cytoplasmic part (GO:0044444);; Cellular Component: cell part (GO:0044464);; Molecular Function: glucosyltransferase activity (GO:0046527);; Biological Process: oxidation-reduction process (GO:0055114);; Biological Process: organic substance metabolic process (GO:0071704);; Biological Process: organic substance biosynthetic process (GO:1901576);; </t>
  </si>
  <si>
    <t xml:space="preserve">K20890|5.7e-17|cmo:103495046|K20890 xylan alpha-glucuronosyltransferase [EC:2.4.1.-] | (RefSeq) putative UDP-glucuronate:xylan alpha-glucuronosyltransferase 4 </t>
  </si>
  <si>
    <t>Mannosyltransferase putative</t>
  </si>
  <si>
    <t>hypothetical protein E2562_033948 [Oryza meyeriana var. granulata]</t>
  </si>
  <si>
    <t>Phyllostachys_edulis_newGene_20677</t>
  </si>
  <si>
    <t>hypothetical protein E2562_029849 [Oryza meyeriana var. granulata]</t>
  </si>
  <si>
    <t>PH02Gene22145</t>
  </si>
  <si>
    <t xml:space="preserve">K09420|0.0e+00|bdi:100835395|K09420 transcriptional activator Myb | (RefSeq) transcription factor MYB3R-1 isoform X1 </t>
  </si>
  <si>
    <t>Transcription factor MYB3R-1 OS=Arabidopsis thaliana OX=3702 GN=MYB3R1 PE=2 SV=1</t>
  </si>
  <si>
    <t>transcription factor myb [Oryza sativa]</t>
  </si>
  <si>
    <t>PH02Gene45178</t>
  </si>
  <si>
    <t xml:space="preserve">Molecular Function: RNA polymerase II transcription factor activity, sequence-specific DNA binding (GO:0000981);; Molecular Function: transcription factor activity, protein binding (GO:0000988);; Molecular Function: transcription factor activity, transcription factor binding (GO:0000989);; Molecular Function: regulatory region nucleic acid binding (GO:0001067);; Molecular Function: transcription factor activity, RNA polymerase II transcription factor binding (GO:0001076);; Molecular Function: transcription factor activity, transcription factor recruiting (GO:0001134);; Molecular Function: transcription factor activity, RNA polymerase II transcription factor recruiting (GO:0001135);;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regulation of transcription from RNA polymerase II promoter (GO:0006357);; Biological Process: biological_process (GO:0008150);; Biological Process: regulation of biosynthetic process (GO:0009889);; Biological Process: cellular process (GO:0009987);;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cell differentiation (GO:0030154);; Biological Process: regulation of cellular metabolic process (GO:0031323);; Biological Process: regulation of cellular biosynthetic process (GO:0031326);;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Molecular Function: transcription regulatory region DNA binding (GO:0044212);; Cellular Component: intracellular part (GO:0044424);; Cellular Component: cell part (GO:0044464);; Biological Process: cellular developmental process (GO:0048869);;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</si>
  <si>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K09422|6.9e-116|dosa:Os11t0684000-01|K09422 transcription factor MYB, plant | (RefSeq) Os11g0684000; Similar to Transcription factor MYB21 (Myb-related protein 21) (AtMYB21) (Myb homolog 3) (AtMyb3). </t>
  </si>
  <si>
    <t>putative Myb transcription factor JAMyb [Oryza sativa Indica Group]</t>
  </si>
  <si>
    <t>biological process: biological regulation (GO:0065007);; molecular function: nucleic acid binding transcription factor activity (GO:0001071);; molecular function: transcription factor activity, protein binding (GO:0000988);; molecular function: binding (GO:0005488);; cellular component: cell (GO:0005623);; cellular component: cell part (GO:0044464);; cellular component: organelle (GO:0043226);; biological process: cellular process (GO:0009987);; biological process: developmental process (GO:0032502);; biological process: single-organism process (GO:0044699)</t>
  </si>
  <si>
    <t>PH02Gene19300</t>
  </si>
  <si>
    <t xml:space="preserve">K13448|1.3e-89|dosa:Os03t0331700-02|K13448 calcium-binding protein CML | (RefSeq) Os03g0331700; Similar to cDNA clone:002-120-A09, full insert sequence. </t>
  </si>
  <si>
    <t>probable calcium-binding protein CML27 [Oryza sativa Japonica Group]</t>
  </si>
  <si>
    <t>Phyllostachys_edulis_newGene_9241</t>
  </si>
  <si>
    <t>PH02Gene47025</t>
  </si>
  <si>
    <t xml:space="preserve">Molecular Function: Rho GDP-dissociation inhibitor activity (GO:0005094);; Cellular Component: cytoplasm (GO:0005737);; </t>
  </si>
  <si>
    <t xml:space="preserve">K12462|2.2e-96|sita:101771767|K12462 Rho GDP-dissociation inhibitor | (RefSeq) rho GDP-dissociation inhibitor 1 </t>
  </si>
  <si>
    <t>RHO protein GDP dissociation inhibitor</t>
  </si>
  <si>
    <t>Rho GDP-dissociation inhibitor 1 OS=Arabidopsis thaliana OX=3702 GN=GDI1 PE=1 SV=1</t>
  </si>
  <si>
    <t>rho GDP-dissociation inhibitor 1-like [Panicum hallii]</t>
  </si>
  <si>
    <t>biological process: biological regulation (GO:0065007);; molecular function: molecular function regulator (GO:0098772);; cellular component: cell (GO:0005623);; cellular component: cell part (GO:0044464)</t>
  </si>
  <si>
    <t>PH02Gene43025</t>
  </si>
  <si>
    <t xml:space="preserve">K15559|1.1e-68|ats:109739399|K15559 regulator of Ty1 transposition protein 103 | (RefSeq) LOC109739399; disease resistance protein RPP13-like </t>
  </si>
  <si>
    <t>Putative disease resistance RPP13-like protein 2 OS=Arabidopsis thaliana OX=3702 GN=RPP13L2 PE=3 SV=1</t>
  </si>
  <si>
    <t>putative disease resistance RPP13-like protein 2 [Dichanthelium oligosanthes]</t>
  </si>
  <si>
    <t>PH02Gene06082</t>
  </si>
  <si>
    <t>hypothetical protein BAE44_0019995 [Dichanthelium oligosanthes]</t>
  </si>
  <si>
    <t>PH02Gene09850</t>
  </si>
  <si>
    <t xml:space="preserve">K13692|1.6e-78|csat:104718849|K13692 UDP-glucose:(indol-3-yl)acetate beta-D-glucosyltransferase [EC:2.4.1.121] | (RefSeq) UDP-glycosyltransferase 75D1-like </t>
  </si>
  <si>
    <t>cyanidin 3-O-rutinoside 5-O-glucosyltransferase-like [Aegilops tauschii subsp. tauschii]</t>
  </si>
  <si>
    <t>PH02Gene35824</t>
  </si>
  <si>
    <t xml:space="preserve">K18834|2.7e-20|cqi:110691854|K18834 WRKY transcription factor 1 | (RefSeq) probable WRKY transcription factor 58 </t>
  </si>
  <si>
    <t>WRKY transcription factor 42 OS=Arabidopsis thaliana OX=3702 GN=WRKY42 PE=1 SV=1</t>
  </si>
  <si>
    <t>hypothetical protein GQ55_3G104900 [Panicum hallii var. hallii]</t>
  </si>
  <si>
    <t>Phyllostachys_edulis_newGene_14851</t>
  </si>
  <si>
    <t xml:space="preserve">Molecular Function: RNA binding (GO:0003723);; Molecular Function: translation initiation factor activity (GO:0003743);; </t>
  </si>
  <si>
    <t xml:space="preserve">K03113|1.2e-58|sbi:110432939|K03113 translation initiation factor 1 | (RefSeq) protein translation factor SUI1 homolog </t>
  </si>
  <si>
    <t>Translation initiation factor SUI1</t>
  </si>
  <si>
    <t>Protein translation factor SUI1 homolog OS=Zea mays OX=4577 GN=TIF PE=3 SV=1</t>
  </si>
  <si>
    <t>hypothetical protein EJB05_11997, partial [Eragrostis curvula]</t>
  </si>
  <si>
    <t>PH02Gene39776</t>
  </si>
  <si>
    <t xml:space="preserve">K00924|1.5e-91|boe:106307512|K00924 kinase [EC:2.7.1.-] | (RefSeq) probable receptor-like protein kinase At3g55450 isoform X1 </t>
  </si>
  <si>
    <t>Phyllostachys_edulis_newGene_11968</t>
  </si>
  <si>
    <t xml:space="preserve">K13428|5.5e-14|csat:104770423|K13428 LRR receptor-like serine/threonine-protein kinase EFR [EC:2.7.11.1] | (RefSeq) LRR receptor-like serine/threonine-protein kinase EFR </t>
  </si>
  <si>
    <t>Phyllostachys_edulis_newGene_14630</t>
  </si>
  <si>
    <t xml:space="preserve">Cellular Component: THO complex (GO:0000347);; Biological Process: mRNA processing (GO:0006397);; Biological Process: mRNA export from nucleus (GO:0006406);; </t>
  </si>
  <si>
    <t xml:space="preserve">K12879|7.5e-28|ats:109762678|K12879 THO complex subunit 2 | (RefSeq) LOC109762678; THO complex subunit 2-like isoform X1 </t>
  </si>
  <si>
    <t>THO complex subunit 2-like isoform X3 [Aegilops tauschii subsp. tauschii]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</si>
  <si>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localization (GO:0051179)</t>
  </si>
  <si>
    <t>PH02Gene45147</t>
  </si>
  <si>
    <t xml:space="preserve">K23678|1.1e-200|bdi:100836633|K23678 solute carrier family 66 (lysosomal lysine-arginine transporter), member 1 | (RefSeq) uncharacterized protein LOC100836633 </t>
  </si>
  <si>
    <t>PQ loop repeat</t>
  </si>
  <si>
    <t>uncharacterized protein LOC100836633 [Brachypodium distachyon]</t>
  </si>
  <si>
    <t>PH02Gene35289</t>
  </si>
  <si>
    <t xml:space="preserve">K10739|9.6e-126|ats:109767139|K10739 replication factor A2 | (RefSeq) LOC109767139; replication protein A 32 kDa subunit A-like </t>
  </si>
  <si>
    <t>Replication protein A 32 kDa subunit A OS=Oryza sativa subsp. japonica OX=39947 GN=RPA2A PE=1 SV=1</t>
  </si>
  <si>
    <t>replication protein A 32 kDa subunit A-like [Aegilops tauschii subsp. tauschii]</t>
  </si>
  <si>
    <t>PH02Gene25418</t>
  </si>
  <si>
    <t>PREDICTED: uncharacterized protein LOC102711754 [Oryza brachyantha]</t>
  </si>
  <si>
    <t>PH02Gene01582</t>
  </si>
  <si>
    <t xml:space="preserve">K23452|1.5e-52|eus:EUTSA_v10007489mg|K23452 UDP-glucosyltransferase 85A [EC:2.4.1.-] | (RefSeq) hypothetical protein </t>
  </si>
  <si>
    <t>7-deoxyloganetic acid glucosyl transferase OS=Catharanthus roseus OX=4058 GN=7DLGT PE=1 SV=1</t>
  </si>
  <si>
    <t>Phyllostachys_edulis_newGene_20246</t>
  </si>
  <si>
    <t>PH02Gene07366</t>
  </si>
  <si>
    <t xml:space="preserve">Molecular Function: transcription factor activity, sequence-specific DNA binding (GO:0003700);; Molecular Function: calmodulin binding (GO:0005516);; Cellular Component: nucleus (GO:0005634);; Molecular Function: sequence-specific DNA binding (GO:0043565);; Biological Process: regulation of salicylic acid biosynthetic process (GO:0080142);; </t>
  </si>
  <si>
    <t>Calmodulin-binding protein 60 C OS=Arabidopsis thaliana OX=3702 GN=CBP60C PE=2 SV=1</t>
  </si>
  <si>
    <t>calmodulin-binding protein 60 B isoform X2 [Brachypodium distachyon]</t>
  </si>
  <si>
    <t>PH02Gene00601</t>
  </si>
  <si>
    <t>Transmembrane proteins 14C</t>
  </si>
  <si>
    <t>Protein FATTY ACID EXPORT 4, chloroplastic OS=Arabidopsis thaliana OX=3702 GN=FAX4 PE=2 SV=1</t>
  </si>
  <si>
    <t>H0404F02.7 [Oryza sativa]</t>
  </si>
  <si>
    <t>PH02Gene08252</t>
  </si>
  <si>
    <t xml:space="preserve">Molecular Function: calcium ion binding (GO:0005509);; Cellular Component: cellular_component (GO:0005575);; Cellular Component: intracellular (GO:0005622);; Cellular Component: cell (GO:0005623);; Cellular Component: cytoplasm (GO:0005737);; Cellular Component: chloroplast (GO:0009507);; Cellular Component: photosystem II (GO:0009523);; Cellular Component: chloroplast thylakoid (GO:0009534);; Cellular Component: chloroplast thylakoid membrane (GO:0009535);; Cellular Component: plastid (GO:0009536);; Cellular Component: thylakoid (GO:0009579);; Cellular Component: photosystem II oxygen evolving complex (GO:0009654);; Biological Process: photosynthesis (GO:0015979);; Cellular Component: membrane (GO:0016020);; Cellular Component: extrinsic component of membrane (GO:0019898);; Cellular Component: plastid thylakoid (GO:0031976);; Cellular Component: organelle subcompartment (GO:0031984);;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thylakoid part (GO:0044436);; Cellular Component: cytoplasmic part (GO:0044444);; Cellular Component: intracellular organelle part (GO:0044446);; Cellular Component: cell part (GO:0044464);; Cellular Component: plastid thylakoid membrane (GO:0055035);; </t>
  </si>
  <si>
    <t xml:space="preserve">K02717|2.4e-115|ats:109743652|K02717 photosystem II oxygen-evolving enhancer protein 2 | (RefSeq) LOC109743652; oxygen-evolving enhancer protein 2, chloroplastic </t>
  </si>
  <si>
    <t>hypothetical protein E2562_007392 [Oryza meyeriana var. granulata]</t>
  </si>
  <si>
    <t>molecular function: binding (GO:0005488);; cellular component: cell (GO:0005623);; cellular component: cell part (GO:0044464);; cellular component: organelle (GO:0043226);; cellular component: membrane (GO:0016020);; cellular component: macromolecular complex (GO:0032991);; cellular component: membrane part (GO:0044425);; cellular component: organelle part (GO:0044422);; biological process: metabolic process (GO:0008152);; biological process: cellular process (GO:0009987)</t>
  </si>
  <si>
    <t>PH02Gene50328</t>
  </si>
  <si>
    <t>PH02Gene24408</t>
  </si>
  <si>
    <t xml:space="preserve">K12589|6.7e-135|obr:102701679|K12589 exosome complex component RRP42 | (RefSeq) exosome complex component RRP42 </t>
  </si>
  <si>
    <t>Phyllostachys_edulis_newGene_16662</t>
  </si>
  <si>
    <t>PH02Gene06617</t>
  </si>
  <si>
    <t xml:space="preserve">K00924|7.3e-76|ini:109170325|K00924 kinase [EC:2.7.1.-] | (RefSeq) receptor protein kinase CLAVATA1-like </t>
  </si>
  <si>
    <t>Probable leucine-rich repeat receptor-like protein kinase At2g33170 OS=Arabidopsis thaliana OX=3702 GN=At2g33170 PE=2 SV=1</t>
  </si>
  <si>
    <t>PH02Gene37823</t>
  </si>
  <si>
    <t xml:space="preserve">Molecular Function: RNA binding (GO:0003723);; Cellular Component: nucleolus (GO:0005730);; Biological Process: embryo development ending in seed dormancy (GO:0009793);; </t>
  </si>
  <si>
    <t xml:space="preserve">K14844|4.0e-295|dosa:Os03t0831100-01|K14844 pumilio homology domain family member 6 | (RefSeq) Os03g0831100; Armadillo-like helical domain containing protein. </t>
  </si>
  <si>
    <t>CPL (NUC119) domain</t>
  </si>
  <si>
    <t>Pumilio homolog 24 OS=Arabidopsis thaliana OX=3702 GN=APUM24 PE=1 SV=1</t>
  </si>
  <si>
    <t>pumilio homolog 24 [Oryza sativa Japonica Group]</t>
  </si>
  <si>
    <t>molecular function: binding (GO:0005488);;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</si>
  <si>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PH02Gene50968</t>
  </si>
  <si>
    <t>PH02Gene03334</t>
  </si>
  <si>
    <t xml:space="preserve">K03327|1.4e-275|zma:103627543|K03327 multidrug resistance protein, MATE family | (RefSeq) protein DETOXIFICATION 49 </t>
  </si>
  <si>
    <t>Protein DETOXIFICATION 49 OS=Arabidopsis thaliana OX=3702 GN=DTX49 PE=2 SV=1</t>
  </si>
  <si>
    <t>protein DETOXIFICATION 49 [Zea mays]</t>
  </si>
  <si>
    <t>PH02Gene22891</t>
  </si>
  <si>
    <t>BSD domain</t>
  </si>
  <si>
    <t>hypothetical protein E2562_011441 [Oryza meyeriana var. granulata]</t>
  </si>
  <si>
    <t>Phyllostachys_edulis_newGene_14817</t>
  </si>
  <si>
    <t>G-type lectin S-receptor-like serine/threonine-protein kinase At1g61480 OS=Arabidopsis thaliana OX=3702 GN=At1g61480 PE=2 SV=2</t>
  </si>
  <si>
    <t>G-type lectin S-receptor-like serine/threonine-protein kinase B120 [Oryza sativa Japonica Group]</t>
  </si>
  <si>
    <t>Phyllostachys_edulis_newGene_11855</t>
  </si>
  <si>
    <t>PH02Gene20142</t>
  </si>
  <si>
    <t xml:space="preserve">Cellular Component: vacuolar membrane (GO:0005774);; Biological Process: carbohydrate metabolic process (GO:0005975);; Biological Process: flavonoid biosynthetic process (GO:0009813);; Biological Process: seed germination (GO:0009845);; Biological Process: seed coat development (GO:0010214);; Biological Process: sterol metabolic process (GO:0016125);; Molecular Function: sterol 3-beta-glucosyltransferase activity (GO:0016906);; Biological Process: lipid glycosylation (GO:0030259);; </t>
  </si>
  <si>
    <t xml:space="preserve">K05841|2.9e-299|obr:102706799|K05841 sterol 3beta-glucosyltransferase [EC:2.4.1.173] | (RefSeq) sterol 3-beta-glucosyltransferase UGT80B1 </t>
  </si>
  <si>
    <t>Glycosyltransferase family 28 N-terminal domain</t>
  </si>
  <si>
    <t>Sterol 3-beta-glucosyltransferase UGT80B1 OS=Arabidopsis thaliana OX=3702 GN=UGT80B1 PE=2 SV=1</t>
  </si>
  <si>
    <t>PREDICTED: sterol 3-beta-glucosyltransferase UGT80B1, partial [Oryza brachyantha]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</si>
  <si>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multicellular organismal process (GO:0032501);; biological process: single-organism process (GO:0044699);; biological process: reproduction (GO:0000003);; biological process: reproductive process (GO:0022414);; biological process: developmental process (GO:0032502);; molecular function: catalytic activity (GO:0003824);; biological process: cellular process (GO:0009987)</t>
  </si>
  <si>
    <t>PH02Gene09026</t>
  </si>
  <si>
    <t xml:space="preserve">Cellular Component: cytosol (GO:0005829);; Biological Process: protein folding (GO:0006457);; Cellular Component: prefoldin complex (GO:0016272);; Molecular Function: unfolded protein binding (GO:0051082);; </t>
  </si>
  <si>
    <t xml:space="preserve">K09548|2.1e-59|osa:4329310|K09548 prefoldin subunit 1 | (RefSeq) prefoldin subunit 1 </t>
  </si>
  <si>
    <t>Prefoldin subunit</t>
  </si>
  <si>
    <t>prefoldin subunit 1 [Oryza sativa Japonica Group]</t>
  </si>
  <si>
    <t>cellular component: cell (GO:0005623);; cellular component: cell part (GO:0044464);; biological process: cellular process (GO:0009987);; cellular component: macromolecular complex (GO:0032991);; molecular function: binding (GO:0005488)</t>
  </si>
  <si>
    <t>PH02Gene05236</t>
  </si>
  <si>
    <t xml:space="preserve">K14494|1.0e-37|cmax:111472091|K14494 DELLA protein | (RefSeq) DELLA protein GAIP </t>
  </si>
  <si>
    <t>Protein SCARECROW OS=Ipomoea nil OX=35883 GN=SCR PE=1 SV=1</t>
  </si>
  <si>
    <t>Scarecrow-like protein 23 [Dichanthelium oligosanthes]</t>
  </si>
  <si>
    <t>PH02Gene45494</t>
  </si>
  <si>
    <t xml:space="preserve">K13457|1.5e-194|sbi:8082060|K13457 disease resistance protein RPM1 | (RefSeq) putative disease resistance protein At1g59780 </t>
  </si>
  <si>
    <t>PH02Gene49989</t>
  </si>
  <si>
    <t xml:space="preserve">K10260|3.7e-14|ota:OT_ostta09g00430|K10260 F-box and WD-40 domain protein 7 | (RefSeq) WD40/YVTN repeat-like-containing domain </t>
  </si>
  <si>
    <t>PH02Gene26010</t>
  </si>
  <si>
    <t xml:space="preserve">K20642|3.9e-114|lja:Lj3g3v2993420.1|K20642 Rho GTPase-activating protein 22/24/25 | (RefSeq) Lj3g3v2993420.1; - </t>
  </si>
  <si>
    <t>Rho GTPase-activating protein 1 OS=Arabidopsis thaliana OX=3702 GN=ROPGAP1 PE=2 SV=1</t>
  </si>
  <si>
    <t>PH02Gene11523</t>
  </si>
  <si>
    <t>PH02Gene37352</t>
  </si>
  <si>
    <t xml:space="preserve">Molecular Function: molecular_function (GO:0003674);; Molecular Function: binding (GO:0005488);; Cellular Component: cellular_component (GO:0005575);; Cellular Component: cell (GO:0005623);; Cellular Component: plasma membrane (GO:0005886);; Cellular Component: membrane (GO:0016020);; Cellular Component: cell part (GO:0044464);; Molecular Function: cofactor binding (GO:0048037);; Molecular Function: iron-sulfur cluster binding (GO:0051536);; Molecular Function: metal cluster binding (GO:0051540);; Cellular Component: cell periphery (GO:0071944);; </t>
  </si>
  <si>
    <t>CASP-like protein 2U2 OS=Sorghum bicolor OX=4558 GN=Sb01g044070 PE=3 SV=1</t>
  </si>
  <si>
    <t>hypothetical protein E2562_027829 [Oryza meyeriana var. granulata]</t>
  </si>
  <si>
    <t>PH02Gene29824</t>
  </si>
  <si>
    <t xml:space="preserve">K21842|0.0e+00|bdi:100842021|K21842 protein EFR3 | (RefSeq) uncharacterized protein LOC100842021 isoform X3 </t>
  </si>
  <si>
    <t>hypothetical protein E2562_031063 [Oryza meyeriana var. granulata]</t>
  </si>
  <si>
    <t>PH02Gene19450</t>
  </si>
  <si>
    <t xml:space="preserve">K13434|2.1e-20|pda:103723921|K13434 pathogenesis-related genes transcriptional activator PTI6 | (RefSeq) pathogenesis-related genes transcriptional activator PTI6-like </t>
  </si>
  <si>
    <t>Pathogenesis-related genes transcriptional activator PTI6 OS=Solanum lycopersicum OX=4081 GN=PTI6 PE=2 SV=1</t>
  </si>
  <si>
    <t>hypothetical protein OsI_19439 [Oryza sativa Indica Group]</t>
  </si>
  <si>
    <t>Phyllostachys_edulis_newGene_19994</t>
  </si>
  <si>
    <t xml:space="preserve">K17545|1.8e-31|zma:103634684|K17545 serine/threonine-protein kinase ULK4 [EC:2.7.11.1] | (RefSeq) uncharacterized protein LOC103634684 </t>
  </si>
  <si>
    <t>PH02Gene39529</t>
  </si>
  <si>
    <t xml:space="preserve">K03283|7.5e-59|qsu:112017276|K03283 heat shock 70kDa protein 1/2/6/8 | (RefSeq) heat shock cognate 70 kDa protein 2-like </t>
  </si>
  <si>
    <t>PH02Gene50272</t>
  </si>
  <si>
    <t xml:space="preserve">K13457|3.2e-286|ats:109779569|K13457 disease resistance protein RPM1 | (RefSeq) LOC109779569; disease resistance protein RPM1-like </t>
  </si>
  <si>
    <t>PH02Gene10395</t>
  </si>
  <si>
    <t xml:space="preserve">K24184|2.2e-240|ats:109771656|K24184 cytochrome P450 family 89 subfamily A [EC:1.14.-.-] | (RefSeq) LOC109771656; cytochrome P450 89A2-like </t>
  </si>
  <si>
    <t>PH02Gene11997</t>
  </si>
  <si>
    <t xml:space="preserve">Cellular Component: cellular_component (GO:0005575);; Cellular Component: intracellular (GO:0005622);; Cellular Component: cell (GO:0005623);; Cellular Component: cytoplasm (GO:0005737);; Biological Process: biological_process (GO:0008150);; Biological Process: response to radiation (GO:0009314);; Biological Process: response to light stimulus (GO:0009416);; Cellular Component: chloroplast (GO:0009507);; Cellular Component: chloroplast thylakoid (GO:0009534);; Cellular Component: chloroplast thylakoid membrane (GO:0009535);; Cellular Component: plastid (GO:0009536);; Cellular Component: thylakoid (GO:0009579);; Biological Process: response to abiotic stimulus (GO:0009628);; Biological Process: response to light intensity (GO:0009642);; Cellular Component: membrane (GO:0016020);; Cellular Component: plastid thylakoid (GO:0031976);; Cellular Component: organelle subcompartment (GO:0031984);;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thylakoid part (GO:0044436);; Cellular Component: cytoplasmic part (GO:0044444);; Cellular Component: intracellular organelle part (GO:0044446);; Cellular Component: cell part (GO:0044464);; Biological Process: response to stimulus (GO:0050896);; Cellular Component: plastid thylakoid membrane (GO:0055035);; </t>
  </si>
  <si>
    <t>Light-harvesting complex-like protein OHP2, chloroplastic OS=Arabidopsis thaliana OX=3702 GN=OHP2 PE=1 SV=1</t>
  </si>
  <si>
    <t>uncharacterized protein LOC100282478 [Zea mays]</t>
  </si>
  <si>
    <t>cellular component: cell (GO:0005623);; cellular component: cell part (GO:0044464);; biological process: response to stimulus (GO:0050896);; cellular component: organelle (GO:0043226);; cellular component: organelle part (GO:0044422);; cellular component: membrane (GO:0016020)</t>
  </si>
  <si>
    <t>PH02Gene23084</t>
  </si>
  <si>
    <t xml:space="preserve">Molecular Function: molecular_function (GO:0003674);; Molecular Function: catalytic activity (GO:0003824);; Biological Process: nucleobase-containing compound metabolic process (GO:0006139);; Biological Process: DNA metabolic process (GO:0006259);; Biological Process: DNA repair (GO:0006281);;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response to oxidative stress (GO:0006979);; Biological Process: biological_process (GO:0008150);; Biological Process: metabolic process (GO:0008152);; Biological Process: cellular process (GO:0009987);; Molecular Function: hydrolase activity (GO:0016787);; Molecular Function: hydrolase activity, acting on glycosyl bonds (GO:0016798);; Molecular Function: hydrolase activity, hydrolyzing N-glycosyl compounds (GO:0016799);; Molecular Function: DNA N-glycosylase activity (GO:0019104);; Biological Process: cellular response to stress (GO:0033554);; Biological Process: cellular nitrogen compound metabolic process (GO:0034641);; Biological Process: macromolecule metabolic process (GO:0043170);; Biological Process: cellular metabolic process (GO:0044237);; Biological Process: primary metabolic process (GO:0044238);; Biological Process: cellular macromolecule metabolic process (GO:0044260);; Biological Process: heterocycle metabolic process (GO:0046483);; Biological Process: response to stimulus (GO:0050896);; Biological Process: cellular response to stimulus (GO:0051716);; Biological Process: organic substance metabolic process (GO:0071704);; Biological Process: nucleic acid metabolic process (GO:0090304);; Biological Process: organic cyclic compound metabolic process (GO:1901360);; </t>
  </si>
  <si>
    <t xml:space="preserve">K10563|9.8e-20|dosa:Os06t0643600-01|K10563 formamidopyrimidine-DNA glycosylase [EC:3.2.2.23 4.2.99.18] | (RefSeq) Os06g0643600; DNA glycosylase/AP lyase domain containing protein. </t>
  </si>
  <si>
    <t>hypothetical protein E2562_031550 [Oryza meyeriana var. granulata]</t>
  </si>
  <si>
    <t>PH02Gene29296</t>
  </si>
  <si>
    <t>hypothetical protein E2562_036891 [Oryza meyeriana var. granulata]</t>
  </si>
  <si>
    <t>PH02Gene43726</t>
  </si>
  <si>
    <t xml:space="preserve">K09872|3.9e-162|bdi:100839000|K09872 aquaporin PIP | (RefSeq) aquaporin PIP1-1 </t>
  </si>
  <si>
    <t>Aquaporin PIP1-1 OS=Oryza sativa subsp. japonica OX=39947 GN=PIP1-1 PE=2 SV=1</t>
  </si>
  <si>
    <t>aquaporin PIP1-1 [Brachypodium distachyon]</t>
  </si>
  <si>
    <t>PH02Gene12678</t>
  </si>
  <si>
    <t xml:space="preserve">Molecular Function: nucleic acid binding (GO:0003676);; Molecular Function: methyltransferase activity (GO:0008168);; Biological Process: methylation (GO:0032259);; </t>
  </si>
  <si>
    <t xml:space="preserve">K07579|9.2e-44|ota:OT_ostta17g02020|K07579 putative methylase | (RefSeq) DNA methylase, N-6 adenine-specific, conserved site </t>
  </si>
  <si>
    <t>Methyltransferase small domain</t>
  </si>
  <si>
    <t>methyltransferase-like protein 5 [Aegilops tauschii subsp. tauschii]</t>
  </si>
  <si>
    <t>molecular function: binding (GO:0005488);; molecular function: catalytic activity (GO:0003824);; biological process: metabolic process (GO:0008152)</t>
  </si>
  <si>
    <t>PH02Gene31136</t>
  </si>
  <si>
    <t>PREDICTED: uncharacterized protein LOC102706909 [Oryza brachyantha]</t>
  </si>
  <si>
    <t>PH02Gene09059</t>
  </si>
  <si>
    <t>MAR-binding filament-like protein 1 OS=Solanum lycopersicum OX=4081 GN=MFP1 PE=1 SV=1</t>
  </si>
  <si>
    <t>MAR-binding filament-like protein 1 isoform X2 [Oryza sativa Japonica Group]</t>
  </si>
  <si>
    <t>PH02Gene28219</t>
  </si>
  <si>
    <t>Alpha-1-purothionin (Fragment) OS=Triticum aestivum OX=4565 GN=THI1.1 PE=1 SV=2</t>
  </si>
  <si>
    <t>hypothetical protein EE612_034506, partial [Oryza sativa]</t>
  </si>
  <si>
    <t>PH02Gene19461</t>
  </si>
  <si>
    <t>chloride intracellular channel protein 6-like isoform X2 [Aegilops tauschii subsp. tauschii]</t>
  </si>
  <si>
    <t>PH02Gene19738</t>
  </si>
  <si>
    <t>hypothetical protein EE612_038955 [Oryza sativa]</t>
  </si>
  <si>
    <t>PH02Gene11720</t>
  </si>
  <si>
    <t xml:space="preserve">K15078|3.8e-17|tcc:18614561|K15078 structure-specific endonuclease subunit SLX1 [EC:3.6.1.-] | (RefSeq) putative disease resistance protein RGA3 </t>
  </si>
  <si>
    <t>uncharacterized protein LOC4348055 [Oryza sativa Japonica Group]</t>
  </si>
  <si>
    <t>PH02Gene31795</t>
  </si>
  <si>
    <t xml:space="preserve">K03665|6.7e-226|obr:102716820|K03665 GTPase | (RefSeq) GTPase HflX </t>
  </si>
  <si>
    <t>GTP-binding GTPase N-terminal</t>
  </si>
  <si>
    <t>GTP-binding protein At3g49725, chloroplastic OS=Arabidopsis thaliana OX=3702 GN=At3g49725 PE=2 SV=2</t>
  </si>
  <si>
    <t>hypothetical protein DAI22_11g183200 [Oryza sativa Japonica Group]</t>
  </si>
  <si>
    <t>PH02Gene12094</t>
  </si>
  <si>
    <t xml:space="preserve">Biological Process: autophagosome assembly (GO:0000045);; Cellular Component: pre-autophagosomal structure (GO:0000407);; Biological Process: autophagy of mitochondrion (GO:0000422);; Molecular Function: molecular_function (GO:0003674);; Molecular Function: binding (GO:0005488);; Molecular Function: protein binding (GO:0005515);; Molecular Function: phospholipid binding (GO:0005543);; Cellular Component: cellular_component (GO:0005575);; Cellular Component: intracellular (GO:0005622);; Cellular Component: cell (GO:0005623);; Cellular Component: cytoplasm (GO:0005737);; Cellular Component: cytosol (GO:0005829);; Biological Process: cellular protein modification process (GO:0006464);; Biological Process: protein lipidation (GO:0006497);; Biological Process: nitrogen compound metabolic process (GO:0006807);; Biological Process: autophagy (GO:0006914);; Biological Process: organelle organization (GO:0006996);; Biological Process: mitochondrion organization (GO:0007005);; Biological Process: vacuole organization (GO:0007033);; Biological Process: protein localization (GO:0008104);; Biological Process: biological_process (GO:0008150);; Biological Process: metabolic process (GO:0008152);; Molecular Function: lipid binding (GO:0008289);; Biological Process: catabolic process (GO:0009056);; Biological Process: biosynthetic process (GO:0009058);; Biological Process: macromolecule biosynthetic process (GO:0009059);; Biological Process: cellular process (GO:0009987);; Cellular Component: membrane (GO:0016020);; Biological Process: cellular component organization (GO:0016043);; Biological Process: macroautophagy (GO:0016236);; Biological Process: protein metabolic process (GO:0019538);; Cellular Component: extrinsic component of membrane (GO:0019898);; Biological Process: cellular component disassembly (GO:0022411);; Biological Process: cellular component assembly (GO:0022607);; Molecular Function: phosphatidylinositol-3-phosphate binding (GO:0032266);; Biological Process: macromolecule localization (GO:0033036);; Cellular Component: pre-autophagosomal structure membrane (GO:0034045);; Biological Process: protein localization to pre-autophagosomal structure (GO:0034497);; Biological Process: cellular protein localization (GO:0034613);; Biological Process: cellular macromolecule biosynthetic process (GO:0034645);; Molecular Function: phosphatidylinositol binding (GO:0035091);; Biological Process: protein modification process (GO:0036211);; Biological Process: lipoprotein metabolic process (GO:0042157);; Biological Process: lipoprotein biosynthetic process (GO:0042158);; Molecular Function: ion binding (GO:0043167);; Molecular Function: anion binding (GO:0043168);; Biological Process: macromolecule metabolic process (GO:0043170);; Biological Process: macromolecule modification (GO:0043412);; Biological Process: cellular component biogenesis (GO:0044085);; Biological Process: cellular metabolic process (GO:0044237);; Biological Process: primary metabolic process (GO:0044238);; Biological Process: cellular catabolic process (GO:0044248);; Biological Process: cellular biosynthetic process (GO:0044249);; Biological Process: cellular macromolecule metabolic process (GO:0044260);; Biological Process: cellular protein metabolic process (GO:0044267);; Cellular Component: intracellular part (GO:0044424);; Cellular Component: membrane part (GO:0044425);; Cellular Component: cytoplasmic part (GO:0044444);; Cellular Component: cell part (GO:0044464);; Biological Process: autophagy of nucleus (GO:0044804);; Biological Process: localization (GO:0051179);; Biological Process: cellular localization (GO:0051641);; Biological Process: mitochondrion disassembly (GO:0061726);; Biological Process: process utilizing autophagic mechanism (GO:0061919);; Biological Process: cellular macromolecule localization (GO:0070727);; Biological Process: organelle assembly (GO:0070925);; Biological Process: organic substance metabolic process (GO:0071704);; Biological Process: cellular component organization or biogenesis (GO:0071840);; Molecular Function: phosphatidylinositol-3,5-bisphosphate binding (GO:0080025);; Cellular Component: whole membrane (GO:0098805);; Biological Process: organonitrogen compound metabolic process (GO:1901564);; Biological Process: organonitrogen compound biosynthetic process (GO:1901566);; Biological Process: organic substance biosynthetic process (GO:1901576);; Molecular Function: phosphatidylinositol phosphate binding (GO:1901981);; Molecular Function: phosphatidylinositol bisphosphate binding (GO:1902936);; Biological Process: organelle disassembly (GO:1903008);; Biological Process: autophagosome organization (GO:1905037);; </t>
  </si>
  <si>
    <t xml:space="preserve">K22991|1.3e-204|dosa:Os01t0934000-01|K22991 WD repeat-containing protein 45 | (RefSeq) Os01g0934000, ATG18C, AUTOPHAGY_ASSOCIATED_GENE_18C; WD40 repeat-like domain containing protein. </t>
  </si>
  <si>
    <t>Autophagy-related protein 18a OS=Arabidopsis thaliana OX=3702 GN=ATG18A PE=1 SV=1</t>
  </si>
  <si>
    <t>hypothetical protein OsI_05078 [Oryza sativa Indica Group]</t>
  </si>
  <si>
    <t>biological process: metabolic process (GO:0008152);; biological process: cellular process (GO:0009987);; biological process: cellular component organization or biogenesis (GO:0071840);; cellular component: cell (GO:0005623);; cellular component: cell part (GO:0044464);; biological process: single-organism process (GO:0044699);; molecular function: binding (GO:0005488);; biological process: localization (GO:0051179);; cellular component: membrane (GO:0016020);; cellular component: membrane part (GO:0044425)</t>
  </si>
  <si>
    <t>PH02Gene44120</t>
  </si>
  <si>
    <t xml:space="preserve">Molecular Function: molecular_function (GO:0003674);; Molecular Function: transporter activity (GO:0005215);; Cellular Component: cellular_component (GO:0005575);; Cellular Component: intracellular (GO:0005622);; Cellular Component: cell (GO:0005623);; Cellular Component: cytoplasm (GO:0005737);; Cellular Component: vacuole (GO:0005773);; Cellular Component: vacuolar membrane (GO:0005774);; Cellular Component: plasma membrane (GO:0005886);; Cellular Component: cell-cell junction (GO:0005911);; Biological Process: transport (GO:0006810);; Biological Process: ion transport (GO:0006811);; Biological Process: anion transport (GO:0006820);; Biological Process: biological_process (GO:0008150);; Molecular Function: mechanically-gated ion channel activity (GO:0008381);; Cellular Component: plasmodesma (GO:0009506);; Molecular Function: channel activity (GO:0015267);; Cellular Component: membrane (GO:0016020);; Molecular Function: passive transmembrane transporter activity (GO:0022803);; Molecular Function: gated channel activity (GO:0022836);; Molecular Function: transmembrane transporter activity (GO:0022857);; Cellular Component: cell junction (GO:0030054);; Cellular Component: organelle membrane (GO:0031090);;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vacuolar part (GO:0044437);; Cellular Component: cytoplasmic part (GO:0044444);; Cellular Component: intracellular organelle part (GO:0044446);; Cellular Component: cell part (GO:0044464);; Biological Process: localization (GO:0051179);; Biological Process: establishment of localization (GO:0051234);; Cellular Component: symplast (GO:0055044);; Biological Process: transmembrane transport (GO:0055085);; Cellular Component: cell periphery (GO:0071944);; Cellular Component: bounding membrane of organelle (GO:0098588);; Cellular Component: whole membrane (GO:0098805);; </t>
  </si>
  <si>
    <t xml:space="preserve">K22048|0.0e+00|dosa:Os02t0668000-01|K22048 mechanosensitive ion channel protein 4/5/6/7/8/9/10 | (RefSeq) Os02g0668000; Membrane protein, At2g17000, predicted domain containing protein. </t>
  </si>
  <si>
    <t>Mechanosensitive ion channel protein 5 OS=Arabidopsis thaliana OX=3702 GN=MSL5 PE=2 SV=1</t>
  </si>
  <si>
    <t>hypothetical protein E2562_009566 [Oryza meyeriana var. granulata]</t>
  </si>
  <si>
    <t>molecular function: transporter activity (GO:0005215);; cellular component: cell (GO:0005623);; cellular component: cell part (GO:0044464);; cellular component: organelle (GO:0043226);; cellular component: membrane (GO:0016020);; cellular component: organelle part (GO:0044422);; cellular component: cell junction (GO:0030054);; biological process: localization (GO:0051179);; cellular component: symplast (GO:0055044)</t>
  </si>
  <si>
    <t>PH02Gene04684</t>
  </si>
  <si>
    <t>PH02Gene34525</t>
  </si>
  <si>
    <t>PH02Gene25072</t>
  </si>
  <si>
    <t xml:space="preserve">K13434|5.2e-25|dct:110099586|K13434 pathogenesis-related genes transcriptional activator PTI6 | (RefSeq) pathogenesis-related genes transcriptional activator PTI6 </t>
  </si>
  <si>
    <t>hypothetical protein EJB05_53015, partial [Eragrostis curvula]</t>
  </si>
  <si>
    <t>PH02Gene39670</t>
  </si>
  <si>
    <t>Thaumatin-like protein OS=Oryza sativa subsp. japonica OX=39947 GN=Os12g0628600 PE=1 SV=1</t>
  </si>
  <si>
    <t>PH02Gene28802</t>
  </si>
  <si>
    <t xml:space="preserve">K16296|4.2e-192|ats:109741254|K16296 serine carboxypeptidase-like clade I [EC:3.4.16.-] | (RefSeq) LOC109741254; serine carboxypeptidase-like 19 </t>
  </si>
  <si>
    <t>Serine carboxypeptidase-like 18 OS=Arabidopsis thaliana OX=3702 GN=SCPL18 PE=2 SV=2</t>
  </si>
  <si>
    <t>serine carboxypeptidase-like 7 isoform X1 [Setaria viridis]</t>
  </si>
  <si>
    <t>PH02Gene28610</t>
  </si>
  <si>
    <t xml:space="preserve">K10875|2.9e-25|psom:113287916|K10875 DNA repair and recombination protein RAD54 and RAD54-like protein [EC:3.6.4.-] | (RefSeq) protein CHROMATIN REMODELING 25-like </t>
  </si>
  <si>
    <t>uncharacterized protein LOC100827139 isoform X1 [Brachypodium distachyon]</t>
  </si>
  <si>
    <t>PH02Gene20565</t>
  </si>
  <si>
    <t>PH02Gene48367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</si>
  <si>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Biological Process: organic acid metabolic process (GO:0006082);; Biological Process: cellular amino acid metabolic process (GO:0006520);; Biological Process: cellular modified amino acid metabolic process (GO:0006575);; Biological Process: cellular aromatic compound metabolic process (GO:0006725);; Biological Process: coenzyme metabolic process (GO:0006732);; Biological Process: folic acid-containing compound metabolic process (GO:0006760);; Biological Process: vitamin metabolic process (GO:0006766);; Biological Process: water-soluble vitamin metabolic process (GO:0006767);; Biological Process: nitrogen compound metabolic process (GO:0006807);; Biological Process: biological_process (GO:0008150);; Biological Process: metabolic process (GO:0008152);; Biological Process: para-aminobenzoic acid biosynthetic process (GO:0008153);; Molecular Function: transaminase activity (GO:0008483);; Biological Process: cellular amino acid biosynthetic process (GO:0008652);; Biological Process: biosynthetic process (GO:0009058);; Biological Process: aromatic amino acid family metabolic process (GO:0009072);; Biological Process: aromatic amino acid family biosynthetic process (GO:0009073);; Biological Process: coenzyme biosynthetic process (GO:0009108);; Biological Process: vitamin biosynthetic process (GO:0009110);; Biological Process: folic acid-containing compound biosynthetic process (GO:0009396);; Cellular Component: chloroplast (GO:0009507);; Cellular Component: plastid (GO:0009536);; Biological Process: cellular process (GO:0009987);; Biological Process: organic acid biosynthetic process (GO:0016053);; Molecular Function: transferase activity (GO:0016740);; Molecular Function: transferase activity, transferring nitrogenous groups (GO:0016769);; Biological Process: drug metabolic process (GO:0017144);; Biological Process: heterocycle biosynthetic process (GO:0018130);; Biological Process: aromatic compound biosynthetic process (GO:0019438);; Biological Process: carboxylic acid metabolic process (GO:0019752);; Biological Process: monocarboxylic acid metabolic process (GO:0032787);; Biological Process: cellular nitrogen compound metabolic process (GO:0034641);; Biological Process: water-soluble vitamin biosynthetic process (GO:0042364);; Biological Process: cellular modified amino acid biosynthetic process (GO:0042398);; Biological Process: benzene-containing compound metabolic process (GO:0042537);; Biological Process: pteridine-containing compound metabolic process (GO:0042558);; Biological Process: pteridine-containing compound biosynthetic process (GO:0042559);;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amide metabolic process (GO:0043603);; Biological Process: amide biosynthetic process (GO:0043604);; Biological Process: dicarboxylic acid metabolic process (GO:0043648);; Biological Process: dicarboxylic acid biosynthetic process (GO:0043650);;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Biological Process: small molecule biosynthetic process (GO:0044283);; Cellular Component: intracellular part (GO:0044424);; Cellular Component: cytoplasmic part (GO:0044444);; Cellular Component: cell part (GO:0044464);; Biological Process: carboxylic acid biosynthetic process (GO:0046394);; Biological Process: chorismate metabolic process (GO:0046417);; Biological Process: para-aminobenzoic acid metabolic process (GO:0046482);; Biological Process: heterocycle metabolic process (GO:0046483);; Biological Process: tetrahydrofolate metabolic process (GO:0046653);; Biological Process: tetrahydrofolate biosynthetic process (GO:0046654);; Biological Process: folic acid metabolic process (GO:0046655);; Biological Process: folic acid biosynthetic process (GO:0046656);; Molecular Function: 4-amino-4-deoxychorismate synthase activity (GO:0046820);; Biological Process: cofactor metabolic process (GO:0051186);; Biological Process: cofactor biosynthetic process (GO:0051188);; Biological Process: organic substance metabolic process (GO:0071704);; Biological Process: monocarboxylic acid biosynthetic process (GO:0072330);;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</si>
  <si>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K13950|0.0e+00|osa:4341959|K13950 para-aminobenzoate synthetase [EC:2.6.1.85] | (RefSeq) probable aminodeoxychorismate synthase, chloroplastic isoform X1 </t>
  </si>
  <si>
    <t>chorismate binding enzyme</t>
  </si>
  <si>
    <t>Probable aminodeoxychorismate synthase, chloroplastic OS=Oryza sativa subsp. japonica OX=39947 GN=ADCS PE=2 SV=1</t>
  </si>
  <si>
    <t>hypothetical protein E2562_026201 [Oryza meyeriana var. granulata]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</si>
  <si>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cellular component: organelle (GO:0043226)</t>
  </si>
  <si>
    <t>PH02Gene48325</t>
  </si>
  <si>
    <t>Phyllostachys_edulis_newGene_15919</t>
  </si>
  <si>
    <t>PH02Gene20074</t>
  </si>
  <si>
    <t xml:space="preserve">K13065|2.8e-172|sbi:8061352|K13065 shikimate O-hydroxycinnamoyltransferase [EC:2.3.1.133] | (RefSeq) putrescine hydroxycinnamoyltransferase 1 </t>
  </si>
  <si>
    <t>PH02Gene30401</t>
  </si>
  <si>
    <t xml:space="preserve">Biological Process: sulfur compound metabolic process (GO:0006790);; Molecular Function: 3'(2'),5'-bisphosphate nucleotidase activity (GO:0008441);; Biological Process: phosphatidylinositol phosphorylation (GO:0046854);; Biological Process: inositol phosphate dephosphorylation (GO:0046855);; </t>
  </si>
  <si>
    <t xml:space="preserve">K15422|4.5e-29|ats:109734469|K15422 3'(2'), 5'-bisphosphate nucleotidase / inositol polyphosphate 1-phosphatase [EC:3.1.3.7 3.1.3.57] | (RefSeq) LOC109734469; 3'(2'),5'-bisphosphate nucleotidase-like isoform X1 </t>
  </si>
  <si>
    <t>Inositol phosphate metabolism (ko00562);; Sulfur metabolism (ko00920);; Phosphatidylinositol signaling system (ko04070)</t>
  </si>
  <si>
    <t>[FP]</t>
  </si>
  <si>
    <t>Nucleotide transport and metabolism;; Inorganic ion transport and metabolism</t>
  </si>
  <si>
    <t>Inositol monophosphatase family</t>
  </si>
  <si>
    <t>3'(2'),5'-bisphosphate nucleotidase OS=Oryza sativa OX=4530 PE=2 SV=1</t>
  </si>
  <si>
    <t>3'(2'),5'-bisphosphate nucleotidase-like isoform X3 [Aegilops tauschii subsp. tauschii]</t>
  </si>
  <si>
    <t>PH02Gene41666</t>
  </si>
  <si>
    <t xml:space="preserve">K15078|4.0e-55|vvi:100255136|K15078 structure-specific endonuclease subunit SLX1 [EC:3.6.1.-] | (RefSeq) putative disease resistance protein RGA1 </t>
  </si>
  <si>
    <t>putative disease resistance protein RGA3 [Hordeum vulgare]</t>
  </si>
  <si>
    <t>PH02Gene16069</t>
  </si>
  <si>
    <t xml:space="preserve">K13430|9.8e-227|ats:109759178|K13430 serine/threonine-protein kinase PBS1 [EC:2.7.11.1] | (RefSeq) LOC109759178; probable serine/threonine-protein kinase PBL7 </t>
  </si>
  <si>
    <t>Serine/threonine-protein kinase PBS1 OS=Arabidopsis thaliana OX=3702 GN=PBS1 PE=1 SV=1</t>
  </si>
  <si>
    <t>probable serine/threonine-protein kinase PBL7 [Aegilops tauschii subsp. tauschii]</t>
  </si>
  <si>
    <t>PH02Gene29714</t>
  </si>
  <si>
    <t>ubiquitin carboxyl-terminal hydrolase 15-like [Panicum hallii]</t>
  </si>
  <si>
    <t>Phyllostachys_edulis_newGene_5118</t>
  </si>
  <si>
    <t>PH02Gene02785</t>
  </si>
  <si>
    <t xml:space="preserve">K21842|0.0e+00|bdi:100821184|K21842 protein EFR3 | (RefSeq) uncharacterized protein LOC100821184 </t>
  </si>
  <si>
    <t>hypothetical protein E2562_014679 [Oryza meyeriana var. granulata]</t>
  </si>
  <si>
    <t>PH02Gene17297</t>
  </si>
  <si>
    <t xml:space="preserve">Biological Process: microtubule cytoskeleton organization (GO:0000226);; Biological Process: mitotic cell cycle (GO:0000278);; 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</si>
  <si>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 xml:space="preserve">K07375|1.4e-251|qsu:112012119|K07375 tubulin beta | (RefSeq) tubulin beta-2 chain </t>
  </si>
  <si>
    <t>tubulin beta-2 chain [Quercus suber]</t>
  </si>
  <si>
    <t>biological process: cellular process (GO:0009987);; biological process: cellular component organization or biogenesis (GO:0071840);; biological process: single-organism process (GO:0044699);; molecular function: catalytic activity (GO:0003824);; molecular function: structural molecule activity (GO:0005198);;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</t>
  </si>
  <si>
    <t>PH02Gene41397</t>
  </si>
  <si>
    <t xml:space="preserve">K18134|8.2e-63|tcc:18593455|K18134 EGF domain-specific O-GlcNAc transferase [EC:2.4.1.255] | (RefSeq) uncharacterized LOC18593455 </t>
  </si>
  <si>
    <t>uncharacterized protein LOC4329203 [Oryza sativa Japonica Group]</t>
  </si>
  <si>
    <t>PH02Gene10880</t>
  </si>
  <si>
    <t xml:space="preserve">Molecular Function: L-ornithine transmembrane transporter activity (GO:0000064);; Biological Process: amino acid transmembrane transport (GO:0003333);; Molecular Function: molecular_function (GO:0003674);; Molecular Function: transporter activity (GO:0005215);; Molecular Function: high-affinity basic amino acid transmembrane transporter activity (GO:0005287);; Molecular Function: high-affinity arginine transmembrane transporter activity (GO:0005289);; Molecular Function: L-histidine transmembrane transporter activity (GO:0005290);; Molecular Function: high-affinity lysine transmembrane transporter activity (GO:0005292);; Molecular Function: organic acid transmembrane transporter activity (GO:0005342);; Cellular Component: cellular_component (GO:0005575);; Cellular Component: intracellular (GO:0005622);; Cellular Component: cell (GO:0005623);; Cellular Component: cytoplasm (GO:0005737);; Cellular Component: mitochondrion (GO:0005739);; Cellular Component: mitochondrial envelope (GO:0005740);; Cellular Component: mitochondrial inner membrane (GO:0005743);; Biological Process: organic acid metabolic process (GO:0006082);; Biological Process: cellular amino acid metabolic process (GO:0006520);; Biological Process: proline metabolic process (GO:0006560);; Biological Process: proline biosynthetic process (GO:0006561);; Biological Process: nitrogen compound metabolic process (GO:0006807);; Biological Process: transport (GO:0006810);; Biological Process: ion transport (GO:0006811);; Biological Process: cation transport (GO:0006812);; Biological Process: anion transport (GO:0006820);; Biological Process: mitochondrial transport (GO:0006839);; Biological Process: acyl carnitine transport (GO:0006844);; Biological Process: drug transmembrane transport (GO:0006855);; Biological Process: amino acid transport (GO:0006865);; Biological Process: response to stress (GO:0006950);; Biological Process: response to osmotic stress (GO:0006970);; Biological Process: hyperosmotic response (GO:0006972);; Biological Process: biological_process (GO:0008150);; Biological Process: metabolic process (GO:0008152);; Molecular Function: cation transmembrane transporter activity (GO:0008324);; Molecular Function: anion transmembrane transporter activity (GO:0008509);; Molecular Function: organic anion transmembrane transporter activity (GO:0008514);; Molecular Function: ammonium transmembrane transporter activity (GO:0008519);; Biological Process: cellular amino acid biosynthetic process (GO:0008652);; Biological Process: biosynthetic process (GO:0009058);; Biological Process: glutamine family amino acid metabolic process (GO:0009064);; Biological Process: glutamine family amino acid biosynthetic process (GO:0009084);; Biological Process: response to abiotic stimulus (GO:0009628);; Biological Process: cellular process (GO:0009987);; Molecular Function: ion transmembrane transporter activity (GO:0015075);; Molecular Function: organic cation transmembrane transporter activity (GO:0015101);; Molecular Function: amino acid transmembrane transporter activity (GO:0015171);; Molecular Function: basic amino acid transmembrane transporter activity (GO:0015174);; Molecular Function: L-amino acid transmembrane transporter activity (GO:0015179);; Molecular Function: arginine transmembrane transporter activity (GO:0015181);; Molecular Function: L-lysine transmembrane transporter activity (GO:0015189);; Molecular Function: acyl carnitine transmembrane transporter activity (GO:0015227);; Molecular Function: drug transmembrane transporter activity (GO:0015238);; Molecular Function: inorganic solute uptake transmembrane transporter activity (GO:0015318);; Molecular Function: quaternary ammonium group transmembrane transporter activity (GO:0015651);; Biological Process: organic cation transport (GO:0015695);; Biological Process: ammonium transport (GO:0015696);; Biological Process: quaternary ammonium group transport (GO:0015697);; Biological Process: organic anion transport (GO:0015711);; Biological Process: basic amino acid transport (GO:0015802);; Biological Process: L-amino acid transport (GO:0015807);; Biological Process: arginine transport (GO:0015809);; Biological Process: ornithine transport (GO:0015822);; Biological Process: organic acid transport (GO:0015849);; Biological Process: drug transport (GO:0015893);; Cellular Component: membrane (GO:0016020);; Cellular Component: integral component of membrane (GO:0016021);; Biological Process: organic acid biosynthetic process (GO:0016053);; Biological Process: heterocycle biosynthetic process (GO:0018130);; Biological Process: carboxylic acid metabolic process (GO:0019752);; Cellular Component: organelle inner membrane (GO:0019866);; Molecular Function: transmembrane transporter activity (GO:0022857);; Cellular Component: organelle membrane (GO:0031090);; Cellular Component: intrinsic component of membrane (GO:0031224);; Cellular Component: mitochondrial membrane (GO:0031966);; Cellular Component: organelle envelope (GO:0031967);; Cellular Component: envelope (GO:0031975);; Biological Process: ion transmembrane transport (GO:0034220);; Biological Process: response to chemical (GO:0042221);; Biological Process: response to drug (GO:0042493);;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primary metabolic process (GO:0044238);; Biological Process: cellular biosynthetic process (GO:0044249);; Biological Process: small molecule metabolic process (GO:0044281);; Biological Process: small molecule biosynthetic process (GO:0044283);; Cellular Component: organelle part (GO:0044422);; Cellular Component: intracellular part (GO:0044424);; Cellular Component: membrane part (GO:0044425);; Cellular Component: mitochondrial part (GO:0044429);; Cellular Component: cytoplasmic part (GO:0044444);; Cellular Component: intracellular organelle part (GO:0044446);; Cellular Component: cell part (GO:0044464);; Biological Process: azole transport (GO:0045117);; Biological Process: carboxylic acid biosynthetic process (GO:0046394);; Biological Process: heterocycle metabolic process (GO:0046483);; Biological Process: carboxylic acid transport (GO:0046942);; Molecular Function: carboxylic acid transmembrane transporter activity (GO:0046943);; Biological Process: response to stimulus (GO:0050896);; Biological Process: localization (GO:0051179);; Biological Process: cofactor transport (GO:0051181);; Biological Process: establishment of localization (GO:0051234);; Biological Process: transmembrane transport (GO:0055085);; Biological Process: organic substance transport (GO:0071702);; Biological Process: organic substance metabolic process (GO:0071704);; Biological Process: nitrogen compound transport (GO:0071705);; Biological Process: ammonium transmembrane transport (GO:0072488);; Biological Process: L-histidine transmembrane transport (GO:0089709);; Biological Process: cation transmembrane transport (GO:0098655);; Biological Process: anion transmembrane transport (GO:0098656);; Biological Process: organic cyclic compound metabolic process (GO:1901360);; Biological Process: organic cyclic compound biosynthetic process (GO:1901362);; Molecular Function: azole transmembrane transporter activity (GO:1901474);;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Biological Process: L-lysine transport (GO:1902022);; Biological Process: L-arginine transport (GO:1902023);; Biological Process: L-alpha-amino acid transmembrane transport (GO:1902475);; Biological Process: acyl carnitine transmembrane transport (GO:1902616);; Biological Process: L-ornithine transmembrane transport (GO:1903352);; Biological Process: L-arginine transmembrane transport (GO:1903400);; Biological Process: L-lysine transmembrane transport (GO:1903401);; Biological Process: organic acid transmembrane transport (GO:1903825);; Biological Process: arginine transmembrane transport (GO:1903826);; Biological Process: carboxylic acid transmembrane transport (GO:1905039);; Biological Process: mitochondrial transmembrane transport (GO:1990542);; Biological Process: mitochondrial L-ornithine transmembrane transport (GO:1990575);; Biological Process: basic amino acid transmembrane transport (GO:1990822);; </t>
  </si>
  <si>
    <t xml:space="preserve">K15109|2.1e-161|dosa:Os01t0225000-00|K15109 solute carrier family 25 (mitochondrial carnitine/acylcarnitine transporter), member 20/29 | (RefSeq) Os01g0225000; Mitochondrial carrier protein domain containing protein. </t>
  </si>
  <si>
    <t>biological process: single-organism process (GO:0044699);; biological process: localization (GO:0051179);; molecular function: transporter activity (GO:0005215);; biological process: response to stimulus (GO:0050896);; cellular component: cell (GO:0005623);; cellular component: cell part (GO:0044464);; cellular component: organelle (GO:0043226);; cellular component: organelle part (GO:0044422);; cellular component: membrane (GO:0016020);; biological process: metabolic process (GO:0008152);; biological process: cellular process (GO:0009987);; cellular component: membrane part (GO:0044425)</t>
  </si>
  <si>
    <t>PH02Gene44465</t>
  </si>
  <si>
    <t xml:space="preserve">K20923|0.0e+00|ats:109764132|K20923 mixed-linked glucan synthase [EC:2.4.1.-] | (RefSeq) LOC109764132; probable mixed-linked glucan synthase 8 isoform X1 </t>
  </si>
  <si>
    <t>Probable mixed-linked glucan synthase 8 OS=Oryza sativa subsp. japonica OX=39947 GN=CSFL8 PE=2 SV=1</t>
  </si>
  <si>
    <t>probable mixed-linked glucan synthase 8 isoform X1 [Aegilops tauschii subsp. tauschii]</t>
  </si>
  <si>
    <t>PH02Gene37919</t>
  </si>
  <si>
    <t xml:space="preserve">K14431|6.7e-212|bdi:100820986|K14431 transcription factor TGA | (RefSeq) transcription factor HBP-1b(c1) </t>
  </si>
  <si>
    <t>Transcription factor TGAL1 OS=Oryza sativa subsp. japonica OX=39947 GN=TGAL1 PE=1 SV=2</t>
  </si>
  <si>
    <t>transcription factor bZIP1 [Bambusa emeiensis]</t>
  </si>
  <si>
    <t>PH02Gene46275</t>
  </si>
  <si>
    <t xml:space="preserve">K20843|5.8e-100|zma:103625798|K20843 hydroxyproline O-galactosyltransferase 2/3/4/5/6 [EC:2.4.1.-] | (RefSeq) hydroxyproline O-galactosyltransferase GALT6 </t>
  </si>
  <si>
    <t>PH02Gene28959</t>
  </si>
  <si>
    <t xml:space="preserve">K08900|1.2e-186|osa:4339775|K08900 mitochondrial chaperone BCS1 | (RefSeq) AAA-ATPase At3g50940 </t>
  </si>
  <si>
    <t>Protein HYPER-SENSITIVITY-RELATED 4 OS=Arabidopsis thaliana OX=3702 GN=HSR4 PE=2 SV=1</t>
  </si>
  <si>
    <t>AAA-ATPase At3g50940 [Brachypodium distachyon]</t>
  </si>
  <si>
    <t>PH02Gene47828</t>
  </si>
  <si>
    <t xml:space="preserve">K20181|5.2e-87|mtr:MTR_5g026090|K20181 vacuolar protein sorting-associated protein 18 | (RefSeq) vacuolar sorting-associated-like protein </t>
  </si>
  <si>
    <t>probable LRR receptor-like serine/threonine-protein kinase At3g47570 [Brachypodium distachyon]</t>
  </si>
  <si>
    <t>PH02Gene09643</t>
  </si>
  <si>
    <t xml:space="preserve">K11517|2.0e-195|obr:102709381|K11517 (S)-2-hydroxy-acid oxidase [EC:1.1.3.15] | (RefSeq) peroxisomal (S)-2-hydroxy-acid oxidase GLO5 </t>
  </si>
  <si>
    <t>Peroxisomal (S)-2-hydroxy-acid oxidase GLO5 OS=Oryza sativa subsp. indica OX=39946 GN=GLO5 PE=3 SV=1</t>
  </si>
  <si>
    <t>PREDICTED: peroxisomal (S)-2-hydroxy-acid oxidase GLO5 [Oryza brachyantha]</t>
  </si>
  <si>
    <t>Phyllostachys_edulis_newGene_13023</t>
  </si>
  <si>
    <t xml:space="preserve">K13416|8.7e-42|ghi:107919766|K13416 brassinosteroid insensitive 1-associated receptor kinase 1 [EC:2.7.10.1 2.7.11.1] | (RefSeq) BRASSINOSTEROID INSENSITIVE 1-associated receptor kinase 1-like </t>
  </si>
  <si>
    <t>hypothetical protein C2845_PM07G13160 [Panicum miliaceum]</t>
  </si>
  <si>
    <t>PH02Gene02562</t>
  </si>
  <si>
    <t xml:space="preserve">K22439|2.7e-181|bdi:100838607|K22439 tricetin 3',4',5'-O-trimethyltransferase [EC:2.1.1.169] | (RefSeq) flavone O-methyltransferase 1 </t>
  </si>
  <si>
    <t>Flavone O-methyltransferase 1 OS=Triticum aestivum OX=4565 GN=OMT1 PE=1 SV=1</t>
  </si>
  <si>
    <t>caffeic acid-O-methyltransferase [Bambusa emeiensis]</t>
  </si>
  <si>
    <t>PH02Gene11579</t>
  </si>
  <si>
    <t>PH02Gene34499</t>
  </si>
  <si>
    <t xml:space="preserve">K09598|9.1e-188|ats:109753913|K09598 signal peptide peptidase-like 3 [EC:3.4.23.-] | (RefSeq) LOC109753913; signal peptide peptidase-like 1 </t>
  </si>
  <si>
    <t>Signal peptide peptidase-like 1 OS=Oryza sativa subsp. japonica OX=39947 GN=SPPL1 PE=2 SV=1</t>
  </si>
  <si>
    <t>Signal peptide peptidase-like protein 3 [Hordeum vulgare]</t>
  </si>
  <si>
    <t>Phyllostachys_edulis_newGene_7558</t>
  </si>
  <si>
    <t>uncharacterized protein LOC100842722 [Brachypodium distachyon]</t>
  </si>
  <si>
    <t>PH02Gene38675</t>
  </si>
  <si>
    <t>transmembrane protein 53 [Brachypodium distachyon]</t>
  </si>
  <si>
    <t>PH02Gene35879</t>
  </si>
  <si>
    <t xml:space="preserve">Biological Process: regulation of defense response to fungus (GO:1900150);; </t>
  </si>
  <si>
    <t>Probable zinc-ribbon domain</t>
  </si>
  <si>
    <t>uncharacterized protein LOC4329315 [Oryza sativa Japonica Group]</t>
  </si>
  <si>
    <t>PH02Gene32731</t>
  </si>
  <si>
    <t xml:space="preserve">Molecular Function: DNA binding (GO:0003677);; Cellular Component: host cell nucleus (GO:0042025);; </t>
  </si>
  <si>
    <t>uncharacterized protein LOC100838054 isoform X1 [Brachypodium distachyon]</t>
  </si>
  <si>
    <t>molecular function: binding (GO:0005488);; cellular component: other organism (GO:0044215);; cellular component: other organism part (GO:0044217)</t>
  </si>
  <si>
    <t>PH02Gene25264</t>
  </si>
  <si>
    <t xml:space="preserve">K13420|5.9e-68|pop:7472292|K13420 LRR receptor-like serine/threonine-protein kinase FLS2 [EC:2.7.11.1] | (RefSeq) probable LRR receptor-like serine/threonine-protein kinase At3g47570 isoform X1 </t>
  </si>
  <si>
    <t>Putative leucine-rich repeat receptor-like serine/threonine-protein kinase At2g24130 OS=Arabidopsis thaliana OX=3702 GN=At2g24130 PE=3 SV=1</t>
  </si>
  <si>
    <t>putative leucine-rich repeat receptor-like serine/threonine-protein kinase At2g24130 [Setaria viridis]</t>
  </si>
  <si>
    <t>PH02Gene24591</t>
  </si>
  <si>
    <t xml:space="preserve">K15078|8.2e-111|tcc:18614561|K15078 structure-specific endonuclease subunit SLX1 [EC:3.6.1.-] | (RefSeq) putative disease resistance protein RGA3 </t>
  </si>
  <si>
    <t>PH02Gene13527</t>
  </si>
  <si>
    <t xml:space="preserve">K12160|8.4e-09|mng:MNEG_13250|K12160 small ubiquitin-related modifier | (RefSeq) small ubiquitin-related modifier </t>
  </si>
  <si>
    <t>Ubiquitin-2 like Rad60 SUMO-like</t>
  </si>
  <si>
    <t>hypothetical protein E2562_008162 [Oryza meyeriana var. granulata]</t>
  </si>
  <si>
    <t>PH02Gene05561</t>
  </si>
  <si>
    <t xml:space="preserve">K01180|7.9e-66|cmax:111487562|K01180 endo-1,3(4)-beta-glucanase [EC:3.2.1.6] | (RefSeq) uncharacterized protein LOC111487562 </t>
  </si>
  <si>
    <t>hypothetical protein EJB05_36127 [Eragrostis curvula]</t>
  </si>
  <si>
    <t>PH02Gene03555</t>
  </si>
  <si>
    <t>PH02Gene17983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</si>
  <si>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ATP binding (GO:0005524);; Cellular Component: cellular_component (GO:0005575);; Cellular Component: intracellular (GO:0005622);; Cellular Component: cell (GO:0005623);; Cellular Component: nucleus (GO:0005634);; Cellular Component: cytoplasm (GO:0005737);; Biological Process: regulation of translation (GO:0006417);;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response to osmotic stress (GO:0006970);; Biological Process: cell communication (GO:0007154);; Biological Process: signal transduction (GO:0007165);; Biological Process: biological_process (GO:0008150);; Biological Process: metabolic process (GO:0008152);; Biological Process: negative regulation of cell proliferation (GO:0008285);; Biological Process: response to temperature stimulus (GO:0009266);; Biological Process: response to heat (GO:0009408);; Biological Process: response to cold (GO:0009409);; Biological Process: response to abiotic stimulus (GO:0009628);; Biological Process: response to salt stress (GO:0009651);;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posttranscriptional regulation of gene expression (GO:0010608);; Biological Process: positive regulation of gene expression (GO:0010628);;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regulation of metabolic process (GO:0019222);; Biological Process: protein metabolic process (GO:0019538);; Biological Process: signaling (GO:0023052);;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regulation of cellular protein metabolic process (GO:0032268);; Biological Process: positive regulation of cellular protein metabolic process (GO:0032270);; Biological Process: regulation of cellular amide metabolic process (GO:0034248);; Biological Process: positive regulation of cellular amide metabolic process (GO:0034250);; Biological Process: intracellular signal transduction (GO:0035556);; Biological Process: protein modification process (GO:0036211);; Biological Process: regulation of cell proliferation (GO:0042127);;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cell part (GO:0044464);; Biological Process: positive regulation of translation (GO:0045727);;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protein metabolic process (GO:0051246);; Biological Process: positive regulation of protein metabolic process (GO:0051247);; Biological Process: cellular response to stimulus (GO:0051716);;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Biological Process: organonitrogen compound metabolic process (GO:1901564);; Biological Process: regulation of cellular macromolecule biosynthetic process (GO:2000112);; </t>
  </si>
  <si>
    <t xml:space="preserve">K04688|3.0e-228|obr:102714934|K04688 ribosomal protein S6 kinase beta [EC:2.7.11.1] | (RefSeq) serine/threonine-protein kinase AtPK2/AtPK19-like </t>
  </si>
  <si>
    <t>hypothetical protein E2562_018357 [Oryza meyeriana var. granulata]</t>
  </si>
  <si>
    <t>molecular function: catalytic activity (GO:0003824);; biological process: metabolic process (GO:0008152);; biological process: cellular process (GO:0009987);; molecular function: binding (GO:0005488);; cellular component: cell (GO:0005623);; cellular component: cell part (GO:0044464);; cellular component: organelle (GO:0043226);; biological process: biological regulation (GO:0065007);; biological process: response to stimulus (GO:0050896);; biological process: signaling (GO:0023052);; biological process: single-organism process (GO:0044699)</t>
  </si>
  <si>
    <t>PH02Gene44665</t>
  </si>
  <si>
    <t xml:space="preserve">K12896|6.4e-56|ats:109736689|K12896 splicing factor, arginine/serine-rich 7 | (RefSeq) LOC109736689; serine/arginine-rich splicing factor RS2Z32-like </t>
  </si>
  <si>
    <t>Zinc knuckle</t>
  </si>
  <si>
    <t>PH02Gene39608</t>
  </si>
  <si>
    <t xml:space="preserve">K18789|2.1e-68|hbr:110653980|K18789 xylogalacturonan beta-1,3-xylosyltransferase [EC:2.4.2.41] | (RefSeq) probable glycosyltransferase At5g11130 </t>
  </si>
  <si>
    <t>Probable glycosyltransferase At5g03795 OS=Arabidopsis thaliana OX=3702 GN=At5g03795 PE=3 SV=2</t>
  </si>
  <si>
    <t>Exostosin-1 [Hordeum vulgare]</t>
  </si>
  <si>
    <t>PH02Gene47590</t>
  </si>
  <si>
    <t>[GEPR]</t>
  </si>
  <si>
    <t>Carbohydrate transport and metabolism;; Amino acid transport and metabolism;; Inorganic ion transport and metabolism;; General function prediction only</t>
  </si>
  <si>
    <t xml:space="preserve">K08176|8.2e-211|sita:101761546|K08176 MFS transporter, PHS family, inorganic phosphate transporter | (RefSeq) probable inorganic phosphate transporter 1-8 </t>
  </si>
  <si>
    <t>Probable inorganic phosphate transporter 1-4 OS=Oryza sativa subsp. japonica OX=39947 GN=PHT1-4 PE=2 SV=1</t>
  </si>
  <si>
    <t>putative inorganic phosphate transporter 1-13 [Setaria viridis]</t>
  </si>
  <si>
    <t>PH02Gene02920</t>
  </si>
  <si>
    <t>Auxin canalisation</t>
  </si>
  <si>
    <t>VAN3-binding protein OS=Arabidopsis thaliana OX=3702 GN=VAB PE=1 SV=1</t>
  </si>
  <si>
    <t>VAN3-binding protein [Oryza sativa Japonica Group]</t>
  </si>
  <si>
    <t>PH02Gene07167</t>
  </si>
  <si>
    <t xml:space="preserve">K02987|7.5e-26|zma:103627036|K02987 small subunit ribosomal protein S4e | (RefSeq) 40S ribosomal protein S4-C </t>
  </si>
  <si>
    <t>Domain of unknown function (DUF4504)</t>
  </si>
  <si>
    <t>hypothetical protein E2562_026486 [Oryza meyeriana var. granulata]</t>
  </si>
  <si>
    <t>Phyllostachys_edulis_newGene_3290</t>
  </si>
  <si>
    <t>hypothetical protein EE612_032235 [Oryza sativa]</t>
  </si>
  <si>
    <t>PH02Gene38229</t>
  </si>
  <si>
    <t xml:space="preserve">K00384|2.0e-265|sita:101760900|K00384 thioredoxin reductase (NADPH) [EC:1.8.1.9] | (RefSeq) thioredoxin reductase NTRC </t>
  </si>
  <si>
    <t>hypothetical protein EJB05_10745, partial [Eragrostis curvula]</t>
  </si>
  <si>
    <t>PH02Gene31029</t>
  </si>
  <si>
    <t xml:space="preserve">Molecular Function: protein disulfide isomerase activity (GO:0003756);; Cellular Component: endoplasmic reticulum (GO:0005783);; Biological Process: protein folding (GO:0006457);; Cellular Component: integral component of membrane (GO:0016021);; Biological Process: response to endoplasmic reticulum stress (GO:0034976);; Biological Process: cell redox homeostasis (GO:0045454);; </t>
  </si>
  <si>
    <t xml:space="preserve">K09580|2.0e-197|bdi:100825013|K09580 protein disulfide-isomerase A1 [EC:5.3.4.1] | (RefSeq) protein disulfide isomerase-like 5-3 </t>
  </si>
  <si>
    <t>Protein disulfide isomerase-like 5-3 OS=Oryza sativa subsp. japonica OX=39947 GN=PDIL5-3 PE=3 SV=1</t>
  </si>
  <si>
    <t>protein disulfide isomerase-like 5-3 [Brachypodium distachyon]</t>
  </si>
  <si>
    <t>molecular function: catalytic activity (GO:0003824);; cellular component: cell (GO:0005623);; cellular component: organelle (GO:0043226);; cellular component: cell part (GO:0044464);; biological process: cellular process (GO:0009987);; cellular component: membrane (GO:0016020);; cellular component: membrane part (GO:0044425);; biological process: response to stimulus (GO:0050896);; biological process: single-organism process (GO:0044699);; biological process: biological regulation (GO:0065007)</t>
  </si>
  <si>
    <t>PH02Gene03771</t>
  </si>
  <si>
    <t xml:space="preserve">Biological Process: response to acid chemical (GO:0001101);; Cellular Component: cellular_component (GO:0005575);; Cellular Component: intracellular (GO:0005622);; Cellular Component: cell (GO:0005623);; Cellular Component: nucleus (GO:0005634);; Cellular Component: plasma membrane (GO:0005886);; Biological Process: cell communication (GO:0007154);; Biological Process: signal transduction (GO:0007165);; Biological Process: multicellular organism development (GO:0007275);; Biological Process: biological_process (GO:0008150);; Biological Process: response to endogenous stimulus (GO:0009719);; Biological Process: response to hormone (GO:0009725);; Biological Process: response to auxin (GO:0009733);; Biological Process: auxin-activated signaling pathway (GO:0009734);; Biological Process: response to cytokinin (GO:0009735);; Biological Process: cytokinin-activated signaling pathway (GO:0009736);; Biological Process: response to abscisic acid (GO:0009737);; Biological Process: hormone-mediated signaling pathway (GO:0009755);; Biological Process: post-embryonic development (GO:0009791);; Biological Process: cellular process (GO:0009987);; Biological Process: response to organic substance (GO:0010033);; Cellular Component: membrane (GO:0016020);; Biological Process: root system development (GO:0022622);; Biological Process: signaling (GO:0023052);; Biological Process: multicellular organismal process (GO:0032501);; Biological Process: developmental process (GO:0032502);; Biological Process: cellular response to hormone stimulus (GO:0032870);; Biological Process: response to lipid (GO:0033993);;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root development (GO:0048364);; Biological Process: lateral root development (GO:0048527);; Biological Process: post-embryonic root development (GO:0048528);;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organic substance (GO:0071310);; Biological Process: cellular response to auxin stimulus (GO:0071365);; Biological Process: cellular response to cytokinin stimulus (GO:0071368);; Biological Process: cellular response to endogenous stimulus (GO:0071495);; Cellular Component: cell periphery (GO:0071944);; Biological Process: post-embryonic plant organ development (GO:0090696);; Biological Process: response to alcohol (GO:0097305);; Biological Process: plant organ development (GO:0099402);; Biological Process: response to oxygen-containing compound (GO:1901700);; </t>
  </si>
  <si>
    <t>Protein Brevis radix-like 2 OS=Oryza sativa subsp. japonica OX=39947 GN=BRXL2 PE=2 SV=1</t>
  </si>
  <si>
    <t>protein Brevis radix-like 2 [Aegilops tauschii subsp. tauschii]</t>
  </si>
  <si>
    <t>biological process: response to stimulus (GO:0050896);; cellular component: cell (GO:0005623);; cellular component: cell part (GO:0044464);; cellular component: organelle (GO:0043226);; cellular component: membrane (GO:0016020);; biological process: cellular process (GO:0009987);; biological process: biological regulation (GO:0065007);; biological process: multicellular organismal process (GO:0032501);; biological process: developmental process (GO:0032502);; biological process: single-organism process (GO:0044699);; biological process: signaling (GO:0023052)</t>
  </si>
  <si>
    <t>PH02Gene19057</t>
  </si>
  <si>
    <t xml:space="preserve">Cellular Component: nucleus (GO:0005634);; Biological Process: snRNA processing (GO:0016180);; </t>
  </si>
  <si>
    <t xml:space="preserve">K14403|0.0e+00|dosa:Os03t0852900-01|K14403 cleavage and polyadenylation specificity factor subunit 3 [EC:3.1.27.-] | (RefSeq) Os03g0852900; Similar to Cleavage and polyadenylation specificity factor, 73 kDa subunit (CPSF 73 kDa subunit). </t>
  </si>
  <si>
    <t>Pre-mRNA 3'-end-processing endonuclease polyadenylation factor C-term</t>
  </si>
  <si>
    <t>Cleavage and polyadenylation specificity factor subunit 3-I OS=Arabidopsis thaliana OX=3702 GN=CPSF73-I PE=1 SV=1</t>
  </si>
  <si>
    <t>hypothetical protein OsI_14368 [Oryza sativa Indica Group]</t>
  </si>
  <si>
    <t>PH02Gene41732</t>
  </si>
  <si>
    <t xml:space="preserve">K20181|2.4e-56|mtr:MTR_5g026090|K20181 vacuolar protein sorting-associated protein 18 | (RefSeq) vacuolar sorting-associated-like protein </t>
  </si>
  <si>
    <t>hypothetical protein GQ55_1G030600 [Panicum hallii var. hallii]</t>
  </si>
  <si>
    <t>PH02Gene21148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</si>
  <si>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Biological Process: regulation of timing of plant organ formation (GO:0090709);; </t>
  </si>
  <si>
    <t xml:space="preserve">K20619|1.5e-279|sita:101765664|K20619 cytochrome P450 family 78 subfamily A | (RefSeq) cytochrome P450 78A11 </t>
  </si>
  <si>
    <t>Cytochrome P450 78A11 OS=Oryza sativa subsp. japonica OX=39947 GN=CYP78A11 PE=1 SV=2</t>
  </si>
  <si>
    <t>cytochrome P450 78A11 [Panicum hallii]</t>
  </si>
  <si>
    <t>PH02Gene06632</t>
  </si>
  <si>
    <t xml:space="preserve">Cellular Component: nucleus (GO:0005634);; Cellular Component: cytoplasm (GO:0005737);; Biological Process: ER to Golgi vesicle-mediated transport (GO:0006888);; Cellular Component: TRAPP complex (GO:0030008);; </t>
  </si>
  <si>
    <t xml:space="preserve">K20301|6.7e-55|sbi:8084957|K20301 trafficking protein particle complex subunit 2 | (RefSeq) trafficking protein particle complex subunit 2 </t>
  </si>
  <si>
    <t>Sedlin, N-terminal conserved region</t>
  </si>
  <si>
    <t>SNARE-like superfamily protein [Zea mays]</t>
  </si>
  <si>
    <t>cellular component: cell (GO:0005623);; cellular component: organelle (GO:0043226);; cellular component: cell part (GO:0044464);; biological process: localization (GO:0051179);; cellular component: macromolecular complex (GO:0032991)</t>
  </si>
  <si>
    <t>PH02Gene19802</t>
  </si>
  <si>
    <t>hypothetical protein E2562_004823 [Oryza meyeriana var. granulata]</t>
  </si>
  <si>
    <t>PH02Gene41467</t>
  </si>
  <si>
    <t xml:space="preserve">Biological Process: reproduction (GO:0000003);; Biological Process: regionalization (GO:0003002);; Biological Process: developmental process involved in reproduction (GO:0003006);;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cell communication (GO:0007154);; Biological Process: signal transduction (GO:0007165);; Biological Process: multicellular organism development (GO:0007275);; Biological Process: pattern specification process (GO:0007389);; Biological Process: biological_process (GO:0008150);; Biological Process: regulation of cell size (GO:0008361);; Biological Process: anatomical structure morphogenesis (GO:0009653);; Biological Process: response to endogenous stimulus (GO:0009719);; Biological Process: response to hormone (GO:0009725);; Biological Process: hormone-mediated signaling pathway (GO:0009755);; Biological Process: post-embryonic development (GO:0009791);; Biological Process: regulation of biosynthetic process (GO:0009889);; Biological Process: flower development (GO:0009908);; Biological Process: cellular process (GO:0009987);; Biological Process: response to organic substance (GO:0010033);; Biological Process: specification of floral organ identity (GO:0010093);; Biological Process: regulation of gene expression (GO:0010468);; Biological Process: regulation of macromolecule biosynthetic process (GO:0010556);; Biological Process: cellular component organization (GO:0016043);; Biological Process: regulation of nucleobase-containing compound metabolic process (GO:0019219);; Biological Process: regulation of metabolic process (GO:0019222);; Biological Process: reproductive process (GO:0022414);; Biological Process: signaling (GO:0023052);;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regulation of cellular component size (GO:0032535);; Biological Process: cellular response to hormone stimulus (GO:0032870);; Biological Process: regulation of cell proliferation (GO:0042127);;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shoot system development (GO:0048367);; Biological Process: floral organ development (GO:0048437);; Biological Process: floral organ morphogenesis (GO:0048444);; Biological Process: floral organ formation (GO:0048449);; Biological Process: reproductive structure development (GO:0048608);; Biological Process: anatomical structure formation involved in morphogenesis (GO:0048646);; Biological Process: system development (GO:0048731);; Biological Process: anatomical structure development (GO:0048856);; Biological Process: formation of anatomical boundary (GO:0048859);;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cellular response to stimulus (GO:0051716);; Biological Process: regulation of macromolecule metabolic process (GO:0060255);; Biological Process: reproductive system development (GO:0061458);; Biological Process: biological regulation (GO:0065007);; Biological Process: regulation of biological quality (GO:0065008);; Biological Process: cellular response to chemical stimulus (GO:0070887);; Biological Process: cellular response to organic substance (GO:0071310);; Biological Process: cellular response to endogenous stimulus (GO:0071495);; Biological Process: cellular component organization or biogenesis (GO:0071840);; Biological Process: regulation of primary metabolic process (GO:0080090);; Biological Process: regulation of anatomical structure size (GO:0090066);; Biological Process: reproductive shoot system development (GO:0090567);; Biological Process: formation of plant organ boundary (GO:0090691);; Biological Process: post-embryonic plant organ development (GO:0090696);; Biological Process: post-embryonic plant organ morphogenesis (GO:0090697);; Biological Process: post-embryonic plant morphogenesis (GO:0090698);; Biological Process: specification of plant organ identity (GO:0090701);; Molecular Function: organic cyclic compound binding (GO:0097159);; Biological Process: plant organ development (GO:0099402);; Molecular Function: heterocyclic compound binding (GO:1901363);; Biological Process: regulation of nucleic acid-templated transcription (GO:1903506);; Biological Process: plant organ morphogenesis (GO:1905392);; Biological Process: plant organ formation (GO:1905393);; Biological Process: regulation of cellular macromolecule biosynthetic process (GO:2000112);; Biological Process: regulation of RNA biosynthetic process (GO:2001141);; </t>
  </si>
  <si>
    <t xml:space="preserve">K08081|1.4e-16|thj:104827446|K08081 tropinone reductase I [EC:1.1.1.206] | (RefSeq) tropinone reductase homolog At5g06060-like </t>
  </si>
  <si>
    <t>Zinc finger protein 10 OS=Arabidopsis thaliana OX=3702 GN=ZFP10 PE=2 SV=1</t>
  </si>
  <si>
    <t>zinc finger protein 8-like [Aegilops tauschii subsp. tauschii]</t>
  </si>
  <si>
    <t>biological process: reproduction (GO:0000003);; biological process: multicellular organismal process (GO:0032501);; biological process: developmental process (GO:0032502);; biological process: single-organism process (GO:0044699);; biological process: reproductive process (GO:0022414);; 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(GO:0043226);; biological process: cellular process (GO:0009987);; biological process: cellular component organization or biogenesis (GO:0071840);; biological process: response to stimulus (GO:0050896);; biological process: signaling (GO:0023052)</t>
  </si>
  <si>
    <t>PH02Gene44336</t>
  </si>
  <si>
    <t>hypothetical protein E2562_012470 [Oryza meyeriana var. granulata]</t>
  </si>
  <si>
    <t>PH02Gene09783</t>
  </si>
  <si>
    <t xml:space="preserve">Molecular Function: serine-type endopeptidase inhibitor activity (GO:0004867);; Molecular Function: alpha-amylase inhibitor activity (GO:0015066);; </t>
  </si>
  <si>
    <t>Trypsin and protease inhibitor</t>
  </si>
  <si>
    <t>Alpha-amylase/subtilisin inhibitor OS=Oryza sativa subsp. japonica OX=39947 GN=RASI PE=1 SV=2</t>
  </si>
  <si>
    <t>hypothetical protein E2562_025246 [Oryza meyeriana var. granulata]</t>
  </si>
  <si>
    <t>PH02Gene10489</t>
  </si>
  <si>
    <t xml:space="preserve">Molecular Function: iron ion binding (GO:0005506);; Biological Process: lipid biosynthetic process (GO:0008610);; Molecular Function: oxidoreductase activity (GO:0016491);; </t>
  </si>
  <si>
    <t xml:space="preserve">K14423|1.4e-132|ats:109743100|K14423 plant 4,4-dimethylsterol C-4alpha-methyl-monooxygenase [EC:1.14.18.10] | (RefSeq) LOC109743100; methylsterol monooxygenase 1-2-like </t>
  </si>
  <si>
    <t>Fatty acid hydroxylase superfamily</t>
  </si>
  <si>
    <t>Very-long-chain aldehyde decarbonylase GL1-10 OS=Oryza sativa subsp. japonica OX=39947 GN=GL1-10 PE=2 SV=1</t>
  </si>
  <si>
    <t>PH02Gene50611</t>
  </si>
  <si>
    <t>uncharacterized protein LOC4335608 [Oryza sativa Japonica Group]</t>
  </si>
  <si>
    <t>PH02Gene19600</t>
  </si>
  <si>
    <t xml:space="preserve">Molecular Function: ACP phosphopantetheine attachment site binding involved in fatty acid biosynthetic process (GO:0000036);; Cellular Component: chloroplast (GO:0009507);; Molecular Function: acyl-[acyl-carrier-protein] hydrolase activity (GO:0016297);; </t>
  </si>
  <si>
    <t xml:space="preserve">K10782|5.1e-172|sita:101767125|K10782 fatty acyl-ACP thioesterase A [EC:3.1.2.14] | (RefSeq) oleoyl-acyl carrier protein thioesterase 1, chloroplastic </t>
  </si>
  <si>
    <t>Fatty acid biosynthesis (ko00061)</t>
  </si>
  <si>
    <t>Oleoyl-acyl carrier protein thioesterase 1, chloroplastic OS=Arabidopsis thaliana OX=3702 GN=FATA PE=1 SV=1</t>
  </si>
  <si>
    <t>oleoyl-acyl carrier protein thioesterase 1, chloroplastic [Setaria italica]</t>
  </si>
  <si>
    <t>molecular function: binding (GO:0005488);; cellular component: cell (GO:0005623);; cellular component: organelle (GO:0043226);; cellular component: cell part (GO:0044464);; molecular function: catalytic activity (GO:0003824)</t>
  </si>
  <si>
    <t>PH02Gene39561</t>
  </si>
  <si>
    <t xml:space="preserve">K10706|1.5e-124|vvi:100262126|K10706 senataxin [EC:3.6.4.-] | (RefSeq) uncharacterized LOC100262126 </t>
  </si>
  <si>
    <t>PH02Gene13575</t>
  </si>
  <si>
    <t xml:space="preserve">Cellular Component: mitochondrion (GO:0005739);; Cellular Component: integral component of membrane (GO:0016021);; Molecular Function: protein-arginine omega-N symmetric methyltransferase activity (GO:0035243);; </t>
  </si>
  <si>
    <t>uncharacterized protein LOC100833473 [Brachypodium distachyon]</t>
  </si>
  <si>
    <t>cellular component: cell (GO:0005623);; cellular component: organelle (GO:0043226);; cellular component: cell part (GO:0044464);; cellular component: membrane (GO:0016020);; cellular component: membrane part (GO:0044425);; biological process: metabolic process (GO:0008152);; biological process: cellular process (GO:0009987);; molecular function: catalytic activity (GO:0003824)</t>
  </si>
  <si>
    <t>PH02Gene46402</t>
  </si>
  <si>
    <t xml:space="preserve">K14494|1.4e-41|pop:18099385|K14494 DELLA protein | (RefSeq) DELLA protein GAI </t>
  </si>
  <si>
    <t>PH02Gene26136</t>
  </si>
  <si>
    <t xml:space="preserve">K19476|0.0e+00|bdi:100838789|K19476 vacuolar protein sorting-associated protein IST1 | (RefSeq) uncharacterized protein LOC100838789 </t>
  </si>
  <si>
    <t>uncharacterized protein LOC100838789 [Brachypodium distachyon]</t>
  </si>
  <si>
    <t>PH02Gene36242</t>
  </si>
  <si>
    <t xml:space="preserve">K02936|1.7e-137|dosa:Os08t0326400-01|K02936 large subunit ribosomal protein L7Ae | (RefSeq) Os08g0326400; 60S ribosomal protein L7a. </t>
  </si>
  <si>
    <t>PH02Gene00711</t>
  </si>
  <si>
    <t xml:space="preserve">Biological Process: pseudouridine synthesis (GO:0001522);; Molecular Function: RNA binding (GO:0003723);; Molecular Function: pseudouridine synthase activity (GO:0009982);; </t>
  </si>
  <si>
    <t xml:space="preserve">K06176|1.4e-284|osa:4324714|K06176 tRNA pseudouridine13 synthase [EC:5.4.99.27] | (RefSeq) pseudouridylate synthase 7 homolog isoform X1 </t>
  </si>
  <si>
    <t>tRNA pseudouridine synthase D (TruD)</t>
  </si>
  <si>
    <t>pseudouridylate synthase 7 homolog isoform X1 [Oryza sativa Japonica Group]</t>
  </si>
  <si>
    <t>PH02Gene03267</t>
  </si>
  <si>
    <t xml:space="preserve">K06617|1.5e-46|sita:101759525|K06617 raffinose synthase [EC:2.4.1.82] | (RefSeq) probable galactinol--sucrose galactosyltransferase 2 </t>
  </si>
  <si>
    <t>probable galactinol--sucrose galactosyltransferase 2 [Brachypodium distachyon]</t>
  </si>
  <si>
    <t>PH02Gene50547</t>
  </si>
  <si>
    <t xml:space="preserve">Molecular Function: nucleic acid binding (GO:0003676);; Cellular Component: nucleus (GO:0005634);; Molecular Function: zinc ion binding (GO:0008270);; Biological Process: regulation of gene expression (GO:0010468);; </t>
  </si>
  <si>
    <t xml:space="preserve">K09250|6.0e-27|ats:109758182|K09250 cellular nucleic acid-binding protein | (RefSeq) LOC109758182; glycine-rich protein 2-like </t>
  </si>
  <si>
    <t>'Cold-shock' DNA-binding domain</t>
  </si>
  <si>
    <t>Glycine-rich protein 2 OS=Nicotiana sylvestris OX=4096 GN=GRP-2 PE=2 SV=1</t>
  </si>
  <si>
    <t>glycine-rich protein 2 [Brachypodium distachyon]</t>
  </si>
  <si>
    <t>PH02Gene16134</t>
  </si>
  <si>
    <t xml:space="preserve">Molecular Function: AT DNA binding (GO:0003680);; Cellular Component: nucleus (GO:0005634);; </t>
  </si>
  <si>
    <t>AT-hook motif nuclear-localized protein 1 OS=Arabidopsis thaliana OX=3702 GN=AHL1 PE=1 SV=1</t>
  </si>
  <si>
    <t>AT-hook motif nuclear-localized protein 7-like [Setaria viridis]</t>
  </si>
  <si>
    <t>Phyllostachys_edulis_newGene_8187</t>
  </si>
  <si>
    <t>PH02Gene50556</t>
  </si>
  <si>
    <t xml:space="preserve">K02604|7.6e-90|dosa:Os03t0184700-01|K02604 origin recognition complex subunit 2 | (RefSeq) Os03g0184700, ORIGIN_RECOGNITION_COMPLEX_2, ORC2; Origin recognition complex subunit 2 (Origin recognition complex2). </t>
  </si>
  <si>
    <t>origin of replication complex subunit 2 [Oryza sativa Japonica Group]</t>
  </si>
  <si>
    <t>PH02Gene35506</t>
  </si>
  <si>
    <t xml:space="preserve">Biological Process: cellular aldehyde metabolic process (GO:0006081);; Molecular Function: oxidoreductase activity, acting on the aldehyde or oxo group of donors, NAD or NADP as acceptor (GO:0016620);; </t>
  </si>
  <si>
    <t xml:space="preserve">K00128|3.3e-246|obr:102706376|K00128 aldehyde dehydrogenase (NAD+) [EC:1.2.1.3] | (RefSeq) aldehyde dehydrogenase family 3 member F1-like </t>
  </si>
  <si>
    <t>Aldehyde dehydrogenase family 3 member F1 OS=Arabidopsis thaliana OX=3702 GN=ALDH3F1 PE=2 SV=2</t>
  </si>
  <si>
    <t>PREDICTED: aldehyde dehydrogenase family 3 member F1-like [Oryza brachyantha]</t>
  </si>
  <si>
    <t>PH02Gene06498</t>
  </si>
  <si>
    <t xml:space="preserve">K23452|2.2e-165|bna:106451242|K23452 UDP-glucosyltransferase 85A [EC:2.4.1.-] | (RefSeq) UDP-glycosyltransferase 85A2 isoform X2 </t>
  </si>
  <si>
    <t>hypothetical protein OsI_08989 [Oryza sativa Indica Group]</t>
  </si>
  <si>
    <t>PH02Gene32243</t>
  </si>
  <si>
    <t>ABC transporter B family member 4 isoform X2 [Brachypodium distachyon]</t>
  </si>
  <si>
    <t>PH02Gene50303</t>
  </si>
  <si>
    <t>uncharacterized protein LOC100827409 [Brachypodium distachyon]</t>
  </si>
  <si>
    <t>PH02Gene22279</t>
  </si>
  <si>
    <t xml:space="preserve">Molecular Function: D-lactate dehydrogenase (cytochrome) activity (GO:0004458);; Cellular Component: mitochondrion (GO:0005739);; Molecular Function: D-lactate dehydrogenase activity (GO:0008720);; Molecular Function: flavin adenine dinucleotide binding (GO:0050660);; Molecular Function: FAD binding (GO:0071949);; Biological Process: lactate catabolic process (GO:1903457);; </t>
  </si>
  <si>
    <t xml:space="preserve">K00102|3.6e-281|obr:102713197|K00102 D-lactate dehydrogenase (cytochrome) [EC:1.1.2.4] | (RefSeq) D-lactate dehydrogenase [cytochrome], mitochondrial </t>
  </si>
  <si>
    <t>FAD linked oxidases, C-terminal domain</t>
  </si>
  <si>
    <t>D-lactate dehydrogenase [cytochrome], mitochondrial OS=Arabidopsis thaliana OX=3702 GN=DLD PE=1 SV=1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</si>
  <si>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molecular function: binding (GO:0005488);; biological process: cellular process (GO:0009987)</t>
  </si>
  <si>
    <t>PH02Gene19520</t>
  </si>
  <si>
    <t xml:space="preserve">Cellular Component: condensed nuclear chromosome kinetochore (GO:0000778);; Molecular Function: protein kinase activity (GO:0004672);; Biological Process: mitotic spindle assembly checkpoint (GO:0007094);; Biological Process: meiotic sister chromatid cohesion, centromeric (GO:0051754);; </t>
  </si>
  <si>
    <t xml:space="preserve">K02178|4.5e-23|sot:102589402|K02178 checkpoint serine/threonine-protein kinase [EC:2.7.11.1] | (RefSeq) mitotic spindle checkpoint protein BUBR1 </t>
  </si>
  <si>
    <t>Mitotic spindle checkpoint protein BUBR1 OS=Arabidopsis thaliana OX=3702 GN=BUBR1 PE=1 SV=2</t>
  </si>
  <si>
    <t>putative inactive serine/threonine-protein kinase bub1 [Hordeum vulgare]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</si>
  <si>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biological process: single-organism process (GO:0044699);; biological process: biological regulation (GO:0065007);; biological process: reproduction (GO:0000003);; biological process: reproductive process (GO:0022414);; biological process: cellular component organization or biogenesis (GO:0071840)</t>
  </si>
  <si>
    <t>PH02Gene16387</t>
  </si>
  <si>
    <t xml:space="preserve">K08712|1.8e-132|gsl:Gasu_29800|K08712 ATP-binding cassette, subfamily G (WHITE), member 2, SNQ2 | (RefSeq) ABC transporter, ATP-binding protein </t>
  </si>
  <si>
    <t>PREDICTED: ABC transporter G family member 36 [Oryza brachyantha]</t>
  </si>
  <si>
    <t>PH02Gene47909</t>
  </si>
  <si>
    <t xml:space="preserve">Cellular Component: chromosome, telomeric region (GO:0000781);; Cellular Component: nucleus (GO:0005634);; Cellular Component: cytosol (GO:0005829);; Biological Process: chromatin silencing at telomere (GO:0006348);; Molecular Function: H4 histone acetyltransferase activity (GO:0010485);; </t>
  </si>
  <si>
    <t xml:space="preserve">K11303|2.6e-232|dosa:Os09t0347800-01|K11303 histone acetyltransferase 1 [EC:2.3.1.48] | (RefSeq) Os09g0347800; Histone acetyltransferase type B, catalytic subunit domain containing protein. </t>
  </si>
  <si>
    <t>Histone acetyl transferase HAT1 N-terminus</t>
  </si>
  <si>
    <t>Probable histone acetyltransferase type B catalytic subunit OS=Oryza sativa subsp. japonica OX=39947 GN=HATB PE=2 SV=1</t>
  </si>
  <si>
    <t>probable histone acetyltransferase type B catalytic subunit [Oryza sativa Japonica Group]</t>
  </si>
  <si>
    <t>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biological regulation (GO:0065007);; biological process: cellular component organization or biogenesis (GO:0071840);; biological process: metabolic process (GO:0008152);; molecular function: catalytic activity (GO:0003824)</t>
  </si>
  <si>
    <t>PH02Gene04450</t>
  </si>
  <si>
    <t>Protein ENHANCED DISEASE RESISTANCE 4 OS=Arabidopsis thaliana OX=3702 GN=EDR4 PE=1 SV=1</t>
  </si>
  <si>
    <t>hypothetical protein BAE44_0018328 [Dichanthelium oligosanthes]</t>
  </si>
  <si>
    <t>Phyllostachys_edulis_newGene_3265</t>
  </si>
  <si>
    <t xml:space="preserve">K12865|1.4e-30|bdi:100840198|K12865 polyglutamine-binding protein 1 | (RefSeq) uncharacterized protein LOC100840198 </t>
  </si>
  <si>
    <t>uncharacterized protein LOC100840198 [Brachypodium distachyon]</t>
  </si>
  <si>
    <t>PH02Gene11378</t>
  </si>
  <si>
    <t>B-box zinc finger protein 24 OS=Arabidopsis thaliana OX=3702 GN=BBX24 PE=1 SV=1</t>
  </si>
  <si>
    <t>zinc finger protein [Phyllostachys edulis]</t>
  </si>
  <si>
    <t>Phyllostachys_edulis_newGene_9591</t>
  </si>
  <si>
    <t>PH02Gene13171</t>
  </si>
  <si>
    <t xml:space="preserve">Molecular Function: ribonuclease P activity (GO:0004526);; Biological Process: tRNA processing (GO:0008033);; </t>
  </si>
  <si>
    <t xml:space="preserve">K03537|2.3e-73|ats:109786663|K03537 ribonuclease P/MRP protein subunit POP5 [EC:3.1.26.5] | (RefSeq) LOC109786663; probable ribonuclease P/MRP protein subunit POP5 isoform X1 </t>
  </si>
  <si>
    <t>Rpp14/Pop5 family</t>
  </si>
  <si>
    <t>Probable ribonuclease P/MRP protein subunit POP5 OS=Arabidopsis thaliana OX=3702 GN=EMB1687 PE=1 SV=1</t>
  </si>
  <si>
    <t>probable ribonuclease P/MRP protein subunit POP5 isoform X1 [Aegilops tauschii subsp. tauschii]</t>
  </si>
  <si>
    <t>PH02Gene13609</t>
  </si>
  <si>
    <t xml:space="preserve">Biological Process: reproduction (GO:0000003);; Biological Process: negative regulation of transcription from RNA polymerase II promoter (GO:0000122);; Cellular Component: ubiquitin ligase complex (GO:0000151);; Biological Process: protein polyubiquitination (GO:0000209);; Biological Process: non-recombinational repair (GO:0000726);; Cellular Component: chromosome, telomeric region (GO:0000781);; Biological Process: cell activation (GO:0001775);; Biological Process: somatic diversification of immune receptors (GO:0002200);; Biological Process: somatic recombination of immunoglobulin genes involved in immune response (GO:0002204);; Biological Process: somatic diversification of immunoglobulins involved in immune response (GO:0002208);; Biological Process: adaptive immune response (GO:0002250);; Biological Process: immune effector process (GO:0002252);; Biological Process: cell activation involved in immune response (GO:0002263);; Biological Process: lymphocyte activation involved in immune response (GO:0002285);; Biological Process: B cell activation involved in immune response (GO:0002312);; Biological Process: leukocyte activation involved in immune response (GO:0002366);; Biological Process: immune system process (GO:0002376);; Biological Process: immunoglobulin production (GO:0002377);; Biological Process: immunoglobulin production involved in immunoglobulin mediated immune response (GO:0002381);; Biological Process: production of molecular mediator of immune response (GO:0002440);; Biological Process: leukocyte mediated immunity (GO:0002443);; Biological Process: lymphocyte mediated immunity (GO:0002449);; Biological Process: adaptive immune response based on somatic recombination of immune receptors built from immunoglobulin superfamily domains (GO:0002460);; Biological Process: immune system development (GO:0002520);; Biological Process: somatic diversification of immune receptors via germline recombination within a single locus (GO:0002562);; Biological Process: developmental process involved in reproduction (GO:0003006);; Molecular Function: molecular_function (GO:0003674);; Molecular Function: chromatin binding (GO:0003682);; Molecular Function: catalytic activity (GO:0003824);; Molecular Function: ubiquitin-protein transferase activity (GO:0004842);;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chromosome (GO:0005694);; Biological Process: nucleobase-containing compound metabolic process (GO:0006139);; Biological Process: DNA metabolic process (GO:0006259);; Biological Process: DNA repair (GO:0006281);; Biological Process: regulation of DNA repair (GO:0006282);; Biological Process: double-strand break repair (GO:0006302);; Biological Process: double-strand break repair via nonhomologous end joining (GO:0006303);; Biological Process: DNA recombination (GO:0006310);; Biological Process: chromatin organization (GO:0006325);; Biological Process: chromatin remodeling (GO:0006338);; Biological Process: regulation of transcription, DNA-templated (GO:0006355);; Biological Process: regulation of transcription from RNA polymerase II promoter (GO:0006357);; Biological Process: cellular protein modification process (GO:0006464);; Biological Process: proteolysis (GO:0006508);; Biological Process: ubiquitin-dependent protein catabolic process (GO:0006511);; Biological Process: cellular aromatic compound metabolic process (GO:0006725);; Biological Process: nitrogen compound metabolic process (GO:0006807);; Biological Process: response to stress (GO:0006950);; Biological Process: immune response (GO:0006955);; Biological Process: cellular response to DNA damage stimulus (GO:0006974);; Biological Process: organelle organization (GO:0006996);; Biological Process: multicellular organism development (GO:0007275);; Biological Process: gamete generation (GO:0007276);; Biological Process: germ cell development (GO:0007281);; Biological Process: spermatogenesis (GO:0007283);; Biological Process: spermatid development (GO:0007286);; Biological Process: biological_process (GO:0008150);; Biological Process: metabolic process (GO:0008152);; Molecular Function: zinc ion binding (GO:0008270);; Biological Process: catabolic process (GO:0009056);; Biological Process: macromolecule catabolic process (GO:0009057);; Biological Process: response to radiation (GO:0009314);; Biological Process: response to abiotic stimulus (GO:0009628);; Biological Process: regulation of biosynthetic process (GO:0009889);; Biological Process: negative regulation of biosynthetic process (GO:0009890);; Biological Process: negative regulation of metabolic process (GO:0009892);; Biological Process: positive regulation of metabolic process (GO:0009893);; Biological Process: cellular process (GO:0009987);; Biological Process: response to ionizing radiation (GO:0010212);; Biological Process: regulation of gene expression (GO:0010468);; Biological Process: regulation of macromolecule biosynthetic process (GO:0010556);; Biological Process: negative regulation of macromolecule biosynthetic process (GO:0010558);; Biological Process: positive regulation of macromolecule metabolic process (GO:0010604);; Biological Process: negative regulation of macromolecule metabolic process (GO:0010605);; Biological Process: negative regulation of gene expression (GO:0010629);; Biological Process: cellular component organization (GO:0016043);; Biological Process: immunoglobulin mediated immune response (GO:0016064);; Biological Process: somatic cell DNA recombination (GO:0016444);; Biological Process: somatic diversification of immunoglobulins (GO:0016445);; Biological Process: somatic recombination of immunoglobulin gene segments (GO:0016447);; Biological Process: protein ubiquitination (GO:0016567);; Biological Process: covalent chromatin modification (GO:0016569);; Biological Process: histone modification (GO:0016570);; Biological Process: histone ubiquitination (GO:0016574);; Molecular Function: transferase activity (GO:0016740);; Biological Process: regulation of nucleobase-containing compound metabolic process (GO:0019219);; Biological Process: regulation of metabolic process (GO:0019222);; Biological Process: protein metabolic process (GO:0019538);; Biological Process: B cell mediated immunity (GO:0019724);; Molecular Function: ubiquitin-like protein transferase activity (GO:0019787);; Biological Process: modification-dependent protein catabolic process (GO:0019941);; Biological Process: sexual reproduction (GO:0019953);; Biological Process: cellular process involved in reproduction in multicellular organism (GO:0022412);; Biological Process: reproductive process (GO:0022414);; Biological Process: cell differentiation (GO:0030154);; Biological Process: protein catabolic process (GO:0030163);; Biological Process: regulation of cellular metabolic process (GO:0031323);; Biological Process: negative regulation of cellular metabolic process (GO:0031324);; Biological Process: positive regulation of cellular metabolic process (GO:0031325);; Biological Process: regulation of cellular biosynthetic process (GO:0031326);; Biological Process: negative regulation of cellular biosynthetic process (GO:0031327);; Biological Process: protein modification by small protein conjugation (GO:0032446);; Biological Process: multicellular organismal process (GO:0032501);; Biological Process: developmental process (GO:0032502);; Biological Process: multicellular organism reproduction (GO:0032504);; Biological Process: regulation of DNA-templated transcription, elongation (GO:0032784);; Biological Process: negative regulation of DNA-templated transcription, elongation (GO:0032785);; Cellular Component: macromolecular complex (GO:0032991);; Biological Process: histone H2A ubiquitination (GO:0033522);; Biological Process: histone H2B ubiquitination (GO:0033523);; Biological Process: cellular response to stress (GO:0033554);; Biological Process: regulation of transcription elongation from RNA polymerase II promoter (GO:0034243);; Biological Process: negative regulation of transcription elongation from RNA polymerase II promoter (GO:0034244);; Biological Process: cellular nitrogen compound metabolic process (GO:0034641);; Biological Process: nucleosome organization (GO:0034728);; Cellular Component: site of double-strand break (GO:0035861);; Biological Process: protein modification process (GO:0036211);; Biological Process: B cell activation (GO:0042113);; Molecular Function: histone binding (GO:0042393);; Molecular Function: identical protein binding (GO:0042802);; Molecular Function: protein homodimerization activity (GO:0042803);; Biological Process: ATP-dependent chromatin remodeling (GO:0043044);; Molecular Function: ion binding (GO:0043167);; Molecular Function: cation binding (GO:0043169);;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macromolecule modification (GO:0043412);; Biological Process: histone exchange (GO:0043486);; Biological Process: modification-dependent macromolecule catabolic process (GO:0043632);; Biological Process: macromolecular complex subunit organization (GO:0043933);;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organelle part (GO:0044422);; Cellular Component: intracellular part (GO:0044424);; Cellular Component: chromosomal part (GO:0044427);; Cellular Component: intracellular organelle part (GO:0044446);; Cellular Component: cell part (GO:0044464);; Biological Process: multi-organism reproductive process (GO:0044703);; Biological Process: isotype switching (GO:0045190);; Biological Process: leukocyte activation (GO:0045321);; Biological Process: positive regulation of DNA repair (GO:0045739);; Biological Process: negative regulation of transcription, DNA-templated (GO:0045892);; Biological Process: negative regulation of nucleobase-containing compound metabolic process (GO:0045934);; Biological Process: positive regulation of nucleobase-containing compound metabolic process (GO:0045935);; Biological Process: heterocycle metabolic process (GO:0046483);; Biological Process: lymphocyte activation (GO:0046649);; Molecular Function: metal ion binding (GO:0046872);; Molecular Function: transition metal ion binding (GO:0046914);; Molecular Function: protein dimerization activity (GO:0046983);; Biological Process: male gamete generation (GO:0048232);; Biological Process: cell development (GO:0048468);; Biological Process: spermatid differentiation (GO:0048515);;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response to stimulus (GO:0048583);; Biological Process: positive regulation of response to stimulus (GO:0048584);; Biological Process: multicellular organismal reproductive process (GO:0048609);; Biological Process: system development (GO:0048731);;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response to stimulus (GO:0050896);; Biological Process: regulation of DNA metabolic process (GO:0051052);; Biological Process: positive regulation of DNA metabolic process (GO:0051054);; Biological Process: regulation of nitrogen compound metabolic process (GO:0051171);; Biological Process: negative regulation of nitrogen compound metabolic process (GO:0051172);; Biological Process: positive regulation of nitrogen compound metabolic process (GO:0051173);; Biological Process: regulation of RNA metabolic process (GO:0051252);; Biological Process: negative regulation of RNA metabolic process (GO:0051253);; Biological Process: chromosome organization (GO:0051276);; Biological Process: proteolysis involved in cellular protein catabolic process (GO:0051603);; Biological Process: multi-organism process (GO:0051704);; Biological Process: cellular response to stimulus (GO:0051716);; Biological Process: regulation of macromolecule metabolic process (GO:0060255);; Biological Process: biological regulation (GO:0065007);; Biological Process: protein K63-linked ubiquitination (GO:0070534);; Biological Process: histone H2A K63-linked ubiquitination (GO:0070535);; Biological Process: protein modification by small protein conjugation or removal (GO:0070647);; Biological Process: protein K48-linked ubiquitination (GO:0070936);; Biological Process: organic substance metabolic process (GO:0071704);; Biological Process: protein-DNA complex subunit organization (GO:0071824);; Biological Process: cellular component organization or biogenesis (GO:0071840);; Biological Process: regulation of primary metabolic process (GO:0080090);; Biological Process: regulation of response to stress (GO:0080134);; Biological Process: regulation of cellular response to stress (GO:0080135);; Biological Process: nucleic acid metabolic process (GO:0090304);; Cellular Component: site of DNA damage (GO:0090734);; Cellular Component: chromosomal region (GO:0098687);; Biological Process: organic cyclic compound metabolic process (GO:1901360);; Biological Process: organonitrogen compound metabolic process (GO:1901564);; Biological Process: organonitrogen compound catabolic process (GO:1901565);; Biological Process: organic substance catabolic process (GO:1901575);; Cellular Component: catalytic complex (GO:1902494);; Biological Process: negative regulation of RNA biosynthetic process (GO:1902679);; Biological Process: regulation of nucleic acid-templated transcription (GO:1903506);; Biological Process: negative regulation of nucleic acid-templated transcription (GO:1903507);; Cellular Component: transferase complex (GO:1990234);; Biological Process: regulation of cellular macromolecule biosynthetic process (GO:2000112);; Biological Process: negative regulation of cellular macromolecule biosynthetic process (GO:2000113);; Biological Process: regulation of response to DNA damage stimulus (GO:2001020);; Biological Process: positive regulation of response to DNA damage stimulus (GO:2001022);; Biological Process: regulation of RNA biosynthetic process (GO:2001141);; </t>
  </si>
  <si>
    <t>E3 ubiquitin-protein ligase AIRP2 OS=Arabidopsis thaliana OX=3702 GN=AIRP2 PE=1 SV=1</t>
  </si>
  <si>
    <t>hypothetical protein E2562_007495 [Oryza meyeriana var. granulata]</t>
  </si>
  <si>
    <t>biological process: reproduction (GO:0000003);; biological process: biological regulation (GO:0065007);; cellular component: cell (GO:0005623);; cellular component: macromolecular complex (GO:0032991);; cellular component: cell part (GO:0044464);; biological process: metabolic process (GO:0008152);; biological process: cellular process (GO:0009987);; biological process: response to stimulus (GO:0050896);; cellular component: organelle (GO:0043226);; cellular component: organelle part (GO:0044422);; biological process: single-organism process (GO:0044699);; biological process: immune system process (GO:0002376);; biological process: multicellular organismal process (GO:0032501);; biological process: developmental process (GO:0032502);; biological process: reproductive process (GO:0022414);; molecular function: binding (GO:0005488);; molecular function: catalytic activity (GO:0003824);; biological process: cellular component organization or biogenesis (GO:0071840);; biological process: multi-organism process (GO:0051704)</t>
  </si>
  <si>
    <t>PH02Gene13354</t>
  </si>
  <si>
    <t xml:space="preserve">K14565|3.8e-254|dosa:Os03t0350100-01|K14565 nucleolar protein 58 | (RefSeq) Os03g0350100; SAR DNA-binding protein-2. </t>
  </si>
  <si>
    <t>probable nucleolar protein 5-2 [Oryza sativa Japonica Group]</t>
  </si>
  <si>
    <t>PH02Gene36078</t>
  </si>
  <si>
    <t>Protein of unknown function (DUF3727)</t>
  </si>
  <si>
    <t>PREDICTED: uncharacterized protein LOC102711253 [Oryza brachyantha]</t>
  </si>
  <si>
    <t>Phyllostachys_edulis_newGene_13667</t>
  </si>
  <si>
    <t>hypothetical protein EJB05_44421, partial [Eragrostis curvula]</t>
  </si>
  <si>
    <t>Phyllostachys_edulis_newGene_19169</t>
  </si>
  <si>
    <t xml:space="preserve">K20181|1.5e-91|mtr:MTR_5g026090|K20181 vacuolar protein sorting-associated protein 18 | (RefSeq) vacuolar sorting-associated-like protein </t>
  </si>
  <si>
    <t>PH02Gene17482</t>
  </si>
  <si>
    <t>PH02Gene40846</t>
  </si>
  <si>
    <t xml:space="preserve">K05909|2.0e-263|ats:109741539|K05909 laccase [EC:1.10.3.2] | (RefSeq) LOC109741539; laccase-25-like isoform X1 </t>
  </si>
  <si>
    <t>PH02Gene42358</t>
  </si>
  <si>
    <t>importin subunit beta-1-like [Aegilops tauschii subsp. tauschii]</t>
  </si>
  <si>
    <t>PH02Gene37911</t>
  </si>
  <si>
    <t xml:space="preserve">Molecular Function: calcium ion binding (GO:0005509);; Biological Process: calcium-mediated signaling (GO:0019722);; </t>
  </si>
  <si>
    <t xml:space="preserve">K02183|4.9e-65|pda:103722965|K02183 calmodulin | (RefSeq) calmodulin-7 </t>
  </si>
  <si>
    <t>Calmodulin-related protein OS=Petunia hybrida OX=4102 GN=CAM53 PE=2 SV=2</t>
  </si>
  <si>
    <t>calmodulin-3 [Panicum miliaceum]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</si>
  <si>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</si>
  <si>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PH02Gene30837</t>
  </si>
  <si>
    <t xml:space="preserve">K23544|3.3e-59|brp:103842861|K23544 serine incorporator 1/3 | (RefSeq) serine incorporator 3 </t>
  </si>
  <si>
    <t>PH02Gene31864</t>
  </si>
  <si>
    <t>cAMP-regulated phosphoprotein/endosulfine conserved region</t>
  </si>
  <si>
    <t>uncharacterized protein LOC100833173 [Brachypodium distachyon]</t>
  </si>
  <si>
    <t>PH02Gene00121</t>
  </si>
  <si>
    <t>PH02Gene12793</t>
  </si>
  <si>
    <t xml:space="preserve">K22378|1.3e-33|obr:102705185|K22378 E3 ubiquitin-protein ligase RNF181 [EC:2.3.2.27] | (RefSeq) E3 ubiquitin-protein ligase RNF181-like </t>
  </si>
  <si>
    <t>RING-H2 finger protein ATL34 OS=Arabidopsis thaliana OX=3702 GN=ATL34 PE=2 SV=1</t>
  </si>
  <si>
    <t>hypothetical protein EJB05_44477, partial [Eragrostis curvula]</t>
  </si>
  <si>
    <t>PH02Gene11017</t>
  </si>
  <si>
    <t>PH02Gene43520</t>
  </si>
  <si>
    <t xml:space="preserve">K07766|1.7e-109|dosa:Os11t0531700-01|K07766 diphosphoinositol-polyphosphate diphosphatase [EC:3.6.1.52] | (RefSeq) Os11g0531700; NUDIX hydrolase domain containing protein. </t>
  </si>
  <si>
    <t>nudix hydrolase 13, mitochondrial isoform X1 [Oryza sativa Japonica Group]</t>
  </si>
  <si>
    <t>PH02Gene03449</t>
  </si>
  <si>
    <t xml:space="preserve">K00521|2.4e-18|cmos:111447866|K00521 ferric-chelate reductase [EC:1.16.1.7] | (RefSeq) ferric reduction oxidase 7, chloroplastic-like </t>
  </si>
  <si>
    <t>NAC domain-containing protein 77 OS=Oryza sativa subsp. japonica OX=39947 GN=NAC077 PE=2 SV=2</t>
  </si>
  <si>
    <t>Phyllostachys_edulis_newGene_10924</t>
  </si>
  <si>
    <t>PH02Gene09599</t>
  </si>
  <si>
    <t xml:space="preserve">K16286|6.2e-25|ats:109740546|K16286 E3 ubiquitin-protein ligase EL5 [EC:2.3.2.27] | (RefSeq) LOC109740546; E3 ubiquitin-protein ligase EL5-like </t>
  </si>
  <si>
    <t>RING-H2 finger protein ATL60 OS=Arabidopsis thaliana OX=3702 GN=ATL60 PE=2 SV=1</t>
  </si>
  <si>
    <t>hypothetical protein E2562_011848 [Oryza meyeriana var. granulata]</t>
  </si>
  <si>
    <t>PH02Gene07393</t>
  </si>
  <si>
    <t xml:space="preserve">Biological Process: response to cold (GO:0009409);; Biological Process: response to light stimulus (GO:0009416);; Cellular Component: photosystem II (GO:0009523);; Cellular Component: chloroplast thylakoid membrane (GO:0009535);; Biological Process: response to high light intensity (GO:0009644);; Biological Process: response to low light intensity stimulus (GO:0009645);; Biological Process: photosynthesis, light harvesting in photosystem I (GO:0009768);; Cellular Component: photosystem I antenna complex (GO:0009782);; Cellular Component: integral component of membrane (GO:0016021);; Molecular Function: chlorophyll binding (GO:0016168);; Biological Process: protein-chromophore linkage (GO:0018298);; Molecular Function: pigment binding (GO:0031409);; Molecular Function: protein homodimerization activity (GO:0042803);; </t>
  </si>
  <si>
    <t xml:space="preserve">K08911|2.4e-57|bdi:100835021|K08911 light-harvesting complex I chlorophyll a/b binding protein 5 | (RefSeq) photosystem I chlorophyll a/b-binding protein 5, chloroplastic </t>
  </si>
  <si>
    <t>Probable cellulose synthase A catalytic subunit 5 [UDP-forming] OS=Oryza sativa subsp. indica OX=39946 GN=CESA5 PE=3 SV=1</t>
  </si>
  <si>
    <t>PH02Gene17854</t>
  </si>
  <si>
    <t xml:space="preserve">K13024|0.0e+00|obr:102719534|K13024 inositol-hexakisphosphate/diphosphoinositol-pentakisphosphate 1-kinase [EC:2.7.4.24] | (RefSeq) inositol hexakisphosphate and diphosphoinositol-pentakisphosphate kinase 2-like </t>
  </si>
  <si>
    <t>Phosphatidylinositol signaling system (ko04070)</t>
  </si>
  <si>
    <t>Histidine phosphatase superfamily (branch 2)</t>
  </si>
  <si>
    <t>Inositol hexakisphosphate and diphosphoinositol-pentakisphosphate kinase VIP1 OS=Arabidopsis thaliana OX=3702 GN=VIP1 PE=1 SV=1</t>
  </si>
  <si>
    <t>PREDICTED: inositol hexakisphosphate and diphosphoinositol-pentakisphosphate kinase 2-like [Oryza brachyantha]</t>
  </si>
  <si>
    <t>PH02Gene05187</t>
  </si>
  <si>
    <t xml:space="preserve">K01183|1.1e-132|dosa:Os01t0660200-01|K01183 chitinase [EC:3.2.1.14] | (RefSeq) Os01g0660200; Acidic class III chitinase OsChib3a precursor (Chitinase) (EC 3.2.1.14). </t>
  </si>
  <si>
    <t>PH02Gene27667</t>
  </si>
  <si>
    <t xml:space="preserve">K21596|6.6e-34|sind:105176456|K21596 calmodulin-binding transcription activator | (RefSeq) protein WVD2-like 2 isoform X1 </t>
  </si>
  <si>
    <t>PH02Gene18645</t>
  </si>
  <si>
    <t xml:space="preserve">K02898|6.4e-65|bdi:100826639|K02898 large subunit ribosomal protein L26e | (RefSeq) 60S ribosomal protein L26-1 </t>
  </si>
  <si>
    <t>60S ribosomal protein L26-1 [Triticum urartu]</t>
  </si>
  <si>
    <t>PH02Gene03081</t>
  </si>
  <si>
    <t xml:space="preserve">K19476|2.8e-60|sita:101783090|K19476 vacuolar protein sorting-associated protein IST1 | (RefSeq) uncharacterized protein LOC101783090 </t>
  </si>
  <si>
    <t>uncharacterized protein LOC100840887 [Brachypodium distachyon]</t>
  </si>
  <si>
    <t>PH02Gene11933</t>
  </si>
  <si>
    <t xml:space="preserve">Biological Process: regulation of actin filament-based process (GO:0032970);; </t>
  </si>
  <si>
    <t>Costars</t>
  </si>
  <si>
    <t>Costars family protein OS=Oryza sativa subsp. indica OX=39946 GN=OsI_012692 PE=3 SV=1</t>
  </si>
  <si>
    <t>hypothetical protein EJB05_05125 [Eragrostis curvula]</t>
  </si>
  <si>
    <t>PH02Gene13485</t>
  </si>
  <si>
    <t>Pentatricopeptide repeat-containing protein At1g01970 OS=Arabidopsis thaliana OX=3702 GN=At1g01970 PE=2 SV=1</t>
  </si>
  <si>
    <t>Phyllostachys_edulis_newGene_5105</t>
  </si>
  <si>
    <t>hypothetical protein E2562_026411 [Oryza meyeriana var. granulata]</t>
  </si>
  <si>
    <t>PH02Gene10284</t>
  </si>
  <si>
    <t>Phyllostachys_edulis_newGene_7236</t>
  </si>
  <si>
    <t>PH02Gene05799</t>
  </si>
  <si>
    <t xml:space="preserve">K15559|0.0e+00|ats:109739399|K15559 regulator of Ty1 transposition protein 103 | (RefSeq) LOC109739399; disease resistance protein RPP13-like </t>
  </si>
  <si>
    <t>hypothetical protein E2562_016698 [Oryza meyeriana var. granulata]</t>
  </si>
  <si>
    <t>PH02Gene34199</t>
  </si>
  <si>
    <t xml:space="preserve">K22382|6.1e-09|oeu:111408549|K22382 WD repeat-containing protein 26 | (RefSeq) WD repeat-containing protein 26 homolog </t>
  </si>
  <si>
    <t>Growth-regulating factor 1 OS=Oryza sativa subsp. indica OX=39946 GN=GRF1 PE=2 SV=1</t>
  </si>
  <si>
    <t>RecName: Full=Growth-regulating factor 1; Short=OsGRF1; AltName: Full=Transcription activator GRF1 [Oryza sativa Indica Group]</t>
  </si>
  <si>
    <t>PH02Gene26614</t>
  </si>
  <si>
    <t xml:space="preserve">Biological Process: synapsis (GO:0007129);; Cellular Component: host cell nucleus (GO:0042025);; </t>
  </si>
  <si>
    <t xml:space="preserve">K21777|1.1e-200|obr:102708882|K21777 G2/mitotic-specific cyclin-B, other | (RefSeq) cyclin-SDS-like </t>
  </si>
  <si>
    <t>Cyclin-SDS-like OS=Oryza sativa subsp. japonica OX=39947 GN=SDS PE=2 SV=1</t>
  </si>
  <si>
    <t>PREDICTED: cyclin-SDS-like [Oryza brachyantha]</t>
  </si>
  <si>
    <t>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cellular component: other organism (GO:0044215);; cellular component: other organism part (GO:0044217)</t>
  </si>
  <si>
    <t>Phyllostachys_edulis_newGene_7376</t>
  </si>
  <si>
    <t xml:space="preserve">Molecular Function: glutamine-tRNA ligase activity (GO:0004819);; Molecular Function: ATP binding (GO:0005524);; Cellular Component: cytosol (GO:0005829);; Biological Process: glutaminyl-tRNA aminoacylation (GO:0006425);; </t>
  </si>
  <si>
    <t xml:space="preserve">K01886|4.4e-16|ats:109756972|K01886 glutaminyl-tRNA synthetase [EC:6.1.1.18] | (RefSeq) LOC109756972; glutamine--tRNA ligase </t>
  </si>
  <si>
    <t>Glutamine--tRNA ligase, cytoplasmic OS=Arabidopsis thaliana OX=3702 GN=OVA9 PE=2 SV=1</t>
  </si>
  <si>
    <t>PH02Gene19560</t>
  </si>
  <si>
    <t xml:space="preserve">Cellular Component: extracellular region (GO:0005576);; Molecular Function: growth factor activity (GO:0008083);; Biological Process: cell proliferation (GO:0008283);; </t>
  </si>
  <si>
    <t>Phytosulfokine precursor protein (PSK)</t>
  </si>
  <si>
    <t>Phytosulfokines 2 OS=Oryza sativa subsp. indica OX=39946 GN=PSK2 PE=1 SV=1</t>
  </si>
  <si>
    <t>hypothetical protein EJB05_29517 [Eragrostis curvula]</t>
  </si>
  <si>
    <t>cellular component: extracellular region (GO:0005576);; molecular function: binding (GO:0005488);; biological process: single-organism process (GO:0044699)</t>
  </si>
  <si>
    <t>PH02Gene17656</t>
  </si>
  <si>
    <t xml:space="preserve">K13415|2.6e-17|mdm:103413440|K13415 protein brassinosteroid insensitive 1 [EC:2.7.10.1 2.7.11.1] | (RefSeq) uncharacterized protein LOC103413440 isoform X1 </t>
  </si>
  <si>
    <t>PH02Gene07618</t>
  </si>
  <si>
    <t xml:space="preserve">K13420|2.1e-18|oeu:111394322|K13420 LRR receptor-like serine/threonine-protein kinase FLS2 [EC:2.7.11.1] | (RefSeq) putative receptor-like protein kinase At3g47110 isoform X1 </t>
  </si>
  <si>
    <t>putative serine/threonine-protein kinase [Panicum miliaceum]</t>
  </si>
  <si>
    <t>PH02Gene41638</t>
  </si>
  <si>
    <t xml:space="preserve">K02883|6.3e-97|sbi:8083654|K02883 large subunit ribosomal protein L18e | (RefSeq) 60S ribosomal protein L18-3 </t>
  </si>
  <si>
    <t>PH02Gene48286</t>
  </si>
  <si>
    <t xml:space="preserve">K13065|2.8e-85|ats:109746960|K13065 shikimate O-hydroxycinnamoyltransferase [EC:2.3.1.133] | (RefSeq) LOC109746960; tryptamine benzoyltransferase 1-like </t>
  </si>
  <si>
    <t>PH02Gene25703</t>
  </si>
  <si>
    <t xml:space="preserve">K14431|3.1e-171|sita:101767047|K14431 transcription factor TGA | (RefSeq) transcription factor TGA2.2 isoform X1 </t>
  </si>
  <si>
    <t>Transcription factor TGA2.2 OS=Oryza sativa subsp. japonica OX=39947 GN=TGA2.2 PE=1 SV=1</t>
  </si>
  <si>
    <t>transcription factor TGA2.2 isoform X1 [Setaria italica]</t>
  </si>
  <si>
    <t>Phyllostachys_edulis_newGene_13258</t>
  </si>
  <si>
    <t>PH02Gene01159</t>
  </si>
  <si>
    <t xml:space="preserve">Cellular Component: endoplasmic reticulum membrane (GO:0005789);; Biological Process: GPI anchor biosynthetic process (GO:0006506);; Cellular Component: integral component of membrane (GO:0016021);; </t>
  </si>
  <si>
    <t xml:space="preserve">K07541|9.4e-124|ats:109756487|K07541 GPI mannosyltransferase 1 subunit X | (RefSeq) LOC109756487; phosphatidylinositol-glycan biosynthesis class X protein-like </t>
  </si>
  <si>
    <t>PIG-X / PBN1</t>
  </si>
  <si>
    <t>hypothetical protein BAE44_0004262 [Dichanthelium oligosanthes]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</si>
  <si>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</t>
  </si>
  <si>
    <t>PH02Gene29261</t>
  </si>
  <si>
    <t xml:space="preserve">Cellular Component: Golgi membrane (GO:0000139);; Cellular Component: integral component of membrane (GO:0016021);; </t>
  </si>
  <si>
    <t>Eukaryotic protein of unknown function (DUF846)</t>
  </si>
  <si>
    <t>Golgi apparatus membrane protein-like protein ECHIDNA OS=Arabidopsis thaliana OX=3702 GN=ECH PE=1 SV=1</t>
  </si>
  <si>
    <t>Golgi apparatus membrane protein-like protein ECHIDNA isoform X2 [Oryza sativa Japonica Group]</t>
  </si>
  <si>
    <t>PH02Gene01740</t>
  </si>
  <si>
    <t xml:space="preserve">K17506|1.2e-159|sita:101763327|K17506 protein phosphatase 1L [EC:3.1.3.16] | (RefSeq) probable protein phosphatase 2C 44 </t>
  </si>
  <si>
    <t>probable protein phosphatase 2C 44 [Setaria italica]</t>
  </si>
  <si>
    <t>PH02Gene34069</t>
  </si>
  <si>
    <t xml:space="preserve">K00130|2.7e-61|cqi:110700462|K00130 betaine-aldehyde dehydrogenase [EC:1.2.1.8] | (RefSeq) betaine aldehyde dehydrogenase, chloroplastic </t>
  </si>
  <si>
    <t>Phyllostachys_edulis_newGene_9185</t>
  </si>
  <si>
    <t>PH02Gene23779</t>
  </si>
  <si>
    <t xml:space="preserve">K00729|2.3e-08|ghi:107900980|K00729 dolichyl-phosphate beta-glucosyltransferase [EC:2.4.1.117] | (RefSeq) dolichyl-phosphate beta-glucosyltransferase-like </t>
  </si>
  <si>
    <t>PH02Gene37328</t>
  </si>
  <si>
    <t xml:space="preserve">Biological Process: maturation of SSU-rRNA from tricistronic rRNA transcript (SSU-rRNA, 5.8S rRNA, LSU-rRNA) (GO:0000462);; Molecular Function: snoRNA binding (GO:0030515);; </t>
  </si>
  <si>
    <t xml:space="preserve">K14557|0.0e+00|dosa:Os02t0103900-01|K14557 U3 small nucleolar RNA-associated protein 6 | (RefSeq) Os02g0103900; U3 small nucleolar RNA-associated protein 6 domain containing protein. </t>
  </si>
  <si>
    <t>U3 small nucleolar RNA-associated protein 6</t>
  </si>
  <si>
    <t>biological process: metabolic process (GO:0008152);; biological process: cellular process (GO:0009987);; biological process: cellular component organization or biogenesis (GO:0071840);; molecular function: binding (GO:0005488)</t>
  </si>
  <si>
    <t>PH02Gene41615</t>
  </si>
  <si>
    <t xml:space="preserve">K07375|1.6e-260|dosa:Os01t0282800-02|K07375 tubulin beta | (RefSeq) Os01g0282800, BETA-TUBULIN_1, TUB1; Similar to Tubulin beta-5 chain (Beta-5 tubulin). </t>
  </si>
  <si>
    <t>PH02Gene36058</t>
  </si>
  <si>
    <t xml:space="preserve">Molecular Function: ATP binding (GO:0005524);; Cellular Component: plasma membrane (GO:0005886);; Molecular Function: hydrogen-exporting ATPase activity, phosphorylative mechanism (GO:0008553);; Cellular Component: integral component of membrane (GO:0016021);; Molecular Function: ATPase activity (GO:0016887);; Biological Process: regulation of intracellular pH (GO:0051453);; Biological Process: hydrogen ion export across plasma membrane (GO:0120029);; Biological Process: hydrogen ion transmembrane transport (GO:1902600);; </t>
  </si>
  <si>
    <t xml:space="preserve">K01535|1.6e-29|dosa:Os07t0191200-01|K01535 H+-transporting ATPase [EC:7.1.2.1] | (RefSeq) Os07g0191200; Plasma membrane H+ ATPase (EC 3.6.3.6). </t>
  </si>
  <si>
    <t>PREDICTED: plasma membrane ATPase 1-like [Oryza brachyantha]</t>
  </si>
  <si>
    <t>molecular function: binding (GO:0005488);; cellular component: cell (GO:0005623);; cellular component: membrane (GO:0016020);; cellular component: cell part (GO:0044464);; biological process: single-organism process (GO:0044699);; biological process: localization (GO:0051179);; molecular function: catalytic activity (GO:0003824);; molecular function: transporter activity (GO:0005215);; cellular component: membrane part (GO:0044425);; biological process: cellular process (GO:0009987);; biological process: biological regulation (GO:0065007)</t>
  </si>
  <si>
    <t>PH02Gene24245</t>
  </si>
  <si>
    <t xml:space="preserve">K14497|2.1e-141|ats:109744884|K14497 protein phosphatase 2C [EC:3.1.3.16] | (RefSeq) LOC109744884; probable protein phosphatase 2C 68 </t>
  </si>
  <si>
    <t>Probable protein phosphatase 2C 68 OS=Oryza sativa subsp. japonica OX=39947 GN=Os09g0325700 PE=2 SV=2</t>
  </si>
  <si>
    <t>PH02Gene29416</t>
  </si>
  <si>
    <t xml:space="preserve">K02873|6.8e-108|obr:102700167|K02873 large subunit ribosomal protein L13e | (RefSeq) 60S ribosomal protein L13-1 </t>
  </si>
  <si>
    <t>PH02Gene39267</t>
  </si>
  <si>
    <t xml:space="preserve">K01184|1.1e-154|dzi:111291775|K01184 polygalacturonase [EC:3.2.1.15] | (RefSeq) polygalacturonase At1g48100 </t>
  </si>
  <si>
    <t>Polygalacturonase At1g48100 OS=Arabidopsis thaliana OX=3702 GN=At1g48100 PE=2 SV=1</t>
  </si>
  <si>
    <t>polygalacturonase At1g48100 isoform X2 [Oryza sativa Japonica Group]</t>
  </si>
  <si>
    <t>PH02Gene06257</t>
  </si>
  <si>
    <t>hypothetical protein D1007_17153 [Hordeum vulgare]</t>
  </si>
  <si>
    <t>PH02Gene17938</t>
  </si>
  <si>
    <t xml:space="preserve">K15277|3.6e-06|gab:108467431|K15277 solute carrier family 35 (adenosine 3'-phospho 5'-phosphosulfate transporter), member B3 | (RefSeq) UDP-galactose/UDP-glucose transporter 4-like isoform X1 </t>
  </si>
  <si>
    <t>Coiled-coil regions of plant-specific actin-binding protein</t>
  </si>
  <si>
    <t>Stomatal closure-related actin-binding protein 1 OS=Arabidopsis thaliana OX=3702 GN=SCAB1 PE=1 SV=1</t>
  </si>
  <si>
    <t>stomatal closure-related actin-binding protein 1-like [Hordeum vulgare]</t>
  </si>
  <si>
    <t>PH02Gene16802</t>
  </si>
  <si>
    <t xml:space="preserve">K14638|7.5e-306|bdi:100835414|K14638 solute carrier family 15 (peptide/histidine transporter), member 3/4 | (RefSeq) protein NRT1/ PTR FAMILY 7.3 </t>
  </si>
  <si>
    <t>Protein NRT1/ PTR FAMILY 7.3 OS=Arabidopsis thaliana OX=3702 GN=NPF7.3 PE=1 SV=2</t>
  </si>
  <si>
    <t>protein NRT1/ PTR FAMILY 7.3 isoform X1 [Oryza sativa Japonica Group]</t>
  </si>
  <si>
    <t>PH02Gene36529</t>
  </si>
  <si>
    <t xml:space="preserve">K13418|3.6e-144|smo:SELMODRAFT_172211|K13418 somatic embryogenesis receptor kinase 1 [EC:2.7.10.1 2.7.11.1] | (RefSeq) hypothetical protein </t>
  </si>
  <si>
    <t>Protein NSP-INTERACTING KINASE 1 OS=Arabidopsis thaliana OX=3702 GN=NIK1 PE=1 SV=1</t>
  </si>
  <si>
    <t>protein NSP-INTERACTING KINASE 1 [Elaeis guineensis]</t>
  </si>
  <si>
    <t>PH02Gene21286</t>
  </si>
  <si>
    <t xml:space="preserve">K24193|3.9e-221|mus:103996795|K24193 MFS transporter, SP family, sugar:H+ symporter | (RefSeq) sugar carrier protein C-like </t>
  </si>
  <si>
    <t>sugar transport protein MST2-like [Setaria viridis]</t>
  </si>
  <si>
    <t>PH02Gene14565</t>
  </si>
  <si>
    <t>Abscisic stress-ripening protein 2 [Triticum urartu]</t>
  </si>
  <si>
    <t>PH02Gene45540</t>
  </si>
  <si>
    <t xml:space="preserve">K01180|1.1e-73|cmax:111487562|K01180 endo-1,3(4)-beta-glucanase [EC:3.2.1.6] | (RefSeq) uncharacterized protein LOC111487562 </t>
  </si>
  <si>
    <t>probable receptor-like protein kinase At2g42960 isoform X2 [Brachypodium distachyon]</t>
  </si>
  <si>
    <t>Phyllostachys_edulis_newGene_17457</t>
  </si>
  <si>
    <t>PH02Gene02896</t>
  </si>
  <si>
    <t xml:space="preserve">K09286|4.1e-67|ats:109758362|K09286 EREBP-like factor | (RefSeq) LOC109758362; ethylene-responsive transcription factor 5-like </t>
  </si>
  <si>
    <t>Ethylene-responsive transcription factor 5 OS=Nicotiana tabacum OX=4097 GN=ERF5 PE=2 SV=1</t>
  </si>
  <si>
    <t>hypothetical protein BAE44_0017869 [Dichanthelium oligosanthes]</t>
  </si>
  <si>
    <t>Phyllostachys_edulis_newGene_2023</t>
  </si>
  <si>
    <t xml:space="preserve">Biological Process: double-strand break repair via homologous recombination (GO:0000724);; Molecular Function: DNA binding (GO:0003677);; Molecular Function: ATP binding (GO:0005524);; Cellular Component: replication fork (GO:0005657);; Molecular Function: DNA-dependent ATPase activity (GO:0008094);; Cellular Component: Rad51B-Rad51C-Rad51D-XRCC2 complex (GO:0033063);; </t>
  </si>
  <si>
    <t xml:space="preserve">K11643|3.7e-07|bna:106372821|K11643 chromodomain-helicase-DNA-binding protein 4 [EC:3.6.4.12] | (RefSeq) CHD3-type chromatin-remodeling factor PICKLE-like </t>
  </si>
  <si>
    <t>zinc-binding in reverse transcriptase</t>
  </si>
  <si>
    <t>hypothetical protein EJB05_18282, partial [Eragrostis curvula]</t>
  </si>
  <si>
    <t>biological process: metabolic process (GO:0008152);; biological process: cellular process (GO:0009987);; biological process: response to stimulus (GO:0050896);; molecular function: binding (GO:0005488);; cellular component: cell (GO:0005623);; cellular component: organelle (GO:0043226);; cellular component: organelle part (GO:0044422);; cellular component: cell part (GO:0044464);; molecular function: catalytic activity (GO:0003824);; cellular component: macromolecular complex (GO:0032991)</t>
  </si>
  <si>
    <t>PH02Gene04064</t>
  </si>
  <si>
    <t xml:space="preserve">K11584|1.7e-102|dosa:Os05t0555100-01|K11584 serine/threonine-protein phosphatase 2A regulatory subunit B' | (RefSeq) Os05g0555100; Similar to Protein phosphatase 2A B'kappa subunit. </t>
  </si>
  <si>
    <t>hypothetical protein OsI_20919 [Oryza sativa Indica Group]</t>
  </si>
  <si>
    <t>PH02Gene02400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</si>
  <si>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calmodulin-dependent protein kinase activity (GO:0004683);; Molecular Function: binding (GO:0005488);; Molecular Function: calcium ion binding (GO:0005509);; Molecular Function: protein binding (GO:0005515);; Molecular Function: calmodulin binding (GO:0005516);; Molecular Function: ATP binding (GO:0005524);; Cellular Component: cellular_component (GO:0005575);; Cellular Component: intracellular (GO:0005622);; Cellular Component: cell (GO:0005623);; Cellular Component: nucleus (GO:0005634);; Cellular Component: cytoplasm (GO:0005737);;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biological_process (GO:0008150);; Biological Process: metabolic process (GO:0008152);; Biological Process: response to external stimulus (GO:0009605);; Biological Process: response to biotic stimulus (GO:0009607);; Biological Process: response to symbiont (GO:0009608);; Biological Process: nodulation (GO:0009877);; Molecular Function: calcium-dependent protein serine/threonine kinase activity (GO:0009931);; Biological Process: cellular process (GO:0009987);; Molecular Function: calcium-dependent protein kinase activity (GO:0010857);;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peptidyl-serine phosphorylation (GO:0018105);; Biological Process: peptidyl-amino acid modification (GO:0018193);; Biological Process: peptidyl-serine modification (GO:0018209);; Biological Process: protein metabolic process (GO:0019538);; Biological Process: signaling (GO:0023052);; Biological Process: intracellular signal transduction (GO:0035556);; Biological Process: protein modification process (GO:0036211);; Biological Process: macromolecule metabolic process (GO:0043170);;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symbiosis, encompassing mutualism through parasitism (GO:0044403);; Biological Process: interspecies interaction between organisms (GO:0044419);; Cellular Component: intracellular part (GO:0044424);; Cellular Component: cell part (GO:0044464);; Biological Process: protein autophosphorylation (GO:0046777);;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Biological Process: biological regulation (GO:0065007);; Biological Process: organic substance metabolic process (GO:0071704);; Biological Process: organonitrogen compound metabolic process (GO:1901564);; </t>
  </si>
  <si>
    <t xml:space="preserve">K13412|2.2e-272|dosa:Os05t0489900-01|K13412 calcium-dependent protein kinase [EC:2.7.11.1] | (RefSeq) Os05g0489900, CCAMK, DMI3, CALCIUM/CALMODULIN-DEPENDENT_PROTEIN_KINASE, DOESN'T_MAKE_INFECTIONS_3; Ca/calmodulin-dependent protein kinase, Calcium/calmodulin-dependent protein kinase, Bacterial and fungal symbioses, Common symbiosis signaling (SYM) pathway </t>
  </si>
  <si>
    <t>Calcium and calcium/calmodulin-dependent serine/threonine-protein kinase OS=Oryza sativa subsp. japonica OX=39947 GN=CCAMK PE=2 SV=1</t>
  </si>
  <si>
    <t>hypothetical protein E2562_006332 [Oryza meyeriana var. granulata]</t>
  </si>
  <si>
    <t>molecular function: catalytic activity (GO:0003824);; biological process: metabolic process (GO:0008152);; biological process: cellular process (GO:0009987);; molecular function: binding (GO:0005488);; cellular component: cell (GO:0005623);; cellular component: cell part (GO:0044464);; cellular component: organelle (GO:0043226);; biological process: biological regulation (GO:0065007);; biological process: response to stimulus (GO:0050896);; biological process: multi-organism process (GO:0051704);; biological process: signaling (GO:0023052);; biological process: single-organism process (GO:0044699)</t>
  </si>
  <si>
    <t>PH02Gene34208</t>
  </si>
  <si>
    <t xml:space="preserve">K17500|5.6e-50|nto:104085001|K17500 integrin-linked kinase-associated serine/threonine phosphatase 2C [EC:3.1.3.16] | (RefSeq) WAT1-related protein At3g18200 isoform X1 </t>
  </si>
  <si>
    <t>WAT1-related protein At1g68170 OS=Arabidopsis thaliana OX=3702 GN=At1g68170 PE=3 SV=1</t>
  </si>
  <si>
    <t>hypothetical protein EJB05_40267 [Eragrostis curvula]</t>
  </si>
  <si>
    <t>PH02Gene42208</t>
  </si>
  <si>
    <t xml:space="preserve">K14838|3.3e-41|dosa:Os08t0412200-01|K14838 nucleolar protein 15 | (RefSeq) Os08g0412200; Nucleotide-binding, alpha-beta plait domain containing protein. </t>
  </si>
  <si>
    <t>PH02Gene13426</t>
  </si>
  <si>
    <t xml:space="preserve">Cellular Component: Golgi apparatus (GO:0005794);; Cellular Component: integral component of membrane (GO:0016021);; Molecular Function: transferase activity, transferring glycosyl groups (GO:0016757);; </t>
  </si>
  <si>
    <t xml:space="preserve">K20887|1.2e-244|jre:108997144|K20887 xyloglucan glycosyltransferase 4 [EC:2.4.1.-] | (RefSeq) xyloglucan glycosyltransferase 4-like </t>
  </si>
  <si>
    <t>Probable xyloglucan glycosyltransferase 9 OS=Oryza sativa subsp. japonica OX=39947 GN=CSLC9 PE=2 SV=2</t>
  </si>
  <si>
    <t>Phyllostachys_edulis_newGene_14373</t>
  </si>
  <si>
    <t xml:space="preserve">K11267|4.8e-25|obr:102710884|K11267 sister chromatid cohesion protein PDS5 | (RefSeq) uncharacterized LOC102710884 </t>
  </si>
  <si>
    <t>hypothetical protein TRIUR3_11233 [Triticum urartu]</t>
  </si>
  <si>
    <t>PH02Gene46317</t>
  </si>
  <si>
    <t>PH02Gene39790</t>
  </si>
  <si>
    <t>PH02Gene04814</t>
  </si>
  <si>
    <t>PH02Gene17670</t>
  </si>
  <si>
    <t xml:space="preserve">K06911|5.9e-158|sita:101755073|K06911 quercetin 2,3-dioxygenase [EC:1.13.11.24] | (RefSeq) pirin-like protein At1g50590 </t>
  </si>
  <si>
    <t>pirin-like protein At1g50590 [Setaria italica]</t>
  </si>
  <si>
    <t>PH02Gene07632</t>
  </si>
  <si>
    <t xml:space="preserve">Molecular Function: protein serine/threonine kinase activity (GO:0004674);; Molecular Function: ATP binding (GO:0005524);; Biological Process: peptidyl-serine phosphorylation (GO:0018105);; Biological Process: intracellular signal transduction (GO:0035556);; </t>
  </si>
  <si>
    <t xml:space="preserve">K08790|5.2e-269|sita:101779180|K08790 serine/threonine kinase 38 [EC:2.7.11.1] | (RefSeq) serine/threonine-protein kinase tricorner </t>
  </si>
  <si>
    <t>Probable serine/threonine protein kinase IRE OS=Arabidopsis thaliana OX=3702 GN=IRE PE=2 SV=1</t>
  </si>
  <si>
    <t>serine/threonine-protein kinase tricorner-like [Setaria viridis]</t>
  </si>
  <si>
    <t>PH02Gene15078</t>
  </si>
  <si>
    <t>PH02Gene08703</t>
  </si>
  <si>
    <t>PH02Gene02263</t>
  </si>
  <si>
    <t xml:space="preserve">Cellular Component: mitochondrion (GO:0005739);; Molecular Function: alternative oxidase activity (GO:0009916);; Biological Process: alternative respiration (GO:0010230);; Cellular Component: integral component of membrane (GO:0016021);; Molecular Function: metal ion binding (GO:0046872);; Cellular Component: respiratory chain (GO:0070469);; Molecular Function: ubiquinol:oxygen oxidoreductase activity (GO:0102721);; </t>
  </si>
  <si>
    <t xml:space="preserve">K17893|2.2e-169|bdi:100830584|K17893 ubiquinol oxidase [EC:1.10.3.11] | (RefSeq) ubiquinol oxidase 1a, mitochondrial </t>
  </si>
  <si>
    <t>Ubiquinol oxidase 1a, mitochondrial OS=Oryza sativa subsp. japonica OX=39947 GN=AOX1A PE=2 SV=1</t>
  </si>
  <si>
    <t>ubiquinol oxidase 1a, mitochondrial [Brachypodium distachyon]</t>
  </si>
  <si>
    <t>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biological process: cellular process (GO:0009987);; cellular component: membrane (GO:0016020);; cellular component: membrane part (GO:0044425);; molecular function: binding (GO:0005488)</t>
  </si>
  <si>
    <t>PH02Gene14182</t>
  </si>
  <si>
    <t xml:space="preserve">Molecular Function: copper ion binding (GO:0005507);; Molecular Function: ATP binding (GO:0005524);; Cellular Component: mitochondrion (GO:0005739);; Biological Process: protein folding (GO:0006457);; Biological Process: response to cold (GO:0009409);; Cellular Component: chloroplast thylakoid membrane (GO:0009535);; Cellular Component: chloroplast stroma (GO:0009570);; Biological Process: negative regulation of abscisic acid-activated signaling pathway (GO:0009788);; Cellular Component: chloroplast envelope (GO:0009941);; Biological Process: response to cadmium ion (GO:0046686);; Cellular Component: apoplast (GO:0048046);; Biological Process: protein heterotetramerization (GO:0051290);; Biological Process: positive regulation of superoxide dismutase activity (GO:1901671);; </t>
  </si>
  <si>
    <t xml:space="preserve">K04078|2.2e-113|sbi:8081944|K04078 chaperonin GroES | (RefSeq) 20 kDa chaperonin, chloroplastic </t>
  </si>
  <si>
    <t>20 kDa chaperonin, chloroplastic [Sorghum bicolor]</t>
  </si>
  <si>
    <t>molecular function: binding (GO:0005488);; cellular component: cell (GO:0005623);; cellular component: organelle (GO:0043226);; cellular component: cell part (GO:0044464);; biological process: cellular process (GO:0009987);; biological process: response to stimulus (GO:0050896);; cellular component: membrane (GO:0016020);; cellular component: organelle part (GO:0044422);; biological process: biological regulation (GO:0065007);; cellular component: extracellular region (GO:0005576);; biological process: cellular component organization or biogenesis (GO:0071840)</t>
  </si>
  <si>
    <t>PH02Gene21156</t>
  </si>
  <si>
    <t>PH02Gene02834</t>
  </si>
  <si>
    <t xml:space="preserve">Cellular Component: ubiquitin ligase complex (GO:0000151);; Cellular Component: cellular_component (GO:0005575);; Cellular Component: intracellular (GO:0005622);; Cellular Component: cell (GO:0005623);; Biological Process: biological_process (GO:0008150);; Biological Process: response to abiotic stimulus (GO:0009628);; Cellular Component: cullin-RING ubiquitin ligase complex (GO:0031461);; Cellular Component: Cul3-RING ubiquitin ligase complex (GO:0031463);; Cellular Component: macromolecular complex (GO:0032991);; Cellular Component: intracellular part (GO:0044424);; Cellular Component: cell part (GO:0044464);; Biological Process: response to stimulus (GO:0050896);; Biological Process: response to karrikin (GO:0080167);; Cellular Component: catalytic complex (GO:1902494);; Cellular Component: transferase complex (GO:1990234);; </t>
  </si>
  <si>
    <t>F-box/kelch-repeat protein SKIP25 OS=Arabidopsis thaliana OX=3702 GN=SKIP25 PE=1 SV=1</t>
  </si>
  <si>
    <t>F-box/kelch-repeat protein SKIP25-like [Aegilops tauschii subsp. tauschii]</t>
  </si>
  <si>
    <t>cellular component: cell (GO:0005623);; cellular component: macromolecular complex (GO:0032991);; cellular component: cell part (GO:0044464);; biological process: response to stimulus (GO:0050896)</t>
  </si>
  <si>
    <t>PH02Gene46736</t>
  </si>
  <si>
    <t>PH02Gene24848</t>
  </si>
  <si>
    <t xml:space="preserve">K20721|1.9e-69|lang:109335249|K20721 reticulon-1 | (RefSeq) reticulon-like protein B1 </t>
  </si>
  <si>
    <t>Reticulon-like protein B1 [Panicum miliaceum]</t>
  </si>
  <si>
    <t>PH02Gene15587</t>
  </si>
  <si>
    <t xml:space="preserve">K16297|4.6e-245|dosa:Os01t0158200-01|K16297 serine carboxypeptidase-like clade II [EC:3.4.16.-] | (RefSeq) Os01g0158200; Similar to Serine carboxypeptidase II-1 precursor (EC 3.4.16.6) (CP-MII.1) (Fragment). </t>
  </si>
  <si>
    <t>Serine carboxypeptidase 2 OS=Triticum aestivum OX=4565 GN=CBP2 PE=1 SV=2</t>
  </si>
  <si>
    <t>serine carboxypeptidase II-1 [Oryza sativa Japonica Group]</t>
  </si>
  <si>
    <t>PH02Gene50299</t>
  </si>
  <si>
    <t>Phyllostachys_edulis_newGene_354</t>
  </si>
  <si>
    <t xml:space="preserve">Molecular Function: transaminase activity (GO:0008483);; Molecular Function: pyridoxal phosphate binding (GO:0030170);; </t>
  </si>
  <si>
    <t xml:space="preserve">K16871|3.8e-16|sbi:8072343|K16871 4-aminobutyrate---pyruvate transaminase [EC:2.6.1.96] | (RefSeq) gamma-aminobutyrate transaminase 1, mitochondrial </t>
  </si>
  <si>
    <t>Alanine, aspartate and glutamate metabolism (ko00250);; Butanoate metabolism (ko00650)</t>
  </si>
  <si>
    <t>Gamma-aminobutyrate transaminase 1, mitochondrial OS=Oryza sativa subsp. indica OX=39946 GN=OsI_17385 PE=3 SV=1</t>
  </si>
  <si>
    <t>gamma-aminobutyrate transaminase 1, mitochondrial [Sorghum bicolor]</t>
  </si>
  <si>
    <t>PH02Gene44908</t>
  </si>
  <si>
    <t xml:space="preserve">K11252|4.3e-26|dosa:Os08t0490900-00|K11252 histone H2B | (RefSeq) Os08g0490900; Similar to Histone H2B.2. </t>
  </si>
  <si>
    <t>Histone H2B.2 OS=Oryza sativa subsp. indica OX=39946 GN=H2B.2 PE=3 SV=1</t>
  </si>
  <si>
    <t>uncharacterized protein C2845_PM01G22830 [Panicum miliaceum]</t>
  </si>
  <si>
    <t>PH02Gene22849</t>
  </si>
  <si>
    <t>hypothetical protein SHCRBa_257_A20_F_30 [Saccharum hybrid cultivar R570]</t>
  </si>
  <si>
    <t>PH02Gene30010</t>
  </si>
  <si>
    <t xml:space="preserve">Biological Process: response to reactive oxygen species (GO:0000302);; Biological Process: response to acid chemical (GO:0001101);; Molecular Function: molecular_function (GO:0003674);; Molecular Function: binding (GO:0005488);; Molecular Function: calcium ion binding (GO:0005509);; Cellular Component: cellular_component (GO:0005575);; Cellular Component: intracellular (GO:0005622);; Cellular Component: cell (GO:0005623);; Cellular Component: nucleus (GO:0005634);; Cellular Component: cytoplasm (GO:0005737);; Cellular Component: plasma membrane (GO:0005886);; Biological Process: response to stress (GO:0006950);; Biological Process: response to oxidative stress (GO:0006979);; Biological Process: biological_process (GO:0008150);; Biological Process: response to wounding (GO:0009611);; Biological Process: response to inorganic substance (GO:0010035);; Biological Process: response to ozone (GO:0010193);; Cellular Component: membrane (GO:0016020);; Biological Process: response to chemical (GO:0042221);; Biological Process: response to drug (GO:0042493);; Molecular Function: ion binding (GO:0043167);; Molecular Function: cation binding (GO:0043169);;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response to antibiotic (GO:0046677);; Molecular Function: metal ion binding (GO:0046872);; Biological Process: response to stimulus (GO:0050896);; Cellular Component: cell periphery (GO:0071944);; Biological Process: response to oxygen-containing compound (GO:1901700);; </t>
  </si>
  <si>
    <t xml:space="preserve">K13448|6.7e-24|obr:102721602|K13448 calcium-binding protein CML | (RefSeq) probable calcium-binding protein CML31 </t>
  </si>
  <si>
    <t>biological process: response to stimulus (GO:0050896);; molecular function: binding (GO:0005488);; cellular component: cell (GO:0005623);; cellular component: cell part (GO:0044464);; cellular component: organelle (GO:0043226);; cellular component: membrane (GO:0016020)</t>
  </si>
  <si>
    <t>PH02Gene31332</t>
  </si>
  <si>
    <t xml:space="preserve">K02940|5.4e-93|obr:102708363|K02940 large subunit ribosomal protein L9e | (RefSeq) 60S ribosomal protein L9 </t>
  </si>
  <si>
    <t>60S ribosomal protein L9 [Panicum hallii]</t>
  </si>
  <si>
    <t>PH02Gene11085</t>
  </si>
  <si>
    <t xml:space="preserve">K06627|2.6e-231|dosa:Os12t0502300-01|K06627 cyclin-A | (RefSeq) Os12g0502300; Similar to Cyclin A-like protein (Fragment). </t>
  </si>
  <si>
    <t>Cyclin-A2-1 OS=Oryza sativa subsp. japonica OX=39947 GN=CYCA2-1 PE=2 SV=1</t>
  </si>
  <si>
    <t>cyclin-A2-1 [Oryza sativa Japonica Group]</t>
  </si>
  <si>
    <t>PH02Gene08474</t>
  </si>
  <si>
    <t xml:space="preserve">K02958|7.0e-78|sita:101774693|K02958 small subunit ribosomal protein S15e | (RefSeq) 40S ribosomal protein S15 </t>
  </si>
  <si>
    <t>40S ribosomal protein S15 [Setaria italica]</t>
  </si>
  <si>
    <t>PH02Gene26115</t>
  </si>
  <si>
    <t xml:space="preserve">K01180|1.1e-30|cmax:111487562|K01180 endo-1,3(4)-beta-glucanase [EC:3.2.1.6] | (RefSeq) uncharacterized protein LOC111487562 </t>
  </si>
  <si>
    <t>hypothetical protein E2562_022295 [Oryza meyeriana var. granulata]</t>
  </si>
  <si>
    <t>PH02Gene35579</t>
  </si>
  <si>
    <t xml:space="preserve">K07426|1.3e-147|cpep:111792333|K07426 cytochrome P450 family 4 subfamily B polypeptide 1 [EC:1.14.14.1] | (RefSeq) cytochrome P450 CYP72A219-like </t>
  </si>
  <si>
    <t>cytochrome P450 72A15 [Brachypodium distachyon]</t>
  </si>
  <si>
    <t>PH02Gene42154</t>
  </si>
  <si>
    <t xml:space="preserve">Molecular Function: sequence-specific DNA binding (GO:0043565);; </t>
  </si>
  <si>
    <t>Translin family</t>
  </si>
  <si>
    <t>translin-associated protein X [Aegilops tauschii subsp. tauschii]</t>
  </si>
  <si>
    <t>PH02Gene26876</t>
  </si>
  <si>
    <t xml:space="preserve">Molecular Function: calcium ion binding (GO:0005509);; Molecular Function: oxidoreductase activity (GO:0016491);; </t>
  </si>
  <si>
    <t xml:space="preserve">K17871|0.0e+00|obr:102712838|K17871 NADH:ubiquinone reductase (non-electrogenic) [EC:1.6.5.9] | (RefSeq) external alternative NAD(P)H-ubiquinone oxidoreductase B2, mitochondrial-like </t>
  </si>
  <si>
    <t>External alternative NAD(P)H-ubiquinone oxidoreductase B2, mitochondrial OS=Arabidopsis thaliana OX=3702 GN=NDB2 PE=1 SV=1</t>
  </si>
  <si>
    <t>external alternative NAD(P)H-ubiquinone oxidoreductase B2, mitochondrial [Oryza sativa Japonica Group]</t>
  </si>
  <si>
    <t>PH02Gene46332</t>
  </si>
  <si>
    <t xml:space="preserve">Cellular Component: photosystem I reaction center (GO:0009538);; Biological Process: photosynthesis (GO:0015979);; </t>
  </si>
  <si>
    <t xml:space="preserve">K02693|1.4e-47|sita:101767783|K02693 photosystem I subunit IV | (RefSeq) photosystem I reaction center subunit IV, chloroplastic </t>
  </si>
  <si>
    <t>Photosystem I reaction centre subunit IV / PsaE</t>
  </si>
  <si>
    <t>Photosystem I reaction center subunit IV, chloroplastic OS=Hordeum vulgare OX=4513 GN=PSAE PE=1 SV=2</t>
  </si>
  <si>
    <t>photosystem I reaction center subunit IV, chloroplastic [Setaria italica]</t>
  </si>
  <si>
    <t>cellular component: cell (GO:0005623);; cellular component: membrane (GO:0016020);; cellular component: macromolecular complex (GO:0032991);; cellular component: membrane part (GO:0044425);; cellular component: cell part (GO:0044464);; biological process: metabolic process (GO:0008152);; biological process: cellular process (GO:0009987)</t>
  </si>
  <si>
    <t>PH02Gene34112</t>
  </si>
  <si>
    <t>hypothetical protein D1007_43806 [Hordeum vulgare]</t>
  </si>
  <si>
    <t>Phyllostachys_edulis_newGene_15688</t>
  </si>
  <si>
    <t>Phyllostachys_edulis_newGene_6634</t>
  </si>
  <si>
    <t>uncharacterized protein LOC109745776, partial [Aegilops tauschii subsp. tauschii]</t>
  </si>
  <si>
    <t>Phyllostachys_edulis_newGene_12428</t>
  </si>
  <si>
    <t>PH02Gene39905</t>
  </si>
  <si>
    <t xml:space="preserve">Molecular Function: starch binding (GO:2001070);; </t>
  </si>
  <si>
    <t xml:space="preserve">K15535|3.9e-07|mcha:111014673|K15535 phosphoglucan, water dikinase [EC:2.7.9.5] | (RefSeq) phosphoglucan, water dikinase, chloroplastic </t>
  </si>
  <si>
    <t>Starch binding domain</t>
  </si>
  <si>
    <t>hypothetical protein E2562_033549 [Oryza meyeriana var. granulata]</t>
  </si>
  <si>
    <t>PH02Gene40027</t>
  </si>
  <si>
    <t xml:space="preserve">K14484|8.8e-101|dosa:Os02t0228900-01|K14484 auxin-responsive protein IAA | (RefSeq) Os02g0228900; Similar to Auxin-responsive protein IAA18 (Indoleacetic acid-induced protein 18). </t>
  </si>
  <si>
    <t>Auxin-responsive protein IAA7 OS=Oryza sativa subsp. japonica OX=39947 GN=IAA7 PE=2 SV=1</t>
  </si>
  <si>
    <t>hypothetical protein EJB05_24955 [Eragrostis curvula]</t>
  </si>
  <si>
    <t>PH02Gene11174</t>
  </si>
  <si>
    <t xml:space="preserve">K05387|5.7e-162|obr:102702854|K05387 glutamate receptor, ionotropic, plant | (RefSeq) glutamate receptor 2.7-like </t>
  </si>
  <si>
    <t>Glutamate receptor 2.8 OS=Arabidopsis thaliana OX=3702 GN=GLR2.8 PE=2 SV=2</t>
  </si>
  <si>
    <t>hypothetical protein EJB05_45882, partial [Eragrostis curvula]</t>
  </si>
  <si>
    <t>PH02Gene24867</t>
  </si>
  <si>
    <t xml:space="preserve">K10755|1.2e-09|gsl:Gasu_03420|K10755 replication factor C subunit 2/4 | (RefSeq) replication factor C </t>
  </si>
  <si>
    <t>Protein STICHEL-like 3 OS=Arabidopsis thaliana OX=3702 GN=At4g18820 PE=3 SV=1</t>
  </si>
  <si>
    <t>protein STICHEL-like 3 [Setaria viridis]</t>
  </si>
  <si>
    <t>PH02Gene03351</t>
  </si>
  <si>
    <t xml:space="preserve">K12133|6.2e-27|thj:104803067|K12133 MYB-related transcription factor LHY | (RefSeq) protein CCA1 </t>
  </si>
  <si>
    <t>Protein REVEILLE 6 OS=Arabidopsis thaliana OX=3702 GN=RVE6 PE=2 SV=1</t>
  </si>
  <si>
    <t>hypothetical protein E2562_017047 [Oryza meyeriana var. granulata]</t>
  </si>
  <si>
    <t>PH02Gene04595</t>
  </si>
  <si>
    <t xml:space="preserve">K14445|2.9e-275|dosa:Os09t0484900-01|K14445 solute carrier family 13 (sodium-dependent dicarboxylate transporter), member 2/3/5 | (RefSeq) Os09g0484900; Sodium/sulphate symporter family protein. </t>
  </si>
  <si>
    <t>Tonoplast dicarboxylate transporter OS=Arabidopsis thaliana OX=3702 GN=TDT PE=2 SV=2</t>
  </si>
  <si>
    <t>tonoplast dicarboxylate transporter [Oryza sativa Japonica Group]</t>
  </si>
  <si>
    <t>PH02Gene07512</t>
  </si>
  <si>
    <t>hypothetical protein E2562_001676 [Oryza meyeriana var. granulata]</t>
  </si>
  <si>
    <t>PH02Gene45026</t>
  </si>
  <si>
    <t xml:space="preserve">K04371|2.4e-301|obr:102712808|K04371 mitogen-activated protein kinase 1/3 [EC:2.7.11.24] | (RefSeq) mitogen-activated protein kinase 14 </t>
  </si>
  <si>
    <t>PH02Gene16309</t>
  </si>
  <si>
    <t xml:space="preserve">K18643|1.9e-44|gra:105795008|K18643 katanin p80 WD40 repeat-containing subunit B1 | (RefSeq) uncharacterized LOC105795008 </t>
  </si>
  <si>
    <t>uncharacterized protein LOC117841669 isoform X1 [Setaria viridis]</t>
  </si>
  <si>
    <t>Phyllostachys_edulis_newGene_7794</t>
  </si>
  <si>
    <t>protein CELLULOSE SYNTHASE INTERACTIVE 3 isoform X1 [Brachypodium distachyon]</t>
  </si>
  <si>
    <t>PH02Gene33004</t>
  </si>
  <si>
    <t xml:space="preserve">Biological Process: regionalization (GO:0003002);;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multicellular organism development (GO:0007275);; Biological Process: regulation of mitotic cell cycle (GO:0007346);; Biological Process: pattern specification process (GO:0007389);; Biological Process: biological_process (GO:0008150);; Biological Process: asymmetric cell division (GO:0008356);; Biological Process: regulation of biosynthetic process (GO:0009889);; Biological Process: radial pattern formation (GO:0009956);; Biological Process: cellular process (GO:0009987);; Biological Process: regulation of gene expression (GO:0010468);; Biological Process: regulation of macromolecule biosynthetic process (GO:0010556);; Biological Process: regulation of hormone levels (GO:0010817);;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regulation of hormone metabolic process (GO:0032350);; Biological Process: multicellular organismal process (GO:0032501);; Biological Process: developmental process (GO:0032502);; Biological Process: homeostatic process (GO:0042592);;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intracellular part (GO:0044424);; Cellular Component: cell part (GO:0044464);; Biological Process: negative regulation of cell cycle (GO:0045786);; Biological Process: negative regulation of mitotic cell cycle (GO:0045930);; Biological Process: leaf development (GO:0048366);; Biological Process: shoot system development (GO:0048367);; Biological Process: negative regulation of biological process (GO:0048519);; Biological Process: negative regulation of cellular process (GO:0048523);; Biological Process: system development (GO:0048731);; Biological Process: phyllome development (GO:0048827);; Biological Process: anatomical structure development (GO:0048856);; Biological Process: chemical homeostasis (GO:0048878);; Biological Process: regulation of biological process (GO:0050789);; Biological Process: regulation of cellular process (GO:0050794);; Biological Process: ion homeostasis (GO:0050801);; Biological Process: regulation of nitrogen compound metabolic process (GO:0051171);; Biological Process: regulation of RNA metabolic process (GO:0051252);; Biological Process: cell division (GO:0051301);; Biological Process: regulation of cell cycle (GO:0051726);; Biological Process: metal ion homeostasis (GO:0055065);; Biological Process: iron ion homeostasis (GO:0055072);; Biological Process: transition metal ion homeostasis (GO:0055076);; Biological Process: cation homeostasis (GO:0055080);; Biological Process: regulation of macromolecule metabolic process (GO:0060255);; Biological Process: biological regulation (GO:0065007);; Biological Process: regulation of biological quality (GO:0065008);; Biological Process: regulation of primary metabolic process (GO:0080090);; Molecular Function: organic cyclic compound binding (GO:0097159);; Biological Process: inorganic ion homeostasis (GO:0098771);; Biological Process: plant organ development (GO:0099402);;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</si>
  <si>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K14494|1.0e-26|eus:EUTSA_v10020431mg|K14494 DELLA protein | (RefSeq) hypothetical protein </t>
  </si>
  <si>
    <t>Protein SHORT-ROOT 1 OS=Oryza sativa subsp. japonica OX=39947 GN=SHR1 PE=1 SV=2</t>
  </si>
  <si>
    <t>protein SHORT-ROOT 2-like [Panicum miliaceum]</t>
  </si>
  <si>
    <t>biological process: multicellular organismal process (GO:0032501);; biological process: developmental process (GO:0032502);; biological process: single-organism process (GO:0044699);; 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organelle (GO:0043226);; biological process: cellular process (GO:0009987)</t>
  </si>
  <si>
    <t>PH02Gene05262</t>
  </si>
  <si>
    <t xml:space="preserve">K10523|4.7e-141|dosa:Os06t0251200-01|K10523 speckle-type POZ protein | (RefSeq) Os06g0251200; Kelch related domain containing protein. </t>
  </si>
  <si>
    <t>BTB/POZ and MATH domain-containing protein 1 OS=Arabidopsis thaliana OX=3702 GN=BPM1 PE=1 SV=1</t>
  </si>
  <si>
    <t>hypothetical protein E2562_029418 [Oryza meyeriana var. granulata]</t>
  </si>
  <si>
    <t>PH02Gene40933</t>
  </si>
  <si>
    <t xml:space="preserve">Molecular Function: 6-phosphofructo-2-kinase activity (GO:0003873);; Molecular Function: ATP binding (GO:0005524);; Biological Process: fructose metabolic process (GO:0006000);; Biological Process: fructose 2,6-bisphosphate metabolic process (GO:0006003);; </t>
  </si>
  <si>
    <t xml:space="preserve">K01103|4.1e-271|bdi:100828289|K01103 6-phosphofructo-2-kinase / fructose-2,6-biphosphatase 3 [EC:2.7.1.105 3.1.3.46] | (RefSeq) 6-phosphofructo-2-kinase/fructose-2, 6-bisphosphatase </t>
  </si>
  <si>
    <t>6-phosphofructo-2-kinase</t>
  </si>
  <si>
    <t>6-phosphofructo-2-kinase/fructose-2,6-bisphosphatase OS=Arabidopsis thaliana OX=3702 GN=FKFBP PE=1 SV=1</t>
  </si>
  <si>
    <t>PH02Gene22742</t>
  </si>
  <si>
    <t>uncharacterized protein LOC100836555 [Brachypodium distachyon]</t>
  </si>
  <si>
    <t>PH02Gene02443</t>
  </si>
  <si>
    <t xml:space="preserve">Biological Process: ribosomal small subunit biogenesis (GO:0042274);; </t>
  </si>
  <si>
    <t xml:space="preserve">K14798|6.8e-56|sita:101782012|K14798 protein LTV1 | (RefSeq) protein LTV1 homolog isoform X1 </t>
  </si>
  <si>
    <t>hypothetical protein EJB05_11023, partial [Eragrostis curvula]</t>
  </si>
  <si>
    <t>biological process: cellular component organization or biogenesis (GO:0071840)</t>
  </si>
  <si>
    <t>Phyllostachys_edulis_newGene_16813</t>
  </si>
  <si>
    <t>PH02Gene45887</t>
  </si>
  <si>
    <t xml:space="preserve">Molecular Function: rDNA binding (GO:0000182);; Molecular Function: transcription regulatory region sequence-specific DNA binding (GO:0000976);; Molecular Function: RNA polymerase II regulatory region sequence-specific DNA binding (GO:0000977);; Molecular Function: RNA polymerase II core promoter proximal region sequence-specific DNA binding (GO:0000978);; Molecular Function: core promoter proximal region sequence-specific DNA binding (GO:0000987);; Molecular Function: RNA polymerase II regulatory region DNA binding (GO:0001012);; Molecular Function: regulatory region nucleic acid binding (GO:0001067);; Molecular Function: molecular_function (GO:0003674);; Molecular Function: nucleic acid binding (GO:0003676);; Molecular Function: DNA binding (GO:0003677);; Molecular Function: double-stranded DNA binding (GO:0003690);; Molecular Function: transcription cofactor activity (GO:0003712);; Molecular Function: transcription corepressor activity (GO:0003714);;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nucleolus (GO:0005730);; Cellular Component: cytoplasm (GO:0005737);; Biological Process: generation of precursor metabolites and energy (GO:0006091);; Biological Process: nucleobase-containing compound metabolic process (GO:0006139);; Biological Process: transcription, DNA-templated (GO:0006351);; Biological Process: regulation of transcription, DNA-templated (GO:0006355);; Biological Process: transcription from RNA polymerase I promoter (GO:0006360);; Biological Process: cellular aromatic compound metabolic process (GO:0006725);; Biological Process: nitrogen compound metabolic process (GO:0006807);; Biological Process: apoptotic process (GO:0006915);; Biological Process: response to stress (GO:0006950);; Biological Process: cell communication (GO:0007154);; Biological Process: signal transduction (GO:0007165);; Biological Process: circadian rhythm (GO:0007623);; Molecular Function: transcription factor binding (GO:0008134);; Biological Process: biological_process (GO:0008150);; Biological Process: metabolic process (GO:0008152);; Biological Process: cell death (GO:0008219);; Molecular Function: zinc ion binding (GO:0008270);; Biological Process: biosynthetic process (GO:0009058);; Biological Process: macromolecule biosynthetic process (GO:0009059);; Biological Process: cellular response to starvation (GO:0009267);; Biological Process: rRNA transcription (GO:0009303);; Biological Process: response to external stimulus (GO:0009605);;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response to extracellular stimulus (GO:0009991);; Biological Process: gene expression (GO:0010467);; Biological Process: regulation of gene expression (GO:0010468);; Biological Process: regulation of macromolecule biosynthetic process (GO:0010556);; Biological Process: negative regulation of macromolecule biosynthetic process (GO:0010558);; Biological Process: regulation of cell cycle process (GO:0010564);; Biological Process: negative regulation of macromolecule metabolic process (GO:0010605);; Biological Process: negative regulation of gene expression (GO:0010629);; Biological Process: regulation of cell death (GO:0010941);; Biological Process: positive regulation of cell death (GO:0010942);; Biological Process: programmed cell death (GO:0012501);; Biological Process: energy derivation by oxidation of organic compounds (GO:0015980);; Biological Process: RNA metabolic process (GO:0016070);; Biological Process: rRNA metabolic process (GO:0016072);; Biological Process: heterocycle biosynthetic process (GO:0018130);; Biological Process: regulation of nucleobase-containing compound metabolic process (GO:0019219);; Biological Process: regulation of metabolic process (GO:0019222);; Biological Process: aromatic compound biosynthetic process (GO:0019438);; Biological Process: electron transport chain (GO:0022900);; Biological Process: respiratory electron transport chain (GO:0022904);; Biological Process: signaling (GO:0023052);; Cellular Component: nucleocytoplasmic transport complex (GO:0031074);;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response to nutrient levels (GO:0031667);; Biological Process: cellular response to extracellular stimulus (GO:0031668);; Biological Process: cellular response to nutrient levels (GO:0031669);; Cellular Component: membrane-enclosed lumen (GO:0031974);; Cellular Component: nuclear lumen (GO:0031981);; Biological Process: multicellular organismal process (GO:0032501);; Biological Process: RNA biosynthetic process (GO:0032774);; Biological Process: circadian regulation of gene expression (GO:0032922);; Cellular Component: macromolecular complex (GO:0032991);; Biological Process: cellular response to stress (GO:0033554);; Biological Process: cellular nitrogen compound metabolic process (GO:0034641);; Biological Process: cellular macromolecule biosynthetic process (GO:0034645);; Biological Process: nucleobase-containing compound biosynthetic process (GO:0034654);; Biological Process: ncRNA metabolic process (GO:0034660);; Biological Process: intracellular signal transduction (GO:0035556);; Biological Process: cellular response to glucose starvation (GO:0042149);; Cellular Component: NLS-dependent protein nuclear import complex (GO:0042564);; Biological Process: response to starvation (GO:0042594);; Biological Process: transcription of nuclear large rRNA transcript from RNA polymerase I promoter (GO:0042790);; Biological Process: regulation of apoptotic process (GO:0042981);; Biological Process: positive regulation of apoptotic process (GO:0043065);; Biological Process: regulation of programmed cell death (GO:0043067);; Biological Process: positive regulation of programmed cell death (GO:0043068);; Molecular Function: ion binding (GO:0043167);; Molecular Function: cation binding (GO:0043169);;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Molecular Function: sequence-specific DNA binding (GO:0043565);; Molecular Function: transcription regulatory region DNA binding (GO:0044212);;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cellular respiration (GO:0045333);; Biological Process: positive regulation of cell cycle (GO:0045787);; Biological Process: negative regulation of transcription, DNA-templated (GO:0045892);; Biological Process: negative regulation of nucleobase-containing compound metabolic process (GO:0045934);; Biological Process: heterocycle metabolic process (GO:0046483);; Molecular Function: metal ion binding (GO:0046872);; Molecular Function: transition metal ion binding (GO:0046914);; Biological Process: rhythmic process (GO:0048511);;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cellular response to stimulus (GO:0051716);; Biological Process: regulation of cell cycle (GO:0051726);; Biological Process: oxidation-reduction process (GO:0055114);; Biological Process: regulation of macromolecule metabolic process (GO:0060255);; Biological Process: biological regulation (GO:0065007);; Cellular Component: intracellular organelle lumen (GO:0070013);; Molecular Function: E-box binding (GO:0070888);; Biological Process: regulation of cell cycle arrest (GO:0071156);; Biological Process: positive regulation of cell cycle arrest (GO:0071158);; Biological Process: cellular response to external stimulus (GO:0071496);; Biological Process: organic substance metabolic process (GO:0071704);; Biological Process: signal transduction by p53 class mediator (GO:0072331);; Biological Process: intrinsic apoptotic signaling pathway by p53 class mediator (GO:0072332);; Biological Process: regulation of primary metabolic process (GO:0080090);; Biological Process: positive regulation of cell cycle process (GO:0090068);; Biological Process: nucleic acid metabolic process (GO:0090304);; Molecular Function: organic cyclic compound binding (GO:0097159);; Biological Process: apoptotic signaling pathway (GO:0097190);; Biological Process: intrinsic apoptotic signaling pathway (GO:0097193);; Biological Process: nucleic acid-templated transcription (GO:0097659);; Biological Process: ncRNA transcription (GO:0098781);; Biological Process: organic cyclic compound metabolic process (GO:1901360);; Biological Process: organic cyclic compound biosynthetic process (GO:1901362);; Molecular Function: heterocyclic compound binding (GO:1901363);; Biological Process: organic substance biosynthetic process (GO:1901576);; Biological Process: negative regulation of RNA biosynthetic process (GO:1902679);; Biological Process: regulation of nucleic acid-templated transcription (GO:1903506);; Biological Process: negative regulation of nucleic acid-templated transcription (GO:1903507);; Molecular Function: sequence-specific double-stranded DNA binding (GO:1990837);; Biological Process: regulation of cellular macromolecule biosynthetic process (GO:2000112);; Biological Process: negative regulation of cellular macromolecule biosynthetic process (GO:2000113);; Biological Process: regulation of anoikis (GO:2000209);; Biological Process: positive regulation of anoikis (GO:2000210);; Biological Process: regulation of RNA biosynthetic process (GO:2001141);; </t>
  </si>
  <si>
    <t xml:space="preserve">K02331|0.0e+00|obr:102702348|K02331 DNA polymerase phi [EC:2.7.7.7] | (RefSeq) uncharacterized LOC102702348 </t>
  </si>
  <si>
    <t>DNA polymerase phi</t>
  </si>
  <si>
    <t>hypothetical protein E2562_015365 [Oryza meyeriana var. granulata]</t>
  </si>
  <si>
    <t>molecular function: binding (GO:0005488);; biological process: biological regulation (GO:0065007);; molecular function: transcription factor activity, protein binding (GO:0000988);; cellular component: cell (GO:0005623);; cellular component: cell part (GO:0044464);; cellular component: organelle (GO:0043226);; cellular component: organelle part (GO:0044422);; biological process: metabolic process (GO:0008152);; biological process: cellular process (GO:0009987);; biological process: single-organism process (GO:0044699);; biological process: response to stimulus (GO:0050896);; biological process: rhythmic process (GO:0048511);; biological process: signaling (GO:0023052);; cellular component: macromolecular complex (GO:0032991);; cellular component: membrane-enclosed lumen (GO:0031974);; biological process: multicellular organismal process (GO:0032501)</t>
  </si>
  <si>
    <t>PH02Gene22305</t>
  </si>
  <si>
    <t xml:space="preserve">Molecular Function: ammonium transmembrane transporter activity (GO:0008519);; Biological Process: ammonium transport (GO:0015696);; Cellular Component: membrane (GO:0016020);; </t>
  </si>
  <si>
    <t xml:space="preserve">K03320|6.0e-264|ats:109737948|K03320 ammonium transporter, Amt family | (RefSeq) LOC109737948; ammonium transporter 3 member 1 </t>
  </si>
  <si>
    <t>Ammonium transporter 3 member 1 OS=Oryza sativa subsp. japonica OX=39947 GN=AMT3-1 PE=2 SV=1</t>
  </si>
  <si>
    <t>hypothetical protein E2562_017902 [Oryza meyeriana var. granulata]</t>
  </si>
  <si>
    <t>PH02Gene48372</t>
  </si>
  <si>
    <t xml:space="preserve">K03327|1.6e-12|cic:CICLE_v10018703mg|K03327 multidrug resistance protein, MATE family | (RefSeq) hypothetical protein </t>
  </si>
  <si>
    <t>G-type lectin S-receptor-like serine/threonine-protein kinase SD1-13 OS=Arabidopsis thaliana OX=3702 GN=SD113 PE=1 SV=2</t>
  </si>
  <si>
    <t>PH02Gene23932</t>
  </si>
  <si>
    <t>uncharacterized protein LOC4335540 isoform X2 [Oryza sativa Japonica Group]</t>
  </si>
  <si>
    <t>Phyllostachys_edulis_newGene_3108</t>
  </si>
  <si>
    <t>PH02Gene18034</t>
  </si>
  <si>
    <t xml:space="preserve">Cellular Component: integrator complex (GO:0032039);; Biological Process: snRNA 3'-end processing (GO:0034472);; </t>
  </si>
  <si>
    <t xml:space="preserve">K13144|0.0e+00|bdi:100825088|K13144 integrator complex subunit 7 | (RefSeq) uncharacterized protein LOC100825088 </t>
  </si>
  <si>
    <t>uncharacterized protein LOC100825088 [Brachypodium distachyon]</t>
  </si>
  <si>
    <t>PH02Gene10513</t>
  </si>
  <si>
    <t xml:space="preserve">Biological Process: cell cycle checkpoint (GO:0000075);; Molecular Function: nucleotide binding (GO:0000166);; Biological Process: protein polyubiquitination (GO:0000209);; Biological Process: mitotic cell cycle (GO:0000278);; Molecular Function: molecular_function (GO:0003674);; Molecular Function: catalytic activity (GO:0003824);; Molecular Function: ubiquitin-protein transferase activity (GO:0004842);; Molecular Function: binding (GO:0005488);; Cellular Component: cellular_component (GO:0005575);; Cellular Component: intracellular (GO:0005622);; Cellular Component: cell (GO:0005623);; Cellular Component: nucleus (GO:0005634);; Cellular Component: nucleoplasm (GO:0005654);;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cell cycle (GO:0007049);; Biological Process: mitotic cell cycle checkpoint (GO:0007093);; Biological Process: regulation of mitotic cell cycle (GO:0007346);; Biological Process: biological_process (GO:0008150);; Biological Process: metabolic process (GO:0008152);; Biological Process: catabolic process (GO:0009056);; Biological Process: macromolecule catabolic process (GO:0009057);; Biological Process: positive regulation of metabolic process (GO:0009893);; Biological Process: regulation of catabolic process (GO:0009894);; Biological Process: positive regulation of catabolic process (GO:0009896);; Biological Process: cellular process (GO:0009987);; Biological Process: positive regulation of macromolecule metabolic process (GO:0010604);; Biological Process: protein ubiquitination (GO:0016567);; Cellular Component: nuclear body (GO:0016604);; Cellular Component: PML body (GO:0016605);; Molecular Function: transferase activity (GO:0016740);; Biological Process: regulation of metabolic process (GO:0019222);; Biological Process: protein metabolic process (GO:0019538);; Molecular Function: ubiquitin-like protein transferase activity (GO:0019787);; Biological Process: modification-dependent protein catabolic process (GO:0019941);; Biological Process: cell cycle process (GO:0022402);; Biological Process: regulation of proteolysis (GO:0030162);; Biological Process: protein catabolic process (GO:0030163);; Biological Process: regulation of cellular metabolic process (GO:0031323);; Biological Process: positive regulation of cellular metabolic process (GO:0031325);; Biological Process: regulation of cellular catabolic process (GO:0031329);; Biological Process: positive regulation of cellular catabolic process (GO:0031331);; Biological Process: regulation of protein ubiquitination (GO:0031396);; Biological Process: positive regulation of protein ubiquitination (GO:0031398);; Biological Process: regulation of protein modification process (GO:0031399);; Biological Process: positive regulation of protein modification process (GO:0031401);; Biological Process: regulation of protein stability (GO:0031647);; Biological Process: protein destabilization (GO:0031648);; Cellular Component: membrane-enclosed lumen (GO:0031974);; Cellular Component: nuclear lumen (GO:0031981);; Biological Process: regulation of cellular protein metabolic process (GO:0032268);; Biological Process: positive regulation of cellular protein metabolic process (GO:0032270);; Biological Process: regulation of proteasomal ubiquitin-dependent protein catabolic process (GO:0032434);; Biological Process: positive regulation of proteasomal ubiquitin-dependent protein catabolic process (GO:0032436);; Biological Process: protein modification by small protein conjugation (GO:0032446);; Molecular Function: small molecule binding (GO:0036094);; Biological Process: protein modification process (GO:0036211);; Biological Process: regulation of protein catabolic process (GO:0042176);;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organelle part (GO:0044422);; Cellular Component: intracellular part (GO:0044424);; Cellular Component: nuclear part (GO:0044428);; Cellular Component: intracellular organelle part (GO:0044446);; Cellular Component: nucleoplasm part (GO:0044451);; Cellular Component: cell part (GO:0044464);; Biological Process: positive regulation of protein catabolic process (GO:0045732);; Biological Process: negative regulation of cell cycle (GO:0045786);; Biological Process: positive regulation of proteolysis (GO:0045862);; Biological Process: negative regulation of mitotic cell cycle (GO:0045930);;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protein metabolic process (GO:0051246);; Biological Process: positive regulation of protein metabolic process (GO:0051247);; Biological Process: proteolysis involved in cellular protein catabolic process (GO:0051603);; Biological Process: regulation of cell cycle (GO:0051726);; Biological Process: regulation of macromolecule metabolic process (GO:0060255);; Biological Process: regulation of proteasomal protein catabolic process (GO:0061136);; Molecular Function: ubiquitin protein ligase activity (GO:0061630);; Molecular Function: ubiquitin-like protein ligase activity (GO:0061659);; Biological Process: biological regulation (GO:0065007);; Biological Process: regulation of biological quality (GO:0065008);; Cellular Component: intracellular organelle lumen (GO:0070013);; Biological Process: protein modification by small protein conjugation or removal (GO:0070647);; Biological Process: organic substance metabolic process (GO:0071704);; Biological Process: regulation of primary metabolic process (GO:0080090);; Molecular Function: organic cyclic compound binding (GO:0097159);; Molecular Function: nucleoside phosphate binding (GO:1901265);; Molecular Function: heterocyclic compound binding (GO:1901363);; Biological Process: organonitrogen compound metabolic process (GO:1901564);; Biological Process: organonitrogen compound catabolic process (GO:1901565);; Biological Process: organic substance catabolic process (GO:1901575);; Biological Process: positive regulation of proteasomal protein catabolic process (GO:1901800);; Biological Process: mitotic cell cycle process (GO:1903047);; Biological Process: regulation of proteolysis involved in cellular protein catabolic process (GO:1903050);; Biological Process: positive regulation of proteolysis involved in cellular protein catabolic process (GO:1903052);; Biological Process: regulation of protein modification by small protein conjugation or removal (GO:1903320);; Biological Process: positive regulation of protein modification by small protein conjugation or removal (GO:1903322);; Biological Process: regulation of cellular protein catabolic process (GO:1903362);; Biological Process: positive regulation of cellular protein catabolic process (GO:1903364);; Biological Process: regulation of protein ubiquitination involved in ubiquitin-dependent protein catabolic process (GO:2000058);; Biological Process: positive regulation of protein ubiquitination involved in ubiquitin-dependent protein catabolic process (GO:2000060);; </t>
  </si>
  <si>
    <t xml:space="preserve">K10644|3.8e-247|bdi:100839249|K10644 E3 ubiquitin-protein ligase CHFR [EC:2.3.2.27] | (RefSeq) E3 ubiquitin-protein ligase CHFR isoform X1 </t>
  </si>
  <si>
    <t>Cysteine rich domain with multizinc binding regions</t>
  </si>
  <si>
    <t>E3 ubiquitin-protein ligase CHFR [Setaria viridis]</t>
  </si>
  <si>
    <t>biological process: cellular process (GO:0009987);; biological process: biological regulation (GO:0065007);; molecular function: binding (GO:0005488);; biological process: metabolic process (GO:0008152);; biological process: single-organism process (GO:0044699);; molecular function: catalytic activity (GO:0003824);; cellular component: cell (GO:0005623);; cellular component: cell part (GO:0044464);; cellular component: organelle (GO:0043226);; cellular component: organelle part (GO:0044422);; cellular component: membrane-enclosed lumen (GO:0031974)</t>
  </si>
  <si>
    <t>PH02Gene41382</t>
  </si>
  <si>
    <t>hypothetical protein E2562_036591 [Oryza meyeriana var. granulata]</t>
  </si>
  <si>
    <t>PH02Gene04888</t>
  </si>
  <si>
    <t>Anticodon-binding domain</t>
  </si>
  <si>
    <t>hypothetical protein OsI_08889 [Oryza sativa Indica Group]</t>
  </si>
  <si>
    <t>PH02Gene05557</t>
  </si>
  <si>
    <t xml:space="preserve">K13648|2.7e-296|osa:4339139|K13648 alpha-1,4-galacturonosyltransferase [EC:2.4.1.43] | (RefSeq) probable galacturonosyltransferase 7 isoform X1 </t>
  </si>
  <si>
    <t>PH02Gene08627</t>
  </si>
  <si>
    <t xml:space="preserve">K00655|2.5e-24|sind:105166581|K00655 1-acyl-sn-glycerol-3-phosphate acyltransferase [EC:2.3.1.51] | (RefSeq) uncharacterized protein LOC105166581 </t>
  </si>
  <si>
    <t>Multiple organellar RNA editing factor 8, chloroplastic/mitochondrial OS=Arabidopsis thaliana OX=3702 GN=MORF8 PE=1 SV=1</t>
  </si>
  <si>
    <t>DAG protein [Zea mays]</t>
  </si>
  <si>
    <t>PH02Gene43517</t>
  </si>
  <si>
    <t xml:space="preserve">K12742|3.9e-176|sbi:8083449|K12742 isoprene synthase [EC:4.2.3.27] | (RefSeq) terpene synthase 10 </t>
  </si>
  <si>
    <t>Phyllostachys_edulis_newGene_8766</t>
  </si>
  <si>
    <t xml:space="preserve">K24104|1.0e-26|thj:104799061|K24104 GPN-loop GTPase | (RefSeq) LOW QUALITY PROTEIN: uncharacterized protein LOC104799061 </t>
  </si>
  <si>
    <t>hypothetical protein SETIT_7G252300v2 [Setaria italica]</t>
  </si>
  <si>
    <t>PH02Gene24578</t>
  </si>
  <si>
    <t xml:space="preserve">K00232|0.0e+00|ats:109732666|K00232 acyl-CoA oxidase [EC:1.3.3.6] | (RefSeq) LOC109732666; acyl-coenzyme A oxidase 2, peroxisomal-like </t>
  </si>
  <si>
    <t>acyl-coenzyme A oxidase 2, peroxisomal [Hordeum vulgare]</t>
  </si>
  <si>
    <t>PH02Gene21985</t>
  </si>
  <si>
    <t xml:space="preserve">K13456|4.2e-08|adu:107464614|K13456 RPM1-interacting protein 4 | (RefSeq) RPM1-interacting protein 4 </t>
  </si>
  <si>
    <t>Protein NOI4 OS=Arabidopsis thaliana OX=3702 GN=NOI4 PE=1 SV=1</t>
  </si>
  <si>
    <t>hypothetical protein E2562_016835 [Oryza meyeriana var. granulata]</t>
  </si>
  <si>
    <t>PH02Gene16784</t>
  </si>
  <si>
    <t xml:space="preserve">Molecular Function: molecular_function (GO:0003674);; Molecular Function: catalytic activity (GO:0003824);; Molecular Function: protein binding (GO:0005515);; Cellular Component: cellular_component (GO:0005575);; Cellular Component: intracellular (GO:0005622);; Cellular Component: cell (GO:0005623);; Cellular Component: cytoplasm (GO:0005737);; Cellular Component: cytosol (GO:0005829);; Biological Process: proteolysis (GO:0006508);; Biological Process: nitrogen compound metabolic process (GO:0006807);; Biological Process: biological_process (GO:0008150);; Biological Process: metabolic process (GO:0008152);; Molecular Function: peptidase activity (GO:0008233);; Biological Process: response to radiation (GO:0009314);; Biological Process: response to light stimulus (GO:0009416);; Cellular Component: chloroplast (GO:0009507);; Cellular Component: plastid (GO:0009536);; Biological Process: response to abiotic stimulus (GO:0009628);; Biological Process: response to light intensity (GO:0009642);; Biological Process: response to high light intensity (GO:0009644);; Biological Process: negative regulation of metabolic process (GO:0009892);; Biological Process: regulation of photosynthesis (GO:0010109);; Biological Process: photoinhibition (GO:0010205);; Molecular Function: hydrolase activity (GO:0016787);; Biological Process: regulation of metabolic process (GO:0019222);; Biological Process: protein metabolic process (GO:0019538);; Biological Process: regulation of cellular metabolic process (GO:0031323);; Biological Process: negative regulation of cellular metabolic process (GO:0031324);; Biological Process: regulation of photosynthesis, light reaction (GO:0042548);; Biological Process: negative regulation of photosynthesis, light reaction (GO:0043155);;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generation of precursor metabolites and energy (GO:0043467);; Biological Process: primary metabolic process (GO:0044238);; Cellular Component: intracellular part (GO:0044424);; Cellular Component: cytoplasmic part (GO:0044444);; Cellular Component: cell part (GO:0044464);; Biological Process: negative regulation of biological process (GO:0048519);; Biological Process: negative regulation of cellular process (GO:0048523);; Biological Process: regulation of biological process (GO:0050789);; Biological Process: regulation of cellular process (GO:0050794);; Biological Process: response to stimulus (GO:0050896);; Biological Process: biological regulation (GO:0065007);; Biological Process: organic substance metabolic process (GO:0071704);; Biological Process: organonitrogen compound metabolic process (GO:1901564);; Biological Process: negative regulation of photosynthesis (GO:1905156);; </t>
  </si>
  <si>
    <t xml:space="preserve">K22686|0.0e+00|obr:102718058|K22686 pro-apoptotic serine protease NMA111 [EC:3.4.21.-] | (RefSeq) protease Do-like 7 </t>
  </si>
  <si>
    <t>PDZ-like domain</t>
  </si>
  <si>
    <t>Protease Do-like 7 OS=Arabidopsis thaliana OX=3702 GN=DEGP7 PE=2 SV=1</t>
  </si>
  <si>
    <t>hypothetical protein E2562_028936 [Oryza meyeriana var. granulata]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</si>
  <si>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response to stimulus (GO:0050896);; cellular component: organelle (GO:0043226);; biological process: biological regulation (GO:0065007)</t>
  </si>
  <si>
    <t>PH02Gene28083</t>
  </si>
  <si>
    <t xml:space="preserve">K01183|5.3e-129|ats:109758567|K01183 chitinase [EC:3.2.1.14] | (RefSeq) LOC109758567; chitinase 6-like </t>
  </si>
  <si>
    <t>PH02Gene34975</t>
  </si>
  <si>
    <t xml:space="preserve">K00799|2.2e-99|bdi:100843120|K00799 glutathione S-transferase [EC:2.5.1.18] | (RefSeq) probable glutathione S-transferase GSTU6 </t>
  </si>
  <si>
    <t>probable glutathione S-transferase GSTU6 [Brachypodium distachyon]</t>
  </si>
  <si>
    <t>PH02Gene11317</t>
  </si>
  <si>
    <t>Uncharacterized membrane protein At3g27390 OS=Arabidopsis thaliana OX=3702 GN=At3g27390 PE=1 SV=2</t>
  </si>
  <si>
    <t>hypothetical protein E2562_010909 [Oryza meyeriana var. granulata]</t>
  </si>
  <si>
    <t>PH02Gene27680</t>
  </si>
  <si>
    <t>PH02Gene32883</t>
  </si>
  <si>
    <t xml:space="preserve">Molecular Function: transferase activity, transferring alkyl or aryl (other than methyl) groups (GO:0016765);; </t>
  </si>
  <si>
    <t xml:space="preserve">K11778|2.0e-13|dosa:Os01t0857200-01|K11778 ditrans,polycis-polyprenyl diphosphate synthase [EC:2.5.1.87] | (RefSeq) Os01g0857200; Di-trans-poly-cis-decaprenylcistransferase family protein. </t>
  </si>
  <si>
    <t>Putative undecaprenyl diphosphate synthase</t>
  </si>
  <si>
    <t>putative 3-deoxy-D-manno-octulosonic acid transferase, mitochondrial [Panicum miliaceum]</t>
  </si>
  <si>
    <t>PH02Gene08794</t>
  </si>
  <si>
    <t xml:space="preserve">K13424|1.2e-22|egu:109505826|K13424 WRKY transcription factor 33 | (RefSeq) WRKY transcription factor WRKY24-like </t>
  </si>
  <si>
    <t>WRKY transcription factor 6 OS=Arabidopsis thaliana OX=3702 GN=WRKY6 PE=1 SV=1</t>
  </si>
  <si>
    <t>WAKY 1 protein [Phyllostachys edulis]</t>
  </si>
  <si>
    <t>PH02Gene35677</t>
  </si>
  <si>
    <t xml:space="preserve">Molecular Function: deaminase activity (GO:0019239);; </t>
  </si>
  <si>
    <t xml:space="preserve">K01488|3.4e-190|obr:102720813|K01488 adenosine deaminase [EC:3.5.4.4] | (RefSeq) adenosine deaminase-like protein </t>
  </si>
  <si>
    <t>N6-mAMP deaminase OS=Arabidopsis thaliana OX=3702 GN=MAPDA PE=1 SV=1</t>
  </si>
  <si>
    <t>PREDICTED: adenosine deaminase-like protein [Oryza brachyantha]</t>
  </si>
  <si>
    <t>PH02Gene13871</t>
  </si>
  <si>
    <t xml:space="preserve">Cellular Component: plasma membrane (GO:0005886);; Cellular Component: plasmodesma (GO:0009506);; Cellular Component: membrane (GO:0016020);; Cellular Component: integral component of membrane (GO:0016021);; </t>
  </si>
  <si>
    <t>Os06g0645600, partial [Oryza sativa Japonica Group]</t>
  </si>
  <si>
    <t>PH02Gene11728</t>
  </si>
  <si>
    <t>Pentatricopeptide repeat-containing protein ATP4, chloroplastic OS=Zea mays OX=4577 GN=ATP4 PE=2 SV=1</t>
  </si>
  <si>
    <t>pentatricopeptide repeat-containing protein [Hordeum vulgare]</t>
  </si>
  <si>
    <t>PH02Gene22871</t>
  </si>
  <si>
    <t xml:space="preserve">Molecular Function: RNA polymerase II regulatory region sequence-specific DNA binding (GO:0000977);; Molecular Function: purine-rich negative regulatory element binding (GO:0032422);; </t>
  </si>
  <si>
    <t xml:space="preserve">K21772|8.0e-155|dosa:Os01t0260700-01|K21772 transcriptional activator protein Pur-alpha | (RefSeq) Os01g0260700; Similar to PUR ALPHA-1. </t>
  </si>
  <si>
    <t>PurA ssDNA and RNA-binding protein</t>
  </si>
  <si>
    <t>Transcription factor Pur-alpha 1 OS=Arabidopsis thaliana OX=3702 GN=PURA1 PE=1 SV=2</t>
  </si>
  <si>
    <t>hypothetical protein OsI_01264 [Oryza sativa Indica Group]</t>
  </si>
  <si>
    <t>PH02Gene41729</t>
  </si>
  <si>
    <t xml:space="preserve">K20181|1.2e-81|mtr:MTR_5g026090|K20181 vacuolar protein sorting-associated protein 18 | (RefSeq) vacuolar sorting-associated-like protein </t>
  </si>
  <si>
    <t>PH02Gene29462</t>
  </si>
  <si>
    <t xml:space="preserve">Biological Process: response to acid chemical (GO:0001101);; Molecular Function: molecular_function (GO:0003674);; Molecular Function: catalytic activity (GO:0003824);; Molecular Function: thiosulfate sulfurtransferase activity (GO:0004792);; Cellular Component: cellular_component (GO:0005575);; Cellular Component: intracellular (GO:0005622);; Cellular Component: cell (GO:0005623);; Cellular Component: cytoplasm (GO:0005737);; Biological Process: response to stress (GO:0006950);; Biological Process: response to oxidative stress (GO:0006979);; Biological Process: aging (GO:0007568);; Biological Process: biological_process (GO:0008150);; Cellular Component: chloroplast (GO:0009507);; Cellular Component: plastid (GO:0009536);; Biological Process: response to wounding (GO:0009611);; Biological Process: response to endogenous stimulus (GO:0009719);; Biological Process: response to hormone (GO:0009725);; Biological Process: response to jasmonic acid (GO:0009753);; Biological Process: response to organic substance (GO:0010033);; Molecular Function: transferase activity (GO:0016740);; Molecular Function: transferase activity, transferring sulfur-containing groups (GO:0016782);; Molecular Function: sulfurtransferase activity (GO:0016783);; Biological Process: developmental process (GO:0032502);;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response to stimulus (GO:0050896);; Biological Process: response to oxygen-containing compound (GO:1901700);; </t>
  </si>
  <si>
    <t xml:space="preserve">K22547|4.7e-25|mus:103995019|K22547 arsenate reductase [EC:1.20.4.1] | (RefSeq) thiosulfate sulfurtransferase 18-like </t>
  </si>
  <si>
    <t>Senescence-associated protein DIN1 OS=Raphanus sativus OX=3726 GN=DIN1 PE=2 SV=1</t>
  </si>
  <si>
    <t>hypothetical protein E2562_014409 [Oryza meyeriana var. granulata]</t>
  </si>
  <si>
    <t>biological process: response to stimulus (GO:0050896);; molecular function: catalytic activity (GO:0003824);; cellular component: cell (GO:0005623);; cellular component: cell part (GO:0044464);; biological process: developmental process (GO:0032502);; biological process: single-organism process (GO:0044699);; cellular component: organelle (GO:0043226)</t>
  </si>
  <si>
    <t>Phyllostachys_edulis_newGene_2447</t>
  </si>
  <si>
    <t>PH02Gene40974</t>
  </si>
  <si>
    <t xml:space="preserve">Biological Process: chlorophyll biosynthetic process (GO:0015995);; Cellular Component: integral component of membrane (GO:0016021);; Molecular Function: chlorophyll synthetase activity (GO:0046408);; </t>
  </si>
  <si>
    <t xml:space="preserve">K04040|8.9e-191|sita:101764766|K04040 chlorophyll/bacteriochlorophyll a synthase [EC:2.5.1.62 2.5.1.133] | (RefSeq) chlorophyll synthase, chloroplastic </t>
  </si>
  <si>
    <t>UbiA prenyltransferase family</t>
  </si>
  <si>
    <t>Chlorophyll synthase, chloroplastic OS=Avena sativa OX=4498 GN=CHLG PE=1 SV=1</t>
  </si>
  <si>
    <t>chlorophyll synthase, chloroplastic [Panicum hallii]</t>
  </si>
  <si>
    <t>Phyllostachys_edulis_newGene_19275</t>
  </si>
  <si>
    <t>PH02Gene22428</t>
  </si>
  <si>
    <t>uncharacterized protein LOC100836439 [Brachypodium distachyon]</t>
  </si>
  <si>
    <t>PH02Gene15119</t>
  </si>
  <si>
    <t xml:space="preserve">Molecular Function: oligosaccharyl transferase activity (GO:0004576);; Molecular Function: ATP binding (GO:0005524);; Biological Process: protein glycosylation (GO:0006486);; Cellular Component: integral component of membrane (GO:0016021);; </t>
  </si>
  <si>
    <t xml:space="preserve">K07151|0.0e+00|bdi:100830628|K07151 dolichyl-diphosphooligosaccharide---protein glycosyltransferase [EC:2.4.99.18] | (RefSeq) dolichyl-diphosphooligosaccharide--protein glycosyltransferase subunit STT3A </t>
  </si>
  <si>
    <t>Dolichyl-diphosphooligosaccharide--protein glycosyltransferase subunit STT3A OS=Oryza sativa subsp. japonica OX=39947 GN=STT3A PE=2 SV=1</t>
  </si>
  <si>
    <t>hypothetical protein EJB05_17008 [Eragrostis curvula]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</si>
  <si>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(GO:0044699);; cellular component: membrane (GO:0016020);; cellular component: membrane part (GO:0044425)</t>
  </si>
  <si>
    <t>PH02Gene04445</t>
  </si>
  <si>
    <t xml:space="preserve">Cellular Component: SAGA complex (GO:0000124);; Molecular Function: transcription regulatory region sequence-specific DNA binding (GO:0000976);; Cellular Component: transcription factor TFIID complex (GO:0005669);; Biological Process: DNA-templated transcription, initiation (GO:0006352);; Biological Process: transcription from RNA polymerase II promoter (GO:0006366);; Molecular Function: transcription factor binding (GO:0008134);; Biological Process: positive regulation of transcription from RNA polymerase II promoter (GO:0045944);; Molecular Function: protein heterodimerization activity (GO:0046982);; </t>
  </si>
  <si>
    <t xml:space="preserve">K03133|4.3e-48|bdi:100834532|K03133 transcription initiation factor TFIID subunit 9B | (RefSeq) transcription initiation factor TFIID subunit 9 </t>
  </si>
  <si>
    <t>Transcription initiation factor IID, 31kD subunit</t>
  </si>
  <si>
    <t>Transcription initiation factor TFIID subunit 9 OS=Arabidopsis thaliana OX=3702 GN=TAF9 PE=1 SV=1</t>
  </si>
  <si>
    <t>transcription initiation factor TFIID subunit 9 [Brachypodium distachyon]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</si>
  <si>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biological regulation (GO:0065007)</t>
  </si>
  <si>
    <t>Phyllostachys_edulis_newGene_18535</t>
  </si>
  <si>
    <t xml:space="preserve">K02995|2.3e-08|adu:107464504|K02995 small subunit ribosomal protein S8e | (RefSeq) 40S ribosomal protein S8 </t>
  </si>
  <si>
    <t>Os02g0513700, partial [Oryza sativa Japonica Group]</t>
  </si>
  <si>
    <t>PH02Gene48058</t>
  </si>
  <si>
    <t xml:space="preserve">Cellular Component: cellular_component (GO:0005575);; Cellular Component: cell (GO:0005623);; Cellular Component: plasma membrane (GO:0005886);; Molecular Function: electron carrier activity (GO:0009055);; Molecular Function: protein disulfide oxidoreductase activity (GO:0015035);; Cellular Component: membrane (GO:0016020);; Cellular Component: cell part (GO:0044464);; Biological Process: cell redox homeostasis (GO:0045454);; Cellular Component: cell periphery (GO:0071944);; </t>
  </si>
  <si>
    <t xml:space="preserve">K17479|3.2e-85|dosa:Os07t0659900-01|K17479 glutaredoxin domain-containing cysteine-rich protein 1 | (RefSeq) Os07g0659900; Thioredoxin fold domain containing protein. </t>
  </si>
  <si>
    <t>hypothetical protein E2562_015863 [Oryza meyeriana var. granulata]</t>
  </si>
  <si>
    <t>cellular component: cell (GO:0005623);; cellular component: membrane (GO:0016020);; cellular component: cell part (GO:0044464);; molecular function: electron carrier activity (GO:0009055);; biological process: metabolic process (GO:0008152);; biological process: single-organism process (GO:0044699);; molecular function: catalytic activity (GO:0003824);; biological process: cellular process (GO:0009987);; biological process: biological regulation (GO:0065007)</t>
  </si>
  <si>
    <t>Phyllostachys_edulis_newGene_3253</t>
  </si>
  <si>
    <t>PH02Gene21662</t>
  </si>
  <si>
    <t xml:space="preserve">Molecular Function: molecular_function (GO:0003674);; Molecular Function: catalytic activity (GO:0003824);; Cellular Component: cellular_component (GO:0005575);; Cellular Component: intracellular (GO:0005622);; Cellular Component: cell (GO:0005623);; Cellular Component: cytoplasm (GO:0005737);; Cellular Component: Golgi apparatus (GO:0005794);; Biological Process: protein glycosylation (GO:0006486);; Molecular Function: galactosyltransferase activity (GO:0008378);; Cellular Component: endomembrane system (GO:0012505);; Cellular Component: membrane (GO:0016020);; Molecular Function: transferase activity (GO:0016740);; Molecular Function: transferase activity, transferring glycosyl groups (GO:0016757);; Molecular Function: transferase activity, transferring hexosyl groups (GO:0016758);;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Molecular Function: beta-1,3-galactosyltransferase activity (GO:0048531);; </t>
  </si>
  <si>
    <t xml:space="preserve">K20855|7.6e-209|obr:102707897|K20855 beta-1,3-galactosyltransferase 1/2/3/4/5/7/8 [EC:2.4.1.-] | (RefSeq) beta-1,3-galactosyltransferase 7-like </t>
  </si>
  <si>
    <t>Beta-1,3-galactosyltransferase 7 OS=Arabidopsis thaliana OX=3702 GN=B3GALT7 PE=2 SV=1</t>
  </si>
  <si>
    <t>hypothetical protein E2562_009334 [Oryza meyeriana var. granulata]</t>
  </si>
  <si>
    <t>molecular function: catalytic activity (GO:0003824);;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(GO:0044699);; cellular component: membrane (GO:0016020)</t>
  </si>
  <si>
    <t>PH02Gene08095</t>
  </si>
  <si>
    <t xml:space="preserve">K17991|6.4e-83|ats:109755607|K17991 peroxygenase [EC:1.11.2.3] | (RefSeq) LOC109755607; probable peroxygenase 5 </t>
  </si>
  <si>
    <t>Probable peroxygenase 5 OS=Arabidopsis thaliana OX=3702 GN=PXG5 PE=2 SV=1</t>
  </si>
  <si>
    <t>hypothetical protein E2562_010430 [Oryza meyeriana var. granulata]</t>
  </si>
  <si>
    <t>PH02Gene32910</t>
  </si>
  <si>
    <t xml:space="preserve">K22374|8.4e-145|sbi:8066018|K22374 3''-deamino-3''-oxonicotianamine reductase [EC:1.1.1.285] | (RefSeq) probable NAD(P)H-dependent oxidoreductase 1 </t>
  </si>
  <si>
    <t>Probable NAD(P)H-dependent oxidoreductase 2 OS=Oryza sativa subsp. japonica OX=39947 GN=Os10g0113100 PE=2 SV=1</t>
  </si>
  <si>
    <t>hypothetical protein EJB05_47173, partial [Eragrostis curvula]</t>
  </si>
  <si>
    <t>PH02Gene18867</t>
  </si>
  <si>
    <t>probable inactive poly [ADP-ribose] polymerase SRO3 [Brachypodium distachyon]</t>
  </si>
  <si>
    <t>PH02Gene09063</t>
  </si>
  <si>
    <t xml:space="preserve">K17302|2.0e-104|ats:109770508|K17302 coatomer subunit beta' | (RefSeq) uncharacterized protein LOC109770508 isoform X1 </t>
  </si>
  <si>
    <t>Cysteine-rich receptor-like protein kinase 26 OS=Arabidopsis thaliana OX=3702 GN=CRK26 PE=2 SV=1</t>
  </si>
  <si>
    <t>PH02Gene09909</t>
  </si>
  <si>
    <t xml:space="preserve">K10704|1.1e-84|obr:102713253|K10704 ubiquitin-conjugating enzyme E2 variant | (RefSeq) ubiquitin-conjugating enzyme E2 variant 1D-like </t>
  </si>
  <si>
    <t>Ubiquitin-conjugating enzyme E2 variant 1A OS=Arabidopsis thaliana OX=3702 GN=UEV1A PE=1 SV=1</t>
  </si>
  <si>
    <t>hypothetical protein E2562_001449 [Oryza meyeriana var. granulata]</t>
  </si>
  <si>
    <t>PH02Gene06847</t>
  </si>
  <si>
    <t xml:space="preserve">K02947|1.5e-87|bdi:100825191|K02947 small subunit ribosomal protein S10e | (RefSeq) 40S ribosomal protein S10-1 </t>
  </si>
  <si>
    <t>hypothetical protein BRADI_2g61560v3 [Brachypodium distachyon]</t>
  </si>
  <si>
    <t>PH02Gene46630</t>
  </si>
  <si>
    <t xml:space="preserve">K09286|1.3e-25|aly:110225455|K09286 EREBP-like factor | (RefSeq) ethylene-responsive transcription factor RAP2-6 isoform X1 </t>
  </si>
  <si>
    <t>Ethylene-responsive transcription factor ERF110 OS=Arabidopsis thaliana OX=3702 GN=ERF110 PE=2 SV=2</t>
  </si>
  <si>
    <t>hypothetical protein EE612_053731 [Oryza sativa]</t>
  </si>
  <si>
    <t>PH02Gene14706</t>
  </si>
  <si>
    <t xml:space="preserve">Molecular Function: 3-beta-hydroxy-delta5-steroid dehydrogenase activity (GO:0003854);; Biological Process: steroid biosynthetic process (GO:0006694);; Biological Process: lignin biosynthetic process (GO:0009809);; Biological Process: defense response to bacterium (GO:0042742);; </t>
  </si>
  <si>
    <t xml:space="preserve">K09753|7.0e-39|ppp:112288176|K09753 cinnamoyl-CoA reductase [EC:1.2.1.44] | (RefSeq) cinnamoyl-CoA reductase 1-like isoform X1 </t>
  </si>
  <si>
    <t>hypothetical protein EE612_004583 [Oryza sativa]</t>
  </si>
  <si>
    <t>biological process: metabolic process (GO:0008152);; biological process: single-organism process (GO:0044699);; molecular function: catalytic activity (GO:0003824);; biological process: cellular process (GO:0009987);; biological process: response to stimulus (GO:0050896);; biological process: multi-organism process (GO:0051704)</t>
  </si>
  <si>
    <t>PH02Gene23749</t>
  </si>
  <si>
    <t xml:space="preserve">Biological Process: glycerol ether metabolic process (GO:0006662);; Molecular Function: protein disulfide oxidoreductase activity (GO:0015035);; Biological Process: cell redox homeostasis (GO:0045454);; </t>
  </si>
  <si>
    <t xml:space="preserve">K03671|2.9e-67|dosa:Os02t0639900-01|K03671 thioredoxin 1 | (RefSeq) Os02g0639900; Similar to Thioredoxin M-type, chloroplast precursor (TRX-M). </t>
  </si>
  <si>
    <t>Thioredoxin M1, chloroplastic OS=Oryza sativa subsp. japonica OX=39947 GN=Os02g0639900 PE=2 SV=1</t>
  </si>
  <si>
    <t>RecName: Full=Thioredoxin M1, chloroplastic; Short=OsTrxm1; AltName: Full=OsTrx08; Flags: Precursor [Oryza sativa Japonica Group]</t>
  </si>
  <si>
    <t>biological process: metabolic process (GO:0008152);; biological process: single-organism process (GO:0044699);; molecular function: catalytic activity (GO:0003824);; biological process: cellular process (GO:0009987);; biological process: biological regulation (GO:0065007)</t>
  </si>
  <si>
    <t>PH02Gene31103</t>
  </si>
  <si>
    <t xml:space="preserve">Molecular Function: transcription cofactor activity (GO:0003712);; Biological Process: regulation of transcription from RNA polymerase II promoter (GO:0006357);; Cellular Component: mediator complex (GO:0016592);; </t>
  </si>
  <si>
    <t xml:space="preserve">K15164|0.0e+00|obr:102703783|K15164 mediator of RNA polymerase II transcription subunit 13 | (RefSeq) mediator of RNA polymerase II transcription subunit 13 </t>
  </si>
  <si>
    <t>MID domain of medPIWI</t>
  </si>
  <si>
    <t>Mediator of RNA polymerase II transcription subunit 13 OS=Arabidopsis thaliana OX=3702 GN=MED13 PE=1 SV=1</t>
  </si>
  <si>
    <t>hypothetical protein EJB05_46189, partial [Eragrostis curvula]</t>
  </si>
  <si>
    <t>PH02Gene29466</t>
  </si>
  <si>
    <t xml:space="preserve">K16190|2.8e-12|bdi:100843665|K16190 glucuronokinase [EC:2.7.1.43] | (RefSeq) transcription factor TDR </t>
  </si>
  <si>
    <t>Transcription factor bHLH93 OS=Arabidopsis thaliana OX=3702 GN=BHLH93 PE=1 SV=1</t>
  </si>
  <si>
    <t>hypothetical protein E2562_014406 [Oryza meyeriana var. granulata]</t>
  </si>
  <si>
    <t>PH02Gene08432</t>
  </si>
  <si>
    <t xml:space="preserve">K13832|1.4e-09|boe:106335320|K13832 3-dehydroquinate dehydratase / shikimate dehydrogenase [EC:4.2.1.10 1.1.1.25] | (RefSeq) bifunctional 3-dehydroquinate dehydratase/shikimate dehydrogenase, chloroplastic-like isoform X1 </t>
  </si>
  <si>
    <t>Zinc finger CCCH domain-containing protein 66 OS=Oryza sativa subsp. japonica OX=39947 GN=Os12g0405100 PE=2 SV=1</t>
  </si>
  <si>
    <t>zinc finger CCCH domain-containing protein 66-like isoform X2 [Panicum miliaceum]</t>
  </si>
  <si>
    <t>Phyllostachys_edulis_newGene_17119</t>
  </si>
  <si>
    <t>PH02Gene47163</t>
  </si>
  <si>
    <t xml:space="preserve">Molecular Function: ferroxidase activity (GO:0004322);; Biological Process: iron ion transport (GO:0006826);; Biological Process: cellular iron ion homeostasis (GO:0006879);; Molecular Function: ferric iron binding (GO:0008199);; </t>
  </si>
  <si>
    <t xml:space="preserve">K00522|1.7e-116|sbi:110437661|K00522 ferritin heavy chain [EC:1.16.3.2] | (RefSeq) ferritin-1, chloroplastic </t>
  </si>
  <si>
    <t>Ferritin-like domain</t>
  </si>
  <si>
    <t>Ferritin-1, chloroplastic OS=Zea mays OX=4577 GN=FER1 PE=1 SV=2</t>
  </si>
  <si>
    <t>hypothetical protein EJB05_30042 [Eragrostis curvula]</t>
  </si>
  <si>
    <t>biological process: metabolic process (GO:0008152);; biological process: single-organism process (GO:0044699);; molecular function: catalytic activity (GO:0003824);; biological process: localization (GO:0051179);; biological process: cellular process (GO:0009987);; biological process: biological regulation (GO:0065007);; molecular function: binding (GO:0005488)</t>
  </si>
  <si>
    <t>PH02Gene27112</t>
  </si>
  <si>
    <t>uncharacterized protein LOC109757101 [Aegilops tauschii subsp. tauschii]</t>
  </si>
  <si>
    <t>PH02Gene36757</t>
  </si>
  <si>
    <t xml:space="preserve">K13199|2.5e-121|sbi:8082208|K13199 plasminogen activator inhibitor 1 RNA-binding protein | (RefSeq) RGG repeats nuclear RNA binding protein A </t>
  </si>
  <si>
    <t>PH02Gene10555</t>
  </si>
  <si>
    <t>hypothetical protein E2562_015749 [Oryza meyeriana var. granulata]</t>
  </si>
  <si>
    <t>PH02Gene40175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</si>
  <si>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integral component of membrane (GO:0016021);; </t>
  </si>
  <si>
    <t xml:space="preserve">K24104|2.6e-71|thj:104799061|K24104 GPN-loop GTPase | (RefSeq) LOW QUALITY PROTEIN: uncharacterized protein LOC104799061 </t>
  </si>
  <si>
    <t>putative cysteine-rich receptor-like protein kinase 20 [Aegilops tauschii subsp. tauschii]</t>
  </si>
  <si>
    <t>PH02Gene29095</t>
  </si>
  <si>
    <t xml:space="preserve">K22771|2.9e-234|zma:103649679|K22771 flavonol-3-O-L-rhamnoside-7-O-glucosyltransferase [EC:2.4.1.-] | (RefSeq) UDP-glycosyltransferase 73E1 </t>
  </si>
  <si>
    <t>PH02Gene35848</t>
  </si>
  <si>
    <t xml:space="preserve">K03686|2.8e-23|dosa:Os02t0804500-01|K03686 molecular chaperone DnaJ | (RefSeq) Os02g0804500; Molecular chaperone, heat shock protein, Hsp40, DnaJ domain containing protein. </t>
  </si>
  <si>
    <t>Probable LRR receptor-like serine/threonine-protein kinase At1g07650 OS=Arabidopsis thaliana OX=3702 GN=At1g07650 PE=1 SV=1</t>
  </si>
  <si>
    <t>hypothetical protein EE612_047141 [Oryza sativa]</t>
  </si>
  <si>
    <t>Phyllostachys_edulis_newGene_2308</t>
  </si>
  <si>
    <t>PH02Gene00102</t>
  </si>
  <si>
    <t xml:space="preserve">K00434|5.6e-133|zma:100283822|K00434 L-ascorbate peroxidase [EC:1.11.1.11] | (RefSeq) APx1 - Cytosolic Ascorbate Peroxidase </t>
  </si>
  <si>
    <t>PH02Gene31645</t>
  </si>
  <si>
    <t xml:space="preserve">K13457|7.5e-157|bdi:100841091|K13457 disease resistance protein RPM1 | (RefSeq) disease resistance protein RPM1 </t>
  </si>
  <si>
    <t>PH02Gene05980</t>
  </si>
  <si>
    <t xml:space="preserve">K14664|6.9e-189|sbi:8080188|K14664 IAA-amino acid hydrolase [EC:3.5.1.-] | (RefSeq) IAA-amino acid hydrolase ILR1-like 3 </t>
  </si>
  <si>
    <t>IAA-amino acid hydrolase ILR1-like 4 OS=Oryza sativa subsp. japonica OX=39947 GN=ILL4 PE=2 SV=1</t>
  </si>
  <si>
    <t>hypothetical protein PAHAL_9G019200 [Panicum hallii]</t>
  </si>
  <si>
    <t>PH02Gene11053</t>
  </si>
  <si>
    <t>Phyllostachys_edulis_newGene_29</t>
  </si>
  <si>
    <t>uncharacterized protein LOC100839830 [Brachypodium distachyon]</t>
  </si>
  <si>
    <t>Phyllostachys_edulis_newGene_3712</t>
  </si>
  <si>
    <t>PH02Gene17805</t>
  </si>
  <si>
    <t xml:space="preserve">K01087|2.0e-160|bdi:100834071|K01087 trehalose 6-phosphate phosphatase [EC:3.1.3.12] | (RefSeq) probable trehalose-phosphate phosphatase 9 </t>
  </si>
  <si>
    <t>Probable trehalose-phosphate phosphatase 9 OS=Oryza sativa subsp. japonica OX=39947 GN=TPP9 PE=3 SV=1</t>
  </si>
  <si>
    <t>probable trehalose-phosphate phosphatase 9 [Brachypodium distachyon]</t>
  </si>
  <si>
    <t>PH02Gene30736</t>
  </si>
  <si>
    <t>hypothetical protein E2562_009062 [Oryza meyeriana var. granulata]</t>
  </si>
  <si>
    <t>PH02Gene00943</t>
  </si>
  <si>
    <t xml:space="preserve">K20241|4.4e-133|aof:109823681|K20241 WD repeat-containing protein 44 | (RefSeq) WD repeat-containing protein YMR102C-like </t>
  </si>
  <si>
    <t>WD repeat-containing protein 44-like [Setaria viridis]</t>
  </si>
  <si>
    <t>PH02Gene37521</t>
  </si>
  <si>
    <t xml:space="preserve">Biological Process: defense response (GO:0006952);; Biological Process: tryptophan catabolic process to kynurenine (GO:0019441);; Molecular Function: heme binding (GO:0020037);; Molecular Function: metal ion binding (GO:0046872);; </t>
  </si>
  <si>
    <t>Hs1pro-1 protein C-terminus</t>
  </si>
  <si>
    <t>Nematode resistance protein-like HSPRO1 OS=Arabidopsis thaliana OX=3702 GN=HSPRO1 PE=1 SV=1</t>
  </si>
  <si>
    <t>Hs1 [Hordeum vulgare]</t>
  </si>
  <si>
    <t>biological process: response to stimulus (GO:0050896);; biological process: metabolic process (GO:0008152);; biological process: cellular process (GO:0009987);; biological process: single-organism process (GO:0044699);; molecular function: binding (GO:0005488)</t>
  </si>
  <si>
    <t>Phyllostachys_edulis_newGene_9397</t>
  </si>
  <si>
    <t>hypothetical protein E2562_013340 [Oryza meyeriana var. granulata]</t>
  </si>
  <si>
    <t>PH02Gene13138</t>
  </si>
  <si>
    <t xml:space="preserve">K22845|1.3e-91|egu:105040783|K22845 phlorizin synthase [EC:2.4.1.357] | (RefSeq) UDP-glycosyltransferase 88B1-like </t>
  </si>
  <si>
    <t>PH02Gene49097</t>
  </si>
  <si>
    <t xml:space="preserve">K20181|7.6e-92|mtr:MTR_5g026090|K20181 vacuolar protein sorting-associated protein 18 | (RefSeq) vacuolar sorting-associated-like protein </t>
  </si>
  <si>
    <t>PREDICTED: putative receptor-like protein kinase At3g47110 [Oryza brachyantha]</t>
  </si>
  <si>
    <t>Phyllostachys_edulis_newGene_12934</t>
  </si>
  <si>
    <t>PH02Gene36702</t>
  </si>
  <si>
    <t xml:space="preserve">K20102|9.6e-283|sita:101780019|K20102 YTH domain-containing family protein | (RefSeq) uncharacterized protein LOC101780019 </t>
  </si>
  <si>
    <t>uncharacterized protein LOC101780019 [Setaria italica]</t>
  </si>
  <si>
    <t>PH02Gene17440</t>
  </si>
  <si>
    <t xml:space="preserve">K14491|8.7e-09|ath:AT1G49190|K14491 two-component response regulator ARR-B family | (RefSeq) RR19; response regulator 19 </t>
  </si>
  <si>
    <t>Myb family transcription factor MPH1 OS=Oryza sativa subsp. japonica OX=39947 GN=MPH1 PE=2 SV=1</t>
  </si>
  <si>
    <t>hypothetical protein EJB05_41906 [Eragrostis curvula]</t>
  </si>
  <si>
    <t>Phyllostachys_edulis_newGene_671</t>
  </si>
  <si>
    <t>PH02Gene24023</t>
  </si>
  <si>
    <t>[PR]</t>
  </si>
  <si>
    <t>Inorganic ion transport and metabolism;; General function prediction only</t>
  </si>
  <si>
    <t>Methionine gamma-lyase</t>
  </si>
  <si>
    <t>uncharacterized protein LOC9267409 [Oryza sativa Japonica Group]</t>
  </si>
  <si>
    <t>PH02Gene44751</t>
  </si>
  <si>
    <t>uncharacterized protein LOC100840108 [Brachypodium distachyon]</t>
  </si>
  <si>
    <t>PH02Gene31798</t>
  </si>
  <si>
    <t xml:space="preserve">K01114|7.5e-265|obr:102717382|K01114 phospholipase C [EC:3.1.4.3] | (RefSeq) non-specific phospholipase C4-like </t>
  </si>
  <si>
    <t>hypothetical protein EJB05_54760, partial [Eragrostis curvula]</t>
  </si>
  <si>
    <t>PH02Gene17443</t>
  </si>
  <si>
    <t xml:space="preserve">K13717|7.0e-13|ota:OT_ostta09g03650|K13717 OTU domain-containing protein 3 [EC:3.4.19.12] | (RefSeq) Ovarian tumour, otubain </t>
  </si>
  <si>
    <t>[TO]</t>
  </si>
  <si>
    <t>Signal transduction mechanisms;; Posttranslational modification, protein turnover, chaperones</t>
  </si>
  <si>
    <t>OTU-like cysteine protease</t>
  </si>
  <si>
    <t>OVARIAN TUMOR DOMAIN-containing deubiquitinating enzyme 11 OS=Arabidopsis thaliana OX=3702 GN=OTU11 PE=2 SV=1</t>
  </si>
  <si>
    <t>OTU domain-containing protein DDB_G0284757 isoform X1 [Oryza sativa Japonica Group]</t>
  </si>
  <si>
    <t>PH02Gene07474</t>
  </si>
  <si>
    <t xml:space="preserve">K01507|3.9e-115|dosa:Os05t0114000-01|K01507 inorganic pyrophosphatase [EC:3.6.1.1] | (RefSeq) Os05g0114000; Similar to PRLI-interacting factor F (Fragment). </t>
  </si>
  <si>
    <t>soluble inorganic pyrophosphatase 4 [Oryza sativa Japonica Group]</t>
  </si>
  <si>
    <t>PH02Gene12534</t>
  </si>
  <si>
    <t xml:space="preserve">Molecular Function: molecular_function (GO:0003674);; Molecular Function: binding (GO:0005488);; Cellular Component: cellular_component (GO:0005575);; Cellular Component: intracellular (GO:0005622);; Cellular Component: cell (GO:0005623);; Cellular Component: cytoplasm (GO:0005737);; Cellular Component: mitochondrion (GO:0005739);; Biological Process: response to stress (GO:0006950);; Biological Process: response to osmotic stress (GO:0006970);; Biological Process: biological_process (GO:0008150);; Biological Process: response to abiotic stimulus (GO:0009628);; Biological Process: response to salt stress (GO:0009651);; Biological Process: cellular process (GO:0009987);; Biological Process: cellular homeostasis (GO:0019725);; Biological Process: homeostatic process (GO:0042592);; Molecular Function: ion binding (GO:0043167);; Molecular Function: cation binding (GO:0043169);;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cell redox homeostasis (GO:0045454);; Molecular Function: metal ion binding (GO:0046872);; Molecular Function: transition metal ion binding (GO:0046914);; Biological Process: regulation of biological process (GO:0050789);; Biological Process: regulation of cellular process (GO:0050794);; Biological Process: response to stimulus (GO:0050896);; Molecular Function: cobalt ion binding (GO:0050897);; Biological Process: biological regulation (GO:0065007);; Biological Process: regulation of biological quality (GO:0065008);; </t>
  </si>
  <si>
    <t>CBS domain-containing protein CBSX3, mitochondrial OS=Arabidopsis thaliana OX=3702 GN=CBSX3 PE=1 SV=1</t>
  </si>
  <si>
    <t>PREDICTED: CBS domain-containing protein CBSX3, mitochondrial [Oryza brachyantha]</t>
  </si>
  <si>
    <t>molecular function: binding (GO:0005488);; cellular component: cell (GO:0005623);; cellular component: cell part (GO:0044464);; cellular component: organelle (GO:0043226);; biological process: response to stimulus (GO:0050896);; biological process: cellular process (GO:0009987);; biological process: single-organism process (GO:0044699);; biological process: biological regulation (GO:0065007)</t>
  </si>
  <si>
    <t>PH02Gene02708</t>
  </si>
  <si>
    <t xml:space="preserve">K13466|5.5e-07|ini:109193028|K13466 EIX receptor 1/2 | (RefSeq) receptor-like protein 12 </t>
  </si>
  <si>
    <t>Phyllostachys_edulis_newGene_17008</t>
  </si>
  <si>
    <t>hypothetical protein SETIT_4G202300v2 [Setaria italica]</t>
  </si>
  <si>
    <t>PH02Gene48591</t>
  </si>
  <si>
    <t xml:space="preserve">Molecular Function: AMP deaminase activity (GO:0003876);; Biological Process: IMP salvage (GO:0032264);; </t>
  </si>
  <si>
    <t xml:space="preserve">K01490|0.0e+00|sita:101752649|K01490 AMP deaminase [EC:3.5.4.6] | (RefSeq) probable AMP deaminase </t>
  </si>
  <si>
    <t>Probable AMP deaminase OS=Oryza sativa subsp. japonica OX=39947 GN=AMPD PE=2 SV=1</t>
  </si>
  <si>
    <t>putative AMP deaminase [Panicum miliaceum]</t>
  </si>
  <si>
    <t>PH02Gene22856</t>
  </si>
  <si>
    <t xml:space="preserve">K00430|5.0e-177|obr:102701305|K00430 peroxidase [EC:1.11.1.7] | (RefSeq) peroxidase 72-like </t>
  </si>
  <si>
    <t>hypothetical protein GQ55_5G424500 [Panicum hallii var. hallii]</t>
  </si>
  <si>
    <t>PH02Gene51045</t>
  </si>
  <si>
    <t>Phyllostachys_edulis_newGene_8191</t>
  </si>
  <si>
    <t xml:space="preserve">Molecular Function: methionine-tRNA ligase activity (GO:0004825);; Molecular Function: ATP binding (GO:0005524);; Biological Process: methionyl-tRNA aminoacylation (GO:0006431);; </t>
  </si>
  <si>
    <t xml:space="preserve">K01874|1.4e-22|dosa:Os10t0400100-01|K01874 methionyl-tRNA synthetase [EC:6.1.1.10] | (RefSeq) Os10g0400100; Methionyl-tRNA synthetase, class Ia domain containing protein. </t>
  </si>
  <si>
    <t>methionyl-tRNA synthetase, putative, expressed [Oryza sativa Japonica Group]</t>
  </si>
  <si>
    <t>PH02Gene18374</t>
  </si>
  <si>
    <t xml:space="preserve">Biological Process: response to acid chemical (GO:0001101);; Molecular Function: protein binding (GO:0005515);; Cellular Component: cellular_component (GO:0005575);; Cellular Component: intracellular (GO:0005622);; Cellular Component: cell (GO:0005623);; Cellular Component: cytoplasm (GO:0005737);; Cellular Component: vacuole (GO:0005773);; Cellular Component: vacuolar membrane (GO:0005774);; Cellular Component: endoplasmic reticulum (GO:0005783);; Cellular Component: plasma membrane (GO:0005886);; Biological Process: response to stress (GO:0006950);; Biological Process: response to osmotic stress (GO:0006970);; Biological Process: biological_process (GO:0008150);; Biological Process: response to temperature stimulus (GO:0009266);; Biological Process: response to cold (GO:0009409);; Biological Process: response to water deprivation (GO:0009414);; Biological Process: response to water (GO:0009415);; Cellular Component: chloroplast (GO:0009507);; Cellular Component: chloroplast thylakoid (GO:0009534);; Cellular Component: chloroplast thylakoid membrane (GO:0009535);; Cellular Component: plastid (GO:0009536);; Cellular Component: thylakoid (GO:0009579);; Biological Process: response to abiotic stimulus (GO:0009628);; Biological Process: response to salt stress (GO:0009651);; Biological Process: response to inorganic substance (GO:0010035);; Cellular Component: endomembrane system (GO:0012505);; Cellular Component: membrane (GO:0016020);; Cellular Component: organelle membrane (GO:0031090);; Cellular Component: plastid thylakoid (GO:0031976);; Cellular Component: organelle subcompartment (GO:0031984);; Cellular Component: photosynthetic membrane (GO:0034357);; Biological Process: response to chemical (GO:0042221);;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thylakoid part (GO:0044436);; Cellular Component: vacuolar part (GO:0044437);; Cellular Component: cytoplasmic part (GO:0044444);; Cellular Component: intracellular organelle part (GO:0044446);; Cellular Component: cell part (GO:0044464);; Biological Process: response to stimulus (GO:0050896);; Cellular Component: plastid thylakoid membrane (GO:0055035);; Cellular Component: cell periphery (GO:0071944);; Cellular Component: bounding membrane of organelle (GO:0098588);; Cellular Component: whole membrane (GO:0098805);; Biological Process: response to oxygen-containing compound (GO:1901700);; </t>
  </si>
  <si>
    <t>PLAT/LH2 domain</t>
  </si>
  <si>
    <t>PLAT domain-containing protein 1 OS=Arabidopsis thaliana OX=3702 GN=PLAT1 PE=1 SV=1</t>
  </si>
  <si>
    <t>PLAT domain-containing protein 3 [Brachypodium distachyon]</t>
  </si>
  <si>
    <t>biological process: response to stimulus (GO:0050896);; molecular function: binding (GO:0005488);; cellular component: cell (GO:0005623);; cellular component: cell part (GO:0044464);; cellular component: organelle (GO:0043226);; cellular component: membrane (GO:0016020);; cellular component: organelle part (GO:0044422)</t>
  </si>
  <si>
    <t>Phyllostachys_edulis_newGene_6390</t>
  </si>
  <si>
    <t xml:space="preserve">Cellular Component: cytoplasm (GO:0005737);; Molecular Function: metal ion binding (GO:0046872);; Molecular Function: metalloaminopeptidase activity (GO:0070006);; Biological Process: protein initiator methionine removal (GO:0070084);; </t>
  </si>
  <si>
    <t xml:space="preserve">K01265|1.3e-28|bdi:100829515|K01265 methionyl aminopeptidase [EC:3.4.11.18] | (RefSeq) methionine aminopeptidase 2B </t>
  </si>
  <si>
    <t>Metallopeptidase family M24</t>
  </si>
  <si>
    <t>Methionine aminopeptidase 2B OS=Arabidopsis thaliana OX=3702 GN=MAP2B PE=2 SV=2</t>
  </si>
  <si>
    <t>methionine aminopeptidase 2B [Brachypodium distachyon]</t>
  </si>
  <si>
    <t>cellular component: cell (GO:0005623);; cellular component: cell part (GO:0044464);; molecular function: binding (GO:0005488);; biological process: metabolic process (GO:0008152);; molecular function: catalytic activity (GO:0003824);; biological process: cellular process (GO:0009987)</t>
  </si>
  <si>
    <t>Phyllostachys_edulis_newGene_18481</t>
  </si>
  <si>
    <t>PH02Gene12271</t>
  </si>
  <si>
    <t xml:space="preserve">Molecular Function: protein kinase activity (GO:0004672);; Molecular Function: ATP binding (GO:0005524);; Cellular Component: plasma membrane (GO:0005886);; Biological Process: brassinosteroid mediated signaling pathway (GO:0009742);; </t>
  </si>
  <si>
    <t xml:space="preserve">K14500|2.3e-279|obr:102718771|K14500 BR-signaling kinase [EC:2.7.11.1] | (RefSeq) probable serine/threonine-protein kinase At4g35230 </t>
  </si>
  <si>
    <t>Serine/threonine-protein kinase BSK2 OS=Arabidopsis thaliana OX=3702 GN=BSK2 PE=1 SV=1</t>
  </si>
  <si>
    <t>PREDICTED: probable serine/threonine-protein kinase At4g35230 [Oryza brachyantha]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</si>
  <si>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cell part (GO:0044464);; biological process: signaling (GO:0023052);; biological process: single-organism process (GO:0044699);; biological process: response to stimulus (GO:0050896);; biological process: biological regulation (GO:0065007)</t>
  </si>
  <si>
    <t>PH02Gene09089</t>
  </si>
  <si>
    <t xml:space="preserve">K04079|1.8e-176|bdi:100824256|K04079 molecular chaperone HtpG | (RefSeq) heat shock protein 82 </t>
  </si>
  <si>
    <t>Heat shock protein 82 OS=Zea mays OX=4577 GN=HSP82 PE=3 SV=1</t>
  </si>
  <si>
    <t>hypothetical protein C2845_PM15G00510 [Panicum miliaceum]</t>
  </si>
  <si>
    <t>PH02Gene38992</t>
  </si>
  <si>
    <t xml:space="preserve">Cellular Component: vacuolar membrane (GO:0005774);; Cellular Component: integral component of membrane (GO:0016021);; Molecular Function: transmembrane transporter activity (GO:0022857);; Biological Process: phosphate ion homeostasis (GO:0055062);; </t>
  </si>
  <si>
    <t xml:space="preserve">K13783|2.3e-242|bdi:100841944|K13783 MFS transporter, OPA family, solute carrier family 37 (glycerol-3-phosphate transporter), member 1/2 | (RefSeq) putative glycerol-3-phosphate transporter 4 </t>
  </si>
  <si>
    <t>Putative glycerol-3-phosphate transporter 4 OS=Arabidopsis thaliana OX=3702 GN=At4g17550 PE=3 SV=2</t>
  </si>
  <si>
    <t>putative glycerol-3-phosphate transporter 4 [Brachypodium distachyon]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</si>
  <si>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localization (GO:0051179);; molecular function: transporter activity (GO:0005215);; biological process: biological regulation (GO:0065007)</t>
  </si>
  <si>
    <t>PH02Gene15525</t>
  </si>
  <si>
    <t xml:space="preserve">Cellular Component: early endosome (GO:0005769);; Cellular Component: plasma membrane (GO:0005886);; Molecular Function: magnesium ion transmembrane transporter activity (GO:0015095);; Biological Process: magnesium ion transport (GO:0015693);; Cellular Component: membrane (GO:0016020);; Cellular Component: integral component of membrane (GO:0016021);; </t>
  </si>
  <si>
    <t xml:space="preserve">K22733|4.7e-181|bdi:100823878|K22733 magnesium transporter | (RefSeq) probable magnesium transporter NIPA4 </t>
  </si>
  <si>
    <t>Magnesium transporter NIPA</t>
  </si>
  <si>
    <t>Probable magnesium transporter NIPA3 OS=Arabidopsis thaliana OX=3702 GN=At1g34470 PE=2 SV=1</t>
  </si>
  <si>
    <t>probable magnesium transporter NIPA4 [Brachypodium distachyon]</t>
  </si>
  <si>
    <t>cellular component: cell (GO:0005623);; cellular component: organelle (GO:0043226);; cellular component: cell part (GO:0044464);; cellular component: membrane (GO:0016020);; biological process: localization (GO:0051179);; molecular function: transporter activity (GO:0005215);; cellular component: membrane part (GO:0044425)</t>
  </si>
  <si>
    <t>PH02Gene44115</t>
  </si>
  <si>
    <t>hypothetical protein E2562_009561 [Oryza meyeriana var. granulata]</t>
  </si>
  <si>
    <t>PH02Gene16645</t>
  </si>
  <si>
    <t xml:space="preserve">Molecular Function: phosphatidylinositol phospholipase C activity (GO:0004435);; Biological Process: lipid catabolic process (GO:0016042);; Biological Process: intracellular signal transduction (GO:0035556);; </t>
  </si>
  <si>
    <t xml:space="preserve">K05857|1.1e-283|bdi:100839274|K05857 phosphatidylinositol phospholipase C, delta [EC:3.1.4.11] | (RefSeq) phosphoinositide phospholipase C 2 isoform X2 </t>
  </si>
  <si>
    <t>Phosphatidylinositol-specific phospholipase C, X domain</t>
  </si>
  <si>
    <t>Phosphoinositide phospholipase C 6 OS=Arabidopsis thaliana OX=3702 GN=PLC6 PE=2 SV=2</t>
  </si>
  <si>
    <t>hypothetical protein C2845_PM03G17220 [Panicum miliaceum]</t>
  </si>
  <si>
    <t>molecular function: catalytic activity (GO:0003824);; biological process: metabolic process (GO:0008152);; biological process: single-organism process (GO:0044699);; biological process: cellular process (GO:0009987);; biological process: signaling (GO:0023052);; biological process: response to stimulus (GO:0050896);; biological process: biological regulation (GO:0065007)</t>
  </si>
  <si>
    <t>PH02Gene48434</t>
  </si>
  <si>
    <t>hypothetical protein GQ55_9G434000 [Panicum hallii var. hallii]</t>
  </si>
  <si>
    <t>PH02Gene25244</t>
  </si>
  <si>
    <t xml:space="preserve">K15397|1.1e-281|sbi:8082244|K15397 3-ketoacyl-CoA synthase [EC:2.3.1.199] | (RefSeq) 3-ketoacyl-CoA synthase 11 </t>
  </si>
  <si>
    <t>PH02Gene03004</t>
  </si>
  <si>
    <t xml:space="preserve">Molecular Function: chitinase activity (GO:0004568);; Biological Process: carbohydrate metabolic process (GO:0005975);; Biological Process: chitin catabolic process (GO:0006032);; Biological Process: cell wall macromolecule catabolic process (GO:0016998);; </t>
  </si>
  <si>
    <t xml:space="preserve">K20547|2.4e-110|dosa:Os10t0542900-01|K20547 basic endochitinase B [EC:3.2.1.14] | (RefSeq) Os10g0542900, CHT8, CHITINASE_8; Similar to chitinase. </t>
  </si>
  <si>
    <t>Chitinase 8 OS=Oryza sativa subsp. japonica OX=39947 GN=Cht8 PE=2 SV=1</t>
  </si>
  <si>
    <t>hypothetical protein OsI_34517 [Oryza sativa Indica Group]</t>
  </si>
  <si>
    <t>Phyllostachys_edulis_newGene_20649</t>
  </si>
  <si>
    <t>Putative gypsy type transposon</t>
  </si>
  <si>
    <t>PH02Gene25544</t>
  </si>
  <si>
    <t>hypothetical protein C2845_PM10G02930 [Panicum miliaceum]</t>
  </si>
  <si>
    <t>PH02Gene09274</t>
  </si>
  <si>
    <t>PH02Gene27414</t>
  </si>
  <si>
    <t>PH02Gene23773</t>
  </si>
  <si>
    <t xml:space="preserve">K00729|1.5e-07|ghi:107900980|K00729 dolichyl-phosphate beta-glucosyltransferase [EC:2.4.1.117] | (RefSeq) dolichyl-phosphate beta-glucosyltransferase-like </t>
  </si>
  <si>
    <t>Phyllostachys_edulis_newGene_14948</t>
  </si>
  <si>
    <t>PH02Gene35745</t>
  </si>
  <si>
    <t xml:space="preserve">K04078|8.6e-45|obr:102710036|K04078 chaperonin GroES | (RefSeq) 10 kDa chaperonin-like </t>
  </si>
  <si>
    <t>PH02Gene00016</t>
  </si>
  <si>
    <t xml:space="preserve">Cellular Component: fibrillar center (GO:0001650);; Molecular Function: protein binding (GO:0005515);; Cellular Component: cellular_component (GO:0005575);; Cellular Component: intracellular (GO:0005622);; Cellular Component: cell (GO:0005623);; Cellular Component: nucleus (GO:0005634);; Cellular Component: nucleoplasm (GO:0005654);; Cellular Component: nucleolus (GO:0005730);; Biological Process: nucleobase-containing compound metabolic process (GO:0006139);; Biological Process: regulation of transcription, DNA-templated (GO:0006355);; Biological Process: regulation of transcription from RNA polymerase I promoter (GO:0006356);; Biological Process: rRNA processing (GO:0006364);;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gene expression (GO:0010467);;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RNA metabolic process (GO:0016070);; Biological Process: rRNA metabolic process (GO:0016072);; Biological Process: regulation of nucleobase-containing compound metabolic process (GO:0019219);; Biological Process: regulation of metabolic process (GO:0019222);; Biological Process: ribonucleoprotein complex biogenesis (GO:0022613);;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Cellular Component: membrane-enclosed lumen (GO:0031974);; Cellular Component: nuclear lumen (GO:0031981);; Biological Process: ncRNA processing (GO:0034470);; Biological Process: cellular nitrogen compound metabolic process (GO:0034641);; Biological Process: ncRNA metabolic process (GO:0034660);; Biological Process: ribosome biogenesis (GO:0042254);;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Biological Process: regulation of cellular component biogenesis (GO:0044087);; Biological Process: positive regulation of cellular component biogenesis (GO:0044089);;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intracellular organelle part (GO:0044446);; Cellular Component: nucleolar part (GO:0044452);; Cellular Component: cell part (GO:0044464);; Biological Process: positive regulation of transcription, DNA-templated (GO:0045893);; Biological Process: positive regulation of nucleobase-containing compound metabolic process (GO:0045935);; Biological Process: positive regulation of transcription from RNA polymerase I promoter (GO:0045943);; Biological Process: heterocycle metabolic process (GO:0046483);;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Cellular Component: intracellular organelle lumen (GO:0070013);; Biological Process: organic substance metabolic process (GO:0071704);; Biological Process: cellular component organization or biogenesis (GO:0071840);; Biological Process: regulation of primary metabolic process (GO:0080090);; Biological Process: regulation of ribosome biogenesis (GO:0090069);; Biological Process: positive regulation of ribosome biogenesis (GO:0090070);; Biological Process: nucleic acid metabolic process (GO:0090304);; Biological Process: organic cyclic compound metabolic process (GO:1901360);;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cellular macromolecule biosynthetic process (GO:2000112);; Biological Process: regulation of rRNA processing (GO:2000232);; Biological Process: positive regulation of rRNA processing (GO:2000234);; Biological Process: regulation of RNA biosynthetic process (GO:2001141);; </t>
  </si>
  <si>
    <t xml:space="preserve">K14546|3.6e-277|dosa:Os03t0300300-01|K14546 U3 small nucleolar RNA-associated protein 5 | (RefSeq) Os03g0300300; WD40 repeat-like domain containing protein. </t>
  </si>
  <si>
    <t>WD repeat-containing protein 43 [Oryza sativa Japonica Group]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</si>
  <si>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biological regulation (GO:0065007);; biological process: cellular component organization or biogenesis (GO:0071840)</t>
  </si>
  <si>
    <t>PH02Gene12870</t>
  </si>
  <si>
    <t>PREDICTED: putative aminoacrylate hydrolase RutD isoform X1 [Oryza brachyantha]</t>
  </si>
  <si>
    <t>PH02Gene46891</t>
  </si>
  <si>
    <t>Phyllostachys_edulis_newGene_6906</t>
  </si>
  <si>
    <t>PH02Gene25682</t>
  </si>
  <si>
    <t xml:space="preserve">K17907|8.3e-232|sbi:8054341|K17907 autophagy-related protein 9 | (RefSeq) autophagy-related protein 9 </t>
  </si>
  <si>
    <t>autophagy-related protein 9 [Sorghum bicolor]</t>
  </si>
  <si>
    <t>PH02Gene49650</t>
  </si>
  <si>
    <t xml:space="preserve">K00521|6.0e-44|cmos:111447866|K00521 ferric-chelate reductase [EC:1.16.1.7] | (RefSeq) ferric reduction oxidase 7, chloroplastic-like </t>
  </si>
  <si>
    <t>Transcription factor JUNGBRUNNEN 1 OS=Arabidopsis thaliana OX=3702 GN=JUB1 PE=1 SV=1</t>
  </si>
  <si>
    <t>hypothetical protein EJB05_14548, partial [Eragrostis curvula]</t>
  </si>
  <si>
    <t>Phyllostachys_edulis_newGene_21117</t>
  </si>
  <si>
    <t>PH02Gene31791</t>
  </si>
  <si>
    <t xml:space="preserve">Biological Process: defense response to bacterium (GO:0042742);; Biological Process: defense response to fungus (GO:0050832);; </t>
  </si>
  <si>
    <t>Barwin family</t>
  </si>
  <si>
    <t>Wheatwin-1 OS=Triticum aestivum OX=4565 GN=PR4A PE=1 SV=1</t>
  </si>
  <si>
    <t>hypothetical protein DAI22_11g182400 [Oryza sativa Japonica Group]</t>
  </si>
  <si>
    <t>PH02Gene26722</t>
  </si>
  <si>
    <t xml:space="preserve">K00913|5.6e-176|bdi:100824952|K00913 inositol-1,3,4-trisphosphate 5/6-kinase / inositol-tetrakisphosphate 1-kinase [EC:2.7.1.159 2.7.1.134] | (RefSeq) inositol-tetrakisphosphate 1-kinase 3 isoform X1 </t>
  </si>
  <si>
    <t>inositol-tetrakisphosphate 1-kinase 3 isoform X1 [Brachypodium distachyon]</t>
  </si>
  <si>
    <t>PH02Gene28896</t>
  </si>
  <si>
    <t xml:space="preserve">K11423|1.2e-68|bdi:100834519|K11423 [histone H3]-dimethyl-L-lysine36 N-methyltransferase [EC:2.1.1.358] | (RefSeq) histone-lysine N-methyltransferase ASHR3 isoform X1 </t>
  </si>
  <si>
    <t>Histone-lysine N-methyltransferase ASHR3 OS=Arabidopsis thaliana OX=3702 GN=ASHR3 PE=1 SV=1</t>
  </si>
  <si>
    <t>histone-lysine N-methyltransferase ASHR3 isoform X1 [Oryza sativa Japonica Group]</t>
  </si>
  <si>
    <t>PH02Gene46375</t>
  </si>
  <si>
    <t xml:space="preserve">Biological Process: microtubule cytoskeleton organization (GO:0000226);; Biological Process: cell morphogenesis (GO:0000902);; Cellular Component: cytoplasm (GO:0005737);; Biological Process: protein folding (GO:0006457);; Biological Process: tubulin complex assembly (GO:0007021);; Biological Process: post-chaperonin tubulin folding pathway (GO:0007023);; Molecular Function: tubulin binding (GO:0015631);; </t>
  </si>
  <si>
    <t xml:space="preserve">K21766|4.8e-154|bdi:100828406|K21766 tubulin-specific chaperone C | (RefSeq) tubulin-folding cofactor C </t>
  </si>
  <si>
    <t>Tubulin-folding cofactor C OS=Arabidopsis thaliana OX=3702 GN=TFCC PE=1 SV=1</t>
  </si>
  <si>
    <t>tubulin-folding cofactor C [Brachypodium distachyon]</t>
  </si>
  <si>
    <t>biological process: cellular process (GO:0009987);; biological process: cellular component organization or biogenesis (GO:0071840);; biological process: developmental process (GO:0032502);; biological process: single-organism process (GO:0044699);; cellular component: cell (GO:0005623);; cellular component: cell part (GO:0044464);; molecular function: binding (GO:0005488)</t>
  </si>
  <si>
    <t>PH02Gene44423</t>
  </si>
  <si>
    <t>LOW QUALITY PROTEIN: uncharacterized protein LOC4327799 [Oryza sativa Japonica Group]</t>
  </si>
  <si>
    <t>PH02Gene13686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</si>
  <si>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transmembrane receptor protein serine/threonine kinase activity (GO:0004675);; Molecular Function: transmembrane signaling receptor activity (GO:0004888);; Molecular Function: protein binding (GO:0005515);; Molecular Function: ATP binding (GO:0005524);; Cellular Component: cellular_component (GO:0005575);; Cellular Component: cell (GO:0005623);;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cell communication (GO:0007154);; Biological Process: signal transduction (GO:0007165);; Biological Process: cell surface receptor signaling pathway (GO:0007166);; Biological Process: enzyme linked receptor protein signaling pathway (GO:0007167);; Biological Process: transmembrane receptor protein serine/threonine kinase signaling pathway (GO:0007178);; Biological Process: biological_process (GO:0008150);; Biological Process: metabolic process (GO:0008152);; Biological Process: cellular process (GO:0009987);;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transmembrane receptor protein kinase activity (GO:0019199);; Biological Process: protein metabolic process (GO:0019538);; Biological Process: signaling (GO:0023052);; Biological Process: protein modification process (GO:0036211);; Molecular Function: signaling receptor activity (GO:0038023);;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Molecular Function: molecular transducer activity (GO:0060089);; Biological Process: biological regulation (GO:0065007);; Biological Process: organic substance metabolic process (GO:0071704);; Cellular Component: cell periphery (GO:0071944);; Biological Process: organonitrogen compound metabolic process (GO:1901564);; </t>
  </si>
  <si>
    <t xml:space="preserve">K13430|6.4e-73|cann:107847575|K13430 serine/threonine-protein kinase PBS1 [EC:2.7.11.1] | (RefSeq) serine/threonine-protein kinase PBS1 </t>
  </si>
  <si>
    <t>hypothetical protein E2562_004516 [Oryza meyeriana var. granulata]</t>
  </si>
  <si>
    <t>PH02Gene38246</t>
  </si>
  <si>
    <t xml:space="preserve">K05359|3.2e-205|sita:101752507|K05359 arogenate/prephenate dehydratase [EC:4.2.1.91 4.2.1.51] | (RefSeq) arogenate dehydratase/prephenate dehydratase 6, chloroplastic </t>
  </si>
  <si>
    <t>PH02Gene46655</t>
  </si>
  <si>
    <t xml:space="preserve">K13457|5.2e-91|obr:102710703|K13457 disease resistance protein RPM1 | (RefSeq) disease resistance protein RPM1-like </t>
  </si>
  <si>
    <t>PH02Gene02352</t>
  </si>
  <si>
    <t xml:space="preserve">Cellular Component: nuclear condensin complex (GO:0000799);; Molecular Function: single-stranded DNA binding (GO:0003697);; Molecular Function: ATP binding (GO:0005524);; Biological Process: mitotic chromosome condensation (GO:0007076);; </t>
  </si>
  <si>
    <t xml:space="preserve">K06675|0.0e+00|bdi:100831033|K06675 structural maintenance of chromosome 4 | (RefSeq) structural maintenance of chromosomes protein 4 </t>
  </si>
  <si>
    <t>structural maintenance of chromosomes protein 4 [Brachypodium distachyon]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</si>
  <si>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cellular component organization or biogenesis (GO:0071840)</t>
  </si>
  <si>
    <t>PH02Gene38887</t>
  </si>
  <si>
    <t xml:space="preserve">Biological Process: ion transport (GO:0006811);; Cellular Component: integral component of membrane (GO:0016021);; </t>
  </si>
  <si>
    <t xml:space="preserve">K16075|8.8e-138|sita:101756231|K16075 magnesium transporter | (RefSeq) putative magnesium transporter MRS2-H isoform X1 </t>
  </si>
  <si>
    <t>Putative magnesium transporter MRS2-H OS=Oryza sativa subsp. indica OX=39946 GN=MRS2-H PE=3 SV=1</t>
  </si>
  <si>
    <t>putative magnesium transporter MRS2-H [Dichanthelium oligosanthes]</t>
  </si>
  <si>
    <t>Phyllostachys_edulis_newGene_20931</t>
  </si>
  <si>
    <t xml:space="preserve">K15255|0.0e+00|ats:109765053|K15255 ATP-dependent DNA helicase PIF1 [EC:3.6.4.12] | (RefSeq) uncharacterized protein LOC109765053 </t>
  </si>
  <si>
    <t>putative DNA helicase homolog [Oryza sativa Japonica Group]</t>
  </si>
  <si>
    <t>PH02Gene35881</t>
  </si>
  <si>
    <t xml:space="preserve">K19476|2.0e-51|sita:101779343|K19476 vacuolar protein sorting-associated protein IST1 | (RefSeq) uncharacterized protein LOC101779343 </t>
  </si>
  <si>
    <t>Phyllostachys_edulis_newGene_9934</t>
  </si>
  <si>
    <t>PH02Gene17417</t>
  </si>
  <si>
    <t xml:space="preserve">Biological Process: response to molecule of bacterial origin (GO:0002237);; Biological Process: regulation of immune system process (GO:0002682);; Biological Process: negative regulation of immune system process (GO:0002683);;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response to external stimulus (GO:0009605);; Biological Process: response to biotic stimulus (GO:0009607);; Biological Process: response to bacterium (GO:0009617);;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response to organic substance (GO:0010033);;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Biological Process: regulation of nucleobase-containing compound metabolic process (GO:0019219);; Biological Process: regulation of metabolic process (GO:0019222);;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response to chemical (GO:0042221);; Molecular Function: identical protein binding (GO:0042802);; Molecular Function: protein homodimerization activity (GO:0042803);;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negative regulation of transcription, DNA-templated (GO:0045892);; Biological Process: negative regulation of nucleobase-containing compound metabolic process (GO:0045934);; Molecular Function: protein dimerization activity (GO:0046983);;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immune response (GO:0050776);; Biological Process: negative regulation of immune response (GO:0050777);;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multi-organism process (GO:0051704);; Biological Process: response to other organism (GO:0051707);; Biological Process: cellular response to stimulus (GO:0051716);; Biological Process: regulation of macromolecule metabolic process (GO:0060255);; Biological Process: biological regulation (GO:0065007);; Biological Process: cellular response to biotic stimulus (GO:0071216);; Biological Process: cellular response to molecule of bacterial origin (GO:0071219);; Biological Process: regulation of primary metabolic process (GO:0080090);; Molecular Function: organic cyclic compound binding (GO:0097159);; Molecular Function: heterocyclic compound binding (GO:1901363);;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cellular macromolecule biosynthetic process (GO:2000112);; Biological Process: negative regulation of cellular macromolecule biosynthetic process (GO:2000113);; Biological Process: regulation of RNA biosynthetic process (GO:2001141);; </t>
  </si>
  <si>
    <t>Trihelix transcription factor ASR3 OS=Arabidopsis thaliana OX=3702 GN=ASR3 PE=1 SV=1</t>
  </si>
  <si>
    <t>trihelix transcription factor ASR3-like isoform X2 [Aegilops tauschii subsp. tauschii]</t>
  </si>
  <si>
    <t>biological process: response to stimulus (GO:0050896);; biological process: biological regulation (GO:0065007);; molecular function: binding (GO:0005488);; molecular function: nucleic acid binding transcription factor activity (GO:0001071);; cellular component: cell (GO:0005623);; cellular component: cell part (GO:0044464);; cellular component: organelle (GO:0043226);; biological process: multi-organism process (GO:0051704);; biological process: cellular process (GO:0009987)</t>
  </si>
  <si>
    <t>Phyllostachys_edulis_newGene_5410</t>
  </si>
  <si>
    <t>hypothetical protein OsI_20168 [Oryza sativa Indica Group]</t>
  </si>
  <si>
    <t>Phyllostachys_edulis_newGene_15894</t>
  </si>
  <si>
    <t>PH02Gene21357</t>
  </si>
  <si>
    <t xml:space="preserve">Molecular Function: molecular_function (GO:0003674);; Molecular Function: catalytic activity (GO:0003824);; Molecular Function: thioredoxin-disulfide reductase activity (GO:0004791);; Cellular Component: cellular_component (GO:0005575);; Cellular Component: intracellular (GO:0005622);; Cellular Component: cell (GO:0005623);; Cellular Component: cytoplasm (GO:0005737);; Biological Process: response to stress (GO:0006950);; Biological Process: response to oxidative stress (GO:0006979);; Biological Process: biological_process (GO:0008150);; Biological Process: metabolic process (GO:0008152);; Biological Process: response to toxic substance (GO:0009636);; Biological Process: cellular process (GO:0009987);; Molecular Function: protein disulfide oxidoreductase activity (GO:0015035);; Molecular Function: disulfide oxidoreductase activity (GO:0015036);; Molecular Function: antioxidant activity (GO:0016209);; Molecular Function: oxidoreductase activity (GO:0016491);; Molecular Function: oxidoreductase activity, acting on NAD(P)H (GO:0016651);; Molecular Function: oxidoreductase activity, acting on a sulfur group of donors (GO:0016667);; Molecular Function: oxidoreductase activity, acting on a sulfur group of donors, NAD(P) as acceptor (GO:0016668);; Molecular Function: oxidoreductase activity, acting on a sulfur group of donors, disulfide as acceptor (GO:0016671);; Biological Process: cellular homeostasis (GO:0019725);; Biological Process: cellular response to stress (GO:0033554);; Biological Process: cellular response to oxidative stress (GO:0034599);; Biological Process: response to chemical (GO:0042221);; Biological Process: homeostatic process (GO:0042592);; Cellular Component: intracellular part (GO:0044424);; Cellular Component: cell part (GO:0044464);; Biological Process: cell redox homeostasis (GO:0045454);; Molecular Function: protein-disulfide reductase activity (GO:0047134);;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oxidation-reduction process (GO:0055114);; Biological Process: biological regulation (GO:0065007);; Biological Process: regulation of biological quality (GO:0065008);; Biological Process: cellular response to chemical stimulus (GO:0070887);; Biological Process: cellular response to toxic substance (GO:0097237);; Biological Process: detoxification (GO:0098754);; Biological Process: cellular oxidant detoxification (GO:0098869);; Biological Process: cellular detoxification (GO:1990748);; </t>
  </si>
  <si>
    <t>Thioredoxin-like 3-1, chloroplastic OS=Oryza sativa subsp. japonica OX=39947 GN=Os02g0774100 PE=3 SV=2</t>
  </si>
  <si>
    <t>hypothetical protein E2562_002588 [Oryza meyeriana var. granulata]</t>
  </si>
  <si>
    <t>molecular function: catalytic activity (GO:0003824);;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antioxidant activity (GO:0016209);; cellular component: cell (GO:0005623);; cellular component: cell part (GO:0044464);; biological process: biological regulation (GO:0065007)</t>
  </si>
  <si>
    <t>PH02Gene10487</t>
  </si>
  <si>
    <t>PH02Gene47873</t>
  </si>
  <si>
    <t xml:space="preserve">K03549|0.0e+00|ats:109737966|K03549 KUP system potassium uptake protein | (RefSeq) LOC109737966; potassium transporter 22-like </t>
  </si>
  <si>
    <t>potassium transporter 22-like [Aegilops tauschii subsp. tauschii]</t>
  </si>
  <si>
    <t>PH02Gene09382</t>
  </si>
  <si>
    <t xml:space="preserve">K24083|5.5e-75|dzi:111284751|K24083 abhydrolase domain-containing protein 13 [EC:3.-.-.-] | (RefSeq) protein bem46-like isoform X1 </t>
  </si>
  <si>
    <t>PHD finger protein ALFIN-LIKE 7 OS=Oryza sativa subsp. indica OX=39946 GN=OsI_07694 PE=3 SV=1</t>
  </si>
  <si>
    <t>PHD finger protein ALFIN-LIKE 7 [Brachypodium distachyon]</t>
  </si>
  <si>
    <t>PH02Gene49707</t>
  </si>
  <si>
    <t xml:space="preserve">Cellular Component: mitochondrial matrix (GO:0005759);; </t>
  </si>
  <si>
    <t xml:space="preserve">K15414|8.0e-94|bdi:100837626|K15414 complement component 1 Q subcomponent-binding protein, mitochondrial | (RefSeq) uncharacterized protein At2g39795, mitochondrial </t>
  </si>
  <si>
    <t>Mitochondrial glycoprotein</t>
  </si>
  <si>
    <t>hypothetical protein E2562_026479 [Oryza meyeriana var. granulata]</t>
  </si>
  <si>
    <t>cellular component: cell (GO:0005623);; cellular component: membrane-enclosed lumen (GO:0031974);; cellular component: organelle (GO:0043226);; cellular component: organelle part (GO:0044422);; cellular component: cell part (GO:0044464)</t>
  </si>
  <si>
    <t>PH02Gene04355</t>
  </si>
  <si>
    <t>基因名称</t>
  </si>
  <si>
    <t>标本编号</t>
  </si>
  <si>
    <t>actin</t>
  </si>
  <si>
    <t>ACS</t>
  </si>
  <si>
    <t>MTSK</t>
  </si>
  <si>
    <t>CAT</t>
  </si>
  <si>
    <t>CAD</t>
  </si>
  <si>
    <t>4CL</t>
  </si>
  <si>
    <t>GSS</t>
  </si>
  <si>
    <t>AAO</t>
  </si>
  <si>
    <t>CM</t>
  </si>
  <si>
    <t>LOX</t>
  </si>
  <si>
    <r>
      <rPr>
        <sz val="11"/>
        <color theme="1"/>
        <rFont val="宋体"/>
        <charset val="134"/>
      </rPr>
      <t>第一组</t>
    </r>
    <r>
      <rPr>
        <sz val="11"/>
        <color theme="1"/>
        <rFont val="Times New Roman"/>
        <charset val="0"/>
      </rPr>
      <t xml:space="preserve"> NO</t>
    </r>
  </si>
  <si>
    <r>
      <rPr>
        <sz val="11"/>
        <color theme="1"/>
        <rFont val="宋体"/>
        <charset val="134"/>
      </rPr>
      <t>第一组</t>
    </r>
    <r>
      <rPr>
        <sz val="11"/>
        <color theme="1"/>
        <rFont val="Times New Roman"/>
        <charset val="0"/>
      </rPr>
      <t xml:space="preserve"> CK</t>
    </r>
  </si>
  <si>
    <t>△CT=CT目的基因-Ctβ-actin</t>
  </si>
  <si>
    <t>2-△CT</t>
  </si>
  <si>
    <t>2-△△CT平均</t>
  </si>
  <si>
    <t>CK平均值</t>
  </si>
  <si>
    <t>CK标准差</t>
  </si>
  <si>
    <t>NO平均值</t>
  </si>
  <si>
    <t>NO标准差</t>
  </si>
  <si>
    <t>PH02Gene02731(POD)</t>
  </si>
  <si>
    <t>PH02Gene43093(APX)</t>
  </si>
  <si>
    <t>PH02Gene35117(SOD)</t>
  </si>
  <si>
    <t>PH02Gene16155(CAT)</t>
  </si>
  <si>
    <t>PH02Gene47636(LOX)</t>
  </si>
  <si>
    <t>PH02Gene27678(GSS)</t>
  </si>
  <si>
    <t>PH02Gene26838(4CL)</t>
  </si>
  <si>
    <t>PH02Gene26814(CAD)</t>
  </si>
  <si>
    <t>PH02Gene06459(MtSK)</t>
  </si>
  <si>
    <t>PH02Gene35239(CM)</t>
  </si>
  <si>
    <t>PH02Gene30643(AA03)</t>
  </si>
  <si>
    <t>PH02Gene01947(ACS)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</si>
</sst>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  <numFmt numFmtId="177" formatCode="0.000_ "/>
    <numFmt numFmtId="178" formatCode="0.000000_ "/>
    <numFmt numFmtId="179" formatCode="0.0000_ "/>
    <numFmt numFmtId="180" formatCode="0.00_ "/>
    <numFmt numFmtId="181" formatCode="0.0000_);[Red]\(0.0000\)"/>
    <numFmt numFmtId="182" formatCode="0.00_);[Red]\(0.00\)"/>
    <numFmt numFmtId="183" formatCode="0.0_ "/>
    <numFmt numFmtId="184" formatCode="0.0000"/>
    <numFmt numFmtId="185" formatCode="#,##0.000_);[Red]\(#,##0.000\)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0"/>
    </font>
    <font>
      <b/>
      <sz val="11"/>
      <color indexed="10"/>
      <name val="宋体"/>
      <charset val="134"/>
    </font>
    <font>
      <b/>
      <sz val="11"/>
      <color indexed="10"/>
      <name val="Times New Roman"/>
      <charset val="0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2"/>
      <color theme="1"/>
      <name val="宋体"/>
      <charset val="134"/>
    </font>
    <font>
      <sz val="12"/>
      <name val="宋体"/>
      <charset val="134"/>
    </font>
    <font>
      <sz val="10"/>
      <name val="Calibri"/>
      <charset val="0"/>
    </font>
    <font>
      <sz val="11"/>
      <color theme="1"/>
      <name val="Times New Roman"/>
      <charset val="134"/>
    </font>
    <font>
      <sz val="11"/>
      <color theme="1"/>
      <name val="等线"/>
      <charset val="134"/>
    </font>
    <font>
      <sz val="14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4"/>
      <color rgb="FF000000"/>
      <name val="宋体"/>
      <charset val="134"/>
    </font>
    <font>
      <sz val="10"/>
      <name val="宋体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25"/>
      <name val="Microsoft Sans Serif"/>
      <charset val="134"/>
    </font>
    <font>
      <b/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6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7" borderId="6" applyNumberFormat="0" applyAlignment="0" applyProtection="0">
      <alignment vertical="center"/>
    </xf>
    <xf numFmtId="0" fontId="33" fillId="8" borderId="8" applyNumberFormat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8" fillId="0" borderId="0">
      <protection locked="0"/>
    </xf>
    <xf numFmtId="0" fontId="41" fillId="0" borderId="0">
      <alignment vertical="top"/>
      <protection locked="0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/>
    </xf>
    <xf numFmtId="176" fontId="6" fillId="0" borderId="0" xfId="50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Fill="1" applyBorder="1" applyAlignment="1"/>
    <xf numFmtId="176" fontId="7" fillId="0" borderId="0" xfId="0" applyNumberFormat="1" applyFont="1" applyFill="1" applyBorder="1" applyAlignment="1">
      <alignment horizont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176" fontId="8" fillId="0" borderId="0" xfId="0" applyNumberFormat="1" applyFont="1" applyFill="1" applyBorder="1" applyAlignment="1"/>
    <xf numFmtId="176" fontId="2" fillId="0" borderId="0" xfId="50" applyNumberFormat="1" applyFont="1" applyFill="1" applyBorder="1" applyAlignment="1" applyProtection="1">
      <alignment horizontal="center" vertical="center"/>
    </xf>
    <xf numFmtId="176" fontId="6" fillId="0" borderId="0" xfId="50" applyNumberFormat="1" applyFont="1" applyFill="1" applyBorder="1" applyAlignment="1" applyProtection="1">
      <alignment vertical="center"/>
    </xf>
    <xf numFmtId="11" fontId="0" fillId="0" borderId="0" xfId="0" applyNumberFormat="1">
      <alignment vertical="center"/>
    </xf>
    <xf numFmtId="177" fontId="9" fillId="0" borderId="0" xfId="0" applyNumberFormat="1" applyFont="1" applyFill="1" applyBorder="1" applyAlignment="1" applyProtection="1">
      <alignment horizontal="right"/>
    </xf>
    <xf numFmtId="178" fontId="0" fillId="0" borderId="0" xfId="0" applyNumberFormat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0" fillId="3" borderId="1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9" fontId="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vertical="center"/>
    </xf>
    <xf numFmtId="180" fontId="10" fillId="0" borderId="0" xfId="0" applyNumberFormat="1" applyFont="1" applyFill="1" applyBorder="1" applyAlignment="1">
      <alignment vertical="center"/>
    </xf>
    <xf numFmtId="181" fontId="10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80" fontId="0" fillId="0" borderId="0" xfId="0" applyNumberFormat="1" applyFont="1" applyFill="1" applyAlignment="1">
      <alignment horizontal="center" vertical="center"/>
    </xf>
    <xf numFmtId="179" fontId="0" fillId="0" borderId="0" xfId="0" applyNumberFormat="1" applyFont="1" applyFill="1" applyAlignment="1">
      <alignment horizontal="center" vertical="center"/>
    </xf>
    <xf numFmtId="180" fontId="0" fillId="0" borderId="0" xfId="0" applyNumberFormat="1" applyFill="1" applyAlignment="1">
      <alignment horizontal="center" vertical="center"/>
    </xf>
    <xf numFmtId="179" fontId="0" fillId="0" borderId="0" xfId="0" applyNumberFormat="1" applyFill="1" applyAlignment="1">
      <alignment horizontal="center" vertical="center"/>
    </xf>
    <xf numFmtId="180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79" fontId="0" fillId="4" borderId="2" xfId="0" applyNumberForma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180" fontId="12" fillId="0" borderId="0" xfId="0" applyNumberFormat="1" applyFont="1" applyFill="1" applyAlignment="1">
      <alignment vertical="center"/>
    </xf>
    <xf numFmtId="178" fontId="12" fillId="0" borderId="0" xfId="0" applyNumberFormat="1" applyFont="1" applyFill="1" applyAlignment="1">
      <alignment vertical="center"/>
    </xf>
    <xf numFmtId="178" fontId="12" fillId="0" borderId="0" xfId="0" applyNumberFormat="1" applyFont="1" applyFill="1" applyAlignment="1">
      <alignment horizontal="center" vertical="center"/>
    </xf>
    <xf numFmtId="178" fontId="15" fillId="0" borderId="0" xfId="0" applyNumberFormat="1" applyFont="1" applyFill="1" applyAlignment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 applyAlignment="1">
      <alignment horizontal="center" vertical="center"/>
    </xf>
    <xf numFmtId="182" fontId="0" fillId="0" borderId="0" xfId="0" applyNumberFormat="1" applyFill="1" applyBorder="1" applyAlignment="1">
      <alignment vertical="center"/>
    </xf>
    <xf numFmtId="181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79" fontId="0" fillId="0" borderId="0" xfId="0" applyNumberFormat="1" applyFill="1" applyBorder="1" applyAlignment="1">
      <alignment vertical="center"/>
    </xf>
    <xf numFmtId="181" fontId="16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80" fontId="18" fillId="0" borderId="0" xfId="0" applyNumberFormat="1" applyFont="1" applyFill="1" applyAlignment="1">
      <alignment horizontal="right" vertical="center"/>
    </xf>
    <xf numFmtId="180" fontId="18" fillId="0" borderId="0" xfId="0" applyNumberFormat="1" applyFont="1" applyFill="1" applyAlignment="1">
      <alignment vertical="center"/>
    </xf>
    <xf numFmtId="180" fontId="17" fillId="0" borderId="0" xfId="0" applyNumberFormat="1" applyFont="1" applyFill="1" applyAlignment="1">
      <alignment horizontal="center" vertical="center"/>
    </xf>
    <xf numFmtId="183" fontId="17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177" fontId="0" fillId="0" borderId="0" xfId="0" applyNumberForma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10" fontId="17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179" fontId="17" fillId="0" borderId="0" xfId="0" applyNumberFormat="1" applyFont="1" applyFill="1" applyBorder="1" applyAlignment="1">
      <alignment horizontal="center" vertical="center" wrapText="1"/>
    </xf>
    <xf numFmtId="184" fontId="17" fillId="0" borderId="0" xfId="0" applyNumberFormat="1" applyFont="1" applyFill="1" applyBorder="1" applyAlignment="1">
      <alignment horizontal="center" vertical="center" wrapText="1"/>
    </xf>
    <xf numFmtId="0" fontId="19" fillId="0" borderId="0" xfId="49" applyNumberFormat="1" applyFont="1" applyFill="1" applyBorder="1" applyAlignment="1" applyProtection="1">
      <alignment horizontal="center" vertical="center"/>
    </xf>
    <xf numFmtId="0" fontId="20" fillId="0" borderId="0" xfId="49" applyFont="1" applyFill="1" applyBorder="1" applyAlignment="1" applyProtection="1">
      <alignment horizontal="center" vertical="center"/>
    </xf>
    <xf numFmtId="0" fontId="21" fillId="0" borderId="0" xfId="49" applyNumberFormat="1" applyFont="1" applyFill="1" applyBorder="1" applyAlignment="1" applyProtection="1">
      <alignment horizontal="center" vertical="center"/>
    </xf>
    <xf numFmtId="185" fontId="19" fillId="0" borderId="0" xfId="49" applyNumberFormat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83" fontId="19" fillId="0" borderId="0" xfId="0" applyNumberFormat="1" applyFont="1" applyFill="1" applyBorder="1" applyAlignment="1">
      <alignment horizontal="center" vertical="center"/>
    </xf>
    <xf numFmtId="179" fontId="19" fillId="0" borderId="0" xfId="0" applyNumberFormat="1" applyFont="1" applyFill="1" applyBorder="1" applyAlignment="1">
      <alignment horizontal="center" vertical="center"/>
    </xf>
    <xf numFmtId="185" fontId="19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36231066571224"/>
                  <c:y val="0.0002154739407563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[1]Sheet1!$D$8:$D$13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xVal>
          <c:yVal>
            <c:numRef>
              <c:f>[1]Sheet1!$E$8:$E$13</c:f>
              <c:numCache>
                <c:formatCode>General</c:formatCode>
                <c:ptCount val="6"/>
                <c:pt idx="0">
                  <c:v>0</c:v>
                </c:pt>
                <c:pt idx="1">
                  <c:v>0.1558</c:v>
                </c:pt>
                <c:pt idx="2">
                  <c:v>0.2592</c:v>
                </c:pt>
                <c:pt idx="3">
                  <c:v>0.3872</c:v>
                </c:pt>
                <c:pt idx="4">
                  <c:v>0.4831</c:v>
                </c:pt>
                <c:pt idx="5">
                  <c:v>0.6368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062016"/>
        <c:axId val="193062592"/>
      </c:scatterChart>
      <c:valAx>
        <c:axId val="193062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93062592"/>
        <c:crosses val="autoZero"/>
        <c:crossBetween val="midCat"/>
      </c:valAx>
      <c:valAx>
        <c:axId val="19306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93062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482600</xdr:colOff>
      <xdr:row>37</xdr:row>
      <xdr:rowOff>139700</xdr:rowOff>
    </xdr:from>
    <xdr:to>
      <xdr:col>9</xdr:col>
      <xdr:colOff>67945</xdr:colOff>
      <xdr:row>50</xdr:row>
      <xdr:rowOff>63500</xdr:rowOff>
    </xdr:to>
    <xdr:graphicFrame>
      <xdr:nvGraphicFramePr>
        <xdr:cNvPr id="2" name="图表 1"/>
        <xdr:cNvGraphicFramePr/>
      </xdr:nvGraphicFramePr>
      <xdr:xfrm>
        <a:off x="2921000" y="6718300"/>
        <a:ext cx="3642995" cy="2235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1&#26041;&#31481;&#31499;&#23454;&#39564;\&#27491;&#24335;&#35797;&#39564;\&#25351;&#26631;&#25968;&#25454;\&#29579;&#24605;&#20803;%20&#26041;&#31481;&#31499;&#21487;&#28342;&#24615;&#34507;&#30333;&#36136;2022.2.3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8">
          <cell r="D8">
            <v>0</v>
          </cell>
          <cell r="E8">
            <v>0</v>
          </cell>
        </row>
        <row r="9">
          <cell r="D9">
            <v>20</v>
          </cell>
          <cell r="E9">
            <v>0.1558</v>
          </cell>
        </row>
        <row r="10">
          <cell r="D10">
            <v>40</v>
          </cell>
          <cell r="E10">
            <v>0.2592</v>
          </cell>
        </row>
        <row r="11">
          <cell r="D11">
            <v>60</v>
          </cell>
          <cell r="E11">
            <v>0.3872</v>
          </cell>
        </row>
        <row r="12">
          <cell r="D12">
            <v>80</v>
          </cell>
          <cell r="E12">
            <v>0.4831</v>
          </cell>
        </row>
        <row r="13">
          <cell r="D13">
            <v>100</v>
          </cell>
          <cell r="E13">
            <v>0.6368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selection activeCell="L3" sqref="L3:L5"/>
    </sheetView>
  </sheetViews>
  <sheetFormatPr defaultColWidth="8.72727272727273" defaultRowHeight="14"/>
  <cols>
    <col min="9" max="9" width="15.4545454545455" customWidth="1"/>
    <col min="10" max="10" width="12.8181818181818" customWidth="1"/>
    <col min="11" max="11" width="12.8181818181818"/>
    <col min="12" max="12" width="13.2727272727273" customWidth="1"/>
    <col min="13" max="13" width="12.7272727272727" customWidth="1"/>
  </cols>
  <sheetData>
    <row r="1" spans="1:13">
      <c r="A1" s="19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4">
      <c r="A2" s="20"/>
      <c r="B2" s="20"/>
      <c r="C2" s="74" t="s">
        <v>2</v>
      </c>
      <c r="D2" s="75" t="s">
        <v>3</v>
      </c>
      <c r="E2" s="74" t="s">
        <v>4</v>
      </c>
      <c r="F2" s="76" t="s">
        <v>5</v>
      </c>
      <c r="G2" s="76" t="s">
        <v>6</v>
      </c>
      <c r="H2" s="77" t="s">
        <v>7</v>
      </c>
      <c r="I2" s="76" t="s">
        <v>8</v>
      </c>
      <c r="J2" s="76" t="s">
        <v>9</v>
      </c>
      <c r="K2" s="76" t="s">
        <v>10</v>
      </c>
      <c r="L2" s="76" t="s">
        <v>11</v>
      </c>
      <c r="M2" s="76" t="s">
        <v>12</v>
      </c>
      <c r="N2" s="20"/>
    </row>
    <row r="3" spans="1:13">
      <c r="A3" s="22">
        <v>0</v>
      </c>
      <c r="B3" s="22" t="s">
        <v>13</v>
      </c>
      <c r="C3" s="78">
        <v>18.6</v>
      </c>
      <c r="D3" s="79">
        <v>2</v>
      </c>
      <c r="E3" s="80">
        <f t="shared" ref="E3:E32" si="0">C3/D3</f>
        <v>9.3</v>
      </c>
      <c r="F3" s="78">
        <v>30</v>
      </c>
      <c r="G3" s="78">
        <v>25</v>
      </c>
      <c r="H3" s="81">
        <v>2.094</v>
      </c>
      <c r="I3" s="78">
        <v>2</v>
      </c>
      <c r="J3" s="78">
        <f t="shared" ref="J3:J32" si="1">(44*(E3-0.038)*F3*273)/(22.4*(G3+273)*H3*I3)</f>
        <v>119.390672775524</v>
      </c>
      <c r="K3" s="78">
        <f>AVERAGE(J3:J5)</f>
        <v>120.662049712675</v>
      </c>
      <c r="L3" s="78">
        <f>STDEVA(J3:J5)</f>
        <v>1.24996159121611</v>
      </c>
      <c r="M3" s="78">
        <f>L3/K3</f>
        <v>0.0103591940812589</v>
      </c>
    </row>
    <row r="4" spans="1:13">
      <c r="A4" s="22"/>
      <c r="B4" s="22"/>
      <c r="C4" s="78">
        <v>18.5</v>
      </c>
      <c r="D4" s="79">
        <v>2</v>
      </c>
      <c r="E4" s="80">
        <f t="shared" si="0"/>
        <v>9.25</v>
      </c>
      <c r="F4" s="78">
        <v>30</v>
      </c>
      <c r="G4" s="78">
        <v>25</v>
      </c>
      <c r="H4" s="81">
        <v>2.06</v>
      </c>
      <c r="I4" s="78">
        <v>2</v>
      </c>
      <c r="J4" s="78">
        <f t="shared" si="1"/>
        <v>120.706041897439</v>
      </c>
      <c r="K4" s="78"/>
      <c r="L4" s="78"/>
      <c r="M4" s="78"/>
    </row>
    <row r="5" spans="1:13">
      <c r="A5" s="22"/>
      <c r="B5" s="22"/>
      <c r="C5" s="78">
        <v>18.5</v>
      </c>
      <c r="D5" s="79">
        <v>2</v>
      </c>
      <c r="E5" s="80">
        <f t="shared" si="0"/>
        <v>9.25</v>
      </c>
      <c r="F5" s="78">
        <v>30</v>
      </c>
      <c r="G5" s="78">
        <v>25</v>
      </c>
      <c r="H5" s="81">
        <v>2.04</v>
      </c>
      <c r="I5" s="78">
        <v>2</v>
      </c>
      <c r="J5" s="78">
        <f t="shared" si="1"/>
        <v>121.889434465061</v>
      </c>
      <c r="K5" s="78"/>
      <c r="L5" s="78"/>
      <c r="M5" s="78"/>
    </row>
    <row r="6" spans="1:13">
      <c r="A6" s="22"/>
      <c r="B6" s="22" t="s">
        <v>14</v>
      </c>
      <c r="C6" s="78">
        <v>18.6</v>
      </c>
      <c r="D6" s="79">
        <v>2</v>
      </c>
      <c r="E6" s="80">
        <f t="shared" si="0"/>
        <v>9.3</v>
      </c>
      <c r="F6" s="78">
        <v>30</v>
      </c>
      <c r="G6" s="78">
        <v>25</v>
      </c>
      <c r="H6" s="81">
        <v>2.094</v>
      </c>
      <c r="I6" s="78">
        <v>2</v>
      </c>
      <c r="J6" s="78">
        <f t="shared" si="1"/>
        <v>119.390672775524</v>
      </c>
      <c r="K6" s="78">
        <f>AVERAGE(J6:J8)</f>
        <v>120.662049712675</v>
      </c>
      <c r="L6" s="78">
        <f>STDEVA(J6:J8)</f>
        <v>1.24996159121611</v>
      </c>
      <c r="M6" s="78">
        <f>L6/K6</f>
        <v>0.0103591940812589</v>
      </c>
    </row>
    <row r="7" spans="1:13">
      <c r="A7" s="22"/>
      <c r="B7" s="22"/>
      <c r="C7" s="78">
        <v>18.5</v>
      </c>
      <c r="D7" s="79">
        <v>2</v>
      </c>
      <c r="E7" s="80">
        <f t="shared" si="0"/>
        <v>9.25</v>
      </c>
      <c r="F7" s="78">
        <v>30</v>
      </c>
      <c r="G7" s="78">
        <v>25</v>
      </c>
      <c r="H7" s="81">
        <v>2.06</v>
      </c>
      <c r="I7" s="78">
        <v>2</v>
      </c>
      <c r="J7" s="78">
        <f t="shared" si="1"/>
        <v>120.706041897439</v>
      </c>
      <c r="K7" s="78"/>
      <c r="L7" s="78"/>
      <c r="M7" s="78"/>
    </row>
    <row r="8" spans="1:13">
      <c r="A8" s="22"/>
      <c r="B8" s="22"/>
      <c r="C8" s="78">
        <v>18.5</v>
      </c>
      <c r="D8" s="79">
        <v>2</v>
      </c>
      <c r="E8" s="80">
        <f t="shared" si="0"/>
        <v>9.25</v>
      </c>
      <c r="F8" s="78">
        <v>30</v>
      </c>
      <c r="G8" s="78">
        <v>25</v>
      </c>
      <c r="H8" s="81">
        <v>2.04</v>
      </c>
      <c r="I8" s="78">
        <v>2</v>
      </c>
      <c r="J8" s="78">
        <f t="shared" si="1"/>
        <v>121.889434465061</v>
      </c>
      <c r="K8" s="78"/>
      <c r="L8" s="78"/>
      <c r="M8" s="78"/>
    </row>
    <row r="9" spans="1:13">
      <c r="A9" s="22">
        <v>15</v>
      </c>
      <c r="B9" s="22" t="s">
        <v>13</v>
      </c>
      <c r="C9" s="78">
        <v>19.4</v>
      </c>
      <c r="D9" s="79">
        <v>1.4</v>
      </c>
      <c r="E9" s="80">
        <f t="shared" si="0"/>
        <v>13.8571428571429</v>
      </c>
      <c r="F9" s="78">
        <v>30</v>
      </c>
      <c r="G9" s="78">
        <v>25</v>
      </c>
      <c r="H9" s="81">
        <v>2.074</v>
      </c>
      <c r="I9" s="78">
        <v>2</v>
      </c>
      <c r="J9" s="78">
        <f t="shared" si="1"/>
        <v>179.851744444064</v>
      </c>
      <c r="K9" s="78">
        <f>AVERAGE(J9:J11)</f>
        <v>163.464896835116</v>
      </c>
      <c r="L9" s="78">
        <f>STDEVA(J9:J11)</f>
        <v>14.2858618608155</v>
      </c>
      <c r="M9" s="78">
        <f>L9/K9</f>
        <v>0.0873940652544218</v>
      </c>
    </row>
    <row r="10" spans="1:13">
      <c r="A10" s="22"/>
      <c r="B10" s="22"/>
      <c r="C10" s="78">
        <v>19.5</v>
      </c>
      <c r="D10" s="79">
        <v>1.6</v>
      </c>
      <c r="E10" s="80">
        <f t="shared" si="0"/>
        <v>12.1875</v>
      </c>
      <c r="F10" s="78">
        <v>30</v>
      </c>
      <c r="G10" s="78">
        <v>25</v>
      </c>
      <c r="H10" s="81">
        <v>2.09</v>
      </c>
      <c r="I10" s="78">
        <v>2</v>
      </c>
      <c r="J10" s="78">
        <f t="shared" si="1"/>
        <v>156.911371865065</v>
      </c>
      <c r="K10" s="78"/>
      <c r="L10" s="78"/>
      <c r="M10" s="78"/>
    </row>
    <row r="11" spans="1:13">
      <c r="A11" s="22"/>
      <c r="B11" s="22"/>
      <c r="C11" s="78">
        <v>19.9</v>
      </c>
      <c r="D11" s="79">
        <v>1.7</v>
      </c>
      <c r="E11" s="80">
        <f t="shared" si="0"/>
        <v>11.7058823529412</v>
      </c>
      <c r="F11" s="78">
        <v>30</v>
      </c>
      <c r="G11" s="78">
        <v>25</v>
      </c>
      <c r="H11" s="81">
        <v>2.05</v>
      </c>
      <c r="I11" s="78">
        <v>2</v>
      </c>
      <c r="J11" s="78">
        <f t="shared" si="1"/>
        <v>153.63157419622</v>
      </c>
      <c r="K11" s="78"/>
      <c r="L11" s="78"/>
      <c r="M11" s="78"/>
    </row>
    <row r="12" spans="1:13">
      <c r="A12" s="22"/>
      <c r="B12" s="22" t="s">
        <v>14</v>
      </c>
      <c r="C12" s="79">
        <v>20</v>
      </c>
      <c r="D12" s="79">
        <v>1.6</v>
      </c>
      <c r="E12" s="80">
        <f t="shared" si="0"/>
        <v>12.5</v>
      </c>
      <c r="F12" s="78">
        <v>30</v>
      </c>
      <c r="G12" s="78">
        <v>25</v>
      </c>
      <c r="H12" s="81">
        <v>2.094</v>
      </c>
      <c r="I12" s="78">
        <v>2</v>
      </c>
      <c r="J12" s="78">
        <f t="shared" si="1"/>
        <v>160.639879521548</v>
      </c>
      <c r="K12" s="78">
        <f>AVERAGE(J12:J14)</f>
        <v>147.814109211366</v>
      </c>
      <c r="L12" s="78">
        <f>STDEVA(J12:J14)</f>
        <v>13.0550352864311</v>
      </c>
      <c r="M12" s="78">
        <f>L12/K12</f>
        <v>0.0883206302570424</v>
      </c>
    </row>
    <row r="13" spans="1:13">
      <c r="A13" s="22"/>
      <c r="B13" s="22"/>
      <c r="C13" s="78">
        <v>19.3</v>
      </c>
      <c r="D13" s="79">
        <v>1.7</v>
      </c>
      <c r="E13" s="80">
        <f t="shared" si="0"/>
        <v>11.3529411764706</v>
      </c>
      <c r="F13" s="78">
        <v>30</v>
      </c>
      <c r="G13" s="78">
        <v>25</v>
      </c>
      <c r="H13" s="81">
        <v>2.06</v>
      </c>
      <c r="I13" s="78">
        <v>2</v>
      </c>
      <c r="J13" s="78">
        <f t="shared" si="1"/>
        <v>148.26115541838</v>
      </c>
      <c r="K13" s="78"/>
      <c r="L13" s="78"/>
      <c r="M13" s="78"/>
    </row>
    <row r="14" spans="1:13">
      <c r="A14" s="22"/>
      <c r="B14" s="22"/>
      <c r="C14" s="78">
        <v>19.8</v>
      </c>
      <c r="D14" s="79">
        <v>1.94</v>
      </c>
      <c r="E14" s="80">
        <f t="shared" si="0"/>
        <v>10.2061855670103</v>
      </c>
      <c r="F14" s="78">
        <v>30</v>
      </c>
      <c r="G14" s="78">
        <v>25</v>
      </c>
      <c r="H14" s="81">
        <v>2.04</v>
      </c>
      <c r="I14" s="78">
        <v>2</v>
      </c>
      <c r="J14" s="78">
        <f t="shared" si="1"/>
        <v>134.541292694169</v>
      </c>
      <c r="K14" s="78"/>
      <c r="L14" s="78"/>
      <c r="M14" s="78"/>
    </row>
    <row r="15" spans="1:13">
      <c r="A15" s="22">
        <v>30</v>
      </c>
      <c r="B15" s="22" t="s">
        <v>13</v>
      </c>
      <c r="C15" s="78">
        <v>19.1</v>
      </c>
      <c r="D15" s="79">
        <v>1.3</v>
      </c>
      <c r="E15" s="80">
        <f t="shared" si="0"/>
        <v>14.6923076923077</v>
      </c>
      <c r="F15" s="78">
        <v>30</v>
      </c>
      <c r="G15" s="78">
        <v>25</v>
      </c>
      <c r="H15" s="81">
        <v>2.094</v>
      </c>
      <c r="I15" s="78">
        <v>2</v>
      </c>
      <c r="J15" s="78">
        <f t="shared" si="1"/>
        <v>188.899552412454</v>
      </c>
      <c r="K15" s="78">
        <f>AVERAGE(J15:J17)</f>
        <v>190.385412005402</v>
      </c>
      <c r="L15" s="78">
        <f>STDEVA(J15:J17)</f>
        <v>15.8921601626481</v>
      </c>
      <c r="M15" s="78">
        <f>L15/K15</f>
        <v>0.0834736232952405</v>
      </c>
    </row>
    <row r="16" spans="1:13">
      <c r="A16" s="22"/>
      <c r="B16" s="22"/>
      <c r="C16" s="78">
        <v>19</v>
      </c>
      <c r="D16" s="79">
        <v>1.2</v>
      </c>
      <c r="E16" s="80">
        <f t="shared" si="0"/>
        <v>15.8333333333333</v>
      </c>
      <c r="F16" s="78">
        <v>30</v>
      </c>
      <c r="G16" s="78">
        <v>25</v>
      </c>
      <c r="H16" s="81">
        <v>2.06</v>
      </c>
      <c r="I16" s="78">
        <v>2</v>
      </c>
      <c r="J16" s="78">
        <f t="shared" si="1"/>
        <v>206.96832035577</v>
      </c>
      <c r="K16" s="78"/>
      <c r="L16" s="78"/>
      <c r="M16" s="78"/>
    </row>
    <row r="17" spans="1:13">
      <c r="A17" s="22"/>
      <c r="B17" s="22"/>
      <c r="C17" s="78">
        <v>18.6</v>
      </c>
      <c r="D17" s="79">
        <v>1.4</v>
      </c>
      <c r="E17" s="80">
        <f t="shared" si="0"/>
        <v>13.2857142857143</v>
      </c>
      <c r="F17" s="78">
        <v>30</v>
      </c>
      <c r="G17" s="78">
        <v>25</v>
      </c>
      <c r="H17" s="81">
        <v>2.04</v>
      </c>
      <c r="I17" s="78">
        <v>2</v>
      </c>
      <c r="J17" s="78">
        <f t="shared" si="1"/>
        <v>175.288363247984</v>
      </c>
      <c r="K17" s="78"/>
      <c r="L17" s="78"/>
      <c r="M17" s="78"/>
    </row>
    <row r="18" spans="1:13">
      <c r="A18" s="22"/>
      <c r="B18" s="22" t="s">
        <v>14</v>
      </c>
      <c r="C18" s="78">
        <v>18.7</v>
      </c>
      <c r="D18" s="79">
        <v>1.4</v>
      </c>
      <c r="E18" s="80">
        <f t="shared" si="0"/>
        <v>13.3571428571429</v>
      </c>
      <c r="F18" s="78">
        <v>30</v>
      </c>
      <c r="G18" s="78">
        <v>25</v>
      </c>
      <c r="H18" s="81">
        <v>2.094</v>
      </c>
      <c r="I18" s="78">
        <v>2</v>
      </c>
      <c r="J18" s="78">
        <f t="shared" si="1"/>
        <v>171.688774185661</v>
      </c>
      <c r="K18" s="78">
        <f>AVERAGE(J18:J20)</f>
        <v>157.998341796477</v>
      </c>
      <c r="L18" s="78">
        <f>STDEVA(J18:J20)</f>
        <v>17.5297174619169</v>
      </c>
      <c r="M18" s="78">
        <f>L18/K18</f>
        <v>0.110948743275404</v>
      </c>
    </row>
    <row r="19" spans="1:13">
      <c r="A19" s="22"/>
      <c r="B19" s="22"/>
      <c r="C19" s="78">
        <v>18</v>
      </c>
      <c r="D19" s="79">
        <v>1.7</v>
      </c>
      <c r="E19" s="80">
        <f t="shared" si="0"/>
        <v>10.5882352941176</v>
      </c>
      <c r="F19" s="78">
        <v>30</v>
      </c>
      <c r="G19" s="78">
        <v>25</v>
      </c>
      <c r="H19" s="81">
        <v>2.06</v>
      </c>
      <c r="I19" s="78">
        <v>2</v>
      </c>
      <c r="J19" s="78">
        <f t="shared" si="1"/>
        <v>138.241114138038</v>
      </c>
      <c r="K19" s="78"/>
      <c r="L19" s="78"/>
      <c r="M19" s="78"/>
    </row>
    <row r="20" spans="1:13">
      <c r="A20" s="22"/>
      <c r="B20" s="22"/>
      <c r="C20" s="78">
        <v>19.9</v>
      </c>
      <c r="D20" s="79">
        <v>1.6</v>
      </c>
      <c r="E20" s="80">
        <f t="shared" si="0"/>
        <v>12.4375</v>
      </c>
      <c r="F20" s="78">
        <v>30</v>
      </c>
      <c r="G20" s="78">
        <v>25</v>
      </c>
      <c r="H20" s="81">
        <v>2.04</v>
      </c>
      <c r="I20" s="78">
        <v>2</v>
      </c>
      <c r="J20" s="78">
        <f t="shared" si="1"/>
        <v>164.065137065732</v>
      </c>
      <c r="K20" s="78"/>
      <c r="L20" s="78"/>
      <c r="M20" s="78"/>
    </row>
    <row r="21" spans="1:13">
      <c r="A21" s="22">
        <v>45</v>
      </c>
      <c r="B21" s="22" t="s">
        <v>13</v>
      </c>
      <c r="C21" s="78">
        <v>20.8</v>
      </c>
      <c r="D21" s="79">
        <v>1.4</v>
      </c>
      <c r="E21" s="80">
        <f t="shared" si="0"/>
        <v>14.8571428571429</v>
      </c>
      <c r="F21" s="78">
        <v>30</v>
      </c>
      <c r="G21" s="78">
        <v>25</v>
      </c>
      <c r="H21" s="81">
        <v>2.094</v>
      </c>
      <c r="I21" s="78">
        <v>2</v>
      </c>
      <c r="J21" s="78">
        <f t="shared" si="1"/>
        <v>191.02433984786</v>
      </c>
      <c r="K21" s="78">
        <f>AVERAGE(J21:J23)</f>
        <v>203.646488948746</v>
      </c>
      <c r="L21" s="78">
        <f>STDEVA(J21:J23)</f>
        <v>13.4641393887281</v>
      </c>
      <c r="M21" s="78">
        <f>L21/K21</f>
        <v>0.0661152542242786</v>
      </c>
    </row>
    <row r="22" spans="1:13">
      <c r="A22" s="22"/>
      <c r="B22" s="22"/>
      <c r="C22" s="78">
        <v>20.1</v>
      </c>
      <c r="D22" s="79">
        <v>1.3</v>
      </c>
      <c r="E22" s="80">
        <f t="shared" si="0"/>
        <v>15.4615384615385</v>
      </c>
      <c r="F22" s="78">
        <v>30</v>
      </c>
      <c r="G22" s="78">
        <v>25</v>
      </c>
      <c r="H22" s="81">
        <v>2.06</v>
      </c>
      <c r="I22" s="78">
        <v>2</v>
      </c>
      <c r="J22" s="78">
        <f t="shared" si="1"/>
        <v>202.096643480811</v>
      </c>
      <c r="K22" s="78"/>
      <c r="L22" s="78"/>
      <c r="M22" s="78"/>
    </row>
    <row r="23" spans="1:13">
      <c r="A23" s="22"/>
      <c r="B23" s="22"/>
      <c r="C23" s="78">
        <v>19.8</v>
      </c>
      <c r="D23" s="79">
        <v>1.2</v>
      </c>
      <c r="E23" s="80">
        <f t="shared" si="0"/>
        <v>16.5</v>
      </c>
      <c r="F23" s="78">
        <v>30</v>
      </c>
      <c r="G23" s="78">
        <v>25</v>
      </c>
      <c r="H23" s="81">
        <v>2.04</v>
      </c>
      <c r="I23" s="78">
        <v>2</v>
      </c>
      <c r="J23" s="78">
        <f t="shared" si="1"/>
        <v>217.818483517568</v>
      </c>
      <c r="K23" s="78"/>
      <c r="L23" s="78"/>
      <c r="M23" s="78"/>
    </row>
    <row r="24" spans="1:13">
      <c r="A24" s="22"/>
      <c r="B24" s="22" t="s">
        <v>14</v>
      </c>
      <c r="C24" s="79">
        <v>19</v>
      </c>
      <c r="D24" s="79">
        <v>1.6</v>
      </c>
      <c r="E24" s="80">
        <f t="shared" si="0"/>
        <v>11.875</v>
      </c>
      <c r="F24" s="78">
        <v>30</v>
      </c>
      <c r="G24" s="78">
        <v>25</v>
      </c>
      <c r="H24" s="81">
        <v>2.094</v>
      </c>
      <c r="I24" s="78">
        <v>2</v>
      </c>
      <c r="J24" s="78">
        <f t="shared" si="1"/>
        <v>152.583393828965</v>
      </c>
      <c r="K24" s="78">
        <f>AVERAGE(J24:J26)</f>
        <v>161.684001089768</v>
      </c>
      <c r="L24" s="78">
        <f>STDEVA(J24:J26)</f>
        <v>10.5662973868785</v>
      </c>
      <c r="M24" s="78">
        <f>L24/K24</f>
        <v>0.065351533334532</v>
      </c>
    </row>
    <row r="25" spans="1:13">
      <c r="A25" s="22"/>
      <c r="B25" s="22"/>
      <c r="C25" s="78">
        <v>19.5</v>
      </c>
      <c r="D25" s="79">
        <v>1.6</v>
      </c>
      <c r="E25" s="80">
        <f t="shared" si="0"/>
        <v>12.1875</v>
      </c>
      <c r="F25" s="78">
        <v>30</v>
      </c>
      <c r="G25" s="78">
        <v>25</v>
      </c>
      <c r="H25" s="81">
        <v>2.06</v>
      </c>
      <c r="I25" s="78">
        <v>2</v>
      </c>
      <c r="J25" s="78">
        <f t="shared" si="1"/>
        <v>159.196488931061</v>
      </c>
      <c r="K25" s="78"/>
      <c r="L25" s="78"/>
      <c r="M25" s="78"/>
    </row>
    <row r="26" spans="1:13">
      <c r="A26" s="22"/>
      <c r="B26" s="22"/>
      <c r="C26" s="78">
        <v>19.7</v>
      </c>
      <c r="D26" s="79">
        <v>1.5</v>
      </c>
      <c r="E26" s="80">
        <f t="shared" si="0"/>
        <v>13.1333333333333</v>
      </c>
      <c r="F26" s="78">
        <v>30</v>
      </c>
      <c r="G26" s="78">
        <v>25</v>
      </c>
      <c r="H26" s="81">
        <v>2.04</v>
      </c>
      <c r="I26" s="78">
        <v>2</v>
      </c>
      <c r="J26" s="78">
        <f t="shared" si="1"/>
        <v>173.272120509278</v>
      </c>
      <c r="K26" s="78"/>
      <c r="L26" s="78"/>
      <c r="M26" s="78"/>
    </row>
    <row r="27" spans="1:13">
      <c r="A27" s="22">
        <v>60</v>
      </c>
      <c r="B27" s="22" t="s">
        <v>13</v>
      </c>
      <c r="C27" s="79">
        <v>19.8</v>
      </c>
      <c r="D27" s="79">
        <v>0.9</v>
      </c>
      <c r="E27" s="80">
        <f t="shared" si="0"/>
        <v>22</v>
      </c>
      <c r="F27" s="78">
        <v>30</v>
      </c>
      <c r="G27" s="78">
        <v>25</v>
      </c>
      <c r="H27" s="81">
        <v>2.094</v>
      </c>
      <c r="I27" s="78">
        <v>2</v>
      </c>
      <c r="J27" s="78">
        <f t="shared" si="1"/>
        <v>283.098462048807</v>
      </c>
      <c r="K27" s="78">
        <f>AVERAGE(J27:J29)</f>
        <v>268.28281153987</v>
      </c>
      <c r="L27" s="78">
        <f>STDEVA(J27:J29)</f>
        <v>12.9752091053311</v>
      </c>
      <c r="M27" s="78">
        <f>L27/K27</f>
        <v>0.0483639224997568</v>
      </c>
    </row>
    <row r="28" spans="1:13">
      <c r="A28" s="22"/>
      <c r="B28" s="22"/>
      <c r="C28" s="78">
        <v>19.8</v>
      </c>
      <c r="D28" s="79">
        <v>1</v>
      </c>
      <c r="E28" s="80">
        <f t="shared" si="0"/>
        <v>19.8</v>
      </c>
      <c r="F28" s="78">
        <v>30</v>
      </c>
      <c r="G28" s="78">
        <v>25</v>
      </c>
      <c r="H28" s="81">
        <v>2.06</v>
      </c>
      <c r="I28" s="78">
        <v>2</v>
      </c>
      <c r="J28" s="78">
        <f t="shared" si="1"/>
        <v>258.944072945853</v>
      </c>
      <c r="K28" s="78"/>
      <c r="L28" s="78"/>
      <c r="M28" s="78"/>
    </row>
    <row r="29" spans="1:13">
      <c r="A29" s="22"/>
      <c r="B29" s="22"/>
      <c r="C29" s="79">
        <v>19.9</v>
      </c>
      <c r="D29" s="79">
        <v>1</v>
      </c>
      <c r="E29" s="80">
        <f t="shared" si="0"/>
        <v>19.9</v>
      </c>
      <c r="F29" s="78">
        <v>30</v>
      </c>
      <c r="G29" s="78">
        <v>25</v>
      </c>
      <c r="H29" s="81">
        <v>2.04</v>
      </c>
      <c r="I29" s="78">
        <v>2</v>
      </c>
      <c r="J29" s="78">
        <f t="shared" si="1"/>
        <v>262.805899624951</v>
      </c>
      <c r="K29" s="78"/>
      <c r="L29" s="78"/>
      <c r="M29" s="78"/>
    </row>
    <row r="30" spans="1:13">
      <c r="A30" s="22"/>
      <c r="B30" s="22" t="s">
        <v>14</v>
      </c>
      <c r="C30" s="78">
        <v>19.5</v>
      </c>
      <c r="D30" s="79">
        <v>1.1</v>
      </c>
      <c r="E30" s="80">
        <f t="shared" si="0"/>
        <v>17.7272727272727</v>
      </c>
      <c r="F30" s="78">
        <v>30</v>
      </c>
      <c r="G30" s="78">
        <v>25</v>
      </c>
      <c r="H30" s="81">
        <v>2.094</v>
      </c>
      <c r="I30" s="78">
        <v>2</v>
      </c>
      <c r="J30" s="78">
        <f t="shared" si="1"/>
        <v>228.02139622315</v>
      </c>
      <c r="K30" s="78">
        <f>AVERAGE(J30:J32)</f>
        <v>236.989995054885</v>
      </c>
      <c r="L30" s="78">
        <f>STDEVA(J30:J32)</f>
        <v>14.4866723111831</v>
      </c>
      <c r="M30" s="78">
        <f>L30/K30</f>
        <v>0.0611277801319338</v>
      </c>
    </row>
    <row r="31" spans="1:13">
      <c r="A31" s="22"/>
      <c r="B31" s="22"/>
      <c r="C31" s="78">
        <v>19.4</v>
      </c>
      <c r="D31" s="79">
        <v>1</v>
      </c>
      <c r="E31" s="80">
        <f t="shared" si="0"/>
        <v>19.4</v>
      </c>
      <c r="F31" s="78">
        <v>30</v>
      </c>
      <c r="G31" s="78">
        <v>25</v>
      </c>
      <c r="H31" s="81">
        <v>2.06</v>
      </c>
      <c r="I31" s="78">
        <v>2</v>
      </c>
      <c r="J31" s="78">
        <f t="shared" si="1"/>
        <v>253.702820583827</v>
      </c>
      <c r="K31" s="78"/>
      <c r="L31" s="78"/>
      <c r="M31" s="78"/>
    </row>
    <row r="32" spans="1:13">
      <c r="A32" s="22"/>
      <c r="B32" s="22"/>
      <c r="C32" s="78">
        <v>19.1</v>
      </c>
      <c r="D32" s="79">
        <v>1.1</v>
      </c>
      <c r="E32" s="80">
        <f t="shared" si="0"/>
        <v>17.3636363636364</v>
      </c>
      <c r="F32" s="78">
        <v>30</v>
      </c>
      <c r="G32" s="78">
        <v>25</v>
      </c>
      <c r="H32" s="81">
        <v>2.04</v>
      </c>
      <c r="I32" s="78">
        <v>2</v>
      </c>
      <c r="J32" s="78">
        <f t="shared" si="1"/>
        <v>229.245768357679</v>
      </c>
      <c r="K32" s="78"/>
      <c r="L32" s="78"/>
      <c r="M32" s="78"/>
    </row>
  </sheetData>
  <mergeCells count="45"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K3:K5"/>
    <mergeCell ref="K6:K8"/>
    <mergeCell ref="K9:K11"/>
    <mergeCell ref="K12:K14"/>
    <mergeCell ref="K15:K17"/>
    <mergeCell ref="K18:K20"/>
    <mergeCell ref="K21:K23"/>
    <mergeCell ref="K24:K26"/>
    <mergeCell ref="K27:K29"/>
    <mergeCell ref="K30:K32"/>
    <mergeCell ref="L3:L5"/>
    <mergeCell ref="L6:L8"/>
    <mergeCell ref="L9:L11"/>
    <mergeCell ref="L12:L14"/>
    <mergeCell ref="L15:L17"/>
    <mergeCell ref="L18:L20"/>
    <mergeCell ref="L21:L23"/>
    <mergeCell ref="L24:L26"/>
    <mergeCell ref="L27:L29"/>
    <mergeCell ref="L30:L32"/>
    <mergeCell ref="M3:M5"/>
    <mergeCell ref="M6:M8"/>
    <mergeCell ref="M9:M11"/>
    <mergeCell ref="M12:M14"/>
    <mergeCell ref="M15:M17"/>
    <mergeCell ref="M18:M20"/>
    <mergeCell ref="M21:M23"/>
    <mergeCell ref="M24:M26"/>
    <mergeCell ref="M27:M29"/>
    <mergeCell ref="M30:M32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opLeftCell="A19" workbookViewId="0">
      <selection activeCell="K29" sqref="K29"/>
    </sheetView>
  </sheetViews>
  <sheetFormatPr defaultColWidth="8.72727272727273" defaultRowHeight="14" outlineLevelCol="7"/>
  <cols>
    <col min="4" max="4" width="12.1818181818182" customWidth="1"/>
    <col min="5" max="5" width="11.9090909090909" customWidth="1"/>
    <col min="6" max="8" width="13.6363636363636"/>
  </cols>
  <sheetData>
    <row r="1" spans="2:3">
      <c r="B1" s="19" t="s">
        <v>0</v>
      </c>
      <c r="C1" s="19" t="s">
        <v>63</v>
      </c>
    </row>
    <row r="2" ht="17.5" spans="1:8">
      <c r="A2" s="43" t="s">
        <v>64</v>
      </c>
      <c r="B2" s="20"/>
      <c r="C2" s="20"/>
      <c r="D2" s="44" t="s">
        <v>65</v>
      </c>
      <c r="E2" s="44" t="s">
        <v>66</v>
      </c>
      <c r="F2" s="45" t="s">
        <v>67</v>
      </c>
      <c r="G2" s="44" t="s">
        <v>10</v>
      </c>
      <c r="H2" s="44" t="s">
        <v>22</v>
      </c>
    </row>
    <row r="3" ht="17.5" spans="1:8">
      <c r="A3" s="46">
        <v>0.041</v>
      </c>
      <c r="B3" s="22">
        <v>0</v>
      </c>
      <c r="C3" s="22" t="s">
        <v>13</v>
      </c>
      <c r="D3" s="47">
        <v>5.03</v>
      </c>
      <c r="E3" s="47">
        <v>1.1</v>
      </c>
      <c r="F3" s="48">
        <f>((E3-0.39)*$A$3*5)/D3*100</f>
        <v>2.89363817097415</v>
      </c>
      <c r="G3" s="49">
        <f>(F3+F4+F5)/3</f>
        <v>3.01040794278156</v>
      </c>
      <c r="H3" s="49">
        <f>STDEV(F3:F5)</f>
        <v>0.106943562844551</v>
      </c>
    </row>
    <row r="4" ht="17.5" spans="1:8">
      <c r="A4" s="46"/>
      <c r="B4" s="22"/>
      <c r="C4" s="22"/>
      <c r="D4" s="47">
        <v>5.02</v>
      </c>
      <c r="E4" s="47">
        <v>1.15</v>
      </c>
      <c r="F4" s="48">
        <f>((E4-0.39)*$A$3*5)/D4*100</f>
        <v>3.10358565737052</v>
      </c>
      <c r="G4" s="49"/>
      <c r="H4" s="49"/>
    </row>
    <row r="5" ht="17.5" spans="1:8">
      <c r="A5" s="46"/>
      <c r="B5" s="22"/>
      <c r="C5" s="22"/>
      <c r="D5" s="47">
        <v>5</v>
      </c>
      <c r="E5" s="47">
        <v>1.13</v>
      </c>
      <c r="F5" s="48">
        <f>((E5-0.39)*$A$3*5)/D5*100</f>
        <v>3.034</v>
      </c>
      <c r="G5" s="49"/>
      <c r="H5" s="49"/>
    </row>
    <row r="6" ht="17.5" spans="2:8">
      <c r="B6" s="22"/>
      <c r="C6" s="22" t="s">
        <v>14</v>
      </c>
      <c r="D6" s="47">
        <v>5.03</v>
      </c>
      <c r="E6" s="47">
        <v>1.1</v>
      </c>
      <c r="F6" s="48">
        <f>((E6-0.39)*$A$3*5)/D6*100</f>
        <v>2.89363817097415</v>
      </c>
      <c r="G6" s="49">
        <f>(F6+F7+F8)/3</f>
        <v>3.01040794278156</v>
      </c>
      <c r="H6" s="49">
        <f>STDEV(F6:F8)</f>
        <v>0.106943562844551</v>
      </c>
    </row>
    <row r="7" ht="17.5" spans="2:8">
      <c r="B7" s="22"/>
      <c r="C7" s="22"/>
      <c r="D7" s="47">
        <v>5.02</v>
      </c>
      <c r="E7" s="47">
        <v>1.15</v>
      </c>
      <c r="F7" s="48">
        <f>((E7-0.39)*$A$3*5)/D7*100</f>
        <v>3.10358565737052</v>
      </c>
      <c r="G7" s="49"/>
      <c r="H7" s="49"/>
    </row>
    <row r="8" ht="17.5" spans="2:8">
      <c r="B8" s="22"/>
      <c r="C8" s="22"/>
      <c r="D8" s="47">
        <v>5</v>
      </c>
      <c r="E8" s="47">
        <v>1.13</v>
      </c>
      <c r="F8" s="48">
        <f>((E8-0.39)*$A$3*5)/D8*100</f>
        <v>3.034</v>
      </c>
      <c r="G8" s="49"/>
      <c r="H8" s="49"/>
    </row>
    <row r="9" ht="17.5" spans="2:8">
      <c r="B9" s="22">
        <v>15</v>
      </c>
      <c r="C9" s="22" t="s">
        <v>13</v>
      </c>
      <c r="D9" s="47">
        <v>5.04</v>
      </c>
      <c r="E9" s="47">
        <v>1.85</v>
      </c>
      <c r="F9" s="48">
        <f t="shared" ref="F9:F14" si="0">(E9-1)*0.047*5/D9*100</f>
        <v>3.96329365079365</v>
      </c>
      <c r="G9" s="50">
        <f>(F9+F10+F11)/3</f>
        <v>4.22458942322804</v>
      </c>
      <c r="H9" s="50">
        <f>STDEV(F9:F11)</f>
        <v>0.235592950568775</v>
      </c>
    </row>
    <row r="10" ht="17.5" spans="2:8">
      <c r="B10" s="22"/>
      <c r="C10" s="22"/>
      <c r="D10" s="47">
        <v>5.04</v>
      </c>
      <c r="E10" s="47">
        <v>1.92</v>
      </c>
      <c r="F10" s="48">
        <f t="shared" si="0"/>
        <v>4.28968253968254</v>
      </c>
      <c r="G10" s="50"/>
      <c r="H10" s="50"/>
    </row>
    <row r="11" ht="17.5" spans="2:8">
      <c r="B11" s="22"/>
      <c r="C11" s="22"/>
      <c r="D11" s="47">
        <v>5.05</v>
      </c>
      <c r="E11" s="47">
        <v>1.95</v>
      </c>
      <c r="F11" s="48">
        <f t="shared" si="0"/>
        <v>4.42079207920792</v>
      </c>
      <c r="G11" s="50"/>
      <c r="H11" s="50"/>
    </row>
    <row r="12" ht="17.5" spans="2:8">
      <c r="B12" s="22"/>
      <c r="C12" s="22" t="s">
        <v>14</v>
      </c>
      <c r="D12" s="47">
        <v>5.04</v>
      </c>
      <c r="E12" s="47">
        <v>2.35</v>
      </c>
      <c r="F12" s="48">
        <f t="shared" si="0"/>
        <v>6.29464285714286</v>
      </c>
      <c r="G12" s="50">
        <f>(F12+F13+F14)/3</f>
        <v>6.13611781199506</v>
      </c>
      <c r="H12" s="50">
        <f>STDEV(F12:F14)</f>
        <v>0.162991393434161</v>
      </c>
    </row>
    <row r="13" ht="17.5" spans="2:8">
      <c r="B13" s="22"/>
      <c r="C13" s="22"/>
      <c r="D13" s="47">
        <v>5</v>
      </c>
      <c r="E13" s="47">
        <v>2.27</v>
      </c>
      <c r="F13" s="48">
        <f t="shared" si="0"/>
        <v>5.969</v>
      </c>
      <c r="G13" s="50"/>
      <c r="H13" s="50"/>
    </row>
    <row r="14" ht="17.5" spans="2:8">
      <c r="B14" s="22"/>
      <c r="C14" s="22"/>
      <c r="D14" s="47">
        <v>5.01</v>
      </c>
      <c r="E14" s="47">
        <v>2.31</v>
      </c>
      <c r="F14" s="48">
        <f t="shared" si="0"/>
        <v>6.14471057884232</v>
      </c>
      <c r="G14" s="50"/>
      <c r="H14" s="50"/>
    </row>
    <row r="15" ht="17.5" spans="2:8">
      <c r="B15" s="22">
        <v>30</v>
      </c>
      <c r="C15" s="22" t="s">
        <v>13</v>
      </c>
      <c r="D15" s="47">
        <v>5.02</v>
      </c>
      <c r="E15" s="47">
        <v>2.02</v>
      </c>
      <c r="F15" s="48">
        <f t="shared" ref="F15:F32" si="1">(E15-1)*0.047*5/D15*100</f>
        <v>4.77490039840638</v>
      </c>
      <c r="G15" s="50">
        <f>(F15+F16+F17)/3</f>
        <v>4.79674634794157</v>
      </c>
      <c r="H15" s="50">
        <f>STDEV(F15:F17)</f>
        <v>0.109318878451851</v>
      </c>
    </row>
    <row r="16" ht="17.5" spans="2:8">
      <c r="B16" s="22"/>
      <c r="C16" s="22"/>
      <c r="D16" s="47">
        <v>5.02</v>
      </c>
      <c r="E16" s="47">
        <v>2.05</v>
      </c>
      <c r="F16" s="48">
        <f t="shared" si="1"/>
        <v>4.91533864541833</v>
      </c>
      <c r="G16" s="50"/>
      <c r="H16" s="50"/>
    </row>
    <row r="17" ht="17.5" spans="2:8">
      <c r="B17" s="22"/>
      <c r="C17" s="22"/>
      <c r="D17" s="47">
        <v>5</v>
      </c>
      <c r="E17" s="47">
        <v>2</v>
      </c>
      <c r="F17" s="48">
        <f t="shared" si="1"/>
        <v>4.7</v>
      </c>
      <c r="G17" s="50"/>
      <c r="H17" s="50"/>
    </row>
    <row r="18" ht="17.5" spans="2:8">
      <c r="B18" s="22"/>
      <c r="C18" s="22" t="s">
        <v>14</v>
      </c>
      <c r="D18" s="47">
        <v>5</v>
      </c>
      <c r="E18" s="47">
        <v>2.06</v>
      </c>
      <c r="F18" s="48">
        <f t="shared" si="1"/>
        <v>4.982</v>
      </c>
      <c r="G18" s="50">
        <f>(F18+F19+F20)/3</f>
        <v>5.0379121756487</v>
      </c>
      <c r="H18" s="50">
        <f>STDEV(F18:F20)</f>
        <v>0.105571730540338</v>
      </c>
    </row>
    <row r="19" ht="17.5" spans="2:8">
      <c r="B19" s="22"/>
      <c r="C19" s="22"/>
      <c r="D19" s="47">
        <v>5.01</v>
      </c>
      <c r="E19" s="47">
        <v>2.06</v>
      </c>
      <c r="F19" s="48">
        <f t="shared" si="1"/>
        <v>4.97205588822355</v>
      </c>
      <c r="G19" s="50"/>
      <c r="H19" s="50"/>
    </row>
    <row r="20" ht="17.5" spans="2:8">
      <c r="B20" s="22"/>
      <c r="C20" s="22"/>
      <c r="D20" s="47">
        <v>5.01</v>
      </c>
      <c r="E20" s="47">
        <v>2.1</v>
      </c>
      <c r="F20" s="48">
        <f t="shared" si="1"/>
        <v>5.15968063872256</v>
      </c>
      <c r="G20" s="50"/>
      <c r="H20" s="50"/>
    </row>
    <row r="21" ht="17.5" spans="2:8">
      <c r="B21" s="22">
        <v>45</v>
      </c>
      <c r="C21" s="22" t="s">
        <v>13</v>
      </c>
      <c r="D21" s="47">
        <v>5.03</v>
      </c>
      <c r="E21" s="47">
        <v>1.91</v>
      </c>
      <c r="F21" s="48">
        <f t="shared" si="1"/>
        <v>4.25149105367793</v>
      </c>
      <c r="G21" s="50">
        <f>(F21+F22+F23)/3</f>
        <v>4.23024362078355</v>
      </c>
      <c r="H21" s="50">
        <f>STDEV(F21:F23)</f>
        <v>0.0642591245439513</v>
      </c>
    </row>
    <row r="22" ht="17.5" spans="2:8">
      <c r="B22" s="22"/>
      <c r="C22" s="22"/>
      <c r="D22" s="47">
        <v>5.03</v>
      </c>
      <c r="E22" s="47">
        <v>1.89</v>
      </c>
      <c r="F22" s="48">
        <f t="shared" si="1"/>
        <v>4.15805168986083</v>
      </c>
      <c r="G22" s="50"/>
      <c r="H22" s="50"/>
    </row>
    <row r="23" ht="17.5" spans="2:8">
      <c r="B23" s="22"/>
      <c r="C23" s="22"/>
      <c r="D23" s="47">
        <v>5.05</v>
      </c>
      <c r="E23" s="47">
        <v>1.92</v>
      </c>
      <c r="F23" s="48">
        <f t="shared" si="1"/>
        <v>4.28118811881188</v>
      </c>
      <c r="G23" s="50"/>
      <c r="H23" s="50"/>
    </row>
    <row r="24" ht="17.5" spans="2:8">
      <c r="B24" s="22"/>
      <c r="C24" s="22" t="s">
        <v>14</v>
      </c>
      <c r="D24" s="47">
        <v>5.02</v>
      </c>
      <c r="E24" s="47">
        <v>2.01</v>
      </c>
      <c r="F24" s="48">
        <f t="shared" si="1"/>
        <v>4.72808764940239</v>
      </c>
      <c r="G24" s="50">
        <f>(F24+F25+F26)/3</f>
        <v>4.78139176626826</v>
      </c>
      <c r="H24" s="50">
        <f>STDEV(F24:F26)</f>
        <v>0.0923254386642759</v>
      </c>
    </row>
    <row r="25" ht="17.5" spans="2:8">
      <c r="B25" s="22"/>
      <c r="C25" s="22"/>
      <c r="D25" s="47">
        <v>5.02</v>
      </c>
      <c r="E25" s="47">
        <v>2.01</v>
      </c>
      <c r="F25" s="48">
        <f t="shared" si="1"/>
        <v>4.72808764940239</v>
      </c>
      <c r="G25" s="50"/>
      <c r="H25" s="50"/>
    </row>
    <row r="26" ht="17.5" spans="2:8">
      <c r="B26" s="22"/>
      <c r="C26" s="22"/>
      <c r="D26" s="47">
        <v>5</v>
      </c>
      <c r="E26" s="47">
        <v>2.04</v>
      </c>
      <c r="F26" s="48">
        <f t="shared" si="1"/>
        <v>4.888</v>
      </c>
      <c r="G26" s="50"/>
      <c r="H26" s="50"/>
    </row>
    <row r="27" ht="17.5" spans="2:8">
      <c r="B27" s="22">
        <v>60</v>
      </c>
      <c r="C27" s="22" t="s">
        <v>13</v>
      </c>
      <c r="D27" s="47">
        <v>5.03</v>
      </c>
      <c r="E27" s="47">
        <v>1.93</v>
      </c>
      <c r="F27" s="48">
        <f t="shared" si="1"/>
        <v>4.34493041749503</v>
      </c>
      <c r="G27" s="50">
        <f>(F27+F28+F29)/3</f>
        <v>4.17631444800764</v>
      </c>
      <c r="H27" s="50">
        <f>STDEV(F27:F29)</f>
        <v>0.146452163601951</v>
      </c>
    </row>
    <row r="28" ht="17.5" spans="2:8">
      <c r="B28" s="22"/>
      <c r="C28" s="22"/>
      <c r="D28" s="47">
        <v>5.04</v>
      </c>
      <c r="E28" s="47">
        <v>1.88</v>
      </c>
      <c r="F28" s="48">
        <f t="shared" si="1"/>
        <v>4.1031746031746</v>
      </c>
      <c r="G28" s="50"/>
      <c r="H28" s="50"/>
    </row>
    <row r="29" ht="17.5" spans="2:8">
      <c r="B29" s="22"/>
      <c r="C29" s="22"/>
      <c r="D29" s="47">
        <v>5.01</v>
      </c>
      <c r="E29" s="47">
        <v>1.87</v>
      </c>
      <c r="F29" s="48">
        <f t="shared" si="1"/>
        <v>4.08083832335329</v>
      </c>
      <c r="G29" s="50"/>
      <c r="H29" s="50"/>
    </row>
    <row r="30" ht="17.5" spans="2:8">
      <c r="B30" s="22"/>
      <c r="C30" s="22" t="s">
        <v>14</v>
      </c>
      <c r="D30" s="47">
        <v>5.02</v>
      </c>
      <c r="E30" s="47">
        <v>1.97</v>
      </c>
      <c r="F30" s="48">
        <f t="shared" si="1"/>
        <v>4.54083665338645</v>
      </c>
      <c r="G30" s="50">
        <f>(F30+F31+F32)/3</f>
        <v>4.70922605139416</v>
      </c>
      <c r="H30" s="50">
        <f>STDEV(F30:F32)</f>
        <v>0.183964490305008</v>
      </c>
    </row>
    <row r="31" ht="17.5" spans="2:8">
      <c r="B31" s="22"/>
      <c r="C31" s="22"/>
      <c r="D31" s="47">
        <v>5.02</v>
      </c>
      <c r="E31" s="47">
        <v>2</v>
      </c>
      <c r="F31" s="48">
        <f t="shared" si="1"/>
        <v>4.68127490039841</v>
      </c>
      <c r="G31" s="50"/>
      <c r="H31" s="50"/>
    </row>
    <row r="32" ht="17.5" spans="2:8">
      <c r="B32" s="22"/>
      <c r="C32" s="22"/>
      <c r="D32" s="47">
        <v>5.03</v>
      </c>
      <c r="E32" s="47">
        <v>2.05</v>
      </c>
      <c r="F32" s="48">
        <f t="shared" si="1"/>
        <v>4.90556660039761</v>
      </c>
      <c r="G32" s="50"/>
      <c r="H32" s="50"/>
    </row>
  </sheetData>
  <mergeCells count="36">
    <mergeCell ref="A3:A5"/>
    <mergeCell ref="B3:B8"/>
    <mergeCell ref="B9:B14"/>
    <mergeCell ref="B15:B20"/>
    <mergeCell ref="B21:B26"/>
    <mergeCell ref="B27:B32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G3:G5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  <mergeCell ref="H3:H5"/>
    <mergeCell ref="H6:H8"/>
    <mergeCell ref="H9:H11"/>
    <mergeCell ref="H12:H14"/>
    <mergeCell ref="H15:H17"/>
    <mergeCell ref="H18:H20"/>
    <mergeCell ref="H21:H23"/>
    <mergeCell ref="H24:H26"/>
    <mergeCell ref="H27:H29"/>
    <mergeCell ref="H30:H3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opLeftCell="A28" workbookViewId="0">
      <selection activeCell="A1" sqref="A1:B32"/>
    </sheetView>
  </sheetViews>
  <sheetFormatPr defaultColWidth="8.72727272727273" defaultRowHeight="14"/>
  <cols>
    <col min="12" max="12" width="12.8181818181818"/>
  </cols>
  <sheetData>
    <row r="1" spans="1:2">
      <c r="A1" s="19" t="s">
        <v>0</v>
      </c>
      <c r="B1" s="19" t="s">
        <v>68</v>
      </c>
    </row>
    <row r="2" spans="1:12">
      <c r="A2" s="20"/>
      <c r="B2" s="20"/>
      <c r="C2" s="36" t="s">
        <v>69</v>
      </c>
      <c r="D2" s="35" t="s">
        <v>70</v>
      </c>
      <c r="E2" s="35" t="s">
        <v>71</v>
      </c>
      <c r="F2" s="35" t="s">
        <v>72</v>
      </c>
      <c r="G2" s="37" t="s">
        <v>73</v>
      </c>
      <c r="H2" s="37" t="s">
        <v>74</v>
      </c>
      <c r="I2" s="37" t="s">
        <v>75</v>
      </c>
      <c r="J2" s="35" t="s">
        <v>76</v>
      </c>
      <c r="K2" s="35" t="s">
        <v>10</v>
      </c>
      <c r="L2" s="35" t="s">
        <v>22</v>
      </c>
    </row>
    <row r="3" spans="1:12">
      <c r="A3" s="22">
        <v>0</v>
      </c>
      <c r="B3" s="22" t="s">
        <v>13</v>
      </c>
      <c r="C3" s="38">
        <v>3.03</v>
      </c>
      <c r="D3" s="25">
        <v>12</v>
      </c>
      <c r="E3" s="25">
        <v>5</v>
      </c>
      <c r="F3" s="25">
        <v>10</v>
      </c>
      <c r="G3" s="39">
        <v>0.6063</v>
      </c>
      <c r="H3" s="39">
        <v>0.1345</v>
      </c>
      <c r="I3" s="39">
        <v>0.0268</v>
      </c>
      <c r="J3" s="42">
        <f t="shared" ref="J3:J8" si="0">((6.425*(H3-I3)-0.559*G3)*D3*F3)/(E3*C3)</f>
        <v>2.79644198019802</v>
      </c>
      <c r="K3" s="42">
        <f>AVERAGE(J3:J5)</f>
        <v>2.97345214615872</v>
      </c>
      <c r="L3" s="41">
        <f>STDEVA(J3:J5)</f>
        <v>0.153339321865564</v>
      </c>
    </row>
    <row r="4" spans="1:12">
      <c r="A4" s="22"/>
      <c r="B4" s="22"/>
      <c r="C4" s="38">
        <v>3.02</v>
      </c>
      <c r="D4" s="25">
        <v>12</v>
      </c>
      <c r="E4" s="25">
        <v>5</v>
      </c>
      <c r="F4" s="25">
        <v>10</v>
      </c>
      <c r="G4" s="39">
        <v>0.5271</v>
      </c>
      <c r="H4" s="39">
        <v>0.1522</v>
      </c>
      <c r="I4" s="39">
        <v>0.0463</v>
      </c>
      <c r="J4" s="42">
        <f t="shared" si="0"/>
        <v>3.06563125827814</v>
      </c>
      <c r="K4" s="41"/>
      <c r="L4" s="41"/>
    </row>
    <row r="5" spans="1:12">
      <c r="A5" s="22"/>
      <c r="B5" s="22"/>
      <c r="C5" s="38">
        <v>3</v>
      </c>
      <c r="D5" s="25">
        <v>12</v>
      </c>
      <c r="E5" s="25">
        <v>5</v>
      </c>
      <c r="F5" s="25">
        <v>10</v>
      </c>
      <c r="G5" s="39">
        <v>0.6494</v>
      </c>
      <c r="H5" s="39">
        <v>0.1735</v>
      </c>
      <c r="I5" s="39">
        <v>0.0575</v>
      </c>
      <c r="J5" s="42">
        <f t="shared" si="0"/>
        <v>3.0582832</v>
      </c>
      <c r="K5" s="41"/>
      <c r="L5" s="41"/>
    </row>
    <row r="6" spans="1:12">
      <c r="A6" s="22"/>
      <c r="B6" s="22" t="s">
        <v>14</v>
      </c>
      <c r="C6" s="38">
        <v>3.03</v>
      </c>
      <c r="D6" s="25">
        <v>12</v>
      </c>
      <c r="E6" s="25">
        <v>5</v>
      </c>
      <c r="F6" s="25">
        <v>10</v>
      </c>
      <c r="G6" s="39">
        <v>0.6063</v>
      </c>
      <c r="H6" s="39">
        <v>0.1345</v>
      </c>
      <c r="I6" s="39">
        <v>0.0268</v>
      </c>
      <c r="J6" s="42">
        <f t="shared" si="0"/>
        <v>2.79644198019802</v>
      </c>
      <c r="K6" s="42">
        <f>AVERAGE(J6:J8)</f>
        <v>2.97345214615872</v>
      </c>
      <c r="L6" s="41">
        <f>STDEVA(J6:J8)</f>
        <v>0.153339321865564</v>
      </c>
    </row>
    <row r="7" spans="1:12">
      <c r="A7" s="22"/>
      <c r="B7" s="22"/>
      <c r="C7" s="38">
        <v>3.02</v>
      </c>
      <c r="D7" s="25">
        <v>12</v>
      </c>
      <c r="E7" s="25">
        <v>5</v>
      </c>
      <c r="F7" s="25">
        <v>10</v>
      </c>
      <c r="G7" s="39">
        <v>0.5271</v>
      </c>
      <c r="H7" s="39">
        <v>0.1522</v>
      </c>
      <c r="I7" s="39">
        <v>0.0463</v>
      </c>
      <c r="J7" s="42">
        <f t="shared" si="0"/>
        <v>3.06563125827814</v>
      </c>
      <c r="K7" s="41"/>
      <c r="L7" s="41"/>
    </row>
    <row r="8" spans="1:12">
      <c r="A8" s="22"/>
      <c r="B8" s="22"/>
      <c r="C8" s="38">
        <v>3</v>
      </c>
      <c r="D8" s="25">
        <v>12</v>
      </c>
      <c r="E8" s="25">
        <v>5</v>
      </c>
      <c r="F8" s="25">
        <v>10</v>
      </c>
      <c r="G8" s="39">
        <v>0.6494</v>
      </c>
      <c r="H8" s="39">
        <v>0.1735</v>
      </c>
      <c r="I8" s="39">
        <v>0.0575</v>
      </c>
      <c r="J8" s="42">
        <f t="shared" si="0"/>
        <v>3.0582832</v>
      </c>
      <c r="K8" s="41"/>
      <c r="L8" s="41"/>
    </row>
    <row r="9" spans="1:12">
      <c r="A9" s="22">
        <v>15</v>
      </c>
      <c r="B9" s="22" t="s">
        <v>13</v>
      </c>
      <c r="C9" s="40">
        <v>3.01</v>
      </c>
      <c r="D9" s="41">
        <v>12</v>
      </c>
      <c r="E9" s="41">
        <v>5</v>
      </c>
      <c r="F9" s="41">
        <v>10</v>
      </c>
      <c r="G9" s="42">
        <v>0.2142</v>
      </c>
      <c r="H9" s="42">
        <v>0.1626</v>
      </c>
      <c r="I9" s="42">
        <v>0.0557</v>
      </c>
      <c r="J9" s="42">
        <f t="shared" ref="J9:J32" si="1">((6.425*(H9-I9)-0.559*G9)*D9*F9)/(E9*C9)</f>
        <v>4.52168531561462</v>
      </c>
      <c r="K9" s="42">
        <f>AVERAGE(J9:J11)</f>
        <v>4.17809025218977</v>
      </c>
      <c r="L9" s="41">
        <f>STDEVA(J9:J11)</f>
        <v>0.303779159987308</v>
      </c>
    </row>
    <row r="10" spans="1:12">
      <c r="A10" s="22"/>
      <c r="B10" s="22"/>
      <c r="C10" s="40">
        <v>3.03</v>
      </c>
      <c r="D10" s="41">
        <v>12</v>
      </c>
      <c r="E10" s="41">
        <v>5</v>
      </c>
      <c r="F10" s="41">
        <v>10</v>
      </c>
      <c r="G10" s="42">
        <v>0.2204</v>
      </c>
      <c r="H10" s="42">
        <v>0.1601</v>
      </c>
      <c r="I10" s="42">
        <v>0.061</v>
      </c>
      <c r="J10" s="42">
        <f t="shared" si="1"/>
        <v>4.06743683168317</v>
      </c>
      <c r="K10" s="41"/>
      <c r="L10" s="41"/>
    </row>
    <row r="11" spans="1:12">
      <c r="A11" s="22"/>
      <c r="B11" s="22"/>
      <c r="C11" s="40">
        <v>3.02</v>
      </c>
      <c r="D11" s="41">
        <v>12</v>
      </c>
      <c r="E11" s="41">
        <v>5</v>
      </c>
      <c r="F11" s="41">
        <v>10</v>
      </c>
      <c r="G11" s="42">
        <v>0.2682</v>
      </c>
      <c r="H11" s="42">
        <v>0.187</v>
      </c>
      <c r="I11" s="42">
        <v>0.0864</v>
      </c>
      <c r="J11" s="42">
        <f t="shared" si="1"/>
        <v>3.94514860927152</v>
      </c>
      <c r="K11" s="41"/>
      <c r="L11" s="41"/>
    </row>
    <row r="12" spans="1:12">
      <c r="A12" s="22"/>
      <c r="B12" s="22" t="s">
        <v>14</v>
      </c>
      <c r="C12" s="40">
        <v>3.03</v>
      </c>
      <c r="D12" s="41">
        <v>12</v>
      </c>
      <c r="E12" s="41">
        <v>5</v>
      </c>
      <c r="F12" s="41">
        <v>10</v>
      </c>
      <c r="G12" s="42">
        <v>0.425</v>
      </c>
      <c r="H12" s="42">
        <v>0.2851</v>
      </c>
      <c r="I12" s="42">
        <v>0.1809</v>
      </c>
      <c r="J12" s="42">
        <f t="shared" si="1"/>
        <v>3.42106930693069</v>
      </c>
      <c r="K12" s="42">
        <f>AVERAGE(J12:J14)</f>
        <v>3.60558728739099</v>
      </c>
      <c r="L12" s="41">
        <f>STDEVA(J12:J14)</f>
        <v>0.161957157749197</v>
      </c>
    </row>
    <row r="13" spans="1:12">
      <c r="A13" s="22"/>
      <c r="B13" s="22"/>
      <c r="C13" s="40">
        <v>3.02</v>
      </c>
      <c r="D13" s="41">
        <v>12</v>
      </c>
      <c r="E13" s="41">
        <v>5</v>
      </c>
      <c r="F13" s="41">
        <v>10</v>
      </c>
      <c r="G13" s="42">
        <v>0.2436</v>
      </c>
      <c r="H13" s="42">
        <v>0.1665</v>
      </c>
      <c r="I13" s="42">
        <v>0.0734</v>
      </c>
      <c r="J13" s="42">
        <f t="shared" si="1"/>
        <v>3.6714842384106</v>
      </c>
      <c r="K13" s="41"/>
      <c r="L13" s="41"/>
    </row>
    <row r="14" spans="1:12">
      <c r="A14" s="22"/>
      <c r="B14" s="22"/>
      <c r="C14" s="40">
        <v>3.03</v>
      </c>
      <c r="D14" s="41">
        <v>12</v>
      </c>
      <c r="E14" s="41">
        <v>5</v>
      </c>
      <c r="F14" s="41">
        <v>10</v>
      </c>
      <c r="G14" s="42">
        <v>0.2393</v>
      </c>
      <c r="H14" s="42">
        <v>0.1652</v>
      </c>
      <c r="I14" s="42">
        <v>0.0712</v>
      </c>
      <c r="J14" s="42">
        <f t="shared" si="1"/>
        <v>3.72420831683168</v>
      </c>
      <c r="K14" s="41"/>
      <c r="L14" s="41"/>
    </row>
    <row r="15" spans="1:12">
      <c r="A15" s="22">
        <v>30</v>
      </c>
      <c r="B15" s="22" t="s">
        <v>13</v>
      </c>
      <c r="C15" s="40">
        <v>3.01</v>
      </c>
      <c r="D15" s="41">
        <v>12</v>
      </c>
      <c r="E15" s="41">
        <v>5</v>
      </c>
      <c r="F15" s="41">
        <v>10</v>
      </c>
      <c r="G15" s="42">
        <v>0.1935</v>
      </c>
      <c r="H15" s="42">
        <v>0.1063</v>
      </c>
      <c r="I15" s="42">
        <v>0.0232</v>
      </c>
      <c r="J15" s="42">
        <f t="shared" si="1"/>
        <v>3.39469235880399</v>
      </c>
      <c r="K15" s="42">
        <f>AVERAGE(J15:J17)</f>
        <v>3.34706057445083</v>
      </c>
      <c r="L15" s="41">
        <f>STDEVA(J15:J17)</f>
        <v>0.0422244134805108</v>
      </c>
    </row>
    <row r="16" spans="1:12">
      <c r="A16" s="22"/>
      <c r="B16" s="22"/>
      <c r="C16" s="40">
        <v>2.99</v>
      </c>
      <c r="D16" s="41">
        <v>12</v>
      </c>
      <c r="E16" s="41">
        <v>5</v>
      </c>
      <c r="F16" s="41">
        <v>10</v>
      </c>
      <c r="G16" s="42">
        <v>0.205</v>
      </c>
      <c r="H16" s="42">
        <v>0.1007</v>
      </c>
      <c r="I16" s="42">
        <v>0.0186</v>
      </c>
      <c r="J16" s="42">
        <f t="shared" si="1"/>
        <v>3.31422742474916</v>
      </c>
      <c r="K16" s="41"/>
      <c r="L16" s="41"/>
    </row>
    <row r="17" spans="1:12">
      <c r="A17" s="22"/>
      <c r="B17" s="22"/>
      <c r="C17" s="40">
        <v>2.99</v>
      </c>
      <c r="D17" s="41">
        <v>12</v>
      </c>
      <c r="E17" s="41">
        <v>5</v>
      </c>
      <c r="F17" s="41">
        <v>10</v>
      </c>
      <c r="G17" s="42">
        <v>0.2573</v>
      </c>
      <c r="H17" s="42">
        <v>0.1212</v>
      </c>
      <c r="I17" s="42">
        <v>0.0342</v>
      </c>
      <c r="J17" s="42">
        <f t="shared" si="1"/>
        <v>3.33226193979933</v>
      </c>
      <c r="K17" s="41"/>
      <c r="L17" s="41"/>
    </row>
    <row r="18" spans="1:12">
      <c r="A18" s="22"/>
      <c r="B18" s="22" t="s">
        <v>14</v>
      </c>
      <c r="C18" s="40">
        <v>3.02</v>
      </c>
      <c r="D18" s="41">
        <v>12</v>
      </c>
      <c r="E18" s="41">
        <v>5</v>
      </c>
      <c r="F18" s="41">
        <v>10</v>
      </c>
      <c r="G18" s="42">
        <v>0.2769</v>
      </c>
      <c r="H18" s="42">
        <v>0.1114</v>
      </c>
      <c r="I18" s="42">
        <v>0.0283</v>
      </c>
      <c r="J18" s="42">
        <f t="shared" si="1"/>
        <v>3.01295682119205</v>
      </c>
      <c r="K18" s="42">
        <f>AVERAGE(J18:J20)</f>
        <v>3.19381200970428</v>
      </c>
      <c r="L18" s="41">
        <f>STDEVA(J18:J20)</f>
        <v>0.168595868575416</v>
      </c>
    </row>
    <row r="19" spans="1:12">
      <c r="A19" s="22"/>
      <c r="B19" s="22"/>
      <c r="C19" s="40">
        <v>3.03</v>
      </c>
      <c r="D19" s="41">
        <v>12</v>
      </c>
      <c r="E19" s="41">
        <v>5</v>
      </c>
      <c r="F19" s="41">
        <v>10</v>
      </c>
      <c r="G19" s="42">
        <v>0.2786</v>
      </c>
      <c r="H19" s="42">
        <v>0.1168</v>
      </c>
      <c r="I19" s="42">
        <v>0.0268</v>
      </c>
      <c r="J19" s="42">
        <f t="shared" si="1"/>
        <v>3.34663445544554</v>
      </c>
      <c r="K19" s="41"/>
      <c r="L19" s="41"/>
    </row>
    <row r="20" spans="1:12">
      <c r="A20" s="22"/>
      <c r="B20" s="22"/>
      <c r="C20" s="40">
        <v>3.03</v>
      </c>
      <c r="D20" s="41">
        <v>12</v>
      </c>
      <c r="E20" s="41">
        <v>5</v>
      </c>
      <c r="F20" s="41">
        <v>10</v>
      </c>
      <c r="G20" s="42">
        <v>0.2769</v>
      </c>
      <c r="H20" s="42">
        <v>0.1114</v>
      </c>
      <c r="I20" s="42">
        <v>0.024</v>
      </c>
      <c r="J20" s="42">
        <f t="shared" si="1"/>
        <v>3.22184475247525</v>
      </c>
      <c r="K20" s="41"/>
      <c r="L20" s="41"/>
    </row>
    <row r="21" spans="1:12">
      <c r="A21" s="22">
        <v>45</v>
      </c>
      <c r="B21" s="22" t="s">
        <v>13</v>
      </c>
      <c r="C21" s="40">
        <v>3.01</v>
      </c>
      <c r="D21" s="41">
        <v>12</v>
      </c>
      <c r="E21" s="41">
        <v>5</v>
      </c>
      <c r="F21" s="41">
        <v>10</v>
      </c>
      <c r="G21" s="42">
        <v>0.2898</v>
      </c>
      <c r="H21" s="42">
        <v>0.176</v>
      </c>
      <c r="I21" s="42">
        <v>0.0632</v>
      </c>
      <c r="J21" s="42">
        <f t="shared" si="1"/>
        <v>4.48697780730897</v>
      </c>
      <c r="K21" s="42">
        <f>AVERAGE(J21:J23)</f>
        <v>4.44594191810961</v>
      </c>
      <c r="L21" s="41">
        <f>STDEVA(J21:J23)</f>
        <v>0.198937870024255</v>
      </c>
    </row>
    <row r="22" spans="1:12">
      <c r="A22" s="22"/>
      <c r="B22" s="22"/>
      <c r="C22" s="40">
        <v>3.02</v>
      </c>
      <c r="D22" s="41">
        <v>12</v>
      </c>
      <c r="E22" s="41">
        <v>5</v>
      </c>
      <c r="F22" s="41">
        <v>10</v>
      </c>
      <c r="G22" s="42">
        <v>0.3482</v>
      </c>
      <c r="H22" s="42">
        <v>0.275</v>
      </c>
      <c r="I22" s="42">
        <v>0.1542</v>
      </c>
      <c r="J22" s="42">
        <f t="shared" si="1"/>
        <v>4.62116185430464</v>
      </c>
      <c r="K22" s="41"/>
      <c r="L22" s="41"/>
    </row>
    <row r="23" spans="1:12">
      <c r="A23" s="22"/>
      <c r="B23" s="22"/>
      <c r="C23" s="40">
        <v>3.02</v>
      </c>
      <c r="D23" s="41">
        <v>12</v>
      </c>
      <c r="E23" s="41">
        <v>5</v>
      </c>
      <c r="F23" s="41">
        <v>10</v>
      </c>
      <c r="G23" s="42">
        <v>0.203</v>
      </c>
      <c r="H23" s="42">
        <v>0.1526</v>
      </c>
      <c r="I23" s="42">
        <v>0.0521</v>
      </c>
      <c r="J23" s="42">
        <f t="shared" si="1"/>
        <v>4.22968609271523</v>
      </c>
      <c r="K23" s="41"/>
      <c r="L23" s="41"/>
    </row>
    <row r="24" spans="1:12">
      <c r="A24" s="22"/>
      <c r="B24" s="22" t="s">
        <v>14</v>
      </c>
      <c r="C24" s="40">
        <v>3.01</v>
      </c>
      <c r="D24" s="41">
        <v>12</v>
      </c>
      <c r="E24" s="41">
        <v>5</v>
      </c>
      <c r="F24" s="41">
        <v>10</v>
      </c>
      <c r="G24" s="42">
        <v>0.2093</v>
      </c>
      <c r="H24" s="42">
        <v>0.1342</v>
      </c>
      <c r="I24" s="42">
        <v>0.0467</v>
      </c>
      <c r="J24" s="42">
        <f t="shared" si="1"/>
        <v>3.54967813953488</v>
      </c>
      <c r="K24" s="42">
        <f>AVERAGE(J24:J26)</f>
        <v>3.34219982134607</v>
      </c>
      <c r="L24" s="41">
        <f>STDEVA(J24:J26)</f>
        <v>0.30442219191017</v>
      </c>
    </row>
    <row r="25" spans="1:12">
      <c r="A25" s="22"/>
      <c r="B25" s="22"/>
      <c r="C25" s="40">
        <v>3.02</v>
      </c>
      <c r="D25" s="41">
        <v>12</v>
      </c>
      <c r="E25" s="41">
        <v>5</v>
      </c>
      <c r="F25" s="41">
        <v>10</v>
      </c>
      <c r="G25" s="42">
        <v>0.2099</v>
      </c>
      <c r="H25" s="42">
        <v>0.1348</v>
      </c>
      <c r="I25" s="42">
        <v>0.0483</v>
      </c>
      <c r="J25" s="42">
        <f t="shared" si="1"/>
        <v>3.48419920529801</v>
      </c>
      <c r="K25" s="41"/>
      <c r="L25" s="41"/>
    </row>
    <row r="26" spans="1:12">
      <c r="A26" s="22"/>
      <c r="B26" s="22"/>
      <c r="C26" s="40">
        <v>3.02</v>
      </c>
      <c r="D26" s="41">
        <v>12</v>
      </c>
      <c r="E26" s="41">
        <v>5</v>
      </c>
      <c r="F26" s="41">
        <v>10</v>
      </c>
      <c r="G26" s="42">
        <v>0.1987</v>
      </c>
      <c r="H26" s="42">
        <v>0.1128</v>
      </c>
      <c r="I26" s="42">
        <v>0.0369</v>
      </c>
      <c r="J26" s="42">
        <f t="shared" si="1"/>
        <v>2.9927221192053</v>
      </c>
      <c r="K26" s="41"/>
      <c r="L26" s="41"/>
    </row>
    <row r="27" spans="1:12">
      <c r="A27" s="22">
        <v>60</v>
      </c>
      <c r="B27" s="22" t="s">
        <v>13</v>
      </c>
      <c r="C27" s="40">
        <v>3.02</v>
      </c>
      <c r="D27" s="41">
        <v>12</v>
      </c>
      <c r="E27" s="41">
        <v>5</v>
      </c>
      <c r="F27" s="41">
        <v>10</v>
      </c>
      <c r="G27" s="42">
        <v>0.2093</v>
      </c>
      <c r="H27" s="42">
        <v>0.1436</v>
      </c>
      <c r="I27" s="42">
        <v>0.047</v>
      </c>
      <c r="J27" s="42">
        <f t="shared" si="1"/>
        <v>4.00256662251656</v>
      </c>
      <c r="K27" s="42">
        <f>AVERAGE(J27:J29)</f>
        <v>4.12640467351212</v>
      </c>
      <c r="L27" s="41">
        <f>STDEVA(J27:J29)</f>
        <v>0.210195241977695</v>
      </c>
    </row>
    <row r="28" spans="1:12">
      <c r="A28" s="22"/>
      <c r="B28" s="22"/>
      <c r="C28" s="40">
        <v>3</v>
      </c>
      <c r="D28" s="41">
        <v>12</v>
      </c>
      <c r="E28" s="41">
        <v>5</v>
      </c>
      <c r="F28" s="41">
        <v>10</v>
      </c>
      <c r="G28" s="42">
        <v>0.2199</v>
      </c>
      <c r="H28" s="42">
        <v>0.1468</v>
      </c>
      <c r="I28" s="42">
        <v>0.0497</v>
      </c>
      <c r="J28" s="42">
        <f t="shared" si="1"/>
        <v>4.0075472</v>
      </c>
      <c r="K28" s="41"/>
      <c r="L28" s="41"/>
    </row>
    <row r="29" spans="1:12">
      <c r="A29" s="22"/>
      <c r="B29" s="22"/>
      <c r="C29" s="40">
        <v>3.03</v>
      </c>
      <c r="D29" s="41">
        <v>12</v>
      </c>
      <c r="E29" s="41">
        <v>5</v>
      </c>
      <c r="F29" s="41">
        <v>10</v>
      </c>
      <c r="G29" s="42">
        <v>0.1879</v>
      </c>
      <c r="H29" s="42">
        <v>0.1393</v>
      </c>
      <c r="I29" s="42">
        <v>0.0371</v>
      </c>
      <c r="J29" s="42">
        <f t="shared" si="1"/>
        <v>4.3691001980198</v>
      </c>
      <c r="K29" s="41"/>
      <c r="L29" s="41"/>
    </row>
    <row r="30" spans="1:12">
      <c r="A30" s="22"/>
      <c r="B30" s="22" t="s">
        <v>14</v>
      </c>
      <c r="C30" s="40">
        <v>3.04</v>
      </c>
      <c r="D30" s="41">
        <v>12</v>
      </c>
      <c r="E30" s="41">
        <v>5</v>
      </c>
      <c r="F30" s="41">
        <v>10</v>
      </c>
      <c r="G30" s="42">
        <v>0.1982</v>
      </c>
      <c r="H30" s="42">
        <v>0.1229</v>
      </c>
      <c r="I30" s="42">
        <v>0.0358</v>
      </c>
      <c r="J30" s="42">
        <f t="shared" si="1"/>
        <v>3.543345</v>
      </c>
      <c r="K30" s="42">
        <f>AVERAGE(J30:J32)</f>
        <v>3.51352868421053</v>
      </c>
      <c r="L30" s="41">
        <f>STDEVA(J30:J32)</f>
        <v>0.0535753745855375</v>
      </c>
    </row>
    <row r="31" spans="1:12">
      <c r="A31" s="22"/>
      <c r="B31" s="22"/>
      <c r="C31" s="40">
        <v>3.04</v>
      </c>
      <c r="D31" s="41">
        <v>12</v>
      </c>
      <c r="E31" s="41">
        <v>5</v>
      </c>
      <c r="F31" s="41">
        <v>10</v>
      </c>
      <c r="G31" s="42">
        <v>0.1661</v>
      </c>
      <c r="H31" s="42">
        <v>0.1165</v>
      </c>
      <c r="I31" s="42">
        <v>0.034</v>
      </c>
      <c r="J31" s="42">
        <f t="shared" si="1"/>
        <v>3.45167842105263</v>
      </c>
      <c r="K31" s="41"/>
      <c r="L31" s="41"/>
    </row>
    <row r="32" spans="1:12">
      <c r="A32" s="22"/>
      <c r="B32" s="22"/>
      <c r="C32" s="40">
        <v>3.04</v>
      </c>
      <c r="D32" s="41">
        <v>12</v>
      </c>
      <c r="E32" s="41">
        <v>5</v>
      </c>
      <c r="F32" s="41">
        <v>10</v>
      </c>
      <c r="G32" s="42">
        <v>0.1931</v>
      </c>
      <c r="H32" s="42">
        <v>0.1147</v>
      </c>
      <c r="I32" s="42">
        <v>0.028</v>
      </c>
      <c r="J32" s="42">
        <f t="shared" si="1"/>
        <v>3.54556263157895</v>
      </c>
      <c r="K32" s="41"/>
      <c r="L32" s="41"/>
    </row>
  </sheetData>
  <mergeCells count="35"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K3:K5"/>
    <mergeCell ref="K6:K8"/>
    <mergeCell ref="K9:K11"/>
    <mergeCell ref="K12:K14"/>
    <mergeCell ref="K15:K17"/>
    <mergeCell ref="K18:K20"/>
    <mergeCell ref="K21:K23"/>
    <mergeCell ref="K24:K26"/>
    <mergeCell ref="K27:K29"/>
    <mergeCell ref="K30:K32"/>
    <mergeCell ref="L3:L5"/>
    <mergeCell ref="L6:L8"/>
    <mergeCell ref="L9:L11"/>
    <mergeCell ref="L12:L14"/>
    <mergeCell ref="L15:L17"/>
    <mergeCell ref="L18:L20"/>
    <mergeCell ref="L21:L23"/>
    <mergeCell ref="L24:L26"/>
    <mergeCell ref="L27:L29"/>
    <mergeCell ref="L30:L3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opLeftCell="A13" workbookViewId="0">
      <selection activeCell="A1" sqref="A1:B32"/>
    </sheetView>
  </sheetViews>
  <sheetFormatPr defaultColWidth="8.72727272727273" defaultRowHeight="14"/>
  <cols>
    <col min="9" max="11" width="12.8181818181818"/>
    <col min="13" max="13" width="9.54545454545454"/>
    <col min="15" max="15" width="9.54545454545454"/>
    <col min="19" max="21" width="12.8181818181818"/>
  </cols>
  <sheetData>
    <row r="1" spans="1:11">
      <c r="A1" s="19" t="s">
        <v>0</v>
      </c>
      <c r="B1" s="19" t="s">
        <v>77</v>
      </c>
      <c r="C1" s="33" t="s">
        <v>31</v>
      </c>
      <c r="D1" s="33" t="s">
        <v>32</v>
      </c>
      <c r="E1" s="25" t="s">
        <v>33</v>
      </c>
      <c r="F1" s="33" t="s">
        <v>58</v>
      </c>
      <c r="G1" s="33"/>
      <c r="H1" s="33"/>
      <c r="I1" s="33" t="s">
        <v>78</v>
      </c>
      <c r="J1" s="33"/>
      <c r="K1" s="33"/>
    </row>
    <row r="2" spans="1:11">
      <c r="A2" s="20"/>
      <c r="B2" s="20"/>
      <c r="C2" s="33"/>
      <c r="D2" s="33"/>
      <c r="E2" s="25"/>
      <c r="F2" s="33" t="s">
        <v>79</v>
      </c>
      <c r="G2" s="33" t="s">
        <v>35</v>
      </c>
      <c r="H2" s="33" t="s">
        <v>80</v>
      </c>
      <c r="I2" s="33" t="s">
        <v>23</v>
      </c>
      <c r="J2" s="33" t="s">
        <v>10</v>
      </c>
      <c r="K2" s="33" t="s">
        <v>22</v>
      </c>
    </row>
    <row r="3" spans="1:11">
      <c r="A3" s="22">
        <v>0</v>
      </c>
      <c r="B3" s="22" t="s">
        <v>13</v>
      </c>
      <c r="C3" s="33">
        <v>3.05</v>
      </c>
      <c r="D3" s="33">
        <v>10</v>
      </c>
      <c r="E3" s="33">
        <v>1</v>
      </c>
      <c r="F3" s="33">
        <v>0.474</v>
      </c>
      <c r="G3" s="33">
        <v>0.513</v>
      </c>
      <c r="H3" s="33">
        <f t="shared" ref="H3:H32" si="0">G3-F3</f>
        <v>0.039</v>
      </c>
      <c r="I3" s="33">
        <f t="shared" ref="I3:I32" si="1">(H3*D3)/(0.01*E3*1*C3)</f>
        <v>12.7868852459017</v>
      </c>
      <c r="J3" s="33">
        <f>AVERAGE(I3:I5)</f>
        <v>14.4340551459189</v>
      </c>
      <c r="K3" s="33">
        <f>STDEV(J3,I3:I5)</f>
        <v>1.20064140939834</v>
      </c>
    </row>
    <row r="4" spans="1:11">
      <c r="A4" s="22"/>
      <c r="B4" s="22"/>
      <c r="C4" s="33">
        <v>3.01</v>
      </c>
      <c r="D4" s="33">
        <v>10</v>
      </c>
      <c r="E4" s="33">
        <v>1</v>
      </c>
      <c r="F4" s="33">
        <v>0.513</v>
      </c>
      <c r="G4" s="33">
        <v>0.56</v>
      </c>
      <c r="H4" s="33">
        <f t="shared" si="0"/>
        <v>0.047</v>
      </c>
      <c r="I4" s="33">
        <f t="shared" si="1"/>
        <v>15.6146179401994</v>
      </c>
      <c r="J4" s="35"/>
      <c r="K4" s="35"/>
    </row>
    <row r="5" spans="1:11">
      <c r="A5" s="22"/>
      <c r="B5" s="22"/>
      <c r="C5" s="33">
        <v>3.02</v>
      </c>
      <c r="D5" s="33">
        <v>10</v>
      </c>
      <c r="E5" s="33">
        <v>1</v>
      </c>
      <c r="F5" s="33">
        <v>0.512</v>
      </c>
      <c r="G5" s="33">
        <v>0.557</v>
      </c>
      <c r="H5" s="33">
        <f t="shared" si="0"/>
        <v>0.045</v>
      </c>
      <c r="I5" s="33">
        <f t="shared" si="1"/>
        <v>14.9006622516556</v>
      </c>
      <c r="J5" s="33"/>
      <c r="K5" s="33"/>
    </row>
    <row r="6" spans="1:11">
      <c r="A6" s="22"/>
      <c r="B6" s="22" t="s">
        <v>14</v>
      </c>
      <c r="C6" s="33">
        <v>3.05</v>
      </c>
      <c r="D6" s="33">
        <v>10</v>
      </c>
      <c r="E6" s="33">
        <v>1</v>
      </c>
      <c r="F6" s="33">
        <v>0.474</v>
      </c>
      <c r="G6" s="33">
        <v>0.513</v>
      </c>
      <c r="H6" s="33">
        <f t="shared" si="0"/>
        <v>0.039</v>
      </c>
      <c r="I6" s="33">
        <f t="shared" si="1"/>
        <v>12.7868852459017</v>
      </c>
      <c r="J6" s="33">
        <f>AVERAGE(I6:I8)</f>
        <v>14.4340551459189</v>
      </c>
      <c r="K6" s="33">
        <f>STDEV(J6,I6:I8)</f>
        <v>1.20064140939834</v>
      </c>
    </row>
    <row r="7" spans="1:11">
      <c r="A7" s="22"/>
      <c r="B7" s="22"/>
      <c r="C7" s="33">
        <v>3.01</v>
      </c>
      <c r="D7" s="33">
        <v>10</v>
      </c>
      <c r="E7" s="33">
        <v>1</v>
      </c>
      <c r="F7" s="33">
        <v>0.513</v>
      </c>
      <c r="G7" s="33">
        <v>0.56</v>
      </c>
      <c r="H7" s="33">
        <f t="shared" si="0"/>
        <v>0.047</v>
      </c>
      <c r="I7" s="33">
        <f t="shared" si="1"/>
        <v>15.6146179401994</v>
      </c>
      <c r="J7" s="35"/>
      <c r="K7" s="35"/>
    </row>
    <row r="8" spans="1:11">
      <c r="A8" s="22"/>
      <c r="B8" s="22"/>
      <c r="C8" s="33">
        <v>3.02</v>
      </c>
      <c r="D8" s="33">
        <v>10</v>
      </c>
      <c r="E8" s="33">
        <v>1</v>
      </c>
      <c r="F8" s="33">
        <v>0.512</v>
      </c>
      <c r="G8" s="33">
        <v>0.557</v>
      </c>
      <c r="H8" s="33">
        <f t="shared" si="0"/>
        <v>0.045</v>
      </c>
      <c r="I8" s="33">
        <f t="shared" si="1"/>
        <v>14.9006622516556</v>
      </c>
      <c r="J8" s="33"/>
      <c r="K8" s="33"/>
    </row>
    <row r="9" spans="1:11">
      <c r="A9" s="22">
        <v>15</v>
      </c>
      <c r="B9" s="22" t="s">
        <v>13</v>
      </c>
      <c r="C9" s="33">
        <v>3</v>
      </c>
      <c r="D9" s="33">
        <v>10</v>
      </c>
      <c r="E9" s="33">
        <v>1</v>
      </c>
      <c r="F9" s="33">
        <v>0.531</v>
      </c>
      <c r="G9" s="33">
        <v>0.671</v>
      </c>
      <c r="H9" s="33">
        <f t="shared" si="0"/>
        <v>0.14</v>
      </c>
      <c r="I9" s="33">
        <f t="shared" si="1"/>
        <v>46.6666666666667</v>
      </c>
      <c r="J9" s="33">
        <f>AVERAGE(I9:I11)</f>
        <v>42.4014368149955</v>
      </c>
      <c r="K9" s="33">
        <f>STDEV(J9,I9:I11)</f>
        <v>3.24093016134908</v>
      </c>
    </row>
    <row r="10" spans="1:11">
      <c r="A10" s="22"/>
      <c r="B10" s="22"/>
      <c r="C10" s="33">
        <v>3.02</v>
      </c>
      <c r="D10" s="33">
        <v>10</v>
      </c>
      <c r="E10" s="33">
        <v>1</v>
      </c>
      <c r="F10" s="33">
        <v>0.535</v>
      </c>
      <c r="G10" s="33">
        <v>0.661</v>
      </c>
      <c r="H10" s="33">
        <f t="shared" si="0"/>
        <v>0.126</v>
      </c>
      <c r="I10" s="33">
        <f t="shared" si="1"/>
        <v>41.7218543046358</v>
      </c>
      <c r="J10" s="35"/>
      <c r="K10" s="35"/>
    </row>
    <row r="11" spans="1:11">
      <c r="A11" s="22"/>
      <c r="B11" s="22"/>
      <c r="C11" s="33">
        <v>3.04</v>
      </c>
      <c r="D11" s="33">
        <v>10</v>
      </c>
      <c r="E11" s="33">
        <v>1</v>
      </c>
      <c r="F11" s="33">
        <v>0.536</v>
      </c>
      <c r="G11" s="33">
        <v>0.654</v>
      </c>
      <c r="H11" s="33">
        <f t="shared" si="0"/>
        <v>0.118</v>
      </c>
      <c r="I11" s="33">
        <f t="shared" si="1"/>
        <v>38.8157894736842</v>
      </c>
      <c r="J11" s="33"/>
      <c r="K11" s="33"/>
    </row>
    <row r="12" spans="1:11">
      <c r="A12" s="22"/>
      <c r="B12" s="22" t="s">
        <v>14</v>
      </c>
      <c r="C12" s="33">
        <v>3.06</v>
      </c>
      <c r="D12" s="33">
        <v>10</v>
      </c>
      <c r="E12" s="33">
        <v>1</v>
      </c>
      <c r="F12" s="33">
        <v>0.618</v>
      </c>
      <c r="G12" s="33">
        <v>0.731</v>
      </c>
      <c r="H12" s="33">
        <f t="shared" si="0"/>
        <v>0.113</v>
      </c>
      <c r="I12" s="33">
        <f t="shared" si="1"/>
        <v>36.9281045751634</v>
      </c>
      <c r="J12" s="33">
        <f>AVERAGE(I12:I14)</f>
        <v>35.3016674216441</v>
      </c>
      <c r="K12" s="33">
        <f>STDEV(J12,I12:I14)</f>
        <v>1.33285020568263</v>
      </c>
    </row>
    <row r="13" spans="1:11">
      <c r="A13" s="22"/>
      <c r="B13" s="22"/>
      <c r="C13" s="33">
        <v>3.03</v>
      </c>
      <c r="D13" s="33">
        <v>10</v>
      </c>
      <c r="E13" s="33">
        <v>1</v>
      </c>
      <c r="F13" s="33">
        <v>0.643</v>
      </c>
      <c r="G13" s="33">
        <v>0.75</v>
      </c>
      <c r="H13" s="33">
        <f t="shared" si="0"/>
        <v>0.107</v>
      </c>
      <c r="I13" s="33">
        <f t="shared" si="1"/>
        <v>35.3135313531353</v>
      </c>
      <c r="J13" s="35"/>
      <c r="K13" s="35"/>
    </row>
    <row r="14" spans="1:11">
      <c r="A14" s="22"/>
      <c r="B14" s="22"/>
      <c r="C14" s="33">
        <v>3.03</v>
      </c>
      <c r="D14" s="33">
        <v>10</v>
      </c>
      <c r="E14" s="33">
        <v>1</v>
      </c>
      <c r="F14" s="33">
        <v>0.578</v>
      </c>
      <c r="G14" s="33">
        <v>0.68</v>
      </c>
      <c r="H14" s="33">
        <f t="shared" si="0"/>
        <v>0.102</v>
      </c>
      <c r="I14" s="33">
        <f t="shared" si="1"/>
        <v>33.6633663366337</v>
      </c>
      <c r="J14" s="33"/>
      <c r="K14" s="33"/>
    </row>
    <row r="15" spans="1:11">
      <c r="A15" s="22">
        <v>30</v>
      </c>
      <c r="B15" s="22" t="s">
        <v>13</v>
      </c>
      <c r="C15" s="33">
        <v>3.03</v>
      </c>
      <c r="D15" s="33">
        <v>10</v>
      </c>
      <c r="E15" s="33">
        <v>1</v>
      </c>
      <c r="F15" s="33">
        <v>0.635</v>
      </c>
      <c r="G15" s="33">
        <v>0.696</v>
      </c>
      <c r="H15" s="33">
        <f t="shared" si="0"/>
        <v>0.0609999999999999</v>
      </c>
      <c r="I15" s="33">
        <f t="shared" si="1"/>
        <v>20.1320132013201</v>
      </c>
      <c r="J15" s="33">
        <f>AVERAGE(I15:I17)</f>
        <v>21.9292503020794</v>
      </c>
      <c r="K15" s="33">
        <f>STDEV(J15,I15:I17)</f>
        <v>2.18184931031405</v>
      </c>
    </row>
    <row r="16" spans="1:11">
      <c r="A16" s="22"/>
      <c r="B16" s="22"/>
      <c r="C16" s="33">
        <v>3.04</v>
      </c>
      <c r="D16" s="33">
        <v>10</v>
      </c>
      <c r="E16" s="33">
        <v>1</v>
      </c>
      <c r="F16" s="33">
        <v>0.677</v>
      </c>
      <c r="G16" s="33">
        <v>0.753</v>
      </c>
      <c r="H16" s="33">
        <f t="shared" si="0"/>
        <v>0.076</v>
      </c>
      <c r="I16" s="33">
        <f t="shared" si="1"/>
        <v>25</v>
      </c>
      <c r="J16" s="35"/>
      <c r="K16" s="35"/>
    </row>
    <row r="17" spans="1:11">
      <c r="A17" s="22"/>
      <c r="B17" s="22"/>
      <c r="C17" s="33">
        <v>3.05</v>
      </c>
      <c r="D17" s="33">
        <v>10</v>
      </c>
      <c r="E17" s="33">
        <v>1</v>
      </c>
      <c r="F17" s="33">
        <v>0.717</v>
      </c>
      <c r="G17" s="34">
        <v>0.78</v>
      </c>
      <c r="H17" s="33">
        <f t="shared" si="0"/>
        <v>0.0630000000000001</v>
      </c>
      <c r="I17" s="33">
        <f t="shared" si="1"/>
        <v>20.6557377049181</v>
      </c>
      <c r="J17" s="33"/>
      <c r="K17" s="33"/>
    </row>
    <row r="18" spans="1:11">
      <c r="A18" s="22"/>
      <c r="B18" s="22" t="s">
        <v>14</v>
      </c>
      <c r="C18" s="33">
        <v>3.03</v>
      </c>
      <c r="D18" s="33">
        <v>10</v>
      </c>
      <c r="E18" s="33">
        <v>1</v>
      </c>
      <c r="F18" s="33">
        <v>0.445</v>
      </c>
      <c r="G18" s="33">
        <v>0.511</v>
      </c>
      <c r="H18" s="33">
        <f t="shared" si="0"/>
        <v>0.066</v>
      </c>
      <c r="I18" s="33">
        <f t="shared" si="1"/>
        <v>21.7821782178218</v>
      </c>
      <c r="J18" s="33">
        <f>AVERAGE(I18:I20)</f>
        <v>20.490748803854</v>
      </c>
      <c r="K18" s="33">
        <f>STDEV(J18,I18:I20)</f>
        <v>1.9296028899672</v>
      </c>
    </row>
    <row r="19" spans="1:11">
      <c r="A19" s="22"/>
      <c r="B19" s="22"/>
      <c r="C19" s="33">
        <v>3.01</v>
      </c>
      <c r="D19" s="33">
        <v>10</v>
      </c>
      <c r="E19" s="33">
        <v>1</v>
      </c>
      <c r="F19" s="33">
        <v>0.557</v>
      </c>
      <c r="G19" s="34">
        <v>0.623</v>
      </c>
      <c r="H19" s="33">
        <f t="shared" si="0"/>
        <v>0.0659999999999999</v>
      </c>
      <c r="I19" s="33">
        <f t="shared" si="1"/>
        <v>21.9269102990033</v>
      </c>
      <c r="J19" s="35"/>
      <c r="K19" s="35"/>
    </row>
    <row r="20" spans="1:11">
      <c r="A20" s="22"/>
      <c r="B20" s="22"/>
      <c r="C20" s="33">
        <v>3.04</v>
      </c>
      <c r="D20" s="33">
        <v>10</v>
      </c>
      <c r="E20" s="33">
        <v>1</v>
      </c>
      <c r="F20" s="33">
        <v>0.561</v>
      </c>
      <c r="G20" s="33">
        <v>0.615</v>
      </c>
      <c r="H20" s="33">
        <f t="shared" si="0"/>
        <v>0.0539999999999999</v>
      </c>
      <c r="I20" s="33">
        <f t="shared" si="1"/>
        <v>17.7631578947368</v>
      </c>
      <c r="J20" s="33"/>
      <c r="K20" s="33"/>
    </row>
    <row r="21" spans="1:11">
      <c r="A21" s="22">
        <v>45</v>
      </c>
      <c r="B21" s="22" t="s">
        <v>13</v>
      </c>
      <c r="C21" s="33">
        <v>3.02</v>
      </c>
      <c r="D21" s="33">
        <v>10</v>
      </c>
      <c r="E21" s="33">
        <v>1</v>
      </c>
      <c r="F21" s="33">
        <v>0.654</v>
      </c>
      <c r="G21" s="33">
        <v>0.705</v>
      </c>
      <c r="H21" s="33">
        <f t="shared" si="0"/>
        <v>0.0509999999999999</v>
      </c>
      <c r="I21" s="33">
        <f t="shared" si="1"/>
        <v>16.887417218543</v>
      </c>
      <c r="J21" s="33">
        <f>AVERAGE(I21:I23)</f>
        <v>17.6203381927597</v>
      </c>
      <c r="K21" s="33">
        <f>STDEV(J21,I21:I23)</f>
        <v>2.61190489945827</v>
      </c>
    </row>
    <row r="22" spans="1:11">
      <c r="A22" s="22"/>
      <c r="B22" s="22"/>
      <c r="C22" s="33">
        <v>3.03</v>
      </c>
      <c r="D22" s="33">
        <v>10</v>
      </c>
      <c r="E22" s="33">
        <v>1</v>
      </c>
      <c r="F22" s="33">
        <v>0.669</v>
      </c>
      <c r="G22" s="33">
        <v>0.714</v>
      </c>
      <c r="H22" s="33">
        <f t="shared" si="0"/>
        <v>0.0449999999999999</v>
      </c>
      <c r="I22" s="33">
        <f t="shared" si="1"/>
        <v>14.8514851485148</v>
      </c>
      <c r="J22" s="35"/>
      <c r="K22" s="35"/>
    </row>
    <row r="23" spans="1:11">
      <c r="A23" s="22"/>
      <c r="B23" s="22"/>
      <c r="C23" s="33">
        <v>3.03</v>
      </c>
      <c r="D23" s="33">
        <v>10</v>
      </c>
      <c r="E23" s="33">
        <v>1</v>
      </c>
      <c r="F23" s="33">
        <v>0.727</v>
      </c>
      <c r="G23" s="33">
        <v>0.791</v>
      </c>
      <c r="H23" s="33">
        <f t="shared" si="0"/>
        <v>0.0640000000000001</v>
      </c>
      <c r="I23" s="33">
        <f t="shared" si="1"/>
        <v>21.1221122112211</v>
      </c>
      <c r="J23" s="33"/>
      <c r="K23" s="33"/>
    </row>
    <row r="24" spans="1:11">
      <c r="A24" s="22"/>
      <c r="B24" s="22" t="s">
        <v>14</v>
      </c>
      <c r="C24" s="33">
        <v>3.02</v>
      </c>
      <c r="D24" s="33">
        <v>10</v>
      </c>
      <c r="E24" s="33">
        <v>1</v>
      </c>
      <c r="F24" s="33">
        <v>0.605</v>
      </c>
      <c r="G24" s="33">
        <v>0.646</v>
      </c>
      <c r="H24" s="33">
        <f t="shared" si="0"/>
        <v>0.041</v>
      </c>
      <c r="I24" s="33">
        <f t="shared" si="1"/>
        <v>13.5761589403974</v>
      </c>
      <c r="J24" s="33">
        <f>AVERAGE(I24:I26)</f>
        <v>13.0499764774002</v>
      </c>
      <c r="K24" s="33">
        <f>STDEV(J24,I24:I26)</f>
        <v>0.651993315878566</v>
      </c>
    </row>
    <row r="25" spans="1:11">
      <c r="A25" s="22"/>
      <c r="B25" s="22"/>
      <c r="C25" s="33">
        <v>3.05</v>
      </c>
      <c r="D25" s="33">
        <v>10</v>
      </c>
      <c r="E25" s="33">
        <v>1</v>
      </c>
      <c r="F25" s="33">
        <v>0.531</v>
      </c>
      <c r="G25" s="33">
        <v>0.572</v>
      </c>
      <c r="H25" s="33">
        <f t="shared" si="0"/>
        <v>0.0409999999999999</v>
      </c>
      <c r="I25" s="33">
        <f t="shared" si="1"/>
        <v>13.4426229508196</v>
      </c>
      <c r="J25" s="35"/>
      <c r="K25" s="35"/>
    </row>
    <row r="26" spans="1:11">
      <c r="A26" s="22"/>
      <c r="B26" s="22"/>
      <c r="C26" s="33">
        <v>3.05</v>
      </c>
      <c r="D26" s="33">
        <v>10</v>
      </c>
      <c r="E26" s="33">
        <v>1</v>
      </c>
      <c r="F26" s="33">
        <v>0.527</v>
      </c>
      <c r="G26" s="33">
        <v>0.564</v>
      </c>
      <c r="H26" s="33">
        <f t="shared" si="0"/>
        <v>0.0369999999999999</v>
      </c>
      <c r="I26" s="33">
        <f t="shared" si="1"/>
        <v>12.1311475409836</v>
      </c>
      <c r="J26" s="33"/>
      <c r="K26" s="33"/>
    </row>
    <row r="27" spans="1:11">
      <c r="A27" s="22">
        <v>60</v>
      </c>
      <c r="B27" s="22" t="s">
        <v>13</v>
      </c>
      <c r="C27" s="33">
        <v>3.09</v>
      </c>
      <c r="D27" s="33">
        <v>10</v>
      </c>
      <c r="E27" s="33">
        <v>1</v>
      </c>
      <c r="F27" s="33">
        <v>0.802</v>
      </c>
      <c r="G27" s="33">
        <v>0.865</v>
      </c>
      <c r="H27" s="33">
        <f t="shared" si="0"/>
        <v>0.0629999999999999</v>
      </c>
      <c r="I27" s="33">
        <f t="shared" si="1"/>
        <v>20.3883495145631</v>
      </c>
      <c r="J27" s="33">
        <f>AVERAGE(I27:I29)</f>
        <v>17.4333006714503</v>
      </c>
      <c r="K27" s="33">
        <f>STDEV(J27,I27:I29)</f>
        <v>2.45427391155787</v>
      </c>
    </row>
    <row r="28" spans="1:11">
      <c r="A28" s="22"/>
      <c r="B28" s="22"/>
      <c r="C28" s="33">
        <v>3.06</v>
      </c>
      <c r="D28" s="33">
        <v>10</v>
      </c>
      <c r="E28" s="33">
        <v>1</v>
      </c>
      <c r="F28" s="33">
        <v>0.689</v>
      </c>
      <c r="G28" s="33">
        <v>0.733</v>
      </c>
      <c r="H28" s="33">
        <f t="shared" si="0"/>
        <v>0.044</v>
      </c>
      <c r="I28" s="33">
        <f t="shared" si="1"/>
        <v>14.3790849673203</v>
      </c>
      <c r="J28" s="35"/>
      <c r="K28" s="35"/>
    </row>
    <row r="29" spans="1:11">
      <c r="A29" s="22"/>
      <c r="B29" s="22"/>
      <c r="C29" s="33">
        <v>3.08</v>
      </c>
      <c r="D29" s="33">
        <v>10</v>
      </c>
      <c r="E29" s="33">
        <v>1</v>
      </c>
      <c r="F29" s="33">
        <v>0.745</v>
      </c>
      <c r="G29" s="33">
        <v>0.799</v>
      </c>
      <c r="H29" s="33">
        <f t="shared" si="0"/>
        <v>0.054</v>
      </c>
      <c r="I29" s="33">
        <f t="shared" si="1"/>
        <v>17.5324675324675</v>
      </c>
      <c r="J29" s="33"/>
      <c r="K29" s="33"/>
    </row>
    <row r="30" spans="1:11">
      <c r="A30" s="22"/>
      <c r="B30" s="22" t="s">
        <v>14</v>
      </c>
      <c r="C30" s="33">
        <v>3</v>
      </c>
      <c r="D30" s="33">
        <v>10</v>
      </c>
      <c r="E30" s="33">
        <v>1</v>
      </c>
      <c r="F30" s="34">
        <v>0.75</v>
      </c>
      <c r="G30" s="33">
        <v>0.779</v>
      </c>
      <c r="H30" s="33">
        <f t="shared" si="0"/>
        <v>0.029</v>
      </c>
      <c r="I30" s="33">
        <f t="shared" si="1"/>
        <v>9.66666666666667</v>
      </c>
      <c r="J30" s="33">
        <f>AVERAGE(I30:I32)</f>
        <v>12.1857895887309</v>
      </c>
      <c r="K30" s="33">
        <f>STDEV(J30,I30:I32)</f>
        <v>1.81338916902525</v>
      </c>
    </row>
    <row r="31" spans="1:11">
      <c r="A31" s="22"/>
      <c r="B31" s="22"/>
      <c r="C31" s="33">
        <v>3.03</v>
      </c>
      <c r="D31" s="33">
        <v>10</v>
      </c>
      <c r="E31" s="33">
        <v>1</v>
      </c>
      <c r="F31" s="33">
        <v>0.859</v>
      </c>
      <c r="G31" s="33">
        <v>0.901</v>
      </c>
      <c r="H31" s="33">
        <f t="shared" si="0"/>
        <v>0.042</v>
      </c>
      <c r="I31" s="33">
        <f t="shared" si="1"/>
        <v>13.8613861386139</v>
      </c>
      <c r="J31" s="35"/>
      <c r="K31" s="35"/>
    </row>
    <row r="32" spans="1:11">
      <c r="A32" s="22"/>
      <c r="B32" s="22"/>
      <c r="C32" s="33">
        <v>3.07</v>
      </c>
      <c r="D32" s="33">
        <v>10</v>
      </c>
      <c r="E32" s="33">
        <v>1</v>
      </c>
      <c r="F32" s="33">
        <v>0.738</v>
      </c>
      <c r="G32" s="33">
        <v>0.778</v>
      </c>
      <c r="H32" s="33">
        <f t="shared" si="0"/>
        <v>0.04</v>
      </c>
      <c r="I32" s="33">
        <f t="shared" si="1"/>
        <v>13.0293159609121</v>
      </c>
      <c r="J32" s="33"/>
      <c r="K32" s="33"/>
    </row>
  </sheetData>
  <mergeCells count="39">
    <mergeCell ref="F1:G1"/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C1:C2"/>
    <mergeCell ref="D1:D2"/>
    <mergeCell ref="E1:E2"/>
    <mergeCell ref="J3:J5"/>
    <mergeCell ref="J6:J8"/>
    <mergeCell ref="J9:J11"/>
    <mergeCell ref="J12:J14"/>
    <mergeCell ref="J15:J17"/>
    <mergeCell ref="J18:J20"/>
    <mergeCell ref="J21:J23"/>
    <mergeCell ref="J24:J26"/>
    <mergeCell ref="J27:J29"/>
    <mergeCell ref="J30:J32"/>
    <mergeCell ref="K3:K5"/>
    <mergeCell ref="K6:K8"/>
    <mergeCell ref="K9:K11"/>
    <mergeCell ref="K12:K14"/>
    <mergeCell ref="K15:K17"/>
    <mergeCell ref="K18:K20"/>
    <mergeCell ref="K21:K23"/>
    <mergeCell ref="K24:K26"/>
    <mergeCell ref="K27:K29"/>
    <mergeCell ref="K30:K3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opLeftCell="A13" workbookViewId="0">
      <selection activeCell="L27" sqref="L27"/>
    </sheetView>
  </sheetViews>
  <sheetFormatPr defaultColWidth="8.72727272727273" defaultRowHeight="14"/>
  <cols>
    <col min="8" max="8" width="13.5454545454545" customWidth="1"/>
    <col min="9" max="9" width="13.2727272727273" customWidth="1"/>
    <col min="10" max="10" width="9.09090909090909"/>
    <col min="12" max="12" width="10.5454545454545"/>
    <col min="14" max="14" width="10.5454545454545"/>
  </cols>
  <sheetData>
    <row r="1" spans="1:2">
      <c r="A1" s="19" t="s">
        <v>0</v>
      </c>
      <c r="B1" s="19" t="s">
        <v>81</v>
      </c>
    </row>
    <row r="2" spans="1:10">
      <c r="A2" s="20"/>
      <c r="B2" s="20"/>
      <c r="C2" s="27" t="s">
        <v>48</v>
      </c>
      <c r="D2" s="27" t="s">
        <v>49</v>
      </c>
      <c r="E2" s="27" t="s">
        <v>82</v>
      </c>
      <c r="F2" s="27" t="s">
        <v>83</v>
      </c>
      <c r="G2" s="27" t="s">
        <v>84</v>
      </c>
      <c r="H2" s="27" t="s">
        <v>85</v>
      </c>
      <c r="I2" s="27" t="s">
        <v>86</v>
      </c>
      <c r="J2" s="31" t="s">
        <v>22</v>
      </c>
    </row>
    <row r="3" spans="1:10">
      <c r="A3" s="22">
        <v>0</v>
      </c>
      <c r="B3" s="22" t="s">
        <v>13</v>
      </c>
      <c r="C3" s="27">
        <v>1.05</v>
      </c>
      <c r="D3" s="27">
        <v>0.0641</v>
      </c>
      <c r="E3" s="28">
        <v>0.2758</v>
      </c>
      <c r="F3" s="27">
        <v>0.5</v>
      </c>
      <c r="G3" s="27">
        <f t="shared" ref="G3:G20" si="0">(E3-D3)/F3</f>
        <v>0.4234</v>
      </c>
      <c r="H3" s="28">
        <f t="shared" ref="H3:H11" si="1">(2*G3*10)/(0.2*C3)</f>
        <v>40.3238095238095</v>
      </c>
      <c r="I3" s="32">
        <f>AVERAGE(H3:H5)</f>
        <v>39.7804029304029</v>
      </c>
      <c r="J3" s="32">
        <f>STDEV(H3:H5)</f>
        <v>1.39970750179535</v>
      </c>
    </row>
    <row r="4" spans="1:10">
      <c r="A4" s="22"/>
      <c r="B4" s="22"/>
      <c r="C4" s="27">
        <v>1.04</v>
      </c>
      <c r="D4" s="27">
        <v>0.1115</v>
      </c>
      <c r="E4" s="28">
        <v>0.3238</v>
      </c>
      <c r="F4" s="27">
        <v>0.5</v>
      </c>
      <c r="G4" s="27">
        <f t="shared" si="0"/>
        <v>0.4246</v>
      </c>
      <c r="H4" s="28">
        <f t="shared" si="1"/>
        <v>40.8269230769231</v>
      </c>
      <c r="I4" s="32"/>
      <c r="J4" s="32"/>
    </row>
    <row r="5" spans="1:10">
      <c r="A5" s="22"/>
      <c r="B5" s="22"/>
      <c r="C5" s="27">
        <v>1.05</v>
      </c>
      <c r="D5" s="27">
        <v>0.0854</v>
      </c>
      <c r="E5" s="28">
        <v>0.2859</v>
      </c>
      <c r="F5" s="27">
        <v>0.5</v>
      </c>
      <c r="G5" s="27">
        <f t="shared" si="0"/>
        <v>0.401</v>
      </c>
      <c r="H5" s="28">
        <f t="shared" si="1"/>
        <v>38.1904761904762</v>
      </c>
      <c r="I5" s="32"/>
      <c r="J5" s="32"/>
    </row>
    <row r="6" spans="1:10">
      <c r="A6" s="22"/>
      <c r="B6" s="22" t="s">
        <v>14</v>
      </c>
      <c r="C6" s="27">
        <v>1.05</v>
      </c>
      <c r="D6" s="27">
        <v>0.0641</v>
      </c>
      <c r="E6" s="28">
        <v>0.2758</v>
      </c>
      <c r="F6" s="27">
        <v>0.5</v>
      </c>
      <c r="G6" s="27">
        <f t="shared" si="0"/>
        <v>0.4234</v>
      </c>
      <c r="H6" s="28">
        <f t="shared" si="1"/>
        <v>40.3238095238095</v>
      </c>
      <c r="I6" s="32">
        <f>AVERAGE(H6:H8)</f>
        <v>39.7804029304029</v>
      </c>
      <c r="J6" s="32">
        <f>STDEV(H6:H8)</f>
        <v>1.39970750179535</v>
      </c>
    </row>
    <row r="7" spans="1:10">
      <c r="A7" s="22"/>
      <c r="B7" s="22"/>
      <c r="C7" s="27">
        <v>1.04</v>
      </c>
      <c r="D7" s="27">
        <v>0.1115</v>
      </c>
      <c r="E7" s="28">
        <v>0.3238</v>
      </c>
      <c r="F7" s="27">
        <v>0.5</v>
      </c>
      <c r="G7" s="27">
        <f t="shared" si="0"/>
        <v>0.4246</v>
      </c>
      <c r="H7" s="28">
        <f t="shared" si="1"/>
        <v>40.8269230769231</v>
      </c>
      <c r="I7" s="32"/>
      <c r="J7" s="32"/>
    </row>
    <row r="8" spans="1:10">
      <c r="A8" s="22"/>
      <c r="B8" s="22"/>
      <c r="C8" s="27">
        <v>1.05</v>
      </c>
      <c r="D8" s="27">
        <v>0.0854</v>
      </c>
      <c r="E8" s="28">
        <v>0.2859</v>
      </c>
      <c r="F8" s="27">
        <v>0.5</v>
      </c>
      <c r="G8" s="27">
        <f t="shared" si="0"/>
        <v>0.401</v>
      </c>
      <c r="H8" s="28">
        <f t="shared" si="1"/>
        <v>38.1904761904762</v>
      </c>
      <c r="I8" s="32"/>
      <c r="J8" s="32"/>
    </row>
    <row r="9" spans="1:10">
      <c r="A9" s="22">
        <v>15</v>
      </c>
      <c r="B9" s="22" t="s">
        <v>13</v>
      </c>
      <c r="C9" s="29">
        <v>1.04</v>
      </c>
      <c r="D9" s="30">
        <v>0.1686</v>
      </c>
      <c r="E9" s="28">
        <v>1.0683</v>
      </c>
      <c r="F9" s="27">
        <v>0.5</v>
      </c>
      <c r="G9" s="27">
        <f t="shared" si="0"/>
        <v>1.7994</v>
      </c>
      <c r="H9" s="28">
        <f t="shared" si="1"/>
        <v>173.019230769231</v>
      </c>
      <c r="I9" s="32">
        <f>AVERAGE(H9:H11)</f>
        <v>169.518106973932</v>
      </c>
      <c r="J9" s="32">
        <f>STDEV(H9:H11)</f>
        <v>4.88074160969388</v>
      </c>
    </row>
    <row r="10" spans="1:10">
      <c r="A10" s="22"/>
      <c r="B10" s="22"/>
      <c r="C10" s="29">
        <v>1.05</v>
      </c>
      <c r="D10" s="30">
        <v>0.1791</v>
      </c>
      <c r="E10" s="28">
        <v>1.0398</v>
      </c>
      <c r="F10" s="27">
        <v>0.5</v>
      </c>
      <c r="G10" s="27">
        <f t="shared" si="0"/>
        <v>1.7214</v>
      </c>
      <c r="H10" s="28">
        <f t="shared" si="1"/>
        <v>163.942857142857</v>
      </c>
      <c r="I10" s="32"/>
      <c r="J10" s="32"/>
    </row>
    <row r="11" spans="1:10">
      <c r="A11" s="22"/>
      <c r="B11" s="22"/>
      <c r="C11" s="29">
        <v>1.03</v>
      </c>
      <c r="D11" s="30">
        <v>0.1147</v>
      </c>
      <c r="E11" s="28">
        <v>0.9984</v>
      </c>
      <c r="F11" s="27">
        <v>0.5</v>
      </c>
      <c r="G11" s="27">
        <f t="shared" si="0"/>
        <v>1.7674</v>
      </c>
      <c r="H11" s="28">
        <f t="shared" si="1"/>
        <v>171.592233009709</v>
      </c>
      <c r="I11" s="32"/>
      <c r="J11" s="32"/>
    </row>
    <row r="12" spans="1:10">
      <c r="A12" s="22"/>
      <c r="B12" s="22" t="s">
        <v>14</v>
      </c>
      <c r="C12" s="29">
        <v>1</v>
      </c>
      <c r="D12" s="30">
        <v>0.0991</v>
      </c>
      <c r="E12" s="28">
        <v>0.7649</v>
      </c>
      <c r="F12" s="27">
        <v>0.5</v>
      </c>
      <c r="G12" s="27">
        <f t="shared" si="0"/>
        <v>1.3316</v>
      </c>
      <c r="H12" s="28">
        <f t="shared" ref="H12:H32" si="2">(2*G12*10)/(0.2*C12)</f>
        <v>133.16</v>
      </c>
      <c r="I12" s="32">
        <f>AVERAGE(H12:H14)</f>
        <v>141.611005678696</v>
      </c>
      <c r="J12" s="32">
        <f>STDEV(H12:H14)</f>
        <v>9.08931876639882</v>
      </c>
    </row>
    <row r="13" spans="1:10">
      <c r="A13" s="22"/>
      <c r="B13" s="22"/>
      <c r="C13" s="29">
        <v>1.06</v>
      </c>
      <c r="D13" s="30">
        <v>0.1023</v>
      </c>
      <c r="E13" s="28">
        <v>0.9038</v>
      </c>
      <c r="F13" s="27">
        <v>0.5</v>
      </c>
      <c r="G13" s="27">
        <f t="shared" si="0"/>
        <v>1.603</v>
      </c>
      <c r="H13" s="28">
        <f t="shared" si="2"/>
        <v>151.22641509434</v>
      </c>
      <c r="I13" s="32"/>
      <c r="J13" s="32"/>
    </row>
    <row r="14" spans="1:10">
      <c r="A14" s="22"/>
      <c r="B14" s="22"/>
      <c r="C14" s="29">
        <v>1.03</v>
      </c>
      <c r="D14" s="30">
        <v>0.1511</v>
      </c>
      <c r="E14" s="28">
        <v>0.8744</v>
      </c>
      <c r="F14" s="27">
        <v>0.5</v>
      </c>
      <c r="G14" s="27">
        <f t="shared" si="0"/>
        <v>1.4466</v>
      </c>
      <c r="H14" s="28">
        <f t="shared" si="2"/>
        <v>140.446601941748</v>
      </c>
      <c r="I14" s="32"/>
      <c r="J14" s="32"/>
    </row>
    <row r="15" spans="1:10">
      <c r="A15" s="22">
        <v>30</v>
      </c>
      <c r="B15" s="22" t="s">
        <v>13</v>
      </c>
      <c r="C15" s="29">
        <v>1.05</v>
      </c>
      <c r="D15" s="30">
        <v>0.1217</v>
      </c>
      <c r="E15" s="28">
        <v>0.7571</v>
      </c>
      <c r="F15" s="27">
        <v>0.5</v>
      </c>
      <c r="G15" s="27">
        <f t="shared" si="0"/>
        <v>1.2708</v>
      </c>
      <c r="H15" s="28">
        <f t="shared" si="2"/>
        <v>121.028571428571</v>
      </c>
      <c r="I15" s="32">
        <f>AVERAGE(H15:H17)</f>
        <v>121.720163636986</v>
      </c>
      <c r="J15" s="32">
        <f>STDEV(H15:H17)</f>
        <v>2.11411300528987</v>
      </c>
    </row>
    <row r="16" spans="1:10">
      <c r="A16" s="22"/>
      <c r="B16" s="22"/>
      <c r="C16" s="29">
        <v>1.07</v>
      </c>
      <c r="D16" s="30">
        <v>0.0809</v>
      </c>
      <c r="E16" s="28">
        <v>0.7448</v>
      </c>
      <c r="F16" s="27">
        <v>0.5</v>
      </c>
      <c r="G16" s="27">
        <f t="shared" si="0"/>
        <v>1.3278</v>
      </c>
      <c r="H16" s="28">
        <f t="shared" si="2"/>
        <v>124.093457943925</v>
      </c>
      <c r="I16" s="32"/>
      <c r="J16" s="32"/>
    </row>
    <row r="17" spans="1:10">
      <c r="A17" s="22"/>
      <c r="B17" s="22"/>
      <c r="C17" s="29">
        <v>1.04</v>
      </c>
      <c r="D17" s="30">
        <v>0.0829</v>
      </c>
      <c r="E17" s="28">
        <v>0.7071</v>
      </c>
      <c r="F17" s="27">
        <v>0.5</v>
      </c>
      <c r="G17" s="27">
        <f t="shared" si="0"/>
        <v>1.2484</v>
      </c>
      <c r="H17" s="28">
        <f t="shared" si="2"/>
        <v>120.038461538462</v>
      </c>
      <c r="I17" s="32"/>
      <c r="J17" s="32"/>
    </row>
    <row r="18" spans="1:10">
      <c r="A18" s="22"/>
      <c r="B18" s="22" t="s">
        <v>14</v>
      </c>
      <c r="C18" s="29">
        <v>1.03</v>
      </c>
      <c r="D18" s="30">
        <v>0.0701</v>
      </c>
      <c r="E18" s="28">
        <v>0.5277</v>
      </c>
      <c r="F18" s="27">
        <v>0.5</v>
      </c>
      <c r="G18" s="27">
        <f t="shared" si="0"/>
        <v>0.9152</v>
      </c>
      <c r="H18" s="28">
        <f t="shared" si="2"/>
        <v>88.8543689320388</v>
      </c>
      <c r="I18" s="32">
        <f>AVERAGE(H18:H20)</f>
        <v>97.7124819517052</v>
      </c>
      <c r="J18" s="32">
        <f>STDEV(H18:H20)</f>
        <v>9.87516524455229</v>
      </c>
    </row>
    <row r="19" spans="1:10">
      <c r="A19" s="22"/>
      <c r="B19" s="22"/>
      <c r="C19" s="29">
        <v>1.04</v>
      </c>
      <c r="D19" s="30">
        <v>0.0581</v>
      </c>
      <c r="E19" s="28">
        <v>0.5569</v>
      </c>
      <c r="F19" s="27">
        <v>0.5</v>
      </c>
      <c r="G19" s="27">
        <f t="shared" si="0"/>
        <v>0.9976</v>
      </c>
      <c r="H19" s="28">
        <f t="shared" si="2"/>
        <v>95.9230769230769</v>
      </c>
      <c r="I19" s="32"/>
      <c r="J19" s="32"/>
    </row>
    <row r="20" spans="1:10">
      <c r="A20" s="22"/>
      <c r="B20" s="22"/>
      <c r="C20" s="29">
        <v>1</v>
      </c>
      <c r="D20" s="30">
        <v>0.0718</v>
      </c>
      <c r="E20" s="28">
        <v>0.6136</v>
      </c>
      <c r="F20" s="27">
        <v>0.5</v>
      </c>
      <c r="G20" s="27">
        <f t="shared" si="0"/>
        <v>1.0836</v>
      </c>
      <c r="H20" s="28">
        <f t="shared" si="2"/>
        <v>108.36</v>
      </c>
      <c r="I20" s="32"/>
      <c r="J20" s="32"/>
    </row>
    <row r="21" spans="1:10">
      <c r="A21" s="22">
        <v>45</v>
      </c>
      <c r="B21" s="22" t="s">
        <v>13</v>
      </c>
      <c r="C21" s="29">
        <v>1.06</v>
      </c>
      <c r="D21" s="30">
        <v>0.0968</v>
      </c>
      <c r="E21" s="28">
        <v>0.5592</v>
      </c>
      <c r="F21" s="27">
        <v>0.5</v>
      </c>
      <c r="G21" s="27">
        <f t="shared" ref="G21:G32" si="3">(E21-D21)/F21</f>
        <v>0.9248</v>
      </c>
      <c r="H21" s="28">
        <f t="shared" si="2"/>
        <v>87.2452830188679</v>
      </c>
      <c r="I21" s="32">
        <f>AVERAGE(H21:H23)</f>
        <v>85.5147240345618</v>
      </c>
      <c r="J21" s="32">
        <f>STDEV(H21:H23)</f>
        <v>1.53497310015889</v>
      </c>
    </row>
    <row r="22" spans="1:10">
      <c r="A22" s="22"/>
      <c r="B22" s="22"/>
      <c r="C22" s="29">
        <v>1.07</v>
      </c>
      <c r="D22" s="30">
        <v>0.1408</v>
      </c>
      <c r="E22" s="28">
        <v>0.5919</v>
      </c>
      <c r="F22" s="27">
        <v>0.5</v>
      </c>
      <c r="G22" s="27">
        <f t="shared" si="3"/>
        <v>0.9022</v>
      </c>
      <c r="H22" s="28">
        <f t="shared" si="2"/>
        <v>84.3177570093458</v>
      </c>
      <c r="I22" s="32"/>
      <c r="J22" s="32"/>
    </row>
    <row r="23" spans="1:10">
      <c r="A23" s="22"/>
      <c r="B23" s="22"/>
      <c r="C23" s="29">
        <v>1.06</v>
      </c>
      <c r="D23" s="30">
        <v>0.1705</v>
      </c>
      <c r="E23" s="28">
        <v>0.6209</v>
      </c>
      <c r="F23" s="27">
        <v>0.5</v>
      </c>
      <c r="G23" s="27">
        <f t="shared" si="3"/>
        <v>0.9008</v>
      </c>
      <c r="H23" s="28">
        <f t="shared" si="2"/>
        <v>84.9811320754717</v>
      </c>
      <c r="I23" s="32"/>
      <c r="J23" s="32"/>
    </row>
    <row r="24" spans="1:10">
      <c r="A24" s="22"/>
      <c r="B24" s="22" t="s">
        <v>14</v>
      </c>
      <c r="C24" s="29">
        <v>1.04</v>
      </c>
      <c r="D24" s="30">
        <v>0.0807</v>
      </c>
      <c r="E24" s="28">
        <v>0.3536</v>
      </c>
      <c r="F24" s="27">
        <v>0.5</v>
      </c>
      <c r="G24" s="27">
        <f t="shared" si="3"/>
        <v>0.5458</v>
      </c>
      <c r="H24" s="28">
        <f t="shared" si="2"/>
        <v>52.4807692307692</v>
      </c>
      <c r="I24" s="32">
        <f>AVERAGE(H24:H26)</f>
        <v>54.3815987933635</v>
      </c>
      <c r="J24" s="32">
        <f>STDEV(H24:H26)</f>
        <v>1.83140231376584</v>
      </c>
    </row>
    <row r="25" spans="1:10">
      <c r="A25" s="22"/>
      <c r="B25" s="22"/>
      <c r="C25" s="29">
        <v>1.02</v>
      </c>
      <c r="D25" s="30">
        <v>0.0945</v>
      </c>
      <c r="E25" s="28">
        <v>0.3726</v>
      </c>
      <c r="F25" s="27">
        <v>0.5</v>
      </c>
      <c r="G25" s="27">
        <f t="shared" si="3"/>
        <v>0.5562</v>
      </c>
      <c r="H25" s="28">
        <f t="shared" si="2"/>
        <v>54.5294117647059</v>
      </c>
      <c r="I25" s="32"/>
      <c r="J25" s="32"/>
    </row>
    <row r="26" spans="1:10">
      <c r="A26" s="22"/>
      <c r="B26" s="22"/>
      <c r="C26" s="29">
        <v>1.04</v>
      </c>
      <c r="D26" s="30">
        <v>0.1431</v>
      </c>
      <c r="E26" s="28">
        <v>0.435</v>
      </c>
      <c r="F26" s="27">
        <v>0.5</v>
      </c>
      <c r="G26" s="27">
        <f t="shared" si="3"/>
        <v>0.5838</v>
      </c>
      <c r="H26" s="28">
        <f t="shared" si="2"/>
        <v>56.1346153846154</v>
      </c>
      <c r="I26" s="32"/>
      <c r="J26" s="32"/>
    </row>
    <row r="27" spans="1:10">
      <c r="A27" s="22">
        <v>60</v>
      </c>
      <c r="B27" s="22" t="s">
        <v>13</v>
      </c>
      <c r="C27" s="29">
        <v>1.04</v>
      </c>
      <c r="D27" s="30">
        <v>0.0692</v>
      </c>
      <c r="E27" s="28">
        <v>0.4881</v>
      </c>
      <c r="F27" s="27">
        <v>0.5</v>
      </c>
      <c r="G27" s="27">
        <f t="shared" si="3"/>
        <v>0.8378</v>
      </c>
      <c r="H27" s="28">
        <f t="shared" si="2"/>
        <v>80.5576923076923</v>
      </c>
      <c r="I27" s="32">
        <f>AVERAGE(H27:H29)</f>
        <v>79.2680708180708</v>
      </c>
      <c r="J27" s="32">
        <f>STDEV(H27:H29)</f>
        <v>2.52211628083741</v>
      </c>
    </row>
    <row r="28" spans="1:10">
      <c r="A28" s="22"/>
      <c r="B28" s="22"/>
      <c r="C28" s="29">
        <v>1.05</v>
      </c>
      <c r="D28" s="30">
        <v>0.0583</v>
      </c>
      <c r="E28" s="28">
        <v>0.4592</v>
      </c>
      <c r="F28" s="27">
        <v>0.5</v>
      </c>
      <c r="G28" s="27">
        <f t="shared" si="3"/>
        <v>0.8018</v>
      </c>
      <c r="H28" s="28">
        <f t="shared" si="2"/>
        <v>76.3619047619047</v>
      </c>
      <c r="I28" s="32"/>
      <c r="J28" s="32"/>
    </row>
    <row r="29" spans="1:10">
      <c r="A29" s="22"/>
      <c r="B29" s="22"/>
      <c r="C29" s="29">
        <v>1.04</v>
      </c>
      <c r="D29" s="30">
        <v>0.0852</v>
      </c>
      <c r="E29" s="28">
        <v>0.5058</v>
      </c>
      <c r="F29" s="27">
        <v>0.5</v>
      </c>
      <c r="G29" s="27">
        <f t="shared" si="3"/>
        <v>0.8412</v>
      </c>
      <c r="H29" s="28">
        <f t="shared" si="2"/>
        <v>80.8846153846154</v>
      </c>
      <c r="I29" s="32"/>
      <c r="J29" s="32"/>
    </row>
    <row r="30" spans="1:10">
      <c r="A30" s="22"/>
      <c r="B30" s="22" t="s">
        <v>14</v>
      </c>
      <c r="C30" s="29">
        <v>1.06</v>
      </c>
      <c r="D30" s="30">
        <v>0.0696</v>
      </c>
      <c r="E30" s="28">
        <v>0.3098</v>
      </c>
      <c r="F30" s="27">
        <v>0.5</v>
      </c>
      <c r="G30" s="27">
        <f t="shared" si="3"/>
        <v>0.4804</v>
      </c>
      <c r="H30" s="28">
        <f t="shared" si="2"/>
        <v>45.3207547169811</v>
      </c>
      <c r="I30" s="32">
        <f>AVERAGE(H30:H32)</f>
        <v>46.1524123888568</v>
      </c>
      <c r="J30" s="32">
        <f>STDEV(H30:H32)</f>
        <v>1.77831400895839</v>
      </c>
    </row>
    <row r="31" spans="1:10">
      <c r="A31" s="22"/>
      <c r="B31" s="22"/>
      <c r="C31" s="29">
        <v>1.04</v>
      </c>
      <c r="D31" s="30">
        <v>0.0498</v>
      </c>
      <c r="E31" s="28">
        <v>0.2835</v>
      </c>
      <c r="F31" s="27">
        <v>0.5</v>
      </c>
      <c r="G31" s="27">
        <f t="shared" si="3"/>
        <v>0.4674</v>
      </c>
      <c r="H31" s="28">
        <f t="shared" si="2"/>
        <v>44.9423076923077</v>
      </c>
      <c r="I31" s="32"/>
      <c r="J31" s="32"/>
    </row>
    <row r="32" spans="1:10">
      <c r="A32" s="22"/>
      <c r="B32" s="22"/>
      <c r="C32" s="29">
        <v>1.03</v>
      </c>
      <c r="D32" s="30">
        <v>0.066</v>
      </c>
      <c r="E32" s="28">
        <v>0.3142</v>
      </c>
      <c r="F32" s="27">
        <v>0.5</v>
      </c>
      <c r="G32" s="27">
        <f t="shared" si="3"/>
        <v>0.4964</v>
      </c>
      <c r="H32" s="28">
        <f t="shared" si="2"/>
        <v>48.1941747572815</v>
      </c>
      <c r="I32" s="32"/>
      <c r="J32" s="32"/>
    </row>
  </sheetData>
  <mergeCells count="35"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I3:I5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  <mergeCell ref="J3:J5"/>
    <mergeCell ref="J6:J8"/>
    <mergeCell ref="J9:J11"/>
    <mergeCell ref="J12:J14"/>
    <mergeCell ref="J15:J17"/>
    <mergeCell ref="J18:J20"/>
    <mergeCell ref="J21:J23"/>
    <mergeCell ref="J24:J26"/>
    <mergeCell ref="J27:J29"/>
    <mergeCell ref="J30:J3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selection activeCell="N33" sqref="N33"/>
    </sheetView>
  </sheetViews>
  <sheetFormatPr defaultColWidth="8.72727272727273" defaultRowHeight="14"/>
  <cols>
    <col min="3" max="3" width="13" customWidth="1"/>
    <col min="4" max="4" width="13.1818181818182" customWidth="1"/>
    <col min="5" max="5" width="10.5454545454545" customWidth="1"/>
    <col min="6" max="6" width="15.2727272727273" customWidth="1"/>
    <col min="7" max="7" width="16.7272727272727" customWidth="1"/>
    <col min="8" max="8" width="13.0909090909091" customWidth="1"/>
    <col min="12" max="12" width="11.1818181818182" customWidth="1"/>
    <col min="14" max="14" width="12.8181818181818"/>
  </cols>
  <sheetData>
    <row r="1" spans="1:2">
      <c r="A1" s="19" t="s">
        <v>0</v>
      </c>
      <c r="B1" s="19" t="s">
        <v>87</v>
      </c>
    </row>
    <row r="2" spans="1:13">
      <c r="A2" s="20"/>
      <c r="B2" s="20"/>
      <c r="C2" s="21" t="s">
        <v>88</v>
      </c>
      <c r="D2" s="21" t="s">
        <v>89</v>
      </c>
      <c r="E2" s="21" t="s">
        <v>90</v>
      </c>
      <c r="F2" s="21" t="s">
        <v>91</v>
      </c>
      <c r="G2" s="21" t="s">
        <v>92</v>
      </c>
      <c r="H2" s="21" t="s">
        <v>93</v>
      </c>
      <c r="I2" s="21" t="s">
        <v>94</v>
      </c>
      <c r="J2" s="21" t="s">
        <v>95</v>
      </c>
      <c r="K2" s="21" t="s">
        <v>96</v>
      </c>
      <c r="L2" s="21" t="s">
        <v>97</v>
      </c>
      <c r="M2" s="24" t="s">
        <v>10</v>
      </c>
    </row>
    <row r="3" spans="1:14">
      <c r="A3" s="22">
        <v>0</v>
      </c>
      <c r="B3" s="22" t="s">
        <v>13</v>
      </c>
      <c r="C3" s="23">
        <v>10</v>
      </c>
      <c r="D3" s="23">
        <v>0.03</v>
      </c>
      <c r="E3" s="23">
        <f t="shared" ref="E3:E32" si="0">0.98*3</f>
        <v>2.94</v>
      </c>
      <c r="F3" s="23">
        <v>1.02</v>
      </c>
      <c r="G3" s="23">
        <v>23.35</v>
      </c>
      <c r="H3" s="23">
        <v>1</v>
      </c>
      <c r="I3" s="23">
        <v>0.8242</v>
      </c>
      <c r="J3" s="23">
        <v>0.0084</v>
      </c>
      <c r="K3" s="23">
        <f t="shared" ref="K3:K32" si="1">I3-J3</f>
        <v>0.8158</v>
      </c>
      <c r="L3" s="23">
        <f t="shared" ref="L3:L32" si="2">(K3*(D3+E3)*F3)/(G3*H3*D3*C3)</f>
        <v>0.352802929336188</v>
      </c>
      <c r="M3" s="25">
        <f>AVERAGE(L3:L5)</f>
        <v>0.323757251643711</v>
      </c>
      <c r="N3" s="1">
        <f>STDEV(M3,L3:L5)</f>
        <v>0.0238754892822405</v>
      </c>
    </row>
    <row r="4" spans="1:14">
      <c r="A4" s="22"/>
      <c r="B4" s="22"/>
      <c r="C4" s="23">
        <v>10.4</v>
      </c>
      <c r="D4" s="23">
        <v>0.03</v>
      </c>
      <c r="E4" s="23">
        <f t="shared" si="0"/>
        <v>2.94</v>
      </c>
      <c r="F4" s="23">
        <v>1.02</v>
      </c>
      <c r="G4" s="23">
        <v>23.35</v>
      </c>
      <c r="H4" s="23">
        <v>1</v>
      </c>
      <c r="I4" s="23">
        <v>0.7162</v>
      </c>
      <c r="J4" s="23">
        <v>0.0084</v>
      </c>
      <c r="K4" s="23">
        <f t="shared" si="1"/>
        <v>0.7078</v>
      </c>
      <c r="L4" s="23">
        <f t="shared" si="2"/>
        <v>0.294324015812881</v>
      </c>
      <c r="M4" s="25"/>
      <c r="N4" s="1"/>
    </row>
    <row r="5" spans="1:14">
      <c r="A5" s="22"/>
      <c r="B5" s="22"/>
      <c r="C5" s="23">
        <v>10.7</v>
      </c>
      <c r="D5" s="23">
        <v>0.03</v>
      </c>
      <c r="E5" s="23">
        <f t="shared" si="0"/>
        <v>2.94</v>
      </c>
      <c r="F5" s="23">
        <v>1.02</v>
      </c>
      <c r="G5" s="23">
        <v>23.35</v>
      </c>
      <c r="H5" s="23">
        <v>1</v>
      </c>
      <c r="I5" s="23">
        <v>0.8104</v>
      </c>
      <c r="J5" s="23">
        <v>0.0084</v>
      </c>
      <c r="K5" s="23">
        <f t="shared" si="1"/>
        <v>0.802</v>
      </c>
      <c r="L5" s="23">
        <f t="shared" si="2"/>
        <v>0.324144809782065</v>
      </c>
      <c r="M5" s="25"/>
      <c r="N5" s="1"/>
    </row>
    <row r="6" spans="1:14">
      <c r="A6" s="22"/>
      <c r="B6" s="22" t="s">
        <v>14</v>
      </c>
      <c r="C6" s="23">
        <v>10</v>
      </c>
      <c r="D6" s="23">
        <v>0.03</v>
      </c>
      <c r="E6" s="23">
        <f t="shared" si="0"/>
        <v>2.94</v>
      </c>
      <c r="F6" s="23">
        <v>1.02</v>
      </c>
      <c r="G6" s="23">
        <v>23.35</v>
      </c>
      <c r="H6" s="23">
        <v>1</v>
      </c>
      <c r="I6" s="23">
        <v>0.8242</v>
      </c>
      <c r="J6" s="23">
        <v>0.0084</v>
      </c>
      <c r="K6" s="23">
        <f t="shared" si="1"/>
        <v>0.8158</v>
      </c>
      <c r="L6" s="23">
        <f t="shared" si="2"/>
        <v>0.352802929336188</v>
      </c>
      <c r="M6" s="25">
        <f>AVERAGE(L6:L8)</f>
        <v>0.323757251643711</v>
      </c>
      <c r="N6" s="1">
        <f>STDEV(M6,L6:L8)</f>
        <v>0.0238754892822405</v>
      </c>
    </row>
    <row r="7" spans="1:14">
      <c r="A7" s="22"/>
      <c r="B7" s="22"/>
      <c r="C7" s="23">
        <v>10.4</v>
      </c>
      <c r="D7" s="23">
        <v>0.03</v>
      </c>
      <c r="E7" s="23">
        <f t="shared" si="0"/>
        <v>2.94</v>
      </c>
      <c r="F7" s="23">
        <v>1.02</v>
      </c>
      <c r="G7" s="23">
        <v>23.35</v>
      </c>
      <c r="H7" s="23">
        <v>1</v>
      </c>
      <c r="I7" s="23">
        <v>0.7162</v>
      </c>
      <c r="J7" s="23">
        <v>0.0084</v>
      </c>
      <c r="K7" s="23">
        <f t="shared" si="1"/>
        <v>0.7078</v>
      </c>
      <c r="L7" s="23">
        <f t="shared" si="2"/>
        <v>0.294324015812881</v>
      </c>
      <c r="M7" s="25"/>
      <c r="N7" s="1"/>
    </row>
    <row r="8" spans="1:14">
      <c r="A8" s="22"/>
      <c r="B8" s="22"/>
      <c r="C8" s="23">
        <v>10.7</v>
      </c>
      <c r="D8" s="23">
        <v>0.03</v>
      </c>
      <c r="E8" s="23">
        <f t="shared" si="0"/>
        <v>2.94</v>
      </c>
      <c r="F8" s="23">
        <v>1.02</v>
      </c>
      <c r="G8" s="23">
        <v>23.35</v>
      </c>
      <c r="H8" s="23">
        <v>1</v>
      </c>
      <c r="I8" s="23">
        <v>0.8104</v>
      </c>
      <c r="J8" s="23">
        <v>0.0084</v>
      </c>
      <c r="K8" s="23">
        <f t="shared" si="1"/>
        <v>0.802</v>
      </c>
      <c r="L8" s="23">
        <f t="shared" si="2"/>
        <v>0.324144809782065</v>
      </c>
      <c r="M8" s="25"/>
      <c r="N8" s="1"/>
    </row>
    <row r="9" spans="1:14">
      <c r="A9" s="22">
        <v>15</v>
      </c>
      <c r="B9" s="22" t="s">
        <v>13</v>
      </c>
      <c r="C9" s="23">
        <v>10.7</v>
      </c>
      <c r="D9" s="23">
        <v>0.03</v>
      </c>
      <c r="E9" s="23">
        <f t="shared" si="0"/>
        <v>2.94</v>
      </c>
      <c r="F9" s="23">
        <v>1.02</v>
      </c>
      <c r="G9" s="23">
        <v>23.35</v>
      </c>
      <c r="H9" s="23">
        <v>1</v>
      </c>
      <c r="I9" s="23">
        <v>1.0405</v>
      </c>
      <c r="J9" s="23">
        <v>0.0084</v>
      </c>
      <c r="K9" s="23">
        <f t="shared" si="1"/>
        <v>1.0321</v>
      </c>
      <c r="L9" s="23">
        <f t="shared" si="2"/>
        <v>0.417144461566171</v>
      </c>
      <c r="M9" s="25">
        <f>AVERAGE(L9:L11)</f>
        <v>0.437141609637975</v>
      </c>
      <c r="N9" s="1">
        <f>STDEV(M9,L9:L11)</f>
        <v>0.0184672028333404</v>
      </c>
    </row>
    <row r="10" spans="1:14">
      <c r="A10" s="22"/>
      <c r="B10" s="22"/>
      <c r="C10" s="23">
        <v>10.7</v>
      </c>
      <c r="D10" s="23">
        <v>0.03</v>
      </c>
      <c r="E10" s="23">
        <f t="shared" si="0"/>
        <v>2.94</v>
      </c>
      <c r="F10" s="23">
        <v>1.02</v>
      </c>
      <c r="G10" s="23">
        <v>23.35</v>
      </c>
      <c r="H10" s="23">
        <v>1</v>
      </c>
      <c r="I10" s="23">
        <v>1.15071</v>
      </c>
      <c r="J10" s="23">
        <v>0.0084</v>
      </c>
      <c r="K10" s="23">
        <f t="shared" si="1"/>
        <v>1.14231</v>
      </c>
      <c r="L10" s="23">
        <f t="shared" si="2"/>
        <v>0.46168810182313</v>
      </c>
      <c r="M10" s="25"/>
      <c r="N10" s="1"/>
    </row>
    <row r="11" spans="1:14">
      <c r="A11" s="22"/>
      <c r="B11" s="22"/>
      <c r="C11" s="23">
        <v>10</v>
      </c>
      <c r="D11" s="23">
        <v>0.03</v>
      </c>
      <c r="E11" s="23">
        <f t="shared" si="0"/>
        <v>2.94</v>
      </c>
      <c r="F11" s="23">
        <v>1.02</v>
      </c>
      <c r="G11" s="23">
        <v>23.35</v>
      </c>
      <c r="H11" s="23">
        <v>1</v>
      </c>
      <c r="I11" s="23">
        <v>1.0087</v>
      </c>
      <c r="J11" s="23">
        <v>0.0084</v>
      </c>
      <c r="K11" s="23">
        <f t="shared" si="1"/>
        <v>1.0003</v>
      </c>
      <c r="L11" s="23">
        <f t="shared" si="2"/>
        <v>0.432592265524625</v>
      </c>
      <c r="M11" s="25"/>
      <c r="N11" s="1"/>
    </row>
    <row r="12" spans="1:14">
      <c r="A12" s="22"/>
      <c r="B12" s="22" t="s">
        <v>14</v>
      </c>
      <c r="C12" s="23">
        <v>11</v>
      </c>
      <c r="D12" s="23">
        <v>0.03</v>
      </c>
      <c r="E12" s="23">
        <f t="shared" si="0"/>
        <v>2.94</v>
      </c>
      <c r="F12" s="23">
        <v>1.02</v>
      </c>
      <c r="G12" s="23">
        <v>23.35</v>
      </c>
      <c r="H12" s="23">
        <v>1</v>
      </c>
      <c r="I12" s="23">
        <v>0.9572</v>
      </c>
      <c r="J12" s="23">
        <v>0.0084</v>
      </c>
      <c r="K12" s="23">
        <f t="shared" si="1"/>
        <v>0.9488</v>
      </c>
      <c r="L12" s="23">
        <f t="shared" si="2"/>
        <v>0.373018586723769</v>
      </c>
      <c r="M12" s="25">
        <f>AVERAGE(L12:L14)</f>
        <v>0.378468925053533</v>
      </c>
      <c r="N12" s="1">
        <f>STDEV(M12,L12:L14)</f>
        <v>0.018571499805989</v>
      </c>
    </row>
    <row r="13" spans="1:14">
      <c r="A13" s="22"/>
      <c r="B13" s="22"/>
      <c r="C13" s="23">
        <v>10.8</v>
      </c>
      <c r="D13" s="23">
        <v>0.03</v>
      </c>
      <c r="E13" s="23">
        <f t="shared" si="0"/>
        <v>2.94</v>
      </c>
      <c r="F13" s="23">
        <v>1.02</v>
      </c>
      <c r="G13" s="23">
        <v>23.35</v>
      </c>
      <c r="H13" s="23">
        <v>1</v>
      </c>
      <c r="I13" s="23">
        <v>0.9048</v>
      </c>
      <c r="J13" s="23">
        <v>0.0084</v>
      </c>
      <c r="K13" s="23">
        <f t="shared" si="1"/>
        <v>0.8964</v>
      </c>
      <c r="L13" s="23">
        <f t="shared" si="2"/>
        <v>0.358943897216274</v>
      </c>
      <c r="M13" s="25"/>
      <c r="N13" s="1"/>
    </row>
    <row r="14" spans="1:14">
      <c r="A14" s="22"/>
      <c r="B14" s="22"/>
      <c r="C14" s="23">
        <v>10</v>
      </c>
      <c r="D14" s="23">
        <v>0.03</v>
      </c>
      <c r="E14" s="23">
        <f t="shared" si="0"/>
        <v>2.94</v>
      </c>
      <c r="F14" s="23">
        <v>1.02</v>
      </c>
      <c r="G14" s="23">
        <v>23.35</v>
      </c>
      <c r="H14" s="23">
        <v>1</v>
      </c>
      <c r="I14" s="23">
        <v>0.9413</v>
      </c>
      <c r="J14" s="23">
        <v>0.0084</v>
      </c>
      <c r="K14" s="23">
        <f t="shared" si="1"/>
        <v>0.9329</v>
      </c>
      <c r="L14" s="23">
        <f t="shared" si="2"/>
        <v>0.403444291220557</v>
      </c>
      <c r="M14" s="25"/>
      <c r="N14" s="1"/>
    </row>
    <row r="15" spans="1:14">
      <c r="A15" s="22">
        <v>30</v>
      </c>
      <c r="B15" s="22" t="s">
        <v>13</v>
      </c>
      <c r="C15" s="23">
        <v>10</v>
      </c>
      <c r="D15" s="23">
        <v>0.03</v>
      </c>
      <c r="E15" s="23">
        <f t="shared" si="0"/>
        <v>2.94</v>
      </c>
      <c r="F15" s="23">
        <v>1.02</v>
      </c>
      <c r="G15" s="23">
        <v>23.35</v>
      </c>
      <c r="H15" s="23">
        <v>1</v>
      </c>
      <c r="I15" s="23">
        <v>1.1518</v>
      </c>
      <c r="J15" s="23">
        <v>0.0084</v>
      </c>
      <c r="K15" s="23">
        <f t="shared" si="1"/>
        <v>1.1434</v>
      </c>
      <c r="L15" s="23">
        <f t="shared" si="2"/>
        <v>0.494477653104925</v>
      </c>
      <c r="M15" s="25">
        <f>AVERAGE(L15:L17)</f>
        <v>0.49236386761931</v>
      </c>
      <c r="N15" s="1">
        <f>STDEV(M15,L15:L17)</f>
        <v>0.0142972538657696</v>
      </c>
    </row>
    <row r="16" spans="1:14">
      <c r="A16" s="22"/>
      <c r="B16" s="22"/>
      <c r="C16" s="23">
        <v>10.1</v>
      </c>
      <c r="D16" s="23">
        <v>0.03</v>
      </c>
      <c r="E16" s="23">
        <f t="shared" si="0"/>
        <v>2.94</v>
      </c>
      <c r="F16" s="23">
        <v>1.02</v>
      </c>
      <c r="G16" s="23">
        <v>23.35</v>
      </c>
      <c r="H16" s="23">
        <v>1</v>
      </c>
      <c r="I16" s="23">
        <v>1.1965</v>
      </c>
      <c r="J16" s="23">
        <v>0.0084</v>
      </c>
      <c r="K16" s="23">
        <f t="shared" si="1"/>
        <v>1.1881</v>
      </c>
      <c r="L16" s="23">
        <f t="shared" si="2"/>
        <v>0.50872151292217</v>
      </c>
      <c r="M16" s="25"/>
      <c r="N16" s="1"/>
    </row>
    <row r="17" spans="1:14">
      <c r="A17" s="22"/>
      <c r="B17" s="22"/>
      <c r="C17" s="23">
        <v>10</v>
      </c>
      <c r="D17" s="23">
        <v>0.03</v>
      </c>
      <c r="E17" s="23">
        <f t="shared" si="0"/>
        <v>2.94</v>
      </c>
      <c r="F17" s="23">
        <v>1.02</v>
      </c>
      <c r="G17" s="23">
        <v>23.35</v>
      </c>
      <c r="H17" s="23">
        <v>1</v>
      </c>
      <c r="I17" s="23">
        <v>1.1042</v>
      </c>
      <c r="J17" s="23">
        <v>0.0084</v>
      </c>
      <c r="K17" s="23">
        <f t="shared" si="1"/>
        <v>1.0958</v>
      </c>
      <c r="L17" s="23">
        <f t="shared" si="2"/>
        <v>0.473892436830835</v>
      </c>
      <c r="M17" s="25"/>
      <c r="N17" s="1"/>
    </row>
    <row r="18" spans="1:14">
      <c r="A18" s="22"/>
      <c r="B18" s="22" t="s">
        <v>14</v>
      </c>
      <c r="C18" s="23">
        <v>10.3</v>
      </c>
      <c r="D18" s="23">
        <v>0.03</v>
      </c>
      <c r="E18" s="23">
        <f t="shared" si="0"/>
        <v>2.94</v>
      </c>
      <c r="F18" s="23">
        <v>1.02</v>
      </c>
      <c r="G18" s="23">
        <v>23.35</v>
      </c>
      <c r="H18" s="23">
        <v>1</v>
      </c>
      <c r="I18" s="23">
        <v>1.0448</v>
      </c>
      <c r="J18" s="23">
        <v>0.0084</v>
      </c>
      <c r="K18" s="23">
        <f t="shared" si="1"/>
        <v>1.0364</v>
      </c>
      <c r="L18" s="23">
        <f t="shared" si="2"/>
        <v>0.43514967256398</v>
      </c>
      <c r="M18" s="25">
        <f>AVERAGE(L18:L20)</f>
        <v>0.459591260204207</v>
      </c>
      <c r="N18" s="1">
        <f>STDEV(M18,L18:L20)</f>
        <v>0.0215193884492912</v>
      </c>
    </row>
    <row r="19" spans="1:14">
      <c r="A19" s="22"/>
      <c r="B19" s="22"/>
      <c r="C19" s="23">
        <v>10.9</v>
      </c>
      <c r="D19" s="23">
        <v>0.03</v>
      </c>
      <c r="E19" s="23">
        <f t="shared" si="0"/>
        <v>2.94</v>
      </c>
      <c r="F19" s="23">
        <v>1.02</v>
      </c>
      <c r="G19" s="23">
        <v>23.35</v>
      </c>
      <c r="H19" s="23">
        <v>1</v>
      </c>
      <c r="I19" s="26">
        <v>1.158</v>
      </c>
      <c r="J19" s="23">
        <v>0.0084</v>
      </c>
      <c r="K19" s="23">
        <f t="shared" si="1"/>
        <v>1.1496</v>
      </c>
      <c r="L19" s="23">
        <f t="shared" si="2"/>
        <v>0.456109101624659</v>
      </c>
      <c r="M19" s="25"/>
      <c r="N19" s="1"/>
    </row>
    <row r="20" spans="1:14">
      <c r="A20" s="22"/>
      <c r="B20" s="22"/>
      <c r="C20" s="23">
        <v>10</v>
      </c>
      <c r="D20" s="23">
        <v>0.03</v>
      </c>
      <c r="E20" s="23">
        <f t="shared" si="0"/>
        <v>2.94</v>
      </c>
      <c r="F20" s="23">
        <v>1.02</v>
      </c>
      <c r="G20" s="23">
        <v>23.35</v>
      </c>
      <c r="H20" s="23">
        <v>1</v>
      </c>
      <c r="I20" s="23">
        <v>1.1357</v>
      </c>
      <c r="J20" s="23">
        <v>0.0084</v>
      </c>
      <c r="K20" s="23">
        <f t="shared" si="1"/>
        <v>1.1273</v>
      </c>
      <c r="L20" s="23">
        <f t="shared" si="2"/>
        <v>0.487515006423983</v>
      </c>
      <c r="M20" s="25"/>
      <c r="N20" s="1"/>
    </row>
    <row r="21" spans="1:14">
      <c r="A21" s="22">
        <v>45</v>
      </c>
      <c r="B21" s="22" t="s">
        <v>13</v>
      </c>
      <c r="C21" s="23">
        <v>10.1</v>
      </c>
      <c r="D21" s="23">
        <v>0.03</v>
      </c>
      <c r="E21" s="23">
        <f t="shared" si="0"/>
        <v>2.94</v>
      </c>
      <c r="F21" s="23">
        <v>1.02</v>
      </c>
      <c r="G21" s="23">
        <v>23.35</v>
      </c>
      <c r="H21" s="23">
        <v>1</v>
      </c>
      <c r="I21" s="23">
        <v>1.3156</v>
      </c>
      <c r="J21" s="23">
        <v>0.0084</v>
      </c>
      <c r="K21" s="23">
        <f t="shared" si="1"/>
        <v>1.3072</v>
      </c>
      <c r="L21" s="23">
        <f t="shared" si="2"/>
        <v>0.559717836623063</v>
      </c>
      <c r="M21" s="25">
        <f>AVERAGE(L21:L23)</f>
        <v>0.548935817923548</v>
      </c>
      <c r="N21" s="1">
        <f>STDEV(M21,L21:L23)</f>
        <v>0.0106748071619895</v>
      </c>
    </row>
    <row r="22" spans="1:14">
      <c r="A22" s="22"/>
      <c r="B22" s="22"/>
      <c r="C22" s="23">
        <v>10.1</v>
      </c>
      <c r="D22" s="23">
        <v>0.03</v>
      </c>
      <c r="E22" s="23">
        <f t="shared" si="0"/>
        <v>2.94</v>
      </c>
      <c r="F22" s="23">
        <v>1.02</v>
      </c>
      <c r="G22" s="23">
        <v>23.35</v>
      </c>
      <c r="H22" s="23">
        <v>1</v>
      </c>
      <c r="I22" s="23">
        <v>1.2992</v>
      </c>
      <c r="J22" s="23">
        <v>0.0084</v>
      </c>
      <c r="K22" s="23">
        <f t="shared" si="1"/>
        <v>1.2908</v>
      </c>
      <c r="L22" s="23">
        <f t="shared" si="2"/>
        <v>0.5526956728221</v>
      </c>
      <c r="M22" s="25"/>
      <c r="N22" s="1"/>
    </row>
    <row r="23" spans="1:14">
      <c r="A23" s="22"/>
      <c r="B23" s="22"/>
      <c r="C23" s="23">
        <v>10</v>
      </c>
      <c r="D23" s="23">
        <v>0.03</v>
      </c>
      <c r="E23" s="23">
        <f t="shared" si="0"/>
        <v>2.94</v>
      </c>
      <c r="F23" s="23">
        <v>1.02</v>
      </c>
      <c r="G23" s="23">
        <v>23.35</v>
      </c>
      <c r="H23" s="23">
        <v>1</v>
      </c>
      <c r="I23" s="26">
        <v>1.2441</v>
      </c>
      <c r="J23" s="23">
        <v>0.0084</v>
      </c>
      <c r="K23" s="23">
        <f t="shared" si="1"/>
        <v>1.2357</v>
      </c>
      <c r="L23" s="23">
        <f t="shared" si="2"/>
        <v>0.534393944325482</v>
      </c>
      <c r="M23" s="25"/>
      <c r="N23" s="1"/>
    </row>
    <row r="24" spans="1:14">
      <c r="A24" s="22"/>
      <c r="B24" s="22" t="s">
        <v>14</v>
      </c>
      <c r="C24" s="23">
        <v>10.9</v>
      </c>
      <c r="D24" s="23">
        <v>0.03</v>
      </c>
      <c r="E24" s="23">
        <f t="shared" si="0"/>
        <v>2.94</v>
      </c>
      <c r="F24" s="23">
        <v>1.02</v>
      </c>
      <c r="G24" s="23">
        <v>23.35</v>
      </c>
      <c r="H24" s="23">
        <v>1</v>
      </c>
      <c r="I24" s="23">
        <v>1.1514</v>
      </c>
      <c r="J24" s="23">
        <v>0.0084</v>
      </c>
      <c r="K24" s="23">
        <f t="shared" si="1"/>
        <v>1.143</v>
      </c>
      <c r="L24" s="23">
        <f t="shared" si="2"/>
        <v>0.453490521187356</v>
      </c>
      <c r="M24" s="25">
        <f>AVERAGE(L24:L26)</f>
        <v>0.475241499156012</v>
      </c>
      <c r="N24" s="1">
        <f>STDEV(M24,L24:L26)</f>
        <v>0.0298445795417839</v>
      </c>
    </row>
    <row r="25" spans="1:14">
      <c r="A25" s="22"/>
      <c r="B25" s="22"/>
      <c r="C25" s="23">
        <v>10.4</v>
      </c>
      <c r="D25" s="23">
        <v>0.03</v>
      </c>
      <c r="E25" s="23">
        <f t="shared" si="0"/>
        <v>2.94</v>
      </c>
      <c r="F25" s="23">
        <v>1.02</v>
      </c>
      <c r="G25" s="23">
        <v>23.35</v>
      </c>
      <c r="H25" s="23">
        <v>1</v>
      </c>
      <c r="I25" s="23">
        <v>1.1021</v>
      </c>
      <c r="J25" s="23">
        <v>0.0084</v>
      </c>
      <c r="K25" s="23">
        <f t="shared" si="1"/>
        <v>1.0937</v>
      </c>
      <c r="L25" s="23">
        <f t="shared" si="2"/>
        <v>0.454792563004447</v>
      </c>
      <c r="M25" s="25"/>
      <c r="N25" s="1"/>
    </row>
    <row r="26" spans="1:14">
      <c r="A26" s="22"/>
      <c r="B26" s="22"/>
      <c r="C26" s="23">
        <v>10</v>
      </c>
      <c r="D26" s="23">
        <v>0.03</v>
      </c>
      <c r="E26" s="23">
        <f t="shared" si="0"/>
        <v>2.94</v>
      </c>
      <c r="F26" s="23">
        <v>1.02</v>
      </c>
      <c r="G26" s="23">
        <v>23.35</v>
      </c>
      <c r="H26" s="23">
        <v>1</v>
      </c>
      <c r="I26" s="23">
        <v>1.2049</v>
      </c>
      <c r="J26" s="23">
        <v>0.0084</v>
      </c>
      <c r="K26" s="23">
        <f t="shared" si="1"/>
        <v>1.1965</v>
      </c>
      <c r="L26" s="23">
        <f t="shared" si="2"/>
        <v>0.517441413276231</v>
      </c>
      <c r="M26" s="25"/>
      <c r="N26" s="1"/>
    </row>
    <row r="27" spans="1:14">
      <c r="A27" s="22">
        <v>60</v>
      </c>
      <c r="B27" s="22" t="s">
        <v>13</v>
      </c>
      <c r="C27" s="23">
        <v>10</v>
      </c>
      <c r="D27" s="23">
        <v>0.03</v>
      </c>
      <c r="E27" s="23">
        <f t="shared" si="0"/>
        <v>2.94</v>
      </c>
      <c r="F27" s="23">
        <v>1.02</v>
      </c>
      <c r="G27" s="23">
        <v>23.35</v>
      </c>
      <c r="H27" s="23">
        <v>1</v>
      </c>
      <c r="I27" s="23">
        <v>1.6014</v>
      </c>
      <c r="J27" s="23">
        <v>0.0084</v>
      </c>
      <c r="K27" s="23">
        <f t="shared" si="1"/>
        <v>1.593</v>
      </c>
      <c r="L27" s="23">
        <f t="shared" si="2"/>
        <v>0.688912805139186</v>
      </c>
      <c r="M27" s="25">
        <f>AVERAGE(L27:L29)</f>
        <v>0.642423083511777</v>
      </c>
      <c r="N27" s="1">
        <f>STDEV(M27,L27:L29)</f>
        <v>0.0329042886893975</v>
      </c>
    </row>
    <row r="28" spans="1:14">
      <c r="A28" s="22"/>
      <c r="B28" s="22"/>
      <c r="C28" s="23">
        <v>10</v>
      </c>
      <c r="D28" s="23">
        <v>0.03</v>
      </c>
      <c r="E28" s="23">
        <f t="shared" si="0"/>
        <v>2.94</v>
      </c>
      <c r="F28" s="23">
        <v>1.02</v>
      </c>
      <c r="G28" s="23">
        <v>23.35</v>
      </c>
      <c r="H28" s="23">
        <v>1</v>
      </c>
      <c r="I28" s="23">
        <v>1.4361</v>
      </c>
      <c r="J28" s="23">
        <v>0.0084</v>
      </c>
      <c r="K28" s="23">
        <f t="shared" si="1"/>
        <v>1.4277</v>
      </c>
      <c r="L28" s="23">
        <f t="shared" si="2"/>
        <v>0.617426749464668</v>
      </c>
      <c r="M28" s="25"/>
      <c r="N28" s="1"/>
    </row>
    <row r="29" spans="1:14">
      <c r="A29" s="22"/>
      <c r="B29" s="22"/>
      <c r="C29" s="23">
        <v>10</v>
      </c>
      <c r="D29" s="23">
        <v>0.03</v>
      </c>
      <c r="E29" s="23">
        <f t="shared" si="0"/>
        <v>2.94</v>
      </c>
      <c r="F29" s="23">
        <v>1.02</v>
      </c>
      <c r="G29" s="23">
        <v>23.35</v>
      </c>
      <c r="H29" s="23">
        <v>1</v>
      </c>
      <c r="I29" s="23">
        <v>1.4442</v>
      </c>
      <c r="J29" s="23">
        <v>0.0084</v>
      </c>
      <c r="K29" s="23">
        <f t="shared" si="1"/>
        <v>1.4358</v>
      </c>
      <c r="L29" s="23">
        <f t="shared" si="2"/>
        <v>0.620929695931478</v>
      </c>
      <c r="M29" s="25"/>
      <c r="N29" s="1"/>
    </row>
    <row r="30" spans="1:14">
      <c r="A30" s="22"/>
      <c r="B30" s="22" t="s">
        <v>14</v>
      </c>
      <c r="C30" s="23">
        <v>10</v>
      </c>
      <c r="D30" s="23">
        <v>0.03</v>
      </c>
      <c r="E30" s="23">
        <f t="shared" si="0"/>
        <v>2.94</v>
      </c>
      <c r="F30" s="23">
        <v>1.02</v>
      </c>
      <c r="G30" s="23">
        <v>23.35</v>
      </c>
      <c r="H30" s="23">
        <v>1</v>
      </c>
      <c r="I30" s="23">
        <v>1.1746</v>
      </c>
      <c r="J30" s="23">
        <v>0.0084</v>
      </c>
      <c r="K30" s="23">
        <f t="shared" si="1"/>
        <v>1.1662</v>
      </c>
      <c r="L30" s="23">
        <f t="shared" si="2"/>
        <v>0.504337798715203</v>
      </c>
      <c r="M30" s="25">
        <f>AVERAGE(L30:L32)</f>
        <v>0.502521456102784</v>
      </c>
      <c r="N30" s="1">
        <f>STDEV(M30,L30:L32)</f>
        <v>0.0166807249189129</v>
      </c>
    </row>
    <row r="31" spans="1:14">
      <c r="A31" s="22"/>
      <c r="B31" s="22"/>
      <c r="C31" s="23">
        <v>10</v>
      </c>
      <c r="D31" s="23">
        <v>0.03</v>
      </c>
      <c r="E31" s="23">
        <f t="shared" si="0"/>
        <v>2.94</v>
      </c>
      <c r="F31" s="23">
        <v>1.02</v>
      </c>
      <c r="G31" s="23">
        <v>23.35</v>
      </c>
      <c r="H31" s="23">
        <v>1</v>
      </c>
      <c r="I31" s="23">
        <v>1.1212</v>
      </c>
      <c r="J31" s="23">
        <v>0.0084</v>
      </c>
      <c r="K31" s="23">
        <f t="shared" si="1"/>
        <v>1.1128</v>
      </c>
      <c r="L31" s="23">
        <f t="shared" si="2"/>
        <v>0.481244299785867</v>
      </c>
      <c r="M31" s="25"/>
      <c r="N31" s="1"/>
    </row>
    <row r="32" spans="1:14">
      <c r="A32" s="22"/>
      <c r="B32" s="22"/>
      <c r="C32" s="23">
        <v>10</v>
      </c>
      <c r="D32" s="23">
        <v>0.03</v>
      </c>
      <c r="E32" s="23">
        <f t="shared" si="0"/>
        <v>2.94</v>
      </c>
      <c r="F32" s="23">
        <v>1.02</v>
      </c>
      <c r="G32" s="23">
        <v>23.35</v>
      </c>
      <c r="H32" s="23">
        <v>1</v>
      </c>
      <c r="I32" s="23">
        <v>1.2154</v>
      </c>
      <c r="J32" s="23">
        <v>0.0084</v>
      </c>
      <c r="K32" s="23">
        <f t="shared" si="1"/>
        <v>1.207</v>
      </c>
      <c r="L32" s="23">
        <f t="shared" si="2"/>
        <v>0.521982269807281</v>
      </c>
      <c r="M32" s="25"/>
      <c r="N32" s="1"/>
    </row>
  </sheetData>
  <mergeCells count="35"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M3:M5"/>
    <mergeCell ref="M6:M8"/>
    <mergeCell ref="M9:M11"/>
    <mergeCell ref="M12:M14"/>
    <mergeCell ref="M15:M17"/>
    <mergeCell ref="M18:M20"/>
    <mergeCell ref="M21:M23"/>
    <mergeCell ref="M24:M26"/>
    <mergeCell ref="M27:M29"/>
    <mergeCell ref="M30:M32"/>
    <mergeCell ref="N3:N5"/>
    <mergeCell ref="N6:N8"/>
    <mergeCell ref="N9:N11"/>
    <mergeCell ref="N12:N14"/>
    <mergeCell ref="N15:N17"/>
    <mergeCell ref="N18:N20"/>
    <mergeCell ref="N21:N23"/>
    <mergeCell ref="N24:N26"/>
    <mergeCell ref="N27:N29"/>
    <mergeCell ref="N30:N3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workbookViewId="0">
      <selection activeCell="H97" sqref="H97"/>
    </sheetView>
  </sheetViews>
  <sheetFormatPr defaultColWidth="8.72727272727273" defaultRowHeight="14" outlineLevelCol="4"/>
  <cols>
    <col min="3" max="3" width="18.2727272727273" customWidth="1"/>
    <col min="4" max="4" width="14"/>
    <col min="5" max="5" width="12.9090909090909"/>
    <col min="7" max="7" width="11.7272727272727"/>
    <col min="8" max="8" width="9.54545454545454"/>
    <col min="9" max="9" width="11.7272727272727"/>
    <col min="10" max="10" width="9.54545454545454"/>
  </cols>
  <sheetData>
    <row r="1" spans="2:2">
      <c r="B1" t="s">
        <v>98</v>
      </c>
    </row>
    <row r="2" spans="1:5">
      <c r="A2" t="s">
        <v>0</v>
      </c>
      <c r="C2" t="s">
        <v>99</v>
      </c>
      <c r="D2" t="s">
        <v>10</v>
      </c>
      <c r="E2" t="s">
        <v>46</v>
      </c>
    </row>
    <row r="3" spans="1:5">
      <c r="A3" s="1">
        <v>0</v>
      </c>
      <c r="B3" s="1" t="s">
        <v>13</v>
      </c>
      <c r="C3" s="17">
        <v>907.78682024655</v>
      </c>
      <c r="D3" s="18">
        <f>AVERAGE(C3:C12)</f>
        <v>915.173636340671</v>
      </c>
      <c r="E3" s="18">
        <f>STDEV(D3,C3:C12)</f>
        <v>35.1143049211889</v>
      </c>
    </row>
    <row r="4" spans="1:5">
      <c r="A4" s="1"/>
      <c r="B4" s="1"/>
      <c r="C4" s="17">
        <v>990.036448371799</v>
      </c>
      <c r="D4" s="18"/>
      <c r="E4" s="18"/>
    </row>
    <row r="5" spans="1:5">
      <c r="A5" s="1"/>
      <c r="B5" s="1"/>
      <c r="C5" s="17">
        <v>873.9972798392</v>
      </c>
      <c r="D5" s="18"/>
      <c r="E5" s="18"/>
    </row>
    <row r="6" spans="1:5">
      <c r="A6" s="1"/>
      <c r="B6" s="1"/>
      <c r="C6" s="17">
        <v>934.167178964199</v>
      </c>
      <c r="D6" s="18"/>
      <c r="E6" s="18"/>
    </row>
    <row r="7" spans="1:5">
      <c r="A7" s="1"/>
      <c r="B7" s="1"/>
      <c r="C7" s="17">
        <v>942.968488721799</v>
      </c>
      <c r="D7" s="18"/>
      <c r="E7" s="18"/>
    </row>
    <row r="8" spans="1:5">
      <c r="A8" s="1"/>
      <c r="B8" s="1"/>
      <c r="C8" s="17">
        <v>861.680134805869</v>
      </c>
      <c r="D8" s="18"/>
      <c r="E8" s="18"/>
    </row>
    <row r="9" spans="1:5">
      <c r="A9" s="1"/>
      <c r="B9" s="1"/>
      <c r="C9" s="17">
        <v>887.371500656114</v>
      </c>
      <c r="D9" s="18"/>
      <c r="E9" s="18"/>
    </row>
    <row r="10" spans="1:5">
      <c r="A10" s="1"/>
      <c r="B10" s="1"/>
      <c r="C10" s="17">
        <v>913.827380714201</v>
      </c>
      <c r="D10" s="18"/>
      <c r="E10" s="18"/>
    </row>
    <row r="11" spans="1:5">
      <c r="A11" s="1"/>
      <c r="B11" s="1"/>
      <c r="C11" s="17">
        <v>910.995856049496</v>
      </c>
      <c r="D11" s="18"/>
      <c r="E11" s="18"/>
    </row>
    <row r="12" spans="1:5">
      <c r="A12" s="1"/>
      <c r="B12" s="1"/>
      <c r="C12" s="17">
        <v>928.90527503748</v>
      </c>
      <c r="D12" s="18"/>
      <c r="E12" s="18"/>
    </row>
    <row r="13" spans="1:5">
      <c r="A13" s="1"/>
      <c r="B13" s="1" t="s">
        <v>14</v>
      </c>
      <c r="C13" s="17">
        <v>907.78682024655</v>
      </c>
      <c r="D13" s="18">
        <f>AVERAGE(C13:C22)</f>
        <v>915.173636340671</v>
      </c>
      <c r="E13" s="18">
        <f>STDEV(D13,C13:C22)</f>
        <v>35.1143049211889</v>
      </c>
    </row>
    <row r="14" spans="1:5">
      <c r="A14" s="1"/>
      <c r="B14" s="1"/>
      <c r="C14" s="17">
        <v>990.036448371799</v>
      </c>
      <c r="D14" s="18"/>
      <c r="E14" s="18"/>
    </row>
    <row r="15" spans="1:5">
      <c r="A15" s="1"/>
      <c r="B15" s="1"/>
      <c r="C15" s="17">
        <v>873.9972798392</v>
      </c>
      <c r="D15" s="18"/>
      <c r="E15" s="18"/>
    </row>
    <row r="16" spans="1:5">
      <c r="A16" s="1"/>
      <c r="B16" s="1"/>
      <c r="C16" s="17">
        <v>934.167178964199</v>
      </c>
      <c r="D16" s="18"/>
      <c r="E16" s="18"/>
    </row>
    <row r="17" spans="1:5">
      <c r="A17" s="1"/>
      <c r="B17" s="1"/>
      <c r="C17" s="17">
        <v>942.968488721799</v>
      </c>
      <c r="D17" s="18"/>
      <c r="E17" s="18"/>
    </row>
    <row r="18" spans="1:5">
      <c r="A18" s="1"/>
      <c r="B18" s="1"/>
      <c r="C18" s="17">
        <v>861.680134805869</v>
      </c>
      <c r="D18" s="18"/>
      <c r="E18" s="18"/>
    </row>
    <row r="19" spans="1:5">
      <c r="A19" s="1"/>
      <c r="B19" s="1"/>
      <c r="C19" s="17">
        <v>887.371500656114</v>
      </c>
      <c r="D19" s="18"/>
      <c r="E19" s="18"/>
    </row>
    <row r="20" spans="1:5">
      <c r="A20" s="1"/>
      <c r="B20" s="1"/>
      <c r="C20" s="17">
        <v>913.827380714201</v>
      </c>
      <c r="D20" s="18"/>
      <c r="E20" s="18"/>
    </row>
    <row r="21" spans="1:5">
      <c r="A21" s="1"/>
      <c r="B21" s="1"/>
      <c r="C21" s="17">
        <v>910.995856049496</v>
      </c>
      <c r="D21" s="18"/>
      <c r="E21" s="18"/>
    </row>
    <row r="22" spans="1:5">
      <c r="A22" s="1"/>
      <c r="B22" s="1"/>
      <c r="C22" s="17">
        <v>928.90527503748</v>
      </c>
      <c r="D22" s="18"/>
      <c r="E22" s="18"/>
    </row>
    <row r="23" spans="1:5">
      <c r="A23" s="1">
        <v>15</v>
      </c>
      <c r="B23" s="1" t="s">
        <v>13</v>
      </c>
      <c r="C23" s="17">
        <v>1034.95748281886</v>
      </c>
      <c r="D23" s="18">
        <f>AVERAGE(C23:C32)</f>
        <v>1042.95737985351</v>
      </c>
      <c r="E23" s="18">
        <f>STDEV(D23,C23:C32)</f>
        <v>42.0372313888378</v>
      </c>
    </row>
    <row r="24" spans="1:5">
      <c r="A24" s="1"/>
      <c r="B24" s="1"/>
      <c r="C24" s="17">
        <v>1046.35881684811</v>
      </c>
      <c r="D24" s="18"/>
      <c r="E24" s="18"/>
    </row>
    <row r="25" spans="1:5">
      <c r="A25" s="1"/>
      <c r="B25" s="1"/>
      <c r="C25" s="17">
        <v>1066.54961425361</v>
      </c>
      <c r="D25" s="18"/>
      <c r="E25" s="18"/>
    </row>
    <row r="26" spans="1:5">
      <c r="A26" s="1"/>
      <c r="B26" s="1"/>
      <c r="C26" s="17">
        <v>1150.01521878591</v>
      </c>
      <c r="D26" s="18"/>
      <c r="E26" s="18"/>
    </row>
    <row r="27" spans="1:5">
      <c r="A27" s="1"/>
      <c r="B27" s="1"/>
      <c r="C27" s="17">
        <v>1048.26742375095</v>
      </c>
      <c r="D27" s="18"/>
      <c r="E27" s="18"/>
    </row>
    <row r="28" spans="1:5">
      <c r="A28" s="1"/>
      <c r="B28" s="1"/>
      <c r="C28" s="17">
        <v>1042.88815445498</v>
      </c>
      <c r="D28" s="18"/>
      <c r="E28" s="18"/>
    </row>
    <row r="29" spans="1:5">
      <c r="A29" s="1"/>
      <c r="B29" s="1"/>
      <c r="C29" s="17">
        <v>991.72291256159</v>
      </c>
      <c r="D29" s="18"/>
      <c r="E29" s="18"/>
    </row>
    <row r="30" spans="1:5">
      <c r="A30" s="1"/>
      <c r="B30" s="1"/>
      <c r="C30" s="17">
        <v>1025.71991400783</v>
      </c>
      <c r="D30" s="18"/>
      <c r="E30" s="18"/>
    </row>
    <row r="31" spans="1:5">
      <c r="A31" s="1"/>
      <c r="B31" s="1"/>
      <c r="C31" s="17">
        <v>993.46072748515</v>
      </c>
      <c r="D31" s="18"/>
      <c r="E31" s="18"/>
    </row>
    <row r="32" spans="1:5">
      <c r="A32" s="1"/>
      <c r="B32" s="1"/>
      <c r="C32" s="17">
        <v>1029.63353356807</v>
      </c>
      <c r="D32" s="18"/>
      <c r="E32" s="18"/>
    </row>
    <row r="33" spans="1:5">
      <c r="A33" s="1"/>
      <c r="B33" s="1" t="s">
        <v>14</v>
      </c>
      <c r="C33" s="17">
        <v>890.50745368726</v>
      </c>
      <c r="D33" s="18">
        <f>AVERAGE(C33:C42)</f>
        <v>955.128256716769</v>
      </c>
      <c r="E33" s="18">
        <f>STDEV(D33,C33:C42)</f>
        <v>38.365001820113</v>
      </c>
    </row>
    <row r="34" spans="1:5">
      <c r="A34" s="1"/>
      <c r="B34" s="1"/>
      <c r="C34" s="17">
        <v>987.04184915496</v>
      </c>
      <c r="D34" s="18"/>
      <c r="E34" s="18"/>
    </row>
    <row r="35" spans="1:5">
      <c r="A35" s="1"/>
      <c r="B35" s="1"/>
      <c r="C35" s="17">
        <v>934.40496041833</v>
      </c>
      <c r="D35" s="18"/>
      <c r="E35" s="18"/>
    </row>
    <row r="36" spans="1:5">
      <c r="A36" s="1"/>
      <c r="B36" s="1"/>
      <c r="C36" s="17">
        <v>995.22870876</v>
      </c>
      <c r="D36" s="18"/>
      <c r="E36" s="18"/>
    </row>
    <row r="37" spans="1:5">
      <c r="A37" s="1"/>
      <c r="B37" s="1"/>
      <c r="C37" s="17">
        <v>999.74905070559</v>
      </c>
      <c r="D37" s="18"/>
      <c r="E37" s="18"/>
    </row>
    <row r="38" spans="1:5">
      <c r="A38" s="1"/>
      <c r="B38" s="1"/>
      <c r="C38" s="17">
        <v>955.60036866302</v>
      </c>
      <c r="D38" s="18"/>
      <c r="E38" s="18"/>
    </row>
    <row r="39" spans="1:5">
      <c r="A39" s="1"/>
      <c r="B39" s="1"/>
      <c r="C39" s="17">
        <v>909.44264575574</v>
      </c>
      <c r="D39" s="18"/>
      <c r="E39" s="18"/>
    </row>
    <row r="40" spans="1:5">
      <c r="A40" s="1"/>
      <c r="B40" s="1"/>
      <c r="C40" s="17">
        <v>912.60703880928</v>
      </c>
      <c r="D40" s="18"/>
      <c r="E40" s="18"/>
    </row>
    <row r="41" spans="1:5">
      <c r="A41" s="1"/>
      <c r="B41" s="1"/>
      <c r="C41" s="17">
        <v>981.41655281516</v>
      </c>
      <c r="D41" s="18"/>
      <c r="E41" s="18"/>
    </row>
    <row r="42" spans="1:5">
      <c r="A42" s="1"/>
      <c r="B42" s="1"/>
      <c r="C42" s="17">
        <v>985.28393839835</v>
      </c>
      <c r="D42" s="18"/>
      <c r="E42" s="18"/>
    </row>
    <row r="43" spans="1:5">
      <c r="A43" s="1">
        <v>30</v>
      </c>
      <c r="B43" s="1" t="s">
        <v>13</v>
      </c>
      <c r="C43" s="17">
        <v>1340.25545286204</v>
      </c>
      <c r="D43" s="18">
        <f>AVERAGE(C43:C52)</f>
        <v>1327.80298648389</v>
      </c>
      <c r="E43" s="18">
        <f>STDEV(D43,C43:C52)</f>
        <v>49.5429309415818</v>
      </c>
    </row>
    <row r="44" spans="1:5">
      <c r="A44" s="1"/>
      <c r="B44" s="1"/>
      <c r="C44" s="17">
        <v>1354.06050363157</v>
      </c>
      <c r="D44" s="18"/>
      <c r="E44" s="18"/>
    </row>
    <row r="45" spans="1:5">
      <c r="A45" s="1"/>
      <c r="B45" s="1"/>
      <c r="C45" s="17">
        <v>1200.88188215021</v>
      </c>
      <c r="D45" s="18"/>
      <c r="E45" s="18"/>
    </row>
    <row r="46" spans="1:5">
      <c r="A46" s="1"/>
      <c r="B46" s="1"/>
      <c r="C46" s="17">
        <v>1282.36678391053</v>
      </c>
      <c r="D46" s="18"/>
      <c r="E46" s="18"/>
    </row>
    <row r="47" spans="1:5">
      <c r="A47" s="1"/>
      <c r="B47" s="1"/>
      <c r="C47" s="17">
        <v>1318.72411295215</v>
      </c>
      <c r="D47" s="18"/>
      <c r="E47" s="18"/>
    </row>
    <row r="48" spans="1:5">
      <c r="A48" s="1"/>
      <c r="B48" s="1"/>
      <c r="C48" s="17">
        <v>1363.80532130321</v>
      </c>
      <c r="D48" s="18"/>
      <c r="E48" s="18"/>
    </row>
    <row r="49" spans="1:5">
      <c r="A49" s="1"/>
      <c r="B49" s="1"/>
      <c r="C49" s="17">
        <v>1327.61040896369</v>
      </c>
      <c r="D49" s="18"/>
      <c r="E49" s="18"/>
    </row>
    <row r="50" spans="1:5">
      <c r="A50" s="1"/>
      <c r="B50" s="1"/>
      <c r="C50" s="17">
        <v>1350.71945315112</v>
      </c>
      <c r="D50" s="18"/>
      <c r="E50" s="18"/>
    </row>
    <row r="51" spans="1:5">
      <c r="A51" s="1"/>
      <c r="B51" s="1"/>
      <c r="C51" s="17">
        <v>1376.70552293595</v>
      </c>
      <c r="D51" s="18"/>
      <c r="E51" s="18"/>
    </row>
    <row r="52" spans="1:5">
      <c r="A52" s="1"/>
      <c r="B52" s="1"/>
      <c r="C52" s="17">
        <v>1362.90042297847</v>
      </c>
      <c r="D52" s="18"/>
      <c r="E52" s="18"/>
    </row>
    <row r="53" spans="1:5">
      <c r="A53" s="1"/>
      <c r="B53" s="1" t="s">
        <v>14</v>
      </c>
      <c r="C53" s="17">
        <v>1193.10924093919</v>
      </c>
      <c r="D53" s="18">
        <f>AVERAGE(C53:C62)</f>
        <v>1166.69996068747</v>
      </c>
      <c r="E53" s="18">
        <f>STDEV(D53,C53:C62)</f>
        <v>46.6235690471183</v>
      </c>
    </row>
    <row r="54" spans="1:5">
      <c r="A54" s="1"/>
      <c r="B54" s="1"/>
      <c r="C54" s="17">
        <v>1193.57329041621</v>
      </c>
      <c r="D54" s="18"/>
      <c r="E54" s="18"/>
    </row>
    <row r="55" spans="1:5">
      <c r="A55" s="1"/>
      <c r="B55" s="1"/>
      <c r="C55" s="17">
        <v>1175.40623850703</v>
      </c>
      <c r="D55" s="18"/>
      <c r="E55" s="18"/>
    </row>
    <row r="56" spans="1:5">
      <c r="A56" s="1"/>
      <c r="B56" s="1"/>
      <c r="C56" s="17">
        <v>1148.02800799416</v>
      </c>
      <c r="D56" s="18"/>
      <c r="E56" s="18"/>
    </row>
    <row r="57" spans="1:5">
      <c r="A57" s="1"/>
      <c r="B57" s="1"/>
      <c r="C57" s="17">
        <v>1057.19277304227</v>
      </c>
      <c r="D57" s="18"/>
      <c r="E57" s="18"/>
    </row>
    <row r="58" spans="1:5">
      <c r="A58" s="1"/>
      <c r="B58" s="1"/>
      <c r="C58" s="17">
        <v>1149.4201687222</v>
      </c>
      <c r="D58" s="18"/>
      <c r="E58" s="18"/>
    </row>
    <row r="59" spans="1:5">
      <c r="A59" s="1"/>
      <c r="B59" s="1"/>
      <c r="C59" s="17">
        <v>1133.17883053011</v>
      </c>
      <c r="D59" s="18"/>
      <c r="E59" s="18"/>
    </row>
    <row r="60" spans="1:5">
      <c r="A60" s="1"/>
      <c r="B60" s="1"/>
      <c r="C60" s="17">
        <v>1241.22059658165</v>
      </c>
      <c r="D60" s="18"/>
      <c r="E60" s="18"/>
    </row>
    <row r="61" spans="1:5">
      <c r="A61" s="1"/>
      <c r="B61" s="1"/>
      <c r="C61" s="17">
        <v>1191.41552121815</v>
      </c>
      <c r="D61" s="18"/>
      <c r="E61" s="18"/>
    </row>
    <row r="62" spans="1:5">
      <c r="A62" s="1"/>
      <c r="B62" s="1"/>
      <c r="C62" s="17">
        <v>1184.45493892369</v>
      </c>
      <c r="D62" s="18"/>
      <c r="E62" s="18"/>
    </row>
    <row r="63" spans="1:5">
      <c r="A63" s="1">
        <v>45</v>
      </c>
      <c r="B63" s="1" t="s">
        <v>13</v>
      </c>
      <c r="C63" s="17">
        <v>1741.34033655587</v>
      </c>
      <c r="D63" s="18">
        <f>AVERAGE(C63:C72)</f>
        <v>1744.17092795476</v>
      </c>
      <c r="E63" s="18">
        <f>STDEV(D63,C63:C72)</f>
        <v>27.6159724226209</v>
      </c>
    </row>
    <row r="64" spans="1:5">
      <c r="A64" s="1"/>
      <c r="B64" s="1"/>
      <c r="C64" s="17">
        <v>1753.18556081175</v>
      </c>
      <c r="D64" s="18"/>
      <c r="E64" s="18"/>
    </row>
    <row r="65" spans="1:5">
      <c r="A65" s="1"/>
      <c r="B65" s="1"/>
      <c r="C65" s="17">
        <v>1720.94865122988</v>
      </c>
      <c r="D65" s="18"/>
      <c r="E65" s="18"/>
    </row>
    <row r="66" spans="1:5">
      <c r="A66" s="1"/>
      <c r="B66" s="1"/>
      <c r="C66" s="17">
        <v>1763.92175849876</v>
      </c>
      <c r="D66" s="18"/>
      <c r="E66" s="18"/>
    </row>
    <row r="67" spans="1:5">
      <c r="A67" s="1"/>
      <c r="B67" s="1"/>
      <c r="C67" s="17">
        <v>1719.83019643895</v>
      </c>
      <c r="D67" s="18"/>
      <c r="E67" s="18"/>
    </row>
    <row r="68" spans="1:5">
      <c r="A68" s="1"/>
      <c r="B68" s="1"/>
      <c r="C68" s="17">
        <v>1720.5097610843</v>
      </c>
      <c r="D68" s="18"/>
      <c r="E68" s="18"/>
    </row>
    <row r="69" spans="1:5">
      <c r="A69" s="1"/>
      <c r="B69" s="1"/>
      <c r="C69" s="17">
        <v>1709.97649315415</v>
      </c>
      <c r="D69" s="18"/>
      <c r="E69" s="18"/>
    </row>
    <row r="70" spans="1:5">
      <c r="A70" s="1"/>
      <c r="B70" s="1"/>
      <c r="C70" s="17">
        <v>1807.63106345464</v>
      </c>
      <c r="D70" s="18"/>
      <c r="E70" s="18"/>
    </row>
    <row r="71" spans="1:5">
      <c r="A71" s="1"/>
      <c r="B71" s="1"/>
      <c r="C71" s="17">
        <v>1760.26437247351</v>
      </c>
      <c r="D71" s="18"/>
      <c r="E71" s="18"/>
    </row>
    <row r="72" spans="1:5">
      <c r="A72" s="1"/>
      <c r="B72" s="1"/>
      <c r="C72" s="17">
        <v>1744.10108584582</v>
      </c>
      <c r="D72" s="18"/>
      <c r="E72" s="18"/>
    </row>
    <row r="73" spans="1:5">
      <c r="A73" s="1"/>
      <c r="B73" s="1" t="s">
        <v>14</v>
      </c>
      <c r="C73" s="17">
        <v>1547.28658294826</v>
      </c>
      <c r="D73" s="18">
        <f>AVERAGE(C73:C82)</f>
        <v>1566.87175388172</v>
      </c>
      <c r="E73" s="18">
        <f>STDEV(D73,C73:C82)</f>
        <v>26.7391864354515</v>
      </c>
    </row>
    <row r="74" spans="1:5">
      <c r="A74" s="1"/>
      <c r="B74" s="1"/>
      <c r="C74" s="17">
        <v>1573.95007501959</v>
      </c>
      <c r="D74" s="18"/>
      <c r="E74" s="18"/>
    </row>
    <row r="75" spans="1:5">
      <c r="A75" s="1"/>
      <c r="B75" s="1"/>
      <c r="C75" s="17">
        <v>1564.39367927621</v>
      </c>
      <c r="D75" s="18"/>
      <c r="E75" s="18"/>
    </row>
    <row r="76" spans="1:5">
      <c r="A76" s="1"/>
      <c r="B76" s="1"/>
      <c r="C76" s="17">
        <v>1559.49985826567</v>
      </c>
      <c r="D76" s="18"/>
      <c r="E76" s="18"/>
    </row>
    <row r="77" spans="1:5">
      <c r="A77" s="1"/>
      <c r="B77" s="1"/>
      <c r="C77" s="17">
        <v>1593.8415867566</v>
      </c>
      <c r="D77" s="18"/>
      <c r="E77" s="18"/>
    </row>
    <row r="78" spans="1:5">
      <c r="A78" s="1"/>
      <c r="B78" s="1"/>
      <c r="C78" s="17">
        <v>1532.60986588233</v>
      </c>
      <c r="D78" s="18"/>
      <c r="E78" s="18"/>
    </row>
    <row r="79" spans="1:5">
      <c r="A79" s="1"/>
      <c r="B79" s="1"/>
      <c r="C79" s="17">
        <v>1629.19312250219</v>
      </c>
      <c r="D79" s="18"/>
      <c r="E79" s="18"/>
    </row>
    <row r="80" spans="1:5">
      <c r="A80" s="1"/>
      <c r="B80" s="1"/>
      <c r="C80" s="17">
        <v>1545.47910343528</v>
      </c>
      <c r="D80" s="18"/>
      <c r="E80" s="18"/>
    </row>
    <row r="81" spans="1:5">
      <c r="A81" s="1"/>
      <c r="B81" s="1"/>
      <c r="C81" s="17">
        <v>1574.4456300615</v>
      </c>
      <c r="D81" s="18"/>
      <c r="E81" s="18"/>
    </row>
    <row r="82" spans="1:5">
      <c r="A82" s="1"/>
      <c r="B82" s="1"/>
      <c r="C82" s="17">
        <v>1548.01803466959</v>
      </c>
      <c r="D82" s="18"/>
      <c r="E82" s="18"/>
    </row>
    <row r="83" spans="1:5">
      <c r="A83" s="1">
        <v>60</v>
      </c>
      <c r="B83" s="1" t="s">
        <v>13</v>
      </c>
      <c r="C83" s="17">
        <v>2067.05769444858</v>
      </c>
      <c r="D83" s="18">
        <f>AVERAGE(C83:C92)</f>
        <v>1994.71341252999</v>
      </c>
      <c r="E83" s="18">
        <f>STDEV(D83,C83:C92)</f>
        <v>42.0228815208075</v>
      </c>
    </row>
    <row r="84" spans="1:5">
      <c r="A84" s="1"/>
      <c r="B84" s="1"/>
      <c r="C84" s="17">
        <v>1960.71902983879</v>
      </c>
      <c r="D84" s="18"/>
      <c r="E84" s="18"/>
    </row>
    <row r="85" spans="1:5">
      <c r="A85" s="1"/>
      <c r="B85" s="1"/>
      <c r="C85" s="17">
        <v>1996.99790637703</v>
      </c>
      <c r="D85" s="18"/>
      <c r="E85" s="18"/>
    </row>
    <row r="86" spans="1:5">
      <c r="A86" s="1"/>
      <c r="B86" s="1"/>
      <c r="C86" s="17">
        <v>1979.05489877319</v>
      </c>
      <c r="D86" s="18"/>
      <c r="E86" s="18"/>
    </row>
    <row r="87" spans="1:5">
      <c r="A87" s="1"/>
      <c r="B87" s="1"/>
      <c r="C87" s="17">
        <v>1901.91430971227</v>
      </c>
      <c r="D87" s="18"/>
      <c r="E87" s="18"/>
    </row>
    <row r="88" spans="1:5">
      <c r="A88" s="1"/>
      <c r="B88" s="1"/>
      <c r="C88" s="17">
        <v>1989.37506000939</v>
      </c>
      <c r="D88" s="18"/>
      <c r="E88" s="18"/>
    </row>
    <row r="89" spans="1:5">
      <c r="A89" s="1"/>
      <c r="B89" s="1"/>
      <c r="C89" s="17">
        <v>2028.74411274674</v>
      </c>
      <c r="D89" s="18"/>
      <c r="E89" s="18"/>
    </row>
    <row r="90" spans="1:5">
      <c r="A90" s="1"/>
      <c r="B90" s="1"/>
      <c r="C90" s="17">
        <v>2012.60709958417</v>
      </c>
      <c r="D90" s="18"/>
      <c r="E90" s="18"/>
    </row>
    <row r="91" spans="1:5">
      <c r="A91" s="1"/>
      <c r="B91" s="1"/>
      <c r="C91" s="17">
        <v>2023.71068189789</v>
      </c>
      <c r="D91" s="18"/>
      <c r="E91" s="18"/>
    </row>
    <row r="92" spans="1:5">
      <c r="A92" s="1"/>
      <c r="B92" s="1"/>
      <c r="C92" s="17">
        <v>1986.9533319119</v>
      </c>
      <c r="D92" s="18"/>
      <c r="E92" s="18"/>
    </row>
    <row r="93" spans="1:5">
      <c r="A93" s="1"/>
      <c r="B93" s="1" t="s">
        <v>14</v>
      </c>
      <c r="C93" s="17">
        <v>1909.62835954788</v>
      </c>
      <c r="D93" s="18">
        <f>AVERAGE(C93:C102)</f>
        <v>1907.10870022053</v>
      </c>
      <c r="E93" s="18">
        <f>STDEV(D93,C93:C102)</f>
        <v>20.286576525392</v>
      </c>
    </row>
    <row r="94" spans="1:5">
      <c r="A94" s="1"/>
      <c r="B94" s="1"/>
      <c r="C94" s="17">
        <v>1910.51260634902</v>
      </c>
      <c r="D94" s="18"/>
      <c r="E94" s="18"/>
    </row>
    <row r="95" spans="1:5">
      <c r="A95" s="1"/>
      <c r="B95" s="1"/>
      <c r="C95" s="17">
        <v>1877.67926650148</v>
      </c>
      <c r="D95" s="18"/>
      <c r="E95" s="18"/>
    </row>
    <row r="96" spans="1:5">
      <c r="A96" s="1"/>
      <c r="B96" s="1"/>
      <c r="C96" s="17">
        <v>1892.65874767545</v>
      </c>
      <c r="D96" s="18"/>
      <c r="E96" s="18"/>
    </row>
    <row r="97" spans="1:5">
      <c r="A97" s="1"/>
      <c r="B97" s="1"/>
      <c r="C97" s="17">
        <v>1950.15116041487</v>
      </c>
      <c r="D97" s="18"/>
      <c r="E97" s="18"/>
    </row>
    <row r="98" spans="1:5">
      <c r="A98" s="1"/>
      <c r="B98" s="1"/>
      <c r="C98" s="17">
        <v>1913.22990686654</v>
      </c>
      <c r="D98" s="18"/>
      <c r="E98" s="18"/>
    </row>
    <row r="99" spans="1:5">
      <c r="A99" s="1"/>
      <c r="B99" s="1"/>
      <c r="C99" s="17">
        <v>1908.64912541981</v>
      </c>
      <c r="D99" s="18"/>
      <c r="E99" s="18"/>
    </row>
    <row r="100" spans="1:5">
      <c r="A100" s="1"/>
      <c r="B100" s="1"/>
      <c r="C100" s="17">
        <v>1915.57769964018</v>
      </c>
      <c r="D100" s="18"/>
      <c r="E100" s="18"/>
    </row>
    <row r="101" spans="1:5">
      <c r="A101" s="1"/>
      <c r="B101" s="1"/>
      <c r="C101" s="17">
        <v>1916.91229425984</v>
      </c>
      <c r="D101" s="18"/>
      <c r="E101" s="18"/>
    </row>
    <row r="102" spans="1:5">
      <c r="A102" s="1"/>
      <c r="B102" s="1"/>
      <c r="C102" s="17">
        <v>1876.08783553025</v>
      </c>
      <c r="D102" s="18"/>
      <c r="E102" s="18"/>
    </row>
  </sheetData>
  <mergeCells count="35">
    <mergeCell ref="A3:A22"/>
    <mergeCell ref="A23:A42"/>
    <mergeCell ref="A43:A62"/>
    <mergeCell ref="A63:A82"/>
    <mergeCell ref="A83:A102"/>
    <mergeCell ref="B3:B12"/>
    <mergeCell ref="B13:B22"/>
    <mergeCell ref="B23:B32"/>
    <mergeCell ref="B33:B42"/>
    <mergeCell ref="B43:B52"/>
    <mergeCell ref="B53:B62"/>
    <mergeCell ref="B63:B72"/>
    <mergeCell ref="B73:B82"/>
    <mergeCell ref="B83:B92"/>
    <mergeCell ref="B93:B102"/>
    <mergeCell ref="D3:D12"/>
    <mergeCell ref="D13:D22"/>
    <mergeCell ref="D23:D32"/>
    <mergeCell ref="D33:D42"/>
    <mergeCell ref="D43:D52"/>
    <mergeCell ref="D53:D62"/>
    <mergeCell ref="D63:D72"/>
    <mergeCell ref="D73:D82"/>
    <mergeCell ref="D83:D92"/>
    <mergeCell ref="D93:D102"/>
    <mergeCell ref="E3:E12"/>
    <mergeCell ref="E13:E22"/>
    <mergeCell ref="E23:E32"/>
    <mergeCell ref="E33:E42"/>
    <mergeCell ref="E43:E52"/>
    <mergeCell ref="E53:E62"/>
    <mergeCell ref="E63:E72"/>
    <mergeCell ref="E73:E82"/>
    <mergeCell ref="E83:E92"/>
    <mergeCell ref="E93:E10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068"/>
  <sheetViews>
    <sheetView workbookViewId="0">
      <selection activeCell="G6" sqref="G6"/>
    </sheetView>
  </sheetViews>
  <sheetFormatPr defaultColWidth="9.81818181818182" defaultRowHeight="14"/>
  <cols>
    <col min="3" max="3" width="10.5454545454545" style="3"/>
    <col min="4" max="4" width="9.81818181818182" style="3"/>
    <col min="5" max="5" width="11.7272727272727" style="3"/>
    <col min="6" max="6" width="9.81818181818182" style="3"/>
    <col min="7" max="7" width="10.5454545454545" style="3"/>
    <col min="8" max="8" width="9.81818181818182" style="3"/>
    <col min="9" max="9" width="10.5454545454545" style="3"/>
    <col min="10" max="10" width="9.81818181818182" style="3"/>
    <col min="11" max="11" width="10.5454545454545" style="3"/>
    <col min="12" max="12" width="9.81818181818182" style="3"/>
    <col min="13" max="13" width="10.5454545454545" style="3"/>
  </cols>
  <sheetData>
    <row r="1" spans="1:30">
      <c r="A1" t="s">
        <v>100</v>
      </c>
      <c r="B1" t="s">
        <v>101</v>
      </c>
      <c r="C1" s="3" t="s">
        <v>102</v>
      </c>
      <c r="D1" s="3" t="s">
        <v>103</v>
      </c>
      <c r="E1" s="3" t="s">
        <v>104</v>
      </c>
      <c r="F1" s="3" t="s">
        <v>105</v>
      </c>
      <c r="G1" s="3" t="s">
        <v>106</v>
      </c>
      <c r="H1" s="3" t="s">
        <v>107</v>
      </c>
      <c r="I1" s="3" t="s">
        <v>108</v>
      </c>
      <c r="J1" s="3" t="s">
        <v>109</v>
      </c>
      <c r="K1" s="3" t="s">
        <v>110</v>
      </c>
      <c r="L1" s="3" t="s">
        <v>111</v>
      </c>
      <c r="M1" s="3" t="s">
        <v>112</v>
      </c>
      <c r="N1" t="s">
        <v>113</v>
      </c>
      <c r="O1" t="s">
        <v>114</v>
      </c>
      <c r="P1" t="s">
        <v>115</v>
      </c>
      <c r="Q1" t="s">
        <v>116</v>
      </c>
      <c r="R1" t="s">
        <v>117</v>
      </c>
      <c r="S1" t="s">
        <v>118</v>
      </c>
      <c r="T1" t="s">
        <v>119</v>
      </c>
      <c r="U1" t="s">
        <v>120</v>
      </c>
      <c r="V1" t="s">
        <v>121</v>
      </c>
      <c r="W1" t="s">
        <v>122</v>
      </c>
      <c r="X1" t="s">
        <v>123</v>
      </c>
      <c r="Y1" t="s">
        <v>124</v>
      </c>
      <c r="Z1" t="s">
        <v>125</v>
      </c>
      <c r="AA1" t="s">
        <v>126</v>
      </c>
      <c r="AB1" t="s">
        <v>127</v>
      </c>
      <c r="AC1" t="s">
        <v>128</v>
      </c>
      <c r="AD1" t="s">
        <v>129</v>
      </c>
    </row>
    <row r="2" spans="1:30">
      <c r="A2" t="s">
        <v>130</v>
      </c>
      <c r="B2" t="s">
        <v>130</v>
      </c>
      <c r="C2" s="3">
        <v>85.040222</v>
      </c>
      <c r="D2" s="3">
        <v>1141</v>
      </c>
      <c r="E2" s="3">
        <v>233.233246</v>
      </c>
      <c r="F2" s="3">
        <v>2772</v>
      </c>
      <c r="G2" s="3">
        <v>53.206722</v>
      </c>
      <c r="H2" s="3">
        <v>766</v>
      </c>
      <c r="I2" s="3">
        <v>28.884611</v>
      </c>
      <c r="J2" s="3">
        <v>421</v>
      </c>
      <c r="K2" s="3">
        <v>34.781101</v>
      </c>
      <c r="L2" s="3">
        <v>541</v>
      </c>
      <c r="M2" s="3">
        <v>55.417744</v>
      </c>
      <c r="N2">
        <v>777</v>
      </c>
      <c r="O2">
        <v>0.00424652169836052</v>
      </c>
      <c r="P2">
        <v>-2.38974953086761</v>
      </c>
      <c r="Q2" t="s">
        <v>131</v>
      </c>
      <c r="R2" t="s">
        <v>132</v>
      </c>
      <c r="S2" t="s">
        <v>133</v>
      </c>
      <c r="T2" t="s">
        <v>134</v>
      </c>
      <c r="U2" t="s">
        <v>135</v>
      </c>
      <c r="V2" t="s">
        <v>136</v>
      </c>
      <c r="W2" t="s">
        <v>137</v>
      </c>
      <c r="X2" t="s">
        <v>138</v>
      </c>
      <c r="Y2" t="s">
        <v>139</v>
      </c>
      <c r="Z2" t="s">
        <v>140</v>
      </c>
      <c r="AA2" t="s">
        <v>141</v>
      </c>
      <c r="AB2" t="s">
        <v>142</v>
      </c>
      <c r="AC2" t="s">
        <v>143</v>
      </c>
      <c r="AD2" t="s">
        <v>144</v>
      </c>
    </row>
    <row r="3" spans="1:30">
      <c r="A3" t="s">
        <v>145</v>
      </c>
      <c r="B3" t="s">
        <v>145</v>
      </c>
      <c r="C3" s="3">
        <v>284.025848</v>
      </c>
      <c r="D3" s="3">
        <v>14902</v>
      </c>
      <c r="E3" s="3">
        <v>667.133118</v>
      </c>
      <c r="F3" s="3">
        <v>31005</v>
      </c>
      <c r="G3" s="3">
        <v>253.225433</v>
      </c>
      <c r="H3" s="3">
        <v>14245</v>
      </c>
      <c r="I3" s="3">
        <v>86.512253</v>
      </c>
      <c r="J3" s="3">
        <v>4923</v>
      </c>
      <c r="K3" s="3">
        <v>48.318245</v>
      </c>
      <c r="L3" s="3">
        <v>2936</v>
      </c>
      <c r="M3" s="3">
        <v>139.937515</v>
      </c>
      <c r="N3">
        <v>7666</v>
      </c>
      <c r="O3">
        <v>0.000217330745209288</v>
      </c>
      <c r="P3">
        <v>-2.83442066148307</v>
      </c>
      <c r="Q3" t="s">
        <v>131</v>
      </c>
      <c r="R3" t="s">
        <v>146</v>
      </c>
      <c r="S3" t="s">
        <v>147</v>
      </c>
      <c r="T3" t="s">
        <v>148</v>
      </c>
      <c r="U3" t="s">
        <v>149</v>
      </c>
      <c r="V3" t="s">
        <v>150</v>
      </c>
      <c r="W3" t="s">
        <v>137</v>
      </c>
      <c r="X3" t="s">
        <v>138</v>
      </c>
      <c r="Y3" t="s">
        <v>151</v>
      </c>
      <c r="Z3" t="s">
        <v>152</v>
      </c>
      <c r="AA3" t="s">
        <v>153</v>
      </c>
      <c r="AB3" t="s">
        <v>138</v>
      </c>
      <c r="AC3" t="s">
        <v>154</v>
      </c>
      <c r="AD3" t="s">
        <v>155</v>
      </c>
    </row>
    <row r="4" spans="1:30">
      <c r="A4" t="s">
        <v>156</v>
      </c>
      <c r="B4" t="s">
        <v>156</v>
      </c>
      <c r="C4" s="3">
        <v>1.797199</v>
      </c>
      <c r="D4" s="3">
        <v>105</v>
      </c>
      <c r="E4" s="3">
        <v>0.289054</v>
      </c>
      <c r="F4" s="3">
        <v>15</v>
      </c>
      <c r="G4" s="3">
        <v>0.526654</v>
      </c>
      <c r="H4" s="3">
        <v>33</v>
      </c>
      <c r="I4" s="3">
        <v>6.522456</v>
      </c>
      <c r="J4" s="3">
        <v>410</v>
      </c>
      <c r="K4" s="3">
        <v>6.155816</v>
      </c>
      <c r="L4" s="3">
        <v>414</v>
      </c>
      <c r="M4" s="3">
        <v>3.683668</v>
      </c>
      <c r="N4">
        <v>223</v>
      </c>
      <c r="O4">
        <v>0.00280183832316737</v>
      </c>
      <c r="P4">
        <v>2.02940552119773</v>
      </c>
      <c r="Q4" t="s">
        <v>157</v>
      </c>
      <c r="R4" t="s">
        <v>136</v>
      </c>
      <c r="S4" t="s">
        <v>136</v>
      </c>
      <c r="T4" t="s">
        <v>158</v>
      </c>
      <c r="U4" t="s">
        <v>159</v>
      </c>
      <c r="V4" t="s">
        <v>136</v>
      </c>
      <c r="W4" t="s">
        <v>160</v>
      </c>
      <c r="X4" t="s">
        <v>161</v>
      </c>
      <c r="Y4" t="s">
        <v>162</v>
      </c>
      <c r="Z4" t="s">
        <v>163</v>
      </c>
      <c r="AA4" t="s">
        <v>164</v>
      </c>
      <c r="AB4" t="s">
        <v>165</v>
      </c>
      <c r="AC4" t="s">
        <v>166</v>
      </c>
      <c r="AD4" t="s">
        <v>155</v>
      </c>
    </row>
    <row r="5" spans="1:30">
      <c r="A5" t="s">
        <v>167</v>
      </c>
      <c r="B5" t="s">
        <v>167</v>
      </c>
      <c r="C5" s="3">
        <v>7.608148</v>
      </c>
      <c r="D5" s="3">
        <v>132</v>
      </c>
      <c r="E5" s="3">
        <v>3.027457</v>
      </c>
      <c r="F5" s="3">
        <v>47</v>
      </c>
      <c r="G5" s="3">
        <v>6.610452</v>
      </c>
      <c r="H5" s="3">
        <v>123</v>
      </c>
      <c r="I5" s="3">
        <v>1.223015</v>
      </c>
      <c r="J5" s="3">
        <v>23</v>
      </c>
      <c r="K5" s="3">
        <v>0.396517</v>
      </c>
      <c r="L5" s="3">
        <v>8</v>
      </c>
      <c r="M5" s="3">
        <v>0.596643</v>
      </c>
      <c r="N5">
        <v>11</v>
      </c>
      <c r="O5" s="16">
        <v>3.01040233445124e-8</v>
      </c>
      <c r="P5">
        <v>-3.40477543757213</v>
      </c>
      <c r="Q5" t="s">
        <v>131</v>
      </c>
      <c r="R5" t="s">
        <v>136</v>
      </c>
      <c r="S5" t="s">
        <v>136</v>
      </c>
      <c r="T5" t="s">
        <v>168</v>
      </c>
      <c r="U5" t="s">
        <v>169</v>
      </c>
      <c r="V5" t="s">
        <v>136</v>
      </c>
      <c r="W5" t="s">
        <v>170</v>
      </c>
      <c r="X5" t="s">
        <v>171</v>
      </c>
      <c r="Y5" t="s">
        <v>172</v>
      </c>
      <c r="Z5" t="s">
        <v>173</v>
      </c>
      <c r="AA5" t="s">
        <v>174</v>
      </c>
      <c r="AB5" t="s">
        <v>171</v>
      </c>
      <c r="AC5" t="s">
        <v>175</v>
      </c>
      <c r="AD5" t="s">
        <v>176</v>
      </c>
    </row>
    <row r="6" spans="1:30">
      <c r="A6" t="s">
        <v>177</v>
      </c>
      <c r="B6" t="s">
        <v>177</v>
      </c>
      <c r="C6" s="3">
        <v>0.074969</v>
      </c>
      <c r="D6" s="3">
        <v>7</v>
      </c>
      <c r="E6" s="3">
        <v>0</v>
      </c>
      <c r="F6" s="3">
        <v>0</v>
      </c>
      <c r="G6" s="3">
        <v>0.185647</v>
      </c>
      <c r="H6" s="3">
        <v>18</v>
      </c>
      <c r="I6" s="3">
        <v>1.346376</v>
      </c>
      <c r="J6" s="3">
        <v>127</v>
      </c>
      <c r="K6" s="3">
        <v>3.544046</v>
      </c>
      <c r="L6" s="3">
        <v>357</v>
      </c>
      <c r="M6" s="3">
        <v>0.49673</v>
      </c>
      <c r="N6">
        <v>46</v>
      </c>
      <c r="O6">
        <v>0.00180286981406679</v>
      </c>
      <c r="P6">
        <v>3.32735540983323</v>
      </c>
      <c r="Q6" t="s">
        <v>157</v>
      </c>
      <c r="R6" t="s">
        <v>136</v>
      </c>
      <c r="T6" t="s">
        <v>178</v>
      </c>
      <c r="U6" t="s">
        <v>179</v>
      </c>
      <c r="V6" t="s">
        <v>180</v>
      </c>
      <c r="W6" t="s">
        <v>136</v>
      </c>
      <c r="X6" t="s">
        <v>136</v>
      </c>
      <c r="Y6" t="s">
        <v>181</v>
      </c>
      <c r="Z6" t="s">
        <v>182</v>
      </c>
      <c r="AA6" t="s">
        <v>164</v>
      </c>
      <c r="AB6" t="s">
        <v>165</v>
      </c>
      <c r="AC6" t="s">
        <v>183</v>
      </c>
      <c r="AD6" t="s">
        <v>184</v>
      </c>
    </row>
    <row r="7" spans="1:30">
      <c r="A7" t="s">
        <v>185</v>
      </c>
      <c r="B7" t="s">
        <v>185</v>
      </c>
      <c r="C7" s="3">
        <v>0.712557</v>
      </c>
      <c r="D7" s="3">
        <v>16</v>
      </c>
      <c r="E7" s="3">
        <v>0.385976</v>
      </c>
      <c r="F7" s="3">
        <v>8</v>
      </c>
      <c r="G7" s="3">
        <v>0.549927</v>
      </c>
      <c r="H7" s="3">
        <v>14</v>
      </c>
      <c r="I7" s="3">
        <v>14.013595</v>
      </c>
      <c r="J7" s="3">
        <v>338</v>
      </c>
      <c r="K7" s="3">
        <v>6.839771</v>
      </c>
      <c r="L7" s="3">
        <v>176</v>
      </c>
      <c r="M7" s="3">
        <v>12.069128</v>
      </c>
      <c r="N7">
        <v>280</v>
      </c>
      <c r="O7" s="16">
        <v>2.43915913935389e-10</v>
      </c>
      <c r="P7">
        <v>3.5032505251246</v>
      </c>
      <c r="Q7" t="s">
        <v>157</v>
      </c>
      <c r="R7" t="s">
        <v>186</v>
      </c>
      <c r="S7" t="s">
        <v>187</v>
      </c>
      <c r="T7" t="s">
        <v>188</v>
      </c>
      <c r="U7" t="s">
        <v>189</v>
      </c>
      <c r="V7" t="s">
        <v>136</v>
      </c>
      <c r="W7" t="s">
        <v>190</v>
      </c>
      <c r="X7" t="s">
        <v>191</v>
      </c>
      <c r="Y7" t="s">
        <v>192</v>
      </c>
      <c r="Z7" t="s">
        <v>193</v>
      </c>
      <c r="AA7" t="s">
        <v>83</v>
      </c>
      <c r="AB7" t="s">
        <v>191</v>
      </c>
      <c r="AC7" t="s">
        <v>194</v>
      </c>
      <c r="AD7" t="s">
        <v>195</v>
      </c>
    </row>
    <row r="8" spans="1:30">
      <c r="A8" t="s">
        <v>196</v>
      </c>
      <c r="B8" t="s">
        <v>196</v>
      </c>
      <c r="C8" s="3">
        <v>1.220695</v>
      </c>
      <c r="D8" s="3">
        <v>47</v>
      </c>
      <c r="E8" s="3">
        <v>0.052863</v>
      </c>
      <c r="F8" s="3">
        <v>2</v>
      </c>
      <c r="G8" s="3">
        <v>1.346201</v>
      </c>
      <c r="H8" s="3">
        <v>55</v>
      </c>
      <c r="I8" s="3">
        <v>30.19475</v>
      </c>
      <c r="J8" s="3">
        <v>1236</v>
      </c>
      <c r="K8" s="3">
        <v>7.884111</v>
      </c>
      <c r="L8" s="3">
        <v>345</v>
      </c>
      <c r="M8" s="3">
        <v>8.196987</v>
      </c>
      <c r="N8">
        <v>323</v>
      </c>
      <c r="O8">
        <v>0.000201438993417046</v>
      </c>
      <c r="P8">
        <v>3.30547641515251</v>
      </c>
      <c r="Q8" t="s">
        <v>157</v>
      </c>
      <c r="R8" t="s">
        <v>170</v>
      </c>
      <c r="S8" t="s">
        <v>171</v>
      </c>
      <c r="T8" t="s">
        <v>197</v>
      </c>
      <c r="U8" t="s">
        <v>198</v>
      </c>
      <c r="V8" t="s">
        <v>136</v>
      </c>
      <c r="W8" t="s">
        <v>170</v>
      </c>
      <c r="X8" t="s">
        <v>171</v>
      </c>
      <c r="Y8" t="s">
        <v>199</v>
      </c>
      <c r="Z8" t="s">
        <v>200</v>
      </c>
      <c r="AA8" t="s">
        <v>174</v>
      </c>
      <c r="AB8" t="s">
        <v>171</v>
      </c>
      <c r="AC8" t="s">
        <v>201</v>
      </c>
      <c r="AD8" t="s">
        <v>202</v>
      </c>
    </row>
    <row r="9" spans="1:30">
      <c r="A9" t="s">
        <v>203</v>
      </c>
      <c r="B9" t="s">
        <v>203</v>
      </c>
      <c r="C9" s="3">
        <v>1.829386</v>
      </c>
      <c r="D9" s="3">
        <v>56</v>
      </c>
      <c r="E9" s="3">
        <v>3.851322</v>
      </c>
      <c r="F9" s="3">
        <v>103</v>
      </c>
      <c r="G9" s="3">
        <v>1.996151</v>
      </c>
      <c r="H9" s="3">
        <v>65</v>
      </c>
      <c r="I9" s="3">
        <v>0.509501</v>
      </c>
      <c r="J9" s="3">
        <v>17</v>
      </c>
      <c r="K9" s="3">
        <v>0.952968</v>
      </c>
      <c r="L9" s="3">
        <v>34</v>
      </c>
      <c r="M9" s="3">
        <v>1.263217</v>
      </c>
      <c r="N9">
        <v>40</v>
      </c>
      <c r="O9">
        <v>0.00889474861960862</v>
      </c>
      <c r="P9">
        <v>-2.14896496187435</v>
      </c>
      <c r="Q9" t="s">
        <v>131</v>
      </c>
      <c r="R9" t="s">
        <v>186</v>
      </c>
      <c r="S9" t="s">
        <v>187</v>
      </c>
      <c r="T9" t="s">
        <v>204</v>
      </c>
      <c r="U9" t="s">
        <v>205</v>
      </c>
      <c r="V9" t="s">
        <v>206</v>
      </c>
      <c r="W9" t="s">
        <v>186</v>
      </c>
      <c r="X9" t="s">
        <v>187</v>
      </c>
      <c r="Y9" t="s">
        <v>207</v>
      </c>
      <c r="Z9" t="s">
        <v>208</v>
      </c>
      <c r="AA9" t="s">
        <v>209</v>
      </c>
      <c r="AB9" t="s">
        <v>187</v>
      </c>
      <c r="AC9" t="s">
        <v>210</v>
      </c>
      <c r="AD9" t="s">
        <v>211</v>
      </c>
    </row>
    <row r="10" spans="1:30">
      <c r="A10" t="s">
        <v>212</v>
      </c>
      <c r="B10" t="s">
        <v>212</v>
      </c>
      <c r="C10" s="3">
        <v>0.110879</v>
      </c>
      <c r="D10" s="3">
        <v>5</v>
      </c>
      <c r="E10" s="3">
        <v>0</v>
      </c>
      <c r="F10" s="3">
        <v>0</v>
      </c>
      <c r="G10" s="3">
        <v>0</v>
      </c>
      <c r="H10" s="3">
        <v>0</v>
      </c>
      <c r="I10" s="3">
        <v>1.01906</v>
      </c>
      <c r="J10" s="3">
        <v>45</v>
      </c>
      <c r="K10" s="3">
        <v>1.338609</v>
      </c>
      <c r="L10" s="3">
        <v>63</v>
      </c>
      <c r="M10" s="3">
        <v>1.454691</v>
      </c>
      <c r="N10">
        <v>62</v>
      </c>
      <c r="O10">
        <v>0.000790462280540956</v>
      </c>
      <c r="P10">
        <v>3.77458773756239</v>
      </c>
      <c r="Q10" t="s">
        <v>157</v>
      </c>
      <c r="R10" t="s">
        <v>213</v>
      </c>
      <c r="S10" t="s">
        <v>214</v>
      </c>
      <c r="T10" t="s">
        <v>215</v>
      </c>
      <c r="U10" t="s">
        <v>216</v>
      </c>
      <c r="V10" t="s">
        <v>217</v>
      </c>
      <c r="W10" t="s">
        <v>218</v>
      </c>
      <c r="X10" t="s">
        <v>219</v>
      </c>
      <c r="Y10" t="s">
        <v>220</v>
      </c>
      <c r="Z10" t="s">
        <v>221</v>
      </c>
      <c r="AA10" t="s">
        <v>164</v>
      </c>
      <c r="AB10" t="s">
        <v>165</v>
      </c>
      <c r="AC10" t="s">
        <v>222</v>
      </c>
      <c r="AD10" t="s">
        <v>223</v>
      </c>
    </row>
    <row r="11" spans="1:30">
      <c r="A11" t="s">
        <v>224</v>
      </c>
      <c r="B11" t="s">
        <v>224</v>
      </c>
      <c r="C11" s="3">
        <v>3.772859</v>
      </c>
      <c r="D11" s="3">
        <v>208</v>
      </c>
      <c r="E11" s="3">
        <v>1.163088</v>
      </c>
      <c r="F11" s="3">
        <v>57</v>
      </c>
      <c r="G11" s="3">
        <v>2.263474</v>
      </c>
      <c r="H11" s="3">
        <v>134</v>
      </c>
      <c r="I11" s="3">
        <v>21.336138</v>
      </c>
      <c r="J11" s="3">
        <v>1272</v>
      </c>
      <c r="K11" s="3">
        <v>67.844101</v>
      </c>
      <c r="L11" s="3">
        <v>4318</v>
      </c>
      <c r="M11" s="3">
        <v>10.349931</v>
      </c>
      <c r="N11">
        <v>594</v>
      </c>
      <c r="O11" s="16">
        <v>5.42743754206411e-5</v>
      </c>
      <c r="P11">
        <v>3.03972316945831</v>
      </c>
      <c r="Q11" t="s">
        <v>157</v>
      </c>
      <c r="R11" t="s">
        <v>170</v>
      </c>
      <c r="S11" t="s">
        <v>171</v>
      </c>
      <c r="T11" t="s">
        <v>225</v>
      </c>
      <c r="U11" t="s">
        <v>226</v>
      </c>
      <c r="V11" t="s">
        <v>136</v>
      </c>
      <c r="W11" t="s">
        <v>170</v>
      </c>
      <c r="X11" t="s">
        <v>171</v>
      </c>
      <c r="Y11" t="s">
        <v>227</v>
      </c>
      <c r="Z11" t="s">
        <v>228</v>
      </c>
      <c r="AA11" t="s">
        <v>174</v>
      </c>
      <c r="AB11" t="s">
        <v>171</v>
      </c>
      <c r="AC11" t="s">
        <v>229</v>
      </c>
      <c r="AD11" t="s">
        <v>230</v>
      </c>
    </row>
    <row r="12" spans="1:30">
      <c r="A12" t="s">
        <v>231</v>
      </c>
      <c r="B12" t="s">
        <v>231</v>
      </c>
      <c r="C12" s="3">
        <v>0.169483</v>
      </c>
      <c r="D12" s="3">
        <v>10</v>
      </c>
      <c r="E12" s="3">
        <v>0</v>
      </c>
      <c r="F12" s="3">
        <v>0</v>
      </c>
      <c r="G12" s="3">
        <v>0.293807</v>
      </c>
      <c r="H12" s="3">
        <v>19</v>
      </c>
      <c r="I12" s="3">
        <v>3.242733</v>
      </c>
      <c r="J12" s="3">
        <v>204</v>
      </c>
      <c r="K12" s="3">
        <v>2.661216</v>
      </c>
      <c r="L12" s="3">
        <v>179</v>
      </c>
      <c r="M12" s="3">
        <v>1.067217</v>
      </c>
      <c r="N12">
        <v>65</v>
      </c>
      <c r="O12">
        <v>0.00133278656231541</v>
      </c>
      <c r="P12">
        <v>3.03353933397684</v>
      </c>
      <c r="Q12" t="s">
        <v>157</v>
      </c>
      <c r="R12" t="s">
        <v>232</v>
      </c>
      <c r="S12" t="s">
        <v>233</v>
      </c>
      <c r="T12" t="s">
        <v>234</v>
      </c>
      <c r="U12" t="s">
        <v>136</v>
      </c>
      <c r="V12" t="s">
        <v>136</v>
      </c>
      <c r="W12" t="s">
        <v>136</v>
      </c>
      <c r="X12" t="s">
        <v>136</v>
      </c>
      <c r="Y12" t="s">
        <v>235</v>
      </c>
      <c r="Z12" t="s">
        <v>236</v>
      </c>
      <c r="AA12" t="s">
        <v>237</v>
      </c>
      <c r="AB12" t="s">
        <v>233</v>
      </c>
      <c r="AC12" t="s">
        <v>238</v>
      </c>
      <c r="AD12" t="s">
        <v>239</v>
      </c>
    </row>
    <row r="13" spans="1:30">
      <c r="A13" t="s">
        <v>240</v>
      </c>
      <c r="B13" t="s">
        <v>240</v>
      </c>
      <c r="C13" s="3">
        <v>110.395309</v>
      </c>
      <c r="D13" s="3">
        <v>6009</v>
      </c>
      <c r="E13" s="3">
        <v>158.876816</v>
      </c>
      <c r="F13" s="3">
        <v>7660</v>
      </c>
      <c r="G13" s="3">
        <v>114.967941</v>
      </c>
      <c r="H13" s="3">
        <v>6709</v>
      </c>
      <c r="I13" s="3">
        <v>11.038952</v>
      </c>
      <c r="J13" s="3">
        <v>652</v>
      </c>
      <c r="K13" s="3">
        <v>6.458606</v>
      </c>
      <c r="L13" s="3">
        <v>408</v>
      </c>
      <c r="M13" s="3">
        <v>33.715855</v>
      </c>
      <c r="N13">
        <v>1916</v>
      </c>
      <c r="O13" s="16">
        <v>5.45267563549847e-6</v>
      </c>
      <c r="P13">
        <v>-3.43379114881801</v>
      </c>
      <c r="Q13" t="s">
        <v>131</v>
      </c>
      <c r="R13" t="s">
        <v>241</v>
      </c>
      <c r="S13" t="s">
        <v>242</v>
      </c>
      <c r="T13" t="s">
        <v>243</v>
      </c>
      <c r="U13" t="s">
        <v>244</v>
      </c>
      <c r="V13" t="s">
        <v>245</v>
      </c>
      <c r="W13" t="s">
        <v>136</v>
      </c>
      <c r="X13" t="s">
        <v>136</v>
      </c>
      <c r="Y13" t="s">
        <v>246</v>
      </c>
      <c r="Z13" t="s">
        <v>247</v>
      </c>
      <c r="AA13" t="s">
        <v>248</v>
      </c>
      <c r="AB13" t="s">
        <v>242</v>
      </c>
      <c r="AC13" t="s">
        <v>249</v>
      </c>
      <c r="AD13" t="s">
        <v>250</v>
      </c>
    </row>
    <row r="14" spans="1:30">
      <c r="A14" t="s">
        <v>251</v>
      </c>
      <c r="B14" t="s">
        <v>136</v>
      </c>
      <c r="C14" s="3">
        <v>0.461842</v>
      </c>
      <c r="D14" s="3">
        <v>22</v>
      </c>
      <c r="E14" s="3">
        <v>0.169759</v>
      </c>
      <c r="F14" s="3">
        <v>7</v>
      </c>
      <c r="G14" s="3">
        <v>0.694244</v>
      </c>
      <c r="H14" s="3">
        <v>35</v>
      </c>
      <c r="I14" s="3">
        <v>2.23582</v>
      </c>
      <c r="J14" s="3">
        <v>112</v>
      </c>
      <c r="K14" s="3">
        <v>13.633451</v>
      </c>
      <c r="L14" s="3">
        <v>724</v>
      </c>
      <c r="M14" s="3">
        <v>0.685876</v>
      </c>
      <c r="N14">
        <v>33</v>
      </c>
      <c r="O14">
        <v>0.00929125590674576</v>
      </c>
      <c r="P14">
        <v>2.70686144450538</v>
      </c>
      <c r="Q14" t="s">
        <v>157</v>
      </c>
      <c r="R14" t="s">
        <v>136</v>
      </c>
      <c r="S14" t="s">
        <v>136</v>
      </c>
      <c r="T14" t="s">
        <v>252</v>
      </c>
      <c r="U14" t="s">
        <v>253</v>
      </c>
      <c r="V14" t="s">
        <v>136</v>
      </c>
      <c r="W14" t="s">
        <v>254</v>
      </c>
      <c r="X14" t="s">
        <v>255</v>
      </c>
      <c r="Y14" t="s">
        <v>256</v>
      </c>
      <c r="Z14" t="s">
        <v>136</v>
      </c>
      <c r="AA14" t="s">
        <v>209</v>
      </c>
      <c r="AB14" t="s">
        <v>187</v>
      </c>
      <c r="AC14" t="s">
        <v>257</v>
      </c>
      <c r="AD14" t="s">
        <v>258</v>
      </c>
    </row>
    <row r="15" spans="1:30">
      <c r="A15" t="s">
        <v>259</v>
      </c>
      <c r="B15" t="s">
        <v>259</v>
      </c>
      <c r="C15" s="3">
        <v>112.061066</v>
      </c>
      <c r="D15" s="3">
        <v>8162</v>
      </c>
      <c r="E15" s="3">
        <v>183.064301</v>
      </c>
      <c r="F15" s="3">
        <v>11811</v>
      </c>
      <c r="G15" s="3">
        <v>137.684692</v>
      </c>
      <c r="H15" s="3">
        <v>10752</v>
      </c>
      <c r="I15" s="3">
        <v>61.78154</v>
      </c>
      <c r="J15" s="3">
        <v>4881</v>
      </c>
      <c r="K15" s="3">
        <v>20.457241</v>
      </c>
      <c r="L15" s="3">
        <v>1726</v>
      </c>
      <c r="M15" s="3">
        <v>59.821033</v>
      </c>
      <c r="N15">
        <v>4550</v>
      </c>
      <c r="O15">
        <v>0.000529322941048245</v>
      </c>
      <c r="P15">
        <v>-2.30766977964718</v>
      </c>
      <c r="Q15" t="s">
        <v>131</v>
      </c>
      <c r="R15" t="s">
        <v>136</v>
      </c>
      <c r="S15" t="s">
        <v>136</v>
      </c>
      <c r="T15" t="s">
        <v>136</v>
      </c>
      <c r="U15" t="s">
        <v>136</v>
      </c>
      <c r="V15" t="s">
        <v>136</v>
      </c>
      <c r="W15" t="s">
        <v>136</v>
      </c>
      <c r="X15" t="s">
        <v>136</v>
      </c>
      <c r="Y15" t="s">
        <v>136</v>
      </c>
      <c r="Z15" t="s">
        <v>136</v>
      </c>
      <c r="AA15" t="s">
        <v>164</v>
      </c>
      <c r="AB15" t="s">
        <v>165</v>
      </c>
      <c r="AC15" t="s">
        <v>260</v>
      </c>
      <c r="AD15" t="s">
        <v>136</v>
      </c>
    </row>
    <row r="16" spans="1:30">
      <c r="A16" t="s">
        <v>261</v>
      </c>
      <c r="B16" t="s">
        <v>261</v>
      </c>
      <c r="C16" s="3">
        <v>0.378767</v>
      </c>
      <c r="D16" s="3">
        <v>10</v>
      </c>
      <c r="E16" s="3">
        <v>0.519571</v>
      </c>
      <c r="F16" s="3">
        <v>12</v>
      </c>
      <c r="G16" s="3">
        <v>0.462848</v>
      </c>
      <c r="H16" s="3">
        <v>13</v>
      </c>
      <c r="I16" s="3">
        <v>3.596872</v>
      </c>
      <c r="J16" s="3">
        <v>99</v>
      </c>
      <c r="K16" s="3">
        <v>8.589771</v>
      </c>
      <c r="L16" s="3">
        <v>253</v>
      </c>
      <c r="M16" s="3">
        <v>2.586278</v>
      </c>
      <c r="N16">
        <v>69</v>
      </c>
      <c r="O16">
        <v>0.00160404917052681</v>
      </c>
      <c r="P16">
        <v>2.49721349772144</v>
      </c>
      <c r="Q16" t="s">
        <v>157</v>
      </c>
      <c r="R16" t="s">
        <v>136</v>
      </c>
      <c r="S16" t="s">
        <v>136</v>
      </c>
      <c r="T16" t="s">
        <v>262</v>
      </c>
      <c r="U16" t="s">
        <v>263</v>
      </c>
      <c r="V16" t="s">
        <v>264</v>
      </c>
      <c r="W16" t="s">
        <v>136</v>
      </c>
      <c r="X16" t="s">
        <v>136</v>
      </c>
      <c r="Y16" t="s">
        <v>265</v>
      </c>
      <c r="Z16" t="s">
        <v>266</v>
      </c>
      <c r="AA16" t="s">
        <v>164</v>
      </c>
      <c r="AB16" t="s">
        <v>165</v>
      </c>
      <c r="AC16" t="s">
        <v>267</v>
      </c>
      <c r="AD16" t="s">
        <v>195</v>
      </c>
    </row>
    <row r="17" spans="1:30">
      <c r="A17" t="s">
        <v>268</v>
      </c>
      <c r="B17" t="s">
        <v>268</v>
      </c>
      <c r="C17" s="3">
        <v>1840.835449</v>
      </c>
      <c r="D17" s="3">
        <v>68434</v>
      </c>
      <c r="E17" s="3">
        <v>3271.670898</v>
      </c>
      <c r="F17" s="3">
        <v>107739</v>
      </c>
      <c r="G17" s="3">
        <v>1558.561401</v>
      </c>
      <c r="H17" s="3">
        <v>62123</v>
      </c>
      <c r="I17" s="3">
        <v>293.815125</v>
      </c>
      <c r="J17" s="3">
        <v>11847</v>
      </c>
      <c r="K17" s="3">
        <v>88.96479</v>
      </c>
      <c r="L17" s="3">
        <v>3831</v>
      </c>
      <c r="M17" s="3">
        <v>577.309998</v>
      </c>
      <c r="N17">
        <v>22409</v>
      </c>
      <c r="O17" s="16">
        <v>3.0913370792307e-5</v>
      </c>
      <c r="P17">
        <v>-3.3689918327738</v>
      </c>
      <c r="Q17" t="s">
        <v>131</v>
      </c>
      <c r="R17" t="s">
        <v>136</v>
      </c>
      <c r="S17" t="s">
        <v>136</v>
      </c>
      <c r="T17" t="s">
        <v>136</v>
      </c>
      <c r="U17" t="s">
        <v>136</v>
      </c>
      <c r="V17" t="s">
        <v>136</v>
      </c>
      <c r="W17" t="s">
        <v>136</v>
      </c>
      <c r="X17" t="s">
        <v>136</v>
      </c>
      <c r="Y17" t="s">
        <v>269</v>
      </c>
      <c r="Z17" t="s">
        <v>270</v>
      </c>
      <c r="AA17" t="s">
        <v>164</v>
      </c>
      <c r="AB17" t="s">
        <v>165</v>
      </c>
      <c r="AC17" t="s">
        <v>271</v>
      </c>
      <c r="AD17" t="s">
        <v>136</v>
      </c>
    </row>
    <row r="18" spans="1:30">
      <c r="A18" t="s">
        <v>272</v>
      </c>
      <c r="B18" t="s">
        <v>272</v>
      </c>
      <c r="C18" s="3">
        <v>0.261452</v>
      </c>
      <c r="D18" s="3">
        <v>13</v>
      </c>
      <c r="E18" s="3">
        <v>0.157811</v>
      </c>
      <c r="F18" s="3">
        <v>7</v>
      </c>
      <c r="G18" s="3">
        <v>0.426988</v>
      </c>
      <c r="H18" s="3">
        <v>23</v>
      </c>
      <c r="I18" s="3">
        <v>15.567056</v>
      </c>
      <c r="J18" s="3">
        <v>832</v>
      </c>
      <c r="K18" s="3">
        <v>36.286282</v>
      </c>
      <c r="L18" s="3">
        <v>2071</v>
      </c>
      <c r="M18" s="3">
        <v>4.201522</v>
      </c>
      <c r="N18">
        <v>217</v>
      </c>
      <c r="O18" s="16">
        <v>2.49949531277581e-10</v>
      </c>
      <c r="P18">
        <v>5.01048259130963</v>
      </c>
      <c r="Q18" t="s">
        <v>157</v>
      </c>
      <c r="R18" t="s">
        <v>190</v>
      </c>
      <c r="S18" t="s">
        <v>191</v>
      </c>
      <c r="T18" t="s">
        <v>273</v>
      </c>
      <c r="U18" t="s">
        <v>274</v>
      </c>
      <c r="V18" t="s">
        <v>136</v>
      </c>
      <c r="W18" t="s">
        <v>136</v>
      </c>
      <c r="X18" t="s">
        <v>136</v>
      </c>
      <c r="Y18" t="s">
        <v>181</v>
      </c>
      <c r="Z18" t="s">
        <v>275</v>
      </c>
      <c r="AA18" t="s">
        <v>83</v>
      </c>
      <c r="AB18" t="s">
        <v>191</v>
      </c>
      <c r="AC18" t="s">
        <v>276</v>
      </c>
      <c r="AD18" t="s">
        <v>277</v>
      </c>
    </row>
    <row r="19" spans="1:30">
      <c r="A19" t="s">
        <v>278</v>
      </c>
      <c r="B19" t="s">
        <v>136</v>
      </c>
      <c r="C19" s="3">
        <v>20.725899</v>
      </c>
      <c r="D19" s="3">
        <v>721</v>
      </c>
      <c r="E19" s="3">
        <v>20.74247</v>
      </c>
      <c r="F19" s="3">
        <v>618</v>
      </c>
      <c r="G19" s="3">
        <v>19.454023</v>
      </c>
      <c r="H19" s="3">
        <v>725</v>
      </c>
      <c r="I19" s="3">
        <v>5.101632</v>
      </c>
      <c r="J19" s="3">
        <v>193</v>
      </c>
      <c r="K19" s="3">
        <v>5.139969</v>
      </c>
      <c r="L19" s="3">
        <v>207</v>
      </c>
      <c r="M19" s="3">
        <v>4.49298</v>
      </c>
      <c r="N19">
        <v>164</v>
      </c>
      <c r="O19" s="16">
        <v>2.24100621128896e-10</v>
      </c>
      <c r="P19">
        <v>-2.69284228267649</v>
      </c>
      <c r="Q19" t="s">
        <v>131</v>
      </c>
      <c r="R19" t="s">
        <v>136</v>
      </c>
      <c r="S19" t="s">
        <v>136</v>
      </c>
      <c r="T19" t="s">
        <v>279</v>
      </c>
      <c r="U19" t="s">
        <v>136</v>
      </c>
      <c r="V19" t="s">
        <v>136</v>
      </c>
      <c r="W19" t="s">
        <v>254</v>
      </c>
      <c r="X19" t="s">
        <v>255</v>
      </c>
      <c r="Y19" t="s">
        <v>136</v>
      </c>
      <c r="Z19" t="s">
        <v>136</v>
      </c>
      <c r="AA19" t="s">
        <v>164</v>
      </c>
      <c r="AB19" t="s">
        <v>165</v>
      </c>
      <c r="AC19" t="s">
        <v>280</v>
      </c>
      <c r="AD19" t="s">
        <v>281</v>
      </c>
    </row>
    <row r="20" spans="1:30">
      <c r="A20" t="s">
        <v>282</v>
      </c>
      <c r="B20" t="s">
        <v>282</v>
      </c>
      <c r="C20" s="3">
        <v>0.402077</v>
      </c>
      <c r="D20" s="3">
        <v>19</v>
      </c>
      <c r="E20" s="3">
        <v>0</v>
      </c>
      <c r="F20" s="3">
        <v>0</v>
      </c>
      <c r="G20" s="3">
        <v>0.803318</v>
      </c>
      <c r="H20" s="3">
        <v>41</v>
      </c>
      <c r="I20" s="3">
        <v>4.279034</v>
      </c>
      <c r="J20" s="3">
        <v>218</v>
      </c>
      <c r="K20" s="3">
        <v>21.218235</v>
      </c>
      <c r="L20" s="3">
        <v>1153</v>
      </c>
      <c r="M20" s="3">
        <v>2.245431</v>
      </c>
      <c r="N20">
        <v>110</v>
      </c>
      <c r="O20">
        <v>0.00215869388664727</v>
      </c>
      <c r="P20">
        <v>3.46923692690218</v>
      </c>
      <c r="Q20" t="s">
        <v>157</v>
      </c>
      <c r="R20" t="s">
        <v>283</v>
      </c>
      <c r="S20" t="s">
        <v>284</v>
      </c>
      <c r="T20" t="s">
        <v>285</v>
      </c>
      <c r="U20" t="s">
        <v>286</v>
      </c>
      <c r="V20" t="s">
        <v>287</v>
      </c>
      <c r="W20" t="s">
        <v>288</v>
      </c>
      <c r="X20" t="s">
        <v>289</v>
      </c>
      <c r="Y20" t="s">
        <v>290</v>
      </c>
      <c r="Z20" t="s">
        <v>291</v>
      </c>
      <c r="AA20" t="s">
        <v>292</v>
      </c>
      <c r="AB20" t="s">
        <v>293</v>
      </c>
      <c r="AC20" t="s">
        <v>294</v>
      </c>
      <c r="AD20" t="s">
        <v>295</v>
      </c>
    </row>
    <row r="21" spans="1:30">
      <c r="A21" t="s">
        <v>296</v>
      </c>
      <c r="B21" t="s">
        <v>296</v>
      </c>
      <c r="C21" s="3">
        <v>1.810686</v>
      </c>
      <c r="D21" s="3">
        <v>24</v>
      </c>
      <c r="E21" s="3">
        <v>1.385053</v>
      </c>
      <c r="F21" s="3">
        <v>17</v>
      </c>
      <c r="G21" s="3">
        <v>0.51724</v>
      </c>
      <c r="H21" s="3">
        <v>8</v>
      </c>
      <c r="I21" s="3">
        <v>11.752277</v>
      </c>
      <c r="J21" s="3">
        <v>169</v>
      </c>
      <c r="K21" s="3">
        <v>105.09314</v>
      </c>
      <c r="L21" s="3">
        <v>1613</v>
      </c>
      <c r="M21" s="3">
        <v>3.256273</v>
      </c>
      <c r="N21">
        <v>46</v>
      </c>
      <c r="O21">
        <v>0.000814399787763204</v>
      </c>
      <c r="P21">
        <v>3.65468992293316</v>
      </c>
      <c r="Q21" t="s">
        <v>157</v>
      </c>
      <c r="R21" t="s">
        <v>136</v>
      </c>
      <c r="S21" t="s">
        <v>136</v>
      </c>
      <c r="T21" t="s">
        <v>297</v>
      </c>
      <c r="U21" t="s">
        <v>136</v>
      </c>
      <c r="V21" t="s">
        <v>136</v>
      </c>
      <c r="W21" t="s">
        <v>136</v>
      </c>
      <c r="X21" t="s">
        <v>136</v>
      </c>
      <c r="Y21" t="s">
        <v>298</v>
      </c>
      <c r="Z21" t="s">
        <v>299</v>
      </c>
      <c r="AA21" t="s">
        <v>164</v>
      </c>
      <c r="AB21" t="s">
        <v>165</v>
      </c>
      <c r="AC21" t="s">
        <v>300</v>
      </c>
      <c r="AD21" t="s">
        <v>301</v>
      </c>
    </row>
    <row r="22" spans="1:30">
      <c r="A22" t="s">
        <v>302</v>
      </c>
      <c r="B22" t="s">
        <v>302</v>
      </c>
      <c r="C22" s="3">
        <v>0.166014</v>
      </c>
      <c r="D22" s="3">
        <v>5</v>
      </c>
      <c r="E22" s="3">
        <v>0</v>
      </c>
      <c r="F22" s="3">
        <v>0</v>
      </c>
      <c r="G22" s="3">
        <v>0.222511</v>
      </c>
      <c r="H22" s="3">
        <v>7</v>
      </c>
      <c r="I22" s="3">
        <v>1.641792</v>
      </c>
      <c r="J22" s="3">
        <v>52</v>
      </c>
      <c r="K22" s="3">
        <v>3.301544</v>
      </c>
      <c r="L22" s="3">
        <v>112</v>
      </c>
      <c r="M22" s="3">
        <v>2.385428</v>
      </c>
      <c r="N22">
        <v>73</v>
      </c>
      <c r="O22">
        <v>0.00019928787422712</v>
      </c>
      <c r="P22">
        <v>3.35805180386688</v>
      </c>
      <c r="Q22" t="s">
        <v>157</v>
      </c>
      <c r="R22" t="s">
        <v>136</v>
      </c>
      <c r="S22" t="s">
        <v>136</v>
      </c>
      <c r="T22" t="s">
        <v>303</v>
      </c>
      <c r="U22" t="s">
        <v>304</v>
      </c>
      <c r="V22" t="s">
        <v>136</v>
      </c>
      <c r="W22" t="s">
        <v>305</v>
      </c>
      <c r="X22" t="s">
        <v>142</v>
      </c>
      <c r="Y22" t="s">
        <v>306</v>
      </c>
      <c r="Z22" t="s">
        <v>307</v>
      </c>
      <c r="AA22" t="s">
        <v>141</v>
      </c>
      <c r="AB22" t="s">
        <v>142</v>
      </c>
      <c r="AC22" t="s">
        <v>308</v>
      </c>
      <c r="AD22" t="s">
        <v>309</v>
      </c>
    </row>
    <row r="23" spans="1:30">
      <c r="A23" t="s">
        <v>310</v>
      </c>
      <c r="B23" t="s">
        <v>310</v>
      </c>
      <c r="C23" s="3">
        <v>0.320654</v>
      </c>
      <c r="D23" s="3">
        <v>19</v>
      </c>
      <c r="E23" s="3">
        <v>0.08044</v>
      </c>
      <c r="F23" s="3">
        <v>4</v>
      </c>
      <c r="G23" s="3">
        <v>0.132918</v>
      </c>
      <c r="H23" s="3">
        <v>9</v>
      </c>
      <c r="I23" s="3">
        <v>6.445678</v>
      </c>
      <c r="J23" s="3">
        <v>393</v>
      </c>
      <c r="K23" s="3">
        <v>6.638783</v>
      </c>
      <c r="L23" s="3">
        <v>432</v>
      </c>
      <c r="M23" s="3">
        <v>2.175774</v>
      </c>
      <c r="N23">
        <v>128</v>
      </c>
      <c r="O23" s="16">
        <v>1.17680607735936e-8</v>
      </c>
      <c r="P23">
        <v>3.94536835054116</v>
      </c>
      <c r="Q23" t="s">
        <v>157</v>
      </c>
      <c r="R23" t="s">
        <v>136</v>
      </c>
      <c r="S23" t="s">
        <v>136</v>
      </c>
      <c r="T23" t="s">
        <v>311</v>
      </c>
      <c r="U23" t="s">
        <v>136</v>
      </c>
      <c r="V23" t="s">
        <v>136</v>
      </c>
      <c r="W23" t="s">
        <v>136</v>
      </c>
      <c r="X23" t="s">
        <v>136</v>
      </c>
      <c r="Y23" t="s">
        <v>312</v>
      </c>
      <c r="Z23" t="s">
        <v>136</v>
      </c>
      <c r="AA23" t="s">
        <v>164</v>
      </c>
      <c r="AB23" t="s">
        <v>165</v>
      </c>
      <c r="AC23" t="s">
        <v>313</v>
      </c>
      <c r="AD23" t="s">
        <v>314</v>
      </c>
    </row>
    <row r="24" spans="1:30">
      <c r="A24" t="s">
        <v>315</v>
      </c>
      <c r="B24" t="s">
        <v>315</v>
      </c>
      <c r="C24" s="3">
        <v>0.496308</v>
      </c>
      <c r="D24" s="3">
        <v>31</v>
      </c>
      <c r="E24" s="3">
        <v>0.128102</v>
      </c>
      <c r="F24" s="3">
        <v>7</v>
      </c>
      <c r="G24" s="3">
        <v>0.301139</v>
      </c>
      <c r="H24" s="3">
        <v>20</v>
      </c>
      <c r="I24" s="3">
        <v>1.720062</v>
      </c>
      <c r="J24" s="3">
        <v>115</v>
      </c>
      <c r="K24" s="3">
        <v>7.930206</v>
      </c>
      <c r="L24" s="3">
        <v>562</v>
      </c>
      <c r="M24" s="3">
        <v>0.8778</v>
      </c>
      <c r="N24">
        <v>57</v>
      </c>
      <c r="O24">
        <v>0.00369202192663976</v>
      </c>
      <c r="P24">
        <v>2.69028097927101</v>
      </c>
      <c r="Q24" t="s">
        <v>157</v>
      </c>
      <c r="R24" t="s">
        <v>316</v>
      </c>
      <c r="S24" t="s">
        <v>317</v>
      </c>
      <c r="T24" t="s">
        <v>318</v>
      </c>
      <c r="U24" t="s">
        <v>319</v>
      </c>
      <c r="V24" t="s">
        <v>136</v>
      </c>
      <c r="W24" t="s">
        <v>136</v>
      </c>
      <c r="X24" t="s">
        <v>136</v>
      </c>
      <c r="Y24" t="s">
        <v>320</v>
      </c>
      <c r="Z24" t="s">
        <v>321</v>
      </c>
      <c r="AA24" t="s">
        <v>164</v>
      </c>
      <c r="AB24" t="s">
        <v>165</v>
      </c>
      <c r="AC24" t="s">
        <v>322</v>
      </c>
      <c r="AD24" t="s">
        <v>323</v>
      </c>
    </row>
    <row r="25" spans="1:30">
      <c r="A25" t="s">
        <v>324</v>
      </c>
      <c r="B25" t="s">
        <v>324</v>
      </c>
      <c r="C25" s="3">
        <v>0.385252</v>
      </c>
      <c r="D25" s="3">
        <v>36</v>
      </c>
      <c r="E25" s="3">
        <v>0.205035</v>
      </c>
      <c r="F25" s="3">
        <v>17</v>
      </c>
      <c r="G25" s="3">
        <v>0.558911</v>
      </c>
      <c r="H25" s="3">
        <v>55</v>
      </c>
      <c r="I25" s="3">
        <v>3.163759</v>
      </c>
      <c r="J25" s="3">
        <v>313</v>
      </c>
      <c r="K25" s="3">
        <v>47.350227</v>
      </c>
      <c r="L25" s="3">
        <v>5003</v>
      </c>
      <c r="M25" s="3">
        <v>1.773392</v>
      </c>
      <c r="N25">
        <v>169</v>
      </c>
      <c r="O25" s="16">
        <v>4.15629898355886e-5</v>
      </c>
      <c r="P25">
        <v>4.27386082910738</v>
      </c>
      <c r="Q25" t="s">
        <v>157</v>
      </c>
      <c r="R25" t="s">
        <v>325</v>
      </c>
      <c r="S25" t="s">
        <v>326</v>
      </c>
      <c r="T25" t="s">
        <v>327</v>
      </c>
      <c r="U25" t="s">
        <v>328</v>
      </c>
      <c r="V25" t="s">
        <v>329</v>
      </c>
      <c r="W25" t="s">
        <v>325</v>
      </c>
      <c r="X25" t="s">
        <v>326</v>
      </c>
      <c r="Y25" t="s">
        <v>330</v>
      </c>
      <c r="Z25" t="s">
        <v>331</v>
      </c>
      <c r="AA25" t="s">
        <v>48</v>
      </c>
      <c r="AB25" t="s">
        <v>326</v>
      </c>
      <c r="AC25" t="s">
        <v>332</v>
      </c>
      <c r="AD25" t="s">
        <v>155</v>
      </c>
    </row>
    <row r="26" spans="1:30">
      <c r="A26" t="s">
        <v>333</v>
      </c>
      <c r="B26" t="s">
        <v>333</v>
      </c>
      <c r="C26" s="3">
        <v>46.227039</v>
      </c>
      <c r="D26" s="3">
        <v>2063</v>
      </c>
      <c r="E26" s="3">
        <v>20.968981</v>
      </c>
      <c r="F26" s="3">
        <v>829</v>
      </c>
      <c r="G26" s="3">
        <v>38.341194</v>
      </c>
      <c r="H26" s="3">
        <v>1835</v>
      </c>
      <c r="I26" s="3">
        <v>6.973999</v>
      </c>
      <c r="J26" s="3">
        <v>338</v>
      </c>
      <c r="K26" s="3">
        <v>7.263924</v>
      </c>
      <c r="L26" s="3">
        <v>376</v>
      </c>
      <c r="M26" s="3">
        <v>11.985498</v>
      </c>
      <c r="N26">
        <v>559</v>
      </c>
      <c r="O26" s="16">
        <v>1.83767675340254e-9</v>
      </c>
      <c r="P26">
        <v>-2.5330769893052</v>
      </c>
      <c r="Q26" t="s">
        <v>131</v>
      </c>
      <c r="R26" t="s">
        <v>136</v>
      </c>
      <c r="S26" t="s">
        <v>136</v>
      </c>
      <c r="T26" t="s">
        <v>168</v>
      </c>
      <c r="U26" t="s">
        <v>334</v>
      </c>
      <c r="V26" t="s">
        <v>136</v>
      </c>
      <c r="W26" t="s">
        <v>136</v>
      </c>
      <c r="X26" t="s">
        <v>136</v>
      </c>
      <c r="Y26" t="s">
        <v>335</v>
      </c>
      <c r="Z26" t="s">
        <v>136</v>
      </c>
      <c r="AA26" t="s">
        <v>164</v>
      </c>
      <c r="AB26" t="s">
        <v>165</v>
      </c>
      <c r="AC26" t="s">
        <v>336</v>
      </c>
      <c r="AD26" t="s">
        <v>176</v>
      </c>
    </row>
    <row r="27" spans="1:30">
      <c r="A27" t="s">
        <v>337</v>
      </c>
      <c r="B27" t="s">
        <v>337</v>
      </c>
      <c r="C27" s="3">
        <v>2.472153</v>
      </c>
      <c r="D27" s="3">
        <v>247</v>
      </c>
      <c r="E27" s="3">
        <v>0.872497</v>
      </c>
      <c r="F27" s="3">
        <v>78</v>
      </c>
      <c r="G27" s="3">
        <v>3.254744</v>
      </c>
      <c r="H27" s="3">
        <v>348</v>
      </c>
      <c r="I27" s="3">
        <v>14.292784</v>
      </c>
      <c r="J27" s="3">
        <v>1546</v>
      </c>
      <c r="K27" s="3">
        <v>20.704201</v>
      </c>
      <c r="L27" s="3">
        <v>2392</v>
      </c>
      <c r="M27" s="3">
        <v>9.263925</v>
      </c>
      <c r="N27">
        <v>965</v>
      </c>
      <c r="O27" s="16">
        <v>7.04134975746445e-5</v>
      </c>
      <c r="P27">
        <v>2.13144879716694</v>
      </c>
      <c r="Q27" t="s">
        <v>157</v>
      </c>
      <c r="R27" t="s">
        <v>136</v>
      </c>
      <c r="S27" t="s">
        <v>136</v>
      </c>
      <c r="T27" t="s">
        <v>338</v>
      </c>
      <c r="U27" t="s">
        <v>339</v>
      </c>
      <c r="V27" t="s">
        <v>136</v>
      </c>
      <c r="W27" t="s">
        <v>136</v>
      </c>
      <c r="X27" t="s">
        <v>136</v>
      </c>
      <c r="Y27" t="s">
        <v>340</v>
      </c>
      <c r="Z27" t="s">
        <v>341</v>
      </c>
      <c r="AA27" t="s">
        <v>85</v>
      </c>
      <c r="AB27" t="s">
        <v>342</v>
      </c>
      <c r="AC27" t="s">
        <v>343</v>
      </c>
      <c r="AD27" t="s">
        <v>344</v>
      </c>
    </row>
    <row r="28" spans="1:30">
      <c r="A28" t="s">
        <v>345</v>
      </c>
      <c r="B28" t="s">
        <v>345</v>
      </c>
      <c r="C28" s="3">
        <v>0.267007</v>
      </c>
      <c r="D28" s="3">
        <v>19</v>
      </c>
      <c r="E28" s="3">
        <v>0.332579</v>
      </c>
      <c r="F28" s="3">
        <v>21</v>
      </c>
      <c r="G28" s="3">
        <v>0.444291</v>
      </c>
      <c r="H28" s="3">
        <v>33</v>
      </c>
      <c r="I28" s="3">
        <v>2.797241</v>
      </c>
      <c r="J28" s="3">
        <v>207</v>
      </c>
      <c r="K28" s="3">
        <v>3.298764</v>
      </c>
      <c r="L28" s="3">
        <v>261</v>
      </c>
      <c r="M28" s="3">
        <v>1.97455</v>
      </c>
      <c r="N28">
        <v>141</v>
      </c>
      <c r="O28">
        <v>0.000245619770124591</v>
      </c>
      <c r="P28">
        <v>2.12905038549809</v>
      </c>
      <c r="Q28" t="s">
        <v>157</v>
      </c>
      <c r="R28" t="s">
        <v>136</v>
      </c>
      <c r="S28" t="s">
        <v>136</v>
      </c>
      <c r="T28" t="s">
        <v>136</v>
      </c>
      <c r="U28" t="s">
        <v>136</v>
      </c>
      <c r="V28" t="s">
        <v>136</v>
      </c>
      <c r="W28" t="s">
        <v>136</v>
      </c>
      <c r="X28" t="s">
        <v>136</v>
      </c>
      <c r="Y28" t="s">
        <v>136</v>
      </c>
      <c r="Z28" t="s">
        <v>346</v>
      </c>
      <c r="AA28" t="s">
        <v>164</v>
      </c>
      <c r="AB28" t="s">
        <v>165</v>
      </c>
      <c r="AC28" t="s">
        <v>347</v>
      </c>
      <c r="AD28" t="s">
        <v>136</v>
      </c>
    </row>
    <row r="29" spans="1:30">
      <c r="A29" t="s">
        <v>348</v>
      </c>
      <c r="B29" t="s">
        <v>348</v>
      </c>
      <c r="C29" s="3">
        <v>0.91265</v>
      </c>
      <c r="D29" s="3">
        <v>55</v>
      </c>
      <c r="E29" s="3">
        <v>1.281907</v>
      </c>
      <c r="F29" s="3">
        <v>68</v>
      </c>
      <c r="G29" s="3">
        <v>0.98768</v>
      </c>
      <c r="H29" s="3">
        <v>64</v>
      </c>
      <c r="I29" s="3">
        <v>0.094886</v>
      </c>
      <c r="J29" s="3">
        <v>7</v>
      </c>
      <c r="K29" s="3">
        <v>0.236293</v>
      </c>
      <c r="L29" s="3">
        <v>17</v>
      </c>
      <c r="M29" s="3">
        <v>0.260658</v>
      </c>
      <c r="N29">
        <v>17</v>
      </c>
      <c r="O29">
        <v>0.000134278003184371</v>
      </c>
      <c r="P29">
        <v>-2.90550472186856</v>
      </c>
      <c r="Q29" t="s">
        <v>131</v>
      </c>
      <c r="R29" t="s">
        <v>136</v>
      </c>
      <c r="S29" t="s">
        <v>136</v>
      </c>
      <c r="T29" t="s">
        <v>349</v>
      </c>
      <c r="U29" t="s">
        <v>350</v>
      </c>
      <c r="V29" t="s">
        <v>351</v>
      </c>
      <c r="W29" t="s">
        <v>136</v>
      </c>
      <c r="X29" t="s">
        <v>136</v>
      </c>
      <c r="Y29" t="s">
        <v>352</v>
      </c>
      <c r="Z29" t="s">
        <v>353</v>
      </c>
      <c r="AA29" t="s">
        <v>164</v>
      </c>
      <c r="AB29" t="s">
        <v>165</v>
      </c>
      <c r="AC29" t="s">
        <v>354</v>
      </c>
      <c r="AD29" t="s">
        <v>184</v>
      </c>
    </row>
    <row r="30" spans="1:30">
      <c r="A30" t="s">
        <v>355</v>
      </c>
      <c r="B30" t="s">
        <v>355</v>
      </c>
      <c r="C30" s="3">
        <v>0.130064</v>
      </c>
      <c r="D30" s="3">
        <v>12</v>
      </c>
      <c r="E30" s="3">
        <v>0</v>
      </c>
      <c r="F30" s="3">
        <v>0</v>
      </c>
      <c r="G30" s="3">
        <v>0.119633</v>
      </c>
      <c r="H30" s="3">
        <v>11</v>
      </c>
      <c r="I30" s="3">
        <v>1.938671</v>
      </c>
      <c r="J30" s="3">
        <v>180</v>
      </c>
      <c r="K30" s="3">
        <v>1.955822</v>
      </c>
      <c r="L30" s="3">
        <v>194</v>
      </c>
      <c r="M30" s="3">
        <v>0.397243</v>
      </c>
      <c r="N30">
        <v>36</v>
      </c>
      <c r="O30">
        <v>0.00148019160729725</v>
      </c>
      <c r="P30">
        <v>3.16456733291556</v>
      </c>
      <c r="Q30" t="s">
        <v>157</v>
      </c>
      <c r="R30" t="s">
        <v>136</v>
      </c>
      <c r="S30" t="s">
        <v>136</v>
      </c>
      <c r="T30" t="s">
        <v>136</v>
      </c>
      <c r="U30" t="s">
        <v>356</v>
      </c>
      <c r="V30" t="s">
        <v>136</v>
      </c>
      <c r="W30" t="s">
        <v>170</v>
      </c>
      <c r="X30" t="s">
        <v>171</v>
      </c>
      <c r="Y30" t="s">
        <v>172</v>
      </c>
      <c r="Z30" t="s">
        <v>357</v>
      </c>
      <c r="AA30" t="s">
        <v>174</v>
      </c>
      <c r="AB30" t="s">
        <v>171</v>
      </c>
      <c r="AC30" t="s">
        <v>358</v>
      </c>
      <c r="AD30" t="s">
        <v>136</v>
      </c>
    </row>
    <row r="31" spans="1:30">
      <c r="A31" t="s">
        <v>359</v>
      </c>
      <c r="B31" t="s">
        <v>359</v>
      </c>
      <c r="C31" s="3">
        <v>0.06258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3.61769</v>
      </c>
      <c r="J31" s="3">
        <v>126</v>
      </c>
      <c r="K31" s="3">
        <v>15.348862</v>
      </c>
      <c r="L31" s="3">
        <v>569</v>
      </c>
      <c r="M31" s="3">
        <v>1.000928</v>
      </c>
      <c r="N31">
        <v>34</v>
      </c>
      <c r="O31" s="16">
        <v>1.41471686738578e-7</v>
      </c>
      <c r="P31">
        <v>6.12956186521422</v>
      </c>
      <c r="Q31" t="s">
        <v>157</v>
      </c>
      <c r="R31" t="s">
        <v>136</v>
      </c>
      <c r="S31" t="s">
        <v>136</v>
      </c>
      <c r="T31" t="s">
        <v>360</v>
      </c>
      <c r="U31" t="s">
        <v>136</v>
      </c>
      <c r="V31" t="s">
        <v>136</v>
      </c>
      <c r="W31" t="s">
        <v>136</v>
      </c>
      <c r="X31" t="s">
        <v>136</v>
      </c>
      <c r="Y31" t="s">
        <v>361</v>
      </c>
      <c r="Z31" t="s">
        <v>362</v>
      </c>
      <c r="AA31" t="s">
        <v>164</v>
      </c>
      <c r="AB31" t="s">
        <v>165</v>
      </c>
      <c r="AC31" t="s">
        <v>363</v>
      </c>
      <c r="AD31" t="s">
        <v>364</v>
      </c>
    </row>
    <row r="32" spans="1:30">
      <c r="A32" t="s">
        <v>365</v>
      </c>
      <c r="B32" t="s">
        <v>365</v>
      </c>
      <c r="C32" s="3">
        <v>0.04413</v>
      </c>
      <c r="D32" s="3">
        <v>6</v>
      </c>
      <c r="E32" s="3">
        <v>0.057183</v>
      </c>
      <c r="F32" s="3">
        <v>7</v>
      </c>
      <c r="G32" s="3">
        <v>0.100382</v>
      </c>
      <c r="H32" s="3">
        <v>14</v>
      </c>
      <c r="I32" s="3">
        <v>0.435213</v>
      </c>
      <c r="J32" s="3">
        <v>62</v>
      </c>
      <c r="K32" s="3">
        <v>1.466472</v>
      </c>
      <c r="L32" s="3">
        <v>221</v>
      </c>
      <c r="M32" s="3">
        <v>0.238043</v>
      </c>
      <c r="N32">
        <v>33</v>
      </c>
      <c r="O32">
        <v>0.00985099123759708</v>
      </c>
      <c r="P32">
        <v>2.44080722469957</v>
      </c>
      <c r="Q32" t="s">
        <v>157</v>
      </c>
      <c r="R32" t="s">
        <v>366</v>
      </c>
      <c r="S32" t="s">
        <v>367</v>
      </c>
      <c r="T32" t="s">
        <v>368</v>
      </c>
      <c r="U32" t="s">
        <v>369</v>
      </c>
      <c r="V32" t="s">
        <v>370</v>
      </c>
      <c r="W32" t="s">
        <v>371</v>
      </c>
      <c r="X32" t="s">
        <v>293</v>
      </c>
      <c r="Y32" t="s">
        <v>372</v>
      </c>
      <c r="Z32" t="s">
        <v>373</v>
      </c>
      <c r="AA32" t="s">
        <v>374</v>
      </c>
      <c r="AB32" t="s">
        <v>367</v>
      </c>
      <c r="AC32" t="s">
        <v>375</v>
      </c>
      <c r="AD32" t="s">
        <v>376</v>
      </c>
    </row>
    <row r="33" spans="1:30">
      <c r="A33" t="s">
        <v>377</v>
      </c>
      <c r="B33" t="s">
        <v>377</v>
      </c>
      <c r="C33" s="3">
        <v>1.858977</v>
      </c>
      <c r="D33" s="3">
        <v>86</v>
      </c>
      <c r="E33" s="3">
        <v>17.974119</v>
      </c>
      <c r="F33" s="3">
        <v>731</v>
      </c>
      <c r="G33" s="3">
        <v>2.676717</v>
      </c>
      <c r="H33" s="3">
        <v>132</v>
      </c>
      <c r="I33" s="3">
        <v>0.120267</v>
      </c>
      <c r="J33" s="3">
        <v>6</v>
      </c>
      <c r="K33" s="3">
        <v>2.365391</v>
      </c>
      <c r="L33" s="3">
        <v>126</v>
      </c>
      <c r="M33" s="3">
        <v>0.843643</v>
      </c>
      <c r="N33">
        <v>41</v>
      </c>
      <c r="O33">
        <v>0.00595104087636537</v>
      </c>
      <c r="P33">
        <v>-3.19348633022049</v>
      </c>
      <c r="Q33" t="s">
        <v>131</v>
      </c>
      <c r="R33" t="s">
        <v>136</v>
      </c>
      <c r="S33" t="s">
        <v>136</v>
      </c>
      <c r="T33" t="s">
        <v>168</v>
      </c>
      <c r="U33" t="s">
        <v>136</v>
      </c>
      <c r="V33" t="s">
        <v>136</v>
      </c>
      <c r="W33" t="s">
        <v>136</v>
      </c>
      <c r="X33" t="s">
        <v>136</v>
      </c>
      <c r="Y33" t="s">
        <v>378</v>
      </c>
      <c r="Z33" t="s">
        <v>136</v>
      </c>
      <c r="AA33" t="s">
        <v>164</v>
      </c>
      <c r="AB33" t="s">
        <v>165</v>
      </c>
      <c r="AC33" t="s">
        <v>379</v>
      </c>
      <c r="AD33" t="s">
        <v>176</v>
      </c>
    </row>
    <row r="34" spans="1:30">
      <c r="A34" t="s">
        <v>380</v>
      </c>
      <c r="B34" t="s">
        <v>380</v>
      </c>
      <c r="C34" s="3">
        <v>3.450756</v>
      </c>
      <c r="D34" s="3">
        <v>298</v>
      </c>
      <c r="E34" s="3">
        <v>0.768879</v>
      </c>
      <c r="F34" s="3">
        <v>59</v>
      </c>
      <c r="G34" s="3">
        <v>4.199093</v>
      </c>
      <c r="H34" s="3">
        <v>389</v>
      </c>
      <c r="I34" s="3">
        <v>19.4459</v>
      </c>
      <c r="J34" s="3">
        <v>1820</v>
      </c>
      <c r="K34" s="3">
        <v>28.709969</v>
      </c>
      <c r="L34" s="3">
        <v>2869</v>
      </c>
      <c r="M34" s="3">
        <v>7.429967</v>
      </c>
      <c r="N34">
        <v>670</v>
      </c>
      <c r="O34">
        <v>0.00262638279747131</v>
      </c>
      <c r="P34">
        <v>2.10300147123888</v>
      </c>
      <c r="Q34" t="s">
        <v>157</v>
      </c>
      <c r="R34" t="s">
        <v>136</v>
      </c>
      <c r="S34" t="s">
        <v>136</v>
      </c>
      <c r="T34" t="s">
        <v>136</v>
      </c>
      <c r="U34" t="s">
        <v>136</v>
      </c>
      <c r="V34" t="s">
        <v>136</v>
      </c>
      <c r="W34" t="s">
        <v>136</v>
      </c>
      <c r="X34" t="s">
        <v>136</v>
      </c>
      <c r="Y34" t="s">
        <v>381</v>
      </c>
      <c r="Z34" t="s">
        <v>136</v>
      </c>
      <c r="AA34" t="s">
        <v>164</v>
      </c>
      <c r="AB34" t="s">
        <v>165</v>
      </c>
      <c r="AC34" t="s">
        <v>382</v>
      </c>
      <c r="AD34" t="s">
        <v>136</v>
      </c>
    </row>
    <row r="35" spans="1:30">
      <c r="A35" t="s">
        <v>383</v>
      </c>
      <c r="B35" t="s">
        <v>383</v>
      </c>
      <c r="C35" s="3">
        <v>0.439494</v>
      </c>
      <c r="D35" s="3">
        <v>29</v>
      </c>
      <c r="E35" s="3">
        <v>0</v>
      </c>
      <c r="F35" s="3">
        <v>0</v>
      </c>
      <c r="G35" s="3">
        <v>0.198517</v>
      </c>
      <c r="H35" s="3">
        <v>14</v>
      </c>
      <c r="I35" s="3">
        <v>2.476924</v>
      </c>
      <c r="J35" s="3">
        <v>177</v>
      </c>
      <c r="K35" s="3">
        <v>9.652507</v>
      </c>
      <c r="L35" s="3">
        <v>735</v>
      </c>
      <c r="M35" s="3">
        <v>0.75488</v>
      </c>
      <c r="N35">
        <v>52</v>
      </c>
      <c r="O35">
        <v>0.00319127971431895</v>
      </c>
      <c r="P35">
        <v>3.3473987626457</v>
      </c>
      <c r="Q35" t="s">
        <v>157</v>
      </c>
      <c r="R35" t="s">
        <v>186</v>
      </c>
      <c r="S35" t="s">
        <v>187</v>
      </c>
      <c r="T35" t="s">
        <v>384</v>
      </c>
      <c r="U35" t="s">
        <v>385</v>
      </c>
      <c r="V35" t="s">
        <v>386</v>
      </c>
      <c r="W35" t="s">
        <v>186</v>
      </c>
      <c r="X35" t="s">
        <v>187</v>
      </c>
      <c r="Y35" t="s">
        <v>387</v>
      </c>
      <c r="Z35" t="s">
        <v>388</v>
      </c>
      <c r="AA35" t="s">
        <v>209</v>
      </c>
      <c r="AB35" t="s">
        <v>187</v>
      </c>
      <c r="AC35" t="s">
        <v>389</v>
      </c>
      <c r="AD35" t="s">
        <v>390</v>
      </c>
    </row>
    <row r="36" spans="1:30">
      <c r="A36" t="s">
        <v>391</v>
      </c>
      <c r="B36" t="s">
        <v>391</v>
      </c>
      <c r="C36" s="3">
        <v>8.62851</v>
      </c>
      <c r="D36" s="3">
        <v>112</v>
      </c>
      <c r="E36" s="3">
        <v>26.753038</v>
      </c>
      <c r="F36" s="3">
        <v>307</v>
      </c>
      <c r="G36" s="3">
        <v>8.734516</v>
      </c>
      <c r="H36" s="3">
        <v>121</v>
      </c>
      <c r="I36" s="3">
        <v>1.953097</v>
      </c>
      <c r="J36" s="3">
        <v>28</v>
      </c>
      <c r="K36" s="3">
        <v>0.143949</v>
      </c>
      <c r="L36" s="3">
        <v>3</v>
      </c>
      <c r="M36" s="3">
        <v>2.979393</v>
      </c>
      <c r="N36">
        <v>41</v>
      </c>
      <c r="O36">
        <v>0.000404544117424771</v>
      </c>
      <c r="P36">
        <v>-3.55046293813429</v>
      </c>
      <c r="Q36" t="s">
        <v>131</v>
      </c>
      <c r="R36" t="s">
        <v>136</v>
      </c>
      <c r="S36" t="s">
        <v>136</v>
      </c>
      <c r="T36" t="s">
        <v>168</v>
      </c>
      <c r="U36" t="s">
        <v>392</v>
      </c>
      <c r="V36" t="s">
        <v>136</v>
      </c>
      <c r="W36" t="s">
        <v>136</v>
      </c>
      <c r="X36" t="s">
        <v>136</v>
      </c>
      <c r="Y36" t="s">
        <v>172</v>
      </c>
      <c r="Z36" t="s">
        <v>136</v>
      </c>
      <c r="AA36" t="s">
        <v>174</v>
      </c>
      <c r="AB36" t="s">
        <v>171</v>
      </c>
      <c r="AC36" t="s">
        <v>393</v>
      </c>
      <c r="AD36" t="s">
        <v>176</v>
      </c>
    </row>
    <row r="37" spans="1:30">
      <c r="A37" t="s">
        <v>394</v>
      </c>
      <c r="B37" t="s">
        <v>394</v>
      </c>
      <c r="C37" s="3">
        <v>0.817728</v>
      </c>
      <c r="D37" s="3">
        <v>27</v>
      </c>
      <c r="E37" s="3">
        <v>1.745422</v>
      </c>
      <c r="F37" s="3">
        <v>50</v>
      </c>
      <c r="G37" s="3">
        <v>0.915516</v>
      </c>
      <c r="H37" s="3">
        <v>32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>
        <v>0</v>
      </c>
      <c r="O37" s="16">
        <v>1.27742338125431e-7</v>
      </c>
      <c r="P37">
        <v>-6.63047443933694</v>
      </c>
      <c r="Q37" t="s">
        <v>131</v>
      </c>
      <c r="R37" t="s">
        <v>136</v>
      </c>
      <c r="S37" t="s">
        <v>136</v>
      </c>
      <c r="T37" t="s">
        <v>136</v>
      </c>
      <c r="U37" t="s">
        <v>136</v>
      </c>
      <c r="V37" t="s">
        <v>136</v>
      </c>
      <c r="W37" t="s">
        <v>136</v>
      </c>
      <c r="X37" t="s">
        <v>136</v>
      </c>
      <c r="Y37" t="s">
        <v>136</v>
      </c>
      <c r="Z37" t="s">
        <v>136</v>
      </c>
      <c r="AA37" t="s">
        <v>164</v>
      </c>
      <c r="AB37" t="s">
        <v>165</v>
      </c>
      <c r="AC37" t="s">
        <v>395</v>
      </c>
      <c r="AD37" t="s">
        <v>136</v>
      </c>
    </row>
    <row r="38" spans="1:30">
      <c r="A38" t="s">
        <v>396</v>
      </c>
      <c r="B38" t="s">
        <v>396</v>
      </c>
      <c r="C38" s="3">
        <v>2.934769</v>
      </c>
      <c r="D38" s="3">
        <v>260</v>
      </c>
      <c r="E38" s="3">
        <v>0.547091</v>
      </c>
      <c r="F38" s="3">
        <v>43</v>
      </c>
      <c r="G38" s="3">
        <v>2.582217</v>
      </c>
      <c r="H38" s="3">
        <v>246</v>
      </c>
      <c r="I38" s="3">
        <v>18.630175</v>
      </c>
      <c r="J38" s="3">
        <v>1789</v>
      </c>
      <c r="K38" s="3">
        <v>18.876692</v>
      </c>
      <c r="L38" s="3">
        <v>1935</v>
      </c>
      <c r="M38" s="3">
        <v>11.554159</v>
      </c>
      <c r="N38">
        <v>1068</v>
      </c>
      <c r="O38" s="16">
        <v>1.09320194043501e-5</v>
      </c>
      <c r="P38">
        <v>2.43092087393373</v>
      </c>
      <c r="Q38" t="s">
        <v>157</v>
      </c>
      <c r="R38" t="s">
        <v>136</v>
      </c>
      <c r="S38" t="s">
        <v>136</v>
      </c>
      <c r="T38" t="s">
        <v>397</v>
      </c>
      <c r="U38" t="s">
        <v>398</v>
      </c>
      <c r="V38" t="s">
        <v>136</v>
      </c>
      <c r="W38" t="s">
        <v>399</v>
      </c>
      <c r="X38" t="s">
        <v>342</v>
      </c>
      <c r="Y38" t="s">
        <v>400</v>
      </c>
      <c r="Z38" t="s">
        <v>401</v>
      </c>
      <c r="AA38" t="s">
        <v>85</v>
      </c>
      <c r="AB38" t="s">
        <v>342</v>
      </c>
      <c r="AC38" t="s">
        <v>402</v>
      </c>
      <c r="AD38" t="s">
        <v>403</v>
      </c>
    </row>
    <row r="39" spans="1:30">
      <c r="A39" t="s">
        <v>404</v>
      </c>
      <c r="B39" t="s">
        <v>404</v>
      </c>
      <c r="C39" s="3">
        <v>0</v>
      </c>
      <c r="D39" s="3">
        <v>0</v>
      </c>
      <c r="E39" s="3">
        <v>0</v>
      </c>
      <c r="F39" s="3">
        <v>0</v>
      </c>
      <c r="G39" s="3">
        <v>0.046966</v>
      </c>
      <c r="H39" s="3">
        <v>2</v>
      </c>
      <c r="I39" s="3">
        <v>4.542798</v>
      </c>
      <c r="J39" s="3">
        <v>174</v>
      </c>
      <c r="K39" s="3">
        <v>9.253267</v>
      </c>
      <c r="L39" s="3">
        <v>379</v>
      </c>
      <c r="M39" s="3">
        <v>1.699593</v>
      </c>
      <c r="N39">
        <v>63</v>
      </c>
      <c r="O39" s="16">
        <v>3.92135711104257e-9</v>
      </c>
      <c r="P39">
        <v>6.23159318635985</v>
      </c>
      <c r="Q39" t="s">
        <v>157</v>
      </c>
      <c r="R39" t="s">
        <v>186</v>
      </c>
      <c r="S39" t="s">
        <v>187</v>
      </c>
      <c r="T39" t="s">
        <v>405</v>
      </c>
      <c r="U39" t="s">
        <v>406</v>
      </c>
      <c r="V39" t="s">
        <v>136</v>
      </c>
      <c r="W39" t="s">
        <v>254</v>
      </c>
      <c r="X39" t="s">
        <v>255</v>
      </c>
      <c r="Y39" t="s">
        <v>407</v>
      </c>
      <c r="Z39" t="s">
        <v>408</v>
      </c>
      <c r="AA39" t="s">
        <v>164</v>
      </c>
      <c r="AB39" t="s">
        <v>165</v>
      </c>
      <c r="AC39" t="s">
        <v>409</v>
      </c>
      <c r="AD39" t="s">
        <v>410</v>
      </c>
    </row>
    <row r="40" spans="1:30">
      <c r="A40" t="s">
        <v>411</v>
      </c>
      <c r="B40" t="s">
        <v>411</v>
      </c>
      <c r="C40" s="3">
        <v>0.873781</v>
      </c>
      <c r="D40" s="3">
        <v>55</v>
      </c>
      <c r="E40" s="3">
        <v>0.16259</v>
      </c>
      <c r="F40" s="3">
        <v>9</v>
      </c>
      <c r="G40" s="3">
        <v>0.701804</v>
      </c>
      <c r="H40" s="3">
        <v>47</v>
      </c>
      <c r="I40" s="3">
        <v>8.237308</v>
      </c>
      <c r="J40" s="3">
        <v>558</v>
      </c>
      <c r="K40" s="3">
        <v>17.74526</v>
      </c>
      <c r="L40" s="3">
        <v>1282</v>
      </c>
      <c r="M40" s="3">
        <v>3.815124</v>
      </c>
      <c r="N40">
        <v>249</v>
      </c>
      <c r="O40" s="16">
        <v>3.90405316266153e-6</v>
      </c>
      <c r="P40">
        <v>3.37750517549223</v>
      </c>
      <c r="Q40" t="s">
        <v>157</v>
      </c>
      <c r="R40" t="s">
        <v>412</v>
      </c>
      <c r="S40" t="s">
        <v>413</v>
      </c>
      <c r="T40" t="s">
        <v>414</v>
      </c>
      <c r="U40" t="s">
        <v>415</v>
      </c>
      <c r="V40" t="s">
        <v>416</v>
      </c>
      <c r="W40" t="s">
        <v>412</v>
      </c>
      <c r="X40" t="s">
        <v>413</v>
      </c>
      <c r="Y40" t="s">
        <v>417</v>
      </c>
      <c r="Z40" t="s">
        <v>418</v>
      </c>
      <c r="AA40" t="s">
        <v>419</v>
      </c>
      <c r="AB40" t="s">
        <v>413</v>
      </c>
      <c r="AC40" t="s">
        <v>420</v>
      </c>
      <c r="AD40" t="s">
        <v>421</v>
      </c>
    </row>
    <row r="41" spans="1:30">
      <c r="A41" t="s">
        <v>422</v>
      </c>
      <c r="B41" t="s">
        <v>422</v>
      </c>
      <c r="C41" s="3">
        <v>71.441544</v>
      </c>
      <c r="D41" s="3">
        <v>2968</v>
      </c>
      <c r="E41" s="3">
        <v>72.757553</v>
      </c>
      <c r="F41" s="3">
        <v>2678</v>
      </c>
      <c r="G41" s="3">
        <v>54.213104</v>
      </c>
      <c r="H41" s="3">
        <v>2415</v>
      </c>
      <c r="I41" s="3">
        <v>17.751358</v>
      </c>
      <c r="J41" s="3">
        <v>800</v>
      </c>
      <c r="K41" s="3">
        <v>26.794064</v>
      </c>
      <c r="L41" s="3">
        <v>1289</v>
      </c>
      <c r="M41" s="3">
        <v>24.794046</v>
      </c>
      <c r="N41">
        <v>1076</v>
      </c>
      <c r="O41" s="16">
        <v>1.98442903507481e-5</v>
      </c>
      <c r="P41">
        <v>-2.18744610138342</v>
      </c>
      <c r="Q41" t="s">
        <v>131</v>
      </c>
      <c r="R41" t="s">
        <v>190</v>
      </c>
      <c r="S41" t="s">
        <v>191</v>
      </c>
      <c r="T41" t="s">
        <v>423</v>
      </c>
      <c r="U41" t="s">
        <v>424</v>
      </c>
      <c r="V41" t="s">
        <v>136</v>
      </c>
      <c r="W41" t="s">
        <v>366</v>
      </c>
      <c r="X41" t="s">
        <v>367</v>
      </c>
      <c r="Y41" t="s">
        <v>425</v>
      </c>
      <c r="Z41" t="s">
        <v>426</v>
      </c>
      <c r="AA41" t="s">
        <v>83</v>
      </c>
      <c r="AB41" t="s">
        <v>191</v>
      </c>
      <c r="AC41" t="s">
        <v>427</v>
      </c>
      <c r="AD41" t="s">
        <v>428</v>
      </c>
    </row>
    <row r="42" spans="1:30">
      <c r="A42" t="s">
        <v>429</v>
      </c>
      <c r="B42" t="s">
        <v>429</v>
      </c>
      <c r="C42" s="3">
        <v>53.014904</v>
      </c>
      <c r="D42" s="3">
        <v>1885</v>
      </c>
      <c r="E42" s="3">
        <v>118.270599</v>
      </c>
      <c r="F42" s="3">
        <v>3725</v>
      </c>
      <c r="G42" s="3">
        <v>31.517519</v>
      </c>
      <c r="H42" s="3">
        <v>1202</v>
      </c>
      <c r="I42" s="3">
        <v>12.255136</v>
      </c>
      <c r="J42" s="3">
        <v>473</v>
      </c>
      <c r="K42" s="3">
        <v>8.14867</v>
      </c>
      <c r="L42" s="3">
        <v>336</v>
      </c>
      <c r="M42" s="3">
        <v>22.985891</v>
      </c>
      <c r="N42">
        <v>854</v>
      </c>
      <c r="O42">
        <v>0.000335070501868339</v>
      </c>
      <c r="P42">
        <v>-2.90760874161089</v>
      </c>
      <c r="Q42" t="s">
        <v>131</v>
      </c>
      <c r="R42" t="s">
        <v>136</v>
      </c>
      <c r="S42" t="s">
        <v>136</v>
      </c>
      <c r="T42" t="s">
        <v>430</v>
      </c>
      <c r="U42" t="s">
        <v>431</v>
      </c>
      <c r="V42" t="s">
        <v>432</v>
      </c>
      <c r="W42" t="s">
        <v>136</v>
      </c>
      <c r="X42" t="s">
        <v>136</v>
      </c>
      <c r="Y42" t="s">
        <v>433</v>
      </c>
      <c r="Z42" t="s">
        <v>434</v>
      </c>
      <c r="AA42" t="s">
        <v>164</v>
      </c>
      <c r="AB42" t="s">
        <v>165</v>
      </c>
      <c r="AC42" t="s">
        <v>435</v>
      </c>
      <c r="AD42" t="s">
        <v>309</v>
      </c>
    </row>
    <row r="43" spans="1:30">
      <c r="A43" t="s">
        <v>436</v>
      </c>
      <c r="B43" t="s">
        <v>436</v>
      </c>
      <c r="C43" s="3">
        <v>67.516624</v>
      </c>
      <c r="D43" s="3">
        <v>783</v>
      </c>
      <c r="E43" s="3">
        <v>72.056503</v>
      </c>
      <c r="F43" s="3">
        <v>740</v>
      </c>
      <c r="G43" s="3">
        <v>78.29969</v>
      </c>
      <c r="H43" s="3">
        <v>974</v>
      </c>
      <c r="I43" s="3">
        <v>23.152441</v>
      </c>
      <c r="J43" s="3">
        <v>292</v>
      </c>
      <c r="K43" s="3">
        <v>18.453047</v>
      </c>
      <c r="L43" s="3">
        <v>248</v>
      </c>
      <c r="M43" s="3">
        <v>14.566886</v>
      </c>
      <c r="N43">
        <v>177</v>
      </c>
      <c r="O43" s="16">
        <v>3.21795727271335e-9</v>
      </c>
      <c r="P43">
        <v>-2.62728770579199</v>
      </c>
      <c r="Q43" t="s">
        <v>131</v>
      </c>
      <c r="R43" t="s">
        <v>186</v>
      </c>
      <c r="S43" t="s">
        <v>187</v>
      </c>
      <c r="T43" t="s">
        <v>437</v>
      </c>
      <c r="U43" t="s">
        <v>438</v>
      </c>
      <c r="V43" t="s">
        <v>439</v>
      </c>
      <c r="W43" t="s">
        <v>136</v>
      </c>
      <c r="X43" t="s">
        <v>136</v>
      </c>
      <c r="Y43" t="s">
        <v>440</v>
      </c>
      <c r="Z43" t="s">
        <v>441</v>
      </c>
      <c r="AA43" t="s">
        <v>209</v>
      </c>
      <c r="AB43" t="s">
        <v>187</v>
      </c>
      <c r="AC43" t="s">
        <v>442</v>
      </c>
      <c r="AD43" t="s">
        <v>443</v>
      </c>
    </row>
    <row r="44" spans="1:30">
      <c r="A44" t="s">
        <v>444</v>
      </c>
      <c r="B44" t="s">
        <v>136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1.776186</v>
      </c>
      <c r="J44" s="3">
        <v>42</v>
      </c>
      <c r="K44" s="3">
        <v>7.019119</v>
      </c>
      <c r="L44" s="3">
        <v>176</v>
      </c>
      <c r="M44" s="3">
        <v>2.187512</v>
      </c>
      <c r="N44">
        <v>50</v>
      </c>
      <c r="O44" s="16">
        <v>8.93135201388022e-7</v>
      </c>
      <c r="P44">
        <v>6.25917139375218</v>
      </c>
      <c r="Q44" t="s">
        <v>157</v>
      </c>
      <c r="R44" t="s">
        <v>136</v>
      </c>
      <c r="S44" t="s">
        <v>136</v>
      </c>
      <c r="T44" t="s">
        <v>136</v>
      </c>
      <c r="U44" t="s">
        <v>136</v>
      </c>
      <c r="V44" t="s">
        <v>136</v>
      </c>
      <c r="W44" t="s">
        <v>136</v>
      </c>
      <c r="X44" t="s">
        <v>136</v>
      </c>
      <c r="Y44" t="s">
        <v>136</v>
      </c>
      <c r="Z44" t="s">
        <v>136</v>
      </c>
      <c r="AA44" t="s">
        <v>136</v>
      </c>
      <c r="AB44" t="s">
        <v>136</v>
      </c>
      <c r="AC44" t="s">
        <v>136</v>
      </c>
      <c r="AD44" t="s">
        <v>136</v>
      </c>
    </row>
    <row r="45" spans="1:30">
      <c r="A45" t="s">
        <v>445</v>
      </c>
      <c r="B45" t="s">
        <v>445</v>
      </c>
      <c r="C45" s="3">
        <v>1.166262</v>
      </c>
      <c r="D45" s="3">
        <v>85</v>
      </c>
      <c r="E45" s="3">
        <v>0.24847</v>
      </c>
      <c r="F45" s="3">
        <v>16</v>
      </c>
      <c r="G45" s="3">
        <v>0.663345</v>
      </c>
      <c r="H45" s="3">
        <v>52</v>
      </c>
      <c r="I45" s="3">
        <v>9.532027</v>
      </c>
      <c r="J45" s="3">
        <v>749</v>
      </c>
      <c r="K45" s="3">
        <v>3.729306</v>
      </c>
      <c r="L45" s="3">
        <v>313</v>
      </c>
      <c r="M45" s="3">
        <v>6.007555</v>
      </c>
      <c r="N45">
        <v>455</v>
      </c>
      <c r="O45" s="16">
        <v>1.50484873452075e-5</v>
      </c>
      <c r="P45">
        <v>2.56145470222062</v>
      </c>
      <c r="Q45" t="s">
        <v>157</v>
      </c>
      <c r="R45" t="s">
        <v>366</v>
      </c>
      <c r="S45" t="s">
        <v>367</v>
      </c>
      <c r="T45" t="s">
        <v>446</v>
      </c>
      <c r="U45" t="s">
        <v>447</v>
      </c>
      <c r="V45" t="s">
        <v>370</v>
      </c>
      <c r="W45" t="s">
        <v>371</v>
      </c>
      <c r="X45" t="s">
        <v>293</v>
      </c>
      <c r="Y45" t="s">
        <v>448</v>
      </c>
      <c r="Z45" t="s">
        <v>449</v>
      </c>
      <c r="AA45" t="s">
        <v>374</v>
      </c>
      <c r="AB45" t="s">
        <v>367</v>
      </c>
      <c r="AC45" t="s">
        <v>450</v>
      </c>
      <c r="AD45" t="s">
        <v>451</v>
      </c>
    </row>
    <row r="46" spans="1:30">
      <c r="A46" t="s">
        <v>452</v>
      </c>
      <c r="B46" t="s">
        <v>452</v>
      </c>
      <c r="C46" s="3">
        <v>0.144081</v>
      </c>
      <c r="D46" s="3">
        <v>7</v>
      </c>
      <c r="E46" s="3">
        <v>0.140082</v>
      </c>
      <c r="F46" s="3">
        <v>7</v>
      </c>
      <c r="G46" s="3">
        <v>0.586899</v>
      </c>
      <c r="H46" s="3">
        <v>31</v>
      </c>
      <c r="I46" s="3">
        <v>2.480436</v>
      </c>
      <c r="J46" s="3">
        <v>131</v>
      </c>
      <c r="K46" s="3">
        <v>4.016957</v>
      </c>
      <c r="L46" s="3">
        <v>225</v>
      </c>
      <c r="M46" s="3">
        <v>2.695683</v>
      </c>
      <c r="N46">
        <v>137</v>
      </c>
      <c r="O46">
        <v>0.00056435550529018</v>
      </c>
      <c r="P46">
        <v>2.57343675001069</v>
      </c>
      <c r="Q46" t="s">
        <v>157</v>
      </c>
      <c r="R46" t="s">
        <v>136</v>
      </c>
      <c r="S46" t="s">
        <v>136</v>
      </c>
      <c r="T46" t="s">
        <v>453</v>
      </c>
      <c r="U46" t="s">
        <v>454</v>
      </c>
      <c r="V46" t="s">
        <v>136</v>
      </c>
      <c r="W46" t="s">
        <v>305</v>
      </c>
      <c r="X46" t="s">
        <v>142</v>
      </c>
      <c r="Y46" t="s">
        <v>455</v>
      </c>
      <c r="Z46" t="s">
        <v>456</v>
      </c>
      <c r="AA46" t="s">
        <v>141</v>
      </c>
      <c r="AB46" t="s">
        <v>142</v>
      </c>
      <c r="AC46" t="s">
        <v>457</v>
      </c>
      <c r="AD46" t="s">
        <v>458</v>
      </c>
    </row>
    <row r="47" spans="1:30">
      <c r="A47" t="s">
        <v>459</v>
      </c>
      <c r="B47" t="s">
        <v>459</v>
      </c>
      <c r="C47" s="3">
        <v>17.179497</v>
      </c>
      <c r="D47" s="3">
        <v>1050</v>
      </c>
      <c r="E47" s="3">
        <v>29.764479</v>
      </c>
      <c r="F47" s="3">
        <v>1612</v>
      </c>
      <c r="G47" s="3">
        <v>12.902976</v>
      </c>
      <c r="H47" s="3">
        <v>846</v>
      </c>
      <c r="I47" s="3">
        <v>5.329927</v>
      </c>
      <c r="J47" s="3">
        <v>354</v>
      </c>
      <c r="K47" s="3">
        <v>3.00713</v>
      </c>
      <c r="L47" s="3">
        <v>213</v>
      </c>
      <c r="M47" s="3">
        <v>8.330014</v>
      </c>
      <c r="N47">
        <v>532</v>
      </c>
      <c r="O47">
        <v>0.00043828077094824</v>
      </c>
      <c r="P47">
        <v>-2.54153417105328</v>
      </c>
      <c r="Q47" t="s">
        <v>131</v>
      </c>
      <c r="R47" t="s">
        <v>136</v>
      </c>
      <c r="S47" t="s">
        <v>136</v>
      </c>
      <c r="T47" t="s">
        <v>460</v>
      </c>
      <c r="U47" t="s">
        <v>461</v>
      </c>
      <c r="V47" t="s">
        <v>136</v>
      </c>
      <c r="W47" t="s">
        <v>254</v>
      </c>
      <c r="X47" t="s">
        <v>255</v>
      </c>
      <c r="Y47" t="s">
        <v>462</v>
      </c>
      <c r="Z47" t="s">
        <v>463</v>
      </c>
      <c r="AA47" t="s">
        <v>164</v>
      </c>
      <c r="AB47" t="s">
        <v>165</v>
      </c>
      <c r="AC47" t="s">
        <v>464</v>
      </c>
      <c r="AD47" t="s">
        <v>281</v>
      </c>
    </row>
    <row r="48" spans="1:30">
      <c r="A48" t="s">
        <v>465</v>
      </c>
      <c r="B48" t="s">
        <v>465</v>
      </c>
      <c r="C48" s="3">
        <v>48.34507</v>
      </c>
      <c r="D48" s="3">
        <v>3674</v>
      </c>
      <c r="E48" s="3">
        <v>82.332451</v>
      </c>
      <c r="F48" s="3">
        <v>5542</v>
      </c>
      <c r="G48" s="3">
        <v>45.731869</v>
      </c>
      <c r="H48" s="3">
        <v>3726</v>
      </c>
      <c r="I48" s="3">
        <v>5.782834</v>
      </c>
      <c r="J48" s="3">
        <v>477</v>
      </c>
      <c r="K48" s="3">
        <v>15.154144</v>
      </c>
      <c r="L48" s="3">
        <v>1334</v>
      </c>
      <c r="M48" s="3">
        <v>28.072449</v>
      </c>
      <c r="N48">
        <v>2228</v>
      </c>
      <c r="O48">
        <v>0.00159065710541273</v>
      </c>
      <c r="P48">
        <v>-2.47012743605404</v>
      </c>
      <c r="Q48" t="s">
        <v>131</v>
      </c>
      <c r="R48" t="s">
        <v>136</v>
      </c>
      <c r="S48" t="s">
        <v>136</v>
      </c>
      <c r="T48" t="s">
        <v>136</v>
      </c>
      <c r="U48" t="s">
        <v>136</v>
      </c>
      <c r="V48" t="s">
        <v>136</v>
      </c>
      <c r="W48" t="s">
        <v>136</v>
      </c>
      <c r="X48" t="s">
        <v>136</v>
      </c>
      <c r="Y48" t="s">
        <v>466</v>
      </c>
      <c r="Z48" t="s">
        <v>136</v>
      </c>
      <c r="AA48" t="s">
        <v>164</v>
      </c>
      <c r="AB48" t="s">
        <v>165</v>
      </c>
      <c r="AC48" t="s">
        <v>313</v>
      </c>
      <c r="AD48" t="s">
        <v>136</v>
      </c>
    </row>
    <row r="49" spans="1:30">
      <c r="A49" t="s">
        <v>467</v>
      </c>
      <c r="B49" t="s">
        <v>467</v>
      </c>
      <c r="C49" s="3">
        <v>1.819921</v>
      </c>
      <c r="D49" s="3">
        <v>111</v>
      </c>
      <c r="E49" s="3">
        <v>4.073304</v>
      </c>
      <c r="F49" s="3">
        <v>220</v>
      </c>
      <c r="G49" s="3">
        <v>0.888903</v>
      </c>
      <c r="H49" s="3">
        <v>58</v>
      </c>
      <c r="I49" s="3">
        <v>0.090626</v>
      </c>
      <c r="J49" s="3">
        <v>6</v>
      </c>
      <c r="K49" s="3">
        <v>0.366088</v>
      </c>
      <c r="L49" s="3">
        <v>26</v>
      </c>
      <c r="M49" s="3">
        <v>0</v>
      </c>
      <c r="N49">
        <v>0</v>
      </c>
      <c r="O49">
        <v>0.000497172255949967</v>
      </c>
      <c r="P49">
        <v>-4.01167201487296</v>
      </c>
      <c r="Q49" t="s">
        <v>131</v>
      </c>
      <c r="R49" t="s">
        <v>136</v>
      </c>
      <c r="S49" t="s">
        <v>136</v>
      </c>
      <c r="T49" t="s">
        <v>460</v>
      </c>
      <c r="U49" t="s">
        <v>136</v>
      </c>
      <c r="V49" t="s">
        <v>136</v>
      </c>
      <c r="W49" t="s">
        <v>136</v>
      </c>
      <c r="X49" t="s">
        <v>136</v>
      </c>
      <c r="Y49" t="s">
        <v>468</v>
      </c>
      <c r="Z49" t="s">
        <v>136</v>
      </c>
      <c r="AA49" t="s">
        <v>164</v>
      </c>
      <c r="AB49" t="s">
        <v>165</v>
      </c>
      <c r="AC49" t="s">
        <v>469</v>
      </c>
      <c r="AD49" t="s">
        <v>281</v>
      </c>
    </row>
    <row r="50" spans="1:30">
      <c r="A50" t="s">
        <v>470</v>
      </c>
      <c r="B50" t="s">
        <v>470</v>
      </c>
      <c r="C50" s="3">
        <v>1.233571</v>
      </c>
      <c r="D50" s="3">
        <v>67</v>
      </c>
      <c r="E50" s="3">
        <v>0.038936</v>
      </c>
      <c r="F50" s="3">
        <v>2</v>
      </c>
      <c r="G50" s="3">
        <v>0.868668</v>
      </c>
      <c r="H50" s="3">
        <v>51</v>
      </c>
      <c r="I50" s="3">
        <v>9.860865</v>
      </c>
      <c r="J50" s="3">
        <v>581</v>
      </c>
      <c r="K50" s="3">
        <v>16.71088</v>
      </c>
      <c r="L50" s="3">
        <v>1052</v>
      </c>
      <c r="M50" s="3">
        <v>3.496253</v>
      </c>
      <c r="N50">
        <v>199</v>
      </c>
      <c r="O50">
        <v>0.000847322648772578</v>
      </c>
      <c r="P50">
        <v>3.0649315421458</v>
      </c>
      <c r="Q50" t="s">
        <v>157</v>
      </c>
      <c r="R50" t="s">
        <v>325</v>
      </c>
      <c r="S50" t="s">
        <v>326</v>
      </c>
      <c r="T50" t="s">
        <v>471</v>
      </c>
      <c r="U50" t="s">
        <v>472</v>
      </c>
      <c r="V50" t="s">
        <v>473</v>
      </c>
      <c r="W50" t="s">
        <v>241</v>
      </c>
      <c r="X50" t="s">
        <v>242</v>
      </c>
      <c r="Y50" t="s">
        <v>474</v>
      </c>
      <c r="Z50" t="s">
        <v>475</v>
      </c>
      <c r="AA50" t="s">
        <v>48</v>
      </c>
      <c r="AB50" t="s">
        <v>326</v>
      </c>
      <c r="AC50" t="s">
        <v>476</v>
      </c>
      <c r="AD50" t="s">
        <v>477</v>
      </c>
    </row>
    <row r="51" spans="1:30">
      <c r="A51" t="s">
        <v>478</v>
      </c>
      <c r="B51" t="s">
        <v>478</v>
      </c>
      <c r="C51" s="3">
        <v>0.040828</v>
      </c>
      <c r="D51" s="3">
        <v>5</v>
      </c>
      <c r="E51" s="3">
        <v>0.056745</v>
      </c>
      <c r="F51" s="3">
        <v>6</v>
      </c>
      <c r="G51" s="3">
        <v>0.062197</v>
      </c>
      <c r="H51" s="3">
        <v>8</v>
      </c>
      <c r="I51" s="3">
        <v>0.825074</v>
      </c>
      <c r="J51" s="3">
        <v>107</v>
      </c>
      <c r="K51" s="3">
        <v>1.849842</v>
      </c>
      <c r="L51" s="3">
        <v>256</v>
      </c>
      <c r="M51" s="3">
        <v>0.282811</v>
      </c>
      <c r="N51">
        <v>36</v>
      </c>
      <c r="O51">
        <v>0.0004275710715204</v>
      </c>
      <c r="P51">
        <v>3.17438336876822</v>
      </c>
      <c r="Q51" t="s">
        <v>157</v>
      </c>
      <c r="R51" t="s">
        <v>136</v>
      </c>
      <c r="S51" t="s">
        <v>136</v>
      </c>
      <c r="T51" t="s">
        <v>136</v>
      </c>
      <c r="U51" t="s">
        <v>136</v>
      </c>
      <c r="V51" t="s">
        <v>136</v>
      </c>
      <c r="W51" t="s">
        <v>136</v>
      </c>
      <c r="X51" t="s">
        <v>136</v>
      </c>
      <c r="Y51" t="s">
        <v>136</v>
      </c>
      <c r="Z51" t="s">
        <v>479</v>
      </c>
      <c r="AA51" t="s">
        <v>164</v>
      </c>
      <c r="AB51" t="s">
        <v>165</v>
      </c>
      <c r="AC51" t="s">
        <v>480</v>
      </c>
      <c r="AD51" t="s">
        <v>136</v>
      </c>
    </row>
    <row r="52" spans="1:30">
      <c r="A52" t="s">
        <v>481</v>
      </c>
      <c r="B52" t="s">
        <v>481</v>
      </c>
      <c r="C52" s="3">
        <v>0.235558</v>
      </c>
      <c r="D52" s="3">
        <v>24</v>
      </c>
      <c r="E52" s="3">
        <v>0.13661</v>
      </c>
      <c r="F52" s="3">
        <v>13</v>
      </c>
      <c r="G52" s="3">
        <v>0.150984</v>
      </c>
      <c r="H52" s="3">
        <v>17</v>
      </c>
      <c r="I52" s="3">
        <v>5.709585</v>
      </c>
      <c r="J52" s="3">
        <v>620</v>
      </c>
      <c r="K52" s="3">
        <v>16.073618</v>
      </c>
      <c r="L52" s="3">
        <v>1862</v>
      </c>
      <c r="M52" s="3">
        <v>1.98009</v>
      </c>
      <c r="N52">
        <v>207</v>
      </c>
      <c r="O52" s="16">
        <v>1.37674725794427e-8</v>
      </c>
      <c r="P52">
        <v>4.45191209848319</v>
      </c>
      <c r="Q52" t="s">
        <v>157</v>
      </c>
      <c r="R52" t="s">
        <v>136</v>
      </c>
      <c r="T52" t="s">
        <v>482</v>
      </c>
      <c r="U52" t="s">
        <v>483</v>
      </c>
      <c r="V52" t="s">
        <v>351</v>
      </c>
      <c r="W52" t="s">
        <v>136</v>
      </c>
      <c r="X52" t="s">
        <v>136</v>
      </c>
      <c r="Y52" t="s">
        <v>484</v>
      </c>
      <c r="Z52" t="s">
        <v>485</v>
      </c>
      <c r="AA52" t="s">
        <v>83</v>
      </c>
      <c r="AB52" t="s">
        <v>191</v>
      </c>
      <c r="AC52" t="s">
        <v>486</v>
      </c>
      <c r="AD52" t="s">
        <v>195</v>
      </c>
    </row>
    <row r="53" spans="1:30">
      <c r="A53" t="s">
        <v>487</v>
      </c>
      <c r="B53" t="s">
        <v>136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45.301865</v>
      </c>
      <c r="J53" s="3">
        <v>632</v>
      </c>
      <c r="K53" s="3">
        <v>10.205764</v>
      </c>
      <c r="L53" s="3">
        <v>153</v>
      </c>
      <c r="M53" s="3">
        <v>3.14658</v>
      </c>
      <c r="N53">
        <v>43</v>
      </c>
      <c r="O53" s="16">
        <v>2.57989521398292e-9</v>
      </c>
      <c r="P53">
        <v>7.30394979032856</v>
      </c>
      <c r="Q53" t="s">
        <v>157</v>
      </c>
      <c r="R53" t="s">
        <v>136</v>
      </c>
      <c r="S53" t="s">
        <v>136</v>
      </c>
      <c r="T53" t="s">
        <v>136</v>
      </c>
      <c r="U53" t="s">
        <v>136</v>
      </c>
      <c r="V53" t="s">
        <v>136</v>
      </c>
      <c r="W53" t="s">
        <v>136</v>
      </c>
      <c r="X53" t="s">
        <v>136</v>
      </c>
      <c r="Y53" t="s">
        <v>136</v>
      </c>
      <c r="Z53" t="s">
        <v>488</v>
      </c>
      <c r="AA53" t="s">
        <v>164</v>
      </c>
      <c r="AB53" t="s">
        <v>165</v>
      </c>
      <c r="AC53" t="s">
        <v>489</v>
      </c>
      <c r="AD53" t="s">
        <v>136</v>
      </c>
    </row>
    <row r="54" spans="1:30">
      <c r="A54" t="s">
        <v>490</v>
      </c>
      <c r="B54" t="s">
        <v>490</v>
      </c>
      <c r="C54" s="3">
        <v>13.200086</v>
      </c>
      <c r="D54" s="3">
        <v>1158</v>
      </c>
      <c r="E54" s="3">
        <v>22.090958</v>
      </c>
      <c r="F54" s="3">
        <v>1717</v>
      </c>
      <c r="G54" s="3">
        <v>27.148502</v>
      </c>
      <c r="H54" s="3">
        <v>2554</v>
      </c>
      <c r="I54" s="3">
        <v>6.747966</v>
      </c>
      <c r="J54" s="3">
        <v>642</v>
      </c>
      <c r="K54" s="3">
        <v>7.71121</v>
      </c>
      <c r="L54" s="3">
        <v>784</v>
      </c>
      <c r="M54" s="3">
        <v>9.171437</v>
      </c>
      <c r="N54">
        <v>840</v>
      </c>
      <c r="O54">
        <v>0.000211126051892551</v>
      </c>
      <c r="P54">
        <v>-2.07304103634445</v>
      </c>
      <c r="Q54" t="s">
        <v>131</v>
      </c>
      <c r="R54" t="s">
        <v>136</v>
      </c>
      <c r="S54" t="s">
        <v>136</v>
      </c>
      <c r="T54" t="s">
        <v>491</v>
      </c>
      <c r="U54" t="s">
        <v>492</v>
      </c>
      <c r="V54" t="s">
        <v>136</v>
      </c>
      <c r="W54" t="s">
        <v>136</v>
      </c>
      <c r="X54" t="s">
        <v>136</v>
      </c>
      <c r="Y54" t="s">
        <v>493</v>
      </c>
      <c r="Z54" t="s">
        <v>136</v>
      </c>
      <c r="AA54" t="s">
        <v>164</v>
      </c>
      <c r="AB54" t="s">
        <v>165</v>
      </c>
      <c r="AC54" t="s">
        <v>494</v>
      </c>
      <c r="AD54" t="s">
        <v>495</v>
      </c>
    </row>
    <row r="55" spans="1:30">
      <c r="A55" t="s">
        <v>496</v>
      </c>
      <c r="B55" t="s">
        <v>496</v>
      </c>
      <c r="C55" s="3">
        <v>0.891433</v>
      </c>
      <c r="D55" s="3">
        <v>37</v>
      </c>
      <c r="E55" s="3">
        <v>0.232775</v>
      </c>
      <c r="F55" s="3">
        <v>9</v>
      </c>
      <c r="G55" s="3">
        <v>1.662522</v>
      </c>
      <c r="H55" s="3">
        <v>73</v>
      </c>
      <c r="I55" s="3">
        <v>7.077775</v>
      </c>
      <c r="J55" s="3">
        <v>314</v>
      </c>
      <c r="K55" s="3">
        <v>18.262278</v>
      </c>
      <c r="L55" s="3">
        <v>864</v>
      </c>
      <c r="M55" s="3">
        <v>10.837467</v>
      </c>
      <c r="N55">
        <v>462</v>
      </c>
      <c r="O55" s="16">
        <v>1.47837714534994e-5</v>
      </c>
      <c r="P55">
        <v>3.01068906214968</v>
      </c>
      <c r="Q55" t="s">
        <v>157</v>
      </c>
      <c r="R55" t="s">
        <v>136</v>
      </c>
      <c r="S55" t="s">
        <v>136</v>
      </c>
      <c r="T55" t="s">
        <v>136</v>
      </c>
      <c r="U55" t="s">
        <v>136</v>
      </c>
      <c r="V55" t="s">
        <v>136</v>
      </c>
      <c r="W55" t="s">
        <v>136</v>
      </c>
      <c r="X55" t="s">
        <v>136</v>
      </c>
      <c r="Y55" t="s">
        <v>497</v>
      </c>
      <c r="Z55" t="s">
        <v>498</v>
      </c>
      <c r="AA55" t="s">
        <v>164</v>
      </c>
      <c r="AB55" t="s">
        <v>165</v>
      </c>
      <c r="AC55" t="s">
        <v>499</v>
      </c>
      <c r="AD55" t="s">
        <v>136</v>
      </c>
    </row>
    <row r="56" spans="1:30">
      <c r="A56" t="s">
        <v>500</v>
      </c>
      <c r="B56" t="s">
        <v>500</v>
      </c>
      <c r="C56" s="3">
        <v>0.501264</v>
      </c>
      <c r="D56" s="3">
        <v>38</v>
      </c>
      <c r="E56" s="3">
        <v>0.269232</v>
      </c>
      <c r="F56" s="3">
        <v>18</v>
      </c>
      <c r="G56" s="3">
        <v>0.699453</v>
      </c>
      <c r="H56" s="3">
        <v>56</v>
      </c>
      <c r="I56" s="3">
        <v>3.766149</v>
      </c>
      <c r="J56" s="3">
        <v>303</v>
      </c>
      <c r="K56" s="3">
        <v>3.335614</v>
      </c>
      <c r="L56" s="3">
        <v>286</v>
      </c>
      <c r="M56" s="3">
        <v>3.91605</v>
      </c>
      <c r="N56">
        <v>303</v>
      </c>
      <c r="O56" s="16">
        <v>6.92020096848506e-7</v>
      </c>
      <c r="P56">
        <v>2.23404737566118</v>
      </c>
      <c r="Q56" t="s">
        <v>157</v>
      </c>
      <c r="R56" t="s">
        <v>136</v>
      </c>
      <c r="S56" t="s">
        <v>136</v>
      </c>
      <c r="T56" t="s">
        <v>501</v>
      </c>
      <c r="U56" t="s">
        <v>136</v>
      </c>
      <c r="V56" t="s">
        <v>136</v>
      </c>
      <c r="W56" t="s">
        <v>136</v>
      </c>
      <c r="X56" t="s">
        <v>136</v>
      </c>
      <c r="Y56" t="s">
        <v>502</v>
      </c>
      <c r="Z56" t="s">
        <v>503</v>
      </c>
      <c r="AA56" t="s">
        <v>164</v>
      </c>
      <c r="AB56" t="s">
        <v>165</v>
      </c>
      <c r="AC56" t="s">
        <v>504</v>
      </c>
      <c r="AD56" t="s">
        <v>281</v>
      </c>
    </row>
    <row r="57" spans="1:30">
      <c r="A57" t="s">
        <v>505</v>
      </c>
      <c r="B57" t="s">
        <v>136</v>
      </c>
      <c r="C57" s="3">
        <v>11.060268</v>
      </c>
      <c r="D57" s="3">
        <v>118</v>
      </c>
      <c r="E57" s="3">
        <v>2.147545</v>
      </c>
      <c r="F57" s="3">
        <v>21</v>
      </c>
      <c r="G57" s="3">
        <v>1.59228</v>
      </c>
      <c r="H57" s="3">
        <v>19</v>
      </c>
      <c r="I57" s="3">
        <v>44.7682</v>
      </c>
      <c r="J57" s="3">
        <v>516</v>
      </c>
      <c r="K57" s="3">
        <v>38.28167</v>
      </c>
      <c r="L57" s="3">
        <v>472</v>
      </c>
      <c r="M57" s="3">
        <v>28.930361</v>
      </c>
      <c r="N57">
        <v>321</v>
      </c>
      <c r="O57">
        <v>0.00253659805316592</v>
      </c>
      <c r="P57">
        <v>2.23627412317303</v>
      </c>
      <c r="Q57" t="s">
        <v>157</v>
      </c>
      <c r="R57" t="s">
        <v>136</v>
      </c>
      <c r="S57" t="s">
        <v>136</v>
      </c>
      <c r="T57" t="s">
        <v>168</v>
      </c>
      <c r="U57" t="s">
        <v>136</v>
      </c>
      <c r="V57" t="s">
        <v>136</v>
      </c>
      <c r="W57" t="s">
        <v>136</v>
      </c>
      <c r="X57" t="s">
        <v>136</v>
      </c>
      <c r="Y57" t="s">
        <v>136</v>
      </c>
      <c r="Z57" t="s">
        <v>136</v>
      </c>
      <c r="AA57" t="s">
        <v>136</v>
      </c>
      <c r="AB57" t="s">
        <v>136</v>
      </c>
      <c r="AC57" t="s">
        <v>313</v>
      </c>
      <c r="AD57" t="s">
        <v>176</v>
      </c>
    </row>
    <row r="58" spans="1:30">
      <c r="A58" t="s">
        <v>506</v>
      </c>
      <c r="B58" t="s">
        <v>506</v>
      </c>
      <c r="C58" s="3">
        <v>0.26608</v>
      </c>
      <c r="D58" s="3">
        <v>12</v>
      </c>
      <c r="E58" s="3">
        <v>0.349893</v>
      </c>
      <c r="F58" s="3">
        <v>14</v>
      </c>
      <c r="G58" s="3">
        <v>0.998204</v>
      </c>
      <c r="H58" s="3">
        <v>47</v>
      </c>
      <c r="I58" s="3">
        <v>4.547424</v>
      </c>
      <c r="J58" s="3">
        <v>216</v>
      </c>
      <c r="K58" s="3">
        <v>10.078341</v>
      </c>
      <c r="L58" s="3">
        <v>511</v>
      </c>
      <c r="M58" s="3">
        <v>1.882503</v>
      </c>
      <c r="N58">
        <v>87</v>
      </c>
      <c r="O58">
        <v>0.00331963479408737</v>
      </c>
      <c r="P58">
        <v>2.48670524729279</v>
      </c>
      <c r="Q58" t="s">
        <v>157</v>
      </c>
      <c r="R58" t="s">
        <v>170</v>
      </c>
      <c r="S58" t="s">
        <v>171</v>
      </c>
      <c r="T58" t="s">
        <v>507</v>
      </c>
      <c r="U58" t="s">
        <v>508</v>
      </c>
      <c r="V58" t="s">
        <v>136</v>
      </c>
      <c r="W58" t="s">
        <v>170</v>
      </c>
      <c r="X58" t="s">
        <v>171</v>
      </c>
      <c r="Y58" t="s">
        <v>509</v>
      </c>
      <c r="Z58" t="s">
        <v>510</v>
      </c>
      <c r="AA58" t="s">
        <v>174</v>
      </c>
      <c r="AB58" t="s">
        <v>171</v>
      </c>
      <c r="AC58" t="s">
        <v>511</v>
      </c>
      <c r="AD58" t="s">
        <v>512</v>
      </c>
    </row>
    <row r="59" spans="1:30">
      <c r="A59" t="s">
        <v>513</v>
      </c>
      <c r="B59" t="s">
        <v>513</v>
      </c>
      <c r="C59" s="3">
        <v>67.843956</v>
      </c>
      <c r="D59" s="3">
        <v>2435</v>
      </c>
      <c r="E59" s="3">
        <v>225.283249</v>
      </c>
      <c r="F59" s="3">
        <v>7160</v>
      </c>
      <c r="G59" s="3">
        <v>95.972488</v>
      </c>
      <c r="H59" s="3">
        <v>3692</v>
      </c>
      <c r="I59" s="3">
        <v>9.645737</v>
      </c>
      <c r="J59" s="3">
        <v>376</v>
      </c>
      <c r="K59" s="3">
        <v>40.43034</v>
      </c>
      <c r="L59" s="3">
        <v>1680</v>
      </c>
      <c r="M59" s="3">
        <v>33.149925</v>
      </c>
      <c r="N59">
        <v>1242</v>
      </c>
      <c r="O59">
        <v>0.000732662209942141</v>
      </c>
      <c r="P59">
        <v>-2.87243090437075</v>
      </c>
      <c r="Q59" t="s">
        <v>131</v>
      </c>
      <c r="R59" t="s">
        <v>316</v>
      </c>
      <c r="S59" t="s">
        <v>317</v>
      </c>
      <c r="T59" t="s">
        <v>514</v>
      </c>
      <c r="U59" t="s">
        <v>515</v>
      </c>
      <c r="V59" t="s">
        <v>136</v>
      </c>
      <c r="W59" t="s">
        <v>254</v>
      </c>
      <c r="X59" t="s">
        <v>255</v>
      </c>
      <c r="Y59" t="s">
        <v>516</v>
      </c>
      <c r="Z59" t="s">
        <v>136</v>
      </c>
      <c r="AA59" t="s">
        <v>164</v>
      </c>
      <c r="AB59" t="s">
        <v>165</v>
      </c>
      <c r="AC59" t="s">
        <v>517</v>
      </c>
      <c r="AD59" t="s">
        <v>144</v>
      </c>
    </row>
    <row r="60" spans="1:30">
      <c r="A60" t="s">
        <v>518</v>
      </c>
      <c r="B60" t="s">
        <v>518</v>
      </c>
      <c r="C60" s="3">
        <v>1.301685</v>
      </c>
      <c r="D60" s="3">
        <v>68</v>
      </c>
      <c r="E60" s="3">
        <v>14.412849</v>
      </c>
      <c r="F60" s="3">
        <v>658</v>
      </c>
      <c r="G60" s="3">
        <v>2.095278</v>
      </c>
      <c r="H60" s="3">
        <v>116</v>
      </c>
      <c r="I60" s="3">
        <v>0.32615</v>
      </c>
      <c r="J60" s="3">
        <v>19</v>
      </c>
      <c r="K60" s="3">
        <v>0.157406</v>
      </c>
      <c r="L60" s="3">
        <v>10</v>
      </c>
      <c r="M60" s="3">
        <v>0.226023</v>
      </c>
      <c r="N60">
        <v>13</v>
      </c>
      <c r="O60" s="16">
        <v>8.31108598079693e-7</v>
      </c>
      <c r="P60">
        <v>-4.96296539060655</v>
      </c>
      <c r="Q60" t="s">
        <v>131</v>
      </c>
      <c r="R60" t="s">
        <v>283</v>
      </c>
      <c r="S60" t="s">
        <v>284</v>
      </c>
      <c r="T60" t="s">
        <v>285</v>
      </c>
      <c r="U60" t="s">
        <v>519</v>
      </c>
      <c r="V60" t="s">
        <v>520</v>
      </c>
      <c r="W60" t="s">
        <v>371</v>
      </c>
      <c r="X60" t="s">
        <v>293</v>
      </c>
      <c r="Y60" t="s">
        <v>290</v>
      </c>
      <c r="Z60" t="s">
        <v>521</v>
      </c>
      <c r="AA60" t="s">
        <v>292</v>
      </c>
      <c r="AB60" t="s">
        <v>293</v>
      </c>
      <c r="AC60" t="s">
        <v>313</v>
      </c>
      <c r="AD60" t="s">
        <v>295</v>
      </c>
    </row>
    <row r="61" spans="1:30">
      <c r="A61" t="s">
        <v>522</v>
      </c>
      <c r="B61" t="s">
        <v>522</v>
      </c>
      <c r="C61" s="3">
        <v>3.914613</v>
      </c>
      <c r="D61" s="3">
        <v>95</v>
      </c>
      <c r="E61" s="3">
        <v>4.846937</v>
      </c>
      <c r="F61" s="3">
        <v>104</v>
      </c>
      <c r="G61" s="3">
        <v>1.522871</v>
      </c>
      <c r="H61" s="3">
        <v>40</v>
      </c>
      <c r="I61" s="3">
        <v>0.628366</v>
      </c>
      <c r="J61" s="3">
        <v>17</v>
      </c>
      <c r="K61" s="3">
        <v>0.59537</v>
      </c>
      <c r="L61" s="3">
        <v>17</v>
      </c>
      <c r="M61" s="3">
        <v>0.942897</v>
      </c>
      <c r="N61">
        <v>24</v>
      </c>
      <c r="O61">
        <v>0.00038918970885939</v>
      </c>
      <c r="P61">
        <v>-2.82623816453959</v>
      </c>
      <c r="Q61" t="s">
        <v>131</v>
      </c>
      <c r="R61" t="s">
        <v>254</v>
      </c>
      <c r="S61" t="s">
        <v>255</v>
      </c>
      <c r="T61" t="s">
        <v>136</v>
      </c>
      <c r="U61" t="s">
        <v>136</v>
      </c>
      <c r="V61" t="s">
        <v>136</v>
      </c>
      <c r="W61" t="s">
        <v>136</v>
      </c>
      <c r="X61" t="s">
        <v>136</v>
      </c>
      <c r="Y61" t="s">
        <v>523</v>
      </c>
      <c r="Z61" t="s">
        <v>524</v>
      </c>
      <c r="AA61" t="s">
        <v>164</v>
      </c>
      <c r="AB61" t="s">
        <v>165</v>
      </c>
      <c r="AC61" t="s">
        <v>525</v>
      </c>
      <c r="AD61" t="s">
        <v>136</v>
      </c>
    </row>
    <row r="62" spans="1:30">
      <c r="A62" t="s">
        <v>526</v>
      </c>
      <c r="B62" t="s">
        <v>526</v>
      </c>
      <c r="C62" s="3">
        <v>0.558487</v>
      </c>
      <c r="D62" s="3">
        <v>14</v>
      </c>
      <c r="E62" s="3">
        <v>0.578745</v>
      </c>
      <c r="F62" s="3">
        <v>13</v>
      </c>
      <c r="G62" s="3">
        <v>0.342873</v>
      </c>
      <c r="H62" s="3">
        <v>10</v>
      </c>
      <c r="I62" s="3">
        <v>9.663062</v>
      </c>
      <c r="J62" s="3">
        <v>258</v>
      </c>
      <c r="K62" s="3">
        <v>6.816715</v>
      </c>
      <c r="L62" s="3">
        <v>195</v>
      </c>
      <c r="M62" s="3">
        <v>3.743044</v>
      </c>
      <c r="N62">
        <v>97</v>
      </c>
      <c r="O62" s="16">
        <v>2.77668083850098e-5</v>
      </c>
      <c r="P62">
        <v>2.8293485369868</v>
      </c>
      <c r="Q62" t="s">
        <v>157</v>
      </c>
      <c r="R62" t="s">
        <v>190</v>
      </c>
      <c r="S62" t="s">
        <v>191</v>
      </c>
      <c r="T62" t="s">
        <v>527</v>
      </c>
      <c r="U62" t="s">
        <v>528</v>
      </c>
      <c r="V62" t="s">
        <v>136</v>
      </c>
      <c r="W62" t="s">
        <v>254</v>
      </c>
      <c r="X62" t="s">
        <v>255</v>
      </c>
      <c r="Y62" t="s">
        <v>181</v>
      </c>
      <c r="Z62" t="s">
        <v>529</v>
      </c>
      <c r="AA62" t="s">
        <v>83</v>
      </c>
      <c r="AB62" t="s">
        <v>191</v>
      </c>
      <c r="AC62" t="s">
        <v>530</v>
      </c>
      <c r="AD62" t="s">
        <v>195</v>
      </c>
    </row>
    <row r="63" spans="1:30">
      <c r="A63" t="s">
        <v>531</v>
      </c>
      <c r="B63" t="s">
        <v>531</v>
      </c>
      <c r="C63" s="3">
        <v>0.05428</v>
      </c>
      <c r="D63" s="3">
        <v>3</v>
      </c>
      <c r="E63" s="3">
        <v>0</v>
      </c>
      <c r="F63" s="3">
        <v>0</v>
      </c>
      <c r="G63" s="3">
        <v>0.030111</v>
      </c>
      <c r="H63" s="3">
        <v>2</v>
      </c>
      <c r="I63" s="3">
        <v>1.209196</v>
      </c>
      <c r="J63" s="3">
        <v>68</v>
      </c>
      <c r="K63" s="3">
        <v>4.691731</v>
      </c>
      <c r="L63" s="3">
        <v>282</v>
      </c>
      <c r="M63" s="3">
        <v>0.931689</v>
      </c>
      <c r="N63">
        <v>51</v>
      </c>
      <c r="O63" s="16">
        <v>2.06661811244966e-6</v>
      </c>
      <c r="P63">
        <v>4.87985907761125</v>
      </c>
      <c r="Q63" t="s">
        <v>157</v>
      </c>
      <c r="R63" t="s">
        <v>136</v>
      </c>
      <c r="S63" t="s">
        <v>136</v>
      </c>
      <c r="T63" t="s">
        <v>532</v>
      </c>
      <c r="U63" t="s">
        <v>533</v>
      </c>
      <c r="V63" t="s">
        <v>136</v>
      </c>
      <c r="W63" t="s">
        <v>534</v>
      </c>
      <c r="X63" t="s">
        <v>535</v>
      </c>
      <c r="Y63" t="s">
        <v>536</v>
      </c>
      <c r="Z63" t="s">
        <v>537</v>
      </c>
      <c r="AA63" t="s">
        <v>43</v>
      </c>
      <c r="AB63" t="s">
        <v>538</v>
      </c>
      <c r="AC63" t="s">
        <v>539</v>
      </c>
      <c r="AD63" t="s">
        <v>540</v>
      </c>
    </row>
    <row r="64" spans="1:30">
      <c r="A64" t="s">
        <v>541</v>
      </c>
      <c r="B64" t="s">
        <v>541</v>
      </c>
      <c r="C64" s="3">
        <v>2.563373</v>
      </c>
      <c r="D64" s="3">
        <v>82</v>
      </c>
      <c r="E64" s="3">
        <v>2.465579</v>
      </c>
      <c r="F64" s="3">
        <v>70</v>
      </c>
      <c r="G64" s="3">
        <v>2.77109</v>
      </c>
      <c r="H64" s="3">
        <v>95</v>
      </c>
      <c r="I64" s="3">
        <v>0.573016</v>
      </c>
      <c r="J64" s="3">
        <v>20</v>
      </c>
      <c r="K64" s="3">
        <v>0.415153</v>
      </c>
      <c r="L64" s="3">
        <v>16</v>
      </c>
      <c r="M64" s="3">
        <v>0.467114</v>
      </c>
      <c r="N64">
        <v>16</v>
      </c>
      <c r="O64" s="16">
        <v>1.50776502575063e-7</v>
      </c>
      <c r="P64">
        <v>-2.98510668599608</v>
      </c>
      <c r="Q64" t="s">
        <v>131</v>
      </c>
      <c r="R64" t="s">
        <v>136</v>
      </c>
      <c r="S64" t="s">
        <v>136</v>
      </c>
      <c r="T64" t="s">
        <v>542</v>
      </c>
      <c r="U64" t="s">
        <v>136</v>
      </c>
      <c r="V64" t="s">
        <v>136</v>
      </c>
      <c r="W64" t="s">
        <v>136</v>
      </c>
      <c r="X64" t="s">
        <v>136</v>
      </c>
      <c r="Y64" t="s">
        <v>543</v>
      </c>
      <c r="Z64" t="s">
        <v>544</v>
      </c>
      <c r="AA64" t="s">
        <v>164</v>
      </c>
      <c r="AB64" t="s">
        <v>165</v>
      </c>
      <c r="AC64" t="s">
        <v>545</v>
      </c>
      <c r="AD64" t="s">
        <v>546</v>
      </c>
    </row>
    <row r="65" spans="1:30">
      <c r="A65" t="s">
        <v>547</v>
      </c>
      <c r="B65" t="s">
        <v>547</v>
      </c>
      <c r="C65" s="3">
        <v>0.131291</v>
      </c>
      <c r="D65" s="3">
        <v>5</v>
      </c>
      <c r="E65" s="3">
        <v>0</v>
      </c>
      <c r="F65" s="3">
        <v>0</v>
      </c>
      <c r="G65" s="3">
        <v>0.043653</v>
      </c>
      <c r="H65" s="3">
        <v>2</v>
      </c>
      <c r="I65" s="3">
        <v>1.379301</v>
      </c>
      <c r="J65" s="3">
        <v>51</v>
      </c>
      <c r="K65" s="3">
        <v>1.21495</v>
      </c>
      <c r="L65" s="3">
        <v>48</v>
      </c>
      <c r="M65" s="3">
        <v>1.002713</v>
      </c>
      <c r="N65">
        <v>36</v>
      </c>
      <c r="O65">
        <v>0.00121176073180882</v>
      </c>
      <c r="P65">
        <v>3.21532489744573</v>
      </c>
      <c r="Q65" t="s">
        <v>157</v>
      </c>
      <c r="R65" t="s">
        <v>213</v>
      </c>
      <c r="S65" t="s">
        <v>214</v>
      </c>
      <c r="T65" t="s">
        <v>548</v>
      </c>
      <c r="U65" t="s">
        <v>549</v>
      </c>
      <c r="V65" t="s">
        <v>550</v>
      </c>
      <c r="W65" t="s">
        <v>371</v>
      </c>
      <c r="X65" t="s">
        <v>293</v>
      </c>
      <c r="Y65" t="s">
        <v>551</v>
      </c>
      <c r="Z65" t="s">
        <v>552</v>
      </c>
      <c r="AA65" t="s">
        <v>164</v>
      </c>
      <c r="AB65" t="s">
        <v>165</v>
      </c>
      <c r="AC65" t="s">
        <v>553</v>
      </c>
      <c r="AD65" t="s">
        <v>554</v>
      </c>
    </row>
    <row r="66" spans="1:30">
      <c r="A66" t="s">
        <v>555</v>
      </c>
      <c r="B66" t="s">
        <v>555</v>
      </c>
      <c r="C66" s="3">
        <v>0.510215</v>
      </c>
      <c r="D66" s="3">
        <v>51</v>
      </c>
      <c r="E66" s="3">
        <v>0.063171</v>
      </c>
      <c r="F66" s="3">
        <v>6</v>
      </c>
      <c r="G66" s="3">
        <v>0.81485</v>
      </c>
      <c r="H66" s="3">
        <v>86</v>
      </c>
      <c r="I66" s="3">
        <v>2.607227</v>
      </c>
      <c r="J66" s="3">
        <v>278</v>
      </c>
      <c r="K66" s="3">
        <v>17.087233</v>
      </c>
      <c r="L66" s="3">
        <v>1943</v>
      </c>
      <c r="M66" s="3">
        <v>1.071619</v>
      </c>
      <c r="N66">
        <v>110</v>
      </c>
      <c r="O66">
        <v>0.00375145789044779</v>
      </c>
      <c r="P66">
        <v>3.01770570703185</v>
      </c>
      <c r="Q66" t="s">
        <v>157</v>
      </c>
      <c r="R66" t="s">
        <v>136</v>
      </c>
      <c r="S66" t="s">
        <v>136</v>
      </c>
      <c r="T66" t="s">
        <v>556</v>
      </c>
      <c r="U66" t="s">
        <v>136</v>
      </c>
      <c r="V66" t="s">
        <v>136</v>
      </c>
      <c r="W66" t="s">
        <v>136</v>
      </c>
      <c r="X66" t="s">
        <v>136</v>
      </c>
      <c r="Y66" t="s">
        <v>557</v>
      </c>
      <c r="Z66" t="s">
        <v>558</v>
      </c>
      <c r="AA66" t="s">
        <v>164</v>
      </c>
      <c r="AB66" t="s">
        <v>165</v>
      </c>
      <c r="AC66" t="s">
        <v>559</v>
      </c>
      <c r="AD66" t="s">
        <v>281</v>
      </c>
    </row>
    <row r="67" spans="1:30">
      <c r="A67" t="s">
        <v>560</v>
      </c>
      <c r="B67" t="s">
        <v>560</v>
      </c>
      <c r="C67" s="3">
        <v>2.948541</v>
      </c>
      <c r="D67" s="3">
        <v>70</v>
      </c>
      <c r="E67" s="3">
        <v>10.343739</v>
      </c>
      <c r="F67" s="3">
        <v>217</v>
      </c>
      <c r="G67" s="3">
        <v>4.353866</v>
      </c>
      <c r="H67" s="3">
        <v>111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>
        <v>0</v>
      </c>
      <c r="O67" s="16">
        <v>1.41161810210616e-12</v>
      </c>
      <c r="P67">
        <v>-8.21246051732085</v>
      </c>
      <c r="Q67" t="s">
        <v>131</v>
      </c>
      <c r="R67" t="s">
        <v>561</v>
      </c>
      <c r="S67" t="s">
        <v>562</v>
      </c>
      <c r="T67" t="s">
        <v>563</v>
      </c>
      <c r="U67" t="s">
        <v>564</v>
      </c>
      <c r="V67" t="s">
        <v>136</v>
      </c>
      <c r="W67" t="s">
        <v>136</v>
      </c>
      <c r="X67" t="s">
        <v>136</v>
      </c>
      <c r="Y67" t="s">
        <v>565</v>
      </c>
      <c r="Z67" t="s">
        <v>566</v>
      </c>
      <c r="AA67" t="s">
        <v>164</v>
      </c>
      <c r="AB67" t="s">
        <v>165</v>
      </c>
      <c r="AC67" t="s">
        <v>313</v>
      </c>
      <c r="AD67" t="s">
        <v>144</v>
      </c>
    </row>
    <row r="68" spans="1:30">
      <c r="A68" t="s">
        <v>567</v>
      </c>
      <c r="B68" t="s">
        <v>567</v>
      </c>
      <c r="C68" s="3">
        <v>0.498277</v>
      </c>
      <c r="D68" s="3">
        <v>91</v>
      </c>
      <c r="E68" s="3">
        <v>0</v>
      </c>
      <c r="F68" s="3">
        <v>0</v>
      </c>
      <c r="G68" s="3">
        <v>0.270217</v>
      </c>
      <c r="H68" s="3">
        <v>53</v>
      </c>
      <c r="I68" s="3">
        <v>3.367595</v>
      </c>
      <c r="J68" s="3">
        <v>662</v>
      </c>
      <c r="K68" s="3">
        <v>17.964903</v>
      </c>
      <c r="L68" s="3">
        <v>3767</v>
      </c>
      <c r="M68" s="3">
        <v>2.040725</v>
      </c>
      <c r="N68">
        <v>386</v>
      </c>
      <c r="O68">
        <v>0.000975839054319144</v>
      </c>
      <c r="P68">
        <v>3.81020218830554</v>
      </c>
      <c r="Q68" t="s">
        <v>157</v>
      </c>
      <c r="R68" t="s">
        <v>136</v>
      </c>
      <c r="S68" t="s">
        <v>136</v>
      </c>
      <c r="T68" t="s">
        <v>568</v>
      </c>
      <c r="U68" t="s">
        <v>569</v>
      </c>
      <c r="V68" t="s">
        <v>136</v>
      </c>
      <c r="W68" t="s">
        <v>325</v>
      </c>
      <c r="X68" t="s">
        <v>326</v>
      </c>
      <c r="Y68" t="s">
        <v>570</v>
      </c>
      <c r="Z68" t="s">
        <v>571</v>
      </c>
      <c r="AA68" t="s">
        <v>164</v>
      </c>
      <c r="AB68" t="s">
        <v>165</v>
      </c>
      <c r="AC68" t="s">
        <v>572</v>
      </c>
      <c r="AD68" t="s">
        <v>573</v>
      </c>
    </row>
    <row r="69" spans="1:30">
      <c r="A69" t="s">
        <v>574</v>
      </c>
      <c r="B69" t="s">
        <v>136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3.697939</v>
      </c>
      <c r="J69" s="3">
        <v>42</v>
      </c>
      <c r="K69" s="3">
        <v>2.391379</v>
      </c>
      <c r="L69" s="3">
        <v>37</v>
      </c>
      <c r="M69" s="3">
        <v>4.233312</v>
      </c>
      <c r="N69">
        <v>46</v>
      </c>
      <c r="O69" s="16">
        <v>2.61011485332254e-5</v>
      </c>
      <c r="P69">
        <v>5.53809845711547</v>
      </c>
      <c r="Q69" t="s">
        <v>157</v>
      </c>
      <c r="R69" t="s">
        <v>136</v>
      </c>
      <c r="S69" t="s">
        <v>136</v>
      </c>
      <c r="T69" t="s">
        <v>136</v>
      </c>
      <c r="U69" t="s">
        <v>136</v>
      </c>
      <c r="V69" t="s">
        <v>136</v>
      </c>
      <c r="W69" t="s">
        <v>136</v>
      </c>
      <c r="X69" t="s">
        <v>136</v>
      </c>
      <c r="Y69" t="s">
        <v>136</v>
      </c>
      <c r="Z69" t="s">
        <v>136</v>
      </c>
      <c r="AA69" t="s">
        <v>136</v>
      </c>
      <c r="AB69" t="s">
        <v>136</v>
      </c>
      <c r="AC69" t="s">
        <v>136</v>
      </c>
      <c r="AD69" t="s">
        <v>136</v>
      </c>
    </row>
    <row r="70" spans="1:30">
      <c r="A70" t="s">
        <v>575</v>
      </c>
      <c r="B70" t="s">
        <v>575</v>
      </c>
      <c r="C70" s="3">
        <v>0.043106</v>
      </c>
      <c r="D70" s="3">
        <v>2</v>
      </c>
      <c r="E70" s="3">
        <v>0</v>
      </c>
      <c r="F70" s="3">
        <v>0</v>
      </c>
      <c r="G70" s="3">
        <v>0.057296</v>
      </c>
      <c r="H70" s="3">
        <v>2</v>
      </c>
      <c r="I70" s="3">
        <v>0.841176</v>
      </c>
      <c r="J70" s="3">
        <v>30</v>
      </c>
      <c r="K70" s="3">
        <v>1.004736</v>
      </c>
      <c r="L70" s="3">
        <v>38</v>
      </c>
      <c r="M70" s="3">
        <v>3.157351</v>
      </c>
      <c r="N70">
        <v>106</v>
      </c>
      <c r="O70">
        <v>0.000186678863726757</v>
      </c>
      <c r="P70">
        <v>4.10479280731127</v>
      </c>
      <c r="Q70" t="s">
        <v>157</v>
      </c>
      <c r="R70" t="s">
        <v>136</v>
      </c>
      <c r="S70" t="s">
        <v>136</v>
      </c>
      <c r="T70" t="s">
        <v>576</v>
      </c>
      <c r="U70" t="s">
        <v>136</v>
      </c>
      <c r="V70" t="s">
        <v>136</v>
      </c>
      <c r="W70" t="s">
        <v>136</v>
      </c>
      <c r="X70" t="s">
        <v>136</v>
      </c>
      <c r="Y70" t="s">
        <v>577</v>
      </c>
      <c r="Z70" t="s">
        <v>578</v>
      </c>
      <c r="AA70" t="s">
        <v>164</v>
      </c>
      <c r="AB70" t="s">
        <v>165</v>
      </c>
      <c r="AC70" t="s">
        <v>579</v>
      </c>
      <c r="AD70" t="s">
        <v>580</v>
      </c>
    </row>
    <row r="71" spans="1:30">
      <c r="A71" t="s">
        <v>581</v>
      </c>
      <c r="B71" t="s">
        <v>136</v>
      </c>
      <c r="C71" s="3">
        <v>0.306652</v>
      </c>
      <c r="D71" s="3">
        <v>15</v>
      </c>
      <c r="E71" s="3">
        <v>0</v>
      </c>
      <c r="F71" s="3">
        <v>0</v>
      </c>
      <c r="G71" s="3">
        <v>0.094982</v>
      </c>
      <c r="H71" s="3">
        <v>5</v>
      </c>
      <c r="I71" s="3">
        <v>4.937042</v>
      </c>
      <c r="J71" s="3">
        <v>245</v>
      </c>
      <c r="K71" s="3">
        <v>2.319384</v>
      </c>
      <c r="L71" s="3">
        <v>128</v>
      </c>
      <c r="M71" s="3">
        <v>1.768018</v>
      </c>
      <c r="N71">
        <v>84</v>
      </c>
      <c r="O71">
        <v>0.000119018747088156</v>
      </c>
      <c r="P71">
        <v>3.54256920115714</v>
      </c>
      <c r="Q71" t="s">
        <v>157</v>
      </c>
      <c r="R71" t="s">
        <v>136</v>
      </c>
      <c r="S71" t="s">
        <v>136</v>
      </c>
      <c r="T71" t="s">
        <v>582</v>
      </c>
      <c r="U71" t="s">
        <v>583</v>
      </c>
      <c r="V71" t="s">
        <v>136</v>
      </c>
      <c r="W71" t="s">
        <v>254</v>
      </c>
      <c r="X71" t="s">
        <v>255</v>
      </c>
      <c r="Y71" t="s">
        <v>462</v>
      </c>
      <c r="Z71" t="s">
        <v>584</v>
      </c>
      <c r="AA71" t="s">
        <v>164</v>
      </c>
      <c r="AB71" t="s">
        <v>165</v>
      </c>
      <c r="AC71" t="s">
        <v>585</v>
      </c>
      <c r="AD71" t="s">
        <v>586</v>
      </c>
    </row>
    <row r="72" spans="1:30">
      <c r="A72" t="s">
        <v>587</v>
      </c>
      <c r="B72" t="s">
        <v>136</v>
      </c>
      <c r="C72" s="3">
        <v>0</v>
      </c>
      <c r="D72" s="3">
        <v>0</v>
      </c>
      <c r="E72" s="3">
        <v>0.094864</v>
      </c>
      <c r="F72" s="3">
        <v>4</v>
      </c>
      <c r="G72" s="3">
        <v>0</v>
      </c>
      <c r="H72" s="3">
        <v>0</v>
      </c>
      <c r="I72" s="3">
        <v>4.8104</v>
      </c>
      <c r="J72" s="3">
        <v>229</v>
      </c>
      <c r="K72" s="3">
        <v>2.471298</v>
      </c>
      <c r="L72" s="3">
        <v>126</v>
      </c>
      <c r="M72" s="3">
        <v>2.301103</v>
      </c>
      <c r="N72">
        <v>105</v>
      </c>
      <c r="O72" s="16">
        <v>7.4276589644743e-6</v>
      </c>
      <c r="P72">
        <v>4.75292028818673</v>
      </c>
      <c r="Q72" t="s">
        <v>157</v>
      </c>
      <c r="R72" t="s">
        <v>136</v>
      </c>
      <c r="S72" t="s">
        <v>136</v>
      </c>
      <c r="T72" t="s">
        <v>588</v>
      </c>
      <c r="U72" t="s">
        <v>589</v>
      </c>
      <c r="V72" t="s">
        <v>590</v>
      </c>
      <c r="W72" t="s">
        <v>136</v>
      </c>
      <c r="X72" t="s">
        <v>136</v>
      </c>
      <c r="Y72" t="s">
        <v>136</v>
      </c>
      <c r="Z72" t="s">
        <v>591</v>
      </c>
      <c r="AA72" t="s">
        <v>153</v>
      </c>
      <c r="AB72" t="s">
        <v>138</v>
      </c>
      <c r="AC72" t="s">
        <v>592</v>
      </c>
      <c r="AD72" t="s">
        <v>144</v>
      </c>
    </row>
    <row r="73" spans="1:30">
      <c r="A73" t="s">
        <v>593</v>
      </c>
      <c r="B73" t="s">
        <v>593</v>
      </c>
      <c r="C73" s="3">
        <v>0.421353</v>
      </c>
      <c r="D73" s="3">
        <v>30</v>
      </c>
      <c r="E73" s="3">
        <v>0.125833</v>
      </c>
      <c r="F73" s="3">
        <v>8</v>
      </c>
      <c r="G73" s="3">
        <v>0.129884</v>
      </c>
      <c r="H73" s="3">
        <v>10</v>
      </c>
      <c r="I73" s="3">
        <v>1.777991</v>
      </c>
      <c r="J73" s="3">
        <v>134</v>
      </c>
      <c r="K73" s="3">
        <v>1.649317</v>
      </c>
      <c r="L73" s="3">
        <v>132</v>
      </c>
      <c r="M73" s="3">
        <v>1.288331</v>
      </c>
      <c r="N73">
        <v>93</v>
      </c>
      <c r="O73">
        <v>0.00191758053701032</v>
      </c>
      <c r="P73">
        <v>2.07553676667535</v>
      </c>
      <c r="Q73" t="s">
        <v>157</v>
      </c>
      <c r="R73" t="s">
        <v>594</v>
      </c>
      <c r="S73" t="s">
        <v>165</v>
      </c>
      <c r="T73" t="s">
        <v>234</v>
      </c>
      <c r="U73" t="s">
        <v>595</v>
      </c>
      <c r="V73" t="s">
        <v>136</v>
      </c>
      <c r="W73" t="s">
        <v>136</v>
      </c>
      <c r="X73" t="s">
        <v>136</v>
      </c>
      <c r="Y73" t="s">
        <v>596</v>
      </c>
      <c r="Z73" t="s">
        <v>597</v>
      </c>
      <c r="AA73" t="s">
        <v>164</v>
      </c>
      <c r="AB73" t="s">
        <v>165</v>
      </c>
      <c r="AC73" t="s">
        <v>598</v>
      </c>
      <c r="AD73" t="s">
        <v>239</v>
      </c>
    </row>
    <row r="74" spans="1:30">
      <c r="A74" t="s">
        <v>599</v>
      </c>
      <c r="B74" t="s">
        <v>599</v>
      </c>
      <c r="C74" s="3">
        <v>0.516845</v>
      </c>
      <c r="D74" s="3">
        <v>12</v>
      </c>
      <c r="E74" s="3">
        <v>0.461007</v>
      </c>
      <c r="F74" s="3">
        <v>9</v>
      </c>
      <c r="G74" s="3">
        <v>0.917333</v>
      </c>
      <c r="H74" s="3">
        <v>22</v>
      </c>
      <c r="I74" s="3">
        <v>5.797513</v>
      </c>
      <c r="J74" s="3">
        <v>138</v>
      </c>
      <c r="K74" s="3">
        <v>77.336189</v>
      </c>
      <c r="L74" s="3">
        <v>1966</v>
      </c>
      <c r="M74" s="3">
        <v>2.859156</v>
      </c>
      <c r="N74">
        <v>66</v>
      </c>
      <c r="O74" s="16">
        <v>8.57463893228243e-5</v>
      </c>
      <c r="P74">
        <v>4.17956397058405</v>
      </c>
      <c r="Q74" t="s">
        <v>157</v>
      </c>
      <c r="R74" t="s">
        <v>136</v>
      </c>
      <c r="S74" t="s">
        <v>136</v>
      </c>
      <c r="T74" t="s">
        <v>600</v>
      </c>
      <c r="U74" t="s">
        <v>136</v>
      </c>
      <c r="V74" t="s">
        <v>136</v>
      </c>
      <c r="W74" t="s">
        <v>136</v>
      </c>
      <c r="X74" t="s">
        <v>136</v>
      </c>
      <c r="Y74" t="s">
        <v>298</v>
      </c>
      <c r="Z74" t="s">
        <v>299</v>
      </c>
      <c r="AA74" t="s">
        <v>164</v>
      </c>
      <c r="AB74" t="s">
        <v>165</v>
      </c>
      <c r="AC74" t="s">
        <v>601</v>
      </c>
      <c r="AD74" t="s">
        <v>602</v>
      </c>
    </row>
    <row r="75" spans="1:30">
      <c r="A75" t="s">
        <v>603</v>
      </c>
      <c r="B75" t="s">
        <v>603</v>
      </c>
      <c r="C75" s="3">
        <v>0.835328</v>
      </c>
      <c r="D75" s="3">
        <v>53</v>
      </c>
      <c r="E75" s="3">
        <v>0.264988</v>
      </c>
      <c r="F75" s="3">
        <v>15</v>
      </c>
      <c r="G75" s="3">
        <v>0.406153</v>
      </c>
      <c r="H75" s="3">
        <v>28</v>
      </c>
      <c r="I75" s="3">
        <v>4.641122</v>
      </c>
      <c r="J75" s="3">
        <v>315</v>
      </c>
      <c r="K75" s="3">
        <v>6.874547</v>
      </c>
      <c r="L75" s="3">
        <v>498</v>
      </c>
      <c r="M75" s="3">
        <v>1.862549</v>
      </c>
      <c r="N75">
        <v>122</v>
      </c>
      <c r="O75">
        <v>0.000370795293745466</v>
      </c>
      <c r="P75">
        <v>2.42399960589353</v>
      </c>
      <c r="Q75" t="s">
        <v>157</v>
      </c>
      <c r="R75" t="s">
        <v>136</v>
      </c>
      <c r="S75" t="s">
        <v>136</v>
      </c>
      <c r="T75" t="s">
        <v>136</v>
      </c>
      <c r="U75" t="s">
        <v>136</v>
      </c>
      <c r="V75" t="s">
        <v>136</v>
      </c>
      <c r="W75" t="s">
        <v>136</v>
      </c>
      <c r="X75" t="s">
        <v>136</v>
      </c>
      <c r="Y75" t="s">
        <v>136</v>
      </c>
      <c r="Z75" t="s">
        <v>604</v>
      </c>
      <c r="AA75" t="s">
        <v>164</v>
      </c>
      <c r="AB75" t="s">
        <v>165</v>
      </c>
      <c r="AC75" t="s">
        <v>605</v>
      </c>
      <c r="AD75" t="s">
        <v>136</v>
      </c>
    </row>
    <row r="76" spans="1:30">
      <c r="A76" t="s">
        <v>606</v>
      </c>
      <c r="B76" t="s">
        <v>606</v>
      </c>
      <c r="C76" s="3">
        <v>28.807594</v>
      </c>
      <c r="D76" s="3">
        <v>1087</v>
      </c>
      <c r="E76" s="3">
        <v>75.134659</v>
      </c>
      <c r="F76" s="3">
        <v>2511</v>
      </c>
      <c r="G76" s="3">
        <v>41.122768</v>
      </c>
      <c r="H76" s="3">
        <v>1664</v>
      </c>
      <c r="I76" s="3">
        <v>7.805244</v>
      </c>
      <c r="J76" s="3">
        <v>320</v>
      </c>
      <c r="K76" s="3">
        <v>7.622389</v>
      </c>
      <c r="L76" s="3">
        <v>334</v>
      </c>
      <c r="M76" s="3">
        <v>21.029116</v>
      </c>
      <c r="N76">
        <v>829</v>
      </c>
      <c r="O76">
        <v>0.000628989047643195</v>
      </c>
      <c r="P76">
        <v>-2.66008276195299</v>
      </c>
      <c r="Q76" t="s">
        <v>131</v>
      </c>
      <c r="R76" t="s">
        <v>136</v>
      </c>
      <c r="S76" t="s">
        <v>136</v>
      </c>
      <c r="T76" t="s">
        <v>168</v>
      </c>
      <c r="U76" t="s">
        <v>136</v>
      </c>
      <c r="V76" t="s">
        <v>136</v>
      </c>
      <c r="W76" t="s">
        <v>136</v>
      </c>
      <c r="X76" t="s">
        <v>136</v>
      </c>
      <c r="Y76" t="s">
        <v>136</v>
      </c>
      <c r="Z76" t="s">
        <v>136</v>
      </c>
      <c r="AA76" t="s">
        <v>164</v>
      </c>
      <c r="AB76" t="s">
        <v>165</v>
      </c>
      <c r="AC76" t="s">
        <v>607</v>
      </c>
      <c r="AD76" t="s">
        <v>176</v>
      </c>
    </row>
    <row r="77" spans="1:30">
      <c r="A77" t="s">
        <v>608</v>
      </c>
      <c r="B77" t="s">
        <v>136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2.941645</v>
      </c>
      <c r="J77" s="3">
        <v>72</v>
      </c>
      <c r="K77" s="3">
        <v>18.344891</v>
      </c>
      <c r="L77" s="3">
        <v>492</v>
      </c>
      <c r="M77" s="3">
        <v>1.538407</v>
      </c>
      <c r="N77">
        <v>36</v>
      </c>
      <c r="O77" s="16">
        <v>6.35329013242539e-8</v>
      </c>
      <c r="P77">
        <v>6.84721938991732</v>
      </c>
      <c r="Q77" t="s">
        <v>157</v>
      </c>
      <c r="R77" t="s">
        <v>241</v>
      </c>
      <c r="S77" t="s">
        <v>242</v>
      </c>
      <c r="T77" t="s">
        <v>609</v>
      </c>
      <c r="U77" t="s">
        <v>136</v>
      </c>
      <c r="V77" t="s">
        <v>136</v>
      </c>
      <c r="W77" t="s">
        <v>136</v>
      </c>
      <c r="X77" t="s">
        <v>136</v>
      </c>
      <c r="Y77" t="s">
        <v>136</v>
      </c>
      <c r="Z77" t="s">
        <v>610</v>
      </c>
      <c r="AA77" t="s">
        <v>164</v>
      </c>
      <c r="AB77" t="s">
        <v>165</v>
      </c>
      <c r="AC77" t="s">
        <v>611</v>
      </c>
      <c r="AD77" t="s">
        <v>612</v>
      </c>
    </row>
    <row r="78" spans="1:30">
      <c r="A78" t="s">
        <v>613</v>
      </c>
      <c r="B78" t="s">
        <v>613</v>
      </c>
      <c r="C78" s="3">
        <v>4.306736</v>
      </c>
      <c r="D78" s="3">
        <v>135</v>
      </c>
      <c r="E78" s="3">
        <v>33.458408</v>
      </c>
      <c r="F78" s="3">
        <v>926</v>
      </c>
      <c r="G78" s="3">
        <v>12.354177</v>
      </c>
      <c r="H78" s="3">
        <v>414</v>
      </c>
      <c r="I78" s="3">
        <v>0</v>
      </c>
      <c r="J78" s="3">
        <v>0</v>
      </c>
      <c r="K78" s="3">
        <v>0.305756</v>
      </c>
      <c r="L78" s="3">
        <v>12</v>
      </c>
      <c r="M78" s="3">
        <v>0.076708</v>
      </c>
      <c r="N78">
        <v>3</v>
      </c>
      <c r="O78" s="16">
        <v>6.36104848063153e-10</v>
      </c>
      <c r="P78">
        <v>-6.59608579787765</v>
      </c>
      <c r="Q78" t="s">
        <v>131</v>
      </c>
      <c r="R78" t="s">
        <v>136</v>
      </c>
      <c r="S78" t="s">
        <v>136</v>
      </c>
      <c r="T78" t="s">
        <v>136</v>
      </c>
      <c r="U78" t="s">
        <v>136</v>
      </c>
      <c r="V78" t="s">
        <v>136</v>
      </c>
      <c r="W78" t="s">
        <v>136</v>
      </c>
      <c r="X78" t="s">
        <v>136</v>
      </c>
      <c r="Y78" t="s">
        <v>136</v>
      </c>
      <c r="Z78" t="s">
        <v>136</v>
      </c>
      <c r="AA78" t="s">
        <v>164</v>
      </c>
      <c r="AB78" t="s">
        <v>165</v>
      </c>
      <c r="AC78" t="s">
        <v>614</v>
      </c>
      <c r="AD78" t="s">
        <v>136</v>
      </c>
    </row>
    <row r="79" spans="1:30">
      <c r="A79" t="s">
        <v>615</v>
      </c>
      <c r="B79" t="s">
        <v>136</v>
      </c>
      <c r="C79" s="3">
        <v>0.703674</v>
      </c>
      <c r="D79" s="3">
        <v>6</v>
      </c>
      <c r="E79" s="3">
        <v>0.192664</v>
      </c>
      <c r="F79" s="3">
        <v>2</v>
      </c>
      <c r="G79" s="3">
        <v>0.572217</v>
      </c>
      <c r="H79" s="3">
        <v>5</v>
      </c>
      <c r="I79" s="3">
        <v>23.048763</v>
      </c>
      <c r="J79" s="3">
        <v>191</v>
      </c>
      <c r="K79" s="3">
        <v>15.433856</v>
      </c>
      <c r="L79" s="3">
        <v>137</v>
      </c>
      <c r="M79" s="3">
        <v>10.730186</v>
      </c>
      <c r="N79">
        <v>86</v>
      </c>
      <c r="O79" s="16">
        <v>1.15644507346179e-8</v>
      </c>
      <c r="P79">
        <v>3.99734999628915</v>
      </c>
      <c r="Q79" t="s">
        <v>157</v>
      </c>
      <c r="R79" t="s">
        <v>136</v>
      </c>
      <c r="S79" t="s">
        <v>136</v>
      </c>
      <c r="T79" t="s">
        <v>136</v>
      </c>
      <c r="U79" t="s">
        <v>136</v>
      </c>
      <c r="V79" t="s">
        <v>136</v>
      </c>
      <c r="W79" t="s">
        <v>136</v>
      </c>
      <c r="X79" t="s">
        <v>136</v>
      </c>
      <c r="Y79" t="s">
        <v>136</v>
      </c>
      <c r="Z79" t="s">
        <v>136</v>
      </c>
      <c r="AA79" t="s">
        <v>136</v>
      </c>
      <c r="AB79" t="s">
        <v>136</v>
      </c>
      <c r="AC79" t="s">
        <v>136</v>
      </c>
      <c r="AD79" t="s">
        <v>136</v>
      </c>
    </row>
    <row r="80" spans="1:30">
      <c r="A80" t="s">
        <v>616</v>
      </c>
      <c r="B80" t="s">
        <v>616</v>
      </c>
      <c r="C80" s="3">
        <v>10.244786</v>
      </c>
      <c r="D80" s="3">
        <v>377</v>
      </c>
      <c r="E80" s="3">
        <v>0.83199</v>
      </c>
      <c r="F80" s="3">
        <v>28</v>
      </c>
      <c r="G80" s="3">
        <v>3.23019</v>
      </c>
      <c r="H80" s="3">
        <v>128</v>
      </c>
      <c r="I80" s="3">
        <v>35.253841</v>
      </c>
      <c r="J80" s="3">
        <v>1407</v>
      </c>
      <c r="K80" s="3">
        <v>46.258892</v>
      </c>
      <c r="L80" s="3">
        <v>1971</v>
      </c>
      <c r="M80" s="3">
        <v>22.889051</v>
      </c>
      <c r="N80">
        <v>880</v>
      </c>
      <c r="O80">
        <v>0.00232294292505114</v>
      </c>
      <c r="P80">
        <v>2.28714146659664</v>
      </c>
      <c r="Q80" t="s">
        <v>157</v>
      </c>
      <c r="R80" t="s">
        <v>186</v>
      </c>
      <c r="S80" t="s">
        <v>187</v>
      </c>
      <c r="T80" t="s">
        <v>617</v>
      </c>
      <c r="U80" t="s">
        <v>618</v>
      </c>
      <c r="V80" t="s">
        <v>439</v>
      </c>
      <c r="W80" t="s">
        <v>186</v>
      </c>
      <c r="X80" t="s">
        <v>187</v>
      </c>
      <c r="Y80" t="s">
        <v>619</v>
      </c>
      <c r="Z80" t="s">
        <v>620</v>
      </c>
      <c r="AA80" t="s">
        <v>209</v>
      </c>
      <c r="AB80" t="s">
        <v>187</v>
      </c>
      <c r="AC80" t="s">
        <v>621</v>
      </c>
      <c r="AD80" t="s">
        <v>622</v>
      </c>
    </row>
    <row r="81" spans="1:30">
      <c r="A81" t="s">
        <v>623</v>
      </c>
      <c r="B81" t="s">
        <v>623</v>
      </c>
      <c r="C81" s="3">
        <v>112.491249</v>
      </c>
      <c r="D81" s="3">
        <v>5033</v>
      </c>
      <c r="E81" s="3">
        <v>285.007874</v>
      </c>
      <c r="F81" s="3">
        <v>11295</v>
      </c>
      <c r="G81" s="3">
        <v>120.177368</v>
      </c>
      <c r="H81" s="3">
        <v>5765</v>
      </c>
      <c r="I81" s="3">
        <v>15.4508</v>
      </c>
      <c r="J81" s="3">
        <v>750</v>
      </c>
      <c r="K81" s="3">
        <v>14.9248</v>
      </c>
      <c r="L81" s="3">
        <v>774</v>
      </c>
      <c r="M81" s="3">
        <v>64.304924</v>
      </c>
      <c r="N81">
        <v>3004</v>
      </c>
      <c r="O81">
        <v>0.000413020820703081</v>
      </c>
      <c r="P81">
        <v>-3.04451854030812</v>
      </c>
      <c r="Q81" t="s">
        <v>131</v>
      </c>
      <c r="R81" t="s">
        <v>136</v>
      </c>
      <c r="S81" t="s">
        <v>136</v>
      </c>
      <c r="T81" t="s">
        <v>136</v>
      </c>
      <c r="U81" t="s">
        <v>136</v>
      </c>
      <c r="V81" t="s">
        <v>136</v>
      </c>
      <c r="W81" t="s">
        <v>136</v>
      </c>
      <c r="X81" t="s">
        <v>136</v>
      </c>
      <c r="Y81" t="s">
        <v>136</v>
      </c>
      <c r="Z81" t="s">
        <v>136</v>
      </c>
      <c r="AA81" t="s">
        <v>164</v>
      </c>
      <c r="AB81" t="s">
        <v>165</v>
      </c>
      <c r="AC81" t="s">
        <v>313</v>
      </c>
      <c r="AD81" t="s">
        <v>136</v>
      </c>
    </row>
    <row r="82" spans="1:30">
      <c r="A82" t="s">
        <v>624</v>
      </c>
      <c r="B82" t="s">
        <v>624</v>
      </c>
      <c r="C82" s="3">
        <v>3.052937</v>
      </c>
      <c r="D82" s="3">
        <v>124</v>
      </c>
      <c r="E82" s="3">
        <v>9.603961</v>
      </c>
      <c r="F82" s="3">
        <v>345</v>
      </c>
      <c r="G82" s="3">
        <v>2.315498</v>
      </c>
      <c r="H82" s="3">
        <v>101</v>
      </c>
      <c r="I82" s="3">
        <v>0</v>
      </c>
      <c r="J82" s="3">
        <v>0</v>
      </c>
      <c r="K82" s="3">
        <v>0.062457</v>
      </c>
      <c r="L82" s="3">
        <v>3</v>
      </c>
      <c r="M82" s="3">
        <v>0.116938</v>
      </c>
      <c r="N82">
        <v>5</v>
      </c>
      <c r="O82" s="16">
        <v>3.69676682004925e-10</v>
      </c>
      <c r="P82">
        <v>-6.28867656166472</v>
      </c>
      <c r="Q82" t="s">
        <v>131</v>
      </c>
      <c r="R82" t="s">
        <v>136</v>
      </c>
      <c r="S82" t="s">
        <v>136</v>
      </c>
      <c r="T82" t="s">
        <v>625</v>
      </c>
      <c r="U82" t="s">
        <v>626</v>
      </c>
      <c r="V82" t="s">
        <v>136</v>
      </c>
      <c r="W82" t="s">
        <v>627</v>
      </c>
      <c r="X82" t="s">
        <v>628</v>
      </c>
      <c r="Y82" t="s">
        <v>629</v>
      </c>
      <c r="Z82" t="s">
        <v>630</v>
      </c>
      <c r="AA82" t="s">
        <v>631</v>
      </c>
      <c r="AB82" t="s">
        <v>632</v>
      </c>
      <c r="AC82" t="s">
        <v>633</v>
      </c>
      <c r="AD82" t="s">
        <v>281</v>
      </c>
    </row>
    <row r="83" spans="1:30">
      <c r="A83" t="s">
        <v>634</v>
      </c>
      <c r="B83" t="s">
        <v>634</v>
      </c>
      <c r="C83" s="3">
        <v>85.296516</v>
      </c>
      <c r="D83" s="3">
        <v>6291</v>
      </c>
      <c r="E83" s="3">
        <v>329.826996</v>
      </c>
      <c r="F83" s="3">
        <v>21546</v>
      </c>
      <c r="G83" s="3">
        <v>87.436279</v>
      </c>
      <c r="H83" s="3">
        <v>6914</v>
      </c>
      <c r="I83" s="3">
        <v>35.538578</v>
      </c>
      <c r="J83" s="3">
        <v>2843</v>
      </c>
      <c r="K83" s="3">
        <v>32.614624</v>
      </c>
      <c r="L83" s="3">
        <v>2786</v>
      </c>
      <c r="M83" s="3">
        <v>62.242138</v>
      </c>
      <c r="N83">
        <v>4793</v>
      </c>
      <c r="O83">
        <v>0.00145937743978075</v>
      </c>
      <c r="P83">
        <v>-2.69150729787441</v>
      </c>
      <c r="Q83" t="s">
        <v>131</v>
      </c>
      <c r="R83" t="s">
        <v>137</v>
      </c>
      <c r="S83" t="s">
        <v>138</v>
      </c>
      <c r="T83" t="s">
        <v>635</v>
      </c>
      <c r="U83" t="s">
        <v>636</v>
      </c>
      <c r="V83" t="s">
        <v>136</v>
      </c>
      <c r="W83" t="s">
        <v>137</v>
      </c>
      <c r="X83" t="s">
        <v>138</v>
      </c>
      <c r="Y83" t="s">
        <v>637</v>
      </c>
      <c r="Z83" t="s">
        <v>638</v>
      </c>
      <c r="AA83" t="s">
        <v>153</v>
      </c>
      <c r="AB83" t="s">
        <v>138</v>
      </c>
      <c r="AC83" t="s">
        <v>639</v>
      </c>
      <c r="AD83" t="s">
        <v>640</v>
      </c>
    </row>
    <row r="84" spans="1:30">
      <c r="A84" t="s">
        <v>641</v>
      </c>
      <c r="B84" t="s">
        <v>641</v>
      </c>
      <c r="C84" s="3">
        <v>9.353813</v>
      </c>
      <c r="D84" s="3">
        <v>223</v>
      </c>
      <c r="E84" s="3">
        <v>1.512812</v>
      </c>
      <c r="F84" s="3">
        <v>32</v>
      </c>
      <c r="G84" s="3">
        <v>6.149769</v>
      </c>
      <c r="H84" s="3">
        <v>157</v>
      </c>
      <c r="I84" s="3">
        <v>29.84133</v>
      </c>
      <c r="J84" s="3">
        <v>769</v>
      </c>
      <c r="K84" s="3">
        <v>67.232574</v>
      </c>
      <c r="L84" s="3">
        <v>1849</v>
      </c>
      <c r="M84" s="3">
        <v>20.543615</v>
      </c>
      <c r="N84">
        <v>510</v>
      </c>
      <c r="O84">
        <v>0.00184258464728637</v>
      </c>
      <c r="P84">
        <v>2.19179138522447</v>
      </c>
      <c r="Q84" t="s">
        <v>157</v>
      </c>
      <c r="R84" t="s">
        <v>136</v>
      </c>
      <c r="S84" t="s">
        <v>136</v>
      </c>
      <c r="T84" t="s">
        <v>437</v>
      </c>
      <c r="U84" t="s">
        <v>642</v>
      </c>
      <c r="V84" t="s">
        <v>439</v>
      </c>
      <c r="W84" t="s">
        <v>186</v>
      </c>
      <c r="X84" t="s">
        <v>187</v>
      </c>
      <c r="Y84" t="s">
        <v>643</v>
      </c>
      <c r="Z84" t="s">
        <v>644</v>
      </c>
      <c r="AA84" t="s">
        <v>209</v>
      </c>
      <c r="AB84" t="s">
        <v>187</v>
      </c>
      <c r="AC84" t="s">
        <v>645</v>
      </c>
      <c r="AD84" t="s">
        <v>443</v>
      </c>
    </row>
    <row r="85" spans="1:30">
      <c r="A85" t="s">
        <v>646</v>
      </c>
      <c r="B85" t="s">
        <v>646</v>
      </c>
      <c r="C85" s="3">
        <v>0.401451</v>
      </c>
      <c r="D85" s="3">
        <v>20</v>
      </c>
      <c r="E85" s="3">
        <v>0.209728</v>
      </c>
      <c r="F85" s="3">
        <v>9</v>
      </c>
      <c r="G85" s="3">
        <v>0.22324</v>
      </c>
      <c r="H85" s="3">
        <v>12</v>
      </c>
      <c r="I85" s="3">
        <v>2.942808</v>
      </c>
      <c r="J85" s="3">
        <v>155</v>
      </c>
      <c r="K85" s="3">
        <v>2.738828</v>
      </c>
      <c r="L85" s="3">
        <v>154</v>
      </c>
      <c r="M85" s="3">
        <v>1.625506</v>
      </c>
      <c r="N85">
        <v>83</v>
      </c>
      <c r="O85" s="16">
        <v>9.55081665701505e-5</v>
      </c>
      <c r="P85">
        <v>2.37377541758955</v>
      </c>
      <c r="Q85" t="s">
        <v>157</v>
      </c>
      <c r="R85" t="s">
        <v>241</v>
      </c>
      <c r="S85" t="s">
        <v>242</v>
      </c>
      <c r="T85" t="s">
        <v>647</v>
      </c>
      <c r="U85" t="s">
        <v>648</v>
      </c>
      <c r="V85" t="s">
        <v>329</v>
      </c>
      <c r="W85" t="s">
        <v>241</v>
      </c>
      <c r="X85" t="s">
        <v>242</v>
      </c>
      <c r="Y85" t="s">
        <v>649</v>
      </c>
      <c r="Z85" t="s">
        <v>136</v>
      </c>
      <c r="AA85" t="s">
        <v>248</v>
      </c>
      <c r="AB85" t="s">
        <v>242</v>
      </c>
      <c r="AC85" t="s">
        <v>650</v>
      </c>
      <c r="AD85" t="s">
        <v>144</v>
      </c>
    </row>
    <row r="86" spans="1:30">
      <c r="A86" t="s">
        <v>651</v>
      </c>
      <c r="B86" t="s">
        <v>651</v>
      </c>
      <c r="C86" s="3">
        <v>92.39827</v>
      </c>
      <c r="D86" s="3">
        <v>3201</v>
      </c>
      <c r="E86" s="3">
        <v>79.078339</v>
      </c>
      <c r="F86" s="3">
        <v>2427</v>
      </c>
      <c r="G86" s="3">
        <v>56.176022</v>
      </c>
      <c r="H86" s="3">
        <v>2087</v>
      </c>
      <c r="I86" s="3">
        <v>16.718142</v>
      </c>
      <c r="J86" s="3">
        <v>629</v>
      </c>
      <c r="K86" s="3">
        <v>8.950925</v>
      </c>
      <c r="L86" s="3">
        <v>360</v>
      </c>
      <c r="M86" s="3">
        <v>39.118141</v>
      </c>
      <c r="N86">
        <v>1415</v>
      </c>
      <c r="O86">
        <v>0.000647121011158707</v>
      </c>
      <c r="P86">
        <v>-2.38576034046317</v>
      </c>
      <c r="Q86" t="s">
        <v>131</v>
      </c>
      <c r="R86" t="s">
        <v>136</v>
      </c>
      <c r="S86" t="s">
        <v>136</v>
      </c>
      <c r="T86" t="s">
        <v>652</v>
      </c>
      <c r="U86" t="s">
        <v>653</v>
      </c>
      <c r="V86" t="s">
        <v>136</v>
      </c>
      <c r="W86" t="s">
        <v>136</v>
      </c>
      <c r="X86" t="s">
        <v>136</v>
      </c>
      <c r="Y86" t="s">
        <v>654</v>
      </c>
      <c r="Z86" t="s">
        <v>655</v>
      </c>
      <c r="AA86" t="s">
        <v>141</v>
      </c>
      <c r="AB86" t="s">
        <v>142</v>
      </c>
      <c r="AC86" t="s">
        <v>656</v>
      </c>
      <c r="AD86" t="s">
        <v>657</v>
      </c>
    </row>
    <row r="87" spans="1:30">
      <c r="A87" t="s">
        <v>658</v>
      </c>
      <c r="B87" t="s">
        <v>136</v>
      </c>
      <c r="C87" s="3">
        <v>0.505694</v>
      </c>
      <c r="D87" s="3">
        <v>6</v>
      </c>
      <c r="E87" s="3">
        <v>0</v>
      </c>
      <c r="F87" s="3">
        <v>0</v>
      </c>
      <c r="G87" s="3">
        <v>0</v>
      </c>
      <c r="H87" s="3">
        <v>0</v>
      </c>
      <c r="I87" s="3">
        <v>9.538522</v>
      </c>
      <c r="J87" s="3">
        <v>123</v>
      </c>
      <c r="K87" s="3">
        <v>10.331074</v>
      </c>
      <c r="L87" s="3">
        <v>142</v>
      </c>
      <c r="M87" s="3">
        <v>6.111357</v>
      </c>
      <c r="N87">
        <v>76</v>
      </c>
      <c r="O87" s="16">
        <v>6.74464088214973e-6</v>
      </c>
      <c r="P87">
        <v>4.52565638748343</v>
      </c>
      <c r="Q87" t="s">
        <v>157</v>
      </c>
      <c r="R87" t="s">
        <v>136</v>
      </c>
      <c r="S87" t="s">
        <v>136</v>
      </c>
      <c r="T87" t="s">
        <v>168</v>
      </c>
      <c r="U87" t="s">
        <v>136</v>
      </c>
      <c r="V87" t="s">
        <v>136</v>
      </c>
      <c r="W87" t="s">
        <v>136</v>
      </c>
      <c r="X87" t="s">
        <v>136</v>
      </c>
      <c r="Y87" t="s">
        <v>136</v>
      </c>
      <c r="Z87" t="s">
        <v>136</v>
      </c>
      <c r="AA87" t="s">
        <v>136</v>
      </c>
      <c r="AB87" t="s">
        <v>136</v>
      </c>
      <c r="AC87" t="s">
        <v>659</v>
      </c>
      <c r="AD87" t="s">
        <v>176</v>
      </c>
    </row>
    <row r="88" spans="1:30">
      <c r="A88" t="s">
        <v>660</v>
      </c>
      <c r="B88" t="s">
        <v>660</v>
      </c>
      <c r="C88" s="3">
        <v>36.019543</v>
      </c>
      <c r="D88" s="3">
        <v>1971</v>
      </c>
      <c r="E88" s="3">
        <v>122.494293</v>
      </c>
      <c r="F88" s="3">
        <v>5936</v>
      </c>
      <c r="G88" s="3">
        <v>25.902058</v>
      </c>
      <c r="H88" s="3">
        <v>1520</v>
      </c>
      <c r="I88" s="3">
        <v>2.94932</v>
      </c>
      <c r="J88" s="3">
        <v>175</v>
      </c>
      <c r="K88" s="3">
        <v>4.987282</v>
      </c>
      <c r="L88" s="3">
        <v>316</v>
      </c>
      <c r="M88" s="3">
        <v>7.71701</v>
      </c>
      <c r="N88">
        <v>441</v>
      </c>
      <c r="O88" s="16">
        <v>1.19887705028691e-6</v>
      </c>
      <c r="P88">
        <v>-4.13615334427281</v>
      </c>
      <c r="Q88" t="s">
        <v>131</v>
      </c>
      <c r="R88" t="s">
        <v>136</v>
      </c>
      <c r="S88" t="s">
        <v>136</v>
      </c>
      <c r="T88" t="s">
        <v>168</v>
      </c>
      <c r="U88" t="s">
        <v>661</v>
      </c>
      <c r="V88" t="s">
        <v>662</v>
      </c>
      <c r="W88" t="s">
        <v>137</v>
      </c>
      <c r="X88" t="s">
        <v>138</v>
      </c>
      <c r="Y88" t="s">
        <v>663</v>
      </c>
      <c r="Z88" t="s">
        <v>664</v>
      </c>
      <c r="AA88" t="s">
        <v>153</v>
      </c>
      <c r="AB88" t="s">
        <v>138</v>
      </c>
      <c r="AC88" t="s">
        <v>665</v>
      </c>
      <c r="AD88" t="s">
        <v>176</v>
      </c>
    </row>
    <row r="89" spans="1:30">
      <c r="A89" t="s">
        <v>666</v>
      </c>
      <c r="B89" t="s">
        <v>666</v>
      </c>
      <c r="C89" s="3">
        <v>8.41611</v>
      </c>
      <c r="D89" s="3">
        <v>298</v>
      </c>
      <c r="E89" s="3">
        <v>2.405701</v>
      </c>
      <c r="F89" s="3">
        <v>76</v>
      </c>
      <c r="G89" s="3">
        <v>8.698241</v>
      </c>
      <c r="H89" s="3">
        <v>330</v>
      </c>
      <c r="I89" s="3">
        <v>74.812035</v>
      </c>
      <c r="J89" s="3">
        <v>2869</v>
      </c>
      <c r="K89" s="3">
        <v>183.493881</v>
      </c>
      <c r="L89" s="3">
        <v>7514</v>
      </c>
      <c r="M89" s="3">
        <v>63.89539</v>
      </c>
      <c r="N89">
        <v>2359</v>
      </c>
      <c r="O89" s="16">
        <v>1.74407308426378e-8</v>
      </c>
      <c r="P89">
        <v>3.38302857992007</v>
      </c>
      <c r="Q89" t="s">
        <v>157</v>
      </c>
      <c r="R89" t="s">
        <v>170</v>
      </c>
      <c r="S89" t="s">
        <v>171</v>
      </c>
      <c r="T89" t="s">
        <v>667</v>
      </c>
      <c r="U89" t="s">
        <v>668</v>
      </c>
      <c r="V89" t="s">
        <v>669</v>
      </c>
      <c r="W89" t="s">
        <v>190</v>
      </c>
      <c r="X89" t="s">
        <v>191</v>
      </c>
      <c r="Y89" t="s">
        <v>670</v>
      </c>
      <c r="Z89" t="s">
        <v>671</v>
      </c>
      <c r="AA89" t="s">
        <v>164</v>
      </c>
      <c r="AB89" t="s">
        <v>165</v>
      </c>
      <c r="AC89" t="s">
        <v>672</v>
      </c>
      <c r="AD89" t="s">
        <v>673</v>
      </c>
    </row>
    <row r="90" spans="1:30">
      <c r="A90" t="s">
        <v>674</v>
      </c>
      <c r="B90" t="s">
        <v>136</v>
      </c>
      <c r="C90" s="3">
        <v>0.614935</v>
      </c>
      <c r="D90" s="3">
        <v>14</v>
      </c>
      <c r="E90" s="3">
        <v>0.244633</v>
      </c>
      <c r="F90" s="3">
        <v>6</v>
      </c>
      <c r="G90" s="3">
        <v>0.070294</v>
      </c>
      <c r="H90" s="3">
        <v>2</v>
      </c>
      <c r="I90" s="3">
        <v>3.676652</v>
      </c>
      <c r="J90" s="3">
        <v>85</v>
      </c>
      <c r="K90" s="3">
        <v>7.4354</v>
      </c>
      <c r="L90" s="3">
        <v>177</v>
      </c>
      <c r="M90" s="3">
        <v>1.594393</v>
      </c>
      <c r="N90">
        <v>36</v>
      </c>
      <c r="O90">
        <v>0.00688096293190435</v>
      </c>
      <c r="P90">
        <v>2.61150985225434</v>
      </c>
      <c r="Q90" t="s">
        <v>157</v>
      </c>
      <c r="R90" t="s">
        <v>136</v>
      </c>
      <c r="S90" t="s">
        <v>136</v>
      </c>
      <c r="T90" t="s">
        <v>136</v>
      </c>
      <c r="U90" t="s">
        <v>136</v>
      </c>
      <c r="V90" t="s">
        <v>136</v>
      </c>
      <c r="W90" t="s">
        <v>136</v>
      </c>
      <c r="X90" t="s">
        <v>136</v>
      </c>
      <c r="Y90" t="s">
        <v>136</v>
      </c>
      <c r="Z90" t="s">
        <v>136</v>
      </c>
      <c r="AA90" t="s">
        <v>136</v>
      </c>
      <c r="AB90" t="s">
        <v>136</v>
      </c>
      <c r="AC90" t="s">
        <v>675</v>
      </c>
      <c r="AD90" t="s">
        <v>136</v>
      </c>
    </row>
    <row r="91" spans="1:30">
      <c r="A91" t="s">
        <v>676</v>
      </c>
      <c r="B91" t="s">
        <v>676</v>
      </c>
      <c r="C91" s="3">
        <v>0.548866</v>
      </c>
      <c r="D91" s="3">
        <v>23</v>
      </c>
      <c r="E91" s="3">
        <v>0.290339</v>
      </c>
      <c r="F91" s="3">
        <v>11</v>
      </c>
      <c r="G91" s="3">
        <v>1.102428</v>
      </c>
      <c r="H91" s="3">
        <v>49</v>
      </c>
      <c r="I91" s="3">
        <v>6.932303</v>
      </c>
      <c r="J91" s="3">
        <v>312</v>
      </c>
      <c r="K91" s="3">
        <v>13.264208</v>
      </c>
      <c r="L91" s="3">
        <v>636</v>
      </c>
      <c r="M91" s="3">
        <v>8.708016</v>
      </c>
      <c r="N91">
        <v>377</v>
      </c>
      <c r="O91" s="16">
        <v>6.39683072649066e-8</v>
      </c>
      <c r="P91">
        <v>3.18350655690056</v>
      </c>
      <c r="Q91" t="s">
        <v>157</v>
      </c>
      <c r="R91" t="s">
        <v>677</v>
      </c>
      <c r="S91" t="s">
        <v>678</v>
      </c>
      <c r="T91" t="s">
        <v>136</v>
      </c>
      <c r="U91" t="s">
        <v>136</v>
      </c>
      <c r="V91" t="s">
        <v>136</v>
      </c>
      <c r="W91" t="s">
        <v>136</v>
      </c>
      <c r="X91" t="s">
        <v>136</v>
      </c>
      <c r="Y91" t="s">
        <v>679</v>
      </c>
      <c r="Z91" t="s">
        <v>136</v>
      </c>
      <c r="AA91" t="s">
        <v>164</v>
      </c>
      <c r="AB91" t="s">
        <v>165</v>
      </c>
      <c r="AC91" t="s">
        <v>680</v>
      </c>
      <c r="AD91" t="s">
        <v>136</v>
      </c>
    </row>
    <row r="92" spans="1:30">
      <c r="A92" t="s">
        <v>681</v>
      </c>
      <c r="B92" t="s">
        <v>681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5.133626</v>
      </c>
      <c r="J92" s="3">
        <v>222</v>
      </c>
      <c r="K92" s="3">
        <v>11.928036</v>
      </c>
      <c r="L92" s="3">
        <v>551</v>
      </c>
      <c r="M92" s="3">
        <v>0.658487</v>
      </c>
      <c r="N92">
        <v>28</v>
      </c>
      <c r="O92" s="16">
        <v>4.73446414991416e-9</v>
      </c>
      <c r="P92">
        <v>7.23602365842381</v>
      </c>
      <c r="Q92" t="s">
        <v>157</v>
      </c>
      <c r="R92" t="s">
        <v>136</v>
      </c>
      <c r="S92" t="s">
        <v>136</v>
      </c>
      <c r="T92" t="s">
        <v>682</v>
      </c>
      <c r="U92" t="s">
        <v>683</v>
      </c>
      <c r="V92" t="s">
        <v>684</v>
      </c>
      <c r="W92" t="s">
        <v>136</v>
      </c>
      <c r="X92" t="s">
        <v>136</v>
      </c>
      <c r="Y92" t="s">
        <v>136</v>
      </c>
      <c r="Z92" t="s">
        <v>685</v>
      </c>
      <c r="AA92" t="s">
        <v>686</v>
      </c>
      <c r="AB92" t="s">
        <v>219</v>
      </c>
      <c r="AC92" t="s">
        <v>687</v>
      </c>
      <c r="AD92" t="s">
        <v>688</v>
      </c>
    </row>
    <row r="93" spans="1:30">
      <c r="A93" t="s">
        <v>689</v>
      </c>
      <c r="B93" t="s">
        <v>689</v>
      </c>
      <c r="C93" s="3">
        <v>0.522267</v>
      </c>
      <c r="D93" s="3">
        <v>23</v>
      </c>
      <c r="E93" s="3">
        <v>0</v>
      </c>
      <c r="F93" s="3">
        <v>0</v>
      </c>
      <c r="G93" s="3">
        <v>0.564534</v>
      </c>
      <c r="H93" s="3">
        <v>27</v>
      </c>
      <c r="I93" s="3">
        <v>4.693717</v>
      </c>
      <c r="J93" s="3">
        <v>222</v>
      </c>
      <c r="K93" s="3">
        <v>3.024408</v>
      </c>
      <c r="L93" s="3">
        <v>153</v>
      </c>
      <c r="M93" s="3">
        <v>3.797606</v>
      </c>
      <c r="N93">
        <v>173</v>
      </c>
      <c r="O93">
        <v>0.00363116977365103</v>
      </c>
      <c r="P93">
        <v>2.66589497819542</v>
      </c>
      <c r="Q93" t="s">
        <v>157</v>
      </c>
      <c r="R93" t="s">
        <v>254</v>
      </c>
      <c r="S93" t="s">
        <v>255</v>
      </c>
      <c r="T93" t="s">
        <v>690</v>
      </c>
      <c r="U93" t="s">
        <v>691</v>
      </c>
      <c r="V93" t="s">
        <v>692</v>
      </c>
      <c r="W93" t="s">
        <v>218</v>
      </c>
      <c r="X93" t="s">
        <v>219</v>
      </c>
      <c r="Y93" t="s">
        <v>693</v>
      </c>
      <c r="Z93" t="s">
        <v>694</v>
      </c>
      <c r="AA93" t="s">
        <v>686</v>
      </c>
      <c r="AB93" t="s">
        <v>219</v>
      </c>
      <c r="AC93" t="s">
        <v>695</v>
      </c>
      <c r="AD93" t="s">
        <v>696</v>
      </c>
    </row>
    <row r="94" spans="1:30">
      <c r="A94" t="s">
        <v>697</v>
      </c>
      <c r="B94" t="s">
        <v>136</v>
      </c>
      <c r="C94" s="3">
        <v>30.74585</v>
      </c>
      <c r="D94" s="3">
        <v>426</v>
      </c>
      <c r="E94" s="3">
        <v>17.715803</v>
      </c>
      <c r="F94" s="3">
        <v>218</v>
      </c>
      <c r="G94" s="3">
        <v>62.874825</v>
      </c>
      <c r="H94" s="3">
        <v>934</v>
      </c>
      <c r="I94" s="3">
        <v>8.570346</v>
      </c>
      <c r="J94" s="3">
        <v>129</v>
      </c>
      <c r="K94" s="3">
        <v>11.819978</v>
      </c>
      <c r="L94" s="3">
        <v>190</v>
      </c>
      <c r="M94" s="3">
        <v>12.530313</v>
      </c>
      <c r="N94">
        <v>182</v>
      </c>
      <c r="O94" s="16">
        <v>2.91100875713667e-5</v>
      </c>
      <c r="P94">
        <v>-2.2450198388946</v>
      </c>
      <c r="Q94" t="s">
        <v>131</v>
      </c>
      <c r="R94" t="s">
        <v>136</v>
      </c>
      <c r="S94" t="s">
        <v>136</v>
      </c>
      <c r="T94" t="s">
        <v>136</v>
      </c>
      <c r="U94" t="s">
        <v>136</v>
      </c>
      <c r="V94" t="s">
        <v>136</v>
      </c>
      <c r="W94" t="s">
        <v>136</v>
      </c>
      <c r="X94" t="s">
        <v>136</v>
      </c>
      <c r="Y94" t="s">
        <v>136</v>
      </c>
      <c r="Z94" t="s">
        <v>136</v>
      </c>
      <c r="AA94" t="s">
        <v>136</v>
      </c>
      <c r="AB94" t="s">
        <v>136</v>
      </c>
      <c r="AC94" t="s">
        <v>136</v>
      </c>
      <c r="AD94" t="s">
        <v>136</v>
      </c>
    </row>
    <row r="95" spans="1:30">
      <c r="A95" t="s">
        <v>698</v>
      </c>
      <c r="B95" t="s">
        <v>136</v>
      </c>
      <c r="C95" s="3">
        <v>6.427276</v>
      </c>
      <c r="D95" s="3">
        <v>114</v>
      </c>
      <c r="E95" s="3">
        <v>3.047166</v>
      </c>
      <c r="F95" s="3">
        <v>47</v>
      </c>
      <c r="G95" s="3">
        <v>10.484501</v>
      </c>
      <c r="H95" s="3">
        <v>201</v>
      </c>
      <c r="I95" s="3">
        <v>0.399398</v>
      </c>
      <c r="J95" s="3">
        <v>8</v>
      </c>
      <c r="K95" s="3">
        <v>0.838757</v>
      </c>
      <c r="L95" s="3">
        <v>18</v>
      </c>
      <c r="M95" s="3">
        <v>0</v>
      </c>
      <c r="N95">
        <v>0</v>
      </c>
      <c r="O95" s="16">
        <v>3.39329646401732e-5</v>
      </c>
      <c r="P95">
        <v>-4.00883839159657</v>
      </c>
      <c r="Q95" t="s">
        <v>131</v>
      </c>
      <c r="R95" t="s">
        <v>136</v>
      </c>
      <c r="S95" t="s">
        <v>136</v>
      </c>
      <c r="T95" t="s">
        <v>136</v>
      </c>
      <c r="U95" t="s">
        <v>136</v>
      </c>
      <c r="V95" t="s">
        <v>136</v>
      </c>
      <c r="W95" t="s">
        <v>136</v>
      </c>
      <c r="X95" t="s">
        <v>136</v>
      </c>
      <c r="Y95" t="s">
        <v>136</v>
      </c>
      <c r="Z95" t="s">
        <v>136</v>
      </c>
      <c r="AA95" t="s">
        <v>136</v>
      </c>
      <c r="AB95" t="s">
        <v>136</v>
      </c>
      <c r="AC95" t="s">
        <v>136</v>
      </c>
      <c r="AD95" t="s">
        <v>136</v>
      </c>
    </row>
    <row r="96" spans="1:30">
      <c r="A96" t="s">
        <v>699</v>
      </c>
      <c r="B96" t="s">
        <v>699</v>
      </c>
      <c r="C96" s="3">
        <v>2.615677</v>
      </c>
      <c r="D96" s="3">
        <v>132</v>
      </c>
      <c r="E96" s="3">
        <v>2.410032</v>
      </c>
      <c r="F96" s="3">
        <v>108</v>
      </c>
      <c r="G96" s="3">
        <v>3.919468</v>
      </c>
      <c r="H96" s="3">
        <v>212</v>
      </c>
      <c r="I96" s="3">
        <v>0.890277</v>
      </c>
      <c r="J96" s="3">
        <v>49</v>
      </c>
      <c r="K96" s="3">
        <v>0.210513</v>
      </c>
      <c r="L96" s="3">
        <v>13</v>
      </c>
      <c r="M96" s="3">
        <v>1.099237</v>
      </c>
      <c r="N96">
        <v>58</v>
      </c>
      <c r="O96">
        <v>0.000418104571232933</v>
      </c>
      <c r="P96">
        <v>-2.53831040288821</v>
      </c>
      <c r="Q96" t="s">
        <v>131</v>
      </c>
      <c r="R96" t="s">
        <v>136</v>
      </c>
      <c r="S96" t="s">
        <v>136</v>
      </c>
      <c r="T96" t="s">
        <v>136</v>
      </c>
      <c r="U96" t="s">
        <v>136</v>
      </c>
      <c r="V96" t="s">
        <v>136</v>
      </c>
      <c r="W96" t="s">
        <v>136</v>
      </c>
      <c r="X96" t="s">
        <v>136</v>
      </c>
      <c r="Y96" t="s">
        <v>136</v>
      </c>
      <c r="Z96" t="s">
        <v>136</v>
      </c>
      <c r="AA96" t="s">
        <v>136</v>
      </c>
      <c r="AB96" t="s">
        <v>136</v>
      </c>
      <c r="AC96" t="s">
        <v>136</v>
      </c>
      <c r="AD96" t="s">
        <v>136</v>
      </c>
    </row>
    <row r="97" spans="1:30">
      <c r="A97" t="s">
        <v>700</v>
      </c>
      <c r="B97" t="s">
        <v>700</v>
      </c>
      <c r="C97" s="3">
        <v>9.176614</v>
      </c>
      <c r="D97" s="3">
        <v>384</v>
      </c>
      <c r="E97" s="3">
        <v>2.395468</v>
      </c>
      <c r="F97" s="3">
        <v>89</v>
      </c>
      <c r="G97" s="3">
        <v>10.442389</v>
      </c>
      <c r="H97" s="3">
        <v>469</v>
      </c>
      <c r="I97" s="3">
        <v>2.071238</v>
      </c>
      <c r="J97" s="3">
        <v>94</v>
      </c>
      <c r="K97" s="3">
        <v>2.695656</v>
      </c>
      <c r="L97" s="3">
        <v>131</v>
      </c>
      <c r="M97" s="3">
        <v>2.464475</v>
      </c>
      <c r="N97">
        <v>108</v>
      </c>
      <c r="O97">
        <v>0.000161891074441281</v>
      </c>
      <c r="P97">
        <v>-2.04336843384524</v>
      </c>
      <c r="Q97" t="s">
        <v>131</v>
      </c>
      <c r="R97" t="s">
        <v>136</v>
      </c>
      <c r="S97" t="s">
        <v>136</v>
      </c>
      <c r="T97" t="s">
        <v>136</v>
      </c>
      <c r="U97" t="s">
        <v>701</v>
      </c>
      <c r="V97" t="s">
        <v>136</v>
      </c>
      <c r="W97" t="s">
        <v>136</v>
      </c>
      <c r="X97" t="s">
        <v>136</v>
      </c>
      <c r="Y97" t="s">
        <v>702</v>
      </c>
      <c r="Z97" t="s">
        <v>136</v>
      </c>
      <c r="AA97" t="s">
        <v>164</v>
      </c>
      <c r="AB97" t="s">
        <v>165</v>
      </c>
      <c r="AC97" t="s">
        <v>703</v>
      </c>
      <c r="AD97" t="s">
        <v>136</v>
      </c>
    </row>
    <row r="98" spans="1:30">
      <c r="A98" t="s">
        <v>704</v>
      </c>
      <c r="B98" t="s">
        <v>704</v>
      </c>
      <c r="C98" s="3">
        <v>100.041656</v>
      </c>
      <c r="D98" s="3">
        <v>3123</v>
      </c>
      <c r="E98" s="3">
        <v>335.459778</v>
      </c>
      <c r="F98" s="3">
        <v>9276</v>
      </c>
      <c r="G98" s="3">
        <v>168.801285</v>
      </c>
      <c r="H98" s="3">
        <v>5650</v>
      </c>
      <c r="I98" s="3">
        <v>6.034361</v>
      </c>
      <c r="J98" s="3">
        <v>205</v>
      </c>
      <c r="K98" s="3">
        <v>25.31949</v>
      </c>
      <c r="L98" s="3">
        <v>916</v>
      </c>
      <c r="M98" s="3">
        <v>30.767511</v>
      </c>
      <c r="N98">
        <v>1003</v>
      </c>
      <c r="O98" s="16">
        <v>6.44350508830551e-6</v>
      </c>
      <c r="P98">
        <v>-3.81209428564436</v>
      </c>
      <c r="Q98" t="s">
        <v>131</v>
      </c>
      <c r="R98" t="s">
        <v>136</v>
      </c>
      <c r="S98" t="s">
        <v>136</v>
      </c>
      <c r="T98" t="s">
        <v>136</v>
      </c>
      <c r="U98" t="s">
        <v>136</v>
      </c>
      <c r="V98" t="s">
        <v>136</v>
      </c>
      <c r="W98" t="s">
        <v>136</v>
      </c>
      <c r="X98" t="s">
        <v>136</v>
      </c>
      <c r="Y98" t="s">
        <v>705</v>
      </c>
      <c r="Z98" t="s">
        <v>706</v>
      </c>
      <c r="AA98" t="s">
        <v>164</v>
      </c>
      <c r="AB98" t="s">
        <v>165</v>
      </c>
      <c r="AC98" t="s">
        <v>707</v>
      </c>
      <c r="AD98" t="s">
        <v>136</v>
      </c>
    </row>
    <row r="99" spans="1:30">
      <c r="A99" t="s">
        <v>708</v>
      </c>
      <c r="B99" t="s">
        <v>708</v>
      </c>
      <c r="C99" s="3">
        <v>574.372986</v>
      </c>
      <c r="D99" s="3">
        <v>17089</v>
      </c>
      <c r="E99" s="3">
        <v>980.481812</v>
      </c>
      <c r="F99" s="3">
        <v>25841</v>
      </c>
      <c r="G99" s="3">
        <v>1429.230469</v>
      </c>
      <c r="H99" s="3">
        <v>45591</v>
      </c>
      <c r="I99" s="3">
        <v>18.798491</v>
      </c>
      <c r="J99" s="3">
        <v>607</v>
      </c>
      <c r="K99" s="3">
        <v>131.826279</v>
      </c>
      <c r="L99" s="3">
        <v>4543</v>
      </c>
      <c r="M99" s="3">
        <v>144.491714</v>
      </c>
      <c r="N99">
        <v>4489</v>
      </c>
      <c r="O99" s="16">
        <v>4.67759815917637e-6</v>
      </c>
      <c r="P99">
        <v>-3.72001995829278</v>
      </c>
      <c r="Q99" t="s">
        <v>131</v>
      </c>
      <c r="R99" t="s">
        <v>136</v>
      </c>
      <c r="S99" t="s">
        <v>136</v>
      </c>
      <c r="T99" t="s">
        <v>709</v>
      </c>
      <c r="U99" t="s">
        <v>710</v>
      </c>
      <c r="V99" t="s">
        <v>329</v>
      </c>
      <c r="W99" t="s">
        <v>136</v>
      </c>
      <c r="X99" t="s">
        <v>136</v>
      </c>
      <c r="Y99" t="s">
        <v>711</v>
      </c>
      <c r="Z99" t="s">
        <v>712</v>
      </c>
      <c r="AA99" t="s">
        <v>248</v>
      </c>
      <c r="AB99" t="s">
        <v>242</v>
      </c>
      <c r="AC99" t="s">
        <v>713</v>
      </c>
      <c r="AD99" t="s">
        <v>714</v>
      </c>
    </row>
    <row r="100" spans="1:30">
      <c r="A100" t="s">
        <v>715</v>
      </c>
      <c r="B100" t="s">
        <v>715</v>
      </c>
      <c r="C100" s="3">
        <v>1.577971</v>
      </c>
      <c r="D100" s="3">
        <v>103</v>
      </c>
      <c r="E100" s="3">
        <v>0.309121</v>
      </c>
      <c r="F100" s="3">
        <v>18</v>
      </c>
      <c r="G100" s="3">
        <v>1.019943</v>
      </c>
      <c r="H100" s="3">
        <v>72</v>
      </c>
      <c r="I100" s="3">
        <v>7.778161</v>
      </c>
      <c r="J100" s="3">
        <v>549</v>
      </c>
      <c r="K100" s="3">
        <v>26.791611</v>
      </c>
      <c r="L100" s="3">
        <v>2020</v>
      </c>
      <c r="M100" s="3">
        <v>1.910809</v>
      </c>
      <c r="N100">
        <v>130</v>
      </c>
      <c r="O100">
        <v>0.00176820201467861</v>
      </c>
      <c r="P100">
        <v>2.85954937998533</v>
      </c>
      <c r="Q100" t="s">
        <v>157</v>
      </c>
      <c r="R100" t="s">
        <v>170</v>
      </c>
      <c r="S100" t="s">
        <v>171</v>
      </c>
      <c r="T100" t="s">
        <v>716</v>
      </c>
      <c r="U100" t="s">
        <v>717</v>
      </c>
      <c r="V100" t="s">
        <v>718</v>
      </c>
      <c r="W100" t="s">
        <v>170</v>
      </c>
      <c r="X100" t="s">
        <v>171</v>
      </c>
      <c r="Y100" t="s">
        <v>719</v>
      </c>
      <c r="Z100" t="s">
        <v>720</v>
      </c>
      <c r="AA100" t="s">
        <v>174</v>
      </c>
      <c r="AB100" t="s">
        <v>171</v>
      </c>
      <c r="AC100" t="s">
        <v>721</v>
      </c>
      <c r="AD100" t="s">
        <v>722</v>
      </c>
    </row>
    <row r="101" spans="1:30">
      <c r="A101" t="s">
        <v>723</v>
      </c>
      <c r="B101" t="s">
        <v>136</v>
      </c>
      <c r="C101" s="3">
        <v>0.644158</v>
      </c>
      <c r="D101" s="3">
        <v>7</v>
      </c>
      <c r="E101" s="3">
        <v>0</v>
      </c>
      <c r="F101" s="3">
        <v>0</v>
      </c>
      <c r="G101" s="3">
        <v>0.418321</v>
      </c>
      <c r="H101" s="3">
        <v>5</v>
      </c>
      <c r="I101" s="3">
        <v>13.171549</v>
      </c>
      <c r="J101" s="3">
        <v>152</v>
      </c>
      <c r="K101" s="3">
        <v>5.975497</v>
      </c>
      <c r="L101" s="3">
        <v>74</v>
      </c>
      <c r="M101" s="3">
        <v>4.658654</v>
      </c>
      <c r="N101">
        <v>52</v>
      </c>
      <c r="O101" s="16">
        <v>9.96048877864554e-5</v>
      </c>
      <c r="P101">
        <v>3.52886729191948</v>
      </c>
      <c r="Q101" t="s">
        <v>157</v>
      </c>
      <c r="R101" t="s">
        <v>136</v>
      </c>
      <c r="S101" t="s">
        <v>136</v>
      </c>
      <c r="T101" t="s">
        <v>136</v>
      </c>
      <c r="U101" t="s">
        <v>136</v>
      </c>
      <c r="V101" t="s">
        <v>136</v>
      </c>
      <c r="W101" t="s">
        <v>136</v>
      </c>
      <c r="X101" t="s">
        <v>136</v>
      </c>
      <c r="Y101" t="s">
        <v>136</v>
      </c>
      <c r="Z101" t="s">
        <v>136</v>
      </c>
      <c r="AA101" t="s">
        <v>136</v>
      </c>
      <c r="AB101" t="s">
        <v>136</v>
      </c>
      <c r="AC101" t="s">
        <v>136</v>
      </c>
      <c r="AD101" t="s">
        <v>136</v>
      </c>
    </row>
    <row r="102" spans="1:30">
      <c r="A102" t="s">
        <v>724</v>
      </c>
      <c r="B102" t="s">
        <v>724</v>
      </c>
      <c r="C102" s="3">
        <v>1.131244</v>
      </c>
      <c r="D102" s="3">
        <v>55</v>
      </c>
      <c r="E102" s="3">
        <v>0.483034</v>
      </c>
      <c r="F102" s="3">
        <v>21</v>
      </c>
      <c r="G102" s="3">
        <v>1.267488</v>
      </c>
      <c r="H102" s="3">
        <v>66</v>
      </c>
      <c r="I102" s="3">
        <v>15.084188</v>
      </c>
      <c r="J102" s="3">
        <v>788</v>
      </c>
      <c r="K102" s="3">
        <v>13.641851</v>
      </c>
      <c r="L102" s="3">
        <v>761</v>
      </c>
      <c r="M102" s="3">
        <v>5.538517</v>
      </c>
      <c r="N102">
        <v>279</v>
      </c>
      <c r="O102" s="16">
        <v>1.76060034577031e-7</v>
      </c>
      <c r="P102">
        <v>2.85859915997181</v>
      </c>
      <c r="Q102" t="s">
        <v>157</v>
      </c>
      <c r="R102" t="s">
        <v>412</v>
      </c>
      <c r="S102" t="s">
        <v>413</v>
      </c>
      <c r="T102" t="s">
        <v>725</v>
      </c>
      <c r="U102" t="s">
        <v>726</v>
      </c>
      <c r="V102" t="s">
        <v>727</v>
      </c>
      <c r="W102" t="s">
        <v>412</v>
      </c>
      <c r="X102" t="s">
        <v>413</v>
      </c>
      <c r="Y102" t="s">
        <v>728</v>
      </c>
      <c r="Z102" t="s">
        <v>729</v>
      </c>
      <c r="AA102" t="s">
        <v>419</v>
      </c>
      <c r="AB102" t="s">
        <v>413</v>
      </c>
      <c r="AC102" t="s">
        <v>730</v>
      </c>
      <c r="AD102" t="s">
        <v>731</v>
      </c>
    </row>
    <row r="103" spans="1:30">
      <c r="A103" t="s">
        <v>732</v>
      </c>
      <c r="B103" t="s">
        <v>136</v>
      </c>
      <c r="C103" s="3">
        <v>0.67389</v>
      </c>
      <c r="D103" s="3">
        <v>42</v>
      </c>
      <c r="E103" s="3">
        <v>0.106195</v>
      </c>
      <c r="F103" s="3">
        <v>6</v>
      </c>
      <c r="G103" s="3">
        <v>0.392447</v>
      </c>
      <c r="H103" s="3">
        <v>27</v>
      </c>
      <c r="I103" s="3">
        <v>9.897076</v>
      </c>
      <c r="J103" s="3">
        <v>668</v>
      </c>
      <c r="K103" s="3">
        <v>6.357547</v>
      </c>
      <c r="L103" s="3">
        <v>458</v>
      </c>
      <c r="M103" s="3">
        <v>4.281555</v>
      </c>
      <c r="N103">
        <v>278</v>
      </c>
      <c r="O103" s="16">
        <v>1.15644507346179e-8</v>
      </c>
      <c r="P103">
        <v>3.4284913163252</v>
      </c>
      <c r="Q103" t="s">
        <v>157</v>
      </c>
      <c r="R103" t="s">
        <v>136</v>
      </c>
      <c r="S103" t="s">
        <v>136</v>
      </c>
      <c r="T103" t="s">
        <v>733</v>
      </c>
      <c r="U103" t="s">
        <v>734</v>
      </c>
      <c r="V103" t="s">
        <v>735</v>
      </c>
      <c r="W103" t="s">
        <v>136</v>
      </c>
      <c r="X103" t="s">
        <v>136</v>
      </c>
      <c r="Y103" t="s">
        <v>736</v>
      </c>
      <c r="Z103" t="s">
        <v>136</v>
      </c>
      <c r="AA103" t="s">
        <v>164</v>
      </c>
      <c r="AB103" t="s">
        <v>165</v>
      </c>
      <c r="AC103" t="s">
        <v>737</v>
      </c>
      <c r="AD103" t="s">
        <v>281</v>
      </c>
    </row>
    <row r="104" spans="1:30">
      <c r="A104" t="s">
        <v>738</v>
      </c>
      <c r="B104" t="s">
        <v>738</v>
      </c>
      <c r="C104" s="3">
        <v>24.502195</v>
      </c>
      <c r="D104" s="3">
        <v>2647</v>
      </c>
      <c r="E104" s="3">
        <v>57.481758</v>
      </c>
      <c r="F104" s="3">
        <v>5499</v>
      </c>
      <c r="G104" s="3">
        <v>21.668831</v>
      </c>
      <c r="H104" s="3">
        <v>2510</v>
      </c>
      <c r="I104" s="3">
        <v>0.56833</v>
      </c>
      <c r="J104" s="3">
        <v>67</v>
      </c>
      <c r="K104" s="3">
        <v>0.215234</v>
      </c>
      <c r="L104" s="3">
        <v>27</v>
      </c>
      <c r="M104" s="3">
        <v>0.45549</v>
      </c>
      <c r="N104">
        <v>52</v>
      </c>
      <c r="O104" s="16">
        <v>4.30550212653949e-22</v>
      </c>
      <c r="P104">
        <v>-6.83504127659471</v>
      </c>
      <c r="Q104" t="s">
        <v>131</v>
      </c>
      <c r="R104" t="s">
        <v>136</v>
      </c>
      <c r="S104" t="s">
        <v>136</v>
      </c>
      <c r="T104" t="s">
        <v>739</v>
      </c>
      <c r="U104" t="s">
        <v>740</v>
      </c>
      <c r="V104" t="s">
        <v>741</v>
      </c>
      <c r="W104" t="s">
        <v>136</v>
      </c>
      <c r="X104" t="s">
        <v>136</v>
      </c>
      <c r="Y104" t="s">
        <v>742</v>
      </c>
      <c r="Z104" t="s">
        <v>743</v>
      </c>
      <c r="AA104" t="s">
        <v>85</v>
      </c>
      <c r="AB104" t="s">
        <v>342</v>
      </c>
      <c r="AC104" t="s">
        <v>744</v>
      </c>
      <c r="AD104" t="s">
        <v>745</v>
      </c>
    </row>
    <row r="105" spans="1:30">
      <c r="A105" t="s">
        <v>746</v>
      </c>
      <c r="B105" t="s">
        <v>746</v>
      </c>
      <c r="C105" s="3">
        <v>20.835264</v>
      </c>
      <c r="D105" s="3">
        <v>2054</v>
      </c>
      <c r="E105" s="3">
        <v>25.756556</v>
      </c>
      <c r="F105" s="3">
        <v>2249</v>
      </c>
      <c r="G105" s="3">
        <v>25.132008</v>
      </c>
      <c r="H105" s="3">
        <v>2656</v>
      </c>
      <c r="I105" s="3">
        <v>2.253349</v>
      </c>
      <c r="J105" s="3">
        <v>241</v>
      </c>
      <c r="K105" s="3">
        <v>3.113258</v>
      </c>
      <c r="L105" s="3">
        <v>356</v>
      </c>
      <c r="M105" s="3">
        <v>6.567443</v>
      </c>
      <c r="N105">
        <v>676</v>
      </c>
      <c r="O105" s="16">
        <v>3.13311521963131e-7</v>
      </c>
      <c r="P105">
        <v>-3.16353682995149</v>
      </c>
      <c r="Q105" t="s">
        <v>131</v>
      </c>
      <c r="R105" t="s">
        <v>325</v>
      </c>
      <c r="S105" t="s">
        <v>326</v>
      </c>
      <c r="T105" t="s">
        <v>178</v>
      </c>
      <c r="U105" t="s">
        <v>747</v>
      </c>
      <c r="V105" t="s">
        <v>136</v>
      </c>
      <c r="W105" t="s">
        <v>190</v>
      </c>
      <c r="X105" t="s">
        <v>191</v>
      </c>
      <c r="Y105" t="s">
        <v>265</v>
      </c>
      <c r="Z105" t="s">
        <v>748</v>
      </c>
      <c r="AA105" t="s">
        <v>83</v>
      </c>
      <c r="AB105" t="s">
        <v>191</v>
      </c>
      <c r="AC105" t="s">
        <v>749</v>
      </c>
      <c r="AD105" t="s">
        <v>184</v>
      </c>
    </row>
    <row r="106" spans="1:30">
      <c r="A106" t="s">
        <v>750</v>
      </c>
      <c r="B106" t="s">
        <v>136</v>
      </c>
      <c r="C106" s="3">
        <v>97.312958</v>
      </c>
      <c r="D106" s="3">
        <v>8954</v>
      </c>
      <c r="E106" s="3">
        <v>181.240825</v>
      </c>
      <c r="F106" s="3">
        <v>15730</v>
      </c>
      <c r="G106" s="3">
        <v>88.031022</v>
      </c>
      <c r="H106" s="3">
        <v>9383</v>
      </c>
      <c r="I106" s="3">
        <v>12.726246</v>
      </c>
      <c r="J106" s="3">
        <v>1437</v>
      </c>
      <c r="K106" s="3">
        <v>14.5519389999999</v>
      </c>
      <c r="L106" s="3">
        <v>2063</v>
      </c>
      <c r="M106" s="3">
        <v>8.426582</v>
      </c>
      <c r="N106">
        <v>961</v>
      </c>
      <c r="O106" s="16">
        <v>3.92712855962764e-9</v>
      </c>
      <c r="P106">
        <v>-3.81237729851818</v>
      </c>
      <c r="Q106" t="s">
        <v>131</v>
      </c>
      <c r="R106" t="s">
        <v>136</v>
      </c>
      <c r="S106" t="s">
        <v>136</v>
      </c>
      <c r="T106" t="s">
        <v>136</v>
      </c>
      <c r="U106" t="s">
        <v>136</v>
      </c>
      <c r="V106" t="s">
        <v>136</v>
      </c>
      <c r="W106" t="s">
        <v>136</v>
      </c>
      <c r="X106" t="s">
        <v>136</v>
      </c>
      <c r="Y106" t="s">
        <v>136</v>
      </c>
      <c r="Z106" t="s">
        <v>136</v>
      </c>
      <c r="AA106" t="s">
        <v>136</v>
      </c>
      <c r="AB106" t="s">
        <v>136</v>
      </c>
      <c r="AC106" t="s">
        <v>751</v>
      </c>
      <c r="AD106" t="s">
        <v>136</v>
      </c>
    </row>
    <row r="107" spans="1:30">
      <c r="A107" t="s">
        <v>752</v>
      </c>
      <c r="B107" t="s">
        <v>752</v>
      </c>
      <c r="C107" s="3">
        <v>1.413121</v>
      </c>
      <c r="D107" s="3">
        <v>63</v>
      </c>
      <c r="E107" s="3">
        <v>3.745608</v>
      </c>
      <c r="F107" s="3">
        <v>147</v>
      </c>
      <c r="G107" s="3">
        <v>1.363035</v>
      </c>
      <c r="H107" s="3">
        <v>65</v>
      </c>
      <c r="I107" s="3">
        <v>0.112474</v>
      </c>
      <c r="J107" s="3">
        <v>6</v>
      </c>
      <c r="K107" s="3">
        <v>0</v>
      </c>
      <c r="L107" s="3">
        <v>0</v>
      </c>
      <c r="M107" s="3">
        <v>0</v>
      </c>
      <c r="N107">
        <v>0</v>
      </c>
      <c r="O107" s="16">
        <v>6.79514143784939e-7</v>
      </c>
      <c r="P107">
        <v>-5.54701286098815</v>
      </c>
      <c r="Q107" t="s">
        <v>131</v>
      </c>
      <c r="R107" t="s">
        <v>190</v>
      </c>
      <c r="S107" t="s">
        <v>191</v>
      </c>
      <c r="T107" t="s">
        <v>753</v>
      </c>
      <c r="U107" t="s">
        <v>754</v>
      </c>
      <c r="V107" t="s">
        <v>755</v>
      </c>
      <c r="W107" t="s">
        <v>190</v>
      </c>
      <c r="X107" t="s">
        <v>191</v>
      </c>
      <c r="Y107" t="s">
        <v>192</v>
      </c>
      <c r="Z107" t="s">
        <v>756</v>
      </c>
      <c r="AA107" t="s">
        <v>83</v>
      </c>
      <c r="AB107" t="s">
        <v>191</v>
      </c>
      <c r="AC107" t="s">
        <v>757</v>
      </c>
      <c r="AD107" t="s">
        <v>195</v>
      </c>
    </row>
    <row r="108" spans="1:30">
      <c r="A108" t="s">
        <v>758</v>
      </c>
      <c r="B108" t="s">
        <v>758</v>
      </c>
      <c r="C108" s="3">
        <v>0.08695</v>
      </c>
      <c r="D108" s="3">
        <v>9</v>
      </c>
      <c r="E108" s="3">
        <v>0</v>
      </c>
      <c r="F108" s="3">
        <v>0</v>
      </c>
      <c r="G108" s="3">
        <v>0.178163</v>
      </c>
      <c r="H108" s="3">
        <v>19</v>
      </c>
      <c r="I108" s="3">
        <v>3.464172</v>
      </c>
      <c r="J108" s="3">
        <v>359</v>
      </c>
      <c r="K108" s="3">
        <v>14.720894</v>
      </c>
      <c r="L108" s="3">
        <v>1627</v>
      </c>
      <c r="M108" s="3">
        <v>0.844808</v>
      </c>
      <c r="N108">
        <v>85</v>
      </c>
      <c r="O108" s="16">
        <v>9.12098593826902e-6</v>
      </c>
      <c r="P108">
        <v>4.80549101087979</v>
      </c>
      <c r="Q108" t="s">
        <v>157</v>
      </c>
      <c r="R108" t="s">
        <v>190</v>
      </c>
      <c r="S108" t="s">
        <v>191</v>
      </c>
      <c r="T108" t="s">
        <v>178</v>
      </c>
      <c r="U108" t="s">
        <v>759</v>
      </c>
      <c r="V108" t="s">
        <v>136</v>
      </c>
      <c r="W108" t="s">
        <v>136</v>
      </c>
      <c r="X108" t="s">
        <v>136</v>
      </c>
      <c r="Y108" t="s">
        <v>352</v>
      </c>
      <c r="Z108" t="s">
        <v>182</v>
      </c>
      <c r="AA108" t="s">
        <v>164</v>
      </c>
      <c r="AB108" t="s">
        <v>165</v>
      </c>
      <c r="AC108" t="s">
        <v>760</v>
      </c>
      <c r="AD108" t="s">
        <v>184</v>
      </c>
    </row>
    <row r="109" spans="1:30">
      <c r="A109" t="s">
        <v>761</v>
      </c>
      <c r="B109" t="s">
        <v>761</v>
      </c>
      <c r="C109" s="3">
        <v>1.057694</v>
      </c>
      <c r="D109" s="3">
        <v>51</v>
      </c>
      <c r="E109" s="3">
        <v>0.140602</v>
      </c>
      <c r="F109" s="3">
        <v>6</v>
      </c>
      <c r="G109" s="3">
        <v>0.424805</v>
      </c>
      <c r="H109" s="3">
        <v>22</v>
      </c>
      <c r="I109" s="3">
        <v>4.204135</v>
      </c>
      <c r="J109" s="3">
        <v>218</v>
      </c>
      <c r="K109" s="3">
        <v>3.21862</v>
      </c>
      <c r="L109" s="3">
        <v>178</v>
      </c>
      <c r="M109" s="3">
        <v>3.05812</v>
      </c>
      <c r="N109">
        <v>153</v>
      </c>
      <c r="O109">
        <v>0.00216167849919264</v>
      </c>
      <c r="P109">
        <v>2.07419819179629</v>
      </c>
      <c r="Q109" t="s">
        <v>157</v>
      </c>
      <c r="R109" t="s">
        <v>218</v>
      </c>
      <c r="S109" t="s">
        <v>219</v>
      </c>
      <c r="T109" t="s">
        <v>514</v>
      </c>
      <c r="U109" t="s">
        <v>762</v>
      </c>
      <c r="V109" t="s">
        <v>763</v>
      </c>
      <c r="W109" t="s">
        <v>366</v>
      </c>
      <c r="X109" t="s">
        <v>367</v>
      </c>
      <c r="Y109" t="s">
        <v>764</v>
      </c>
      <c r="Z109" t="s">
        <v>765</v>
      </c>
      <c r="AA109" t="s">
        <v>686</v>
      </c>
      <c r="AB109" t="s">
        <v>219</v>
      </c>
      <c r="AC109" t="s">
        <v>766</v>
      </c>
      <c r="AD109" t="s">
        <v>144</v>
      </c>
    </row>
    <row r="110" spans="1:30">
      <c r="A110" t="s">
        <v>767</v>
      </c>
      <c r="B110" t="s">
        <v>767</v>
      </c>
      <c r="C110" s="3">
        <v>13.201779</v>
      </c>
      <c r="D110" s="3">
        <v>902</v>
      </c>
      <c r="E110" s="3">
        <v>2.074075</v>
      </c>
      <c r="F110" s="3">
        <v>126</v>
      </c>
      <c r="G110" s="3">
        <v>4.063234</v>
      </c>
      <c r="H110" s="3">
        <v>298</v>
      </c>
      <c r="I110" s="3">
        <v>14.380219</v>
      </c>
      <c r="J110" s="3">
        <v>1065</v>
      </c>
      <c r="K110" s="3">
        <v>159.824692</v>
      </c>
      <c r="L110" s="3">
        <v>12639</v>
      </c>
      <c r="M110" s="3">
        <v>19.550329</v>
      </c>
      <c r="N110">
        <v>1394</v>
      </c>
      <c r="O110">
        <v>0.00865650945047916</v>
      </c>
      <c r="P110">
        <v>2.57505272902114</v>
      </c>
      <c r="Q110" t="s">
        <v>157</v>
      </c>
      <c r="R110" t="s">
        <v>136</v>
      </c>
      <c r="S110" t="s">
        <v>136</v>
      </c>
      <c r="T110" t="s">
        <v>768</v>
      </c>
      <c r="U110" t="s">
        <v>769</v>
      </c>
      <c r="V110" t="s">
        <v>755</v>
      </c>
      <c r="W110" t="s">
        <v>136</v>
      </c>
      <c r="X110" t="s">
        <v>136</v>
      </c>
      <c r="Y110" t="s">
        <v>770</v>
      </c>
      <c r="Z110" t="s">
        <v>771</v>
      </c>
      <c r="AA110" t="s">
        <v>141</v>
      </c>
      <c r="AB110" t="s">
        <v>142</v>
      </c>
      <c r="AC110" t="s">
        <v>772</v>
      </c>
      <c r="AD110" t="s">
        <v>281</v>
      </c>
    </row>
    <row r="111" spans="1:30">
      <c r="A111" t="s">
        <v>773</v>
      </c>
      <c r="B111" t="s">
        <v>773</v>
      </c>
      <c r="C111" s="3">
        <v>1.429244</v>
      </c>
      <c r="D111" s="3">
        <v>84</v>
      </c>
      <c r="E111" s="3">
        <v>0.602491</v>
      </c>
      <c r="F111" s="3">
        <v>32</v>
      </c>
      <c r="G111" s="3">
        <v>1.703125</v>
      </c>
      <c r="H111" s="3">
        <v>108</v>
      </c>
      <c r="I111" s="3">
        <v>18.085192</v>
      </c>
      <c r="J111" s="3">
        <v>1151</v>
      </c>
      <c r="K111" s="3">
        <v>39.712505</v>
      </c>
      <c r="L111" s="3">
        <v>2698</v>
      </c>
      <c r="M111" s="3">
        <v>6.470479</v>
      </c>
      <c r="N111">
        <v>397</v>
      </c>
      <c r="O111" s="16">
        <v>2.83479542330985e-6</v>
      </c>
      <c r="P111">
        <v>3.32384223534135</v>
      </c>
      <c r="Q111" t="s">
        <v>157</v>
      </c>
      <c r="R111" t="s">
        <v>170</v>
      </c>
      <c r="S111" t="s">
        <v>171</v>
      </c>
      <c r="T111" t="s">
        <v>774</v>
      </c>
      <c r="U111" t="s">
        <v>775</v>
      </c>
      <c r="V111" t="s">
        <v>136</v>
      </c>
      <c r="W111" t="s">
        <v>170</v>
      </c>
      <c r="X111" t="s">
        <v>171</v>
      </c>
      <c r="Y111" t="s">
        <v>227</v>
      </c>
      <c r="Z111" t="s">
        <v>776</v>
      </c>
      <c r="AA111" t="s">
        <v>174</v>
      </c>
      <c r="AB111" t="s">
        <v>171</v>
      </c>
      <c r="AC111" t="s">
        <v>777</v>
      </c>
      <c r="AD111" t="s">
        <v>778</v>
      </c>
    </row>
    <row r="112" spans="1:30">
      <c r="A112" t="s">
        <v>779</v>
      </c>
      <c r="B112" t="s">
        <v>779</v>
      </c>
      <c r="C112" s="3">
        <v>20.010937</v>
      </c>
      <c r="D112" s="3">
        <v>583</v>
      </c>
      <c r="E112" s="3">
        <v>13.813641</v>
      </c>
      <c r="F112" s="3">
        <v>357</v>
      </c>
      <c r="G112" s="3">
        <v>30.252321</v>
      </c>
      <c r="H112" s="3">
        <v>945</v>
      </c>
      <c r="I112" s="3">
        <v>0.712709</v>
      </c>
      <c r="J112" s="3">
        <v>23</v>
      </c>
      <c r="K112" s="3">
        <v>1.710082</v>
      </c>
      <c r="L112" s="3">
        <v>58</v>
      </c>
      <c r="M112" s="3">
        <v>0</v>
      </c>
      <c r="N112">
        <v>0</v>
      </c>
      <c r="O112" s="16">
        <v>4.52597940168363e-6</v>
      </c>
      <c r="P112">
        <v>-4.65657560290699</v>
      </c>
      <c r="Q112" t="s">
        <v>131</v>
      </c>
      <c r="R112" t="s">
        <v>254</v>
      </c>
      <c r="S112" t="s">
        <v>255</v>
      </c>
      <c r="T112" t="s">
        <v>780</v>
      </c>
      <c r="U112" t="s">
        <v>781</v>
      </c>
      <c r="V112" t="s">
        <v>136</v>
      </c>
      <c r="W112" t="s">
        <v>136</v>
      </c>
      <c r="X112" t="s">
        <v>136</v>
      </c>
      <c r="Y112" t="s">
        <v>782</v>
      </c>
      <c r="Z112" t="s">
        <v>783</v>
      </c>
      <c r="AA112" t="s">
        <v>164</v>
      </c>
      <c r="AB112" t="s">
        <v>165</v>
      </c>
      <c r="AC112" t="s">
        <v>784</v>
      </c>
      <c r="AD112" t="s">
        <v>785</v>
      </c>
    </row>
    <row r="113" spans="1:30">
      <c r="A113" t="s">
        <v>786</v>
      </c>
      <c r="B113" t="s">
        <v>786</v>
      </c>
      <c r="C113" s="3">
        <v>0.798473</v>
      </c>
      <c r="D113" s="3">
        <v>67</v>
      </c>
      <c r="E113" s="3">
        <v>0.461446</v>
      </c>
      <c r="F113" s="3">
        <v>35</v>
      </c>
      <c r="G113" s="3">
        <v>0.42282</v>
      </c>
      <c r="H113" s="3">
        <v>38</v>
      </c>
      <c r="I113" s="3">
        <v>1.05066</v>
      </c>
      <c r="J113" s="3">
        <v>95</v>
      </c>
      <c r="K113" s="3">
        <v>86.295143</v>
      </c>
      <c r="L113" s="3">
        <v>8325</v>
      </c>
      <c r="M113" s="3">
        <v>1.523639</v>
      </c>
      <c r="N113">
        <v>133</v>
      </c>
      <c r="O113">
        <v>0.000578109843244414</v>
      </c>
      <c r="P113">
        <v>4.14218347048003</v>
      </c>
      <c r="Q113" t="s">
        <v>157</v>
      </c>
      <c r="R113" t="s">
        <v>232</v>
      </c>
      <c r="S113" t="s">
        <v>233</v>
      </c>
      <c r="T113" t="s">
        <v>787</v>
      </c>
      <c r="U113" t="s">
        <v>788</v>
      </c>
      <c r="V113" t="s">
        <v>136</v>
      </c>
      <c r="W113" t="s">
        <v>136</v>
      </c>
      <c r="X113" t="s">
        <v>136</v>
      </c>
      <c r="Y113" t="s">
        <v>789</v>
      </c>
      <c r="Z113" t="s">
        <v>790</v>
      </c>
      <c r="AA113" t="s">
        <v>237</v>
      </c>
      <c r="AB113" t="s">
        <v>233</v>
      </c>
      <c r="AC113" t="s">
        <v>791</v>
      </c>
      <c r="AD113" t="s">
        <v>792</v>
      </c>
    </row>
    <row r="114" spans="1:30">
      <c r="A114" t="s">
        <v>793</v>
      </c>
      <c r="B114" t="s">
        <v>793</v>
      </c>
      <c r="C114" s="3">
        <v>1.814167</v>
      </c>
      <c r="D114" s="3">
        <v>240</v>
      </c>
      <c r="E114" s="3">
        <v>0.200875</v>
      </c>
      <c r="F114" s="3">
        <v>24</v>
      </c>
      <c r="G114" s="3">
        <v>1.874165</v>
      </c>
      <c r="H114" s="3">
        <v>266</v>
      </c>
      <c r="I114" s="3">
        <v>10.942712</v>
      </c>
      <c r="J114" s="3">
        <v>1569</v>
      </c>
      <c r="K114" s="3">
        <v>8.11165</v>
      </c>
      <c r="L114" s="3">
        <v>1242</v>
      </c>
      <c r="M114" s="3">
        <v>6.084044</v>
      </c>
      <c r="N114">
        <v>840</v>
      </c>
      <c r="O114">
        <v>0.00236086361224095</v>
      </c>
      <c r="P114">
        <v>2.10744371976967</v>
      </c>
      <c r="Q114" t="s">
        <v>157</v>
      </c>
      <c r="R114" t="s">
        <v>232</v>
      </c>
      <c r="S114" t="s">
        <v>233</v>
      </c>
      <c r="T114" t="s">
        <v>794</v>
      </c>
      <c r="U114" t="s">
        <v>795</v>
      </c>
      <c r="V114" t="s">
        <v>755</v>
      </c>
      <c r="W114" t="s">
        <v>232</v>
      </c>
      <c r="X114" t="s">
        <v>233</v>
      </c>
      <c r="Y114" t="s">
        <v>796</v>
      </c>
      <c r="Z114" t="s">
        <v>797</v>
      </c>
      <c r="AA114" t="s">
        <v>237</v>
      </c>
      <c r="AB114" t="s">
        <v>233</v>
      </c>
      <c r="AC114" t="s">
        <v>798</v>
      </c>
      <c r="AD114" t="s">
        <v>799</v>
      </c>
    </row>
    <row r="115" spans="1:30">
      <c r="A115" t="s">
        <v>800</v>
      </c>
      <c r="B115" t="s">
        <v>800</v>
      </c>
      <c r="C115" s="3">
        <v>0</v>
      </c>
      <c r="D115" s="3">
        <v>0</v>
      </c>
      <c r="E115" s="3">
        <v>0</v>
      </c>
      <c r="F115" s="3">
        <v>0</v>
      </c>
      <c r="G115" s="3">
        <v>0.09727</v>
      </c>
      <c r="H115" s="3">
        <v>4</v>
      </c>
      <c r="I115" s="3">
        <v>1.660387</v>
      </c>
      <c r="J115" s="3">
        <v>69</v>
      </c>
      <c r="K115" s="3">
        <v>3.26248</v>
      </c>
      <c r="L115" s="3">
        <v>144</v>
      </c>
      <c r="M115" s="3">
        <v>1.525474</v>
      </c>
      <c r="N115">
        <v>61</v>
      </c>
      <c r="O115" s="16">
        <v>1.03412827093284e-5</v>
      </c>
      <c r="P115">
        <v>4.63611469711587</v>
      </c>
      <c r="Q115" t="s">
        <v>157</v>
      </c>
      <c r="R115" t="s">
        <v>801</v>
      </c>
      <c r="S115" t="s">
        <v>802</v>
      </c>
      <c r="T115" t="s">
        <v>803</v>
      </c>
      <c r="U115" t="s">
        <v>804</v>
      </c>
      <c r="V115" t="s">
        <v>805</v>
      </c>
      <c r="W115" t="s">
        <v>137</v>
      </c>
      <c r="X115" t="s">
        <v>138</v>
      </c>
      <c r="Y115" t="s">
        <v>806</v>
      </c>
      <c r="Z115" t="s">
        <v>807</v>
      </c>
      <c r="AA115" t="s">
        <v>164</v>
      </c>
      <c r="AB115" t="s">
        <v>165</v>
      </c>
      <c r="AC115" t="s">
        <v>808</v>
      </c>
      <c r="AD115" t="s">
        <v>809</v>
      </c>
    </row>
    <row r="116" spans="1:30">
      <c r="A116" t="s">
        <v>810</v>
      </c>
      <c r="B116" t="s">
        <v>136</v>
      </c>
      <c r="C116" s="3">
        <v>8.32265</v>
      </c>
      <c r="D116" s="3">
        <v>346</v>
      </c>
      <c r="E116" s="3">
        <v>12.177949</v>
      </c>
      <c r="F116" s="3">
        <v>440</v>
      </c>
      <c r="G116" s="3">
        <v>7.2149</v>
      </c>
      <c r="H116" s="3">
        <v>295</v>
      </c>
      <c r="I116" s="3">
        <v>0.469074999999999</v>
      </c>
      <c r="J116" s="3">
        <v>22</v>
      </c>
      <c r="K116" s="3">
        <v>0.386659</v>
      </c>
      <c r="L116" s="3">
        <v>19</v>
      </c>
      <c r="M116" s="3">
        <v>0.531063</v>
      </c>
      <c r="N116">
        <v>25</v>
      </c>
      <c r="O116" s="16">
        <v>6.11307164734374e-15</v>
      </c>
      <c r="P116">
        <v>-4.78848658631497</v>
      </c>
      <c r="Q116" t="s">
        <v>131</v>
      </c>
      <c r="R116" t="s">
        <v>136</v>
      </c>
      <c r="S116" t="s">
        <v>136</v>
      </c>
      <c r="T116" t="s">
        <v>136</v>
      </c>
      <c r="U116" t="s">
        <v>136</v>
      </c>
      <c r="V116" t="s">
        <v>136</v>
      </c>
      <c r="W116" t="s">
        <v>136</v>
      </c>
      <c r="X116" t="s">
        <v>136</v>
      </c>
      <c r="Y116" t="s">
        <v>136</v>
      </c>
      <c r="Z116" t="s">
        <v>136</v>
      </c>
      <c r="AA116" t="s">
        <v>136</v>
      </c>
      <c r="AB116" t="s">
        <v>136</v>
      </c>
      <c r="AC116" t="s">
        <v>136</v>
      </c>
      <c r="AD116" t="s">
        <v>136</v>
      </c>
    </row>
    <row r="117" spans="1:30">
      <c r="A117" t="s">
        <v>811</v>
      </c>
      <c r="B117" t="s">
        <v>811</v>
      </c>
      <c r="C117" s="3">
        <v>11.946572</v>
      </c>
      <c r="D117" s="3">
        <v>669</v>
      </c>
      <c r="E117" s="3">
        <v>134.210587</v>
      </c>
      <c r="F117" s="3">
        <v>6658</v>
      </c>
      <c r="G117" s="3">
        <v>31.271702</v>
      </c>
      <c r="H117" s="3">
        <v>1878</v>
      </c>
      <c r="I117" s="3">
        <v>4.808984</v>
      </c>
      <c r="J117" s="3">
        <v>293</v>
      </c>
      <c r="K117" s="3">
        <v>1.869838</v>
      </c>
      <c r="L117" s="3">
        <v>122</v>
      </c>
      <c r="M117" s="3">
        <v>7.522231</v>
      </c>
      <c r="N117">
        <v>440</v>
      </c>
      <c r="O117" s="16">
        <v>2.61519566617594e-5</v>
      </c>
      <c r="P117">
        <v>-4.15138145224896</v>
      </c>
      <c r="Q117" t="s">
        <v>131</v>
      </c>
      <c r="R117" t="s">
        <v>283</v>
      </c>
      <c r="S117" t="s">
        <v>284</v>
      </c>
      <c r="T117" t="s">
        <v>285</v>
      </c>
      <c r="U117" t="s">
        <v>812</v>
      </c>
      <c r="V117" t="s">
        <v>520</v>
      </c>
      <c r="W117" t="s">
        <v>371</v>
      </c>
      <c r="X117" t="s">
        <v>293</v>
      </c>
      <c r="Y117" t="s">
        <v>290</v>
      </c>
      <c r="Z117" t="s">
        <v>521</v>
      </c>
      <c r="AA117" t="s">
        <v>292</v>
      </c>
      <c r="AB117" t="s">
        <v>293</v>
      </c>
      <c r="AC117" t="s">
        <v>313</v>
      </c>
      <c r="AD117" t="s">
        <v>295</v>
      </c>
    </row>
    <row r="118" spans="1:30">
      <c r="A118" t="s">
        <v>813</v>
      </c>
      <c r="B118" t="s">
        <v>136</v>
      </c>
      <c r="C118" s="3">
        <v>0.196287</v>
      </c>
      <c r="D118" s="3">
        <v>4</v>
      </c>
      <c r="E118" s="3">
        <v>0.077912</v>
      </c>
      <c r="F118" s="3">
        <v>2</v>
      </c>
      <c r="G118" s="3">
        <v>0.336187</v>
      </c>
      <c r="H118" s="3">
        <v>8</v>
      </c>
      <c r="I118" s="3">
        <v>4.513035</v>
      </c>
      <c r="J118" s="3">
        <v>103</v>
      </c>
      <c r="K118" s="3">
        <v>5.987652</v>
      </c>
      <c r="L118" s="3">
        <v>146</v>
      </c>
      <c r="M118" s="3">
        <v>2.262135</v>
      </c>
      <c r="N118">
        <v>48</v>
      </c>
      <c r="O118" s="16">
        <v>2.7988850524054e-5</v>
      </c>
      <c r="P118">
        <v>3.39058036965423</v>
      </c>
      <c r="Q118" t="s">
        <v>157</v>
      </c>
      <c r="R118" t="s">
        <v>136</v>
      </c>
      <c r="S118" t="s">
        <v>136</v>
      </c>
      <c r="T118" t="s">
        <v>136</v>
      </c>
      <c r="U118" t="s">
        <v>136</v>
      </c>
      <c r="V118" t="s">
        <v>136</v>
      </c>
      <c r="W118" t="s">
        <v>136</v>
      </c>
      <c r="X118" t="s">
        <v>136</v>
      </c>
      <c r="Y118" t="s">
        <v>136</v>
      </c>
      <c r="Z118" t="s">
        <v>136</v>
      </c>
      <c r="AA118" t="s">
        <v>136</v>
      </c>
      <c r="AB118" t="s">
        <v>136</v>
      </c>
      <c r="AC118" t="s">
        <v>136</v>
      </c>
      <c r="AD118" t="s">
        <v>136</v>
      </c>
    </row>
    <row r="119" spans="1:30">
      <c r="A119" t="s">
        <v>814</v>
      </c>
      <c r="B119" t="s">
        <v>814</v>
      </c>
      <c r="C119" s="3">
        <v>2.526755</v>
      </c>
      <c r="D119" s="3">
        <v>288</v>
      </c>
      <c r="E119" s="3">
        <v>0.356619</v>
      </c>
      <c r="F119" s="3">
        <v>36</v>
      </c>
      <c r="G119" s="3">
        <v>2.068941</v>
      </c>
      <c r="H119" s="3">
        <v>253</v>
      </c>
      <c r="I119" s="3">
        <v>10.461943</v>
      </c>
      <c r="J119" s="3">
        <v>1291</v>
      </c>
      <c r="K119" s="3">
        <v>17.609901</v>
      </c>
      <c r="L119" s="3">
        <v>2320</v>
      </c>
      <c r="M119" s="3">
        <v>4.114801</v>
      </c>
      <c r="N119">
        <v>489</v>
      </c>
      <c r="O119">
        <v>0.0055674775168463</v>
      </c>
      <c r="P119">
        <v>2.09436244507932</v>
      </c>
      <c r="Q119" t="s">
        <v>157</v>
      </c>
      <c r="R119" t="s">
        <v>136</v>
      </c>
      <c r="S119" t="s">
        <v>136</v>
      </c>
      <c r="T119" t="s">
        <v>815</v>
      </c>
      <c r="U119" t="s">
        <v>816</v>
      </c>
      <c r="V119" t="s">
        <v>817</v>
      </c>
      <c r="W119" t="s">
        <v>186</v>
      </c>
      <c r="X119" t="s">
        <v>187</v>
      </c>
      <c r="Y119" t="s">
        <v>818</v>
      </c>
      <c r="Z119" t="s">
        <v>819</v>
      </c>
      <c r="AA119" t="s">
        <v>209</v>
      </c>
      <c r="AB119" t="s">
        <v>187</v>
      </c>
      <c r="AC119" t="s">
        <v>820</v>
      </c>
      <c r="AD119" t="s">
        <v>281</v>
      </c>
    </row>
    <row r="120" spans="1:30">
      <c r="A120" t="s">
        <v>821</v>
      </c>
      <c r="B120" t="s">
        <v>821</v>
      </c>
      <c r="C120" s="3">
        <v>1.890882</v>
      </c>
      <c r="D120" s="3">
        <v>203</v>
      </c>
      <c r="E120" s="3">
        <v>0.767398</v>
      </c>
      <c r="F120" s="3">
        <v>73</v>
      </c>
      <c r="G120" s="3">
        <v>1.367356</v>
      </c>
      <c r="H120" s="3">
        <v>157</v>
      </c>
      <c r="I120" s="3">
        <v>19.954309</v>
      </c>
      <c r="J120" s="3">
        <v>2314</v>
      </c>
      <c r="K120" s="3">
        <v>6.673456</v>
      </c>
      <c r="L120" s="3">
        <v>827</v>
      </c>
      <c r="M120" s="3">
        <v>9.92202</v>
      </c>
      <c r="N120">
        <v>1108</v>
      </c>
      <c r="O120" s="16">
        <v>1.91798831076914e-6</v>
      </c>
      <c r="P120">
        <v>2.48574136691729</v>
      </c>
      <c r="Q120" t="s">
        <v>157</v>
      </c>
      <c r="R120" t="s">
        <v>325</v>
      </c>
      <c r="S120" t="s">
        <v>326</v>
      </c>
      <c r="T120" t="s">
        <v>178</v>
      </c>
      <c r="U120" t="s">
        <v>822</v>
      </c>
      <c r="V120" t="s">
        <v>136</v>
      </c>
      <c r="W120" t="s">
        <v>136</v>
      </c>
      <c r="X120" t="s">
        <v>136</v>
      </c>
      <c r="Y120" t="s">
        <v>352</v>
      </c>
      <c r="Z120" t="s">
        <v>823</v>
      </c>
      <c r="AA120" t="s">
        <v>164</v>
      </c>
      <c r="AB120" t="s">
        <v>165</v>
      </c>
      <c r="AC120" t="s">
        <v>824</v>
      </c>
      <c r="AD120" t="s">
        <v>184</v>
      </c>
    </row>
    <row r="121" spans="1:30">
      <c r="A121" t="s">
        <v>825</v>
      </c>
      <c r="B121" t="s">
        <v>825</v>
      </c>
      <c r="C121" s="3">
        <v>1.819836</v>
      </c>
      <c r="D121" s="3">
        <v>80</v>
      </c>
      <c r="E121" s="3">
        <v>6.154838</v>
      </c>
      <c r="F121" s="3">
        <v>239</v>
      </c>
      <c r="G121" s="3">
        <v>3.332008</v>
      </c>
      <c r="H121" s="3">
        <v>157</v>
      </c>
      <c r="I121" s="3">
        <v>0.644867</v>
      </c>
      <c r="J121" s="3">
        <v>31</v>
      </c>
      <c r="K121" s="3">
        <v>0.704632</v>
      </c>
      <c r="L121" s="3">
        <v>36</v>
      </c>
      <c r="M121" s="3">
        <v>1.14483</v>
      </c>
      <c r="N121">
        <v>53</v>
      </c>
      <c r="O121">
        <v>0.000402174484979335</v>
      </c>
      <c r="P121">
        <v>-2.83815434846553</v>
      </c>
      <c r="Q121" t="s">
        <v>131</v>
      </c>
      <c r="R121" t="s">
        <v>136</v>
      </c>
      <c r="S121" t="s">
        <v>136</v>
      </c>
      <c r="T121" t="s">
        <v>178</v>
      </c>
      <c r="U121" t="s">
        <v>136</v>
      </c>
      <c r="V121" t="s">
        <v>136</v>
      </c>
      <c r="W121" t="s">
        <v>136</v>
      </c>
      <c r="X121" t="s">
        <v>136</v>
      </c>
      <c r="Y121" t="s">
        <v>826</v>
      </c>
      <c r="Z121" t="s">
        <v>827</v>
      </c>
      <c r="AA121" t="s">
        <v>83</v>
      </c>
      <c r="AB121" t="s">
        <v>191</v>
      </c>
      <c r="AC121" t="s">
        <v>828</v>
      </c>
      <c r="AD121" t="s">
        <v>184</v>
      </c>
    </row>
    <row r="122" spans="1:30">
      <c r="A122" t="s">
        <v>829</v>
      </c>
      <c r="B122" t="s">
        <v>829</v>
      </c>
      <c r="C122" s="3">
        <v>6.27501</v>
      </c>
      <c r="D122" s="3">
        <v>437</v>
      </c>
      <c r="E122" s="3">
        <v>19.640919</v>
      </c>
      <c r="F122" s="3">
        <v>1211</v>
      </c>
      <c r="G122" s="3">
        <v>12.393194</v>
      </c>
      <c r="H122" s="3">
        <v>925</v>
      </c>
      <c r="I122" s="3">
        <v>2.560202</v>
      </c>
      <c r="J122" s="3">
        <v>194</v>
      </c>
      <c r="K122" s="3">
        <v>5.164552</v>
      </c>
      <c r="L122" s="3">
        <v>417</v>
      </c>
      <c r="M122" s="3">
        <v>2.86675</v>
      </c>
      <c r="N122">
        <v>209</v>
      </c>
      <c r="O122">
        <v>0.000609281860884131</v>
      </c>
      <c r="P122">
        <v>-2.55766216770902</v>
      </c>
      <c r="Q122" t="s">
        <v>131</v>
      </c>
      <c r="R122" t="s">
        <v>136</v>
      </c>
      <c r="S122" t="s">
        <v>136</v>
      </c>
      <c r="T122" t="s">
        <v>830</v>
      </c>
      <c r="U122" t="s">
        <v>831</v>
      </c>
      <c r="V122" t="s">
        <v>136</v>
      </c>
      <c r="W122" t="s">
        <v>136</v>
      </c>
      <c r="X122" t="s">
        <v>136</v>
      </c>
      <c r="Y122" t="s">
        <v>433</v>
      </c>
      <c r="Z122" t="s">
        <v>832</v>
      </c>
      <c r="AA122" t="s">
        <v>141</v>
      </c>
      <c r="AB122" t="s">
        <v>142</v>
      </c>
      <c r="AC122" t="s">
        <v>833</v>
      </c>
      <c r="AD122" t="s">
        <v>834</v>
      </c>
    </row>
    <row r="123" spans="1:30">
      <c r="A123" t="s">
        <v>835</v>
      </c>
      <c r="B123" t="s">
        <v>835</v>
      </c>
      <c r="C123" s="3">
        <v>2.329296</v>
      </c>
      <c r="D123" s="3">
        <v>142</v>
      </c>
      <c r="E123" s="3">
        <v>0.593042</v>
      </c>
      <c r="F123" s="3">
        <v>32</v>
      </c>
      <c r="G123" s="3">
        <v>1.537692</v>
      </c>
      <c r="H123" s="3">
        <v>101</v>
      </c>
      <c r="I123" s="3">
        <v>26.936981</v>
      </c>
      <c r="J123" s="3">
        <v>1777</v>
      </c>
      <c r="K123" s="3">
        <v>19.179466</v>
      </c>
      <c r="L123" s="3">
        <v>1351</v>
      </c>
      <c r="M123" s="3">
        <v>6.511727</v>
      </c>
      <c r="N123">
        <v>414</v>
      </c>
      <c r="O123" s="16">
        <v>6.13151761718944e-6</v>
      </c>
      <c r="P123">
        <v>2.86337956077982</v>
      </c>
      <c r="Q123" t="s">
        <v>157</v>
      </c>
      <c r="R123" t="s">
        <v>136</v>
      </c>
      <c r="S123" t="s">
        <v>136</v>
      </c>
      <c r="T123" t="s">
        <v>836</v>
      </c>
      <c r="U123" t="s">
        <v>837</v>
      </c>
      <c r="V123" t="s">
        <v>136</v>
      </c>
      <c r="W123" t="s">
        <v>838</v>
      </c>
      <c r="X123" t="s">
        <v>839</v>
      </c>
      <c r="Y123" t="s">
        <v>840</v>
      </c>
      <c r="Z123" t="s">
        <v>136</v>
      </c>
      <c r="AA123" t="s">
        <v>164</v>
      </c>
      <c r="AB123" t="s">
        <v>165</v>
      </c>
      <c r="AC123" t="s">
        <v>841</v>
      </c>
      <c r="AD123" t="s">
        <v>842</v>
      </c>
    </row>
    <row r="124" spans="1:30">
      <c r="A124" t="s">
        <v>843</v>
      </c>
      <c r="B124" t="s">
        <v>843</v>
      </c>
      <c r="C124" s="3">
        <v>10.229707</v>
      </c>
      <c r="D124" s="3">
        <v>651</v>
      </c>
      <c r="E124" s="3">
        <v>26.829525</v>
      </c>
      <c r="F124" s="3">
        <v>1511</v>
      </c>
      <c r="G124" s="3">
        <v>16.421299</v>
      </c>
      <c r="H124" s="3">
        <v>1120</v>
      </c>
      <c r="I124" s="3">
        <v>2.9448</v>
      </c>
      <c r="J124" s="3">
        <v>204</v>
      </c>
      <c r="K124" s="3">
        <v>1.504281</v>
      </c>
      <c r="L124" s="3">
        <v>111</v>
      </c>
      <c r="M124" s="3">
        <v>7.013278</v>
      </c>
      <c r="N124">
        <v>466</v>
      </c>
      <c r="O124">
        <v>0.000470799901407769</v>
      </c>
      <c r="P124">
        <v>-2.84608975092764</v>
      </c>
      <c r="Q124" t="s">
        <v>131</v>
      </c>
      <c r="R124" t="s">
        <v>190</v>
      </c>
      <c r="S124" t="s">
        <v>191</v>
      </c>
      <c r="T124" t="s">
        <v>178</v>
      </c>
      <c r="U124" t="s">
        <v>844</v>
      </c>
      <c r="V124" t="s">
        <v>136</v>
      </c>
      <c r="W124" t="s">
        <v>190</v>
      </c>
      <c r="X124" t="s">
        <v>191</v>
      </c>
      <c r="Y124" t="s">
        <v>181</v>
      </c>
      <c r="Z124" t="s">
        <v>845</v>
      </c>
      <c r="AA124" t="s">
        <v>83</v>
      </c>
      <c r="AB124" t="s">
        <v>191</v>
      </c>
      <c r="AC124" t="s">
        <v>846</v>
      </c>
      <c r="AD124" t="s">
        <v>184</v>
      </c>
    </row>
    <row r="125" spans="1:30">
      <c r="A125" t="s">
        <v>847</v>
      </c>
      <c r="B125" t="s">
        <v>847</v>
      </c>
      <c r="C125" s="3">
        <v>1.246382</v>
      </c>
      <c r="D125" s="3">
        <v>48</v>
      </c>
      <c r="E125" s="3">
        <v>1.048604</v>
      </c>
      <c r="F125" s="3">
        <v>36</v>
      </c>
      <c r="G125" s="3">
        <v>1.256378</v>
      </c>
      <c r="H125" s="3">
        <v>51</v>
      </c>
      <c r="I125" s="3">
        <v>7.019678</v>
      </c>
      <c r="J125" s="3">
        <v>289</v>
      </c>
      <c r="K125" s="3">
        <v>11.337399</v>
      </c>
      <c r="L125" s="3">
        <v>497</v>
      </c>
      <c r="M125" s="3">
        <v>6.62679</v>
      </c>
      <c r="N125">
        <v>262</v>
      </c>
      <c r="O125" s="16">
        <v>5.57918758248487e-5</v>
      </c>
      <c r="P125">
        <v>2.06765125092427</v>
      </c>
      <c r="Q125" t="s">
        <v>157</v>
      </c>
      <c r="R125" t="s">
        <v>190</v>
      </c>
      <c r="S125" t="s">
        <v>191</v>
      </c>
      <c r="T125" t="s">
        <v>848</v>
      </c>
      <c r="U125" t="s">
        <v>849</v>
      </c>
      <c r="V125" t="s">
        <v>136</v>
      </c>
      <c r="W125" t="s">
        <v>136</v>
      </c>
      <c r="X125" t="s">
        <v>136</v>
      </c>
      <c r="Y125" t="s">
        <v>181</v>
      </c>
      <c r="Z125" t="s">
        <v>850</v>
      </c>
      <c r="AA125" t="s">
        <v>136</v>
      </c>
      <c r="AB125" t="s">
        <v>136</v>
      </c>
      <c r="AC125" t="s">
        <v>851</v>
      </c>
      <c r="AD125" t="s">
        <v>195</v>
      </c>
    </row>
    <row r="126" spans="1:30">
      <c r="A126" t="s">
        <v>852</v>
      </c>
      <c r="B126" t="s">
        <v>136</v>
      </c>
      <c r="C126" s="3">
        <v>266.859695</v>
      </c>
      <c r="D126" s="3">
        <v>2899</v>
      </c>
      <c r="E126" s="3">
        <v>374.849449</v>
      </c>
      <c r="F126" s="3">
        <v>3613</v>
      </c>
      <c r="G126" s="3">
        <v>572.642464</v>
      </c>
      <c r="H126" s="3">
        <v>6553</v>
      </c>
      <c r="I126" s="3">
        <v>123.573152</v>
      </c>
      <c r="J126" s="3">
        <v>1476</v>
      </c>
      <c r="K126" s="3">
        <v>93.692758</v>
      </c>
      <c r="L126" s="3">
        <v>1177</v>
      </c>
      <c r="M126" s="3">
        <v>208.110815</v>
      </c>
      <c r="N126">
        <v>2352</v>
      </c>
      <c r="O126">
        <v>0.000314038545354228</v>
      </c>
      <c r="P126">
        <v>-2.12229167909903</v>
      </c>
      <c r="Q126" t="s">
        <v>131</v>
      </c>
      <c r="R126" t="s">
        <v>136</v>
      </c>
      <c r="S126" t="s">
        <v>136</v>
      </c>
      <c r="T126" t="s">
        <v>136</v>
      </c>
      <c r="U126" t="s">
        <v>136</v>
      </c>
      <c r="V126" t="s">
        <v>136</v>
      </c>
      <c r="W126" t="s">
        <v>136</v>
      </c>
      <c r="X126" t="s">
        <v>136</v>
      </c>
      <c r="Y126" t="s">
        <v>136</v>
      </c>
      <c r="Z126" t="s">
        <v>136</v>
      </c>
      <c r="AA126" t="s">
        <v>136</v>
      </c>
      <c r="AB126" t="s">
        <v>136</v>
      </c>
      <c r="AC126" t="s">
        <v>136</v>
      </c>
      <c r="AD126" t="s">
        <v>136</v>
      </c>
    </row>
    <row r="127" spans="1:30">
      <c r="A127" t="s">
        <v>853</v>
      </c>
      <c r="B127" t="s">
        <v>853</v>
      </c>
      <c r="C127" s="3">
        <v>0.313823</v>
      </c>
      <c r="D127" s="3">
        <v>11</v>
      </c>
      <c r="E127" s="3">
        <v>0.321768</v>
      </c>
      <c r="F127" s="3">
        <v>10</v>
      </c>
      <c r="G127" s="3">
        <v>0.322739</v>
      </c>
      <c r="H127" s="3">
        <v>13</v>
      </c>
      <c r="I127" s="3">
        <v>7.377939</v>
      </c>
      <c r="J127" s="3">
        <v>280</v>
      </c>
      <c r="K127" s="3">
        <v>2.367533</v>
      </c>
      <c r="L127" s="3">
        <v>96</v>
      </c>
      <c r="M127" s="3">
        <v>4.286669</v>
      </c>
      <c r="N127">
        <v>157</v>
      </c>
      <c r="O127" s="16">
        <v>1.48419979378498e-5</v>
      </c>
      <c r="P127">
        <v>2.96220157850374</v>
      </c>
      <c r="Q127" t="s">
        <v>157</v>
      </c>
      <c r="R127" t="s">
        <v>136</v>
      </c>
      <c r="S127" t="s">
        <v>136</v>
      </c>
      <c r="T127" t="s">
        <v>854</v>
      </c>
      <c r="U127" t="s">
        <v>855</v>
      </c>
      <c r="V127" t="s">
        <v>180</v>
      </c>
      <c r="W127" t="s">
        <v>136</v>
      </c>
      <c r="X127" t="s">
        <v>136</v>
      </c>
      <c r="Y127" t="s">
        <v>856</v>
      </c>
      <c r="Z127" t="s">
        <v>857</v>
      </c>
      <c r="AA127" t="s">
        <v>164</v>
      </c>
      <c r="AB127" t="s">
        <v>165</v>
      </c>
      <c r="AC127" t="s">
        <v>858</v>
      </c>
      <c r="AD127" t="s">
        <v>859</v>
      </c>
    </row>
    <row r="128" spans="1:30">
      <c r="A128" t="s">
        <v>860</v>
      </c>
      <c r="B128" t="s">
        <v>136</v>
      </c>
      <c r="C128" s="3">
        <v>1.331971</v>
      </c>
      <c r="D128" s="3">
        <v>58</v>
      </c>
      <c r="E128" s="3">
        <v>1.85033</v>
      </c>
      <c r="F128" s="3">
        <v>71</v>
      </c>
      <c r="G128" s="3">
        <v>2.139652</v>
      </c>
      <c r="H128" s="3">
        <v>99</v>
      </c>
      <c r="I128" s="3">
        <v>0.371989</v>
      </c>
      <c r="J128" s="3">
        <v>18</v>
      </c>
      <c r="K128" s="3">
        <v>0.474877</v>
      </c>
      <c r="L128" s="3">
        <v>24</v>
      </c>
      <c r="M128" s="3">
        <v>0.71872</v>
      </c>
      <c r="N128">
        <v>33</v>
      </c>
      <c r="O128">
        <v>0.000570721624181717</v>
      </c>
      <c r="P128">
        <v>-2.33974414971566</v>
      </c>
      <c r="Q128" t="s">
        <v>131</v>
      </c>
      <c r="R128" t="s">
        <v>136</v>
      </c>
      <c r="S128" t="s">
        <v>136</v>
      </c>
      <c r="T128" t="s">
        <v>768</v>
      </c>
      <c r="U128" t="s">
        <v>861</v>
      </c>
      <c r="V128" t="s">
        <v>136</v>
      </c>
      <c r="W128" t="s">
        <v>136</v>
      </c>
      <c r="X128" t="s">
        <v>136</v>
      </c>
      <c r="Y128" t="s">
        <v>862</v>
      </c>
      <c r="Z128" t="s">
        <v>136</v>
      </c>
      <c r="AA128" t="s">
        <v>136</v>
      </c>
      <c r="AB128" t="s">
        <v>136</v>
      </c>
      <c r="AC128" t="s">
        <v>863</v>
      </c>
      <c r="AD128" t="s">
        <v>281</v>
      </c>
    </row>
    <row r="129" spans="1:30">
      <c r="A129" t="s">
        <v>864</v>
      </c>
      <c r="B129" t="s">
        <v>864</v>
      </c>
      <c r="C129" s="3">
        <v>0.121298</v>
      </c>
      <c r="D129" s="3">
        <v>15</v>
      </c>
      <c r="E129" s="3">
        <v>0</v>
      </c>
      <c r="F129" s="3">
        <v>0</v>
      </c>
      <c r="G129" s="3">
        <v>0.051553</v>
      </c>
      <c r="H129" s="3">
        <v>7</v>
      </c>
      <c r="I129" s="3">
        <v>0.84898</v>
      </c>
      <c r="J129" s="3">
        <v>113</v>
      </c>
      <c r="K129" s="3">
        <v>2.638347</v>
      </c>
      <c r="L129" s="3">
        <v>374</v>
      </c>
      <c r="M129" s="3">
        <v>0.290404</v>
      </c>
      <c r="N129">
        <v>38</v>
      </c>
      <c r="O129">
        <v>0.00134261046835198</v>
      </c>
      <c r="P129">
        <v>3.46110001472766</v>
      </c>
      <c r="Q129" t="s">
        <v>157</v>
      </c>
      <c r="R129" t="s">
        <v>136</v>
      </c>
      <c r="S129" t="s">
        <v>136</v>
      </c>
      <c r="T129" t="s">
        <v>865</v>
      </c>
      <c r="U129" t="s">
        <v>136</v>
      </c>
      <c r="V129" t="s">
        <v>136</v>
      </c>
      <c r="W129" t="s">
        <v>136</v>
      </c>
      <c r="X129" t="s">
        <v>136</v>
      </c>
      <c r="Y129" t="s">
        <v>866</v>
      </c>
      <c r="Z129" t="s">
        <v>867</v>
      </c>
      <c r="AA129" t="s">
        <v>164</v>
      </c>
      <c r="AB129" t="s">
        <v>165</v>
      </c>
      <c r="AC129" t="s">
        <v>868</v>
      </c>
      <c r="AD129" t="s">
        <v>281</v>
      </c>
    </row>
    <row r="130" spans="1:30">
      <c r="A130" t="s">
        <v>869</v>
      </c>
      <c r="B130" t="s">
        <v>869</v>
      </c>
      <c r="C130" s="3">
        <v>0.745247</v>
      </c>
      <c r="D130" s="3">
        <v>30</v>
      </c>
      <c r="E130" s="3">
        <v>0.222823</v>
      </c>
      <c r="F130" s="3">
        <v>8</v>
      </c>
      <c r="G130" s="3">
        <v>0.970785</v>
      </c>
      <c r="H130" s="3">
        <v>41</v>
      </c>
      <c r="I130" s="3">
        <v>16.8281</v>
      </c>
      <c r="J130" s="3">
        <v>716</v>
      </c>
      <c r="K130" s="3">
        <v>12.853741</v>
      </c>
      <c r="L130" s="3">
        <v>584</v>
      </c>
      <c r="M130" s="3">
        <v>5.41555</v>
      </c>
      <c r="N130">
        <v>222</v>
      </c>
      <c r="O130" s="16">
        <v>3.57118800559611e-8</v>
      </c>
      <c r="P130">
        <v>3.42511670783385</v>
      </c>
      <c r="Q130" t="s">
        <v>157</v>
      </c>
      <c r="R130" t="s">
        <v>170</v>
      </c>
      <c r="S130" t="s">
        <v>171</v>
      </c>
      <c r="T130" t="s">
        <v>870</v>
      </c>
      <c r="U130" t="s">
        <v>871</v>
      </c>
      <c r="V130" t="s">
        <v>684</v>
      </c>
      <c r="W130" t="s">
        <v>872</v>
      </c>
      <c r="X130" t="s">
        <v>873</v>
      </c>
      <c r="Y130" t="s">
        <v>874</v>
      </c>
      <c r="Z130" t="s">
        <v>875</v>
      </c>
      <c r="AA130" t="s">
        <v>686</v>
      </c>
      <c r="AB130" t="s">
        <v>219</v>
      </c>
      <c r="AC130" t="s">
        <v>876</v>
      </c>
      <c r="AD130" t="s">
        <v>877</v>
      </c>
    </row>
    <row r="131" spans="1:30">
      <c r="A131" t="s">
        <v>878</v>
      </c>
      <c r="B131" t="s">
        <v>878</v>
      </c>
      <c r="C131" s="3">
        <v>8.491291</v>
      </c>
      <c r="D131" s="3">
        <v>707</v>
      </c>
      <c r="E131" s="3">
        <v>1.85659</v>
      </c>
      <c r="F131" s="3">
        <v>137</v>
      </c>
      <c r="G131" s="3">
        <v>13.722457</v>
      </c>
      <c r="H131" s="3">
        <v>1225</v>
      </c>
      <c r="I131" s="3">
        <v>84.261513</v>
      </c>
      <c r="J131" s="3">
        <v>7607</v>
      </c>
      <c r="K131" s="3">
        <v>41.020283</v>
      </c>
      <c r="L131" s="3">
        <v>3955</v>
      </c>
      <c r="M131" s="3">
        <v>44.865211</v>
      </c>
      <c r="N131">
        <v>3900</v>
      </c>
      <c r="O131">
        <v>0.000671619537351684</v>
      </c>
      <c r="P131">
        <v>2.20567392107813</v>
      </c>
      <c r="Q131" t="s">
        <v>157</v>
      </c>
      <c r="R131" t="s">
        <v>371</v>
      </c>
      <c r="S131" t="s">
        <v>293</v>
      </c>
      <c r="T131" t="s">
        <v>879</v>
      </c>
      <c r="U131" t="s">
        <v>880</v>
      </c>
      <c r="V131" t="s">
        <v>881</v>
      </c>
      <c r="W131" t="s">
        <v>371</v>
      </c>
      <c r="X131" t="s">
        <v>293</v>
      </c>
      <c r="Y131" t="s">
        <v>882</v>
      </c>
      <c r="Z131" t="s">
        <v>883</v>
      </c>
      <c r="AA131" t="s">
        <v>292</v>
      </c>
      <c r="AB131" t="s">
        <v>293</v>
      </c>
      <c r="AC131" t="s">
        <v>884</v>
      </c>
      <c r="AD131" t="s">
        <v>885</v>
      </c>
    </row>
    <row r="132" spans="1:30">
      <c r="A132" t="s">
        <v>886</v>
      </c>
      <c r="B132" t="s">
        <v>136</v>
      </c>
      <c r="C132" s="3">
        <v>5.313381</v>
      </c>
      <c r="D132" s="3">
        <v>214</v>
      </c>
      <c r="E132" s="3">
        <v>3.729832</v>
      </c>
      <c r="F132" s="3">
        <v>137</v>
      </c>
      <c r="G132" s="3">
        <v>8.424088</v>
      </c>
      <c r="H132" s="3">
        <v>356</v>
      </c>
      <c r="I132" s="3">
        <v>0.705168</v>
      </c>
      <c r="J132" s="3">
        <v>34</v>
      </c>
      <c r="K132" s="3">
        <v>0</v>
      </c>
      <c r="L132" s="3">
        <v>0</v>
      </c>
      <c r="M132" s="3">
        <v>1.088328</v>
      </c>
      <c r="N132">
        <v>50</v>
      </c>
      <c r="O132">
        <v>0.00289102109527942</v>
      </c>
      <c r="P132">
        <v>-3.24790290431024</v>
      </c>
      <c r="Q132" t="s">
        <v>131</v>
      </c>
      <c r="R132" t="s">
        <v>136</v>
      </c>
      <c r="S132" t="s">
        <v>136</v>
      </c>
      <c r="T132" t="s">
        <v>136</v>
      </c>
      <c r="U132" t="s">
        <v>136</v>
      </c>
      <c r="V132" t="s">
        <v>136</v>
      </c>
      <c r="W132" t="s">
        <v>136</v>
      </c>
      <c r="X132" t="s">
        <v>136</v>
      </c>
      <c r="Y132" t="s">
        <v>136</v>
      </c>
      <c r="Z132" t="s">
        <v>136</v>
      </c>
      <c r="AA132" t="s">
        <v>136</v>
      </c>
      <c r="AB132" t="s">
        <v>136</v>
      </c>
      <c r="AC132" t="s">
        <v>136</v>
      </c>
      <c r="AD132" t="s">
        <v>136</v>
      </c>
    </row>
    <row r="133" spans="1:30">
      <c r="A133" t="s">
        <v>887</v>
      </c>
      <c r="B133" t="s">
        <v>887</v>
      </c>
      <c r="C133" s="3">
        <v>16.416647</v>
      </c>
      <c r="D133" s="3">
        <v>859</v>
      </c>
      <c r="E133" s="3">
        <v>31.806353</v>
      </c>
      <c r="F133" s="3">
        <v>1474</v>
      </c>
      <c r="G133" s="3">
        <v>15.142146</v>
      </c>
      <c r="H133" s="3">
        <v>850</v>
      </c>
      <c r="I133" s="3">
        <v>1.194729</v>
      </c>
      <c r="J133" s="3">
        <v>68</v>
      </c>
      <c r="K133" s="3">
        <v>5.490314</v>
      </c>
      <c r="L133" s="3">
        <v>333</v>
      </c>
      <c r="M133" s="3">
        <v>5.532915</v>
      </c>
      <c r="N133">
        <v>303</v>
      </c>
      <c r="O133">
        <v>0.000262861856934888</v>
      </c>
      <c r="P133">
        <v>-2.96479923750834</v>
      </c>
      <c r="Q133" t="s">
        <v>131</v>
      </c>
      <c r="R133" t="s">
        <v>136</v>
      </c>
      <c r="S133" t="s">
        <v>136</v>
      </c>
      <c r="T133" t="s">
        <v>136</v>
      </c>
      <c r="U133" t="s">
        <v>888</v>
      </c>
      <c r="V133" t="s">
        <v>136</v>
      </c>
      <c r="W133" t="s">
        <v>136</v>
      </c>
      <c r="X133" t="s">
        <v>136</v>
      </c>
      <c r="Y133" t="s">
        <v>702</v>
      </c>
      <c r="Z133" t="s">
        <v>136</v>
      </c>
      <c r="AA133" t="s">
        <v>164</v>
      </c>
      <c r="AB133" t="s">
        <v>165</v>
      </c>
      <c r="AC133" t="s">
        <v>889</v>
      </c>
      <c r="AD133" t="s">
        <v>136</v>
      </c>
    </row>
    <row r="134" spans="1:30">
      <c r="A134" t="s">
        <v>890</v>
      </c>
      <c r="B134" t="s">
        <v>890</v>
      </c>
      <c r="C134" s="3">
        <v>0.563409</v>
      </c>
      <c r="D134" s="3">
        <v>17</v>
      </c>
      <c r="E134" s="3">
        <v>0</v>
      </c>
      <c r="F134" s="3">
        <v>0</v>
      </c>
      <c r="G134" s="3">
        <v>0.573829</v>
      </c>
      <c r="H134" s="3">
        <v>18</v>
      </c>
      <c r="I134" s="3">
        <v>4.699152</v>
      </c>
      <c r="J134" s="3">
        <v>149</v>
      </c>
      <c r="K134" s="3">
        <v>4.766048</v>
      </c>
      <c r="L134" s="3">
        <v>161</v>
      </c>
      <c r="M134" s="3">
        <v>2.236838</v>
      </c>
      <c r="N134">
        <v>68</v>
      </c>
      <c r="O134">
        <v>0.00551553343499418</v>
      </c>
      <c r="P134">
        <v>2.60054142876127</v>
      </c>
      <c r="Q134" t="s">
        <v>157</v>
      </c>
      <c r="R134" t="s">
        <v>136</v>
      </c>
      <c r="S134" t="s">
        <v>136</v>
      </c>
      <c r="T134" t="s">
        <v>136</v>
      </c>
      <c r="U134" t="s">
        <v>136</v>
      </c>
      <c r="V134" t="s">
        <v>136</v>
      </c>
      <c r="W134" t="s">
        <v>136</v>
      </c>
      <c r="X134" t="s">
        <v>136</v>
      </c>
      <c r="Y134" t="s">
        <v>136</v>
      </c>
      <c r="Z134" t="s">
        <v>136</v>
      </c>
      <c r="AA134" t="s">
        <v>164</v>
      </c>
      <c r="AB134" t="s">
        <v>165</v>
      </c>
      <c r="AC134" t="s">
        <v>891</v>
      </c>
      <c r="AD134" t="s">
        <v>136</v>
      </c>
    </row>
    <row r="135" spans="1:30">
      <c r="A135" t="s">
        <v>892</v>
      </c>
      <c r="B135" t="s">
        <v>136</v>
      </c>
      <c r="C135" s="3">
        <v>2.48006</v>
      </c>
      <c r="D135" s="3">
        <v>103</v>
      </c>
      <c r="E135" s="3">
        <v>6.555522</v>
      </c>
      <c r="F135" s="3">
        <v>229</v>
      </c>
      <c r="G135" s="3">
        <v>1.429166</v>
      </c>
      <c r="H135" s="3">
        <v>63</v>
      </c>
      <c r="I135" s="3">
        <v>0.814427</v>
      </c>
      <c r="J135" s="3">
        <v>36</v>
      </c>
      <c r="K135" s="3">
        <v>0.235857</v>
      </c>
      <c r="L135" s="3">
        <v>12</v>
      </c>
      <c r="M135" s="3">
        <v>1.022827</v>
      </c>
      <c r="N135">
        <v>43</v>
      </c>
      <c r="O135">
        <v>0.00139956367293073</v>
      </c>
      <c r="P135">
        <v>-2.94969005538254</v>
      </c>
      <c r="Q135" t="s">
        <v>131</v>
      </c>
      <c r="R135" t="s">
        <v>190</v>
      </c>
      <c r="S135" t="s">
        <v>191</v>
      </c>
      <c r="T135" t="s">
        <v>893</v>
      </c>
      <c r="U135" t="s">
        <v>894</v>
      </c>
      <c r="V135" t="s">
        <v>264</v>
      </c>
      <c r="W135" t="s">
        <v>190</v>
      </c>
      <c r="X135" t="s">
        <v>191</v>
      </c>
      <c r="Y135" t="s">
        <v>265</v>
      </c>
      <c r="Z135" t="s">
        <v>895</v>
      </c>
      <c r="AA135" t="s">
        <v>83</v>
      </c>
      <c r="AB135" t="s">
        <v>191</v>
      </c>
      <c r="AC135" t="s">
        <v>896</v>
      </c>
      <c r="AD135" t="s">
        <v>897</v>
      </c>
    </row>
    <row r="136" spans="1:30">
      <c r="A136" t="s">
        <v>898</v>
      </c>
      <c r="B136" t="s">
        <v>898</v>
      </c>
      <c r="C136" s="3">
        <v>7.521548</v>
      </c>
      <c r="D136" s="3">
        <v>100</v>
      </c>
      <c r="E136" s="3">
        <v>25.740278</v>
      </c>
      <c r="F136" s="3">
        <v>301</v>
      </c>
      <c r="G136" s="3">
        <v>5.455067</v>
      </c>
      <c r="H136" s="3">
        <v>77</v>
      </c>
      <c r="I136" s="3">
        <v>3.061603</v>
      </c>
      <c r="J136" s="3">
        <v>44</v>
      </c>
      <c r="K136" s="3">
        <v>1.209594</v>
      </c>
      <c r="L136" s="3">
        <v>19</v>
      </c>
      <c r="M136" s="3">
        <v>1.876276</v>
      </c>
      <c r="N136">
        <v>26</v>
      </c>
      <c r="O136">
        <v>0.000227532255072667</v>
      </c>
      <c r="P136">
        <v>-3.31692528270393</v>
      </c>
      <c r="Q136" t="s">
        <v>131</v>
      </c>
      <c r="R136" t="s">
        <v>136</v>
      </c>
      <c r="S136" t="s">
        <v>136</v>
      </c>
      <c r="T136" t="s">
        <v>136</v>
      </c>
      <c r="U136" t="s">
        <v>136</v>
      </c>
      <c r="V136" t="s">
        <v>136</v>
      </c>
      <c r="W136" t="s">
        <v>136</v>
      </c>
      <c r="X136" t="s">
        <v>136</v>
      </c>
      <c r="Y136" t="s">
        <v>899</v>
      </c>
      <c r="Z136" t="s">
        <v>136</v>
      </c>
      <c r="AA136" t="s">
        <v>164</v>
      </c>
      <c r="AB136" t="s">
        <v>165</v>
      </c>
      <c r="AC136" t="s">
        <v>313</v>
      </c>
      <c r="AD136" t="s">
        <v>136</v>
      </c>
    </row>
    <row r="137" spans="1:30">
      <c r="A137" t="s">
        <v>900</v>
      </c>
      <c r="B137" t="s">
        <v>900</v>
      </c>
      <c r="C137" s="3">
        <v>0.958997</v>
      </c>
      <c r="D137" s="3">
        <v>41</v>
      </c>
      <c r="E137" s="3">
        <v>0.736182</v>
      </c>
      <c r="F137" s="3">
        <v>28</v>
      </c>
      <c r="G137" s="3">
        <v>1.494286</v>
      </c>
      <c r="H137" s="3">
        <v>68</v>
      </c>
      <c r="I137" s="3">
        <v>0.218224</v>
      </c>
      <c r="J137" s="3">
        <v>11</v>
      </c>
      <c r="K137" s="3">
        <v>0.399342</v>
      </c>
      <c r="L137" s="3">
        <v>20</v>
      </c>
      <c r="M137" s="3">
        <v>0.309876</v>
      </c>
      <c r="N137">
        <v>14</v>
      </c>
      <c r="O137">
        <v>0.000968963265373076</v>
      </c>
      <c r="P137">
        <v>-2.24458799306695</v>
      </c>
      <c r="Q137" t="s">
        <v>131</v>
      </c>
      <c r="R137" t="s">
        <v>136</v>
      </c>
      <c r="S137" t="s">
        <v>136</v>
      </c>
      <c r="T137" t="s">
        <v>136</v>
      </c>
      <c r="U137" t="s">
        <v>136</v>
      </c>
      <c r="V137" t="s">
        <v>136</v>
      </c>
      <c r="W137" t="s">
        <v>136</v>
      </c>
      <c r="X137" t="s">
        <v>136</v>
      </c>
      <c r="Y137" t="s">
        <v>901</v>
      </c>
      <c r="Z137" t="s">
        <v>136</v>
      </c>
      <c r="AA137" t="s">
        <v>164</v>
      </c>
      <c r="AB137" t="s">
        <v>165</v>
      </c>
      <c r="AC137" t="s">
        <v>902</v>
      </c>
      <c r="AD137" t="s">
        <v>136</v>
      </c>
    </row>
    <row r="138" spans="1:30">
      <c r="A138" t="s">
        <v>903</v>
      </c>
      <c r="B138" t="s">
        <v>903</v>
      </c>
      <c r="C138" s="3">
        <v>2.201066</v>
      </c>
      <c r="D138" s="3">
        <v>76</v>
      </c>
      <c r="E138" s="3">
        <v>4.071511</v>
      </c>
      <c r="F138" s="3">
        <v>124</v>
      </c>
      <c r="G138" s="3">
        <v>2.363967</v>
      </c>
      <c r="H138" s="3">
        <v>87</v>
      </c>
      <c r="I138" s="3">
        <v>0.255179</v>
      </c>
      <c r="J138" s="3">
        <v>10</v>
      </c>
      <c r="K138" s="3">
        <v>0.414287</v>
      </c>
      <c r="L138" s="3">
        <v>17</v>
      </c>
      <c r="M138" s="3">
        <v>0.163548</v>
      </c>
      <c r="N138">
        <v>6</v>
      </c>
      <c r="O138" s="16">
        <v>4.65234626189815e-7</v>
      </c>
      <c r="P138">
        <v>-3.86925157459004</v>
      </c>
      <c r="Q138" t="s">
        <v>131</v>
      </c>
      <c r="R138" t="s">
        <v>136</v>
      </c>
      <c r="S138" t="s">
        <v>136</v>
      </c>
      <c r="T138" t="s">
        <v>136</v>
      </c>
      <c r="U138" t="s">
        <v>904</v>
      </c>
      <c r="V138" t="s">
        <v>432</v>
      </c>
      <c r="W138" t="s">
        <v>136</v>
      </c>
      <c r="X138" t="s">
        <v>136</v>
      </c>
      <c r="Y138" t="s">
        <v>905</v>
      </c>
      <c r="Z138" t="s">
        <v>906</v>
      </c>
      <c r="AA138" t="s">
        <v>164</v>
      </c>
      <c r="AB138" t="s">
        <v>165</v>
      </c>
      <c r="AC138" t="s">
        <v>907</v>
      </c>
      <c r="AD138" t="s">
        <v>136</v>
      </c>
    </row>
    <row r="139" spans="1:30">
      <c r="A139" t="s">
        <v>908</v>
      </c>
      <c r="B139" t="s">
        <v>908</v>
      </c>
      <c r="C139" s="3">
        <v>4.374813</v>
      </c>
      <c r="D139" s="3">
        <v>180</v>
      </c>
      <c r="E139" s="3">
        <v>0.825033</v>
      </c>
      <c r="F139" s="3">
        <v>31</v>
      </c>
      <c r="G139" s="3">
        <v>2.225734</v>
      </c>
      <c r="H139" s="3">
        <v>99</v>
      </c>
      <c r="I139" s="3">
        <v>15.77422</v>
      </c>
      <c r="J139" s="3">
        <v>704</v>
      </c>
      <c r="K139" s="3">
        <v>33.816734</v>
      </c>
      <c r="L139" s="3">
        <v>1611</v>
      </c>
      <c r="M139" s="3">
        <v>11.344068</v>
      </c>
      <c r="N139">
        <v>488</v>
      </c>
      <c r="O139">
        <v>0.000258606126539003</v>
      </c>
      <c r="P139">
        <v>2.41611853660303</v>
      </c>
      <c r="Q139" t="s">
        <v>157</v>
      </c>
      <c r="R139" t="s">
        <v>136</v>
      </c>
      <c r="S139" t="s">
        <v>136</v>
      </c>
      <c r="T139" t="s">
        <v>909</v>
      </c>
      <c r="U139" t="s">
        <v>910</v>
      </c>
      <c r="V139" t="s">
        <v>136</v>
      </c>
      <c r="W139" t="s">
        <v>254</v>
      </c>
      <c r="X139" t="s">
        <v>255</v>
      </c>
      <c r="Y139" t="s">
        <v>911</v>
      </c>
      <c r="Z139" t="s">
        <v>912</v>
      </c>
      <c r="AA139" t="s">
        <v>164</v>
      </c>
      <c r="AB139" t="s">
        <v>165</v>
      </c>
      <c r="AC139" t="s">
        <v>913</v>
      </c>
      <c r="AD139" t="s">
        <v>914</v>
      </c>
    </row>
    <row r="140" spans="1:30">
      <c r="A140" t="s">
        <v>915</v>
      </c>
      <c r="B140" t="s">
        <v>136</v>
      </c>
      <c r="C140" s="3">
        <v>2.34904699999999</v>
      </c>
      <c r="D140" s="3">
        <v>123</v>
      </c>
      <c r="E140" s="3">
        <v>1.136377</v>
      </c>
      <c r="F140" s="3">
        <v>55</v>
      </c>
      <c r="G140" s="3">
        <v>2.583111</v>
      </c>
      <c r="H140" s="3">
        <v>152</v>
      </c>
      <c r="I140" s="3">
        <v>33.702526</v>
      </c>
      <c r="J140" s="3">
        <v>1885</v>
      </c>
      <c r="K140" s="3">
        <v>24.32265</v>
      </c>
      <c r="L140" s="3">
        <v>1425</v>
      </c>
      <c r="M140" s="3">
        <v>17.665984</v>
      </c>
      <c r="N140">
        <v>1001</v>
      </c>
      <c r="O140" s="16">
        <v>4.80903661555412e-14</v>
      </c>
      <c r="P140">
        <v>2.92137706322013</v>
      </c>
      <c r="Q140" t="s">
        <v>157</v>
      </c>
      <c r="R140" t="s">
        <v>136</v>
      </c>
      <c r="S140" t="s">
        <v>136</v>
      </c>
      <c r="T140" t="s">
        <v>916</v>
      </c>
      <c r="U140" t="s">
        <v>917</v>
      </c>
      <c r="V140" t="s">
        <v>264</v>
      </c>
      <c r="W140" t="s">
        <v>918</v>
      </c>
      <c r="X140" t="s">
        <v>919</v>
      </c>
      <c r="Y140" t="s">
        <v>920</v>
      </c>
      <c r="Z140" t="s">
        <v>921</v>
      </c>
      <c r="AA140" t="s">
        <v>237</v>
      </c>
      <c r="AB140" t="s">
        <v>233</v>
      </c>
      <c r="AC140" t="s">
        <v>922</v>
      </c>
      <c r="AD140" t="s">
        <v>792</v>
      </c>
    </row>
    <row r="141" spans="1:30">
      <c r="A141" t="s">
        <v>923</v>
      </c>
      <c r="B141" t="s">
        <v>923</v>
      </c>
      <c r="C141" s="3">
        <v>1.284794</v>
      </c>
      <c r="D141" s="3">
        <v>171</v>
      </c>
      <c r="E141" s="3">
        <v>0.350248</v>
      </c>
      <c r="F141" s="3">
        <v>42</v>
      </c>
      <c r="G141" s="3">
        <v>1.574626</v>
      </c>
      <c r="H141" s="3">
        <v>224</v>
      </c>
      <c r="I141" s="3">
        <v>8.64682</v>
      </c>
      <c r="J141" s="3">
        <v>1244</v>
      </c>
      <c r="K141" s="3">
        <v>15.350447</v>
      </c>
      <c r="L141" s="3">
        <v>2357</v>
      </c>
      <c r="M141" s="3">
        <v>1.876245</v>
      </c>
      <c r="N141">
        <v>260</v>
      </c>
      <c r="O141">
        <v>0.00412891590184127</v>
      </c>
      <c r="P141">
        <v>2.30926271662846</v>
      </c>
      <c r="Q141" t="s">
        <v>157</v>
      </c>
      <c r="R141" t="s">
        <v>305</v>
      </c>
      <c r="S141" t="s">
        <v>142</v>
      </c>
      <c r="T141" t="s">
        <v>924</v>
      </c>
      <c r="U141" t="s">
        <v>925</v>
      </c>
      <c r="V141" t="s">
        <v>136</v>
      </c>
      <c r="W141" t="s">
        <v>305</v>
      </c>
      <c r="X141" t="s">
        <v>142</v>
      </c>
      <c r="Y141" t="s">
        <v>926</v>
      </c>
      <c r="Z141" t="s">
        <v>927</v>
      </c>
      <c r="AA141" t="s">
        <v>141</v>
      </c>
      <c r="AB141" t="s">
        <v>142</v>
      </c>
      <c r="AC141" t="s">
        <v>928</v>
      </c>
      <c r="AD141" t="s">
        <v>929</v>
      </c>
    </row>
    <row r="142" spans="1:30">
      <c r="A142" t="s">
        <v>930</v>
      </c>
      <c r="B142" t="s">
        <v>136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12.544724</v>
      </c>
      <c r="J142" s="3">
        <v>349</v>
      </c>
      <c r="K142" s="3">
        <v>9.366432</v>
      </c>
      <c r="L142" s="3">
        <v>251</v>
      </c>
      <c r="M142" s="3">
        <v>6.097036</v>
      </c>
      <c r="N142">
        <v>164</v>
      </c>
      <c r="O142" s="16">
        <v>1.91662068801969e-12</v>
      </c>
      <c r="P142">
        <v>7.86831561253654</v>
      </c>
      <c r="Q142" t="s">
        <v>157</v>
      </c>
      <c r="R142" t="s">
        <v>136</v>
      </c>
      <c r="S142" t="s">
        <v>136</v>
      </c>
      <c r="T142" t="s">
        <v>136</v>
      </c>
      <c r="U142" t="s">
        <v>136</v>
      </c>
      <c r="V142" t="s">
        <v>136</v>
      </c>
      <c r="W142" t="s">
        <v>136</v>
      </c>
      <c r="X142" t="s">
        <v>136</v>
      </c>
      <c r="Y142" t="s">
        <v>136</v>
      </c>
      <c r="Z142" t="s">
        <v>136</v>
      </c>
      <c r="AA142" t="s">
        <v>136</v>
      </c>
      <c r="AB142" t="s">
        <v>136</v>
      </c>
      <c r="AC142" t="s">
        <v>136</v>
      </c>
      <c r="AD142" t="s">
        <v>136</v>
      </c>
    </row>
    <row r="143" spans="1:30">
      <c r="A143" t="s">
        <v>931</v>
      </c>
      <c r="B143" t="s">
        <v>931</v>
      </c>
      <c r="C143" s="3">
        <v>22.305447</v>
      </c>
      <c r="D143" s="3">
        <v>1596</v>
      </c>
      <c r="E143" s="3">
        <v>14.831569</v>
      </c>
      <c r="F143" s="3">
        <v>940</v>
      </c>
      <c r="G143" s="3">
        <v>17.313068</v>
      </c>
      <c r="H143" s="3">
        <v>1328</v>
      </c>
      <c r="I143" s="3">
        <v>2.139098</v>
      </c>
      <c r="J143" s="3">
        <v>166</v>
      </c>
      <c r="K143" s="3">
        <v>2.610675</v>
      </c>
      <c r="L143" s="3">
        <v>217</v>
      </c>
      <c r="M143" s="3">
        <v>1.721347</v>
      </c>
      <c r="N143">
        <v>129</v>
      </c>
      <c r="O143" s="16">
        <v>3.86885935135907e-23</v>
      </c>
      <c r="P143">
        <v>-3.66970338260152</v>
      </c>
      <c r="Q143" t="s">
        <v>131</v>
      </c>
      <c r="R143" t="s">
        <v>241</v>
      </c>
      <c r="S143" t="s">
        <v>242</v>
      </c>
      <c r="T143" t="s">
        <v>932</v>
      </c>
      <c r="U143" t="s">
        <v>933</v>
      </c>
      <c r="V143" t="s">
        <v>934</v>
      </c>
      <c r="W143" t="s">
        <v>136</v>
      </c>
      <c r="X143" t="s">
        <v>136</v>
      </c>
      <c r="Y143" t="s">
        <v>935</v>
      </c>
      <c r="Z143" t="s">
        <v>136</v>
      </c>
      <c r="AA143" t="s">
        <v>164</v>
      </c>
      <c r="AB143" t="s">
        <v>165</v>
      </c>
      <c r="AC143" t="s">
        <v>936</v>
      </c>
      <c r="AD143" t="s">
        <v>937</v>
      </c>
    </row>
    <row r="144" spans="1:30">
      <c r="A144" t="s">
        <v>938</v>
      </c>
      <c r="B144" t="s">
        <v>938</v>
      </c>
      <c r="C144" s="3">
        <v>2.823091</v>
      </c>
      <c r="D144" s="3">
        <v>235</v>
      </c>
      <c r="E144" s="3">
        <v>0.462834</v>
      </c>
      <c r="F144" s="3">
        <v>35</v>
      </c>
      <c r="G144" s="3">
        <v>4.652875</v>
      </c>
      <c r="H144" s="3">
        <v>414</v>
      </c>
      <c r="I144" s="3">
        <v>28.442499</v>
      </c>
      <c r="J144" s="3">
        <v>2560</v>
      </c>
      <c r="K144" s="3">
        <v>32.13599</v>
      </c>
      <c r="L144" s="3">
        <v>3088</v>
      </c>
      <c r="M144" s="3">
        <v>8.469036</v>
      </c>
      <c r="N144">
        <v>734</v>
      </c>
      <c r="O144">
        <v>0.00163705494776627</v>
      </c>
      <c r="P144">
        <v>2.45562733044797</v>
      </c>
      <c r="Q144" t="s">
        <v>157</v>
      </c>
      <c r="R144" t="s">
        <v>136</v>
      </c>
      <c r="S144" t="s">
        <v>136</v>
      </c>
      <c r="T144" t="s">
        <v>939</v>
      </c>
      <c r="U144" t="s">
        <v>940</v>
      </c>
      <c r="V144" t="s">
        <v>136</v>
      </c>
      <c r="W144" t="s">
        <v>136</v>
      </c>
      <c r="X144" t="s">
        <v>136</v>
      </c>
      <c r="Y144" t="s">
        <v>136</v>
      </c>
      <c r="Z144" t="s">
        <v>136</v>
      </c>
      <c r="AA144" t="s">
        <v>164</v>
      </c>
      <c r="AB144" t="s">
        <v>165</v>
      </c>
      <c r="AC144" t="s">
        <v>941</v>
      </c>
      <c r="AD144" t="s">
        <v>942</v>
      </c>
    </row>
    <row r="145" spans="1:30">
      <c r="A145" t="s">
        <v>943</v>
      </c>
      <c r="B145" t="s">
        <v>943</v>
      </c>
      <c r="C145" s="3">
        <v>38.1609</v>
      </c>
      <c r="D145" s="3">
        <v>2154</v>
      </c>
      <c r="E145" s="3">
        <v>57.357254</v>
      </c>
      <c r="F145" s="3">
        <v>2868</v>
      </c>
      <c r="G145" s="3">
        <v>33.852428</v>
      </c>
      <c r="H145" s="3">
        <v>2049</v>
      </c>
      <c r="I145" s="3">
        <v>4.983846</v>
      </c>
      <c r="J145" s="3">
        <v>306</v>
      </c>
      <c r="K145" s="3">
        <v>14.285719</v>
      </c>
      <c r="L145" s="3">
        <v>934</v>
      </c>
      <c r="M145" s="3">
        <v>13.412507</v>
      </c>
      <c r="N145">
        <v>791</v>
      </c>
      <c r="O145">
        <v>0.000139724125740139</v>
      </c>
      <c r="P145">
        <v>-2.62738146299839</v>
      </c>
      <c r="Q145" t="s">
        <v>131</v>
      </c>
      <c r="R145" t="s">
        <v>136</v>
      </c>
      <c r="S145" t="s">
        <v>136</v>
      </c>
      <c r="T145" t="s">
        <v>136</v>
      </c>
      <c r="U145" t="s">
        <v>136</v>
      </c>
      <c r="V145" t="s">
        <v>136</v>
      </c>
      <c r="W145" t="s">
        <v>136</v>
      </c>
      <c r="X145" t="s">
        <v>136</v>
      </c>
      <c r="Y145" t="s">
        <v>136</v>
      </c>
      <c r="Z145" t="s">
        <v>136</v>
      </c>
      <c r="AA145" t="s">
        <v>164</v>
      </c>
      <c r="AB145" t="s">
        <v>165</v>
      </c>
      <c r="AC145" t="s">
        <v>944</v>
      </c>
      <c r="AD145" t="s">
        <v>136</v>
      </c>
    </row>
    <row r="146" spans="1:30">
      <c r="A146" t="s">
        <v>945</v>
      </c>
      <c r="B146" t="s">
        <v>945</v>
      </c>
      <c r="C146" s="3">
        <v>7.734043</v>
      </c>
      <c r="D146" s="3">
        <v>298</v>
      </c>
      <c r="E146" s="3">
        <v>20.746344</v>
      </c>
      <c r="F146" s="3">
        <v>709</v>
      </c>
      <c r="G146" s="3">
        <v>9.108795</v>
      </c>
      <c r="H146" s="3">
        <v>377</v>
      </c>
      <c r="I146" s="3">
        <v>0.071903</v>
      </c>
      <c r="J146" s="3">
        <v>4</v>
      </c>
      <c r="K146" s="3">
        <v>0.067233</v>
      </c>
      <c r="L146" s="3">
        <v>4</v>
      </c>
      <c r="M146" s="3">
        <v>0.397776</v>
      </c>
      <c r="N146">
        <v>17</v>
      </c>
      <c r="O146" s="16">
        <v>3.50722403036221e-13</v>
      </c>
      <c r="P146">
        <v>-6.19689041224297</v>
      </c>
      <c r="Q146" t="s">
        <v>131</v>
      </c>
      <c r="R146" t="s">
        <v>218</v>
      </c>
      <c r="S146" t="s">
        <v>219</v>
      </c>
      <c r="T146" t="s">
        <v>946</v>
      </c>
      <c r="U146" t="s">
        <v>947</v>
      </c>
      <c r="V146" t="s">
        <v>763</v>
      </c>
      <c r="W146" t="s">
        <v>366</v>
      </c>
      <c r="X146" t="s">
        <v>367</v>
      </c>
      <c r="Y146" t="s">
        <v>764</v>
      </c>
      <c r="Z146" t="s">
        <v>948</v>
      </c>
      <c r="AA146" t="s">
        <v>686</v>
      </c>
      <c r="AB146" t="s">
        <v>219</v>
      </c>
      <c r="AC146" t="s">
        <v>949</v>
      </c>
      <c r="AD146" t="s">
        <v>950</v>
      </c>
    </row>
    <row r="147" spans="1:30">
      <c r="A147" t="s">
        <v>951</v>
      </c>
      <c r="B147" t="s">
        <v>136</v>
      </c>
      <c r="C147" s="3">
        <v>0.532443</v>
      </c>
      <c r="D147" s="3">
        <v>14</v>
      </c>
      <c r="E147" s="3">
        <v>0.077052</v>
      </c>
      <c r="F147" s="3">
        <v>2</v>
      </c>
      <c r="G147" s="3">
        <v>0.906402</v>
      </c>
      <c r="H147" s="3">
        <v>25</v>
      </c>
      <c r="I147" s="3">
        <v>7.264511</v>
      </c>
      <c r="J147" s="3">
        <v>198</v>
      </c>
      <c r="K147" s="3">
        <v>4.573938</v>
      </c>
      <c r="L147" s="3">
        <v>133</v>
      </c>
      <c r="M147" s="3">
        <v>7.20037</v>
      </c>
      <c r="N147">
        <v>188</v>
      </c>
      <c r="O147" s="16">
        <v>5.16792934754845e-5</v>
      </c>
      <c r="P147">
        <v>2.8911384939978</v>
      </c>
      <c r="Q147" t="s">
        <v>157</v>
      </c>
      <c r="R147" t="s">
        <v>136</v>
      </c>
      <c r="S147" t="s">
        <v>136</v>
      </c>
      <c r="T147" t="s">
        <v>136</v>
      </c>
      <c r="U147" t="s">
        <v>136</v>
      </c>
      <c r="V147" t="s">
        <v>136</v>
      </c>
      <c r="W147" t="s">
        <v>136</v>
      </c>
      <c r="X147" t="s">
        <v>136</v>
      </c>
      <c r="Y147" t="s">
        <v>136</v>
      </c>
      <c r="Z147" t="s">
        <v>136</v>
      </c>
      <c r="AA147" t="s">
        <v>136</v>
      </c>
      <c r="AB147" t="s">
        <v>136</v>
      </c>
      <c r="AC147" t="s">
        <v>136</v>
      </c>
      <c r="AD147" t="s">
        <v>136</v>
      </c>
    </row>
    <row r="148" spans="1:30">
      <c r="A148" t="s">
        <v>952</v>
      </c>
      <c r="B148" t="s">
        <v>952</v>
      </c>
      <c r="C148" s="3">
        <v>17.075268</v>
      </c>
      <c r="D148" s="3">
        <v>2075</v>
      </c>
      <c r="E148" s="3">
        <v>55.287373</v>
      </c>
      <c r="F148" s="3">
        <v>5950</v>
      </c>
      <c r="G148" s="3">
        <v>13.280484</v>
      </c>
      <c r="H148" s="3">
        <v>1730</v>
      </c>
      <c r="I148" s="3">
        <v>4.934331</v>
      </c>
      <c r="J148" s="3">
        <v>651</v>
      </c>
      <c r="K148" s="3">
        <v>3.31304</v>
      </c>
      <c r="L148" s="3">
        <v>467</v>
      </c>
      <c r="M148" s="3">
        <v>7.020747</v>
      </c>
      <c r="N148">
        <v>891</v>
      </c>
      <c r="O148">
        <v>0.000113445026774532</v>
      </c>
      <c r="P148">
        <v>-3.1923219119474</v>
      </c>
      <c r="Q148" t="s">
        <v>131</v>
      </c>
      <c r="R148" t="s">
        <v>232</v>
      </c>
      <c r="S148" t="s">
        <v>233</v>
      </c>
      <c r="T148" t="s">
        <v>953</v>
      </c>
      <c r="U148" t="s">
        <v>954</v>
      </c>
      <c r="V148" t="s">
        <v>955</v>
      </c>
      <c r="W148" t="s">
        <v>232</v>
      </c>
      <c r="X148" t="s">
        <v>233</v>
      </c>
      <c r="Y148" t="s">
        <v>956</v>
      </c>
      <c r="Z148" t="s">
        <v>957</v>
      </c>
      <c r="AA148" t="s">
        <v>237</v>
      </c>
      <c r="AB148" t="s">
        <v>233</v>
      </c>
      <c r="AC148" t="s">
        <v>958</v>
      </c>
      <c r="AD148" t="s">
        <v>959</v>
      </c>
    </row>
    <row r="149" spans="1:30">
      <c r="A149" t="s">
        <v>960</v>
      </c>
      <c r="B149" t="s">
        <v>960</v>
      </c>
      <c r="C149" s="3">
        <v>1.486259</v>
      </c>
      <c r="D149" s="3">
        <v>12</v>
      </c>
      <c r="E149" s="3">
        <v>0.224404</v>
      </c>
      <c r="F149" s="3">
        <v>2</v>
      </c>
      <c r="G149" s="3">
        <v>0</v>
      </c>
      <c r="H149" s="3">
        <v>0</v>
      </c>
      <c r="I149" s="3">
        <v>10.576183</v>
      </c>
      <c r="J149" s="3">
        <v>92</v>
      </c>
      <c r="K149" s="3">
        <v>12.977011</v>
      </c>
      <c r="L149" s="3">
        <v>120</v>
      </c>
      <c r="M149" s="3">
        <v>9.152845</v>
      </c>
      <c r="N149">
        <v>76</v>
      </c>
      <c r="O149">
        <v>0.00167883528492255</v>
      </c>
      <c r="P149">
        <v>3.21883267144182</v>
      </c>
      <c r="Q149" t="s">
        <v>157</v>
      </c>
      <c r="R149" t="s">
        <v>136</v>
      </c>
      <c r="S149" t="s">
        <v>136</v>
      </c>
      <c r="T149" t="s">
        <v>961</v>
      </c>
      <c r="U149" t="s">
        <v>962</v>
      </c>
      <c r="V149" t="s">
        <v>136</v>
      </c>
      <c r="W149" t="s">
        <v>136</v>
      </c>
      <c r="X149" t="s">
        <v>136</v>
      </c>
      <c r="Y149" t="s">
        <v>136</v>
      </c>
      <c r="Z149" t="s">
        <v>963</v>
      </c>
      <c r="AA149" t="s">
        <v>141</v>
      </c>
      <c r="AB149" t="s">
        <v>142</v>
      </c>
      <c r="AC149" t="s">
        <v>964</v>
      </c>
      <c r="AD149" t="s">
        <v>965</v>
      </c>
    </row>
    <row r="150" spans="1:30">
      <c r="A150" t="s">
        <v>966</v>
      </c>
      <c r="B150" t="s">
        <v>966</v>
      </c>
      <c r="C150" s="3">
        <v>44.477829</v>
      </c>
      <c r="D150" s="3">
        <v>2716</v>
      </c>
      <c r="E150" s="3">
        <v>28.226429</v>
      </c>
      <c r="F150" s="3">
        <v>1527</v>
      </c>
      <c r="G150" s="3">
        <v>46.880672</v>
      </c>
      <c r="H150" s="3">
        <v>3069</v>
      </c>
      <c r="I150" s="3">
        <v>10.669091</v>
      </c>
      <c r="J150" s="3">
        <v>707</v>
      </c>
      <c r="K150" s="3">
        <v>9.709641</v>
      </c>
      <c r="L150" s="3">
        <v>687</v>
      </c>
      <c r="M150" s="3">
        <v>17.112589</v>
      </c>
      <c r="N150">
        <v>1091</v>
      </c>
      <c r="O150" s="16">
        <v>8.14786224107762e-8</v>
      </c>
      <c r="P150">
        <v>-2.24968948793724</v>
      </c>
      <c r="Q150" t="s">
        <v>131</v>
      </c>
      <c r="R150" t="s">
        <v>136</v>
      </c>
      <c r="S150" t="s">
        <v>136</v>
      </c>
      <c r="T150" t="s">
        <v>168</v>
      </c>
      <c r="U150" t="s">
        <v>136</v>
      </c>
      <c r="V150" t="s">
        <v>136</v>
      </c>
      <c r="W150" t="s">
        <v>190</v>
      </c>
      <c r="X150" t="s">
        <v>191</v>
      </c>
      <c r="Y150" t="s">
        <v>967</v>
      </c>
      <c r="Z150" t="s">
        <v>968</v>
      </c>
      <c r="AA150" t="s">
        <v>164</v>
      </c>
      <c r="AB150" t="s">
        <v>165</v>
      </c>
      <c r="AC150" t="s">
        <v>969</v>
      </c>
      <c r="AD150" t="s">
        <v>176</v>
      </c>
    </row>
    <row r="151" spans="1:30">
      <c r="A151" t="s">
        <v>970</v>
      </c>
      <c r="B151" t="s">
        <v>970</v>
      </c>
      <c r="C151" s="3">
        <v>0.787871</v>
      </c>
      <c r="D151" s="3">
        <v>20</v>
      </c>
      <c r="E151" s="3">
        <v>0.175902</v>
      </c>
      <c r="F151" s="3">
        <v>4</v>
      </c>
      <c r="G151" s="3">
        <v>0.718221</v>
      </c>
      <c r="H151" s="3">
        <v>20</v>
      </c>
      <c r="I151" s="3">
        <v>3.812464</v>
      </c>
      <c r="J151" s="3">
        <v>104</v>
      </c>
      <c r="K151" s="3">
        <v>6.123957</v>
      </c>
      <c r="L151" s="3">
        <v>179</v>
      </c>
      <c r="M151" s="3">
        <v>2.377342</v>
      </c>
      <c r="N151">
        <v>63</v>
      </c>
      <c r="O151">
        <v>0.00295241697246995</v>
      </c>
      <c r="P151">
        <v>2.18000615787674</v>
      </c>
      <c r="Q151" t="s">
        <v>157</v>
      </c>
      <c r="R151" t="s">
        <v>136</v>
      </c>
      <c r="S151" t="s">
        <v>136</v>
      </c>
      <c r="T151" t="s">
        <v>136</v>
      </c>
      <c r="U151" t="s">
        <v>136</v>
      </c>
      <c r="V151" t="s">
        <v>136</v>
      </c>
      <c r="W151" t="s">
        <v>136</v>
      </c>
      <c r="X151" t="s">
        <v>136</v>
      </c>
      <c r="Y151" t="s">
        <v>971</v>
      </c>
      <c r="Z151" t="s">
        <v>136</v>
      </c>
      <c r="AA151" t="s">
        <v>164</v>
      </c>
      <c r="AB151" t="s">
        <v>165</v>
      </c>
      <c r="AC151" t="s">
        <v>972</v>
      </c>
      <c r="AD151" t="s">
        <v>136</v>
      </c>
    </row>
    <row r="152" spans="1:30">
      <c r="A152" t="s">
        <v>973</v>
      </c>
      <c r="B152" t="s">
        <v>136</v>
      </c>
      <c r="C152" s="3">
        <v>36.682446</v>
      </c>
      <c r="D152" s="3">
        <v>4437</v>
      </c>
      <c r="E152" s="3">
        <v>19.08597</v>
      </c>
      <c r="F152" s="3">
        <v>2045</v>
      </c>
      <c r="G152" s="3">
        <v>31.876125</v>
      </c>
      <c r="H152" s="3">
        <v>4134</v>
      </c>
      <c r="I152" s="3">
        <v>10.452873</v>
      </c>
      <c r="J152" s="3">
        <v>1372</v>
      </c>
      <c r="K152" s="3">
        <v>3.64054</v>
      </c>
      <c r="L152" s="3">
        <v>510</v>
      </c>
      <c r="M152" s="3">
        <v>5.653214</v>
      </c>
      <c r="N152">
        <v>714</v>
      </c>
      <c r="O152" s="16">
        <v>8.61975001096838e-9</v>
      </c>
      <c r="P152">
        <v>-2.72092646297797</v>
      </c>
      <c r="Q152" t="s">
        <v>131</v>
      </c>
      <c r="R152" t="s">
        <v>136</v>
      </c>
      <c r="S152" t="s">
        <v>136</v>
      </c>
      <c r="T152" t="s">
        <v>974</v>
      </c>
      <c r="U152" t="s">
        <v>975</v>
      </c>
      <c r="V152" t="s">
        <v>976</v>
      </c>
      <c r="W152" t="s">
        <v>170</v>
      </c>
      <c r="X152" t="s">
        <v>171</v>
      </c>
      <c r="Y152" t="s">
        <v>977</v>
      </c>
      <c r="Z152" t="s">
        <v>978</v>
      </c>
      <c r="AA152" t="s">
        <v>174</v>
      </c>
      <c r="AB152" t="s">
        <v>171</v>
      </c>
      <c r="AC152" t="s">
        <v>979</v>
      </c>
      <c r="AD152" t="s">
        <v>980</v>
      </c>
    </row>
    <row r="153" spans="1:30">
      <c r="A153" t="s">
        <v>981</v>
      </c>
      <c r="B153" t="s">
        <v>981</v>
      </c>
      <c r="C153" s="3">
        <v>0.339168</v>
      </c>
      <c r="D153" s="3">
        <v>25</v>
      </c>
      <c r="E153" s="3">
        <v>0.280436</v>
      </c>
      <c r="F153" s="3">
        <v>18</v>
      </c>
      <c r="G153" s="3">
        <v>0.231693</v>
      </c>
      <c r="H153" s="3">
        <v>18</v>
      </c>
      <c r="I153" s="3">
        <v>2.880681</v>
      </c>
      <c r="J153" s="3">
        <v>225</v>
      </c>
      <c r="K153" s="3">
        <v>3.128081</v>
      </c>
      <c r="L153" s="3">
        <v>261</v>
      </c>
      <c r="M153" s="3">
        <v>0.661474</v>
      </c>
      <c r="N153">
        <v>50</v>
      </c>
      <c r="O153">
        <v>0.00774539035904501</v>
      </c>
      <c r="P153">
        <v>2.09377570618734</v>
      </c>
      <c r="Q153" t="s">
        <v>157</v>
      </c>
      <c r="R153" t="s">
        <v>136</v>
      </c>
      <c r="S153" t="s">
        <v>136</v>
      </c>
      <c r="T153" t="s">
        <v>136</v>
      </c>
      <c r="U153" t="s">
        <v>136</v>
      </c>
      <c r="V153" t="s">
        <v>136</v>
      </c>
      <c r="W153" t="s">
        <v>136</v>
      </c>
      <c r="X153" t="s">
        <v>136</v>
      </c>
      <c r="Y153" t="s">
        <v>136</v>
      </c>
      <c r="Z153" t="s">
        <v>136</v>
      </c>
      <c r="AA153" t="s">
        <v>164</v>
      </c>
      <c r="AB153" t="s">
        <v>165</v>
      </c>
      <c r="AC153" t="s">
        <v>982</v>
      </c>
      <c r="AD153" t="s">
        <v>136</v>
      </c>
    </row>
    <row r="154" spans="1:30">
      <c r="A154" t="s">
        <v>983</v>
      </c>
      <c r="B154" t="s">
        <v>983</v>
      </c>
      <c r="C154" s="3">
        <v>0.10189</v>
      </c>
      <c r="D154" s="3">
        <v>6</v>
      </c>
      <c r="E154" s="3">
        <v>0.385771</v>
      </c>
      <c r="F154" s="3">
        <v>19</v>
      </c>
      <c r="G154" s="3">
        <v>0</v>
      </c>
      <c r="H154" s="3">
        <v>0</v>
      </c>
      <c r="I154" s="3">
        <v>10.989964</v>
      </c>
      <c r="J154" s="3">
        <v>646</v>
      </c>
      <c r="K154" s="3">
        <v>7.055758</v>
      </c>
      <c r="L154" s="3">
        <v>443</v>
      </c>
      <c r="M154" s="3">
        <v>9.357952</v>
      </c>
      <c r="N154">
        <v>530</v>
      </c>
      <c r="O154">
        <v>0.000115763725440783</v>
      </c>
      <c r="P154">
        <v>4.08341499982702</v>
      </c>
      <c r="Q154" t="s">
        <v>157</v>
      </c>
      <c r="R154" t="s">
        <v>136</v>
      </c>
      <c r="S154" t="s">
        <v>136</v>
      </c>
      <c r="T154" t="s">
        <v>168</v>
      </c>
      <c r="U154" t="s">
        <v>136</v>
      </c>
      <c r="V154" t="s">
        <v>136</v>
      </c>
      <c r="W154" t="s">
        <v>136</v>
      </c>
      <c r="X154" t="s">
        <v>136</v>
      </c>
      <c r="Y154" t="s">
        <v>984</v>
      </c>
      <c r="Z154" t="s">
        <v>136</v>
      </c>
      <c r="AA154" t="s">
        <v>164</v>
      </c>
      <c r="AB154" t="s">
        <v>165</v>
      </c>
      <c r="AC154" t="s">
        <v>985</v>
      </c>
      <c r="AD154" t="s">
        <v>176</v>
      </c>
    </row>
    <row r="155" spans="1:30">
      <c r="A155" t="s">
        <v>986</v>
      </c>
      <c r="B155" t="s">
        <v>986</v>
      </c>
      <c r="C155" s="3">
        <v>28.417799</v>
      </c>
      <c r="D155" s="3">
        <v>269</v>
      </c>
      <c r="E155" s="3">
        <v>72.630409</v>
      </c>
      <c r="F155" s="3">
        <v>608</v>
      </c>
      <c r="G155" s="3">
        <v>22.975485</v>
      </c>
      <c r="H155" s="3">
        <v>233</v>
      </c>
      <c r="I155" s="3">
        <v>8.235489</v>
      </c>
      <c r="J155" s="3">
        <v>85</v>
      </c>
      <c r="K155" s="3">
        <v>4.498297</v>
      </c>
      <c r="L155" s="3">
        <v>50</v>
      </c>
      <c r="M155" s="3">
        <v>10.538672</v>
      </c>
      <c r="N155">
        <v>104</v>
      </c>
      <c r="O155" s="16">
        <v>9.72914293695259e-5</v>
      </c>
      <c r="P155">
        <v>-3.09937503443533</v>
      </c>
      <c r="Q155" t="s">
        <v>131</v>
      </c>
      <c r="R155" t="s">
        <v>136</v>
      </c>
      <c r="S155" t="s">
        <v>136</v>
      </c>
      <c r="T155" t="s">
        <v>168</v>
      </c>
      <c r="U155" t="s">
        <v>136</v>
      </c>
      <c r="V155" t="s">
        <v>136</v>
      </c>
      <c r="W155" t="s">
        <v>136</v>
      </c>
      <c r="X155" t="s">
        <v>136</v>
      </c>
      <c r="Y155" t="s">
        <v>136</v>
      </c>
      <c r="Z155" t="s">
        <v>136</v>
      </c>
      <c r="AA155" t="s">
        <v>136</v>
      </c>
      <c r="AB155" t="s">
        <v>136</v>
      </c>
      <c r="AC155" t="s">
        <v>987</v>
      </c>
      <c r="AD155" t="s">
        <v>176</v>
      </c>
    </row>
    <row r="156" spans="1:30">
      <c r="A156" t="s">
        <v>988</v>
      </c>
      <c r="B156" t="s">
        <v>988</v>
      </c>
      <c r="C156" s="3">
        <v>5.187976</v>
      </c>
      <c r="D156" s="3">
        <v>263</v>
      </c>
      <c r="E156" s="3">
        <v>5.13214</v>
      </c>
      <c r="F156" s="3">
        <v>230</v>
      </c>
      <c r="G156" s="3">
        <v>4.856032</v>
      </c>
      <c r="H156" s="3">
        <v>263</v>
      </c>
      <c r="I156" s="3">
        <v>0.258747</v>
      </c>
      <c r="J156" s="3">
        <v>15</v>
      </c>
      <c r="K156" s="3">
        <v>1.941873</v>
      </c>
      <c r="L156" s="3">
        <v>114</v>
      </c>
      <c r="M156" s="3">
        <v>0.315801</v>
      </c>
      <c r="N156">
        <v>17</v>
      </c>
      <c r="O156">
        <v>0.000503321908783943</v>
      </c>
      <c r="P156">
        <v>-3.00341948831112</v>
      </c>
      <c r="Q156" t="s">
        <v>131</v>
      </c>
      <c r="R156" t="s">
        <v>241</v>
      </c>
      <c r="S156" t="s">
        <v>242</v>
      </c>
      <c r="T156" t="s">
        <v>989</v>
      </c>
      <c r="U156" t="s">
        <v>990</v>
      </c>
      <c r="V156" t="s">
        <v>136</v>
      </c>
      <c r="W156" t="s">
        <v>241</v>
      </c>
      <c r="X156" t="s">
        <v>242</v>
      </c>
      <c r="Y156" t="s">
        <v>991</v>
      </c>
      <c r="Z156" t="s">
        <v>136</v>
      </c>
      <c r="AA156" t="s">
        <v>248</v>
      </c>
      <c r="AB156" t="s">
        <v>242</v>
      </c>
      <c r="AC156" t="s">
        <v>992</v>
      </c>
      <c r="AD156" t="s">
        <v>993</v>
      </c>
    </row>
    <row r="157" spans="1:30">
      <c r="A157" t="s">
        <v>994</v>
      </c>
      <c r="B157" t="s">
        <v>994</v>
      </c>
      <c r="C157" s="3">
        <v>13.885345</v>
      </c>
      <c r="D157" s="3">
        <v>183</v>
      </c>
      <c r="E157" s="3">
        <v>68.378166</v>
      </c>
      <c r="F157" s="3">
        <v>798</v>
      </c>
      <c r="G157" s="3">
        <v>12.14051</v>
      </c>
      <c r="H157" s="3">
        <v>172</v>
      </c>
      <c r="I157" s="3">
        <v>2.330095</v>
      </c>
      <c r="J157" s="3">
        <v>34</v>
      </c>
      <c r="K157" s="3">
        <v>3.310461</v>
      </c>
      <c r="L157" s="3">
        <v>51</v>
      </c>
      <c r="M157" s="3">
        <v>5.505556</v>
      </c>
      <c r="N157">
        <v>76</v>
      </c>
      <c r="O157" s="16">
        <v>8.05524336850198e-5</v>
      </c>
      <c r="P157">
        <v>-3.67135429134145</v>
      </c>
      <c r="Q157" t="s">
        <v>131</v>
      </c>
      <c r="R157" t="s">
        <v>136</v>
      </c>
      <c r="S157" t="s">
        <v>136</v>
      </c>
      <c r="T157" t="s">
        <v>995</v>
      </c>
      <c r="U157" t="s">
        <v>996</v>
      </c>
      <c r="V157" t="s">
        <v>386</v>
      </c>
      <c r="W157" t="s">
        <v>136</v>
      </c>
      <c r="X157" t="s">
        <v>136</v>
      </c>
      <c r="Y157" t="s">
        <v>997</v>
      </c>
      <c r="Z157" t="s">
        <v>998</v>
      </c>
      <c r="AA157" t="s">
        <v>164</v>
      </c>
      <c r="AB157" t="s">
        <v>165</v>
      </c>
      <c r="AC157" t="s">
        <v>999</v>
      </c>
      <c r="AD157" t="s">
        <v>1000</v>
      </c>
    </row>
    <row r="158" spans="1:30">
      <c r="A158" t="s">
        <v>1001</v>
      </c>
      <c r="B158" t="s">
        <v>1001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9.168219</v>
      </c>
      <c r="J158" s="3">
        <v>398</v>
      </c>
      <c r="K158" s="3">
        <v>1.47758</v>
      </c>
      <c r="L158" s="3">
        <v>69</v>
      </c>
      <c r="M158" s="3">
        <v>2.507774</v>
      </c>
      <c r="N158">
        <v>105</v>
      </c>
      <c r="O158" s="16">
        <v>3.96905607995415e-9</v>
      </c>
      <c r="P158">
        <v>7.12968877601296</v>
      </c>
      <c r="Q158" t="s">
        <v>157</v>
      </c>
      <c r="R158" t="s">
        <v>136</v>
      </c>
      <c r="S158" t="s">
        <v>136</v>
      </c>
      <c r="T158" t="s">
        <v>1002</v>
      </c>
      <c r="U158" t="s">
        <v>1003</v>
      </c>
      <c r="V158" t="s">
        <v>136</v>
      </c>
      <c r="W158" t="s">
        <v>170</v>
      </c>
      <c r="X158" t="s">
        <v>171</v>
      </c>
      <c r="Y158" t="s">
        <v>172</v>
      </c>
      <c r="Z158" t="s">
        <v>1004</v>
      </c>
      <c r="AA158" t="s">
        <v>174</v>
      </c>
      <c r="AB158" t="s">
        <v>171</v>
      </c>
      <c r="AC158" t="s">
        <v>1005</v>
      </c>
      <c r="AD158" t="s">
        <v>1006</v>
      </c>
    </row>
    <row r="159" spans="1:30">
      <c r="A159" t="s">
        <v>1007</v>
      </c>
      <c r="B159" t="s">
        <v>136</v>
      </c>
      <c r="C159" s="3">
        <v>0</v>
      </c>
      <c r="D159" s="3">
        <v>0</v>
      </c>
      <c r="E159" s="3">
        <v>0.458796</v>
      </c>
      <c r="F159" s="3">
        <v>5</v>
      </c>
      <c r="G159" s="3">
        <v>0</v>
      </c>
      <c r="H159" s="3">
        <v>0</v>
      </c>
      <c r="I159" s="3">
        <v>16.954815</v>
      </c>
      <c r="J159" s="3">
        <v>215</v>
      </c>
      <c r="K159" s="3">
        <v>10.066257</v>
      </c>
      <c r="L159" s="3">
        <v>136</v>
      </c>
      <c r="M159" s="3">
        <v>17.426474</v>
      </c>
      <c r="N159">
        <v>212</v>
      </c>
      <c r="O159" s="16">
        <v>1.44333522654992e-5</v>
      </c>
      <c r="P159">
        <v>4.68221468313453</v>
      </c>
      <c r="Q159" t="s">
        <v>157</v>
      </c>
      <c r="R159" t="s">
        <v>136</v>
      </c>
      <c r="S159" t="s">
        <v>136</v>
      </c>
      <c r="T159" t="s">
        <v>136</v>
      </c>
      <c r="U159" t="s">
        <v>136</v>
      </c>
      <c r="V159" t="s">
        <v>136</v>
      </c>
      <c r="W159" t="s">
        <v>136</v>
      </c>
      <c r="X159" t="s">
        <v>136</v>
      </c>
      <c r="Y159" t="s">
        <v>136</v>
      </c>
      <c r="Z159" t="s">
        <v>136</v>
      </c>
      <c r="AA159" t="s">
        <v>136</v>
      </c>
      <c r="AB159" t="s">
        <v>136</v>
      </c>
      <c r="AC159" t="s">
        <v>136</v>
      </c>
      <c r="AD159" t="s">
        <v>136</v>
      </c>
    </row>
    <row r="160" spans="1:30">
      <c r="A160" t="s">
        <v>1008</v>
      </c>
      <c r="B160" t="s">
        <v>1008</v>
      </c>
      <c r="C160" s="3">
        <v>42.666477</v>
      </c>
      <c r="D160" s="3">
        <v>1350</v>
      </c>
      <c r="E160" s="3">
        <v>166.799545</v>
      </c>
      <c r="F160" s="3">
        <v>4674</v>
      </c>
      <c r="G160" s="3">
        <v>91.396858</v>
      </c>
      <c r="H160" s="3">
        <v>3100</v>
      </c>
      <c r="I160" s="3">
        <v>12.125988</v>
      </c>
      <c r="J160" s="3">
        <v>416</v>
      </c>
      <c r="K160" s="3">
        <v>15.906341</v>
      </c>
      <c r="L160" s="3">
        <v>583</v>
      </c>
      <c r="M160" s="3">
        <v>34.267891</v>
      </c>
      <c r="N160">
        <v>1132</v>
      </c>
      <c r="O160">
        <v>0.000324903185581847</v>
      </c>
      <c r="P160">
        <v>-2.92791421979464</v>
      </c>
      <c r="Q160" t="s">
        <v>131</v>
      </c>
      <c r="R160" t="s">
        <v>218</v>
      </c>
      <c r="S160" t="s">
        <v>219</v>
      </c>
      <c r="T160" t="s">
        <v>136</v>
      </c>
      <c r="U160" t="s">
        <v>1009</v>
      </c>
      <c r="V160" t="s">
        <v>1010</v>
      </c>
      <c r="W160" t="s">
        <v>136</v>
      </c>
      <c r="X160" t="s">
        <v>136</v>
      </c>
      <c r="Y160" t="s">
        <v>679</v>
      </c>
      <c r="Z160" t="s">
        <v>1011</v>
      </c>
      <c r="AA160" t="s">
        <v>164</v>
      </c>
      <c r="AB160" t="s">
        <v>165</v>
      </c>
      <c r="AC160" t="s">
        <v>1012</v>
      </c>
      <c r="AD160" t="s">
        <v>136</v>
      </c>
    </row>
    <row r="161" spans="1:30">
      <c r="A161" t="s">
        <v>1013</v>
      </c>
      <c r="B161" t="s">
        <v>1013</v>
      </c>
      <c r="C161" s="3">
        <v>3.349633</v>
      </c>
      <c r="D161" s="3">
        <v>112</v>
      </c>
      <c r="E161" s="3">
        <v>0.722591</v>
      </c>
      <c r="F161" s="3">
        <v>22</v>
      </c>
      <c r="G161" s="3">
        <v>2.493028</v>
      </c>
      <c r="H161" s="3">
        <v>90</v>
      </c>
      <c r="I161" s="3">
        <v>19.916533</v>
      </c>
      <c r="J161" s="3">
        <v>721</v>
      </c>
      <c r="K161" s="3">
        <v>19.667978</v>
      </c>
      <c r="L161" s="3">
        <v>760</v>
      </c>
      <c r="M161" s="3">
        <v>9.61756</v>
      </c>
      <c r="N161">
        <v>335</v>
      </c>
      <c r="O161" s="16">
        <v>4.57358334758115e-5</v>
      </c>
      <c r="P161">
        <v>2.28557597607345</v>
      </c>
      <c r="Q161" t="s">
        <v>157</v>
      </c>
      <c r="R161" t="s">
        <v>136</v>
      </c>
      <c r="S161" t="s">
        <v>136</v>
      </c>
      <c r="T161" t="s">
        <v>168</v>
      </c>
      <c r="U161" t="s">
        <v>136</v>
      </c>
      <c r="V161" t="s">
        <v>136</v>
      </c>
      <c r="W161" t="s">
        <v>136</v>
      </c>
      <c r="X161" t="s">
        <v>136</v>
      </c>
      <c r="Y161" t="s">
        <v>136</v>
      </c>
      <c r="Z161" t="s">
        <v>1014</v>
      </c>
      <c r="AA161" t="s">
        <v>164</v>
      </c>
      <c r="AB161" t="s">
        <v>165</v>
      </c>
      <c r="AC161" t="s">
        <v>175</v>
      </c>
      <c r="AD161" t="s">
        <v>176</v>
      </c>
    </row>
    <row r="162" spans="1:30">
      <c r="A162" t="s">
        <v>1015</v>
      </c>
      <c r="B162" t="s">
        <v>1015</v>
      </c>
      <c r="C162" s="3">
        <v>78.213097</v>
      </c>
      <c r="D162" s="3">
        <v>2293</v>
      </c>
      <c r="E162" s="3">
        <v>93.276894</v>
      </c>
      <c r="F162" s="3">
        <v>2422</v>
      </c>
      <c r="G162" s="3">
        <v>25.681726</v>
      </c>
      <c r="H162" s="3">
        <v>808</v>
      </c>
      <c r="I162" s="3">
        <v>15.080058</v>
      </c>
      <c r="J162" s="3">
        <v>480</v>
      </c>
      <c r="K162" s="3">
        <v>30.883394</v>
      </c>
      <c r="L162" s="3">
        <v>1049</v>
      </c>
      <c r="M162" s="3">
        <v>17.420643</v>
      </c>
      <c r="N162">
        <v>534</v>
      </c>
      <c r="O162">
        <v>0.00194891544405374</v>
      </c>
      <c r="P162">
        <v>-2.30822183100476</v>
      </c>
      <c r="Q162" t="s">
        <v>131</v>
      </c>
      <c r="R162" t="s">
        <v>190</v>
      </c>
      <c r="S162" t="s">
        <v>191</v>
      </c>
      <c r="T162" t="s">
        <v>1016</v>
      </c>
      <c r="U162" t="s">
        <v>1017</v>
      </c>
      <c r="V162" t="s">
        <v>955</v>
      </c>
      <c r="W162" t="s">
        <v>190</v>
      </c>
      <c r="X162" t="s">
        <v>191</v>
      </c>
      <c r="Y162" t="s">
        <v>181</v>
      </c>
      <c r="Z162" t="s">
        <v>1018</v>
      </c>
      <c r="AA162" t="s">
        <v>83</v>
      </c>
      <c r="AB162" t="s">
        <v>191</v>
      </c>
      <c r="AC162" t="s">
        <v>1019</v>
      </c>
      <c r="AD162" t="s">
        <v>195</v>
      </c>
    </row>
    <row r="163" spans="1:30">
      <c r="A163" t="s">
        <v>1020</v>
      </c>
      <c r="B163" t="s">
        <v>136</v>
      </c>
      <c r="C163" s="3">
        <v>12.282258</v>
      </c>
      <c r="D163" s="3">
        <v>126</v>
      </c>
      <c r="E163" s="3">
        <v>4.224302</v>
      </c>
      <c r="F163" s="3">
        <v>40</v>
      </c>
      <c r="G163" s="3">
        <v>10.273085</v>
      </c>
      <c r="H163" s="3">
        <v>120</v>
      </c>
      <c r="I163" s="3">
        <v>0.599567</v>
      </c>
      <c r="J163" s="3">
        <v>9</v>
      </c>
      <c r="K163" s="3">
        <v>0.697878</v>
      </c>
      <c r="L163" s="3">
        <v>12</v>
      </c>
      <c r="M163" s="3">
        <v>2.093463</v>
      </c>
      <c r="N163">
        <v>30</v>
      </c>
      <c r="O163" s="16">
        <v>5.30033837750204e-5</v>
      </c>
      <c r="P163">
        <v>-2.93087081716115</v>
      </c>
      <c r="Q163" t="s">
        <v>131</v>
      </c>
      <c r="R163" t="s">
        <v>136</v>
      </c>
      <c r="S163" t="s">
        <v>136</v>
      </c>
      <c r="T163" t="s">
        <v>136</v>
      </c>
      <c r="U163" t="s">
        <v>136</v>
      </c>
      <c r="V163" t="s">
        <v>136</v>
      </c>
      <c r="W163" t="s">
        <v>136</v>
      </c>
      <c r="X163" t="s">
        <v>136</v>
      </c>
      <c r="Y163" t="s">
        <v>136</v>
      </c>
      <c r="Z163" t="s">
        <v>136</v>
      </c>
      <c r="AA163" t="s">
        <v>136</v>
      </c>
      <c r="AB163" t="s">
        <v>136</v>
      </c>
      <c r="AC163" t="s">
        <v>136</v>
      </c>
      <c r="AD163" t="s">
        <v>136</v>
      </c>
    </row>
    <row r="164" spans="1:30">
      <c r="A164" t="s">
        <v>1021</v>
      </c>
      <c r="B164" t="s">
        <v>1021</v>
      </c>
      <c r="C164" s="3">
        <v>0.36676</v>
      </c>
      <c r="D164" s="3">
        <v>11</v>
      </c>
      <c r="E164" s="3">
        <v>0</v>
      </c>
      <c r="F164" s="3">
        <v>0</v>
      </c>
      <c r="G164" s="3">
        <v>0.270658</v>
      </c>
      <c r="H164" s="3">
        <v>9</v>
      </c>
      <c r="I164" s="3">
        <v>2.412603</v>
      </c>
      <c r="J164" s="3">
        <v>75</v>
      </c>
      <c r="K164" s="3">
        <v>22.625704</v>
      </c>
      <c r="L164" s="3">
        <v>751</v>
      </c>
      <c r="M164" s="3">
        <v>1.00765</v>
      </c>
      <c r="N164">
        <v>31</v>
      </c>
      <c r="O164">
        <v>0.000648296550171747</v>
      </c>
      <c r="P164">
        <v>4.01498192520747</v>
      </c>
      <c r="Q164" t="s">
        <v>157</v>
      </c>
      <c r="R164" t="s">
        <v>136</v>
      </c>
      <c r="S164" t="s">
        <v>136</v>
      </c>
      <c r="T164" t="s">
        <v>1022</v>
      </c>
      <c r="U164" t="s">
        <v>1023</v>
      </c>
      <c r="V164" t="s">
        <v>329</v>
      </c>
      <c r="W164" t="s">
        <v>136</v>
      </c>
      <c r="X164" t="s">
        <v>136</v>
      </c>
      <c r="Y164" t="s">
        <v>1024</v>
      </c>
      <c r="Z164" t="s">
        <v>1025</v>
      </c>
      <c r="AA164" t="s">
        <v>164</v>
      </c>
      <c r="AB164" t="s">
        <v>165</v>
      </c>
      <c r="AC164" t="s">
        <v>1026</v>
      </c>
      <c r="AD164" t="s">
        <v>1027</v>
      </c>
    </row>
    <row r="165" spans="1:30">
      <c r="A165" t="s">
        <v>1028</v>
      </c>
      <c r="B165" t="s">
        <v>1028</v>
      </c>
      <c r="C165" s="3">
        <v>14.858084</v>
      </c>
      <c r="D165" s="3">
        <v>158</v>
      </c>
      <c r="E165" s="3">
        <v>17.930979</v>
      </c>
      <c r="F165" s="3">
        <v>169</v>
      </c>
      <c r="G165" s="3">
        <v>14.25578</v>
      </c>
      <c r="H165" s="3">
        <v>162</v>
      </c>
      <c r="I165" s="3">
        <v>8.042338</v>
      </c>
      <c r="J165" s="3">
        <v>93</v>
      </c>
      <c r="K165" s="3">
        <v>3.973706</v>
      </c>
      <c r="L165" s="3">
        <v>49</v>
      </c>
      <c r="M165" s="3">
        <v>5.984414</v>
      </c>
      <c r="N165">
        <v>67</v>
      </c>
      <c r="O165">
        <v>0.000486813345627863</v>
      </c>
      <c r="P165">
        <v>-2.07244255650978</v>
      </c>
      <c r="Q165" t="s">
        <v>131</v>
      </c>
      <c r="R165" t="s">
        <v>136</v>
      </c>
      <c r="S165" t="s">
        <v>136</v>
      </c>
      <c r="T165" t="s">
        <v>136</v>
      </c>
      <c r="U165" t="s">
        <v>1029</v>
      </c>
      <c r="V165" t="s">
        <v>136</v>
      </c>
      <c r="W165" t="s">
        <v>170</v>
      </c>
      <c r="X165" t="s">
        <v>171</v>
      </c>
      <c r="Y165" t="s">
        <v>172</v>
      </c>
      <c r="Z165" t="s">
        <v>1030</v>
      </c>
      <c r="AA165" t="s">
        <v>174</v>
      </c>
      <c r="AB165" t="s">
        <v>171</v>
      </c>
      <c r="AC165" t="s">
        <v>1031</v>
      </c>
      <c r="AD165" t="s">
        <v>136</v>
      </c>
    </row>
    <row r="166" spans="1:30">
      <c r="A166" t="s">
        <v>1032</v>
      </c>
      <c r="B166" t="s">
        <v>1032</v>
      </c>
      <c r="C166" s="3">
        <v>2.218953</v>
      </c>
      <c r="D166" s="3">
        <v>70</v>
      </c>
      <c r="E166" s="3">
        <v>3.640211</v>
      </c>
      <c r="F166" s="3">
        <v>102</v>
      </c>
      <c r="G166" s="3">
        <v>2.112932</v>
      </c>
      <c r="H166" s="3">
        <v>72</v>
      </c>
      <c r="I166" s="3">
        <v>0.651559</v>
      </c>
      <c r="J166" s="3">
        <v>23</v>
      </c>
      <c r="K166" s="3">
        <v>0.136486</v>
      </c>
      <c r="L166" s="3">
        <v>5</v>
      </c>
      <c r="M166" s="3">
        <v>0.906025</v>
      </c>
      <c r="N166">
        <v>30</v>
      </c>
      <c r="O166">
        <v>0.00157896000720075</v>
      </c>
      <c r="P166">
        <v>-2.78234682361008</v>
      </c>
      <c r="Q166" t="s">
        <v>131</v>
      </c>
      <c r="R166" t="s">
        <v>232</v>
      </c>
      <c r="S166" t="s">
        <v>233</v>
      </c>
      <c r="T166" t="s">
        <v>1033</v>
      </c>
      <c r="U166" t="s">
        <v>1034</v>
      </c>
      <c r="V166" t="s">
        <v>136</v>
      </c>
      <c r="W166" t="s">
        <v>594</v>
      </c>
      <c r="X166" t="s">
        <v>165</v>
      </c>
      <c r="Y166" t="s">
        <v>1035</v>
      </c>
      <c r="Z166" t="s">
        <v>1036</v>
      </c>
      <c r="AA166" t="s">
        <v>164</v>
      </c>
      <c r="AB166" t="s">
        <v>165</v>
      </c>
      <c r="AC166" t="s">
        <v>1037</v>
      </c>
      <c r="AD166" t="s">
        <v>1038</v>
      </c>
    </row>
    <row r="167" spans="1:30">
      <c r="A167" t="s">
        <v>1039</v>
      </c>
      <c r="B167" t="s">
        <v>1039</v>
      </c>
      <c r="C167" s="3">
        <v>0.5258</v>
      </c>
      <c r="D167" s="3">
        <v>23</v>
      </c>
      <c r="E167" s="3">
        <v>0.058718</v>
      </c>
      <c r="F167" s="3">
        <v>3</v>
      </c>
      <c r="G167" s="3">
        <v>0.262963</v>
      </c>
      <c r="H167" s="3">
        <v>13</v>
      </c>
      <c r="I167" s="3">
        <v>4.229877</v>
      </c>
      <c r="J167" s="3">
        <v>200</v>
      </c>
      <c r="K167" s="3">
        <v>7.277124</v>
      </c>
      <c r="L167" s="3">
        <v>368</v>
      </c>
      <c r="M167" s="3">
        <v>0.810829</v>
      </c>
      <c r="N167">
        <v>37</v>
      </c>
      <c r="O167">
        <v>0.00118909753236197</v>
      </c>
      <c r="P167">
        <v>2.98485106086357</v>
      </c>
      <c r="Q167" t="s">
        <v>157</v>
      </c>
      <c r="R167" t="s">
        <v>136</v>
      </c>
      <c r="S167" t="s">
        <v>136</v>
      </c>
      <c r="T167" t="s">
        <v>1040</v>
      </c>
      <c r="U167" t="s">
        <v>1041</v>
      </c>
      <c r="V167" t="s">
        <v>1042</v>
      </c>
      <c r="W167" t="s">
        <v>534</v>
      </c>
      <c r="X167" t="s">
        <v>535</v>
      </c>
      <c r="Y167" t="s">
        <v>1043</v>
      </c>
      <c r="Z167" t="s">
        <v>1044</v>
      </c>
      <c r="AA167" t="s">
        <v>1045</v>
      </c>
      <c r="AB167" t="s">
        <v>535</v>
      </c>
      <c r="AC167" t="s">
        <v>1046</v>
      </c>
      <c r="AD167" t="s">
        <v>1047</v>
      </c>
    </row>
    <row r="168" spans="1:30">
      <c r="A168" t="s">
        <v>1048</v>
      </c>
      <c r="B168" t="s">
        <v>1048</v>
      </c>
      <c r="C168" s="3">
        <v>1.473286</v>
      </c>
      <c r="D168" s="3">
        <v>84</v>
      </c>
      <c r="E168" s="3">
        <v>0.223717</v>
      </c>
      <c r="F168" s="3">
        <v>12</v>
      </c>
      <c r="G168" s="3">
        <v>1.028342</v>
      </c>
      <c r="H168" s="3">
        <v>63</v>
      </c>
      <c r="I168" s="3">
        <v>25.277653</v>
      </c>
      <c r="J168" s="3">
        <v>1551</v>
      </c>
      <c r="K168" s="3">
        <v>27.060347</v>
      </c>
      <c r="L168" s="3">
        <v>1773</v>
      </c>
      <c r="M168" s="3">
        <v>13.376275</v>
      </c>
      <c r="N168">
        <v>790</v>
      </c>
      <c r="O168" s="16">
        <v>6.04344737333166e-12</v>
      </c>
      <c r="P168">
        <v>3.91406591841687</v>
      </c>
      <c r="Q168" t="s">
        <v>157</v>
      </c>
      <c r="R168" t="s">
        <v>136</v>
      </c>
      <c r="S168" t="s">
        <v>136</v>
      </c>
      <c r="T168" t="s">
        <v>1049</v>
      </c>
      <c r="U168" t="s">
        <v>1050</v>
      </c>
      <c r="V168" t="s">
        <v>136</v>
      </c>
      <c r="W168" t="s">
        <v>136</v>
      </c>
      <c r="X168" t="s">
        <v>136</v>
      </c>
      <c r="Y168" t="s">
        <v>1051</v>
      </c>
      <c r="Z168" t="s">
        <v>136</v>
      </c>
      <c r="AA168" t="s">
        <v>164</v>
      </c>
      <c r="AB168" t="s">
        <v>165</v>
      </c>
      <c r="AC168" t="s">
        <v>1052</v>
      </c>
      <c r="AD168" t="s">
        <v>1053</v>
      </c>
    </row>
    <row r="169" spans="1:30">
      <c r="A169" t="s">
        <v>1054</v>
      </c>
      <c r="B169" t="s">
        <v>1054</v>
      </c>
      <c r="C169" s="3">
        <v>0.368112</v>
      </c>
      <c r="D169" s="3">
        <v>16</v>
      </c>
      <c r="E169" s="3">
        <v>0.088291</v>
      </c>
      <c r="F169" s="3">
        <v>4</v>
      </c>
      <c r="G169" s="3">
        <v>0.117171</v>
      </c>
      <c r="H169" s="3">
        <v>6</v>
      </c>
      <c r="I169" s="3">
        <v>0.773351</v>
      </c>
      <c r="J169" s="3">
        <v>37</v>
      </c>
      <c r="K169" s="3">
        <v>10.979342</v>
      </c>
      <c r="L169" s="3">
        <v>551</v>
      </c>
      <c r="M169" s="3">
        <v>0.899899</v>
      </c>
      <c r="N169">
        <v>41</v>
      </c>
      <c r="O169">
        <v>0.00228520339519125</v>
      </c>
      <c r="P169">
        <v>3.32670196525241</v>
      </c>
      <c r="Q169" t="s">
        <v>157</v>
      </c>
      <c r="R169" t="s">
        <v>136</v>
      </c>
      <c r="S169" t="s">
        <v>136</v>
      </c>
      <c r="T169" t="s">
        <v>1055</v>
      </c>
      <c r="U169" t="s">
        <v>1056</v>
      </c>
      <c r="V169" t="s">
        <v>264</v>
      </c>
      <c r="W169" t="s">
        <v>136</v>
      </c>
      <c r="X169" t="s">
        <v>136</v>
      </c>
      <c r="Y169" t="s">
        <v>770</v>
      </c>
      <c r="Z169" t="s">
        <v>1057</v>
      </c>
      <c r="AA169" t="s">
        <v>141</v>
      </c>
      <c r="AB169" t="s">
        <v>142</v>
      </c>
      <c r="AC169" t="s">
        <v>1058</v>
      </c>
      <c r="AD169" t="s">
        <v>1059</v>
      </c>
    </row>
    <row r="170" spans="1:30">
      <c r="A170" t="s">
        <v>1060</v>
      </c>
      <c r="B170" t="s">
        <v>136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5.53597399999999</v>
      </c>
      <c r="J170" s="3">
        <v>437</v>
      </c>
      <c r="K170" s="3">
        <v>6.076674</v>
      </c>
      <c r="L170" s="3">
        <v>502</v>
      </c>
      <c r="M170" s="3">
        <v>2.248568</v>
      </c>
      <c r="N170">
        <v>150</v>
      </c>
      <c r="O170" s="16">
        <v>2.35338917651601e-13</v>
      </c>
      <c r="P170">
        <v>8.1713446911178</v>
      </c>
      <c r="Q170" t="s">
        <v>157</v>
      </c>
      <c r="R170" t="s">
        <v>136</v>
      </c>
      <c r="S170" t="s">
        <v>136</v>
      </c>
      <c r="T170" t="s">
        <v>136</v>
      </c>
      <c r="U170" t="s">
        <v>136</v>
      </c>
      <c r="V170" t="s">
        <v>136</v>
      </c>
      <c r="W170" t="s">
        <v>136</v>
      </c>
      <c r="X170" t="s">
        <v>136</v>
      </c>
      <c r="Y170" t="s">
        <v>136</v>
      </c>
      <c r="Z170" t="s">
        <v>136</v>
      </c>
      <c r="AA170" t="s">
        <v>136</v>
      </c>
      <c r="AB170" t="s">
        <v>136</v>
      </c>
      <c r="AC170" t="s">
        <v>136</v>
      </c>
      <c r="AD170" t="s">
        <v>136</v>
      </c>
    </row>
    <row r="171" spans="1:30">
      <c r="A171" t="s">
        <v>1061</v>
      </c>
      <c r="B171" t="s">
        <v>1061</v>
      </c>
      <c r="C171" s="3">
        <v>87.411293</v>
      </c>
      <c r="D171" s="3">
        <v>7199</v>
      </c>
      <c r="E171" s="3">
        <v>242.245392</v>
      </c>
      <c r="F171" s="3">
        <v>17673</v>
      </c>
      <c r="G171" s="3">
        <v>103.124435</v>
      </c>
      <c r="H171" s="3">
        <v>9106</v>
      </c>
      <c r="I171" s="3">
        <v>16.278456</v>
      </c>
      <c r="J171" s="3">
        <v>1454</v>
      </c>
      <c r="K171" s="3">
        <v>9.53963</v>
      </c>
      <c r="L171" s="3">
        <v>910</v>
      </c>
      <c r="M171" s="3">
        <v>22.384811</v>
      </c>
      <c r="N171">
        <v>1925</v>
      </c>
      <c r="O171" s="16">
        <v>1.81510738750627e-7</v>
      </c>
      <c r="P171">
        <v>-3.82392963014248</v>
      </c>
      <c r="Q171" t="s">
        <v>131</v>
      </c>
      <c r="R171" t="s">
        <v>254</v>
      </c>
      <c r="S171" t="s">
        <v>255</v>
      </c>
      <c r="T171" t="s">
        <v>136</v>
      </c>
      <c r="U171" t="s">
        <v>136</v>
      </c>
      <c r="V171" t="s">
        <v>136</v>
      </c>
      <c r="W171" t="s">
        <v>136</v>
      </c>
      <c r="X171" t="s">
        <v>136</v>
      </c>
      <c r="Y171" t="s">
        <v>1062</v>
      </c>
      <c r="Z171" t="s">
        <v>1063</v>
      </c>
      <c r="AA171" t="s">
        <v>164</v>
      </c>
      <c r="AB171" t="s">
        <v>165</v>
      </c>
      <c r="AC171" t="s">
        <v>1064</v>
      </c>
      <c r="AD171" t="s">
        <v>136</v>
      </c>
    </row>
    <row r="172" spans="1:30">
      <c r="A172" t="s">
        <v>1065</v>
      </c>
      <c r="B172" t="s">
        <v>1065</v>
      </c>
      <c r="C172" s="3">
        <v>4.683021</v>
      </c>
      <c r="D172" s="3">
        <v>88</v>
      </c>
      <c r="E172" s="3">
        <v>30.779961</v>
      </c>
      <c r="F172" s="3">
        <v>508</v>
      </c>
      <c r="G172" s="3">
        <v>4.7085</v>
      </c>
      <c r="H172" s="3">
        <v>95</v>
      </c>
      <c r="I172" s="3">
        <v>1.383184</v>
      </c>
      <c r="J172" s="3">
        <v>28</v>
      </c>
      <c r="K172" s="3">
        <v>1.126591</v>
      </c>
      <c r="L172" s="3">
        <v>25</v>
      </c>
      <c r="M172" s="3">
        <v>4.680842</v>
      </c>
      <c r="N172">
        <v>92</v>
      </c>
      <c r="O172">
        <v>0.00347030806524697</v>
      </c>
      <c r="P172">
        <v>-3.06177289793298</v>
      </c>
      <c r="Q172" t="s">
        <v>131</v>
      </c>
      <c r="R172" t="s">
        <v>136</v>
      </c>
      <c r="S172" t="s">
        <v>136</v>
      </c>
      <c r="T172" t="s">
        <v>1066</v>
      </c>
      <c r="U172" t="s">
        <v>136</v>
      </c>
      <c r="V172" t="s">
        <v>136</v>
      </c>
      <c r="W172" t="s">
        <v>136</v>
      </c>
      <c r="X172" t="s">
        <v>136</v>
      </c>
      <c r="Y172" t="s">
        <v>1067</v>
      </c>
      <c r="Z172" t="s">
        <v>1068</v>
      </c>
      <c r="AA172" t="s">
        <v>164</v>
      </c>
      <c r="AB172" t="s">
        <v>165</v>
      </c>
      <c r="AC172" t="s">
        <v>1069</v>
      </c>
      <c r="AD172" t="s">
        <v>495</v>
      </c>
    </row>
    <row r="173" spans="1:30">
      <c r="A173" t="s">
        <v>1070</v>
      </c>
      <c r="B173" t="s">
        <v>1070</v>
      </c>
      <c r="C173" s="3">
        <v>0.992296</v>
      </c>
      <c r="D173" s="3">
        <v>76</v>
      </c>
      <c r="E173" s="3">
        <v>0.978049</v>
      </c>
      <c r="F173" s="3">
        <v>66</v>
      </c>
      <c r="G173" s="3">
        <v>1.314453</v>
      </c>
      <c r="H173" s="3">
        <v>108</v>
      </c>
      <c r="I173" s="3">
        <v>0.666466</v>
      </c>
      <c r="J173" s="3">
        <v>55</v>
      </c>
      <c r="K173" s="3">
        <v>0.152507</v>
      </c>
      <c r="L173" s="3">
        <v>14</v>
      </c>
      <c r="M173" s="3">
        <v>0.350767</v>
      </c>
      <c r="N173">
        <v>28</v>
      </c>
      <c r="O173">
        <v>0.00338492258824538</v>
      </c>
      <c r="P173">
        <v>-2.09220765101886</v>
      </c>
      <c r="Q173" t="s">
        <v>131</v>
      </c>
      <c r="R173" t="s">
        <v>136</v>
      </c>
      <c r="S173" t="s">
        <v>136</v>
      </c>
      <c r="T173" t="s">
        <v>178</v>
      </c>
      <c r="U173" t="s">
        <v>1071</v>
      </c>
      <c r="V173" t="s">
        <v>136</v>
      </c>
      <c r="W173" t="s">
        <v>136</v>
      </c>
      <c r="X173" t="s">
        <v>136</v>
      </c>
      <c r="Y173" t="s">
        <v>265</v>
      </c>
      <c r="Z173" t="s">
        <v>1072</v>
      </c>
      <c r="AA173" t="s">
        <v>83</v>
      </c>
      <c r="AB173" t="s">
        <v>191</v>
      </c>
      <c r="AC173" t="s">
        <v>1073</v>
      </c>
      <c r="AD173" t="s">
        <v>184</v>
      </c>
    </row>
    <row r="174" spans="1:30">
      <c r="A174" t="s">
        <v>1074</v>
      </c>
      <c r="B174" t="s">
        <v>1074</v>
      </c>
      <c r="C174" s="3">
        <v>8.199356</v>
      </c>
      <c r="D174" s="3">
        <v>703</v>
      </c>
      <c r="E174" s="3">
        <v>17.471624</v>
      </c>
      <c r="F174" s="3">
        <v>1327</v>
      </c>
      <c r="G174" s="3">
        <v>10.633019</v>
      </c>
      <c r="H174" s="3">
        <v>977</v>
      </c>
      <c r="I174" s="3">
        <v>1.567515</v>
      </c>
      <c r="J174" s="3">
        <v>146</v>
      </c>
      <c r="K174" s="3">
        <v>0.906024</v>
      </c>
      <c r="L174" s="3">
        <v>90</v>
      </c>
      <c r="M174" s="3">
        <v>2.897967</v>
      </c>
      <c r="N174">
        <v>260</v>
      </c>
      <c r="O174" s="16">
        <v>2.76805506618838e-6</v>
      </c>
      <c r="P174">
        <v>-3.38143163720909</v>
      </c>
      <c r="Q174" t="s">
        <v>131</v>
      </c>
      <c r="R174" t="s">
        <v>136</v>
      </c>
      <c r="S174" t="s">
        <v>136</v>
      </c>
      <c r="T174" t="s">
        <v>1075</v>
      </c>
      <c r="U174" t="s">
        <v>1076</v>
      </c>
      <c r="V174" t="s">
        <v>1077</v>
      </c>
      <c r="W174" t="s">
        <v>190</v>
      </c>
      <c r="X174" t="s">
        <v>191</v>
      </c>
      <c r="Y174" t="s">
        <v>1078</v>
      </c>
      <c r="Z174" t="s">
        <v>1079</v>
      </c>
      <c r="AA174" t="s">
        <v>83</v>
      </c>
      <c r="AB174" t="s">
        <v>191</v>
      </c>
      <c r="AC174" t="s">
        <v>1080</v>
      </c>
      <c r="AD174" t="s">
        <v>937</v>
      </c>
    </row>
    <row r="175" spans="1:30">
      <c r="A175" t="s">
        <v>1081</v>
      </c>
      <c r="B175" t="s">
        <v>1081</v>
      </c>
      <c r="C175" s="3">
        <v>1.623855</v>
      </c>
      <c r="D175" s="3">
        <v>133</v>
      </c>
      <c r="E175" s="3">
        <v>0.387193</v>
      </c>
      <c r="F175" s="3">
        <v>28</v>
      </c>
      <c r="G175" s="3">
        <v>1.497235</v>
      </c>
      <c r="H175" s="3">
        <v>131</v>
      </c>
      <c r="I175" s="3">
        <v>0</v>
      </c>
      <c r="J175" s="3">
        <v>0</v>
      </c>
      <c r="K175" s="3">
        <v>0.088187</v>
      </c>
      <c r="L175" s="3">
        <v>9</v>
      </c>
      <c r="M175" s="3">
        <v>0.181625</v>
      </c>
      <c r="N175">
        <v>16</v>
      </c>
      <c r="O175">
        <v>0.000549013123955776</v>
      </c>
      <c r="P175">
        <v>-3.57374897110123</v>
      </c>
      <c r="Q175" t="s">
        <v>131</v>
      </c>
      <c r="R175" t="s">
        <v>136</v>
      </c>
      <c r="S175" t="s">
        <v>136</v>
      </c>
      <c r="T175" t="s">
        <v>168</v>
      </c>
      <c r="U175" t="s">
        <v>1082</v>
      </c>
      <c r="V175" t="s">
        <v>264</v>
      </c>
      <c r="W175" t="s">
        <v>136</v>
      </c>
      <c r="X175" t="s">
        <v>136</v>
      </c>
      <c r="Y175" t="s">
        <v>352</v>
      </c>
      <c r="Z175" t="s">
        <v>1083</v>
      </c>
      <c r="AA175" t="s">
        <v>164</v>
      </c>
      <c r="AB175" t="s">
        <v>165</v>
      </c>
      <c r="AC175" t="s">
        <v>1084</v>
      </c>
      <c r="AD175" t="s">
        <v>176</v>
      </c>
    </row>
    <row r="176" spans="1:30">
      <c r="A176" t="s">
        <v>1085</v>
      </c>
      <c r="B176" t="s">
        <v>1085</v>
      </c>
      <c r="C176" s="3">
        <v>0.699256</v>
      </c>
      <c r="D176" s="3">
        <v>37</v>
      </c>
      <c r="E176" s="3">
        <v>0.496986</v>
      </c>
      <c r="F176" s="3">
        <v>24</v>
      </c>
      <c r="G176" s="3">
        <v>0.715282</v>
      </c>
      <c r="H176" s="3">
        <v>41</v>
      </c>
      <c r="I176" s="3">
        <v>0.04023</v>
      </c>
      <c r="J176" s="3">
        <v>3</v>
      </c>
      <c r="K176" s="3">
        <v>0.254107</v>
      </c>
      <c r="L176" s="3">
        <v>16</v>
      </c>
      <c r="M176" s="3">
        <v>0.160372</v>
      </c>
      <c r="N176">
        <v>9</v>
      </c>
      <c r="O176">
        <v>0.0049305145093029</v>
      </c>
      <c r="P176">
        <v>-2.43210950438889</v>
      </c>
      <c r="Q176" t="s">
        <v>131</v>
      </c>
      <c r="R176" t="s">
        <v>1086</v>
      </c>
      <c r="S176" t="s">
        <v>1087</v>
      </c>
      <c r="T176" t="s">
        <v>1088</v>
      </c>
      <c r="U176" t="s">
        <v>1089</v>
      </c>
      <c r="V176" t="s">
        <v>1090</v>
      </c>
      <c r="W176" t="s">
        <v>371</v>
      </c>
      <c r="X176" t="s">
        <v>293</v>
      </c>
      <c r="Y176" t="s">
        <v>1091</v>
      </c>
      <c r="Z176" t="s">
        <v>1092</v>
      </c>
      <c r="AA176" t="s">
        <v>292</v>
      </c>
      <c r="AB176" t="s">
        <v>293</v>
      </c>
      <c r="AC176" t="s">
        <v>1093</v>
      </c>
      <c r="AD176" t="s">
        <v>1094</v>
      </c>
    </row>
    <row r="177" spans="1:30">
      <c r="A177" t="s">
        <v>1095</v>
      </c>
      <c r="B177" t="s">
        <v>1095</v>
      </c>
      <c r="C177" s="3">
        <v>0</v>
      </c>
      <c r="D177" s="3">
        <v>0</v>
      </c>
      <c r="E177" s="3">
        <v>0</v>
      </c>
      <c r="F177" s="3">
        <v>0</v>
      </c>
      <c r="G177" s="3">
        <v>0.266582</v>
      </c>
      <c r="H177" s="3">
        <v>13</v>
      </c>
      <c r="I177" s="3">
        <v>2.96967</v>
      </c>
      <c r="J177" s="3">
        <v>141</v>
      </c>
      <c r="K177" s="3">
        <v>12.481709</v>
      </c>
      <c r="L177" s="3">
        <v>630</v>
      </c>
      <c r="M177" s="3">
        <v>0.713126</v>
      </c>
      <c r="N177">
        <v>33</v>
      </c>
      <c r="O177">
        <v>0.00113238216121687</v>
      </c>
      <c r="P177">
        <v>4.17702910164397</v>
      </c>
      <c r="Q177" t="s">
        <v>157</v>
      </c>
      <c r="R177" t="s">
        <v>136</v>
      </c>
      <c r="S177" t="s">
        <v>136</v>
      </c>
      <c r="T177" t="s">
        <v>1096</v>
      </c>
      <c r="U177" t="s">
        <v>136</v>
      </c>
      <c r="V177" t="s">
        <v>136</v>
      </c>
      <c r="W177" t="s">
        <v>136</v>
      </c>
      <c r="X177" t="s">
        <v>136</v>
      </c>
      <c r="Y177" t="s">
        <v>1097</v>
      </c>
      <c r="Z177" t="s">
        <v>1098</v>
      </c>
      <c r="AA177" t="s">
        <v>164</v>
      </c>
      <c r="AB177" t="s">
        <v>165</v>
      </c>
      <c r="AC177" t="s">
        <v>1099</v>
      </c>
      <c r="AD177" t="s">
        <v>281</v>
      </c>
    </row>
    <row r="178" spans="1:30">
      <c r="A178" t="s">
        <v>1100</v>
      </c>
      <c r="B178" t="s">
        <v>1100</v>
      </c>
      <c r="C178" s="3">
        <v>0.470164</v>
      </c>
      <c r="D178" s="3">
        <v>41</v>
      </c>
      <c r="E178" s="3">
        <v>0</v>
      </c>
      <c r="F178" s="3">
        <v>0</v>
      </c>
      <c r="G178" s="3">
        <v>0.964703</v>
      </c>
      <c r="H178" s="3">
        <v>89</v>
      </c>
      <c r="I178" s="3">
        <v>6.56707</v>
      </c>
      <c r="J178" s="3">
        <v>613</v>
      </c>
      <c r="K178" s="3">
        <v>12.310194</v>
      </c>
      <c r="L178" s="3">
        <v>1226</v>
      </c>
      <c r="M178" s="3">
        <v>6.276818</v>
      </c>
      <c r="N178">
        <v>564</v>
      </c>
      <c r="O178">
        <v>0.00175772102870135</v>
      </c>
      <c r="P178">
        <v>3.249475013484</v>
      </c>
      <c r="Q178" t="s">
        <v>157</v>
      </c>
      <c r="R178" t="s">
        <v>136</v>
      </c>
      <c r="S178" t="s">
        <v>136</v>
      </c>
      <c r="T178" t="s">
        <v>1101</v>
      </c>
      <c r="U178" t="s">
        <v>1102</v>
      </c>
      <c r="V178" t="s">
        <v>136</v>
      </c>
      <c r="W178" t="s">
        <v>534</v>
      </c>
      <c r="X178" t="s">
        <v>535</v>
      </c>
      <c r="Y178" t="s">
        <v>1103</v>
      </c>
      <c r="Z178" t="s">
        <v>1104</v>
      </c>
      <c r="AA178" t="s">
        <v>1045</v>
      </c>
      <c r="AB178" t="s">
        <v>535</v>
      </c>
      <c r="AC178" t="s">
        <v>313</v>
      </c>
      <c r="AD178" t="s">
        <v>1105</v>
      </c>
    </row>
    <row r="179" spans="1:30">
      <c r="A179" t="s">
        <v>1106</v>
      </c>
      <c r="B179" t="s">
        <v>136</v>
      </c>
      <c r="C179" s="3">
        <v>266.831290999999</v>
      </c>
      <c r="D179" s="3">
        <v>7761</v>
      </c>
      <c r="E179" s="3">
        <v>755.598206</v>
      </c>
      <c r="F179" s="3">
        <v>19222</v>
      </c>
      <c r="G179" s="3">
        <v>169.61863</v>
      </c>
      <c r="H179" s="3">
        <v>5094</v>
      </c>
      <c r="I179" s="3">
        <v>15.271325</v>
      </c>
      <c r="J179" s="3">
        <v>530</v>
      </c>
      <c r="K179" s="3">
        <v>11.543553</v>
      </c>
      <c r="L179" s="3">
        <v>428</v>
      </c>
      <c r="M179" s="3">
        <v>18.937292</v>
      </c>
      <c r="N179">
        <v>633</v>
      </c>
      <c r="O179" s="16">
        <v>4.73216104217834e-11</v>
      </c>
      <c r="P179">
        <v>-5.10768492282227</v>
      </c>
      <c r="Q179" t="s">
        <v>131</v>
      </c>
      <c r="R179" t="s">
        <v>136</v>
      </c>
      <c r="S179" t="s">
        <v>136</v>
      </c>
      <c r="T179" t="s">
        <v>136</v>
      </c>
      <c r="U179" t="s">
        <v>136</v>
      </c>
      <c r="V179" t="s">
        <v>136</v>
      </c>
      <c r="W179" t="s">
        <v>136</v>
      </c>
      <c r="X179" t="s">
        <v>136</v>
      </c>
      <c r="Y179" t="s">
        <v>136</v>
      </c>
      <c r="Z179" t="s">
        <v>136</v>
      </c>
      <c r="AA179" t="s">
        <v>136</v>
      </c>
      <c r="AB179" t="s">
        <v>136</v>
      </c>
      <c r="AC179" t="s">
        <v>1107</v>
      </c>
      <c r="AD179" t="s">
        <v>136</v>
      </c>
    </row>
    <row r="180" spans="1:30">
      <c r="A180" t="s">
        <v>1108</v>
      </c>
      <c r="B180" t="s">
        <v>1108</v>
      </c>
      <c r="C180" s="3">
        <v>17.625019</v>
      </c>
      <c r="D180" s="3">
        <v>802</v>
      </c>
      <c r="E180" s="3">
        <v>45.244022</v>
      </c>
      <c r="F180" s="3">
        <v>1823</v>
      </c>
      <c r="G180" s="3">
        <v>15.886856</v>
      </c>
      <c r="H180" s="3">
        <v>775</v>
      </c>
      <c r="I180" s="3">
        <v>5.050024</v>
      </c>
      <c r="J180" s="3">
        <v>250</v>
      </c>
      <c r="K180" s="3">
        <v>4.550222</v>
      </c>
      <c r="L180" s="3">
        <v>240</v>
      </c>
      <c r="M180" s="3">
        <v>9.087567</v>
      </c>
      <c r="N180">
        <v>432</v>
      </c>
      <c r="O180">
        <v>0.000296396901311899</v>
      </c>
      <c r="P180">
        <v>-2.78721187923971</v>
      </c>
      <c r="Q180" t="s">
        <v>131</v>
      </c>
      <c r="R180" t="s">
        <v>136</v>
      </c>
      <c r="S180" t="s">
        <v>136</v>
      </c>
      <c r="T180" t="s">
        <v>1109</v>
      </c>
      <c r="U180" t="s">
        <v>1110</v>
      </c>
      <c r="V180" t="s">
        <v>136</v>
      </c>
      <c r="W180" t="s">
        <v>136</v>
      </c>
      <c r="X180" t="s">
        <v>136</v>
      </c>
      <c r="Y180" t="s">
        <v>1111</v>
      </c>
      <c r="Z180" t="s">
        <v>1112</v>
      </c>
      <c r="AA180" t="s">
        <v>164</v>
      </c>
      <c r="AB180" t="s">
        <v>165</v>
      </c>
      <c r="AC180" t="s">
        <v>1113</v>
      </c>
      <c r="AD180" t="s">
        <v>144</v>
      </c>
    </row>
    <row r="181" spans="1:30">
      <c r="A181" t="s">
        <v>1114</v>
      </c>
      <c r="B181" t="s">
        <v>1114</v>
      </c>
      <c r="C181" s="3">
        <v>0.102394</v>
      </c>
      <c r="D181" s="3">
        <v>10</v>
      </c>
      <c r="E181" s="3">
        <v>0</v>
      </c>
      <c r="F181" s="3">
        <v>0</v>
      </c>
      <c r="G181" s="3">
        <v>0.095448</v>
      </c>
      <c r="H181" s="3">
        <v>10</v>
      </c>
      <c r="I181" s="3">
        <v>0.757749</v>
      </c>
      <c r="J181" s="3">
        <v>80</v>
      </c>
      <c r="K181" s="3">
        <v>1.543293</v>
      </c>
      <c r="L181" s="3">
        <v>174</v>
      </c>
      <c r="M181" s="3">
        <v>0.500295</v>
      </c>
      <c r="N181">
        <v>51</v>
      </c>
      <c r="O181">
        <v>0.00159820023346633</v>
      </c>
      <c r="P181">
        <v>3.00866009384695</v>
      </c>
      <c r="Q181" t="s">
        <v>157</v>
      </c>
      <c r="R181" t="s">
        <v>325</v>
      </c>
      <c r="S181" t="s">
        <v>326</v>
      </c>
      <c r="T181" t="s">
        <v>349</v>
      </c>
      <c r="U181" t="s">
        <v>1115</v>
      </c>
      <c r="V181" t="s">
        <v>763</v>
      </c>
      <c r="W181" t="s">
        <v>136</v>
      </c>
      <c r="X181" t="s">
        <v>136</v>
      </c>
      <c r="Y181" t="s">
        <v>181</v>
      </c>
      <c r="Z181" t="s">
        <v>1116</v>
      </c>
      <c r="AA181" t="s">
        <v>83</v>
      </c>
      <c r="AB181" t="s">
        <v>191</v>
      </c>
      <c r="AC181" t="s">
        <v>1117</v>
      </c>
      <c r="AD181" t="s">
        <v>184</v>
      </c>
    </row>
    <row r="182" spans="1:30">
      <c r="A182" t="s">
        <v>1118</v>
      </c>
      <c r="B182" t="s">
        <v>1118</v>
      </c>
      <c r="C182" s="3">
        <v>0.339457</v>
      </c>
      <c r="D182" s="3">
        <v>12</v>
      </c>
      <c r="E182" s="3">
        <v>0</v>
      </c>
      <c r="F182" s="3">
        <v>0</v>
      </c>
      <c r="G182" s="3">
        <v>0</v>
      </c>
      <c r="H182" s="3">
        <v>0</v>
      </c>
      <c r="I182" s="3">
        <v>2.488928</v>
      </c>
      <c r="J182" s="3">
        <v>94</v>
      </c>
      <c r="K182" s="3">
        <v>20.881998</v>
      </c>
      <c r="L182" s="3">
        <v>835</v>
      </c>
      <c r="M182" s="3">
        <v>0.898776</v>
      </c>
      <c r="N182">
        <v>33</v>
      </c>
      <c r="O182">
        <v>0.000732018400404408</v>
      </c>
      <c r="P182">
        <v>4.40587120999231</v>
      </c>
      <c r="Q182" t="s">
        <v>157</v>
      </c>
      <c r="R182" t="s">
        <v>241</v>
      </c>
      <c r="S182" t="s">
        <v>242</v>
      </c>
      <c r="T182" t="s">
        <v>1119</v>
      </c>
      <c r="U182" t="s">
        <v>1120</v>
      </c>
      <c r="V182" t="s">
        <v>136</v>
      </c>
      <c r="W182" t="s">
        <v>136</v>
      </c>
      <c r="X182" t="s">
        <v>136</v>
      </c>
      <c r="Y182" t="s">
        <v>1121</v>
      </c>
      <c r="Z182" t="s">
        <v>1122</v>
      </c>
      <c r="AA182" t="s">
        <v>248</v>
      </c>
      <c r="AB182" t="s">
        <v>242</v>
      </c>
      <c r="AC182" t="s">
        <v>1123</v>
      </c>
      <c r="AD182" t="s">
        <v>1124</v>
      </c>
    </row>
    <row r="183" spans="1:30">
      <c r="A183" t="s">
        <v>1125</v>
      </c>
      <c r="B183" t="s">
        <v>136</v>
      </c>
      <c r="C183" s="3">
        <v>3.315132</v>
      </c>
      <c r="D183" s="3">
        <v>70</v>
      </c>
      <c r="E183" s="3">
        <v>0.268085</v>
      </c>
      <c r="F183" s="3">
        <v>7</v>
      </c>
      <c r="G183" s="3">
        <v>1.78207</v>
      </c>
      <c r="H183" s="3">
        <v>47</v>
      </c>
      <c r="I183" s="3">
        <v>18.805967</v>
      </c>
      <c r="J183" s="3">
        <v>435</v>
      </c>
      <c r="K183" s="3">
        <v>17.848735</v>
      </c>
      <c r="L183" s="3">
        <v>399</v>
      </c>
      <c r="M183" s="3">
        <v>14.177857</v>
      </c>
      <c r="N183">
        <v>296</v>
      </c>
      <c r="O183" s="16">
        <v>9.33827804081827e-5</v>
      </c>
      <c r="P183">
        <v>2.48391644945792</v>
      </c>
      <c r="Q183" t="s">
        <v>157</v>
      </c>
      <c r="R183" t="s">
        <v>136</v>
      </c>
      <c r="S183" t="s">
        <v>136</v>
      </c>
      <c r="T183" t="s">
        <v>1126</v>
      </c>
      <c r="U183" t="s">
        <v>1127</v>
      </c>
      <c r="V183" t="s">
        <v>386</v>
      </c>
      <c r="W183" t="s">
        <v>186</v>
      </c>
      <c r="X183" t="s">
        <v>187</v>
      </c>
      <c r="Y183" t="s">
        <v>136</v>
      </c>
      <c r="Z183" t="s">
        <v>1128</v>
      </c>
      <c r="AA183" t="s">
        <v>209</v>
      </c>
      <c r="AB183" t="s">
        <v>187</v>
      </c>
      <c r="AC183" t="s">
        <v>183</v>
      </c>
      <c r="AD183" t="s">
        <v>1129</v>
      </c>
    </row>
    <row r="184" spans="1:30">
      <c r="A184" t="s">
        <v>1130</v>
      </c>
      <c r="B184" t="s">
        <v>136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4.96295</v>
      </c>
      <c r="J184" s="3">
        <v>126</v>
      </c>
      <c r="K184" s="3">
        <v>5.16799499999999</v>
      </c>
      <c r="L184" s="3">
        <v>138</v>
      </c>
      <c r="M184" s="3">
        <v>2.58365</v>
      </c>
      <c r="N184">
        <v>57</v>
      </c>
      <c r="O184" s="16">
        <v>2.97638526944275e-8</v>
      </c>
      <c r="P184">
        <v>6.70608076716703</v>
      </c>
      <c r="Q184" t="s">
        <v>157</v>
      </c>
      <c r="R184" t="s">
        <v>136</v>
      </c>
      <c r="S184" t="s">
        <v>136</v>
      </c>
      <c r="T184" t="s">
        <v>136</v>
      </c>
      <c r="U184" t="s">
        <v>136</v>
      </c>
      <c r="V184" t="s">
        <v>136</v>
      </c>
      <c r="W184" t="s">
        <v>136</v>
      </c>
      <c r="X184" t="s">
        <v>136</v>
      </c>
      <c r="Y184" t="s">
        <v>1131</v>
      </c>
      <c r="Z184" t="s">
        <v>136</v>
      </c>
      <c r="AA184" t="s">
        <v>136</v>
      </c>
      <c r="AB184" t="s">
        <v>136</v>
      </c>
      <c r="AC184" t="s">
        <v>1132</v>
      </c>
      <c r="AD184" t="s">
        <v>136</v>
      </c>
    </row>
    <row r="185" spans="1:30">
      <c r="A185" t="s">
        <v>1133</v>
      </c>
      <c r="B185" t="s">
        <v>1133</v>
      </c>
      <c r="C185" s="3">
        <v>0.343194</v>
      </c>
      <c r="D185" s="3">
        <v>15</v>
      </c>
      <c r="E185" s="3">
        <v>0.379082</v>
      </c>
      <c r="F185" s="3">
        <v>15</v>
      </c>
      <c r="G185" s="3">
        <v>0.375299</v>
      </c>
      <c r="H185" s="3">
        <v>18</v>
      </c>
      <c r="I185" s="3">
        <v>2.979931</v>
      </c>
      <c r="J185" s="3">
        <v>139</v>
      </c>
      <c r="K185" s="3">
        <v>6.718627</v>
      </c>
      <c r="L185" s="3">
        <v>334</v>
      </c>
      <c r="M185" s="3">
        <v>0.917257</v>
      </c>
      <c r="N185">
        <v>42</v>
      </c>
      <c r="O185">
        <v>0.00810795545205419</v>
      </c>
      <c r="P185">
        <v>2.30809961613344</v>
      </c>
      <c r="Q185" t="s">
        <v>157</v>
      </c>
      <c r="R185" t="s">
        <v>136</v>
      </c>
      <c r="S185" t="s">
        <v>136</v>
      </c>
      <c r="T185" t="s">
        <v>168</v>
      </c>
      <c r="U185" t="s">
        <v>1134</v>
      </c>
      <c r="V185" t="s">
        <v>136</v>
      </c>
      <c r="W185" t="s">
        <v>137</v>
      </c>
      <c r="X185" t="s">
        <v>138</v>
      </c>
      <c r="Y185" t="s">
        <v>663</v>
      </c>
      <c r="Z185" t="s">
        <v>1135</v>
      </c>
      <c r="AA185" t="s">
        <v>153</v>
      </c>
      <c r="AB185" t="s">
        <v>138</v>
      </c>
      <c r="AC185" t="s">
        <v>1136</v>
      </c>
      <c r="AD185" t="s">
        <v>176</v>
      </c>
    </row>
    <row r="186" spans="1:30">
      <c r="A186" t="s">
        <v>1137</v>
      </c>
      <c r="B186" t="s">
        <v>1137</v>
      </c>
      <c r="C186" s="3">
        <v>2.060124</v>
      </c>
      <c r="D186" s="3">
        <v>125</v>
      </c>
      <c r="E186" s="3">
        <v>0.857797</v>
      </c>
      <c r="F186" s="3">
        <v>47</v>
      </c>
      <c r="G186" s="3">
        <v>1.577373</v>
      </c>
      <c r="H186" s="3">
        <v>103</v>
      </c>
      <c r="I186" s="3">
        <v>12.959925</v>
      </c>
      <c r="J186" s="3">
        <v>853</v>
      </c>
      <c r="K186" s="3">
        <v>16.916824</v>
      </c>
      <c r="L186" s="3">
        <v>1188</v>
      </c>
      <c r="M186" s="3">
        <v>5.407013</v>
      </c>
      <c r="N186">
        <v>343</v>
      </c>
      <c r="O186" s="16">
        <v>4.52259191146193e-5</v>
      </c>
      <c r="P186">
        <v>2.28731051374025</v>
      </c>
      <c r="Q186" t="s">
        <v>157</v>
      </c>
      <c r="R186" t="s">
        <v>190</v>
      </c>
      <c r="S186" t="s">
        <v>191</v>
      </c>
      <c r="T186" t="s">
        <v>1138</v>
      </c>
      <c r="U186" t="s">
        <v>1139</v>
      </c>
      <c r="V186" t="s">
        <v>136</v>
      </c>
      <c r="W186" t="s">
        <v>918</v>
      </c>
      <c r="X186" t="s">
        <v>919</v>
      </c>
      <c r="Y186" t="s">
        <v>920</v>
      </c>
      <c r="Z186" t="s">
        <v>1140</v>
      </c>
      <c r="AA186" t="s">
        <v>85</v>
      </c>
      <c r="AB186" t="s">
        <v>342</v>
      </c>
      <c r="AC186" t="s">
        <v>1141</v>
      </c>
      <c r="AD186" t="s">
        <v>1142</v>
      </c>
    </row>
    <row r="187" spans="1:30">
      <c r="A187" t="s">
        <v>1143</v>
      </c>
      <c r="B187" t="s">
        <v>1143</v>
      </c>
      <c r="C187" s="3">
        <v>110.748032</v>
      </c>
      <c r="D187" s="3">
        <v>3381</v>
      </c>
      <c r="E187" s="3">
        <v>197.571335</v>
      </c>
      <c r="F187" s="3">
        <v>5343</v>
      </c>
      <c r="G187" s="3">
        <v>139.051773</v>
      </c>
      <c r="H187" s="3">
        <v>4551</v>
      </c>
      <c r="I187" s="3">
        <v>18.575396</v>
      </c>
      <c r="J187" s="3">
        <v>615</v>
      </c>
      <c r="K187" s="3">
        <v>16.745941</v>
      </c>
      <c r="L187" s="3">
        <v>592</v>
      </c>
      <c r="M187" s="3">
        <v>23.808498</v>
      </c>
      <c r="N187">
        <v>759</v>
      </c>
      <c r="O187" s="16">
        <v>3.91266019149509e-10</v>
      </c>
      <c r="P187">
        <v>-3.59191274332371</v>
      </c>
      <c r="Q187" t="s">
        <v>131</v>
      </c>
      <c r="R187" t="s">
        <v>190</v>
      </c>
      <c r="S187" t="s">
        <v>191</v>
      </c>
      <c r="T187" t="s">
        <v>1144</v>
      </c>
      <c r="U187" t="s">
        <v>1145</v>
      </c>
      <c r="V187" t="s">
        <v>755</v>
      </c>
      <c r="W187" t="s">
        <v>190</v>
      </c>
      <c r="X187" t="s">
        <v>191</v>
      </c>
      <c r="Y187" t="s">
        <v>265</v>
      </c>
      <c r="Z187" t="s">
        <v>1146</v>
      </c>
      <c r="AA187" t="s">
        <v>83</v>
      </c>
      <c r="AB187" t="s">
        <v>191</v>
      </c>
      <c r="AC187" t="s">
        <v>1147</v>
      </c>
      <c r="AD187" t="s">
        <v>195</v>
      </c>
    </row>
    <row r="188" spans="1:30">
      <c r="A188" t="s">
        <v>1148</v>
      </c>
      <c r="B188" t="s">
        <v>1148</v>
      </c>
      <c r="C188" s="3">
        <v>206.412949</v>
      </c>
      <c r="D188" s="3">
        <v>9913</v>
      </c>
      <c r="E188" s="3">
        <v>327.848969</v>
      </c>
      <c r="F188" s="3">
        <v>13947</v>
      </c>
      <c r="G188" s="3">
        <v>287.54538</v>
      </c>
      <c r="H188" s="3">
        <v>14806</v>
      </c>
      <c r="I188" s="3">
        <v>28.307919</v>
      </c>
      <c r="J188" s="3">
        <v>1475</v>
      </c>
      <c r="K188" s="3">
        <v>34.342129</v>
      </c>
      <c r="L188" s="3">
        <v>1910</v>
      </c>
      <c r="M188" s="3">
        <v>94.000198</v>
      </c>
      <c r="N188">
        <v>4714</v>
      </c>
      <c r="O188" s="16">
        <v>1.88345805902727e-5</v>
      </c>
      <c r="P188">
        <v>-2.9756070594464</v>
      </c>
      <c r="Q188" t="s">
        <v>131</v>
      </c>
      <c r="R188" t="s">
        <v>371</v>
      </c>
      <c r="S188" t="s">
        <v>293</v>
      </c>
      <c r="T188" t="s">
        <v>1149</v>
      </c>
      <c r="U188" t="s">
        <v>1150</v>
      </c>
      <c r="V188" t="s">
        <v>136</v>
      </c>
      <c r="W188" t="s">
        <v>1151</v>
      </c>
      <c r="X188" t="s">
        <v>1152</v>
      </c>
      <c r="Y188" t="s">
        <v>806</v>
      </c>
      <c r="Z188" t="s">
        <v>1153</v>
      </c>
      <c r="AA188" t="s">
        <v>164</v>
      </c>
      <c r="AB188" t="s">
        <v>165</v>
      </c>
      <c r="AC188" t="s">
        <v>1154</v>
      </c>
      <c r="AD188" t="s">
        <v>1155</v>
      </c>
    </row>
    <row r="189" spans="1:30">
      <c r="A189" t="s">
        <v>1156</v>
      </c>
      <c r="B189" t="s">
        <v>136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14.488283</v>
      </c>
      <c r="J189" s="3">
        <v>595</v>
      </c>
      <c r="K189" s="3">
        <v>12.977025</v>
      </c>
      <c r="L189" s="3">
        <v>568</v>
      </c>
      <c r="M189" s="3">
        <v>7.86036199999999</v>
      </c>
      <c r="N189">
        <v>311</v>
      </c>
      <c r="O189" s="16">
        <v>2.43899366693276e-16</v>
      </c>
      <c r="P189">
        <v>8.7131837677505</v>
      </c>
      <c r="Q189" t="s">
        <v>157</v>
      </c>
      <c r="R189" t="s">
        <v>136</v>
      </c>
      <c r="S189" t="s">
        <v>136</v>
      </c>
      <c r="T189" t="s">
        <v>136</v>
      </c>
      <c r="U189" t="s">
        <v>136</v>
      </c>
      <c r="V189" t="s">
        <v>136</v>
      </c>
      <c r="W189" t="s">
        <v>136</v>
      </c>
      <c r="X189" t="s">
        <v>136</v>
      </c>
      <c r="Y189" t="s">
        <v>136</v>
      </c>
      <c r="Z189" t="s">
        <v>136</v>
      </c>
      <c r="AA189" t="s">
        <v>136</v>
      </c>
      <c r="AB189" t="s">
        <v>136</v>
      </c>
      <c r="AC189" t="s">
        <v>136</v>
      </c>
      <c r="AD189" t="s">
        <v>136</v>
      </c>
    </row>
    <row r="190" spans="1:30">
      <c r="A190" t="s">
        <v>1157</v>
      </c>
      <c r="B190" t="s">
        <v>1157</v>
      </c>
      <c r="C190" s="3">
        <v>16.906187</v>
      </c>
      <c r="D190" s="3">
        <v>383</v>
      </c>
      <c r="E190" s="3">
        <v>31.616728</v>
      </c>
      <c r="F190" s="3">
        <v>634</v>
      </c>
      <c r="G190" s="3">
        <v>6.320366</v>
      </c>
      <c r="H190" s="3">
        <v>154</v>
      </c>
      <c r="I190" s="3">
        <v>5.254218</v>
      </c>
      <c r="J190" s="3">
        <v>129</v>
      </c>
      <c r="K190" s="3">
        <v>5.267748</v>
      </c>
      <c r="L190" s="3">
        <v>138</v>
      </c>
      <c r="M190" s="3">
        <v>5.968531</v>
      </c>
      <c r="N190">
        <v>141</v>
      </c>
      <c r="O190">
        <v>0.0022354864378624</v>
      </c>
      <c r="P190">
        <v>-2.46200465064205</v>
      </c>
      <c r="Q190" t="s">
        <v>131</v>
      </c>
      <c r="R190" t="s">
        <v>254</v>
      </c>
      <c r="S190" t="s">
        <v>255</v>
      </c>
      <c r="T190" t="s">
        <v>1158</v>
      </c>
      <c r="U190" t="s">
        <v>1159</v>
      </c>
      <c r="V190" t="s">
        <v>473</v>
      </c>
      <c r="W190" t="s">
        <v>254</v>
      </c>
      <c r="X190" t="s">
        <v>255</v>
      </c>
      <c r="Y190" t="s">
        <v>1160</v>
      </c>
      <c r="Z190" t="s">
        <v>1161</v>
      </c>
      <c r="AA190" t="s">
        <v>248</v>
      </c>
      <c r="AB190" t="s">
        <v>242</v>
      </c>
      <c r="AC190" t="s">
        <v>1162</v>
      </c>
      <c r="AD190" t="s">
        <v>1163</v>
      </c>
    </row>
    <row r="191" spans="1:30">
      <c r="A191" t="s">
        <v>1164</v>
      </c>
      <c r="B191" t="s">
        <v>1164</v>
      </c>
      <c r="C191" s="3">
        <v>21.148476</v>
      </c>
      <c r="D191" s="3">
        <v>702</v>
      </c>
      <c r="E191" s="3">
        <v>22.813303</v>
      </c>
      <c r="F191" s="3">
        <v>671</v>
      </c>
      <c r="G191" s="3">
        <v>4.74188</v>
      </c>
      <c r="H191" s="3">
        <v>169</v>
      </c>
      <c r="I191" s="3">
        <v>1.627424</v>
      </c>
      <c r="J191" s="3">
        <v>59</v>
      </c>
      <c r="K191" s="3">
        <v>0.892759</v>
      </c>
      <c r="L191" s="3">
        <v>35</v>
      </c>
      <c r="M191" s="3">
        <v>2.816253</v>
      </c>
      <c r="N191">
        <v>98</v>
      </c>
      <c r="O191" s="16">
        <v>5.46529093613778e-6</v>
      </c>
      <c r="P191">
        <v>-3.68838220400549</v>
      </c>
      <c r="Q191" t="s">
        <v>131</v>
      </c>
      <c r="R191" t="s">
        <v>136</v>
      </c>
      <c r="S191" t="s">
        <v>136</v>
      </c>
      <c r="T191" t="s">
        <v>1165</v>
      </c>
      <c r="U191" t="s">
        <v>1166</v>
      </c>
      <c r="V191" t="s">
        <v>1167</v>
      </c>
      <c r="W191" t="s">
        <v>594</v>
      </c>
      <c r="X191" t="s">
        <v>165</v>
      </c>
      <c r="Y191" t="s">
        <v>1168</v>
      </c>
      <c r="Z191" t="s">
        <v>1169</v>
      </c>
      <c r="AA191" t="s">
        <v>164</v>
      </c>
      <c r="AB191" t="s">
        <v>165</v>
      </c>
      <c r="AC191" t="s">
        <v>313</v>
      </c>
      <c r="AD191" t="s">
        <v>688</v>
      </c>
    </row>
    <row r="192" spans="1:30">
      <c r="A192" t="s">
        <v>1170</v>
      </c>
      <c r="B192" t="s">
        <v>1170</v>
      </c>
      <c r="C192" s="3">
        <v>7.341749</v>
      </c>
      <c r="D192" s="3">
        <v>512</v>
      </c>
      <c r="E192" s="3">
        <v>3.279881</v>
      </c>
      <c r="F192" s="3">
        <v>203</v>
      </c>
      <c r="G192" s="3">
        <v>7.690839</v>
      </c>
      <c r="H192" s="3">
        <v>575</v>
      </c>
      <c r="I192" s="3">
        <v>42.075024</v>
      </c>
      <c r="J192" s="3">
        <v>3178</v>
      </c>
      <c r="K192" s="3">
        <v>53.440777</v>
      </c>
      <c r="L192" s="3">
        <v>4310</v>
      </c>
      <c r="M192" s="3">
        <v>22.713854</v>
      </c>
      <c r="N192">
        <v>1652</v>
      </c>
      <c r="O192" s="16">
        <v>1.30874630738506e-5</v>
      </c>
      <c r="P192">
        <v>2.05139517485677</v>
      </c>
      <c r="Q192" t="s">
        <v>157</v>
      </c>
      <c r="R192" t="s">
        <v>136</v>
      </c>
      <c r="S192" t="s">
        <v>136</v>
      </c>
      <c r="T192" t="s">
        <v>1171</v>
      </c>
      <c r="U192" t="s">
        <v>1172</v>
      </c>
      <c r="V192" t="s">
        <v>1173</v>
      </c>
      <c r="W192" t="s">
        <v>1174</v>
      </c>
      <c r="X192" t="s">
        <v>1175</v>
      </c>
      <c r="Y192" t="s">
        <v>407</v>
      </c>
      <c r="Z192" t="s">
        <v>136</v>
      </c>
      <c r="AA192" t="s">
        <v>164</v>
      </c>
      <c r="AB192" t="s">
        <v>165</v>
      </c>
      <c r="AC192" t="s">
        <v>175</v>
      </c>
      <c r="AD192" t="s">
        <v>657</v>
      </c>
    </row>
    <row r="193" spans="1:30">
      <c r="A193" t="s">
        <v>1176</v>
      </c>
      <c r="B193" t="s">
        <v>1176</v>
      </c>
      <c r="C193" s="3">
        <v>0.941613</v>
      </c>
      <c r="D193" s="3">
        <v>121</v>
      </c>
      <c r="E193" s="3">
        <v>0.22448</v>
      </c>
      <c r="F193" s="3">
        <v>26</v>
      </c>
      <c r="G193" s="3">
        <v>0.878788</v>
      </c>
      <c r="H193" s="3">
        <v>121</v>
      </c>
      <c r="I193" s="3">
        <v>6.961524</v>
      </c>
      <c r="J193" s="3">
        <v>969</v>
      </c>
      <c r="K193" s="3">
        <v>8.52677</v>
      </c>
      <c r="L193" s="3">
        <v>1267</v>
      </c>
      <c r="M193" s="3">
        <v>2.286981</v>
      </c>
      <c r="N193">
        <v>307</v>
      </c>
      <c r="O193">
        <v>0.00018868853369882</v>
      </c>
      <c r="P193">
        <v>2.46502050574475</v>
      </c>
      <c r="Q193" t="s">
        <v>157</v>
      </c>
      <c r="R193" t="s">
        <v>136</v>
      </c>
      <c r="S193" t="s">
        <v>136</v>
      </c>
      <c r="T193" t="s">
        <v>1177</v>
      </c>
      <c r="U193" t="s">
        <v>1178</v>
      </c>
      <c r="V193" t="s">
        <v>1179</v>
      </c>
      <c r="W193" t="s">
        <v>1180</v>
      </c>
      <c r="X193" t="s">
        <v>1181</v>
      </c>
      <c r="Y193" t="s">
        <v>1182</v>
      </c>
      <c r="Z193" t="s">
        <v>1183</v>
      </c>
      <c r="AA193" t="s">
        <v>85</v>
      </c>
      <c r="AB193" t="s">
        <v>342</v>
      </c>
      <c r="AC193" t="s">
        <v>1184</v>
      </c>
      <c r="AD193" t="s">
        <v>1185</v>
      </c>
    </row>
    <row r="194" spans="1:30">
      <c r="A194" t="s">
        <v>1186</v>
      </c>
      <c r="B194" t="s">
        <v>136</v>
      </c>
      <c r="C194" s="3">
        <v>12.225334</v>
      </c>
      <c r="D194" s="3">
        <v>286</v>
      </c>
      <c r="E194" s="3">
        <v>2.636998</v>
      </c>
      <c r="F194" s="3">
        <v>55</v>
      </c>
      <c r="G194" s="3">
        <v>14.942441</v>
      </c>
      <c r="H194" s="3">
        <v>375</v>
      </c>
      <c r="I194" s="3">
        <v>0.645787</v>
      </c>
      <c r="J194" s="3">
        <v>17</v>
      </c>
      <c r="K194" s="3">
        <v>1.169327</v>
      </c>
      <c r="L194" s="3">
        <v>32</v>
      </c>
      <c r="M194" s="3">
        <v>1.847826</v>
      </c>
      <c r="N194">
        <v>46</v>
      </c>
      <c r="O194" s="16">
        <v>2.73397166980088e-6</v>
      </c>
      <c r="P194">
        <v>-3.27480470863237</v>
      </c>
      <c r="Q194" t="s">
        <v>131</v>
      </c>
      <c r="R194" t="s">
        <v>136</v>
      </c>
      <c r="S194" t="s">
        <v>136</v>
      </c>
      <c r="T194" t="s">
        <v>136</v>
      </c>
      <c r="U194" t="s">
        <v>136</v>
      </c>
      <c r="V194" t="s">
        <v>136</v>
      </c>
      <c r="W194" t="s">
        <v>136</v>
      </c>
      <c r="X194" t="s">
        <v>136</v>
      </c>
      <c r="Y194" t="s">
        <v>136</v>
      </c>
      <c r="Z194" t="s">
        <v>136</v>
      </c>
      <c r="AA194" t="s">
        <v>136</v>
      </c>
      <c r="AB194" t="s">
        <v>136</v>
      </c>
      <c r="AC194" t="s">
        <v>136</v>
      </c>
      <c r="AD194" t="s">
        <v>136</v>
      </c>
    </row>
    <row r="195" spans="1:30">
      <c r="A195" t="s">
        <v>1187</v>
      </c>
      <c r="B195" t="s">
        <v>1187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1.372978</v>
      </c>
      <c r="J195" s="3">
        <v>49</v>
      </c>
      <c r="K195" s="3">
        <v>1.24594</v>
      </c>
      <c r="L195" s="3">
        <v>47</v>
      </c>
      <c r="M195" s="3">
        <v>1.525678</v>
      </c>
      <c r="N195">
        <v>52</v>
      </c>
      <c r="O195" s="16">
        <v>7.48973672008468e-6</v>
      </c>
      <c r="P195">
        <v>5.77798521376386</v>
      </c>
      <c r="Q195" t="s">
        <v>157</v>
      </c>
      <c r="R195" t="s">
        <v>136</v>
      </c>
      <c r="S195" t="s">
        <v>136</v>
      </c>
      <c r="T195" t="s">
        <v>136</v>
      </c>
      <c r="U195" t="s">
        <v>1188</v>
      </c>
      <c r="V195" t="s">
        <v>136</v>
      </c>
      <c r="W195" t="s">
        <v>136</v>
      </c>
      <c r="X195" t="s">
        <v>136</v>
      </c>
      <c r="Y195" t="s">
        <v>1189</v>
      </c>
      <c r="Z195" t="s">
        <v>1190</v>
      </c>
      <c r="AA195" t="s">
        <v>164</v>
      </c>
      <c r="AB195" t="s">
        <v>165</v>
      </c>
      <c r="AC195" t="s">
        <v>1191</v>
      </c>
      <c r="AD195" t="s">
        <v>136</v>
      </c>
    </row>
    <row r="196" spans="1:30">
      <c r="A196" t="s">
        <v>1192</v>
      </c>
      <c r="B196" t="s">
        <v>1192</v>
      </c>
      <c r="C196" s="3">
        <v>0.16116</v>
      </c>
      <c r="D196" s="3">
        <v>3</v>
      </c>
      <c r="E196" s="3">
        <v>0</v>
      </c>
      <c r="F196" s="3">
        <v>0</v>
      </c>
      <c r="G196" s="3">
        <v>0.415462</v>
      </c>
      <c r="H196" s="3">
        <v>9</v>
      </c>
      <c r="I196" s="3">
        <v>5.73984</v>
      </c>
      <c r="J196" s="3">
        <v>115</v>
      </c>
      <c r="K196" s="3">
        <v>7.145349</v>
      </c>
      <c r="L196" s="3">
        <v>153</v>
      </c>
      <c r="M196" s="3">
        <v>4.457389</v>
      </c>
      <c r="N196">
        <v>86</v>
      </c>
      <c r="O196" s="16">
        <v>4.94599960907264e-6</v>
      </c>
      <c r="P196">
        <v>3.8906862626186</v>
      </c>
      <c r="Q196" t="s">
        <v>157</v>
      </c>
      <c r="R196" t="s">
        <v>136</v>
      </c>
      <c r="S196" t="s">
        <v>136</v>
      </c>
      <c r="T196" t="s">
        <v>1193</v>
      </c>
      <c r="U196" t="s">
        <v>1194</v>
      </c>
      <c r="V196" t="s">
        <v>1195</v>
      </c>
      <c r="W196" t="s">
        <v>412</v>
      </c>
      <c r="X196" t="s">
        <v>413</v>
      </c>
      <c r="Y196" t="s">
        <v>1196</v>
      </c>
      <c r="Z196" t="s">
        <v>1197</v>
      </c>
      <c r="AA196" t="s">
        <v>686</v>
      </c>
      <c r="AB196" t="s">
        <v>219</v>
      </c>
      <c r="AC196" t="s">
        <v>1198</v>
      </c>
      <c r="AD196" t="s">
        <v>1199</v>
      </c>
    </row>
    <row r="197" spans="1:30">
      <c r="A197" t="s">
        <v>1200</v>
      </c>
      <c r="B197" t="s">
        <v>1200</v>
      </c>
      <c r="C197" s="3">
        <v>85.098381</v>
      </c>
      <c r="D197" s="3">
        <v>5625</v>
      </c>
      <c r="E197" s="3">
        <v>138.061279</v>
      </c>
      <c r="F197" s="3">
        <v>8084</v>
      </c>
      <c r="G197" s="3">
        <v>151.289078</v>
      </c>
      <c r="H197" s="3">
        <v>10722</v>
      </c>
      <c r="I197" s="3">
        <v>33.270981</v>
      </c>
      <c r="J197" s="3">
        <v>2386</v>
      </c>
      <c r="K197" s="3">
        <v>30.61396</v>
      </c>
      <c r="L197" s="3">
        <v>2344</v>
      </c>
      <c r="M197" s="3">
        <v>65.493889</v>
      </c>
      <c r="N197">
        <v>4521</v>
      </c>
      <c r="O197">
        <v>0.000400418523152608</v>
      </c>
      <c r="P197">
        <v>-2.18572305832195</v>
      </c>
      <c r="Q197" t="s">
        <v>131</v>
      </c>
      <c r="R197" t="s">
        <v>371</v>
      </c>
      <c r="S197" t="s">
        <v>293</v>
      </c>
      <c r="T197" t="s">
        <v>1201</v>
      </c>
      <c r="U197" t="s">
        <v>1202</v>
      </c>
      <c r="V197" t="s">
        <v>1203</v>
      </c>
      <c r="W197" t="s">
        <v>137</v>
      </c>
      <c r="X197" t="s">
        <v>138</v>
      </c>
      <c r="Y197" t="s">
        <v>1204</v>
      </c>
      <c r="Z197" t="s">
        <v>1205</v>
      </c>
      <c r="AA197" t="s">
        <v>292</v>
      </c>
      <c r="AB197" t="s">
        <v>293</v>
      </c>
      <c r="AC197" t="s">
        <v>1206</v>
      </c>
      <c r="AD197" t="s">
        <v>1207</v>
      </c>
    </row>
    <row r="198" spans="1:30">
      <c r="A198" t="s">
        <v>1208</v>
      </c>
      <c r="B198" t="s">
        <v>1208</v>
      </c>
      <c r="C198" s="3">
        <v>0.951681</v>
      </c>
      <c r="D198" s="3">
        <v>91</v>
      </c>
      <c r="E198" s="3">
        <v>0.371674</v>
      </c>
      <c r="F198" s="3">
        <v>32</v>
      </c>
      <c r="G198" s="3">
        <v>0.695922</v>
      </c>
      <c r="H198" s="3">
        <v>72</v>
      </c>
      <c r="I198" s="3">
        <v>5.049903</v>
      </c>
      <c r="J198" s="3">
        <v>522</v>
      </c>
      <c r="K198" s="3">
        <v>127.984322</v>
      </c>
      <c r="L198" s="3">
        <v>14122</v>
      </c>
      <c r="M198" s="3">
        <v>5.555775</v>
      </c>
      <c r="N198">
        <v>553</v>
      </c>
      <c r="O198" s="16">
        <v>5.04313576949128e-6</v>
      </c>
      <c r="P198">
        <v>4.78166246449043</v>
      </c>
      <c r="Q198" t="s">
        <v>157</v>
      </c>
      <c r="R198" t="s">
        <v>136</v>
      </c>
      <c r="S198" t="s">
        <v>136</v>
      </c>
      <c r="T198" t="s">
        <v>1209</v>
      </c>
      <c r="U198" t="s">
        <v>1210</v>
      </c>
      <c r="V198" t="s">
        <v>817</v>
      </c>
      <c r="W198" t="s">
        <v>186</v>
      </c>
      <c r="X198" t="s">
        <v>187</v>
      </c>
      <c r="Y198" t="s">
        <v>1211</v>
      </c>
      <c r="Z198" t="s">
        <v>1212</v>
      </c>
      <c r="AA198" t="s">
        <v>209</v>
      </c>
      <c r="AB198" t="s">
        <v>187</v>
      </c>
      <c r="AC198" t="s">
        <v>1213</v>
      </c>
      <c r="AD198" t="s">
        <v>1214</v>
      </c>
    </row>
    <row r="199" spans="1:30">
      <c r="A199" t="s">
        <v>1215</v>
      </c>
      <c r="B199" t="s">
        <v>1215</v>
      </c>
      <c r="C199" s="3">
        <v>11.87758</v>
      </c>
      <c r="D199" s="3">
        <v>843</v>
      </c>
      <c r="E199" s="3">
        <v>14.489717</v>
      </c>
      <c r="F199" s="3">
        <v>911</v>
      </c>
      <c r="G199" s="3">
        <v>21.355282</v>
      </c>
      <c r="H199" s="3">
        <v>1624</v>
      </c>
      <c r="I199" s="3">
        <v>3.365451</v>
      </c>
      <c r="J199" s="3">
        <v>259</v>
      </c>
      <c r="K199" s="3">
        <v>5.059242</v>
      </c>
      <c r="L199" s="3">
        <v>416</v>
      </c>
      <c r="M199" s="3">
        <v>4.753289</v>
      </c>
      <c r="N199">
        <v>352</v>
      </c>
      <c r="O199" s="16">
        <v>8.4363003283782e-7</v>
      </c>
      <c r="P199">
        <v>-2.47803873676865</v>
      </c>
      <c r="Q199" t="s">
        <v>131</v>
      </c>
      <c r="R199" t="s">
        <v>136</v>
      </c>
      <c r="S199" t="s">
        <v>136</v>
      </c>
      <c r="T199" t="s">
        <v>1216</v>
      </c>
      <c r="U199" t="s">
        <v>1217</v>
      </c>
      <c r="V199" t="s">
        <v>136</v>
      </c>
      <c r="W199" t="s">
        <v>136</v>
      </c>
      <c r="X199" t="s">
        <v>136</v>
      </c>
      <c r="Y199" t="s">
        <v>1218</v>
      </c>
      <c r="Z199" t="s">
        <v>136</v>
      </c>
      <c r="AA199" t="s">
        <v>164</v>
      </c>
      <c r="AB199" t="s">
        <v>165</v>
      </c>
      <c r="AC199" t="s">
        <v>1219</v>
      </c>
      <c r="AD199" t="s">
        <v>1220</v>
      </c>
    </row>
    <row r="200" spans="1:30">
      <c r="A200" t="s">
        <v>1221</v>
      </c>
      <c r="B200" t="s">
        <v>1221</v>
      </c>
      <c r="C200" s="3">
        <v>3.075205</v>
      </c>
      <c r="D200" s="3">
        <v>143</v>
      </c>
      <c r="E200" s="3">
        <v>3.143911</v>
      </c>
      <c r="F200" s="3">
        <v>129</v>
      </c>
      <c r="G200" s="3">
        <v>2.918598</v>
      </c>
      <c r="H200" s="3">
        <v>145</v>
      </c>
      <c r="I200" s="3">
        <v>0.339017</v>
      </c>
      <c r="J200" s="3">
        <v>17</v>
      </c>
      <c r="K200" s="3">
        <v>0.155431</v>
      </c>
      <c r="L200" s="3">
        <v>9</v>
      </c>
      <c r="M200" s="3">
        <v>0.36587</v>
      </c>
      <c r="N200">
        <v>18</v>
      </c>
      <c r="O200" s="16">
        <v>4.81742284231095e-11</v>
      </c>
      <c r="P200">
        <v>-3.94059701828079</v>
      </c>
      <c r="Q200" t="s">
        <v>131</v>
      </c>
      <c r="R200" t="s">
        <v>136</v>
      </c>
      <c r="S200" t="s">
        <v>136</v>
      </c>
      <c r="T200" t="s">
        <v>1222</v>
      </c>
      <c r="U200" t="s">
        <v>1223</v>
      </c>
      <c r="V200" t="s">
        <v>136</v>
      </c>
      <c r="W200" t="s">
        <v>1224</v>
      </c>
      <c r="X200" t="s">
        <v>1225</v>
      </c>
      <c r="Y200" t="s">
        <v>1226</v>
      </c>
      <c r="Z200" t="s">
        <v>136</v>
      </c>
      <c r="AA200" t="s">
        <v>164</v>
      </c>
      <c r="AB200" t="s">
        <v>165</v>
      </c>
      <c r="AC200" t="s">
        <v>1227</v>
      </c>
      <c r="AD200" t="s">
        <v>512</v>
      </c>
    </row>
    <row r="201" spans="1:30">
      <c r="A201" t="s">
        <v>1228</v>
      </c>
      <c r="B201" t="s">
        <v>1228</v>
      </c>
      <c r="C201" s="3">
        <v>0.276332</v>
      </c>
      <c r="D201" s="3">
        <v>12</v>
      </c>
      <c r="E201" s="3">
        <v>0.281242</v>
      </c>
      <c r="F201" s="3">
        <v>11</v>
      </c>
      <c r="G201" s="3">
        <v>0.167206</v>
      </c>
      <c r="H201" s="3">
        <v>8</v>
      </c>
      <c r="I201" s="3">
        <v>2.643875</v>
      </c>
      <c r="J201" s="3">
        <v>124</v>
      </c>
      <c r="K201" s="3">
        <v>6.23924</v>
      </c>
      <c r="L201" s="3">
        <v>312</v>
      </c>
      <c r="M201" s="3">
        <v>0.833044</v>
      </c>
      <c r="N201">
        <v>38</v>
      </c>
      <c r="O201">
        <v>0.0027705965690004</v>
      </c>
      <c r="P201">
        <v>2.7177333659885</v>
      </c>
      <c r="Q201" t="s">
        <v>157</v>
      </c>
      <c r="R201" t="s">
        <v>371</v>
      </c>
      <c r="S201" t="s">
        <v>293</v>
      </c>
      <c r="T201" t="s">
        <v>1229</v>
      </c>
      <c r="U201" t="s">
        <v>1230</v>
      </c>
      <c r="V201" t="s">
        <v>520</v>
      </c>
      <c r="W201" t="s">
        <v>1151</v>
      </c>
      <c r="X201" t="s">
        <v>1152</v>
      </c>
      <c r="Y201" t="s">
        <v>806</v>
      </c>
      <c r="Z201" t="s">
        <v>1231</v>
      </c>
      <c r="AA201" t="s">
        <v>164</v>
      </c>
      <c r="AB201" t="s">
        <v>165</v>
      </c>
      <c r="AC201" t="s">
        <v>1232</v>
      </c>
      <c r="AD201" t="s">
        <v>1233</v>
      </c>
    </row>
    <row r="202" spans="1:30">
      <c r="A202" t="s">
        <v>1234</v>
      </c>
      <c r="B202" t="s">
        <v>1234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2.327129</v>
      </c>
      <c r="J202" s="3">
        <v>326</v>
      </c>
      <c r="K202" s="3">
        <v>2.740661</v>
      </c>
      <c r="L202" s="3">
        <v>410</v>
      </c>
      <c r="M202" s="3">
        <v>0.937174</v>
      </c>
      <c r="N202">
        <v>127</v>
      </c>
      <c r="O202" s="16">
        <v>2.76904547149421e-12</v>
      </c>
      <c r="P202">
        <v>7.89957194847596</v>
      </c>
      <c r="Q202" t="s">
        <v>157</v>
      </c>
      <c r="R202" t="s">
        <v>136</v>
      </c>
      <c r="S202" t="s">
        <v>136</v>
      </c>
      <c r="T202" t="s">
        <v>1235</v>
      </c>
      <c r="U202" t="s">
        <v>1236</v>
      </c>
      <c r="V202" t="s">
        <v>136</v>
      </c>
      <c r="W202" t="s">
        <v>594</v>
      </c>
      <c r="X202" t="s">
        <v>165</v>
      </c>
      <c r="Y202" t="s">
        <v>1237</v>
      </c>
      <c r="Z202" t="s">
        <v>136</v>
      </c>
      <c r="AA202" t="s">
        <v>164</v>
      </c>
      <c r="AB202" t="s">
        <v>165</v>
      </c>
      <c r="AC202" t="s">
        <v>1238</v>
      </c>
      <c r="AD202" t="s">
        <v>1239</v>
      </c>
    </row>
    <row r="203" spans="1:30">
      <c r="A203" t="s">
        <v>1240</v>
      </c>
      <c r="B203" t="s">
        <v>1240</v>
      </c>
      <c r="C203" s="3">
        <v>0.391476</v>
      </c>
      <c r="D203" s="3">
        <v>12</v>
      </c>
      <c r="E203" s="3">
        <v>0.402977</v>
      </c>
      <c r="F203" s="3">
        <v>11</v>
      </c>
      <c r="G203" s="3">
        <v>0.80292</v>
      </c>
      <c r="H203" s="3">
        <v>26</v>
      </c>
      <c r="I203" s="3">
        <v>6.993832</v>
      </c>
      <c r="J203" s="3">
        <v>222</v>
      </c>
      <c r="K203" s="3">
        <v>4.637586</v>
      </c>
      <c r="L203" s="3">
        <v>157</v>
      </c>
      <c r="M203" s="3">
        <v>3.052441</v>
      </c>
      <c r="N203">
        <v>93</v>
      </c>
      <c r="O203">
        <v>0.000278156877150409</v>
      </c>
      <c r="P203">
        <v>2.35249607768027</v>
      </c>
      <c r="Q203" t="s">
        <v>157</v>
      </c>
      <c r="R203" t="s">
        <v>136</v>
      </c>
      <c r="S203" t="s">
        <v>136</v>
      </c>
      <c r="T203" t="s">
        <v>1241</v>
      </c>
      <c r="U203" t="s">
        <v>136</v>
      </c>
      <c r="V203" t="s">
        <v>136</v>
      </c>
      <c r="W203" t="s">
        <v>136</v>
      </c>
      <c r="X203" t="s">
        <v>136</v>
      </c>
      <c r="Y203" t="s">
        <v>136</v>
      </c>
      <c r="Z203" t="s">
        <v>136</v>
      </c>
      <c r="AA203" t="s">
        <v>164</v>
      </c>
      <c r="AB203" t="s">
        <v>165</v>
      </c>
      <c r="AC203" t="s">
        <v>1242</v>
      </c>
      <c r="AD203" t="s">
        <v>1243</v>
      </c>
    </row>
    <row r="204" spans="1:30">
      <c r="A204" t="s">
        <v>1244</v>
      </c>
      <c r="B204" t="s">
        <v>1244</v>
      </c>
      <c r="C204" s="3">
        <v>47.138851</v>
      </c>
      <c r="D204" s="3">
        <v>6542</v>
      </c>
      <c r="E204" s="3">
        <v>42.630569</v>
      </c>
      <c r="F204" s="3">
        <v>5241</v>
      </c>
      <c r="G204" s="3">
        <v>45.66198</v>
      </c>
      <c r="H204" s="3">
        <v>6794</v>
      </c>
      <c r="I204" s="3">
        <v>11.529625</v>
      </c>
      <c r="J204" s="3">
        <v>1736</v>
      </c>
      <c r="K204" s="3">
        <v>10.683274</v>
      </c>
      <c r="L204" s="3">
        <v>1717</v>
      </c>
      <c r="M204" s="3">
        <v>18.950064</v>
      </c>
      <c r="N204">
        <v>2746</v>
      </c>
      <c r="O204" s="16">
        <v>7.34806226833278e-7</v>
      </c>
      <c r="P204">
        <v>-2.35051319363295</v>
      </c>
      <c r="Q204" t="s">
        <v>131</v>
      </c>
      <c r="R204" t="s">
        <v>190</v>
      </c>
      <c r="S204" t="s">
        <v>191</v>
      </c>
      <c r="T204" t="s">
        <v>1144</v>
      </c>
      <c r="U204" t="s">
        <v>1245</v>
      </c>
      <c r="V204" t="s">
        <v>1246</v>
      </c>
      <c r="W204" t="s">
        <v>190</v>
      </c>
      <c r="X204" t="s">
        <v>191</v>
      </c>
      <c r="Y204" t="s">
        <v>265</v>
      </c>
      <c r="Z204" t="s">
        <v>1146</v>
      </c>
      <c r="AA204" t="s">
        <v>83</v>
      </c>
      <c r="AB204" t="s">
        <v>191</v>
      </c>
      <c r="AC204" t="s">
        <v>1247</v>
      </c>
      <c r="AD204" t="s">
        <v>195</v>
      </c>
    </row>
    <row r="205" spans="1:30">
      <c r="A205" t="s">
        <v>1248</v>
      </c>
      <c r="B205" t="s">
        <v>1248</v>
      </c>
      <c r="C205" s="3">
        <v>27.899517</v>
      </c>
      <c r="D205" s="3">
        <v>462</v>
      </c>
      <c r="E205" s="3">
        <v>135.520355</v>
      </c>
      <c r="F205" s="3">
        <v>1988</v>
      </c>
      <c r="G205" s="3">
        <v>26.58725</v>
      </c>
      <c r="H205" s="3">
        <v>473</v>
      </c>
      <c r="I205" s="3">
        <v>6.006555</v>
      </c>
      <c r="J205" s="3">
        <v>108</v>
      </c>
      <c r="K205" s="3">
        <v>8.924397</v>
      </c>
      <c r="L205" s="3">
        <v>172</v>
      </c>
      <c r="M205" s="3">
        <v>12.280677</v>
      </c>
      <c r="N205">
        <v>213</v>
      </c>
      <c r="O205">
        <v>0.000123540706151538</v>
      </c>
      <c r="P205">
        <v>-3.45485665268564</v>
      </c>
      <c r="Q205" t="s">
        <v>131</v>
      </c>
      <c r="R205" t="s">
        <v>136</v>
      </c>
      <c r="S205" t="s">
        <v>136</v>
      </c>
      <c r="T205" t="s">
        <v>995</v>
      </c>
      <c r="U205" t="s">
        <v>1249</v>
      </c>
      <c r="V205" t="s">
        <v>386</v>
      </c>
      <c r="W205" t="s">
        <v>136</v>
      </c>
      <c r="X205" t="s">
        <v>136</v>
      </c>
      <c r="Y205" t="s">
        <v>997</v>
      </c>
      <c r="Z205" t="s">
        <v>998</v>
      </c>
      <c r="AA205" t="s">
        <v>164</v>
      </c>
      <c r="AB205" t="s">
        <v>165</v>
      </c>
      <c r="AC205" t="s">
        <v>1250</v>
      </c>
      <c r="AD205" t="s">
        <v>1000</v>
      </c>
    </row>
    <row r="206" spans="1:30">
      <c r="A206" t="s">
        <v>1251</v>
      </c>
      <c r="B206" t="s">
        <v>1251</v>
      </c>
      <c r="C206" s="3">
        <v>0.970622</v>
      </c>
      <c r="D206" s="3">
        <v>39</v>
      </c>
      <c r="E206" s="3">
        <v>0.389425</v>
      </c>
      <c r="F206" s="3">
        <v>14</v>
      </c>
      <c r="G206" s="3">
        <v>1.027358</v>
      </c>
      <c r="H206" s="3">
        <v>44</v>
      </c>
      <c r="I206" s="3">
        <v>5.151992</v>
      </c>
      <c r="J206" s="3">
        <v>221</v>
      </c>
      <c r="K206" s="3">
        <v>11.747106</v>
      </c>
      <c r="L206" s="3">
        <v>538</v>
      </c>
      <c r="M206" s="3">
        <v>5.120754</v>
      </c>
      <c r="N206">
        <v>212</v>
      </c>
      <c r="O206" s="16">
        <v>3.35372415828304e-5</v>
      </c>
      <c r="P206">
        <v>2.51612778693577</v>
      </c>
      <c r="Q206" t="s">
        <v>157</v>
      </c>
      <c r="R206" t="s">
        <v>136</v>
      </c>
      <c r="S206" t="s">
        <v>136</v>
      </c>
      <c r="T206" t="s">
        <v>1252</v>
      </c>
      <c r="U206" t="s">
        <v>1253</v>
      </c>
      <c r="V206" t="s">
        <v>1254</v>
      </c>
      <c r="W206" t="s">
        <v>305</v>
      </c>
      <c r="X206" t="s">
        <v>142</v>
      </c>
      <c r="Y206" t="s">
        <v>1255</v>
      </c>
      <c r="Z206" t="s">
        <v>136</v>
      </c>
      <c r="AA206" t="s">
        <v>141</v>
      </c>
      <c r="AB206" t="s">
        <v>142</v>
      </c>
      <c r="AC206" t="s">
        <v>183</v>
      </c>
      <c r="AD206" t="s">
        <v>1256</v>
      </c>
    </row>
    <row r="207" spans="1:30">
      <c r="A207" t="s">
        <v>1257</v>
      </c>
      <c r="B207" t="s">
        <v>1257</v>
      </c>
      <c r="C207" s="2">
        <v>4.86251</v>
      </c>
      <c r="D207" s="3">
        <v>165</v>
      </c>
      <c r="E207" s="2">
        <v>4.121377</v>
      </c>
      <c r="F207" s="3">
        <v>128</v>
      </c>
      <c r="G207" s="2">
        <v>5.487355</v>
      </c>
      <c r="H207" s="3">
        <v>180</v>
      </c>
      <c r="I207" s="3">
        <v>0</v>
      </c>
      <c r="J207" s="3">
        <v>0</v>
      </c>
      <c r="K207" s="2">
        <v>0.338309</v>
      </c>
      <c r="L207" s="3">
        <v>10</v>
      </c>
      <c r="M207" s="2">
        <v>0.347155</v>
      </c>
      <c r="N207">
        <v>11</v>
      </c>
      <c r="O207">
        <v>0.000394496693928002</v>
      </c>
      <c r="P207">
        <v>-4.02498702847284</v>
      </c>
      <c r="Q207" t="s">
        <v>131</v>
      </c>
      <c r="R207" t="s">
        <v>136</v>
      </c>
      <c r="S207" t="s">
        <v>136</v>
      </c>
      <c r="T207" t="s">
        <v>1258</v>
      </c>
      <c r="U207" t="s">
        <v>1259</v>
      </c>
      <c r="V207" t="s">
        <v>1260</v>
      </c>
      <c r="W207" t="s">
        <v>136</v>
      </c>
      <c r="X207" t="s">
        <v>136</v>
      </c>
      <c r="Y207" t="s">
        <v>1261</v>
      </c>
      <c r="Z207" t="s">
        <v>1262</v>
      </c>
      <c r="AA207" t="s">
        <v>136</v>
      </c>
      <c r="AB207" t="s">
        <v>136</v>
      </c>
      <c r="AC207" t="s">
        <v>1263</v>
      </c>
      <c r="AD207" t="s">
        <v>1264</v>
      </c>
    </row>
    <row r="208" spans="1:30">
      <c r="A208" t="s">
        <v>1265</v>
      </c>
      <c r="B208" t="s">
        <v>1265</v>
      </c>
      <c r="C208" s="3">
        <v>0</v>
      </c>
      <c r="D208" s="3">
        <v>0</v>
      </c>
      <c r="E208" s="3">
        <v>0.04105</v>
      </c>
      <c r="F208" s="3">
        <v>2</v>
      </c>
      <c r="G208" s="3">
        <v>0.392966</v>
      </c>
      <c r="H208" s="3">
        <v>13</v>
      </c>
      <c r="I208" s="3">
        <v>2.771989</v>
      </c>
      <c r="J208" s="3">
        <v>90</v>
      </c>
      <c r="K208" s="3">
        <v>1.831301</v>
      </c>
      <c r="L208" s="3">
        <v>64</v>
      </c>
      <c r="M208" s="3">
        <v>2.626471</v>
      </c>
      <c r="N208">
        <v>82</v>
      </c>
      <c r="O208">
        <v>0.00879877334523809</v>
      </c>
      <c r="P208">
        <v>2.84110099120066</v>
      </c>
      <c r="Q208" t="s">
        <v>157</v>
      </c>
      <c r="R208" t="s">
        <v>136</v>
      </c>
      <c r="S208" t="s">
        <v>136</v>
      </c>
      <c r="T208" t="s">
        <v>1266</v>
      </c>
      <c r="U208" t="s">
        <v>1267</v>
      </c>
      <c r="V208" t="s">
        <v>136</v>
      </c>
      <c r="W208" t="s">
        <v>594</v>
      </c>
      <c r="X208" t="s">
        <v>165</v>
      </c>
      <c r="Y208" t="s">
        <v>1268</v>
      </c>
      <c r="Z208" t="s">
        <v>136</v>
      </c>
      <c r="AA208" t="s">
        <v>164</v>
      </c>
      <c r="AB208" t="s">
        <v>165</v>
      </c>
      <c r="AC208" t="s">
        <v>1269</v>
      </c>
      <c r="AD208" t="s">
        <v>1270</v>
      </c>
    </row>
    <row r="209" spans="1:30">
      <c r="A209" t="s">
        <v>1271</v>
      </c>
      <c r="B209" t="s">
        <v>1271</v>
      </c>
      <c r="C209" s="3">
        <v>64.238609</v>
      </c>
      <c r="D209" s="3">
        <v>4268</v>
      </c>
      <c r="E209" s="3">
        <v>129.795959</v>
      </c>
      <c r="F209" s="3">
        <v>7638</v>
      </c>
      <c r="G209" s="3">
        <v>36.801628</v>
      </c>
      <c r="H209" s="3">
        <v>2622</v>
      </c>
      <c r="I209" s="3">
        <v>13.570751</v>
      </c>
      <c r="J209" s="3">
        <v>978</v>
      </c>
      <c r="K209" s="3">
        <v>8.031663</v>
      </c>
      <c r="L209" s="3">
        <v>618</v>
      </c>
      <c r="M209" s="3">
        <v>24.518555</v>
      </c>
      <c r="N209">
        <v>1701</v>
      </c>
      <c r="O209">
        <v>0.00016687310463751</v>
      </c>
      <c r="P209">
        <v>-2.99394228446214</v>
      </c>
      <c r="Q209" t="s">
        <v>131</v>
      </c>
      <c r="R209" t="s">
        <v>136</v>
      </c>
      <c r="S209" t="s">
        <v>136</v>
      </c>
      <c r="T209" t="s">
        <v>1272</v>
      </c>
      <c r="U209" t="s">
        <v>1273</v>
      </c>
      <c r="V209" t="s">
        <v>1274</v>
      </c>
      <c r="W209" t="s">
        <v>190</v>
      </c>
      <c r="X209" t="s">
        <v>191</v>
      </c>
      <c r="Y209" t="s">
        <v>1275</v>
      </c>
      <c r="Z209" t="s">
        <v>1276</v>
      </c>
      <c r="AA209" t="s">
        <v>153</v>
      </c>
      <c r="AB209" t="s">
        <v>138</v>
      </c>
      <c r="AC209" t="s">
        <v>1277</v>
      </c>
      <c r="AD209" t="s">
        <v>1278</v>
      </c>
    </row>
    <row r="210" spans="1:30">
      <c r="A210" t="s">
        <v>1279</v>
      </c>
      <c r="B210" t="s">
        <v>1279</v>
      </c>
      <c r="C210" s="3">
        <v>0.598085</v>
      </c>
      <c r="D210" s="3">
        <v>10</v>
      </c>
      <c r="E210" s="3">
        <v>0.646491</v>
      </c>
      <c r="F210" s="3">
        <v>9</v>
      </c>
      <c r="G210" s="3">
        <v>1.16543</v>
      </c>
      <c r="H210" s="3">
        <v>20</v>
      </c>
      <c r="I210" s="3">
        <v>7.558442</v>
      </c>
      <c r="J210" s="3">
        <v>127</v>
      </c>
      <c r="K210" s="3">
        <v>8.897902</v>
      </c>
      <c r="L210" s="3">
        <v>160</v>
      </c>
      <c r="M210" s="3">
        <v>2.96722</v>
      </c>
      <c r="N210">
        <v>48</v>
      </c>
      <c r="O210">
        <v>0.00420766465157556</v>
      </c>
      <c r="P210">
        <v>2.15012256822395</v>
      </c>
      <c r="Q210" t="s">
        <v>157</v>
      </c>
      <c r="R210" t="s">
        <v>136</v>
      </c>
      <c r="S210" t="s">
        <v>136</v>
      </c>
      <c r="T210" t="s">
        <v>1280</v>
      </c>
      <c r="U210" t="s">
        <v>1281</v>
      </c>
      <c r="V210" t="s">
        <v>136</v>
      </c>
      <c r="W210" t="s">
        <v>170</v>
      </c>
      <c r="X210" t="s">
        <v>171</v>
      </c>
      <c r="Y210" t="s">
        <v>1282</v>
      </c>
      <c r="Z210" t="s">
        <v>1283</v>
      </c>
      <c r="AA210" t="s">
        <v>174</v>
      </c>
      <c r="AB210" t="s">
        <v>171</v>
      </c>
      <c r="AC210" t="s">
        <v>1284</v>
      </c>
      <c r="AD210" t="s">
        <v>1285</v>
      </c>
    </row>
    <row r="211" spans="1:30">
      <c r="A211" t="s">
        <v>1286</v>
      </c>
      <c r="B211" t="s">
        <v>1286</v>
      </c>
      <c r="C211" s="3">
        <v>0.820994</v>
      </c>
      <c r="D211" s="3">
        <v>36</v>
      </c>
      <c r="E211" s="3">
        <v>0.476823</v>
      </c>
      <c r="F211" s="3">
        <v>19</v>
      </c>
      <c r="G211" s="3">
        <v>1.394397</v>
      </c>
      <c r="H211" s="3">
        <v>65</v>
      </c>
      <c r="I211" s="3">
        <v>14.653819</v>
      </c>
      <c r="J211" s="3">
        <v>691</v>
      </c>
      <c r="K211" s="3">
        <v>5.995183</v>
      </c>
      <c r="L211" s="3">
        <v>302</v>
      </c>
      <c r="M211" s="3">
        <v>3.217476</v>
      </c>
      <c r="N211">
        <v>147</v>
      </c>
      <c r="O211">
        <v>0.000745632177662086</v>
      </c>
      <c r="P211">
        <v>2.36163282822016</v>
      </c>
      <c r="Q211" t="s">
        <v>157</v>
      </c>
      <c r="R211" t="s">
        <v>136</v>
      </c>
      <c r="S211" t="s">
        <v>136</v>
      </c>
      <c r="T211" t="s">
        <v>1287</v>
      </c>
      <c r="U211" t="s">
        <v>1288</v>
      </c>
      <c r="V211" t="s">
        <v>136</v>
      </c>
      <c r="W211" t="s">
        <v>136</v>
      </c>
      <c r="X211" t="s">
        <v>136</v>
      </c>
      <c r="Y211" t="s">
        <v>1289</v>
      </c>
      <c r="Z211" t="s">
        <v>1290</v>
      </c>
      <c r="AA211" t="s">
        <v>164</v>
      </c>
      <c r="AB211" t="s">
        <v>165</v>
      </c>
      <c r="AC211" t="s">
        <v>1291</v>
      </c>
      <c r="AD211" t="s">
        <v>1000</v>
      </c>
    </row>
    <row r="212" spans="1:30">
      <c r="A212" t="s">
        <v>1292</v>
      </c>
      <c r="B212" t="s">
        <v>1292</v>
      </c>
      <c r="C212" s="3">
        <v>6.056633</v>
      </c>
      <c r="D212" s="3">
        <v>147</v>
      </c>
      <c r="E212" s="3">
        <v>0.788472</v>
      </c>
      <c r="F212" s="3">
        <v>17</v>
      </c>
      <c r="G212" s="3">
        <v>2.963853</v>
      </c>
      <c r="H212" s="3">
        <v>77</v>
      </c>
      <c r="I212" s="3">
        <v>22.885302</v>
      </c>
      <c r="J212" s="3">
        <v>600</v>
      </c>
      <c r="K212" s="3">
        <v>40.696178</v>
      </c>
      <c r="L212" s="3">
        <v>1139</v>
      </c>
      <c r="M212" s="3">
        <v>15.288409</v>
      </c>
      <c r="N212">
        <v>386</v>
      </c>
      <c r="O212">
        <v>0.00056435550529018</v>
      </c>
      <c r="P212">
        <v>2.4053522633052</v>
      </c>
      <c r="Q212" t="s">
        <v>157</v>
      </c>
      <c r="R212" t="s">
        <v>186</v>
      </c>
      <c r="S212" t="s">
        <v>187</v>
      </c>
      <c r="T212" t="s">
        <v>1293</v>
      </c>
      <c r="U212" t="s">
        <v>1294</v>
      </c>
      <c r="V212" t="s">
        <v>439</v>
      </c>
      <c r="W212" t="s">
        <v>186</v>
      </c>
      <c r="X212" t="s">
        <v>187</v>
      </c>
      <c r="Y212" t="s">
        <v>1295</v>
      </c>
      <c r="Z212" t="s">
        <v>1296</v>
      </c>
      <c r="AA212" t="s">
        <v>209</v>
      </c>
      <c r="AB212" t="s">
        <v>187</v>
      </c>
      <c r="AC212" t="s">
        <v>1297</v>
      </c>
      <c r="AD212" t="s">
        <v>1298</v>
      </c>
    </row>
    <row r="213" spans="1:30">
      <c r="A213" t="s">
        <v>1299</v>
      </c>
      <c r="B213" t="s">
        <v>1299</v>
      </c>
      <c r="C213" s="3">
        <v>0.114551</v>
      </c>
      <c r="D213" s="3">
        <v>8</v>
      </c>
      <c r="E213" s="3">
        <v>0</v>
      </c>
      <c r="F213" s="3">
        <v>0</v>
      </c>
      <c r="G213" s="3">
        <v>0.038669</v>
      </c>
      <c r="H213" s="3">
        <v>3</v>
      </c>
      <c r="I213" s="3">
        <v>1.218629</v>
      </c>
      <c r="J213" s="3">
        <v>91</v>
      </c>
      <c r="K213" s="3">
        <v>1.841843</v>
      </c>
      <c r="L213" s="3">
        <v>147</v>
      </c>
      <c r="M213" s="3">
        <v>2.800745</v>
      </c>
      <c r="N213">
        <v>201</v>
      </c>
      <c r="O213" s="16">
        <v>6.02120134384983e-7</v>
      </c>
      <c r="P213">
        <v>4.31642648807785</v>
      </c>
      <c r="Q213" t="s">
        <v>157</v>
      </c>
      <c r="R213" t="s">
        <v>218</v>
      </c>
      <c r="S213" t="s">
        <v>219</v>
      </c>
      <c r="T213" t="s">
        <v>1300</v>
      </c>
      <c r="U213" t="s">
        <v>1301</v>
      </c>
      <c r="V213" t="s">
        <v>1302</v>
      </c>
      <c r="W213" t="s">
        <v>218</v>
      </c>
      <c r="X213" t="s">
        <v>219</v>
      </c>
      <c r="Y213" t="s">
        <v>1303</v>
      </c>
      <c r="Z213" t="s">
        <v>1304</v>
      </c>
      <c r="AA213" t="s">
        <v>686</v>
      </c>
      <c r="AB213" t="s">
        <v>219</v>
      </c>
      <c r="AC213" t="s">
        <v>1305</v>
      </c>
      <c r="AD213" t="s">
        <v>1306</v>
      </c>
    </row>
    <row r="214" spans="1:30">
      <c r="A214" t="s">
        <v>1307</v>
      </c>
      <c r="B214" t="s">
        <v>136</v>
      </c>
      <c r="C214" s="3">
        <v>0</v>
      </c>
      <c r="D214" s="3">
        <v>0</v>
      </c>
      <c r="E214" s="3">
        <v>0.482864</v>
      </c>
      <c r="F214" s="3">
        <v>7</v>
      </c>
      <c r="G214" s="3">
        <v>0</v>
      </c>
      <c r="H214" s="3">
        <v>0</v>
      </c>
      <c r="I214" s="3">
        <v>22.674204</v>
      </c>
      <c r="J214" s="3">
        <v>385</v>
      </c>
      <c r="K214" s="3">
        <v>5.058122</v>
      </c>
      <c r="L214" s="3">
        <v>92</v>
      </c>
      <c r="M214" s="3">
        <v>4.928971</v>
      </c>
      <c r="N214">
        <v>81</v>
      </c>
      <c r="O214">
        <v>0.00261695774742646</v>
      </c>
      <c r="P214">
        <v>3.81490932299044</v>
      </c>
      <c r="Q214" t="s">
        <v>157</v>
      </c>
      <c r="R214" t="s">
        <v>137</v>
      </c>
      <c r="S214" t="s">
        <v>138</v>
      </c>
      <c r="T214" t="s">
        <v>1308</v>
      </c>
      <c r="U214" t="s">
        <v>1309</v>
      </c>
      <c r="V214" t="s">
        <v>1310</v>
      </c>
      <c r="W214" t="s">
        <v>137</v>
      </c>
      <c r="X214" t="s">
        <v>138</v>
      </c>
      <c r="Y214" t="s">
        <v>1311</v>
      </c>
      <c r="Z214" t="s">
        <v>1312</v>
      </c>
      <c r="AA214" t="s">
        <v>153</v>
      </c>
      <c r="AB214" t="s">
        <v>138</v>
      </c>
      <c r="AC214" t="s">
        <v>1313</v>
      </c>
      <c r="AD214" t="s">
        <v>1314</v>
      </c>
    </row>
    <row r="215" spans="1:30">
      <c r="A215" t="s">
        <v>1315</v>
      </c>
      <c r="B215" t="s">
        <v>1315</v>
      </c>
      <c r="C215" s="3">
        <v>24.853661</v>
      </c>
      <c r="D215" s="3">
        <v>3139</v>
      </c>
      <c r="E215" s="3">
        <v>29.697189</v>
      </c>
      <c r="F215" s="3">
        <v>3323</v>
      </c>
      <c r="G215" s="3">
        <v>21.52833</v>
      </c>
      <c r="H215" s="3">
        <v>2916</v>
      </c>
      <c r="I215" s="3">
        <v>5.377785</v>
      </c>
      <c r="J215" s="3">
        <v>737</v>
      </c>
      <c r="K215" s="3">
        <v>4.486714</v>
      </c>
      <c r="L215" s="3">
        <v>657</v>
      </c>
      <c r="M215" s="3">
        <v>13.698935</v>
      </c>
      <c r="N215">
        <v>1807</v>
      </c>
      <c r="O215">
        <v>0.000558194956222213</v>
      </c>
      <c r="P215">
        <v>-2.31894973980182</v>
      </c>
      <c r="Q215" t="s">
        <v>131</v>
      </c>
      <c r="R215" t="s">
        <v>254</v>
      </c>
      <c r="S215" t="s">
        <v>255</v>
      </c>
      <c r="T215" t="s">
        <v>1316</v>
      </c>
      <c r="U215" t="s">
        <v>1317</v>
      </c>
      <c r="V215" t="s">
        <v>264</v>
      </c>
      <c r="W215" t="s">
        <v>190</v>
      </c>
      <c r="X215" t="s">
        <v>191</v>
      </c>
      <c r="Y215" t="s">
        <v>1318</v>
      </c>
      <c r="Z215" t="s">
        <v>1319</v>
      </c>
      <c r="AA215" t="s">
        <v>164</v>
      </c>
      <c r="AB215" t="s">
        <v>165</v>
      </c>
      <c r="AC215" t="s">
        <v>1320</v>
      </c>
      <c r="AD215" t="s">
        <v>281</v>
      </c>
    </row>
    <row r="216" spans="1:30">
      <c r="A216" t="s">
        <v>1321</v>
      </c>
      <c r="B216" t="s">
        <v>1321</v>
      </c>
      <c r="C216" s="3">
        <v>7.521589</v>
      </c>
      <c r="D216" s="3">
        <v>636</v>
      </c>
      <c r="E216" s="3">
        <v>10.460032</v>
      </c>
      <c r="F216" s="3">
        <v>784</v>
      </c>
      <c r="G216" s="3">
        <v>7.965607</v>
      </c>
      <c r="H216" s="3">
        <v>722</v>
      </c>
      <c r="I216" s="3">
        <v>1.662886</v>
      </c>
      <c r="J216" s="3">
        <v>153</v>
      </c>
      <c r="K216" s="3">
        <v>1.198209</v>
      </c>
      <c r="L216" s="3">
        <v>118</v>
      </c>
      <c r="M216" s="3">
        <v>2.241988</v>
      </c>
      <c r="N216">
        <v>198</v>
      </c>
      <c r="O216" s="16">
        <v>1.22157205983764e-7</v>
      </c>
      <c r="P216">
        <v>-3.00809686574571</v>
      </c>
      <c r="Q216" t="s">
        <v>131</v>
      </c>
      <c r="R216" t="s">
        <v>325</v>
      </c>
      <c r="S216" t="s">
        <v>326</v>
      </c>
      <c r="T216" t="s">
        <v>349</v>
      </c>
      <c r="U216" t="s">
        <v>1322</v>
      </c>
      <c r="V216" t="s">
        <v>763</v>
      </c>
      <c r="W216" t="s">
        <v>136</v>
      </c>
      <c r="X216" t="s">
        <v>136</v>
      </c>
      <c r="Y216" t="s">
        <v>181</v>
      </c>
      <c r="Z216" t="s">
        <v>353</v>
      </c>
      <c r="AA216" t="s">
        <v>164</v>
      </c>
      <c r="AB216" t="s">
        <v>165</v>
      </c>
      <c r="AC216" t="s">
        <v>1323</v>
      </c>
      <c r="AD216" t="s">
        <v>184</v>
      </c>
    </row>
    <row r="217" spans="1:30">
      <c r="A217" t="s">
        <v>1324</v>
      </c>
      <c r="B217" t="s">
        <v>1324</v>
      </c>
      <c r="C217" s="3">
        <v>4.135445</v>
      </c>
      <c r="D217" s="3">
        <v>100</v>
      </c>
      <c r="E217" s="3">
        <v>0.208566</v>
      </c>
      <c r="F217" s="3">
        <v>5</v>
      </c>
      <c r="G217" s="3">
        <v>1.705395</v>
      </c>
      <c r="H217" s="3">
        <v>45</v>
      </c>
      <c r="I217" s="3">
        <v>12.037186</v>
      </c>
      <c r="J217" s="3">
        <v>316</v>
      </c>
      <c r="K217" s="3">
        <v>55.476784</v>
      </c>
      <c r="L217" s="3">
        <v>1554</v>
      </c>
      <c r="M217" s="3">
        <v>3.917394</v>
      </c>
      <c r="N217">
        <v>99</v>
      </c>
      <c r="O217">
        <v>0.00798615341303395</v>
      </c>
      <c r="P217">
        <v>2.76731010803522</v>
      </c>
      <c r="Q217" t="s">
        <v>157</v>
      </c>
      <c r="R217" t="s">
        <v>136</v>
      </c>
      <c r="S217" t="s">
        <v>136</v>
      </c>
      <c r="T217" t="s">
        <v>1325</v>
      </c>
      <c r="U217" t="s">
        <v>1326</v>
      </c>
      <c r="V217" t="s">
        <v>1327</v>
      </c>
      <c r="W217" t="s">
        <v>136</v>
      </c>
      <c r="X217" t="s">
        <v>136</v>
      </c>
      <c r="Y217" t="s">
        <v>136</v>
      </c>
      <c r="Z217" t="s">
        <v>1328</v>
      </c>
      <c r="AA217" t="s">
        <v>164</v>
      </c>
      <c r="AB217" t="s">
        <v>165</v>
      </c>
      <c r="AC217" t="s">
        <v>1329</v>
      </c>
      <c r="AD217" t="s">
        <v>1330</v>
      </c>
    </row>
    <row r="218" spans="1:30">
      <c r="A218" t="s">
        <v>1331</v>
      </c>
      <c r="B218" t="s">
        <v>1331</v>
      </c>
      <c r="C218" s="3">
        <v>0.810117</v>
      </c>
      <c r="D218" s="3">
        <v>58</v>
      </c>
      <c r="E218" s="3">
        <v>0.787958</v>
      </c>
      <c r="F218" s="3">
        <v>50</v>
      </c>
      <c r="G218" s="3">
        <v>1.089588</v>
      </c>
      <c r="H218" s="3">
        <v>83</v>
      </c>
      <c r="I218" s="3">
        <v>15.179267</v>
      </c>
      <c r="J218" s="3">
        <v>1160</v>
      </c>
      <c r="K218" s="3">
        <v>15.550733</v>
      </c>
      <c r="L218" s="3">
        <v>1269</v>
      </c>
      <c r="M218" s="3">
        <v>4.68974</v>
      </c>
      <c r="N218">
        <v>346</v>
      </c>
      <c r="O218" s="16">
        <v>2.08436887390438e-6</v>
      </c>
      <c r="P218">
        <v>2.87373332340741</v>
      </c>
      <c r="Q218" t="s">
        <v>157</v>
      </c>
      <c r="R218" t="s">
        <v>136</v>
      </c>
      <c r="S218" t="s">
        <v>136</v>
      </c>
      <c r="T218" t="s">
        <v>1332</v>
      </c>
      <c r="U218" t="s">
        <v>1333</v>
      </c>
      <c r="V218" t="s">
        <v>206</v>
      </c>
      <c r="W218" t="s">
        <v>594</v>
      </c>
      <c r="X218" t="s">
        <v>165</v>
      </c>
      <c r="Y218" t="s">
        <v>1334</v>
      </c>
      <c r="Z218" t="s">
        <v>1335</v>
      </c>
      <c r="AA218" t="s">
        <v>209</v>
      </c>
      <c r="AB218" t="s">
        <v>187</v>
      </c>
      <c r="AC218" t="s">
        <v>1336</v>
      </c>
      <c r="AD218" t="s">
        <v>1337</v>
      </c>
    </row>
    <row r="219" spans="1:30">
      <c r="A219" t="s">
        <v>1338</v>
      </c>
      <c r="B219" t="s">
        <v>1338</v>
      </c>
      <c r="C219" s="3">
        <v>4.564552</v>
      </c>
      <c r="D219" s="3">
        <v>193</v>
      </c>
      <c r="E219" s="3">
        <v>0.779631</v>
      </c>
      <c r="F219" s="3">
        <v>30</v>
      </c>
      <c r="G219" s="3">
        <v>2.301039</v>
      </c>
      <c r="H219" s="3">
        <v>105</v>
      </c>
      <c r="I219" s="3">
        <v>20.502171</v>
      </c>
      <c r="J219" s="3">
        <v>941</v>
      </c>
      <c r="K219" s="3">
        <v>32.591221</v>
      </c>
      <c r="L219" s="3">
        <v>1596</v>
      </c>
      <c r="M219" s="3">
        <v>8.201352</v>
      </c>
      <c r="N219">
        <v>363</v>
      </c>
      <c r="O219">
        <v>0.000756300591942205</v>
      </c>
      <c r="P219">
        <v>2.36973201796075</v>
      </c>
      <c r="Q219" t="s">
        <v>157</v>
      </c>
      <c r="R219" t="s">
        <v>136</v>
      </c>
      <c r="S219" t="s">
        <v>136</v>
      </c>
      <c r="T219" t="s">
        <v>136</v>
      </c>
      <c r="U219" t="s">
        <v>136</v>
      </c>
      <c r="V219" t="s">
        <v>136</v>
      </c>
      <c r="W219" t="s">
        <v>136</v>
      </c>
      <c r="X219" t="s">
        <v>136</v>
      </c>
      <c r="Y219" t="s">
        <v>1339</v>
      </c>
      <c r="Z219" t="s">
        <v>136</v>
      </c>
      <c r="AA219" t="s">
        <v>164</v>
      </c>
      <c r="AB219" t="s">
        <v>165</v>
      </c>
      <c r="AC219" t="s">
        <v>1340</v>
      </c>
      <c r="AD219" t="s">
        <v>136</v>
      </c>
    </row>
    <row r="220" spans="1:30">
      <c r="A220" t="s">
        <v>1341</v>
      </c>
      <c r="B220" t="s">
        <v>1341</v>
      </c>
      <c r="C220" s="3">
        <v>70.672508</v>
      </c>
      <c r="D220" s="3">
        <v>2573</v>
      </c>
      <c r="E220" s="3">
        <v>252.742844</v>
      </c>
      <c r="F220" s="3">
        <v>8151</v>
      </c>
      <c r="G220" s="3">
        <v>35.925293</v>
      </c>
      <c r="H220" s="3">
        <v>1403</v>
      </c>
      <c r="I220" s="3">
        <v>19.106527</v>
      </c>
      <c r="J220" s="3">
        <v>755</v>
      </c>
      <c r="K220" s="3">
        <v>14.220049</v>
      </c>
      <c r="L220" s="3">
        <v>600</v>
      </c>
      <c r="M220" s="3">
        <v>52.258091</v>
      </c>
      <c r="N220">
        <v>1987</v>
      </c>
      <c r="O220">
        <v>0.00440835709780979</v>
      </c>
      <c r="P220">
        <v>-2.7459746216271</v>
      </c>
      <c r="Q220" t="s">
        <v>131</v>
      </c>
      <c r="R220" t="s">
        <v>677</v>
      </c>
      <c r="S220" t="s">
        <v>678</v>
      </c>
      <c r="T220" t="s">
        <v>1342</v>
      </c>
      <c r="U220" t="s">
        <v>1343</v>
      </c>
      <c r="V220" t="s">
        <v>1010</v>
      </c>
      <c r="W220" t="s">
        <v>136</v>
      </c>
      <c r="X220" t="s">
        <v>136</v>
      </c>
      <c r="Y220" t="s">
        <v>679</v>
      </c>
      <c r="Z220" t="s">
        <v>1344</v>
      </c>
      <c r="AA220" t="s">
        <v>164</v>
      </c>
      <c r="AB220" t="s">
        <v>165</v>
      </c>
      <c r="AC220" t="s">
        <v>1345</v>
      </c>
      <c r="AD220" t="s">
        <v>1346</v>
      </c>
    </row>
    <row r="221" spans="1:30">
      <c r="A221" t="s">
        <v>1347</v>
      </c>
      <c r="B221" t="s">
        <v>1347</v>
      </c>
      <c r="C221" s="3">
        <v>0.309228</v>
      </c>
      <c r="D221" s="3">
        <v>46</v>
      </c>
      <c r="E221" s="3">
        <v>0.112209</v>
      </c>
      <c r="F221" s="3">
        <v>15</v>
      </c>
      <c r="G221" s="3">
        <v>0.284266</v>
      </c>
      <c r="H221" s="3">
        <v>45</v>
      </c>
      <c r="I221" s="3">
        <v>1.276892</v>
      </c>
      <c r="J221" s="3">
        <v>202</v>
      </c>
      <c r="K221" s="3">
        <v>6.898865</v>
      </c>
      <c r="L221" s="3">
        <v>1164</v>
      </c>
      <c r="M221" s="3">
        <v>0.919925</v>
      </c>
      <c r="N221">
        <v>140</v>
      </c>
      <c r="O221">
        <v>0.000908996637620545</v>
      </c>
      <c r="P221">
        <v>2.86118241380403</v>
      </c>
      <c r="Q221" t="s">
        <v>157</v>
      </c>
      <c r="R221" t="s">
        <v>136</v>
      </c>
      <c r="S221" t="s">
        <v>136</v>
      </c>
      <c r="T221" t="s">
        <v>1348</v>
      </c>
      <c r="U221" t="s">
        <v>1349</v>
      </c>
      <c r="V221" t="s">
        <v>136</v>
      </c>
      <c r="W221" t="s">
        <v>190</v>
      </c>
      <c r="X221" t="s">
        <v>191</v>
      </c>
      <c r="Y221" t="s">
        <v>1350</v>
      </c>
      <c r="Z221" t="s">
        <v>1351</v>
      </c>
      <c r="AA221" t="s">
        <v>164</v>
      </c>
      <c r="AB221" t="s">
        <v>165</v>
      </c>
      <c r="AC221" t="s">
        <v>1352</v>
      </c>
      <c r="AD221" t="s">
        <v>1353</v>
      </c>
    </row>
    <row r="222" spans="1:30">
      <c r="A222" t="s">
        <v>1354</v>
      </c>
      <c r="B222" t="s">
        <v>1354</v>
      </c>
      <c r="C222" s="3">
        <v>0.818388</v>
      </c>
      <c r="D222" s="3">
        <v>60</v>
      </c>
      <c r="E222" s="3">
        <v>1.143718</v>
      </c>
      <c r="F222" s="3">
        <v>74</v>
      </c>
      <c r="G222" s="3">
        <v>1.019338</v>
      </c>
      <c r="H222" s="3">
        <v>80</v>
      </c>
      <c r="I222" s="3">
        <v>2.133301</v>
      </c>
      <c r="J222" s="3">
        <v>169</v>
      </c>
      <c r="K222" s="3">
        <v>45.765347</v>
      </c>
      <c r="L222" s="3">
        <v>3858</v>
      </c>
      <c r="M222" s="3">
        <v>2.205341</v>
      </c>
      <c r="N222">
        <v>168</v>
      </c>
      <c r="O222">
        <v>0.00876874300313614</v>
      </c>
      <c r="P222">
        <v>2.87325538121532</v>
      </c>
      <c r="Q222" t="s">
        <v>157</v>
      </c>
      <c r="R222" t="s">
        <v>136</v>
      </c>
      <c r="S222" t="s">
        <v>136</v>
      </c>
      <c r="T222" t="s">
        <v>768</v>
      </c>
      <c r="U222" t="s">
        <v>1355</v>
      </c>
      <c r="V222" t="s">
        <v>1356</v>
      </c>
      <c r="W222" t="s">
        <v>136</v>
      </c>
      <c r="X222" t="s">
        <v>136</v>
      </c>
      <c r="Y222" t="s">
        <v>770</v>
      </c>
      <c r="Z222" t="s">
        <v>1357</v>
      </c>
      <c r="AA222" t="s">
        <v>141</v>
      </c>
      <c r="AB222" t="s">
        <v>142</v>
      </c>
      <c r="AC222" t="s">
        <v>1358</v>
      </c>
      <c r="AD222" t="s">
        <v>281</v>
      </c>
    </row>
    <row r="223" spans="1:30">
      <c r="A223" t="s">
        <v>1359</v>
      </c>
      <c r="B223" t="s">
        <v>1359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35.37611</v>
      </c>
      <c r="J223" s="3">
        <v>1758</v>
      </c>
      <c r="K223" s="3">
        <v>4.698747</v>
      </c>
      <c r="L223" s="3">
        <v>250</v>
      </c>
      <c r="M223" s="3">
        <v>4.636229</v>
      </c>
      <c r="N223">
        <v>222</v>
      </c>
      <c r="O223" s="16">
        <v>9.14637700451234e-14</v>
      </c>
      <c r="P223">
        <v>8.55216558895831</v>
      </c>
      <c r="Q223" t="s">
        <v>157</v>
      </c>
      <c r="R223" t="s">
        <v>1360</v>
      </c>
      <c r="S223" t="s">
        <v>1361</v>
      </c>
      <c r="T223" t="s">
        <v>1362</v>
      </c>
      <c r="U223" t="s">
        <v>1363</v>
      </c>
      <c r="V223" t="s">
        <v>1364</v>
      </c>
      <c r="W223" t="s">
        <v>136</v>
      </c>
      <c r="X223" t="s">
        <v>136</v>
      </c>
      <c r="Y223" t="s">
        <v>1365</v>
      </c>
      <c r="Z223" t="s">
        <v>1366</v>
      </c>
      <c r="AA223" t="s">
        <v>686</v>
      </c>
      <c r="AB223" t="s">
        <v>219</v>
      </c>
      <c r="AC223" t="s">
        <v>1367</v>
      </c>
      <c r="AD223" t="s">
        <v>1314</v>
      </c>
    </row>
    <row r="224" spans="1:30">
      <c r="A224" t="s">
        <v>1368</v>
      </c>
      <c r="B224" t="s">
        <v>1368</v>
      </c>
      <c r="C224" s="3">
        <v>1.318986</v>
      </c>
      <c r="D224" s="3">
        <v>46</v>
      </c>
      <c r="E224" s="3">
        <v>1.06125</v>
      </c>
      <c r="F224" s="3">
        <v>33</v>
      </c>
      <c r="G224" s="3">
        <v>1.538041</v>
      </c>
      <c r="H224" s="3">
        <v>57</v>
      </c>
      <c r="I224" s="3">
        <v>18.53019</v>
      </c>
      <c r="J224" s="3">
        <v>692</v>
      </c>
      <c r="K224" s="3">
        <v>9.910706</v>
      </c>
      <c r="L224" s="3">
        <v>396</v>
      </c>
      <c r="M224" s="3">
        <v>6.636283</v>
      </c>
      <c r="N224">
        <v>239</v>
      </c>
      <c r="O224" s="16">
        <v>1.6993050274468e-5</v>
      </c>
      <c r="P224">
        <v>2.37234037025083</v>
      </c>
      <c r="Q224" t="s">
        <v>157</v>
      </c>
      <c r="R224" t="s">
        <v>218</v>
      </c>
      <c r="S224" t="s">
        <v>219</v>
      </c>
      <c r="T224" t="s">
        <v>1369</v>
      </c>
      <c r="U224" t="s">
        <v>1370</v>
      </c>
      <c r="V224" t="s">
        <v>1371</v>
      </c>
      <c r="W224" t="s">
        <v>218</v>
      </c>
      <c r="X224" t="s">
        <v>219</v>
      </c>
      <c r="Y224" t="s">
        <v>1372</v>
      </c>
      <c r="Z224" t="s">
        <v>1373</v>
      </c>
      <c r="AA224" t="s">
        <v>686</v>
      </c>
      <c r="AB224" t="s">
        <v>219</v>
      </c>
      <c r="AC224" t="s">
        <v>1374</v>
      </c>
      <c r="AD224" t="s">
        <v>1278</v>
      </c>
    </row>
    <row r="225" spans="1:30">
      <c r="A225" t="s">
        <v>1375</v>
      </c>
      <c r="B225" t="s">
        <v>1375</v>
      </c>
      <c r="C225" s="3">
        <v>0.338183</v>
      </c>
      <c r="D225" s="3">
        <v>14</v>
      </c>
      <c r="E225" s="3">
        <v>0</v>
      </c>
      <c r="F225" s="3">
        <v>0</v>
      </c>
      <c r="G225" s="3">
        <v>0.179625</v>
      </c>
      <c r="H225" s="3">
        <v>8</v>
      </c>
      <c r="I225" s="3">
        <v>1.64663</v>
      </c>
      <c r="J225" s="3">
        <v>73</v>
      </c>
      <c r="K225" s="3">
        <v>1.48064</v>
      </c>
      <c r="L225" s="3">
        <v>70</v>
      </c>
      <c r="M225" s="3">
        <v>3.452236</v>
      </c>
      <c r="N225">
        <v>147</v>
      </c>
      <c r="O225">
        <v>0.00264623819633036</v>
      </c>
      <c r="P225">
        <v>2.88393416501727</v>
      </c>
      <c r="Q225" t="s">
        <v>157</v>
      </c>
      <c r="R225" t="s">
        <v>136</v>
      </c>
      <c r="S225" t="s">
        <v>136</v>
      </c>
      <c r="T225" t="s">
        <v>865</v>
      </c>
      <c r="U225" t="s">
        <v>1376</v>
      </c>
      <c r="V225" t="s">
        <v>136</v>
      </c>
      <c r="W225" t="s">
        <v>305</v>
      </c>
      <c r="X225" t="s">
        <v>142</v>
      </c>
      <c r="Y225" t="s">
        <v>1377</v>
      </c>
      <c r="Z225" t="s">
        <v>1378</v>
      </c>
      <c r="AA225" t="s">
        <v>141</v>
      </c>
      <c r="AB225" t="s">
        <v>142</v>
      </c>
      <c r="AC225" t="s">
        <v>1379</v>
      </c>
      <c r="AD225" t="s">
        <v>281</v>
      </c>
    </row>
    <row r="226" spans="1:30">
      <c r="A226" t="s">
        <v>1380</v>
      </c>
      <c r="B226" t="s">
        <v>1380</v>
      </c>
      <c r="C226" s="3">
        <v>0.446794</v>
      </c>
      <c r="D226" s="3">
        <v>44</v>
      </c>
      <c r="E226" s="3">
        <v>0.196451</v>
      </c>
      <c r="F226" s="3">
        <v>17</v>
      </c>
      <c r="G226" s="3">
        <v>1.056272</v>
      </c>
      <c r="H226" s="3">
        <v>110</v>
      </c>
      <c r="I226" s="3">
        <v>8.494455</v>
      </c>
      <c r="J226" s="3">
        <v>890</v>
      </c>
      <c r="K226" s="3">
        <v>130.294205</v>
      </c>
      <c r="L226" s="3">
        <v>14569</v>
      </c>
      <c r="M226" s="3">
        <v>10.431634</v>
      </c>
      <c r="N226">
        <v>1052</v>
      </c>
      <c r="O226" s="16">
        <v>1.28363173606685e-7</v>
      </c>
      <c r="P226">
        <v>5.21014755309019</v>
      </c>
      <c r="Q226" t="s">
        <v>157</v>
      </c>
      <c r="R226" t="s">
        <v>136</v>
      </c>
      <c r="S226" t="s">
        <v>136</v>
      </c>
      <c r="T226" t="s">
        <v>168</v>
      </c>
      <c r="U226" t="s">
        <v>1381</v>
      </c>
      <c r="V226" t="s">
        <v>136</v>
      </c>
      <c r="W226" t="s">
        <v>1382</v>
      </c>
      <c r="X226" t="s">
        <v>1383</v>
      </c>
      <c r="Y226" t="s">
        <v>1384</v>
      </c>
      <c r="Z226" t="s">
        <v>1385</v>
      </c>
      <c r="AA226" t="s">
        <v>164</v>
      </c>
      <c r="AB226" t="s">
        <v>165</v>
      </c>
      <c r="AC226" t="s">
        <v>1386</v>
      </c>
      <c r="AD226" t="s">
        <v>176</v>
      </c>
    </row>
    <row r="227" spans="1:30">
      <c r="A227" t="s">
        <v>1387</v>
      </c>
      <c r="B227" t="s">
        <v>1387</v>
      </c>
      <c r="C227" s="3">
        <v>0.04141</v>
      </c>
      <c r="D227" s="3">
        <v>4</v>
      </c>
      <c r="E227" s="3">
        <v>0</v>
      </c>
      <c r="F227" s="3">
        <v>0</v>
      </c>
      <c r="G227" s="3">
        <v>0.102009</v>
      </c>
      <c r="H227" s="3">
        <v>8</v>
      </c>
      <c r="I227" s="3">
        <v>1.236553</v>
      </c>
      <c r="J227" s="3">
        <v>98</v>
      </c>
      <c r="K227" s="3">
        <v>3.959189</v>
      </c>
      <c r="L227" s="3">
        <v>333</v>
      </c>
      <c r="M227" s="3">
        <v>0.744507</v>
      </c>
      <c r="N227">
        <v>57</v>
      </c>
      <c r="O227" s="16">
        <v>2.49468765264939e-5</v>
      </c>
      <c r="P227">
        <v>4.17097659063314</v>
      </c>
      <c r="Q227" t="s">
        <v>157</v>
      </c>
      <c r="R227" t="s">
        <v>136</v>
      </c>
      <c r="S227" t="s">
        <v>136</v>
      </c>
      <c r="T227" t="s">
        <v>1388</v>
      </c>
      <c r="U227" t="s">
        <v>136</v>
      </c>
      <c r="V227" t="s">
        <v>136</v>
      </c>
      <c r="W227" t="s">
        <v>136</v>
      </c>
      <c r="X227" t="s">
        <v>136</v>
      </c>
      <c r="Y227" t="s">
        <v>136</v>
      </c>
      <c r="Z227" t="s">
        <v>1389</v>
      </c>
      <c r="AA227" t="s">
        <v>164</v>
      </c>
      <c r="AB227" t="s">
        <v>165</v>
      </c>
      <c r="AC227" t="s">
        <v>1390</v>
      </c>
      <c r="AD227" t="s">
        <v>1391</v>
      </c>
    </row>
    <row r="228" spans="1:30">
      <c r="A228" t="s">
        <v>1392</v>
      </c>
      <c r="B228" t="s">
        <v>1392</v>
      </c>
      <c r="C228" s="3">
        <v>142.960007</v>
      </c>
      <c r="D228" s="3">
        <v>7686</v>
      </c>
      <c r="E228" s="3">
        <v>372.233093</v>
      </c>
      <c r="F228" s="3">
        <v>17728</v>
      </c>
      <c r="G228" s="3">
        <v>127.931503</v>
      </c>
      <c r="H228" s="3">
        <v>7375</v>
      </c>
      <c r="I228" s="3">
        <v>33.500797</v>
      </c>
      <c r="J228" s="3">
        <v>1954</v>
      </c>
      <c r="K228" s="3">
        <v>17.333857</v>
      </c>
      <c r="L228" s="3">
        <v>1080</v>
      </c>
      <c r="M228" s="3">
        <v>37.348869</v>
      </c>
      <c r="N228">
        <v>2097</v>
      </c>
      <c r="O228" s="16">
        <v>1.91798831076914e-6</v>
      </c>
      <c r="P228">
        <v>-3.554939438515</v>
      </c>
      <c r="Q228" t="s">
        <v>131</v>
      </c>
      <c r="R228" t="s">
        <v>412</v>
      </c>
      <c r="S228" t="s">
        <v>413</v>
      </c>
      <c r="T228" t="s">
        <v>1393</v>
      </c>
      <c r="U228" t="s">
        <v>1394</v>
      </c>
      <c r="V228" t="s">
        <v>1395</v>
      </c>
      <c r="W228" t="s">
        <v>412</v>
      </c>
      <c r="X228" t="s">
        <v>413</v>
      </c>
      <c r="Y228" t="s">
        <v>1396</v>
      </c>
      <c r="Z228" t="s">
        <v>1397</v>
      </c>
      <c r="AA228" t="s">
        <v>419</v>
      </c>
      <c r="AB228" t="s">
        <v>413</v>
      </c>
      <c r="AC228" t="s">
        <v>1398</v>
      </c>
      <c r="AD228" t="s">
        <v>1399</v>
      </c>
    </row>
    <row r="229" spans="1:30">
      <c r="A229" t="s">
        <v>1400</v>
      </c>
      <c r="B229" t="s">
        <v>1400</v>
      </c>
      <c r="C229" s="3">
        <v>12.614531</v>
      </c>
      <c r="D229" s="3">
        <v>362</v>
      </c>
      <c r="E229" s="3">
        <v>4.61448</v>
      </c>
      <c r="F229" s="3">
        <v>117</v>
      </c>
      <c r="G229" s="3">
        <v>5.953482</v>
      </c>
      <c r="H229" s="3">
        <v>183</v>
      </c>
      <c r="I229" s="3">
        <v>51.79985</v>
      </c>
      <c r="J229" s="3">
        <v>1608</v>
      </c>
      <c r="K229" s="3">
        <v>98.672562</v>
      </c>
      <c r="L229" s="3">
        <v>3271</v>
      </c>
      <c r="M229" s="3">
        <v>36.499111</v>
      </c>
      <c r="N229">
        <v>1091</v>
      </c>
      <c r="O229" s="16">
        <v>3.92924587531724e-5</v>
      </c>
      <c r="P229">
        <v>2.34755434879266</v>
      </c>
      <c r="Q229" t="s">
        <v>157</v>
      </c>
      <c r="R229" t="s">
        <v>186</v>
      </c>
      <c r="S229" t="s">
        <v>187</v>
      </c>
      <c r="T229" t="s">
        <v>437</v>
      </c>
      <c r="U229" t="s">
        <v>1401</v>
      </c>
      <c r="V229" t="s">
        <v>439</v>
      </c>
      <c r="W229" t="s">
        <v>186</v>
      </c>
      <c r="X229" t="s">
        <v>187</v>
      </c>
      <c r="Y229" t="s">
        <v>1402</v>
      </c>
      <c r="Z229" t="s">
        <v>1403</v>
      </c>
      <c r="AA229" t="s">
        <v>209</v>
      </c>
      <c r="AB229" t="s">
        <v>187</v>
      </c>
      <c r="AC229" t="s">
        <v>1404</v>
      </c>
      <c r="AD229" t="s">
        <v>443</v>
      </c>
    </row>
    <row r="230" spans="1:30">
      <c r="A230" t="s">
        <v>1405</v>
      </c>
      <c r="B230" t="s">
        <v>1405</v>
      </c>
      <c r="C230" s="3">
        <v>0.109585</v>
      </c>
      <c r="D230" s="3">
        <v>4</v>
      </c>
      <c r="E230" s="3">
        <v>0.06119</v>
      </c>
      <c r="F230" s="3">
        <v>2</v>
      </c>
      <c r="G230" s="3">
        <v>0.076197</v>
      </c>
      <c r="H230" s="3">
        <v>3</v>
      </c>
      <c r="I230" s="3">
        <v>11.835711</v>
      </c>
      <c r="J230" s="3">
        <v>436</v>
      </c>
      <c r="K230" s="3">
        <v>18.837009</v>
      </c>
      <c r="L230" s="3">
        <v>741</v>
      </c>
      <c r="M230" s="3">
        <v>2.478476</v>
      </c>
      <c r="N230">
        <v>88</v>
      </c>
      <c r="O230" s="16">
        <v>3.841821323718e-11</v>
      </c>
      <c r="P230">
        <v>5.71054581855247</v>
      </c>
      <c r="Q230" t="s">
        <v>157</v>
      </c>
      <c r="R230" t="s">
        <v>136</v>
      </c>
      <c r="S230" t="s">
        <v>136</v>
      </c>
      <c r="T230" t="s">
        <v>168</v>
      </c>
      <c r="U230" t="s">
        <v>136</v>
      </c>
      <c r="V230" t="s">
        <v>136</v>
      </c>
      <c r="W230" t="s">
        <v>136</v>
      </c>
      <c r="X230" t="s">
        <v>136</v>
      </c>
      <c r="Y230" t="s">
        <v>1406</v>
      </c>
      <c r="Z230" t="s">
        <v>136</v>
      </c>
      <c r="AA230" t="s">
        <v>136</v>
      </c>
      <c r="AB230" t="s">
        <v>136</v>
      </c>
      <c r="AC230" t="s">
        <v>1407</v>
      </c>
      <c r="AD230" t="s">
        <v>176</v>
      </c>
    </row>
    <row r="231" spans="1:30">
      <c r="A231" t="s">
        <v>1408</v>
      </c>
      <c r="B231" t="s">
        <v>1408</v>
      </c>
      <c r="C231" s="3">
        <v>219.697845</v>
      </c>
      <c r="D231" s="3">
        <v>6203</v>
      </c>
      <c r="E231" s="3">
        <v>554.037292</v>
      </c>
      <c r="F231" s="3">
        <v>13857</v>
      </c>
      <c r="G231" s="3">
        <v>305.049377</v>
      </c>
      <c r="H231" s="3">
        <v>9235</v>
      </c>
      <c r="I231" s="3">
        <v>27.738529</v>
      </c>
      <c r="J231" s="3">
        <v>850</v>
      </c>
      <c r="K231" s="3">
        <v>33.347569</v>
      </c>
      <c r="L231" s="3">
        <v>1091</v>
      </c>
      <c r="M231" s="3">
        <v>110.032639</v>
      </c>
      <c r="N231">
        <v>3244</v>
      </c>
      <c r="O231" s="16">
        <v>6.27971794236307e-5</v>
      </c>
      <c r="P231">
        <v>-3.24179933166674</v>
      </c>
      <c r="Q231" t="s">
        <v>131</v>
      </c>
      <c r="R231" t="s">
        <v>136</v>
      </c>
      <c r="S231" t="s">
        <v>136</v>
      </c>
      <c r="T231" t="s">
        <v>460</v>
      </c>
      <c r="U231" t="s">
        <v>1409</v>
      </c>
      <c r="V231" t="s">
        <v>1410</v>
      </c>
      <c r="W231" t="s">
        <v>136</v>
      </c>
      <c r="X231" t="s">
        <v>136</v>
      </c>
      <c r="Y231" t="s">
        <v>1411</v>
      </c>
      <c r="Z231" t="s">
        <v>136</v>
      </c>
      <c r="AA231" t="s">
        <v>164</v>
      </c>
      <c r="AB231" t="s">
        <v>165</v>
      </c>
      <c r="AC231" t="s">
        <v>1412</v>
      </c>
      <c r="AD231" t="s">
        <v>281</v>
      </c>
    </row>
    <row r="232" spans="1:30">
      <c r="A232" t="s">
        <v>1413</v>
      </c>
      <c r="B232" t="s">
        <v>1413</v>
      </c>
      <c r="C232" s="3">
        <v>5.993241</v>
      </c>
      <c r="D232" s="3">
        <v>287</v>
      </c>
      <c r="E232" s="3">
        <v>5.246391</v>
      </c>
      <c r="F232" s="3">
        <v>223</v>
      </c>
      <c r="G232" s="3">
        <v>3.901175</v>
      </c>
      <c r="H232" s="3">
        <v>201</v>
      </c>
      <c r="I232" s="3">
        <v>1.439924</v>
      </c>
      <c r="J232" s="3">
        <v>75</v>
      </c>
      <c r="K232" s="3">
        <v>0.987864</v>
      </c>
      <c r="L232" s="3">
        <v>55</v>
      </c>
      <c r="M232" s="3">
        <v>1.358774</v>
      </c>
      <c r="N232">
        <v>68</v>
      </c>
      <c r="O232" s="16">
        <v>3.22532521441574e-7</v>
      </c>
      <c r="P232">
        <v>-2.645534852398</v>
      </c>
      <c r="Q232" t="s">
        <v>131</v>
      </c>
      <c r="R232" t="s">
        <v>186</v>
      </c>
      <c r="S232" t="s">
        <v>187</v>
      </c>
      <c r="T232" t="s">
        <v>437</v>
      </c>
      <c r="U232" t="s">
        <v>1414</v>
      </c>
      <c r="V232" t="s">
        <v>439</v>
      </c>
      <c r="W232" t="s">
        <v>136</v>
      </c>
      <c r="X232" t="s">
        <v>136</v>
      </c>
      <c r="Y232" t="s">
        <v>440</v>
      </c>
      <c r="Z232" t="s">
        <v>441</v>
      </c>
      <c r="AA232" t="s">
        <v>209</v>
      </c>
      <c r="AB232" t="s">
        <v>187</v>
      </c>
      <c r="AC232" t="s">
        <v>442</v>
      </c>
      <c r="AD232" t="s">
        <v>443</v>
      </c>
    </row>
    <row r="233" spans="1:30">
      <c r="A233" t="s">
        <v>1415</v>
      </c>
      <c r="B233" t="s">
        <v>1415</v>
      </c>
      <c r="C233" s="3">
        <v>6.015627</v>
      </c>
      <c r="D233" s="3">
        <v>607</v>
      </c>
      <c r="E233" s="3">
        <v>0.791813</v>
      </c>
      <c r="F233" s="3">
        <v>71</v>
      </c>
      <c r="G233" s="3">
        <v>1.67883</v>
      </c>
      <c r="H233" s="3">
        <v>182</v>
      </c>
      <c r="I233" s="3">
        <v>0.16541</v>
      </c>
      <c r="J233" s="3">
        <v>19</v>
      </c>
      <c r="K233" s="3">
        <v>0.826354</v>
      </c>
      <c r="L233" s="3">
        <v>97</v>
      </c>
      <c r="M233" s="3">
        <v>0.187093</v>
      </c>
      <c r="N233">
        <v>20</v>
      </c>
      <c r="O233">
        <v>0.000690400076059322</v>
      </c>
      <c r="P233">
        <v>-2.98454209988637</v>
      </c>
      <c r="Q233" t="s">
        <v>131</v>
      </c>
      <c r="R233" t="s">
        <v>232</v>
      </c>
      <c r="S233" t="s">
        <v>233</v>
      </c>
      <c r="T233" t="s">
        <v>1416</v>
      </c>
      <c r="U233" t="s">
        <v>1417</v>
      </c>
      <c r="V233" t="s">
        <v>136</v>
      </c>
      <c r="W233" t="s">
        <v>232</v>
      </c>
      <c r="X233" t="s">
        <v>233</v>
      </c>
      <c r="Y233" t="s">
        <v>1418</v>
      </c>
      <c r="Z233" t="s">
        <v>1419</v>
      </c>
      <c r="AA233" t="s">
        <v>237</v>
      </c>
      <c r="AB233" t="s">
        <v>233</v>
      </c>
      <c r="AC233" t="s">
        <v>1420</v>
      </c>
      <c r="AD233" t="s">
        <v>1421</v>
      </c>
    </row>
    <row r="234" spans="1:30">
      <c r="A234" t="s">
        <v>1422</v>
      </c>
      <c r="B234" t="s">
        <v>1422</v>
      </c>
      <c r="C234" s="3">
        <v>0.461897</v>
      </c>
      <c r="D234" s="3">
        <v>20</v>
      </c>
      <c r="E234" s="3">
        <v>0.157485</v>
      </c>
      <c r="F234" s="3">
        <v>6</v>
      </c>
      <c r="G234" s="3">
        <v>0.164605</v>
      </c>
      <c r="H234" s="3">
        <v>8</v>
      </c>
      <c r="I234" s="3">
        <v>3.221655</v>
      </c>
      <c r="J234" s="3">
        <v>150</v>
      </c>
      <c r="K234" s="3">
        <v>1.747993</v>
      </c>
      <c r="L234" s="3">
        <v>87</v>
      </c>
      <c r="M234" s="3">
        <v>2.134618</v>
      </c>
      <c r="N234">
        <v>96</v>
      </c>
      <c r="O234">
        <v>0.000357950597981809</v>
      </c>
      <c r="P234">
        <v>2.42880498347863</v>
      </c>
      <c r="Q234" t="s">
        <v>157</v>
      </c>
      <c r="R234" t="s">
        <v>136</v>
      </c>
      <c r="S234" t="s">
        <v>136</v>
      </c>
      <c r="T234" t="s">
        <v>460</v>
      </c>
      <c r="U234" t="s">
        <v>136</v>
      </c>
      <c r="V234" t="s">
        <v>136</v>
      </c>
      <c r="W234" t="s">
        <v>254</v>
      </c>
      <c r="X234" t="s">
        <v>255</v>
      </c>
      <c r="Y234" t="s">
        <v>352</v>
      </c>
      <c r="Z234" t="s">
        <v>136</v>
      </c>
      <c r="AA234" t="s">
        <v>164</v>
      </c>
      <c r="AB234" t="s">
        <v>165</v>
      </c>
      <c r="AC234" t="s">
        <v>313</v>
      </c>
      <c r="AD234" t="s">
        <v>281</v>
      </c>
    </row>
    <row r="235" spans="1:30">
      <c r="A235" t="s">
        <v>1423</v>
      </c>
      <c r="B235" t="s">
        <v>1423</v>
      </c>
      <c r="C235" s="3">
        <v>5.341633</v>
      </c>
      <c r="D235" s="3">
        <v>133</v>
      </c>
      <c r="E235" s="3">
        <v>7.33322</v>
      </c>
      <c r="F235" s="3">
        <v>161</v>
      </c>
      <c r="G235" s="3">
        <v>9.166771</v>
      </c>
      <c r="H235" s="3">
        <v>244</v>
      </c>
      <c r="I235" s="3">
        <v>0.072751</v>
      </c>
      <c r="J235" s="3">
        <v>2</v>
      </c>
      <c r="K235" s="3">
        <v>0.212756</v>
      </c>
      <c r="L235" s="3">
        <v>7</v>
      </c>
      <c r="M235" s="3">
        <v>0.230386</v>
      </c>
      <c r="N235">
        <v>6</v>
      </c>
      <c r="O235" s="16">
        <v>3.9482927547502e-16</v>
      </c>
      <c r="P235">
        <v>-5.6551929514639</v>
      </c>
      <c r="Q235" t="s">
        <v>131</v>
      </c>
      <c r="R235" t="s">
        <v>136</v>
      </c>
      <c r="S235" t="s">
        <v>136</v>
      </c>
      <c r="T235" t="s">
        <v>136</v>
      </c>
      <c r="U235" t="s">
        <v>136</v>
      </c>
      <c r="V235" t="s">
        <v>136</v>
      </c>
      <c r="W235" t="s">
        <v>136</v>
      </c>
      <c r="X235" t="s">
        <v>136</v>
      </c>
      <c r="Y235" t="s">
        <v>1424</v>
      </c>
      <c r="Z235" t="s">
        <v>136</v>
      </c>
      <c r="AA235" t="s">
        <v>164</v>
      </c>
      <c r="AB235" t="s">
        <v>165</v>
      </c>
      <c r="AC235" t="s">
        <v>1425</v>
      </c>
      <c r="AD235" t="s">
        <v>136</v>
      </c>
    </row>
    <row r="236" spans="1:30">
      <c r="A236" t="s">
        <v>1426</v>
      </c>
      <c r="B236" t="s">
        <v>1426</v>
      </c>
      <c r="C236" s="3">
        <v>0</v>
      </c>
      <c r="D236" s="3">
        <v>0</v>
      </c>
      <c r="E236" s="3">
        <v>0</v>
      </c>
      <c r="F236" s="3">
        <v>0</v>
      </c>
      <c r="G236" s="3">
        <v>0.144873</v>
      </c>
      <c r="H236" s="3">
        <v>12</v>
      </c>
      <c r="I236" s="3">
        <v>1.774079</v>
      </c>
      <c r="J236" s="3">
        <v>148</v>
      </c>
      <c r="K236" s="3">
        <v>6.466894</v>
      </c>
      <c r="L236" s="3">
        <v>575</v>
      </c>
      <c r="M236" s="3">
        <v>0.863385</v>
      </c>
      <c r="N236">
        <v>70</v>
      </c>
      <c r="O236">
        <v>0.000239753588593048</v>
      </c>
      <c r="P236">
        <v>4.41967240487245</v>
      </c>
      <c r="Q236" t="s">
        <v>157</v>
      </c>
      <c r="R236" t="s">
        <v>1427</v>
      </c>
      <c r="S236" t="s">
        <v>538</v>
      </c>
      <c r="T236" t="s">
        <v>1428</v>
      </c>
      <c r="U236" t="s">
        <v>1429</v>
      </c>
      <c r="V236" t="s">
        <v>136</v>
      </c>
      <c r="W236" t="s">
        <v>1427</v>
      </c>
      <c r="X236" t="s">
        <v>538</v>
      </c>
      <c r="Y236" t="s">
        <v>1430</v>
      </c>
      <c r="Z236" t="s">
        <v>1431</v>
      </c>
      <c r="AA236" t="s">
        <v>43</v>
      </c>
      <c r="AB236" t="s">
        <v>538</v>
      </c>
      <c r="AC236" t="s">
        <v>1432</v>
      </c>
      <c r="AD236" t="s">
        <v>1433</v>
      </c>
    </row>
    <row r="237" spans="1:30">
      <c r="A237" t="s">
        <v>1434</v>
      </c>
      <c r="B237" t="s">
        <v>1434</v>
      </c>
      <c r="C237" s="3">
        <v>0.091642</v>
      </c>
      <c r="D237" s="3">
        <v>4</v>
      </c>
      <c r="E237" s="3">
        <v>0</v>
      </c>
      <c r="F237" s="3">
        <v>0</v>
      </c>
      <c r="G237" s="3">
        <v>0.134271</v>
      </c>
      <c r="H237" s="3">
        <v>7</v>
      </c>
      <c r="I237" s="3">
        <v>2.284269</v>
      </c>
      <c r="J237" s="3">
        <v>106</v>
      </c>
      <c r="K237" s="3">
        <v>0.915709</v>
      </c>
      <c r="L237" s="3">
        <v>46</v>
      </c>
      <c r="M237" s="3">
        <v>2.549968</v>
      </c>
      <c r="N237">
        <v>114</v>
      </c>
      <c r="O237">
        <v>0.000101517489218638</v>
      </c>
      <c r="P237">
        <v>3.60555823863415</v>
      </c>
      <c r="Q237" t="s">
        <v>157</v>
      </c>
      <c r="R237" t="s">
        <v>366</v>
      </c>
      <c r="S237" t="s">
        <v>367</v>
      </c>
      <c r="T237" t="s">
        <v>1435</v>
      </c>
      <c r="U237" t="s">
        <v>1436</v>
      </c>
      <c r="V237" t="s">
        <v>370</v>
      </c>
      <c r="W237" t="s">
        <v>371</v>
      </c>
      <c r="X237" t="s">
        <v>293</v>
      </c>
      <c r="Y237" t="s">
        <v>372</v>
      </c>
      <c r="Z237" t="s">
        <v>1437</v>
      </c>
      <c r="AA237" t="s">
        <v>374</v>
      </c>
      <c r="AB237" t="s">
        <v>367</v>
      </c>
      <c r="AC237" t="s">
        <v>1438</v>
      </c>
      <c r="AD237" t="s">
        <v>1439</v>
      </c>
    </row>
    <row r="238" spans="1:30">
      <c r="A238" t="s">
        <v>1440</v>
      </c>
      <c r="B238" t="s">
        <v>1440</v>
      </c>
      <c r="C238" s="3">
        <v>12.855</v>
      </c>
      <c r="D238" s="3">
        <v>626</v>
      </c>
      <c r="E238" s="3">
        <v>9.121749</v>
      </c>
      <c r="F238" s="3">
        <v>393</v>
      </c>
      <c r="G238" s="3">
        <v>6.082966</v>
      </c>
      <c r="H238" s="3">
        <v>318</v>
      </c>
      <c r="I238" s="3">
        <v>109.297791</v>
      </c>
      <c r="J238" s="3">
        <v>5765</v>
      </c>
      <c r="K238" s="3">
        <v>45.070103</v>
      </c>
      <c r="L238" s="3">
        <v>2539</v>
      </c>
      <c r="M238" s="3">
        <v>285.47168</v>
      </c>
      <c r="N238">
        <v>14495</v>
      </c>
      <c r="O238" s="16">
        <v>4.90080311392728e-5</v>
      </c>
      <c r="P238">
        <v>3.0805573801201</v>
      </c>
      <c r="Q238" t="s">
        <v>157</v>
      </c>
      <c r="R238" t="s">
        <v>136</v>
      </c>
      <c r="S238" t="s">
        <v>136</v>
      </c>
      <c r="T238" t="s">
        <v>1109</v>
      </c>
      <c r="U238" t="s">
        <v>1441</v>
      </c>
      <c r="V238" t="s">
        <v>136</v>
      </c>
      <c r="W238" t="s">
        <v>136</v>
      </c>
      <c r="X238" t="s">
        <v>136</v>
      </c>
      <c r="Y238" t="s">
        <v>1111</v>
      </c>
      <c r="Z238" t="s">
        <v>1442</v>
      </c>
      <c r="AA238" t="s">
        <v>136</v>
      </c>
      <c r="AB238" t="s">
        <v>136</v>
      </c>
      <c r="AC238" t="s">
        <v>1443</v>
      </c>
      <c r="AD238" t="s">
        <v>144</v>
      </c>
    </row>
    <row r="239" spans="1:30">
      <c r="A239" t="s">
        <v>1444</v>
      </c>
      <c r="B239" t="s">
        <v>1444</v>
      </c>
      <c r="C239" s="3">
        <v>2.10727</v>
      </c>
      <c r="D239" s="3">
        <v>63</v>
      </c>
      <c r="E239" s="3">
        <v>6.252421</v>
      </c>
      <c r="F239" s="3">
        <v>164</v>
      </c>
      <c r="G239" s="3">
        <v>1.870306</v>
      </c>
      <c r="H239" s="3">
        <v>60</v>
      </c>
      <c r="I239" s="3">
        <v>0.533409</v>
      </c>
      <c r="J239" s="3">
        <v>18</v>
      </c>
      <c r="K239" s="3">
        <v>0.201365</v>
      </c>
      <c r="L239" s="3">
        <v>7</v>
      </c>
      <c r="M239" s="3">
        <v>0.930374</v>
      </c>
      <c r="N239">
        <v>29</v>
      </c>
      <c r="O239">
        <v>0.000698399237074653</v>
      </c>
      <c r="P239">
        <v>-3.17790944194437</v>
      </c>
      <c r="Q239" t="s">
        <v>131</v>
      </c>
      <c r="R239" t="s">
        <v>170</v>
      </c>
      <c r="S239" t="s">
        <v>171</v>
      </c>
      <c r="T239" t="s">
        <v>1445</v>
      </c>
      <c r="U239" t="s">
        <v>1446</v>
      </c>
      <c r="V239" t="s">
        <v>136</v>
      </c>
      <c r="W239" t="s">
        <v>1447</v>
      </c>
      <c r="X239" t="s">
        <v>1448</v>
      </c>
      <c r="Y239" t="s">
        <v>1449</v>
      </c>
      <c r="Z239" t="s">
        <v>1450</v>
      </c>
      <c r="AA239" t="s">
        <v>174</v>
      </c>
      <c r="AB239" t="s">
        <v>171</v>
      </c>
      <c r="AC239" t="s">
        <v>1451</v>
      </c>
      <c r="AD239" t="s">
        <v>1452</v>
      </c>
    </row>
    <row r="240" spans="1:30">
      <c r="A240" t="s">
        <v>1453</v>
      </c>
      <c r="B240" t="s">
        <v>1453</v>
      </c>
      <c r="C240" s="3">
        <v>14.25759</v>
      </c>
      <c r="D240" s="3">
        <v>594</v>
      </c>
      <c r="E240" s="3">
        <v>19.839357</v>
      </c>
      <c r="F240" s="3">
        <v>732</v>
      </c>
      <c r="G240" s="3">
        <v>11.529016</v>
      </c>
      <c r="H240" s="3">
        <v>515</v>
      </c>
      <c r="I240" s="3">
        <v>2.443001</v>
      </c>
      <c r="J240" s="3">
        <v>111</v>
      </c>
      <c r="K240" s="3">
        <v>3.53271</v>
      </c>
      <c r="L240" s="3">
        <v>171</v>
      </c>
      <c r="M240" s="3">
        <v>3.772763</v>
      </c>
      <c r="N240">
        <v>165</v>
      </c>
      <c r="O240" s="16">
        <v>1.43977213437841e-6</v>
      </c>
      <c r="P240">
        <v>-2.89111456840366</v>
      </c>
      <c r="Q240" t="s">
        <v>131</v>
      </c>
      <c r="R240" t="s">
        <v>136</v>
      </c>
      <c r="S240" t="s">
        <v>136</v>
      </c>
      <c r="T240" t="s">
        <v>136</v>
      </c>
      <c r="U240" t="s">
        <v>136</v>
      </c>
      <c r="V240" t="s">
        <v>136</v>
      </c>
      <c r="W240" t="s">
        <v>594</v>
      </c>
      <c r="X240" t="s">
        <v>165</v>
      </c>
      <c r="Y240" t="s">
        <v>1454</v>
      </c>
      <c r="Z240" t="s">
        <v>136</v>
      </c>
      <c r="AA240" t="s">
        <v>164</v>
      </c>
      <c r="AB240" t="s">
        <v>165</v>
      </c>
      <c r="AC240" t="s">
        <v>1455</v>
      </c>
      <c r="AD240" t="s">
        <v>136</v>
      </c>
    </row>
    <row r="241" spans="1:30">
      <c r="A241" t="s">
        <v>1456</v>
      </c>
      <c r="B241" t="s">
        <v>1456</v>
      </c>
      <c r="C241" s="3">
        <v>0.979114</v>
      </c>
      <c r="D241" s="3">
        <v>27</v>
      </c>
      <c r="E241" s="3">
        <v>0.942135</v>
      </c>
      <c r="F241" s="3">
        <v>23</v>
      </c>
      <c r="G241" s="3">
        <v>1.128098</v>
      </c>
      <c r="H241" s="3">
        <v>33</v>
      </c>
      <c r="I241" s="3">
        <v>7.59125</v>
      </c>
      <c r="J241" s="3">
        <v>222</v>
      </c>
      <c r="K241" s="3">
        <v>11.049547</v>
      </c>
      <c r="L241" s="3">
        <v>345</v>
      </c>
      <c r="M241" s="3">
        <v>4.369131</v>
      </c>
      <c r="N241">
        <v>123</v>
      </c>
      <c r="O241">
        <v>0.000579267663141882</v>
      </c>
      <c r="P241">
        <v>2.11298210739105</v>
      </c>
      <c r="Q241" t="s">
        <v>157</v>
      </c>
      <c r="R241" t="s">
        <v>136</v>
      </c>
      <c r="S241" t="s">
        <v>136</v>
      </c>
      <c r="T241" t="s">
        <v>437</v>
      </c>
      <c r="U241" t="s">
        <v>1457</v>
      </c>
      <c r="V241" t="s">
        <v>439</v>
      </c>
      <c r="W241" t="s">
        <v>186</v>
      </c>
      <c r="X241" t="s">
        <v>187</v>
      </c>
      <c r="Y241" t="s">
        <v>1458</v>
      </c>
      <c r="Z241" t="s">
        <v>1459</v>
      </c>
      <c r="AA241" t="s">
        <v>209</v>
      </c>
      <c r="AB241" t="s">
        <v>187</v>
      </c>
      <c r="AC241" t="s">
        <v>1460</v>
      </c>
      <c r="AD241" t="s">
        <v>443</v>
      </c>
    </row>
    <row r="242" spans="1:30">
      <c r="A242" t="s">
        <v>1461</v>
      </c>
      <c r="B242" t="s">
        <v>1461</v>
      </c>
      <c r="C242" s="3">
        <v>5.514484</v>
      </c>
      <c r="D242" s="3">
        <v>308</v>
      </c>
      <c r="E242" s="3">
        <v>10.759036</v>
      </c>
      <c r="F242" s="3">
        <v>533</v>
      </c>
      <c r="G242" s="3">
        <v>3.459944</v>
      </c>
      <c r="H242" s="3">
        <v>208</v>
      </c>
      <c r="I242" s="3">
        <v>2.926538</v>
      </c>
      <c r="J242" s="3">
        <v>178</v>
      </c>
      <c r="K242" s="3">
        <v>1.535052</v>
      </c>
      <c r="L242" s="3">
        <v>100</v>
      </c>
      <c r="M242" s="3">
        <v>2.191607</v>
      </c>
      <c r="N242">
        <v>128</v>
      </c>
      <c r="O242">
        <v>0.00197692841791638</v>
      </c>
      <c r="P242">
        <v>-2.32512722887918</v>
      </c>
      <c r="Q242" t="s">
        <v>131</v>
      </c>
      <c r="R242" t="s">
        <v>283</v>
      </c>
      <c r="S242" t="s">
        <v>284</v>
      </c>
      <c r="T242" t="s">
        <v>1462</v>
      </c>
      <c r="U242" t="s">
        <v>1463</v>
      </c>
      <c r="V242" t="s">
        <v>287</v>
      </c>
      <c r="W242" t="s">
        <v>288</v>
      </c>
      <c r="X242" t="s">
        <v>289</v>
      </c>
      <c r="Y242" t="s">
        <v>290</v>
      </c>
      <c r="Z242" t="s">
        <v>1464</v>
      </c>
      <c r="AA242" t="s">
        <v>292</v>
      </c>
      <c r="AB242" t="s">
        <v>293</v>
      </c>
      <c r="AC242" t="s">
        <v>1465</v>
      </c>
      <c r="AD242" t="s">
        <v>1466</v>
      </c>
    </row>
    <row r="243" spans="1:30">
      <c r="A243" t="s">
        <v>1467</v>
      </c>
      <c r="B243" t="s">
        <v>1467</v>
      </c>
      <c r="C243" s="3">
        <v>22.529697</v>
      </c>
      <c r="D243" s="3">
        <v>314</v>
      </c>
      <c r="E243" s="3">
        <v>55.382633</v>
      </c>
      <c r="F243" s="3">
        <v>683</v>
      </c>
      <c r="G243" s="3">
        <v>8.979618</v>
      </c>
      <c r="H243" s="3">
        <v>134</v>
      </c>
      <c r="I243" s="3">
        <v>9.512953</v>
      </c>
      <c r="J243" s="3">
        <v>144</v>
      </c>
      <c r="K243" s="3">
        <v>4.021608</v>
      </c>
      <c r="L243" s="3">
        <v>65</v>
      </c>
      <c r="M243" s="3">
        <v>11.673614</v>
      </c>
      <c r="N243">
        <v>170</v>
      </c>
      <c r="O243">
        <v>0.00576855464544952</v>
      </c>
      <c r="P243">
        <v>-2.5034410565639</v>
      </c>
      <c r="Q243" t="s">
        <v>131</v>
      </c>
      <c r="R243" t="s">
        <v>254</v>
      </c>
      <c r="S243" t="s">
        <v>255</v>
      </c>
      <c r="T243" t="s">
        <v>136</v>
      </c>
      <c r="U243" t="s">
        <v>136</v>
      </c>
      <c r="V243" t="s">
        <v>136</v>
      </c>
      <c r="W243" t="s">
        <v>136</v>
      </c>
      <c r="X243" t="s">
        <v>136</v>
      </c>
      <c r="Y243" t="s">
        <v>1468</v>
      </c>
      <c r="Z243" t="s">
        <v>136</v>
      </c>
      <c r="AA243" t="s">
        <v>164</v>
      </c>
      <c r="AB243" t="s">
        <v>165</v>
      </c>
      <c r="AC243" t="s">
        <v>1469</v>
      </c>
      <c r="AD243" t="s">
        <v>136</v>
      </c>
    </row>
    <row r="244" spans="1:30">
      <c r="A244" t="s">
        <v>1470</v>
      </c>
      <c r="B244" t="s">
        <v>1470</v>
      </c>
      <c r="C244" s="3">
        <v>2.919321</v>
      </c>
      <c r="D244" s="3">
        <v>169</v>
      </c>
      <c r="E244" s="3">
        <v>4.182359</v>
      </c>
      <c r="F244" s="3">
        <v>214</v>
      </c>
      <c r="G244" s="3">
        <v>2.860794</v>
      </c>
      <c r="H244" s="3">
        <v>177</v>
      </c>
      <c r="I244" s="3">
        <v>0.157485</v>
      </c>
      <c r="J244" s="3">
        <v>10</v>
      </c>
      <c r="K244" s="3">
        <v>0.405643</v>
      </c>
      <c r="L244" s="3">
        <v>28</v>
      </c>
      <c r="M244" s="3">
        <v>0.908659</v>
      </c>
      <c r="N244">
        <v>55</v>
      </c>
      <c r="O244" s="16">
        <v>5.33151120049303e-5</v>
      </c>
      <c r="P244">
        <v>-3.24346428076176</v>
      </c>
      <c r="Q244" t="s">
        <v>131</v>
      </c>
      <c r="R244" t="s">
        <v>136</v>
      </c>
      <c r="S244" t="s">
        <v>136</v>
      </c>
      <c r="T244" t="s">
        <v>1471</v>
      </c>
      <c r="U244" t="s">
        <v>1472</v>
      </c>
      <c r="V244" t="s">
        <v>763</v>
      </c>
      <c r="W244" t="s">
        <v>136</v>
      </c>
      <c r="X244" t="s">
        <v>136</v>
      </c>
      <c r="Y244" t="s">
        <v>1473</v>
      </c>
      <c r="Z244" t="s">
        <v>1474</v>
      </c>
      <c r="AA244" t="s">
        <v>164</v>
      </c>
      <c r="AB244" t="s">
        <v>165</v>
      </c>
      <c r="AC244" t="s">
        <v>1475</v>
      </c>
      <c r="AD244" t="s">
        <v>1476</v>
      </c>
    </row>
    <row r="245" spans="1:30">
      <c r="A245" t="s">
        <v>1477</v>
      </c>
      <c r="B245" t="s">
        <v>136</v>
      </c>
      <c r="C245" s="3">
        <v>4.650546</v>
      </c>
      <c r="D245" s="3">
        <v>95</v>
      </c>
      <c r="E245" s="3">
        <v>2.084913</v>
      </c>
      <c r="F245" s="3">
        <v>42</v>
      </c>
      <c r="G245" s="3">
        <v>10.376398</v>
      </c>
      <c r="H245" s="3">
        <v>211</v>
      </c>
      <c r="I245" s="3">
        <v>0</v>
      </c>
      <c r="J245" s="3">
        <v>0</v>
      </c>
      <c r="K245" s="3">
        <v>0</v>
      </c>
      <c r="L245" s="3">
        <v>0</v>
      </c>
      <c r="M245" s="3">
        <v>0.80621</v>
      </c>
      <c r="N245">
        <v>19</v>
      </c>
      <c r="O245">
        <v>0.00456485818710715</v>
      </c>
      <c r="P245">
        <v>-3.67817849946587</v>
      </c>
      <c r="Q245" t="s">
        <v>131</v>
      </c>
      <c r="R245" t="s">
        <v>136</v>
      </c>
      <c r="S245" t="s">
        <v>136</v>
      </c>
      <c r="T245" t="s">
        <v>136</v>
      </c>
      <c r="U245" t="s">
        <v>136</v>
      </c>
      <c r="V245" t="s">
        <v>136</v>
      </c>
      <c r="W245" t="s">
        <v>136</v>
      </c>
      <c r="X245" t="s">
        <v>136</v>
      </c>
      <c r="Y245" t="s">
        <v>136</v>
      </c>
      <c r="Z245" t="s">
        <v>136</v>
      </c>
      <c r="AA245" t="s">
        <v>136</v>
      </c>
      <c r="AB245" t="s">
        <v>136</v>
      </c>
      <c r="AC245" t="s">
        <v>136</v>
      </c>
      <c r="AD245" t="s">
        <v>136</v>
      </c>
    </row>
    <row r="246" spans="1:30">
      <c r="A246" t="s">
        <v>1478</v>
      </c>
      <c r="B246" t="s">
        <v>1478</v>
      </c>
      <c r="C246" s="3">
        <v>7.062726</v>
      </c>
      <c r="D246" s="3">
        <v>111</v>
      </c>
      <c r="E246" s="3">
        <v>18.125784</v>
      </c>
      <c r="F246" s="3">
        <v>252</v>
      </c>
      <c r="G246" s="3">
        <v>3.69763</v>
      </c>
      <c r="H246" s="3">
        <v>63</v>
      </c>
      <c r="I246" s="3">
        <v>0.467912</v>
      </c>
      <c r="J246" s="3">
        <v>8</v>
      </c>
      <c r="K246" s="3">
        <v>1.198639</v>
      </c>
      <c r="L246" s="3">
        <v>22</v>
      </c>
      <c r="M246" s="3">
        <v>0.141586</v>
      </c>
      <c r="N246">
        <v>3</v>
      </c>
      <c r="O246" s="16">
        <v>6.40066245058777e-6</v>
      </c>
      <c r="P246">
        <v>-4.3508951718975</v>
      </c>
      <c r="Q246" t="s">
        <v>131</v>
      </c>
      <c r="R246" t="s">
        <v>136</v>
      </c>
      <c r="S246" t="s">
        <v>136</v>
      </c>
      <c r="T246" t="s">
        <v>1479</v>
      </c>
      <c r="U246" t="s">
        <v>136</v>
      </c>
      <c r="V246" t="s">
        <v>136</v>
      </c>
      <c r="W246" t="s">
        <v>254</v>
      </c>
      <c r="X246" t="s">
        <v>255</v>
      </c>
      <c r="Y246" t="s">
        <v>1480</v>
      </c>
      <c r="Z246" t="s">
        <v>136</v>
      </c>
      <c r="AA246" t="s">
        <v>43</v>
      </c>
      <c r="AB246" t="s">
        <v>538</v>
      </c>
      <c r="AC246" t="s">
        <v>1481</v>
      </c>
      <c r="AD246" t="s">
        <v>281</v>
      </c>
    </row>
    <row r="247" spans="1:30">
      <c r="A247" t="s">
        <v>1482</v>
      </c>
      <c r="B247" t="s">
        <v>1482</v>
      </c>
      <c r="C247" s="3">
        <v>0.888364</v>
      </c>
      <c r="D247" s="3">
        <v>42</v>
      </c>
      <c r="E247" s="3">
        <v>0.374052</v>
      </c>
      <c r="F247" s="3">
        <v>16</v>
      </c>
      <c r="G247" s="3">
        <v>1.017466</v>
      </c>
      <c r="H247" s="3">
        <v>52</v>
      </c>
      <c r="I247" s="3">
        <v>5.923636</v>
      </c>
      <c r="J247" s="3">
        <v>302</v>
      </c>
      <c r="K247" s="3">
        <v>20.764734</v>
      </c>
      <c r="L247" s="3">
        <v>1131</v>
      </c>
      <c r="M247" s="3">
        <v>2.285668</v>
      </c>
      <c r="N247">
        <v>113</v>
      </c>
      <c r="O247">
        <v>0.000753858859579464</v>
      </c>
      <c r="P247">
        <v>2.84541619981964</v>
      </c>
      <c r="Q247" t="s">
        <v>157</v>
      </c>
      <c r="R247" t="s">
        <v>254</v>
      </c>
      <c r="S247" t="s">
        <v>255</v>
      </c>
      <c r="T247" t="s">
        <v>1483</v>
      </c>
      <c r="U247" t="s">
        <v>1484</v>
      </c>
      <c r="V247" t="s">
        <v>136</v>
      </c>
      <c r="W247" t="s">
        <v>1485</v>
      </c>
      <c r="X247" t="s">
        <v>1486</v>
      </c>
      <c r="Y247" t="s">
        <v>1487</v>
      </c>
      <c r="Z247" t="s">
        <v>1488</v>
      </c>
      <c r="AA247" t="s">
        <v>164</v>
      </c>
      <c r="AB247" t="s">
        <v>165</v>
      </c>
      <c r="AC247" t="s">
        <v>1489</v>
      </c>
      <c r="AD247" t="s">
        <v>1490</v>
      </c>
    </row>
    <row r="248" spans="1:30">
      <c r="A248" t="s">
        <v>1491</v>
      </c>
      <c r="B248" t="s">
        <v>136</v>
      </c>
      <c r="C248" s="3">
        <v>0.063722</v>
      </c>
      <c r="D248" s="3">
        <v>3</v>
      </c>
      <c r="E248" s="3">
        <v>0.09856</v>
      </c>
      <c r="F248" s="3">
        <v>4</v>
      </c>
      <c r="G248" s="3">
        <v>0.204665</v>
      </c>
      <c r="H248" s="3">
        <v>10</v>
      </c>
      <c r="I248" s="3">
        <v>2.047307</v>
      </c>
      <c r="J248" s="3">
        <v>101</v>
      </c>
      <c r="K248" s="3">
        <v>4.455618</v>
      </c>
      <c r="L248" s="3">
        <v>235</v>
      </c>
      <c r="M248" s="3">
        <v>1.318381</v>
      </c>
      <c r="N248">
        <v>63</v>
      </c>
      <c r="O248" s="16">
        <v>4.33960152716772e-5</v>
      </c>
      <c r="P248">
        <v>3.43992398546448</v>
      </c>
      <c r="Q248" t="s">
        <v>157</v>
      </c>
      <c r="R248" t="s">
        <v>136</v>
      </c>
      <c r="S248" t="s">
        <v>136</v>
      </c>
      <c r="T248" t="s">
        <v>136</v>
      </c>
      <c r="U248" t="s">
        <v>136</v>
      </c>
      <c r="V248" t="s">
        <v>136</v>
      </c>
      <c r="W248" t="s">
        <v>136</v>
      </c>
      <c r="X248" t="s">
        <v>136</v>
      </c>
      <c r="Y248" t="s">
        <v>1492</v>
      </c>
      <c r="Z248" t="s">
        <v>1493</v>
      </c>
      <c r="AA248" t="s">
        <v>164</v>
      </c>
      <c r="AB248" t="s">
        <v>165</v>
      </c>
      <c r="AC248" t="s">
        <v>1494</v>
      </c>
      <c r="AD248" t="s">
        <v>136</v>
      </c>
    </row>
    <row r="249" spans="1:30">
      <c r="A249" t="s">
        <v>1495</v>
      </c>
      <c r="B249" t="s">
        <v>1495</v>
      </c>
      <c r="C249" s="3">
        <v>0.04336</v>
      </c>
      <c r="D249" s="3">
        <v>5</v>
      </c>
      <c r="E249" s="3">
        <v>0</v>
      </c>
      <c r="F249" s="3">
        <v>0</v>
      </c>
      <c r="G249" s="3">
        <v>0.077677</v>
      </c>
      <c r="H249" s="3">
        <v>10</v>
      </c>
      <c r="I249" s="3">
        <v>1.190944</v>
      </c>
      <c r="J249" s="3">
        <v>146</v>
      </c>
      <c r="K249" s="3">
        <v>9.772494</v>
      </c>
      <c r="L249" s="3">
        <v>1274</v>
      </c>
      <c r="M249" s="3">
        <v>0.476716</v>
      </c>
      <c r="N249">
        <v>57</v>
      </c>
      <c r="O249" s="16">
        <v>6.57694823683748e-6</v>
      </c>
      <c r="P249">
        <v>5.04665531293563</v>
      </c>
      <c r="Q249" t="s">
        <v>157</v>
      </c>
      <c r="R249" t="s">
        <v>136</v>
      </c>
      <c r="S249" t="s">
        <v>136</v>
      </c>
      <c r="T249" t="s">
        <v>136</v>
      </c>
      <c r="U249" t="s">
        <v>136</v>
      </c>
      <c r="V249" t="s">
        <v>136</v>
      </c>
      <c r="W249" t="s">
        <v>136</v>
      </c>
      <c r="X249" t="s">
        <v>136</v>
      </c>
      <c r="Y249" t="s">
        <v>136</v>
      </c>
      <c r="Z249" t="s">
        <v>136</v>
      </c>
      <c r="AA249" t="s">
        <v>164</v>
      </c>
      <c r="AB249" t="s">
        <v>165</v>
      </c>
      <c r="AC249" t="s">
        <v>1496</v>
      </c>
      <c r="AD249" t="s">
        <v>136</v>
      </c>
    </row>
    <row r="250" spans="1:30">
      <c r="A250" t="s">
        <v>1497</v>
      </c>
      <c r="B250" t="s">
        <v>1497</v>
      </c>
      <c r="C250" s="3">
        <v>15.86538</v>
      </c>
      <c r="D250" s="3">
        <v>212</v>
      </c>
      <c r="E250" s="3">
        <v>24.244289</v>
      </c>
      <c r="F250" s="3">
        <v>287</v>
      </c>
      <c r="G250" s="3">
        <v>9.343919</v>
      </c>
      <c r="H250" s="3">
        <v>134</v>
      </c>
      <c r="I250" s="3">
        <v>5.283017</v>
      </c>
      <c r="J250" s="3">
        <v>77</v>
      </c>
      <c r="K250" s="3">
        <v>4.286712</v>
      </c>
      <c r="L250" s="3">
        <v>67</v>
      </c>
      <c r="M250" s="3">
        <v>6.639263</v>
      </c>
      <c r="N250">
        <v>93</v>
      </c>
      <c r="O250">
        <v>0.00110896732621891</v>
      </c>
      <c r="P250">
        <v>-2.31199657095162</v>
      </c>
      <c r="Q250" t="s">
        <v>131</v>
      </c>
      <c r="R250" t="s">
        <v>136</v>
      </c>
      <c r="S250" t="s">
        <v>136</v>
      </c>
      <c r="T250" t="s">
        <v>136</v>
      </c>
      <c r="U250" t="s">
        <v>136</v>
      </c>
      <c r="V250" t="s">
        <v>136</v>
      </c>
      <c r="W250" t="s">
        <v>136</v>
      </c>
      <c r="X250" t="s">
        <v>136</v>
      </c>
      <c r="Y250" t="s">
        <v>136</v>
      </c>
      <c r="Z250" t="s">
        <v>136</v>
      </c>
      <c r="AA250" t="s">
        <v>164</v>
      </c>
      <c r="AB250" t="s">
        <v>165</v>
      </c>
      <c r="AC250" t="s">
        <v>1498</v>
      </c>
      <c r="AD250" t="s">
        <v>136</v>
      </c>
    </row>
    <row r="251" spans="1:30">
      <c r="A251" t="s">
        <v>1499</v>
      </c>
      <c r="B251" t="s">
        <v>1499</v>
      </c>
      <c r="C251" s="3">
        <v>1.880947</v>
      </c>
      <c r="D251" s="3">
        <v>103</v>
      </c>
      <c r="E251" s="3">
        <v>0.350942</v>
      </c>
      <c r="F251" s="3">
        <v>17</v>
      </c>
      <c r="G251" s="3">
        <v>1.105079</v>
      </c>
      <c r="H251" s="3">
        <v>65</v>
      </c>
      <c r="I251" s="3">
        <v>7.678749</v>
      </c>
      <c r="J251" s="3">
        <v>453</v>
      </c>
      <c r="K251" s="3">
        <v>7.492658</v>
      </c>
      <c r="L251" s="3">
        <v>472</v>
      </c>
      <c r="M251" s="3">
        <v>6.611556</v>
      </c>
      <c r="N251">
        <v>376</v>
      </c>
      <c r="O251" s="16">
        <v>6.8796706511177e-5</v>
      </c>
      <c r="P251">
        <v>2.12136322406867</v>
      </c>
      <c r="Q251" t="s">
        <v>157</v>
      </c>
      <c r="R251" t="s">
        <v>186</v>
      </c>
      <c r="S251" t="s">
        <v>187</v>
      </c>
      <c r="T251" t="s">
        <v>1500</v>
      </c>
      <c r="U251" t="s">
        <v>1501</v>
      </c>
      <c r="V251" t="s">
        <v>136</v>
      </c>
      <c r="W251" t="s">
        <v>1502</v>
      </c>
      <c r="X251" t="s">
        <v>1503</v>
      </c>
      <c r="Y251" t="s">
        <v>1504</v>
      </c>
      <c r="Z251" t="s">
        <v>1505</v>
      </c>
      <c r="AA251" t="s">
        <v>164</v>
      </c>
      <c r="AB251" t="s">
        <v>165</v>
      </c>
      <c r="AC251" t="s">
        <v>1506</v>
      </c>
      <c r="AD251" t="s">
        <v>1507</v>
      </c>
    </row>
    <row r="252" spans="1:30">
      <c r="A252" t="s">
        <v>1508</v>
      </c>
      <c r="B252" t="s">
        <v>1508</v>
      </c>
      <c r="C252" s="3">
        <v>2.965361</v>
      </c>
      <c r="D252" s="3">
        <v>45</v>
      </c>
      <c r="E252" s="3">
        <v>4.159072</v>
      </c>
      <c r="F252" s="3">
        <v>55</v>
      </c>
      <c r="G252" s="3">
        <v>4.502981</v>
      </c>
      <c r="H252" s="3">
        <v>72</v>
      </c>
      <c r="I252" s="3">
        <v>0.94203</v>
      </c>
      <c r="J252" s="3">
        <v>16</v>
      </c>
      <c r="K252" s="3">
        <v>0.707209</v>
      </c>
      <c r="L252" s="3">
        <v>13</v>
      </c>
      <c r="M252" s="3">
        <v>1.169611</v>
      </c>
      <c r="N252">
        <v>19</v>
      </c>
      <c r="O252">
        <v>0.000185954725408019</v>
      </c>
      <c r="P252">
        <v>-2.5768202825615</v>
      </c>
      <c r="Q252" t="s">
        <v>131</v>
      </c>
      <c r="R252" t="s">
        <v>136</v>
      </c>
      <c r="S252" t="s">
        <v>136</v>
      </c>
      <c r="T252" t="s">
        <v>1316</v>
      </c>
      <c r="U252" t="s">
        <v>136</v>
      </c>
      <c r="V252" t="s">
        <v>136</v>
      </c>
      <c r="W252" t="s">
        <v>136</v>
      </c>
      <c r="X252" t="s">
        <v>136</v>
      </c>
      <c r="Y252" t="s">
        <v>136</v>
      </c>
      <c r="Z252" t="s">
        <v>136</v>
      </c>
      <c r="AA252" t="s">
        <v>164</v>
      </c>
      <c r="AB252" t="s">
        <v>165</v>
      </c>
      <c r="AC252" t="s">
        <v>1509</v>
      </c>
      <c r="AD252" t="s">
        <v>281</v>
      </c>
    </row>
    <row r="253" spans="1:30">
      <c r="A253" t="s">
        <v>1510</v>
      </c>
      <c r="B253" t="s">
        <v>1510</v>
      </c>
      <c r="C253" s="3">
        <v>0.37855</v>
      </c>
      <c r="D253" s="3">
        <v>25</v>
      </c>
      <c r="E253" s="3">
        <v>0.134993</v>
      </c>
      <c r="F253" s="3">
        <v>8</v>
      </c>
      <c r="G253" s="3">
        <v>0.479566</v>
      </c>
      <c r="H253" s="3">
        <v>33</v>
      </c>
      <c r="I253" s="3">
        <v>2.040782</v>
      </c>
      <c r="J253" s="3">
        <v>142</v>
      </c>
      <c r="K253" s="3">
        <v>6.813965</v>
      </c>
      <c r="L253" s="3">
        <v>505</v>
      </c>
      <c r="M253" s="3">
        <v>1.208306</v>
      </c>
      <c r="N253">
        <v>81</v>
      </c>
      <c r="O253">
        <v>0.00198064017497528</v>
      </c>
      <c r="P253">
        <v>2.56436958261286</v>
      </c>
      <c r="Q253" t="s">
        <v>157</v>
      </c>
      <c r="R253" t="s">
        <v>136</v>
      </c>
      <c r="S253" t="s">
        <v>136</v>
      </c>
      <c r="T253" t="s">
        <v>1511</v>
      </c>
      <c r="U253" t="s">
        <v>1512</v>
      </c>
      <c r="V253" t="s">
        <v>1513</v>
      </c>
      <c r="W253" t="s">
        <v>1360</v>
      </c>
      <c r="X253" t="s">
        <v>1361</v>
      </c>
      <c r="Y253" t="s">
        <v>1514</v>
      </c>
      <c r="Z253" t="s">
        <v>136</v>
      </c>
      <c r="AA253" t="s">
        <v>164</v>
      </c>
      <c r="AB253" t="s">
        <v>165</v>
      </c>
      <c r="AC253" t="s">
        <v>1515</v>
      </c>
      <c r="AD253" t="s">
        <v>281</v>
      </c>
    </row>
    <row r="254" spans="1:30">
      <c r="A254" t="s">
        <v>1516</v>
      </c>
      <c r="B254" t="s">
        <v>1516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1.249904</v>
      </c>
      <c r="J254" s="3">
        <v>74</v>
      </c>
      <c r="K254" s="3">
        <v>0.895565</v>
      </c>
      <c r="L254" s="3">
        <v>57</v>
      </c>
      <c r="M254" s="3">
        <v>0.802933</v>
      </c>
      <c r="N254">
        <v>46</v>
      </c>
      <c r="O254" s="16">
        <v>2.21256976453605e-6</v>
      </c>
      <c r="P254">
        <v>5.99823458293648</v>
      </c>
      <c r="Q254" t="s">
        <v>157</v>
      </c>
      <c r="R254" t="s">
        <v>241</v>
      </c>
      <c r="S254" t="s">
        <v>242</v>
      </c>
      <c r="T254" t="s">
        <v>1517</v>
      </c>
      <c r="U254" t="s">
        <v>136</v>
      </c>
      <c r="V254" t="s">
        <v>136</v>
      </c>
      <c r="W254" t="s">
        <v>136</v>
      </c>
      <c r="X254" t="s">
        <v>136</v>
      </c>
      <c r="Y254" t="s">
        <v>1518</v>
      </c>
      <c r="Z254" t="s">
        <v>136</v>
      </c>
      <c r="AA254" t="s">
        <v>248</v>
      </c>
      <c r="AB254" t="s">
        <v>242</v>
      </c>
      <c r="AC254" t="s">
        <v>1519</v>
      </c>
      <c r="AD254" t="s">
        <v>1520</v>
      </c>
    </row>
    <row r="255" spans="1:30">
      <c r="A255" t="s">
        <v>1521</v>
      </c>
      <c r="B255" t="s">
        <v>1521</v>
      </c>
      <c r="C255" s="3">
        <v>4.058357</v>
      </c>
      <c r="D255" s="3">
        <v>230</v>
      </c>
      <c r="E255" s="3">
        <v>4.275246</v>
      </c>
      <c r="F255" s="3">
        <v>215</v>
      </c>
      <c r="G255" s="3">
        <v>3.359224</v>
      </c>
      <c r="H255" s="3">
        <v>204</v>
      </c>
      <c r="I255" s="3">
        <v>0.541175</v>
      </c>
      <c r="J255" s="3">
        <v>34</v>
      </c>
      <c r="K255" s="3">
        <v>0.34345</v>
      </c>
      <c r="L255" s="3">
        <v>23</v>
      </c>
      <c r="M255" s="3">
        <v>0</v>
      </c>
      <c r="N255">
        <v>0</v>
      </c>
      <c r="O255" s="16">
        <v>8.62548816944284e-5</v>
      </c>
      <c r="P255">
        <v>-3.9487777297105</v>
      </c>
      <c r="Q255" t="s">
        <v>131</v>
      </c>
      <c r="R255" t="s">
        <v>136</v>
      </c>
      <c r="S255" t="s">
        <v>136</v>
      </c>
      <c r="T255" t="s">
        <v>635</v>
      </c>
      <c r="U255" t="s">
        <v>1522</v>
      </c>
      <c r="V255" t="s">
        <v>136</v>
      </c>
      <c r="W255" t="s">
        <v>137</v>
      </c>
      <c r="X255" t="s">
        <v>138</v>
      </c>
      <c r="Y255" t="s">
        <v>1523</v>
      </c>
      <c r="Z255" t="s">
        <v>1524</v>
      </c>
      <c r="AA255" t="s">
        <v>153</v>
      </c>
      <c r="AB255" t="s">
        <v>138</v>
      </c>
      <c r="AC255" t="s">
        <v>1525</v>
      </c>
      <c r="AD255" t="s">
        <v>640</v>
      </c>
    </row>
    <row r="256" spans="1:30">
      <c r="A256" t="s">
        <v>1526</v>
      </c>
      <c r="B256" t="s">
        <v>1526</v>
      </c>
      <c r="C256" s="3">
        <v>0.910174</v>
      </c>
      <c r="D256" s="3">
        <v>61</v>
      </c>
      <c r="E256" s="3">
        <v>0.965106</v>
      </c>
      <c r="F256" s="3">
        <v>57</v>
      </c>
      <c r="G256" s="3">
        <v>0.936946</v>
      </c>
      <c r="H256" s="3">
        <v>67</v>
      </c>
      <c r="I256" s="3">
        <v>0</v>
      </c>
      <c r="J256" s="3">
        <v>0</v>
      </c>
      <c r="K256" s="3">
        <v>0</v>
      </c>
      <c r="L256" s="3">
        <v>0</v>
      </c>
      <c r="M256" s="3">
        <v>0.070177</v>
      </c>
      <c r="N256">
        <v>5</v>
      </c>
      <c r="O256" s="16">
        <v>1.0934858020373e-6</v>
      </c>
      <c r="P256">
        <v>-5.11499017387332</v>
      </c>
      <c r="Q256" t="s">
        <v>131</v>
      </c>
      <c r="R256" t="s">
        <v>136</v>
      </c>
      <c r="T256" t="s">
        <v>178</v>
      </c>
      <c r="U256" t="s">
        <v>1527</v>
      </c>
      <c r="V256" t="s">
        <v>136</v>
      </c>
      <c r="W256" t="s">
        <v>136</v>
      </c>
      <c r="X256" t="s">
        <v>136</v>
      </c>
      <c r="Y256" t="s">
        <v>181</v>
      </c>
      <c r="Z256" t="s">
        <v>1528</v>
      </c>
      <c r="AA256" t="s">
        <v>83</v>
      </c>
      <c r="AB256" t="s">
        <v>191</v>
      </c>
      <c r="AC256" t="s">
        <v>1529</v>
      </c>
      <c r="AD256" t="s">
        <v>184</v>
      </c>
    </row>
    <row r="257" spans="1:30">
      <c r="A257" t="s">
        <v>1530</v>
      </c>
      <c r="B257" t="s">
        <v>1530</v>
      </c>
      <c r="C257" s="3">
        <v>52.245392</v>
      </c>
      <c r="D257" s="3">
        <v>2853</v>
      </c>
      <c r="E257" s="3">
        <v>106.727081</v>
      </c>
      <c r="F257" s="3">
        <v>5162</v>
      </c>
      <c r="G257" s="3">
        <v>43.81448</v>
      </c>
      <c r="H257" s="3">
        <v>2565</v>
      </c>
      <c r="I257" s="3">
        <v>22.217438</v>
      </c>
      <c r="J257" s="3">
        <v>1316</v>
      </c>
      <c r="K257" s="3">
        <v>15.898193</v>
      </c>
      <c r="L257" s="3">
        <v>1006</v>
      </c>
      <c r="M257" s="3">
        <v>32.124065</v>
      </c>
      <c r="N257">
        <v>1832</v>
      </c>
      <c r="O257">
        <v>0.00148734251891485</v>
      </c>
      <c r="P257">
        <v>-2.27497694495749</v>
      </c>
      <c r="Q257" t="s">
        <v>131</v>
      </c>
      <c r="R257" t="s">
        <v>136</v>
      </c>
      <c r="S257" t="s">
        <v>136</v>
      </c>
      <c r="T257" t="s">
        <v>1531</v>
      </c>
      <c r="U257" t="s">
        <v>1532</v>
      </c>
      <c r="V257" t="s">
        <v>136</v>
      </c>
      <c r="W257" t="s">
        <v>305</v>
      </c>
      <c r="X257" t="s">
        <v>142</v>
      </c>
      <c r="Y257" t="s">
        <v>1533</v>
      </c>
      <c r="Z257" t="s">
        <v>1534</v>
      </c>
      <c r="AA257" t="s">
        <v>141</v>
      </c>
      <c r="AB257" t="s">
        <v>142</v>
      </c>
      <c r="AC257" t="s">
        <v>1535</v>
      </c>
      <c r="AD257" t="s">
        <v>1536</v>
      </c>
    </row>
    <row r="258" spans="1:30">
      <c r="A258" t="s">
        <v>1537</v>
      </c>
      <c r="B258" t="s">
        <v>1537</v>
      </c>
      <c r="C258" s="3">
        <v>0.031956</v>
      </c>
      <c r="D258" s="3">
        <v>2</v>
      </c>
      <c r="E258" s="3">
        <v>0</v>
      </c>
      <c r="F258" s="3">
        <v>0</v>
      </c>
      <c r="G258" s="3">
        <v>0.061959</v>
      </c>
      <c r="H258" s="3">
        <v>4</v>
      </c>
      <c r="I258" s="3">
        <v>1.452707</v>
      </c>
      <c r="J258" s="3">
        <v>92</v>
      </c>
      <c r="K258" s="3">
        <v>0.702065</v>
      </c>
      <c r="L258" s="3">
        <v>48</v>
      </c>
      <c r="M258" s="3">
        <v>0.5362</v>
      </c>
      <c r="N258">
        <v>33</v>
      </c>
      <c r="O258">
        <v>0.000262430576886045</v>
      </c>
      <c r="P258">
        <v>3.66822812024593</v>
      </c>
      <c r="Q258" t="s">
        <v>157</v>
      </c>
      <c r="R258" t="s">
        <v>136</v>
      </c>
      <c r="S258" t="s">
        <v>136</v>
      </c>
      <c r="T258" t="s">
        <v>1538</v>
      </c>
      <c r="U258" t="s">
        <v>136</v>
      </c>
      <c r="V258" t="s">
        <v>136</v>
      </c>
      <c r="W258" t="s">
        <v>136</v>
      </c>
      <c r="X258" t="s">
        <v>136</v>
      </c>
      <c r="Y258" t="s">
        <v>1539</v>
      </c>
      <c r="Z258" t="s">
        <v>1540</v>
      </c>
      <c r="AA258" t="s">
        <v>164</v>
      </c>
      <c r="AB258" t="s">
        <v>165</v>
      </c>
      <c r="AC258" t="s">
        <v>1541</v>
      </c>
      <c r="AD258" t="s">
        <v>1542</v>
      </c>
    </row>
    <row r="259" spans="1:30">
      <c r="A259" t="s">
        <v>1543</v>
      </c>
      <c r="B259" t="s">
        <v>1543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3.376218</v>
      </c>
      <c r="J259" s="3">
        <v>53</v>
      </c>
      <c r="K259" s="3">
        <v>6.755509</v>
      </c>
      <c r="L259" s="3">
        <v>112</v>
      </c>
      <c r="M259" s="3">
        <v>3.725836</v>
      </c>
      <c r="N259">
        <v>56</v>
      </c>
      <c r="O259" s="16">
        <v>7.10009754407894e-7</v>
      </c>
      <c r="P259">
        <v>6.22237710669183</v>
      </c>
      <c r="Q259" t="s">
        <v>157</v>
      </c>
      <c r="R259" t="s">
        <v>136</v>
      </c>
      <c r="S259" t="s">
        <v>136</v>
      </c>
      <c r="T259" t="s">
        <v>1544</v>
      </c>
      <c r="U259" t="s">
        <v>1545</v>
      </c>
      <c r="V259" t="s">
        <v>1246</v>
      </c>
      <c r="W259" t="s">
        <v>232</v>
      </c>
      <c r="X259" t="s">
        <v>233</v>
      </c>
      <c r="Y259" t="s">
        <v>1546</v>
      </c>
      <c r="Z259" t="s">
        <v>1547</v>
      </c>
      <c r="AA259" t="s">
        <v>237</v>
      </c>
      <c r="AB259" t="s">
        <v>233</v>
      </c>
      <c r="AC259" t="s">
        <v>1548</v>
      </c>
      <c r="AD259" t="s">
        <v>1549</v>
      </c>
    </row>
    <row r="260" spans="1:30">
      <c r="A260" t="s">
        <v>1550</v>
      </c>
      <c r="B260" t="s">
        <v>1550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0.611344</v>
      </c>
      <c r="J260" s="3">
        <v>30</v>
      </c>
      <c r="K260" s="3">
        <v>13.710451</v>
      </c>
      <c r="L260" s="3">
        <v>706</v>
      </c>
      <c r="M260" s="3">
        <v>4.020362</v>
      </c>
      <c r="N260">
        <v>187</v>
      </c>
      <c r="O260" s="16">
        <v>3.87267019740388e-9</v>
      </c>
      <c r="P260">
        <v>7.31555220390216</v>
      </c>
      <c r="Q260" t="s">
        <v>157</v>
      </c>
      <c r="R260" t="s">
        <v>561</v>
      </c>
      <c r="S260" t="s">
        <v>562</v>
      </c>
      <c r="T260" t="s">
        <v>563</v>
      </c>
      <c r="U260" t="s">
        <v>1551</v>
      </c>
      <c r="V260" t="s">
        <v>136</v>
      </c>
      <c r="W260" t="s">
        <v>136</v>
      </c>
      <c r="X260" t="s">
        <v>136</v>
      </c>
      <c r="Y260" t="s">
        <v>565</v>
      </c>
      <c r="Z260" t="s">
        <v>1552</v>
      </c>
      <c r="AA260" t="s">
        <v>164</v>
      </c>
      <c r="AB260" t="s">
        <v>165</v>
      </c>
      <c r="AC260" t="s">
        <v>1553</v>
      </c>
      <c r="AD260" t="s">
        <v>144</v>
      </c>
    </row>
    <row r="261" spans="1:30">
      <c r="A261" t="s">
        <v>1554</v>
      </c>
      <c r="B261" t="s">
        <v>1554</v>
      </c>
      <c r="C261" s="3">
        <v>0</v>
      </c>
      <c r="D261" s="3">
        <v>0</v>
      </c>
      <c r="E261" s="3">
        <v>0</v>
      </c>
      <c r="F261" s="3">
        <v>0</v>
      </c>
      <c r="G261" s="3">
        <v>0.036682</v>
      </c>
      <c r="H261" s="3">
        <v>4</v>
      </c>
      <c r="I261" s="3">
        <v>0.375966</v>
      </c>
      <c r="J261" s="3">
        <v>40</v>
      </c>
      <c r="K261" s="3">
        <v>0.723247</v>
      </c>
      <c r="L261" s="3">
        <v>82</v>
      </c>
      <c r="M261" s="3">
        <v>0.573794</v>
      </c>
      <c r="N261">
        <v>58</v>
      </c>
      <c r="O261">
        <v>0.000261677759920768</v>
      </c>
      <c r="P261">
        <v>4.07087789521003</v>
      </c>
      <c r="Q261" t="s">
        <v>157</v>
      </c>
      <c r="R261" t="s">
        <v>136</v>
      </c>
      <c r="S261" t="s">
        <v>136</v>
      </c>
      <c r="T261" t="s">
        <v>1555</v>
      </c>
      <c r="U261" t="s">
        <v>1556</v>
      </c>
      <c r="V261" t="s">
        <v>136</v>
      </c>
      <c r="W261" t="s">
        <v>1557</v>
      </c>
      <c r="X261" t="s">
        <v>1558</v>
      </c>
      <c r="Y261" t="s">
        <v>1559</v>
      </c>
      <c r="Z261" t="s">
        <v>1560</v>
      </c>
      <c r="AA261" t="s">
        <v>141</v>
      </c>
      <c r="AB261" t="s">
        <v>142</v>
      </c>
      <c r="AC261" t="s">
        <v>1561</v>
      </c>
      <c r="AD261" t="s">
        <v>1562</v>
      </c>
    </row>
    <row r="262" spans="1:30">
      <c r="A262" t="s">
        <v>1563</v>
      </c>
      <c r="B262" t="s">
        <v>1563</v>
      </c>
      <c r="C262" s="3">
        <v>0.347481</v>
      </c>
      <c r="D262" s="3">
        <v>20</v>
      </c>
      <c r="E262" s="3">
        <v>0</v>
      </c>
      <c r="F262" s="3">
        <v>0</v>
      </c>
      <c r="G262" s="3">
        <v>0.386779</v>
      </c>
      <c r="H262" s="3">
        <v>24</v>
      </c>
      <c r="I262" s="3">
        <v>4.346497</v>
      </c>
      <c r="J262" s="3">
        <v>263</v>
      </c>
      <c r="K262" s="3">
        <v>4.609144</v>
      </c>
      <c r="L262" s="3">
        <v>298</v>
      </c>
      <c r="M262" s="3">
        <v>1.432062</v>
      </c>
      <c r="N262">
        <v>84</v>
      </c>
      <c r="O262">
        <v>0.00201352641778173</v>
      </c>
      <c r="P262">
        <v>2.97502763199759</v>
      </c>
      <c r="Q262" t="s">
        <v>157</v>
      </c>
      <c r="R262" t="s">
        <v>371</v>
      </c>
      <c r="S262" t="s">
        <v>293</v>
      </c>
      <c r="T262" t="s">
        <v>1564</v>
      </c>
      <c r="U262" t="s">
        <v>1565</v>
      </c>
      <c r="V262" t="s">
        <v>1566</v>
      </c>
      <c r="W262" t="s">
        <v>316</v>
      </c>
      <c r="X262" t="s">
        <v>317</v>
      </c>
      <c r="Y262" t="s">
        <v>1567</v>
      </c>
      <c r="Z262" t="s">
        <v>1568</v>
      </c>
      <c r="AA262" t="s">
        <v>292</v>
      </c>
      <c r="AB262" t="s">
        <v>293</v>
      </c>
      <c r="AC262" t="s">
        <v>1569</v>
      </c>
      <c r="AD262" t="s">
        <v>155</v>
      </c>
    </row>
    <row r="263" spans="1:30">
      <c r="A263" t="s">
        <v>1570</v>
      </c>
      <c r="B263" t="s">
        <v>1570</v>
      </c>
      <c r="C263" s="3">
        <v>0.256022</v>
      </c>
      <c r="D263" s="3">
        <v>8</v>
      </c>
      <c r="E263" s="3">
        <v>0</v>
      </c>
      <c r="F263" s="3">
        <v>0</v>
      </c>
      <c r="G263" s="3">
        <v>0</v>
      </c>
      <c r="H263" s="3">
        <v>0</v>
      </c>
      <c r="I263" s="3">
        <v>7.290998</v>
      </c>
      <c r="J263" s="3">
        <v>245</v>
      </c>
      <c r="K263" s="3">
        <v>5.777167</v>
      </c>
      <c r="L263" s="3">
        <v>207</v>
      </c>
      <c r="M263" s="3">
        <v>2.446041</v>
      </c>
      <c r="N263">
        <v>79</v>
      </c>
      <c r="O263" s="16">
        <v>6.90667747323214e-6</v>
      </c>
      <c r="P263">
        <v>4.68039350458057</v>
      </c>
      <c r="Q263" t="s">
        <v>157</v>
      </c>
      <c r="R263" t="s">
        <v>232</v>
      </c>
      <c r="S263" t="s">
        <v>233</v>
      </c>
      <c r="T263" t="s">
        <v>136</v>
      </c>
      <c r="U263" t="s">
        <v>1571</v>
      </c>
      <c r="V263" t="s">
        <v>1572</v>
      </c>
      <c r="W263" t="s">
        <v>254</v>
      </c>
      <c r="X263" t="s">
        <v>255</v>
      </c>
      <c r="Y263" t="s">
        <v>1573</v>
      </c>
      <c r="Z263" t="s">
        <v>1574</v>
      </c>
      <c r="AA263" t="s">
        <v>237</v>
      </c>
      <c r="AB263" t="s">
        <v>233</v>
      </c>
      <c r="AC263" t="s">
        <v>1575</v>
      </c>
      <c r="AD263" t="s">
        <v>136</v>
      </c>
    </row>
    <row r="264" spans="1:30">
      <c r="A264" t="s">
        <v>1576</v>
      </c>
      <c r="B264" t="s">
        <v>1576</v>
      </c>
      <c r="C264" s="3">
        <v>5.889495</v>
      </c>
      <c r="D264" s="3">
        <v>204</v>
      </c>
      <c r="E264" s="3">
        <v>55.787449</v>
      </c>
      <c r="F264" s="3">
        <v>1711</v>
      </c>
      <c r="G264" s="3">
        <v>11.661804</v>
      </c>
      <c r="H264" s="3">
        <v>433</v>
      </c>
      <c r="I264" s="3">
        <v>1.066009</v>
      </c>
      <c r="J264" s="3">
        <v>41</v>
      </c>
      <c r="K264" s="3">
        <v>0.4213</v>
      </c>
      <c r="L264" s="3">
        <v>17</v>
      </c>
      <c r="M264" s="3">
        <v>0.471559</v>
      </c>
      <c r="N264">
        <v>18</v>
      </c>
      <c r="O264" s="16">
        <v>3.6708951500678e-9</v>
      </c>
      <c r="P264">
        <v>-5.57553458142024</v>
      </c>
      <c r="Q264" t="s">
        <v>131</v>
      </c>
      <c r="R264" t="s">
        <v>371</v>
      </c>
      <c r="S264" t="s">
        <v>293</v>
      </c>
      <c r="T264" t="s">
        <v>1149</v>
      </c>
      <c r="U264" t="s">
        <v>1577</v>
      </c>
      <c r="V264" t="s">
        <v>1578</v>
      </c>
      <c r="W264" t="s">
        <v>1151</v>
      </c>
      <c r="X264" t="s">
        <v>1152</v>
      </c>
      <c r="Y264" t="s">
        <v>806</v>
      </c>
      <c r="Z264" t="s">
        <v>1579</v>
      </c>
      <c r="AA264" t="s">
        <v>164</v>
      </c>
      <c r="AB264" t="s">
        <v>165</v>
      </c>
      <c r="AC264" t="s">
        <v>1580</v>
      </c>
      <c r="AD264" t="s">
        <v>1155</v>
      </c>
    </row>
    <row r="265" spans="1:30">
      <c r="A265" t="s">
        <v>1581</v>
      </c>
      <c r="B265" t="s">
        <v>1581</v>
      </c>
      <c r="C265" s="3">
        <v>0.11176</v>
      </c>
      <c r="D265" s="3">
        <v>4</v>
      </c>
      <c r="E265" s="3">
        <v>0</v>
      </c>
      <c r="F265" s="3">
        <v>0</v>
      </c>
      <c r="G265" s="3">
        <v>0.117951</v>
      </c>
      <c r="H265" s="3">
        <v>5</v>
      </c>
      <c r="I265" s="3">
        <v>1.976835</v>
      </c>
      <c r="J265" s="3">
        <v>73</v>
      </c>
      <c r="K265" s="3">
        <v>8.874755</v>
      </c>
      <c r="L265" s="3">
        <v>350</v>
      </c>
      <c r="M265" s="3">
        <v>0.98362</v>
      </c>
      <c r="N265">
        <v>35</v>
      </c>
      <c r="O265" s="16">
        <v>5.21400856770759e-5</v>
      </c>
      <c r="P265">
        <v>4.32596691524185</v>
      </c>
      <c r="Q265" t="s">
        <v>157</v>
      </c>
      <c r="R265" t="s">
        <v>136</v>
      </c>
      <c r="S265" t="s">
        <v>136</v>
      </c>
      <c r="T265" t="s">
        <v>1582</v>
      </c>
      <c r="U265" t="s">
        <v>136</v>
      </c>
      <c r="V265" t="s">
        <v>136</v>
      </c>
      <c r="W265" t="s">
        <v>305</v>
      </c>
      <c r="X265" t="s">
        <v>142</v>
      </c>
      <c r="Y265" t="s">
        <v>1583</v>
      </c>
      <c r="Z265" t="s">
        <v>1584</v>
      </c>
      <c r="AA265" t="s">
        <v>1585</v>
      </c>
      <c r="AB265" t="s">
        <v>1586</v>
      </c>
      <c r="AC265" t="s">
        <v>1587</v>
      </c>
      <c r="AD265" t="s">
        <v>1588</v>
      </c>
    </row>
    <row r="266" spans="1:30">
      <c r="A266" t="s">
        <v>1589</v>
      </c>
      <c r="B266" t="s">
        <v>1589</v>
      </c>
      <c r="C266" s="3">
        <v>8.33858</v>
      </c>
      <c r="D266" s="3">
        <v>58</v>
      </c>
      <c r="E266" s="3">
        <v>13.785059</v>
      </c>
      <c r="F266" s="3">
        <v>85</v>
      </c>
      <c r="G266" s="3">
        <v>6.861665</v>
      </c>
      <c r="H266" s="3">
        <v>52</v>
      </c>
      <c r="I266" s="3">
        <v>2.219262</v>
      </c>
      <c r="J266" s="3">
        <v>17</v>
      </c>
      <c r="K266" s="3">
        <v>0.829317</v>
      </c>
      <c r="L266" s="3">
        <v>7</v>
      </c>
      <c r="M266" s="3">
        <v>3.594212</v>
      </c>
      <c r="N266">
        <v>27</v>
      </c>
      <c r="O266">
        <v>0.00188385987567761</v>
      </c>
      <c r="P266">
        <v>-2.67869259078926</v>
      </c>
      <c r="Q266" t="s">
        <v>131</v>
      </c>
      <c r="R266" t="s">
        <v>136</v>
      </c>
      <c r="S266" t="s">
        <v>136</v>
      </c>
      <c r="T266" t="s">
        <v>136</v>
      </c>
      <c r="U266" t="s">
        <v>136</v>
      </c>
      <c r="V266" t="s">
        <v>136</v>
      </c>
      <c r="W266" t="s">
        <v>136</v>
      </c>
      <c r="X266" t="s">
        <v>136</v>
      </c>
      <c r="Y266" t="s">
        <v>136</v>
      </c>
      <c r="Z266" t="s">
        <v>136</v>
      </c>
      <c r="AA266" t="s">
        <v>136</v>
      </c>
      <c r="AB266" t="s">
        <v>136</v>
      </c>
      <c r="AC266" t="s">
        <v>1590</v>
      </c>
      <c r="AD266" t="s">
        <v>136</v>
      </c>
    </row>
    <row r="267" spans="1:30">
      <c r="A267" t="s">
        <v>1591</v>
      </c>
      <c r="B267" t="s">
        <v>1591</v>
      </c>
      <c r="C267" s="3">
        <v>84.143669</v>
      </c>
      <c r="D267" s="3">
        <v>6647</v>
      </c>
      <c r="E267" s="3">
        <v>232.582718</v>
      </c>
      <c r="F267" s="3">
        <v>16274</v>
      </c>
      <c r="G267" s="3">
        <v>105.414558</v>
      </c>
      <c r="H267" s="3">
        <v>8928</v>
      </c>
      <c r="I267" s="3">
        <v>21.407112</v>
      </c>
      <c r="J267" s="3">
        <v>1834</v>
      </c>
      <c r="K267" s="3">
        <v>33.336555</v>
      </c>
      <c r="L267" s="3">
        <v>3050</v>
      </c>
      <c r="M267" s="3">
        <v>76.51545</v>
      </c>
      <c r="N267">
        <v>6311</v>
      </c>
      <c r="O267">
        <v>0.00381531222249656</v>
      </c>
      <c r="P267">
        <v>-2.37505588348428</v>
      </c>
      <c r="Q267" t="s">
        <v>131</v>
      </c>
      <c r="R267" t="s">
        <v>170</v>
      </c>
      <c r="S267" t="s">
        <v>171</v>
      </c>
      <c r="T267" t="s">
        <v>507</v>
      </c>
      <c r="U267" t="s">
        <v>1592</v>
      </c>
      <c r="V267" t="s">
        <v>136</v>
      </c>
      <c r="W267" t="s">
        <v>136</v>
      </c>
      <c r="X267" t="s">
        <v>136</v>
      </c>
      <c r="Y267" t="s">
        <v>1593</v>
      </c>
      <c r="Z267" t="s">
        <v>1594</v>
      </c>
      <c r="AA267" t="s">
        <v>174</v>
      </c>
      <c r="AB267" t="s">
        <v>171</v>
      </c>
      <c r="AC267" t="s">
        <v>1595</v>
      </c>
      <c r="AD267" t="s">
        <v>512</v>
      </c>
    </row>
    <row r="268" spans="1:30">
      <c r="A268" t="s">
        <v>1596</v>
      </c>
      <c r="B268" t="s">
        <v>1596</v>
      </c>
      <c r="C268" s="3">
        <v>2.497439</v>
      </c>
      <c r="D268" s="3">
        <v>63</v>
      </c>
      <c r="E268" s="3">
        <v>4.373286</v>
      </c>
      <c r="F268" s="3">
        <v>98</v>
      </c>
      <c r="G268" s="3">
        <v>1.989735</v>
      </c>
      <c r="H268" s="3">
        <v>54</v>
      </c>
      <c r="I268" s="3">
        <v>0</v>
      </c>
      <c r="J268" s="3">
        <v>0</v>
      </c>
      <c r="K268" s="3">
        <v>0.068835</v>
      </c>
      <c r="L268" s="3">
        <v>2</v>
      </c>
      <c r="M268" s="3">
        <v>0</v>
      </c>
      <c r="N268">
        <v>0</v>
      </c>
      <c r="O268" s="16">
        <v>8.55374542383036e-10</v>
      </c>
      <c r="P268">
        <v>-6.45177352829615</v>
      </c>
      <c r="Q268" t="s">
        <v>131</v>
      </c>
      <c r="R268" t="s">
        <v>213</v>
      </c>
      <c r="S268" t="s">
        <v>214</v>
      </c>
      <c r="T268" t="s">
        <v>136</v>
      </c>
      <c r="U268" t="s">
        <v>1597</v>
      </c>
      <c r="V268" t="s">
        <v>1578</v>
      </c>
      <c r="W268" t="s">
        <v>254</v>
      </c>
      <c r="X268" t="s">
        <v>255</v>
      </c>
      <c r="Y268" t="s">
        <v>220</v>
      </c>
      <c r="Z268" t="s">
        <v>1598</v>
      </c>
      <c r="AA268" t="s">
        <v>164</v>
      </c>
      <c r="AB268" t="s">
        <v>165</v>
      </c>
      <c r="AC268" t="s">
        <v>1599</v>
      </c>
      <c r="AD268" t="s">
        <v>136</v>
      </c>
    </row>
    <row r="269" spans="1:30">
      <c r="A269" t="s">
        <v>1600</v>
      </c>
      <c r="B269" t="s">
        <v>1600</v>
      </c>
      <c r="C269" s="3">
        <v>0</v>
      </c>
      <c r="D269" s="3">
        <v>0</v>
      </c>
      <c r="E269" s="3">
        <v>0</v>
      </c>
      <c r="F269" s="3">
        <v>0</v>
      </c>
      <c r="G269" s="3">
        <v>0.067405</v>
      </c>
      <c r="H269" s="3">
        <v>5</v>
      </c>
      <c r="I269" s="3">
        <v>2.769489</v>
      </c>
      <c r="J269" s="3">
        <v>204</v>
      </c>
      <c r="K269" s="3">
        <v>15.558529</v>
      </c>
      <c r="L269" s="3">
        <v>1224</v>
      </c>
      <c r="M269" s="3">
        <v>1.368642</v>
      </c>
      <c r="N269">
        <v>98</v>
      </c>
      <c r="O269" s="16">
        <v>2.80544118625952e-8</v>
      </c>
      <c r="P269">
        <v>6.2181840878468</v>
      </c>
      <c r="Q269" t="s">
        <v>157</v>
      </c>
      <c r="R269" t="s">
        <v>371</v>
      </c>
      <c r="S269" t="s">
        <v>293</v>
      </c>
      <c r="T269" t="s">
        <v>1601</v>
      </c>
      <c r="U269" t="s">
        <v>1602</v>
      </c>
      <c r="V269" t="s">
        <v>329</v>
      </c>
      <c r="W269" t="s">
        <v>136</v>
      </c>
      <c r="X269" t="s">
        <v>136</v>
      </c>
      <c r="Y269" t="s">
        <v>1603</v>
      </c>
      <c r="Z269" t="s">
        <v>1604</v>
      </c>
      <c r="AA269" t="s">
        <v>85</v>
      </c>
      <c r="AB269" t="s">
        <v>342</v>
      </c>
      <c r="AC269" t="s">
        <v>1605</v>
      </c>
      <c r="AD269" t="s">
        <v>1606</v>
      </c>
    </row>
    <row r="270" spans="1:30">
      <c r="A270" t="s">
        <v>1607</v>
      </c>
      <c r="B270" t="s">
        <v>1607</v>
      </c>
      <c r="C270" s="3">
        <v>17.979141</v>
      </c>
      <c r="D270" s="3">
        <v>490</v>
      </c>
      <c r="E270" s="3">
        <v>6.154798</v>
      </c>
      <c r="F270" s="3">
        <v>149</v>
      </c>
      <c r="G270" s="3">
        <v>14.482341</v>
      </c>
      <c r="H270" s="3">
        <v>423</v>
      </c>
      <c r="I270" s="3">
        <v>2.777589</v>
      </c>
      <c r="J270" s="3">
        <v>83</v>
      </c>
      <c r="K270" s="3">
        <v>2.308225</v>
      </c>
      <c r="L270" s="3">
        <v>73</v>
      </c>
      <c r="M270" s="3">
        <v>5.93732</v>
      </c>
      <c r="N270">
        <v>169</v>
      </c>
      <c r="O270" s="16">
        <v>9.8194683048496e-5</v>
      </c>
      <c r="P270">
        <v>-2.25581107448388</v>
      </c>
      <c r="Q270" t="s">
        <v>131</v>
      </c>
      <c r="R270" t="s">
        <v>136</v>
      </c>
      <c r="S270" t="s">
        <v>136</v>
      </c>
      <c r="T270" t="s">
        <v>1608</v>
      </c>
      <c r="U270" t="s">
        <v>1609</v>
      </c>
      <c r="V270" t="s">
        <v>763</v>
      </c>
      <c r="W270" t="s">
        <v>136</v>
      </c>
      <c r="X270" t="s">
        <v>136</v>
      </c>
      <c r="Y270" t="s">
        <v>136</v>
      </c>
      <c r="Z270" t="s">
        <v>1610</v>
      </c>
      <c r="AA270" t="s">
        <v>141</v>
      </c>
      <c r="AB270" t="s">
        <v>142</v>
      </c>
      <c r="AC270" t="s">
        <v>1611</v>
      </c>
      <c r="AD270" t="s">
        <v>1612</v>
      </c>
    </row>
    <row r="271" spans="1:30">
      <c r="A271" t="s">
        <v>1613</v>
      </c>
      <c r="B271" t="s">
        <v>1613</v>
      </c>
      <c r="C271" s="3">
        <v>33.78141</v>
      </c>
      <c r="D271" s="3">
        <v>398</v>
      </c>
      <c r="E271" s="3">
        <v>6.458853</v>
      </c>
      <c r="F271" s="3">
        <v>68</v>
      </c>
      <c r="G271" s="3">
        <v>19.759329</v>
      </c>
      <c r="H271" s="3">
        <v>250</v>
      </c>
      <c r="I271" s="3">
        <v>97.870934</v>
      </c>
      <c r="J271" s="3">
        <v>1248</v>
      </c>
      <c r="K271" s="3">
        <v>197.890808</v>
      </c>
      <c r="L271" s="3">
        <v>2695</v>
      </c>
      <c r="M271" s="3">
        <v>84.415276</v>
      </c>
      <c r="N271">
        <v>1037</v>
      </c>
      <c r="O271">
        <v>0.000727387511725455</v>
      </c>
      <c r="P271">
        <v>2.08556348734292</v>
      </c>
      <c r="Q271" t="s">
        <v>157</v>
      </c>
      <c r="R271" t="s">
        <v>136</v>
      </c>
      <c r="S271" t="s">
        <v>136</v>
      </c>
      <c r="T271" t="s">
        <v>1614</v>
      </c>
      <c r="U271" t="s">
        <v>1615</v>
      </c>
      <c r="V271" t="s">
        <v>439</v>
      </c>
      <c r="W271" t="s">
        <v>186</v>
      </c>
      <c r="X271" t="s">
        <v>187</v>
      </c>
      <c r="Y271" t="s">
        <v>1616</v>
      </c>
      <c r="Z271" t="s">
        <v>1617</v>
      </c>
      <c r="AA271" t="s">
        <v>209</v>
      </c>
      <c r="AB271" t="s">
        <v>187</v>
      </c>
      <c r="AC271" t="s">
        <v>1618</v>
      </c>
      <c r="AD271" t="s">
        <v>1619</v>
      </c>
    </row>
    <row r="272" spans="1:30">
      <c r="A272" t="s">
        <v>1620</v>
      </c>
      <c r="B272" t="s">
        <v>136</v>
      </c>
      <c r="C272" s="3">
        <v>11.998918</v>
      </c>
      <c r="D272" s="3">
        <v>288</v>
      </c>
      <c r="E272" s="3">
        <v>41.9823</v>
      </c>
      <c r="F272" s="3">
        <v>891</v>
      </c>
      <c r="G272" s="3">
        <v>8.94302</v>
      </c>
      <c r="H272" s="3">
        <v>230</v>
      </c>
      <c r="I272" s="3">
        <v>0.334596</v>
      </c>
      <c r="J272" s="3">
        <v>9</v>
      </c>
      <c r="K272" s="3">
        <v>0.358271</v>
      </c>
      <c r="L272" s="3">
        <v>10</v>
      </c>
      <c r="M272" s="3">
        <v>2.396141</v>
      </c>
      <c r="N272">
        <v>60</v>
      </c>
      <c r="O272" s="16">
        <v>3.73018669155664e-6</v>
      </c>
      <c r="P272">
        <v>-4.63576460450291</v>
      </c>
      <c r="Q272" t="s">
        <v>131</v>
      </c>
      <c r="R272" t="s">
        <v>170</v>
      </c>
      <c r="S272" t="s">
        <v>171</v>
      </c>
      <c r="T272" t="s">
        <v>460</v>
      </c>
      <c r="U272" t="s">
        <v>1621</v>
      </c>
      <c r="V272" t="s">
        <v>1246</v>
      </c>
      <c r="W272" t="s">
        <v>170</v>
      </c>
      <c r="X272" t="s">
        <v>171</v>
      </c>
      <c r="Y272" t="s">
        <v>1622</v>
      </c>
      <c r="Z272" t="s">
        <v>1623</v>
      </c>
      <c r="AA272" t="s">
        <v>174</v>
      </c>
      <c r="AB272" t="s">
        <v>171</v>
      </c>
      <c r="AC272" t="s">
        <v>1624</v>
      </c>
      <c r="AD272" t="s">
        <v>281</v>
      </c>
    </row>
    <row r="273" spans="1:30">
      <c r="A273" t="s">
        <v>1625</v>
      </c>
      <c r="B273" t="s">
        <v>1625</v>
      </c>
      <c r="C273" s="3">
        <v>49.310467</v>
      </c>
      <c r="D273" s="3">
        <v>629</v>
      </c>
      <c r="E273" s="3">
        <v>163.930344</v>
      </c>
      <c r="F273" s="3">
        <v>1852</v>
      </c>
      <c r="G273" s="3">
        <v>38.02269</v>
      </c>
      <c r="H273" s="3">
        <v>520</v>
      </c>
      <c r="I273" s="3">
        <v>3.86099</v>
      </c>
      <c r="J273" s="3">
        <v>54</v>
      </c>
      <c r="K273" s="3">
        <v>21.113951</v>
      </c>
      <c r="L273" s="3">
        <v>312</v>
      </c>
      <c r="M273" s="3">
        <v>4.33709</v>
      </c>
      <c r="N273">
        <v>58</v>
      </c>
      <c r="O273">
        <v>0.000155981923763646</v>
      </c>
      <c r="P273">
        <v>-3.6231195335509</v>
      </c>
      <c r="Q273" t="s">
        <v>131</v>
      </c>
      <c r="R273" t="s">
        <v>136</v>
      </c>
      <c r="S273" t="s">
        <v>136</v>
      </c>
      <c r="T273" t="s">
        <v>136</v>
      </c>
      <c r="U273" t="s">
        <v>136</v>
      </c>
      <c r="V273" t="s">
        <v>136</v>
      </c>
      <c r="W273" t="s">
        <v>136</v>
      </c>
      <c r="X273" t="s">
        <v>136</v>
      </c>
      <c r="Y273" t="s">
        <v>1626</v>
      </c>
      <c r="Z273" t="s">
        <v>136</v>
      </c>
      <c r="AA273" t="s">
        <v>164</v>
      </c>
      <c r="AB273" t="s">
        <v>165</v>
      </c>
      <c r="AC273" t="s">
        <v>1627</v>
      </c>
      <c r="AD273" t="s">
        <v>136</v>
      </c>
    </row>
    <row r="274" spans="1:30">
      <c r="A274" t="s">
        <v>1628</v>
      </c>
      <c r="B274" t="s">
        <v>1628</v>
      </c>
      <c r="C274" s="3">
        <v>43.249111</v>
      </c>
      <c r="D274" s="3">
        <v>1336</v>
      </c>
      <c r="E274" s="3">
        <v>123.234039</v>
      </c>
      <c r="F274" s="3">
        <v>3372</v>
      </c>
      <c r="G274" s="3">
        <v>35.089859</v>
      </c>
      <c r="H274" s="3">
        <v>1162</v>
      </c>
      <c r="I274" s="3">
        <v>2.467453</v>
      </c>
      <c r="J274" s="3">
        <v>83</v>
      </c>
      <c r="K274" s="3">
        <v>1.207996</v>
      </c>
      <c r="L274" s="3">
        <v>44</v>
      </c>
      <c r="M274" s="3">
        <v>8.429549</v>
      </c>
      <c r="N274">
        <v>272</v>
      </c>
      <c r="O274" s="16">
        <v>8.18739606120986e-7</v>
      </c>
      <c r="P274">
        <v>-4.48050098758897</v>
      </c>
      <c r="Q274" t="s">
        <v>131</v>
      </c>
      <c r="R274" t="s">
        <v>136</v>
      </c>
      <c r="S274" t="s">
        <v>136</v>
      </c>
      <c r="T274" t="s">
        <v>1629</v>
      </c>
      <c r="U274" t="s">
        <v>1630</v>
      </c>
      <c r="V274" t="s">
        <v>1179</v>
      </c>
      <c r="W274" t="s">
        <v>136</v>
      </c>
      <c r="X274" t="s">
        <v>136</v>
      </c>
      <c r="Y274" t="s">
        <v>1631</v>
      </c>
      <c r="Z274" t="s">
        <v>136</v>
      </c>
      <c r="AA274" t="s">
        <v>164</v>
      </c>
      <c r="AB274" t="s">
        <v>165</v>
      </c>
      <c r="AC274" t="s">
        <v>1632</v>
      </c>
      <c r="AD274" t="s">
        <v>1633</v>
      </c>
    </row>
    <row r="275" spans="1:30">
      <c r="A275" t="s">
        <v>1634</v>
      </c>
      <c r="B275" t="s">
        <v>1634</v>
      </c>
      <c r="C275" s="3">
        <v>0.527088</v>
      </c>
      <c r="D275" s="3">
        <v>39</v>
      </c>
      <c r="E275" s="3">
        <v>0.061279</v>
      </c>
      <c r="F275" s="3">
        <v>4</v>
      </c>
      <c r="G275" s="3">
        <v>0.348912</v>
      </c>
      <c r="H275" s="3">
        <v>28</v>
      </c>
      <c r="I275" s="3">
        <v>3.746104</v>
      </c>
      <c r="J275" s="3">
        <v>300</v>
      </c>
      <c r="K275" s="3">
        <v>5.701324</v>
      </c>
      <c r="L275" s="3">
        <v>487</v>
      </c>
      <c r="M275" s="3">
        <v>1.434726</v>
      </c>
      <c r="N275">
        <v>111</v>
      </c>
      <c r="O275">
        <v>0.00028155499474017</v>
      </c>
      <c r="P275">
        <v>2.83934073736327</v>
      </c>
      <c r="Q275" t="s">
        <v>157</v>
      </c>
      <c r="R275" t="s">
        <v>136</v>
      </c>
      <c r="S275" t="s">
        <v>136</v>
      </c>
      <c r="T275" t="s">
        <v>136</v>
      </c>
      <c r="U275" t="s">
        <v>1635</v>
      </c>
      <c r="V275" t="s">
        <v>1636</v>
      </c>
      <c r="W275" t="s">
        <v>136</v>
      </c>
      <c r="X275" t="s">
        <v>136</v>
      </c>
      <c r="Y275" t="s">
        <v>1637</v>
      </c>
      <c r="Z275" t="s">
        <v>136</v>
      </c>
      <c r="AA275" t="s">
        <v>164</v>
      </c>
      <c r="AB275" t="s">
        <v>165</v>
      </c>
      <c r="AC275" t="s">
        <v>1638</v>
      </c>
      <c r="AD275" t="s">
        <v>136</v>
      </c>
    </row>
    <row r="276" spans="1:30">
      <c r="A276" t="s">
        <v>1639</v>
      </c>
      <c r="B276" t="s">
        <v>1639</v>
      </c>
      <c r="C276" s="3">
        <v>5.697966</v>
      </c>
      <c r="D276" s="3">
        <v>326</v>
      </c>
      <c r="E276" s="3">
        <v>6.355711</v>
      </c>
      <c r="F276" s="3">
        <v>322</v>
      </c>
      <c r="G276" s="3">
        <v>6.516258</v>
      </c>
      <c r="H276" s="3">
        <v>399</v>
      </c>
      <c r="I276" s="3">
        <v>1.848794</v>
      </c>
      <c r="J276" s="3">
        <v>115</v>
      </c>
      <c r="K276" s="3">
        <v>1.602271</v>
      </c>
      <c r="L276" s="3">
        <v>106</v>
      </c>
      <c r="M276" s="3">
        <v>3.385321</v>
      </c>
      <c r="N276">
        <v>202</v>
      </c>
      <c r="O276">
        <v>0.000306092498742421</v>
      </c>
      <c r="P276">
        <v>-2.08117138496989</v>
      </c>
      <c r="Q276" t="s">
        <v>131</v>
      </c>
      <c r="R276" t="s">
        <v>136</v>
      </c>
      <c r="S276" t="s">
        <v>136</v>
      </c>
      <c r="T276" t="s">
        <v>136</v>
      </c>
      <c r="U276" t="s">
        <v>136</v>
      </c>
      <c r="V276" t="s">
        <v>136</v>
      </c>
      <c r="W276" t="s">
        <v>136</v>
      </c>
      <c r="X276" t="s">
        <v>136</v>
      </c>
      <c r="Y276" t="s">
        <v>1640</v>
      </c>
      <c r="Z276" t="s">
        <v>136</v>
      </c>
      <c r="AA276" t="s">
        <v>174</v>
      </c>
      <c r="AB276" t="s">
        <v>171</v>
      </c>
      <c r="AC276" t="s">
        <v>1641</v>
      </c>
      <c r="AD276" t="s">
        <v>136</v>
      </c>
    </row>
    <row r="277" spans="1:30">
      <c r="A277" t="s">
        <v>1642</v>
      </c>
      <c r="B277" t="s">
        <v>136</v>
      </c>
      <c r="C277" s="3">
        <v>30.031851</v>
      </c>
      <c r="D277" s="3">
        <v>906</v>
      </c>
      <c r="E277" s="3">
        <v>36.545593</v>
      </c>
      <c r="F277" s="3">
        <v>976</v>
      </c>
      <c r="G277" s="3">
        <v>27.885836</v>
      </c>
      <c r="H277" s="3">
        <v>902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>
        <v>0</v>
      </c>
      <c r="O277" s="16">
        <v>2.16405525937992e-28</v>
      </c>
      <c r="P277">
        <v>-10.8549786998314</v>
      </c>
      <c r="Q277" t="s">
        <v>131</v>
      </c>
      <c r="R277" t="s">
        <v>136</v>
      </c>
      <c r="S277" t="s">
        <v>136</v>
      </c>
      <c r="T277" t="s">
        <v>136</v>
      </c>
      <c r="U277" t="s">
        <v>136</v>
      </c>
      <c r="V277" t="s">
        <v>136</v>
      </c>
      <c r="W277" t="s">
        <v>136</v>
      </c>
      <c r="X277" t="s">
        <v>136</v>
      </c>
      <c r="Y277" t="s">
        <v>136</v>
      </c>
      <c r="Z277" t="s">
        <v>136</v>
      </c>
      <c r="AA277" t="s">
        <v>141</v>
      </c>
      <c r="AB277" t="s">
        <v>142</v>
      </c>
      <c r="AC277" t="s">
        <v>1643</v>
      </c>
      <c r="AD277" t="s">
        <v>136</v>
      </c>
    </row>
    <row r="278" spans="1:30">
      <c r="A278" t="s">
        <v>1644</v>
      </c>
      <c r="B278" t="s">
        <v>1644</v>
      </c>
      <c r="C278" s="3">
        <v>0.757047</v>
      </c>
      <c r="D278" s="3">
        <v>25</v>
      </c>
      <c r="E278" s="3">
        <v>0.484178</v>
      </c>
      <c r="F278" s="3">
        <v>15</v>
      </c>
      <c r="G278" s="3">
        <v>0.857782</v>
      </c>
      <c r="H278" s="3">
        <v>31</v>
      </c>
      <c r="I278" s="3">
        <v>5.981027</v>
      </c>
      <c r="J278" s="3">
        <v>214</v>
      </c>
      <c r="K278" s="3">
        <v>5.978416</v>
      </c>
      <c r="L278" s="3">
        <v>229</v>
      </c>
      <c r="M278" s="3">
        <v>4.102518</v>
      </c>
      <c r="N278">
        <v>142</v>
      </c>
      <c r="O278" s="16">
        <v>6.91968585739827e-6</v>
      </c>
      <c r="P278">
        <v>2.20902231014669</v>
      </c>
      <c r="Q278" t="s">
        <v>157</v>
      </c>
      <c r="R278" t="s">
        <v>136</v>
      </c>
      <c r="S278" t="s">
        <v>136</v>
      </c>
      <c r="T278" t="s">
        <v>1645</v>
      </c>
      <c r="U278" t="s">
        <v>1646</v>
      </c>
      <c r="V278" t="s">
        <v>136</v>
      </c>
      <c r="W278" t="s">
        <v>136</v>
      </c>
      <c r="X278" t="s">
        <v>136</v>
      </c>
      <c r="Y278" t="s">
        <v>1647</v>
      </c>
      <c r="Z278" t="s">
        <v>136</v>
      </c>
      <c r="AA278" t="s">
        <v>164</v>
      </c>
      <c r="AB278" t="s">
        <v>165</v>
      </c>
      <c r="AC278" t="s">
        <v>1648</v>
      </c>
      <c r="AD278" t="s">
        <v>1649</v>
      </c>
    </row>
    <row r="279" spans="1:30">
      <c r="A279" t="s">
        <v>1650</v>
      </c>
      <c r="B279" t="s">
        <v>1650</v>
      </c>
      <c r="C279" s="3">
        <v>43.01664</v>
      </c>
      <c r="D279" s="3">
        <v>428</v>
      </c>
      <c r="E279" s="3">
        <v>45.537823</v>
      </c>
      <c r="F279" s="3">
        <v>401</v>
      </c>
      <c r="G279" s="3">
        <v>44.495773</v>
      </c>
      <c r="H279" s="3">
        <v>474</v>
      </c>
      <c r="I279" s="3">
        <v>11.64865</v>
      </c>
      <c r="J279" s="3">
        <v>126</v>
      </c>
      <c r="K279" s="3">
        <v>5.890964</v>
      </c>
      <c r="L279" s="3">
        <v>68</v>
      </c>
      <c r="M279" s="3">
        <v>30.82888</v>
      </c>
      <c r="N279">
        <v>320</v>
      </c>
      <c r="O279">
        <v>0.00668018554057232</v>
      </c>
      <c r="P279">
        <v>-2.03706027081139</v>
      </c>
      <c r="Q279" t="s">
        <v>131</v>
      </c>
      <c r="R279" t="s">
        <v>170</v>
      </c>
      <c r="S279" t="s">
        <v>171</v>
      </c>
      <c r="T279" t="s">
        <v>136</v>
      </c>
      <c r="U279" t="s">
        <v>1651</v>
      </c>
      <c r="V279" t="s">
        <v>136</v>
      </c>
      <c r="W279" t="s">
        <v>170</v>
      </c>
      <c r="X279" t="s">
        <v>171</v>
      </c>
      <c r="Y279" t="s">
        <v>1652</v>
      </c>
      <c r="Z279" t="s">
        <v>1653</v>
      </c>
      <c r="AA279" t="s">
        <v>174</v>
      </c>
      <c r="AB279" t="s">
        <v>171</v>
      </c>
      <c r="AC279" t="s">
        <v>1654</v>
      </c>
      <c r="AD279" t="s">
        <v>136</v>
      </c>
    </row>
    <row r="280" spans="1:30">
      <c r="A280" t="s">
        <v>1655</v>
      </c>
      <c r="B280" t="s">
        <v>1655</v>
      </c>
      <c r="C280" s="3">
        <v>0.216194</v>
      </c>
      <c r="D280" s="3">
        <v>11</v>
      </c>
      <c r="E280" s="3">
        <v>0.117949</v>
      </c>
      <c r="F280" s="3">
        <v>6</v>
      </c>
      <c r="G280" s="3">
        <v>0.31784</v>
      </c>
      <c r="H280" s="3">
        <v>18</v>
      </c>
      <c r="I280" s="3">
        <v>1.862234</v>
      </c>
      <c r="J280" s="3">
        <v>103</v>
      </c>
      <c r="K280" s="3">
        <v>3.142802</v>
      </c>
      <c r="L280" s="3">
        <v>185</v>
      </c>
      <c r="M280" s="3">
        <v>0.949448</v>
      </c>
      <c r="N280">
        <v>51</v>
      </c>
      <c r="O280">
        <v>0.00179469171143397</v>
      </c>
      <c r="P280">
        <v>2.36676026533231</v>
      </c>
      <c r="Q280" t="s">
        <v>157</v>
      </c>
      <c r="R280" t="s">
        <v>1557</v>
      </c>
      <c r="S280" t="s">
        <v>1558</v>
      </c>
      <c r="T280" t="s">
        <v>1656</v>
      </c>
      <c r="U280" t="s">
        <v>1657</v>
      </c>
      <c r="V280" t="s">
        <v>136</v>
      </c>
      <c r="W280" t="s">
        <v>254</v>
      </c>
      <c r="X280" t="s">
        <v>255</v>
      </c>
      <c r="Y280" t="s">
        <v>1658</v>
      </c>
      <c r="Z280" t="s">
        <v>1659</v>
      </c>
      <c r="AA280" t="s">
        <v>164</v>
      </c>
      <c r="AB280" t="s">
        <v>165</v>
      </c>
      <c r="AC280" t="s">
        <v>1660</v>
      </c>
      <c r="AD280" t="s">
        <v>281</v>
      </c>
    </row>
    <row r="281" spans="1:30">
      <c r="A281" t="s">
        <v>1661</v>
      </c>
      <c r="B281" t="s">
        <v>1661</v>
      </c>
      <c r="C281" s="3">
        <v>4.03008</v>
      </c>
      <c r="D281" s="3">
        <v>199</v>
      </c>
      <c r="E281" s="3">
        <v>4.626329</v>
      </c>
      <c r="F281" s="3">
        <v>203</v>
      </c>
      <c r="G281" s="3">
        <v>5.931468</v>
      </c>
      <c r="H281" s="3">
        <v>314</v>
      </c>
      <c r="I281" s="3">
        <v>1.140126</v>
      </c>
      <c r="J281" s="3">
        <v>62</v>
      </c>
      <c r="K281" s="3">
        <v>1.391909</v>
      </c>
      <c r="L281" s="3">
        <v>80</v>
      </c>
      <c r="M281" s="3">
        <v>0.944713</v>
      </c>
      <c r="N281">
        <v>49</v>
      </c>
      <c r="O281" s="16">
        <v>8.93327223852515e-8</v>
      </c>
      <c r="P281">
        <v>-2.69122763693043</v>
      </c>
      <c r="Q281" t="s">
        <v>131</v>
      </c>
      <c r="R281" t="s">
        <v>136</v>
      </c>
      <c r="S281" t="s">
        <v>136</v>
      </c>
      <c r="T281" t="s">
        <v>1662</v>
      </c>
      <c r="U281" t="s">
        <v>1663</v>
      </c>
      <c r="V281" t="s">
        <v>432</v>
      </c>
      <c r="W281" t="s">
        <v>136</v>
      </c>
      <c r="X281" t="s">
        <v>136</v>
      </c>
      <c r="Y281" t="s">
        <v>1664</v>
      </c>
      <c r="Z281" t="s">
        <v>1665</v>
      </c>
      <c r="AA281" t="s">
        <v>164</v>
      </c>
      <c r="AB281" t="s">
        <v>165</v>
      </c>
      <c r="AC281" t="s">
        <v>1666</v>
      </c>
      <c r="AD281" t="s">
        <v>1667</v>
      </c>
    </row>
    <row r="282" spans="1:30">
      <c r="A282" t="s">
        <v>1668</v>
      </c>
      <c r="B282" t="s">
        <v>1668</v>
      </c>
      <c r="C282" s="3">
        <v>0.393826</v>
      </c>
      <c r="D282" s="3">
        <v>26</v>
      </c>
      <c r="E282" s="3">
        <v>0.241333</v>
      </c>
      <c r="F282" s="3">
        <v>14</v>
      </c>
      <c r="G282" s="3">
        <v>0.2945</v>
      </c>
      <c r="H282" s="3">
        <v>21</v>
      </c>
      <c r="I282" s="3">
        <v>4.237552</v>
      </c>
      <c r="J282" s="3">
        <v>294</v>
      </c>
      <c r="K282" s="3">
        <v>5.36528</v>
      </c>
      <c r="L282" s="3">
        <v>397</v>
      </c>
      <c r="M282" s="3">
        <v>3.31959</v>
      </c>
      <c r="N282">
        <v>222</v>
      </c>
      <c r="O282" s="16">
        <v>4.62327988716747e-10</v>
      </c>
      <c r="P282">
        <v>3.034717074458</v>
      </c>
      <c r="Q282" t="s">
        <v>157</v>
      </c>
      <c r="R282" t="s">
        <v>186</v>
      </c>
      <c r="S282" t="s">
        <v>187</v>
      </c>
      <c r="T282" t="s">
        <v>1669</v>
      </c>
      <c r="U282" t="s">
        <v>1670</v>
      </c>
      <c r="V282" t="s">
        <v>439</v>
      </c>
      <c r="W282" t="s">
        <v>186</v>
      </c>
      <c r="X282" t="s">
        <v>187</v>
      </c>
      <c r="Y282" t="s">
        <v>1671</v>
      </c>
      <c r="Z282" t="s">
        <v>1672</v>
      </c>
      <c r="AA282" t="s">
        <v>209</v>
      </c>
      <c r="AB282" t="s">
        <v>187</v>
      </c>
      <c r="AC282" t="s">
        <v>1673</v>
      </c>
      <c r="AD282" t="s">
        <v>1674</v>
      </c>
    </row>
    <row r="283" spans="1:30">
      <c r="A283" t="s">
        <v>1675</v>
      </c>
      <c r="B283" t="s">
        <v>1675</v>
      </c>
      <c r="C283" s="3">
        <v>81.382607</v>
      </c>
      <c r="D283" s="3">
        <v>2119</v>
      </c>
      <c r="E283" s="3">
        <v>188.211899</v>
      </c>
      <c r="F283" s="3">
        <v>4340</v>
      </c>
      <c r="G283" s="3">
        <v>74.012413</v>
      </c>
      <c r="H283" s="3">
        <v>2066</v>
      </c>
      <c r="I283" s="3">
        <v>6.342488</v>
      </c>
      <c r="J283" s="3">
        <v>180</v>
      </c>
      <c r="K283" s="3">
        <v>10.938352</v>
      </c>
      <c r="L283" s="3">
        <v>330</v>
      </c>
      <c r="M283" s="3">
        <v>23.515928</v>
      </c>
      <c r="N283">
        <v>640</v>
      </c>
      <c r="O283" s="16">
        <v>3.89070391930565e-6</v>
      </c>
      <c r="P283">
        <v>-3.65656210390861</v>
      </c>
      <c r="Q283" t="s">
        <v>131</v>
      </c>
      <c r="R283" t="s">
        <v>136</v>
      </c>
      <c r="S283" t="s">
        <v>136</v>
      </c>
      <c r="T283" t="s">
        <v>136</v>
      </c>
      <c r="U283" t="s">
        <v>136</v>
      </c>
      <c r="V283" t="s">
        <v>136</v>
      </c>
      <c r="W283" t="s">
        <v>136</v>
      </c>
      <c r="X283" t="s">
        <v>136</v>
      </c>
      <c r="Y283" t="s">
        <v>1676</v>
      </c>
      <c r="Z283" t="s">
        <v>1677</v>
      </c>
      <c r="AA283" t="s">
        <v>164</v>
      </c>
      <c r="AB283" t="s">
        <v>165</v>
      </c>
      <c r="AC283" t="s">
        <v>183</v>
      </c>
      <c r="AD283" t="s">
        <v>136</v>
      </c>
    </row>
    <row r="284" spans="1:30">
      <c r="A284" t="s">
        <v>1678</v>
      </c>
      <c r="B284" t="s">
        <v>1678</v>
      </c>
      <c r="C284" s="3">
        <v>3.222952</v>
      </c>
      <c r="D284" s="3">
        <v>113</v>
      </c>
      <c r="E284" s="3">
        <v>3.478398</v>
      </c>
      <c r="F284" s="3">
        <v>108</v>
      </c>
      <c r="G284" s="3">
        <v>3.898406</v>
      </c>
      <c r="H284" s="3">
        <v>146</v>
      </c>
      <c r="I284" s="3">
        <v>0.255646</v>
      </c>
      <c r="J284" s="3">
        <v>10</v>
      </c>
      <c r="K284" s="3">
        <v>0.413514</v>
      </c>
      <c r="L284" s="3">
        <v>17</v>
      </c>
      <c r="M284" s="3">
        <v>1.075373</v>
      </c>
      <c r="N284">
        <v>40</v>
      </c>
      <c r="O284" s="16">
        <v>3.66708904789141e-5</v>
      </c>
      <c r="P284">
        <v>-3.06324034315415</v>
      </c>
      <c r="Q284" t="s">
        <v>131</v>
      </c>
      <c r="R284" t="s">
        <v>136</v>
      </c>
      <c r="S284" t="s">
        <v>136</v>
      </c>
      <c r="T284" t="s">
        <v>1679</v>
      </c>
      <c r="U284" t="s">
        <v>1680</v>
      </c>
      <c r="V284" t="s">
        <v>1681</v>
      </c>
      <c r="W284" t="s">
        <v>254</v>
      </c>
      <c r="X284" t="s">
        <v>255</v>
      </c>
      <c r="Y284" t="s">
        <v>1682</v>
      </c>
      <c r="Z284" t="s">
        <v>1683</v>
      </c>
      <c r="AA284" t="s">
        <v>164</v>
      </c>
      <c r="AB284" t="s">
        <v>165</v>
      </c>
      <c r="AC284" t="s">
        <v>1684</v>
      </c>
      <c r="AD284" t="s">
        <v>1155</v>
      </c>
    </row>
    <row r="285" spans="1:30">
      <c r="A285" t="s">
        <v>1685</v>
      </c>
      <c r="B285" t="s">
        <v>1685</v>
      </c>
      <c r="C285" s="3">
        <v>1.47258</v>
      </c>
      <c r="D285" s="3">
        <v>137</v>
      </c>
      <c r="E285" s="3">
        <v>0.567371</v>
      </c>
      <c r="F285" s="3">
        <v>47</v>
      </c>
      <c r="G285" s="3">
        <v>1.527956</v>
      </c>
      <c r="H285" s="3">
        <v>152</v>
      </c>
      <c r="I285" s="3">
        <v>7.945289</v>
      </c>
      <c r="J285" s="3">
        <v>797</v>
      </c>
      <c r="K285" s="3">
        <v>13.253926</v>
      </c>
      <c r="L285" s="3">
        <v>1419</v>
      </c>
      <c r="M285" s="3">
        <v>3.747633</v>
      </c>
      <c r="N285">
        <v>362</v>
      </c>
      <c r="O285">
        <v>0.000420157134209055</v>
      </c>
      <c r="P285">
        <v>2.14400299159374</v>
      </c>
      <c r="Q285" t="s">
        <v>157</v>
      </c>
      <c r="R285" t="s">
        <v>170</v>
      </c>
      <c r="S285" t="s">
        <v>171</v>
      </c>
      <c r="T285" t="s">
        <v>1686</v>
      </c>
      <c r="U285" t="s">
        <v>1687</v>
      </c>
      <c r="V285" t="s">
        <v>136</v>
      </c>
      <c r="W285" t="s">
        <v>170</v>
      </c>
      <c r="X285" t="s">
        <v>171</v>
      </c>
      <c r="Y285" t="s">
        <v>1688</v>
      </c>
      <c r="Z285" t="s">
        <v>1689</v>
      </c>
      <c r="AA285" t="s">
        <v>174</v>
      </c>
      <c r="AB285" t="s">
        <v>171</v>
      </c>
      <c r="AC285" t="s">
        <v>1690</v>
      </c>
      <c r="AD285" t="s">
        <v>1691</v>
      </c>
    </row>
    <row r="286" spans="1:30">
      <c r="A286" t="s">
        <v>1692</v>
      </c>
      <c r="B286" t="s">
        <v>1692</v>
      </c>
      <c r="C286" s="3">
        <v>0.04072</v>
      </c>
      <c r="D286" s="3">
        <v>5</v>
      </c>
      <c r="E286" s="3">
        <v>0</v>
      </c>
      <c r="F286" s="3">
        <v>0</v>
      </c>
      <c r="G286" s="3">
        <v>0.096871</v>
      </c>
      <c r="H286" s="3">
        <v>13</v>
      </c>
      <c r="I286" s="3">
        <v>1.084227</v>
      </c>
      <c r="J286" s="3">
        <v>140</v>
      </c>
      <c r="K286" s="3">
        <v>1.200492</v>
      </c>
      <c r="L286" s="3">
        <v>165</v>
      </c>
      <c r="M286" s="3">
        <v>0.889294</v>
      </c>
      <c r="N286">
        <v>110</v>
      </c>
      <c r="O286" s="16">
        <v>1.3697460899198e-5</v>
      </c>
      <c r="P286">
        <v>3.61617503956562</v>
      </c>
      <c r="Q286" t="s">
        <v>157</v>
      </c>
      <c r="R286" t="s">
        <v>136</v>
      </c>
      <c r="S286" t="s">
        <v>136</v>
      </c>
      <c r="T286" t="s">
        <v>1693</v>
      </c>
      <c r="U286" t="s">
        <v>136</v>
      </c>
      <c r="V286" t="s">
        <v>136</v>
      </c>
      <c r="W286" t="s">
        <v>254</v>
      </c>
      <c r="X286" t="s">
        <v>255</v>
      </c>
      <c r="Y286" t="s">
        <v>466</v>
      </c>
      <c r="Z286" t="s">
        <v>1694</v>
      </c>
      <c r="AA286" t="s">
        <v>164</v>
      </c>
      <c r="AB286" t="s">
        <v>165</v>
      </c>
      <c r="AC286" t="s">
        <v>1695</v>
      </c>
      <c r="AD286" t="s">
        <v>1696</v>
      </c>
    </row>
    <row r="287" spans="1:30">
      <c r="A287" t="s">
        <v>1697</v>
      </c>
      <c r="B287" t="s">
        <v>1697</v>
      </c>
      <c r="C287" s="3">
        <v>8.989743</v>
      </c>
      <c r="D287" s="3">
        <v>218</v>
      </c>
      <c r="E287" s="3">
        <v>32.943291</v>
      </c>
      <c r="F287" s="3">
        <v>707</v>
      </c>
      <c r="G287" s="3">
        <v>9.048024</v>
      </c>
      <c r="H287" s="3">
        <v>235</v>
      </c>
      <c r="I287" s="3">
        <v>1.018374</v>
      </c>
      <c r="J287" s="3">
        <v>27</v>
      </c>
      <c r="K287" s="3">
        <v>1.112298</v>
      </c>
      <c r="L287" s="3">
        <v>32</v>
      </c>
      <c r="M287" s="3">
        <v>3.948277</v>
      </c>
      <c r="N287">
        <v>100</v>
      </c>
      <c r="O287" s="16">
        <v>9.19433233405396e-5</v>
      </c>
      <c r="P287">
        <v>-3.60908311132352</v>
      </c>
      <c r="Q287" t="s">
        <v>131</v>
      </c>
      <c r="R287" t="s">
        <v>136</v>
      </c>
      <c r="S287" t="s">
        <v>136</v>
      </c>
      <c r="T287" t="s">
        <v>136</v>
      </c>
      <c r="U287" t="s">
        <v>136</v>
      </c>
      <c r="V287" t="s">
        <v>136</v>
      </c>
      <c r="W287" t="s">
        <v>305</v>
      </c>
      <c r="X287" t="s">
        <v>142</v>
      </c>
      <c r="Y287" t="s">
        <v>136</v>
      </c>
      <c r="Z287" t="s">
        <v>136</v>
      </c>
      <c r="AA287" t="s">
        <v>164</v>
      </c>
      <c r="AB287" t="s">
        <v>165</v>
      </c>
      <c r="AC287" t="s">
        <v>1698</v>
      </c>
      <c r="AD287" t="s">
        <v>136</v>
      </c>
    </row>
    <row r="288" spans="1:30">
      <c r="A288" t="s">
        <v>1699</v>
      </c>
      <c r="B288" t="s">
        <v>1699</v>
      </c>
      <c r="C288" s="3">
        <v>0.339615</v>
      </c>
      <c r="D288" s="3">
        <v>36</v>
      </c>
      <c r="E288" s="3">
        <v>0.042894</v>
      </c>
      <c r="F288" s="3">
        <v>4</v>
      </c>
      <c r="G288" s="3">
        <v>0.323336</v>
      </c>
      <c r="H288" s="3">
        <v>37</v>
      </c>
      <c r="I288" s="3">
        <v>2.488393</v>
      </c>
      <c r="J288" s="3">
        <v>284</v>
      </c>
      <c r="K288" s="3">
        <v>2.121007</v>
      </c>
      <c r="L288" s="3">
        <v>259</v>
      </c>
      <c r="M288" s="3">
        <v>1.385013</v>
      </c>
      <c r="N288">
        <v>153</v>
      </c>
      <c r="O288">
        <v>0.000283287466130446</v>
      </c>
      <c r="P288">
        <v>2.44317388421571</v>
      </c>
      <c r="Q288" t="s">
        <v>157</v>
      </c>
      <c r="R288" t="s">
        <v>136</v>
      </c>
      <c r="S288" t="s">
        <v>136</v>
      </c>
      <c r="T288" t="s">
        <v>1316</v>
      </c>
      <c r="U288" t="s">
        <v>1700</v>
      </c>
      <c r="V288" t="s">
        <v>136</v>
      </c>
      <c r="W288" t="s">
        <v>190</v>
      </c>
      <c r="X288" t="s">
        <v>191</v>
      </c>
      <c r="Y288" t="s">
        <v>1318</v>
      </c>
      <c r="Z288" t="s">
        <v>1701</v>
      </c>
      <c r="AA288" t="s">
        <v>164</v>
      </c>
      <c r="AB288" t="s">
        <v>165</v>
      </c>
      <c r="AC288" t="s">
        <v>1702</v>
      </c>
      <c r="AD288" t="s">
        <v>281</v>
      </c>
    </row>
    <row r="289" spans="1:30">
      <c r="A289" t="s">
        <v>1703</v>
      </c>
      <c r="B289" t="s">
        <v>136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1.531621</v>
      </c>
      <c r="J289" s="3">
        <v>78</v>
      </c>
      <c r="K289" s="3">
        <v>1.364093</v>
      </c>
      <c r="L289" s="3">
        <v>75</v>
      </c>
      <c r="M289" s="3">
        <v>1.827228</v>
      </c>
      <c r="N289">
        <v>90</v>
      </c>
      <c r="O289" s="16">
        <v>1.395862193787e-7</v>
      </c>
      <c r="P289">
        <v>6.44639818507145</v>
      </c>
      <c r="Q289" t="s">
        <v>157</v>
      </c>
      <c r="R289" t="s">
        <v>136</v>
      </c>
      <c r="S289" t="s">
        <v>136</v>
      </c>
      <c r="T289" t="s">
        <v>1704</v>
      </c>
      <c r="U289" t="s">
        <v>1705</v>
      </c>
      <c r="V289" t="s">
        <v>1706</v>
      </c>
      <c r="W289" t="s">
        <v>1707</v>
      </c>
      <c r="X289" t="s">
        <v>1708</v>
      </c>
      <c r="Y289" t="s">
        <v>1709</v>
      </c>
      <c r="Z289" t="s">
        <v>136</v>
      </c>
      <c r="AA289" t="s">
        <v>136</v>
      </c>
      <c r="AB289" t="s">
        <v>136</v>
      </c>
      <c r="AC289" t="s">
        <v>1710</v>
      </c>
      <c r="AD289" t="s">
        <v>1711</v>
      </c>
    </row>
    <row r="290" spans="1:30">
      <c r="A290" t="s">
        <v>1712</v>
      </c>
      <c r="B290" t="s">
        <v>1712</v>
      </c>
      <c r="C290" s="3">
        <v>0.266222</v>
      </c>
      <c r="D290" s="3">
        <v>22</v>
      </c>
      <c r="E290" s="3">
        <v>0.028122</v>
      </c>
      <c r="F290" s="3">
        <v>2</v>
      </c>
      <c r="G290" s="3">
        <v>0.215459</v>
      </c>
      <c r="H290" s="3">
        <v>19</v>
      </c>
      <c r="I290" s="3">
        <v>1.798466</v>
      </c>
      <c r="J290" s="3">
        <v>157</v>
      </c>
      <c r="K290" s="3">
        <v>4.499004</v>
      </c>
      <c r="L290" s="3">
        <v>419</v>
      </c>
      <c r="M290" s="3">
        <v>0.812872</v>
      </c>
      <c r="N290">
        <v>69</v>
      </c>
      <c r="O290">
        <v>0.000666410111468843</v>
      </c>
      <c r="P290">
        <v>3.00845441357876</v>
      </c>
      <c r="Q290" t="s">
        <v>157</v>
      </c>
      <c r="R290" t="s">
        <v>136</v>
      </c>
      <c r="S290" t="s">
        <v>136</v>
      </c>
      <c r="T290" t="s">
        <v>136</v>
      </c>
      <c r="U290" t="s">
        <v>1713</v>
      </c>
      <c r="V290" t="s">
        <v>136</v>
      </c>
      <c r="W290" t="s">
        <v>1382</v>
      </c>
      <c r="X290" t="s">
        <v>1383</v>
      </c>
      <c r="Y290" t="s">
        <v>1384</v>
      </c>
      <c r="Z290" t="s">
        <v>1714</v>
      </c>
      <c r="AA290" t="s">
        <v>164</v>
      </c>
      <c r="AB290" t="s">
        <v>165</v>
      </c>
      <c r="AC290" t="s">
        <v>1715</v>
      </c>
      <c r="AD290" t="s">
        <v>136</v>
      </c>
    </row>
    <row r="291" spans="1:30">
      <c r="A291" t="s">
        <v>1716</v>
      </c>
      <c r="B291" t="s">
        <v>1716</v>
      </c>
      <c r="C291" s="3">
        <v>2.027582</v>
      </c>
      <c r="D291" s="3">
        <v>179</v>
      </c>
      <c r="E291" s="3">
        <v>0.514214</v>
      </c>
      <c r="F291" s="3">
        <v>41</v>
      </c>
      <c r="G291" s="3">
        <v>1.973091</v>
      </c>
      <c r="H291" s="3">
        <v>187</v>
      </c>
      <c r="I291" s="3">
        <v>13.229841</v>
      </c>
      <c r="J291" s="3">
        <v>1265</v>
      </c>
      <c r="K291" s="3">
        <v>26.113264</v>
      </c>
      <c r="L291" s="3">
        <v>2666</v>
      </c>
      <c r="M291" s="3">
        <v>4.766806</v>
      </c>
      <c r="N291">
        <v>439</v>
      </c>
      <c r="O291">
        <v>0.000295914196998266</v>
      </c>
      <c r="P291">
        <v>2.60835469434616</v>
      </c>
      <c r="Q291" t="s">
        <v>157</v>
      </c>
      <c r="R291" t="s">
        <v>170</v>
      </c>
      <c r="S291" t="s">
        <v>171</v>
      </c>
      <c r="T291" t="s">
        <v>225</v>
      </c>
      <c r="U291" t="s">
        <v>1717</v>
      </c>
      <c r="V291" t="s">
        <v>136</v>
      </c>
      <c r="W291" t="s">
        <v>170</v>
      </c>
      <c r="X291" t="s">
        <v>171</v>
      </c>
      <c r="Y291" t="s">
        <v>227</v>
      </c>
      <c r="Z291" t="s">
        <v>1718</v>
      </c>
      <c r="AA291" t="s">
        <v>174</v>
      </c>
      <c r="AB291" t="s">
        <v>171</v>
      </c>
      <c r="AC291" t="s">
        <v>1719</v>
      </c>
      <c r="AD291" t="s">
        <v>230</v>
      </c>
    </row>
    <row r="292" spans="1:30">
      <c r="A292" t="s">
        <v>1720</v>
      </c>
      <c r="B292" t="s">
        <v>1720</v>
      </c>
      <c r="C292" s="3">
        <v>15.205215</v>
      </c>
      <c r="D292" s="3">
        <v>694</v>
      </c>
      <c r="E292" s="3">
        <v>10.368351</v>
      </c>
      <c r="F292" s="3">
        <v>420</v>
      </c>
      <c r="G292" s="3">
        <v>25.61508</v>
      </c>
      <c r="H292" s="3">
        <v>1253</v>
      </c>
      <c r="I292" s="3">
        <v>7.272407</v>
      </c>
      <c r="J292" s="3">
        <v>360</v>
      </c>
      <c r="K292" s="3">
        <v>3.653142</v>
      </c>
      <c r="L292" s="3">
        <v>194</v>
      </c>
      <c r="M292" s="3">
        <v>6.162867</v>
      </c>
      <c r="N292">
        <v>294</v>
      </c>
      <c r="O292" s="16">
        <v>6.62759433764724e-6</v>
      </c>
      <c r="P292">
        <v>-2.15062919665688</v>
      </c>
      <c r="Q292" t="s">
        <v>131</v>
      </c>
      <c r="R292" t="s">
        <v>136</v>
      </c>
      <c r="S292" t="s">
        <v>136</v>
      </c>
      <c r="T292" t="s">
        <v>1721</v>
      </c>
      <c r="U292" t="s">
        <v>1722</v>
      </c>
      <c r="V292" t="s">
        <v>136</v>
      </c>
      <c r="W292" t="s">
        <v>254</v>
      </c>
      <c r="X292" t="s">
        <v>255</v>
      </c>
      <c r="Y292" t="s">
        <v>1723</v>
      </c>
      <c r="Z292" t="s">
        <v>1724</v>
      </c>
      <c r="AA292" t="s">
        <v>164</v>
      </c>
      <c r="AB292" t="s">
        <v>165</v>
      </c>
      <c r="AC292" t="s">
        <v>1725</v>
      </c>
      <c r="AD292" t="s">
        <v>1726</v>
      </c>
    </row>
    <row r="293" spans="1:30">
      <c r="A293" t="s">
        <v>1727</v>
      </c>
      <c r="B293" t="s">
        <v>136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3.522574</v>
      </c>
      <c r="J293" s="3">
        <v>45</v>
      </c>
      <c r="K293" s="3">
        <v>4.019906</v>
      </c>
      <c r="L293" s="3">
        <v>55</v>
      </c>
      <c r="M293" s="3">
        <v>2.438467</v>
      </c>
      <c r="N293">
        <v>30</v>
      </c>
      <c r="O293" s="16">
        <v>2.45756074434218e-5</v>
      </c>
      <c r="P293">
        <v>5.55469314506681</v>
      </c>
      <c r="Q293" t="s">
        <v>157</v>
      </c>
      <c r="R293" t="s">
        <v>136</v>
      </c>
      <c r="S293" t="s">
        <v>136</v>
      </c>
      <c r="T293" t="s">
        <v>136</v>
      </c>
      <c r="U293" t="s">
        <v>136</v>
      </c>
      <c r="V293" t="s">
        <v>136</v>
      </c>
      <c r="W293" t="s">
        <v>136</v>
      </c>
      <c r="X293" t="s">
        <v>136</v>
      </c>
      <c r="Y293" t="s">
        <v>136</v>
      </c>
      <c r="Z293" t="s">
        <v>136</v>
      </c>
      <c r="AA293" t="s">
        <v>136</v>
      </c>
      <c r="AB293" t="s">
        <v>136</v>
      </c>
      <c r="AC293" t="s">
        <v>136</v>
      </c>
      <c r="AD293" t="s">
        <v>136</v>
      </c>
    </row>
    <row r="294" spans="1:30">
      <c r="A294" t="s">
        <v>1728</v>
      </c>
      <c r="B294" t="s">
        <v>1728</v>
      </c>
      <c r="C294" s="3">
        <v>1.839265</v>
      </c>
      <c r="D294" s="3">
        <v>85</v>
      </c>
      <c r="E294" s="3">
        <v>0.352099</v>
      </c>
      <c r="F294" s="3">
        <v>15</v>
      </c>
      <c r="G294" s="3">
        <v>1.538054</v>
      </c>
      <c r="H294" s="3">
        <v>76</v>
      </c>
      <c r="I294" s="3">
        <v>13.120559</v>
      </c>
      <c r="J294" s="3">
        <v>656</v>
      </c>
      <c r="K294" s="3">
        <v>13.181445</v>
      </c>
      <c r="L294" s="3">
        <v>704</v>
      </c>
      <c r="M294" s="3">
        <v>5.884149</v>
      </c>
      <c r="N294">
        <v>283</v>
      </c>
      <c r="O294" s="16">
        <v>3.81361081714725e-5</v>
      </c>
      <c r="P294">
        <v>2.47967077024526</v>
      </c>
      <c r="Q294" t="s">
        <v>157</v>
      </c>
      <c r="R294" t="s">
        <v>170</v>
      </c>
      <c r="S294" t="s">
        <v>171</v>
      </c>
      <c r="T294" t="s">
        <v>460</v>
      </c>
      <c r="U294" t="s">
        <v>1729</v>
      </c>
      <c r="V294" t="s">
        <v>976</v>
      </c>
      <c r="W294" t="s">
        <v>1224</v>
      </c>
      <c r="X294" t="s">
        <v>1225</v>
      </c>
      <c r="Y294" t="s">
        <v>1730</v>
      </c>
      <c r="Z294" t="s">
        <v>1731</v>
      </c>
      <c r="AA294" t="s">
        <v>174</v>
      </c>
      <c r="AB294" t="s">
        <v>171</v>
      </c>
      <c r="AC294" t="s">
        <v>1732</v>
      </c>
      <c r="AD294" t="s">
        <v>281</v>
      </c>
    </row>
    <row r="295" spans="1:30">
      <c r="A295" t="s">
        <v>1733</v>
      </c>
      <c r="B295" t="s">
        <v>136</v>
      </c>
      <c r="C295" s="3">
        <v>274.082001</v>
      </c>
      <c r="D295" s="3">
        <v>4728</v>
      </c>
      <c r="E295" s="3">
        <v>359.860535</v>
      </c>
      <c r="F295" s="3">
        <v>5499</v>
      </c>
      <c r="G295" s="3">
        <v>273.796234</v>
      </c>
      <c r="H295" s="3">
        <v>5064</v>
      </c>
      <c r="I295" s="3">
        <v>102.498276</v>
      </c>
      <c r="J295" s="3">
        <v>1918</v>
      </c>
      <c r="K295" s="3">
        <v>34.47274</v>
      </c>
      <c r="L295" s="3">
        <v>689</v>
      </c>
      <c r="M295" s="3">
        <v>164.651428</v>
      </c>
      <c r="N295">
        <v>2966</v>
      </c>
      <c r="O295">
        <v>0.00185231377281332</v>
      </c>
      <c r="P295">
        <v>-2.23166435245339</v>
      </c>
      <c r="Q295" t="s">
        <v>131</v>
      </c>
      <c r="R295" t="s">
        <v>136</v>
      </c>
      <c r="S295" t="s">
        <v>136</v>
      </c>
      <c r="T295" t="s">
        <v>136</v>
      </c>
      <c r="U295" t="s">
        <v>136</v>
      </c>
      <c r="V295" t="s">
        <v>136</v>
      </c>
      <c r="W295" t="s">
        <v>136</v>
      </c>
      <c r="X295" t="s">
        <v>136</v>
      </c>
      <c r="Y295" t="s">
        <v>136</v>
      </c>
      <c r="Z295" t="s">
        <v>136</v>
      </c>
      <c r="AA295" t="s">
        <v>136</v>
      </c>
      <c r="AB295" t="s">
        <v>136</v>
      </c>
      <c r="AC295" t="s">
        <v>136</v>
      </c>
      <c r="AD295" t="s">
        <v>136</v>
      </c>
    </row>
    <row r="296" spans="1:30">
      <c r="A296" t="s">
        <v>1734</v>
      </c>
      <c r="B296" t="s">
        <v>1734</v>
      </c>
      <c r="C296" s="3">
        <v>40.053745</v>
      </c>
      <c r="D296" s="3">
        <v>1198</v>
      </c>
      <c r="E296" s="3">
        <v>79.861259</v>
      </c>
      <c r="F296" s="3">
        <v>2115</v>
      </c>
      <c r="G296" s="3">
        <v>52.20594</v>
      </c>
      <c r="H296" s="3">
        <v>1674</v>
      </c>
      <c r="I296" s="3">
        <v>13.260676</v>
      </c>
      <c r="J296" s="3">
        <v>430</v>
      </c>
      <c r="K296" s="3">
        <v>23.926702</v>
      </c>
      <c r="L296" s="3">
        <v>829</v>
      </c>
      <c r="M296" s="3">
        <v>22.336319</v>
      </c>
      <c r="N296">
        <v>698</v>
      </c>
      <c r="O296">
        <v>0.000648695426254801</v>
      </c>
      <c r="P296">
        <v>-2.2431985221004</v>
      </c>
      <c r="Q296" t="s">
        <v>131</v>
      </c>
      <c r="R296" t="s">
        <v>136</v>
      </c>
      <c r="S296" t="s">
        <v>136</v>
      </c>
      <c r="T296" t="s">
        <v>1735</v>
      </c>
      <c r="U296" t="s">
        <v>136</v>
      </c>
      <c r="V296" t="s">
        <v>136</v>
      </c>
      <c r="W296" t="s">
        <v>232</v>
      </c>
      <c r="X296" t="s">
        <v>233</v>
      </c>
      <c r="Y296" t="s">
        <v>1736</v>
      </c>
      <c r="Z296" t="s">
        <v>1737</v>
      </c>
      <c r="AA296" t="s">
        <v>164</v>
      </c>
      <c r="AB296" t="s">
        <v>165</v>
      </c>
      <c r="AC296" t="s">
        <v>1738</v>
      </c>
      <c r="AD296" t="s">
        <v>1739</v>
      </c>
    </row>
    <row r="297" spans="1:30">
      <c r="A297" t="s">
        <v>1740</v>
      </c>
      <c r="B297" t="s">
        <v>1740</v>
      </c>
      <c r="C297" s="3">
        <v>8.597589</v>
      </c>
      <c r="D297" s="3">
        <v>102</v>
      </c>
      <c r="E297" s="3">
        <v>2.561025</v>
      </c>
      <c r="F297" s="3">
        <v>27</v>
      </c>
      <c r="G297" s="3">
        <v>6.162792</v>
      </c>
      <c r="H297" s="3">
        <v>79</v>
      </c>
      <c r="I297" s="3">
        <v>44.730186</v>
      </c>
      <c r="J297" s="3">
        <v>575</v>
      </c>
      <c r="K297" s="3">
        <v>113.628754</v>
      </c>
      <c r="L297" s="3">
        <v>1559</v>
      </c>
      <c r="M297" s="3">
        <v>32.367107</v>
      </c>
      <c r="N297">
        <v>401</v>
      </c>
      <c r="O297" s="16">
        <v>1.78198154677809e-5</v>
      </c>
      <c r="P297">
        <v>2.78512926904481</v>
      </c>
      <c r="Q297" t="s">
        <v>157</v>
      </c>
      <c r="R297" t="s">
        <v>186</v>
      </c>
      <c r="S297" t="s">
        <v>187</v>
      </c>
      <c r="T297" t="s">
        <v>1293</v>
      </c>
      <c r="U297" t="s">
        <v>1294</v>
      </c>
      <c r="V297" t="s">
        <v>439</v>
      </c>
      <c r="W297" t="s">
        <v>186</v>
      </c>
      <c r="X297" t="s">
        <v>187</v>
      </c>
      <c r="Y297" t="s">
        <v>1295</v>
      </c>
      <c r="Z297" t="s">
        <v>1296</v>
      </c>
      <c r="AA297" t="s">
        <v>209</v>
      </c>
      <c r="AB297" t="s">
        <v>187</v>
      </c>
      <c r="AC297" t="s">
        <v>1297</v>
      </c>
      <c r="AD297" t="s">
        <v>1298</v>
      </c>
    </row>
    <row r="298" spans="1:30">
      <c r="A298" t="s">
        <v>1741</v>
      </c>
      <c r="B298" t="s">
        <v>1741</v>
      </c>
      <c r="C298" s="3">
        <v>6.366366</v>
      </c>
      <c r="D298" s="3">
        <v>131</v>
      </c>
      <c r="E298" s="3">
        <v>0.975529</v>
      </c>
      <c r="F298" s="3">
        <v>18</v>
      </c>
      <c r="G298" s="3">
        <v>2.613938</v>
      </c>
      <c r="H298" s="3">
        <v>58</v>
      </c>
      <c r="I298" s="3">
        <v>27.573866</v>
      </c>
      <c r="J298" s="3">
        <v>614</v>
      </c>
      <c r="K298" s="3">
        <v>38.043106</v>
      </c>
      <c r="L298" s="3">
        <v>904</v>
      </c>
      <c r="M298" s="3">
        <v>7.957653</v>
      </c>
      <c r="N298">
        <v>171</v>
      </c>
      <c r="O298">
        <v>0.00400373664362845</v>
      </c>
      <c r="P298">
        <v>2.23302548182815</v>
      </c>
      <c r="Q298" t="s">
        <v>157</v>
      </c>
      <c r="R298" t="s">
        <v>136</v>
      </c>
      <c r="S298" t="s">
        <v>136</v>
      </c>
      <c r="T298" t="s">
        <v>1742</v>
      </c>
      <c r="U298" t="s">
        <v>136</v>
      </c>
      <c r="V298" t="s">
        <v>136</v>
      </c>
      <c r="W298" t="s">
        <v>305</v>
      </c>
      <c r="X298" t="s">
        <v>142</v>
      </c>
      <c r="Y298" t="s">
        <v>1743</v>
      </c>
      <c r="Z298" t="s">
        <v>1744</v>
      </c>
      <c r="AA298" t="s">
        <v>141</v>
      </c>
      <c r="AB298" t="s">
        <v>142</v>
      </c>
      <c r="AC298" t="s">
        <v>1745</v>
      </c>
      <c r="AD298" t="s">
        <v>1746</v>
      </c>
    </row>
    <row r="299" spans="1:30">
      <c r="A299" t="s">
        <v>1747</v>
      </c>
      <c r="B299" t="s">
        <v>1747</v>
      </c>
      <c r="C299" s="3">
        <v>7.499226</v>
      </c>
      <c r="D299" s="3">
        <v>372</v>
      </c>
      <c r="E299" s="3">
        <v>9.502953</v>
      </c>
      <c r="F299" s="3">
        <v>418</v>
      </c>
      <c r="G299" s="3">
        <v>4.495364</v>
      </c>
      <c r="H299" s="3">
        <v>239</v>
      </c>
      <c r="I299" s="3">
        <v>2.903938</v>
      </c>
      <c r="J299" s="3">
        <v>157</v>
      </c>
      <c r="K299" s="3">
        <v>2.827028</v>
      </c>
      <c r="L299" s="3">
        <v>163</v>
      </c>
      <c r="M299" s="3">
        <v>1.825951</v>
      </c>
      <c r="N299">
        <v>95</v>
      </c>
      <c r="O299">
        <v>0.000462748178684167</v>
      </c>
      <c r="P299">
        <v>-2.2201898611224</v>
      </c>
      <c r="Q299" t="s">
        <v>131</v>
      </c>
      <c r="R299" t="s">
        <v>366</v>
      </c>
      <c r="S299" t="s">
        <v>367</v>
      </c>
      <c r="T299" t="s">
        <v>1748</v>
      </c>
      <c r="U299" t="s">
        <v>1749</v>
      </c>
      <c r="V299" t="s">
        <v>136</v>
      </c>
      <c r="W299" t="s">
        <v>254</v>
      </c>
      <c r="X299" t="s">
        <v>255</v>
      </c>
      <c r="Y299" t="s">
        <v>1750</v>
      </c>
      <c r="Z299" t="s">
        <v>1751</v>
      </c>
      <c r="AA299" t="s">
        <v>374</v>
      </c>
      <c r="AB299" t="s">
        <v>367</v>
      </c>
      <c r="AC299" t="s">
        <v>1752</v>
      </c>
      <c r="AD299" t="s">
        <v>792</v>
      </c>
    </row>
    <row r="300" spans="1:30">
      <c r="A300" t="s">
        <v>1753</v>
      </c>
      <c r="B300" t="s">
        <v>1753</v>
      </c>
      <c r="C300" s="3">
        <v>0.629055</v>
      </c>
      <c r="D300" s="3">
        <v>37</v>
      </c>
      <c r="E300" s="3">
        <v>0</v>
      </c>
      <c r="F300" s="3">
        <v>0</v>
      </c>
      <c r="G300" s="3">
        <v>0.469595</v>
      </c>
      <c r="H300" s="3">
        <v>30</v>
      </c>
      <c r="I300" s="3">
        <v>5.491683</v>
      </c>
      <c r="J300" s="3">
        <v>349</v>
      </c>
      <c r="K300" s="3">
        <v>19.197622</v>
      </c>
      <c r="L300" s="3">
        <v>1303</v>
      </c>
      <c r="M300" s="3">
        <v>1.378679</v>
      </c>
      <c r="N300">
        <v>85</v>
      </c>
      <c r="O300">
        <v>0.00180411226056028</v>
      </c>
      <c r="P300">
        <v>3.52851283112331</v>
      </c>
      <c r="Q300" t="s">
        <v>157</v>
      </c>
      <c r="R300" t="s">
        <v>136</v>
      </c>
      <c r="S300" t="s">
        <v>136</v>
      </c>
      <c r="T300" t="s">
        <v>1754</v>
      </c>
      <c r="U300" t="s">
        <v>1755</v>
      </c>
      <c r="V300" t="s">
        <v>136</v>
      </c>
      <c r="W300" t="s">
        <v>1174</v>
      </c>
      <c r="X300" t="s">
        <v>1175</v>
      </c>
      <c r="Y300" t="s">
        <v>1756</v>
      </c>
      <c r="Z300" t="s">
        <v>1757</v>
      </c>
      <c r="AA300" t="s">
        <v>164</v>
      </c>
      <c r="AB300" t="s">
        <v>165</v>
      </c>
      <c r="AC300" t="s">
        <v>1758</v>
      </c>
      <c r="AD300" t="s">
        <v>1759</v>
      </c>
    </row>
    <row r="301" spans="1:30">
      <c r="A301" t="s">
        <v>1760</v>
      </c>
      <c r="B301" t="s">
        <v>136</v>
      </c>
      <c r="C301" s="3">
        <v>0</v>
      </c>
      <c r="D301" s="3">
        <v>0</v>
      </c>
      <c r="E301" s="3">
        <v>0.368606</v>
      </c>
      <c r="F301" s="3">
        <v>4</v>
      </c>
      <c r="G301" s="3">
        <v>0.155376</v>
      </c>
      <c r="H301" s="3">
        <v>2</v>
      </c>
      <c r="I301" s="3">
        <v>4.033053</v>
      </c>
      <c r="J301" s="3">
        <v>53</v>
      </c>
      <c r="K301" s="3">
        <v>6.080092</v>
      </c>
      <c r="L301" s="3">
        <v>83</v>
      </c>
      <c r="M301" s="3">
        <v>6.241174</v>
      </c>
      <c r="N301">
        <v>79</v>
      </c>
      <c r="O301">
        <v>0.000479464843530263</v>
      </c>
      <c r="P301">
        <v>3.59295085738237</v>
      </c>
      <c r="Q301" t="s">
        <v>157</v>
      </c>
      <c r="R301" t="s">
        <v>136</v>
      </c>
      <c r="S301" t="s">
        <v>136</v>
      </c>
      <c r="T301" t="s">
        <v>136</v>
      </c>
      <c r="U301" t="s">
        <v>136</v>
      </c>
      <c r="V301" t="s">
        <v>136</v>
      </c>
      <c r="W301" t="s">
        <v>136</v>
      </c>
      <c r="X301" t="s">
        <v>136</v>
      </c>
      <c r="Y301" t="s">
        <v>136</v>
      </c>
      <c r="Z301" t="s">
        <v>136</v>
      </c>
      <c r="AA301" t="s">
        <v>136</v>
      </c>
      <c r="AB301" t="s">
        <v>136</v>
      </c>
      <c r="AC301" t="s">
        <v>136</v>
      </c>
      <c r="AD301" t="s">
        <v>136</v>
      </c>
    </row>
    <row r="302" spans="1:30">
      <c r="A302" t="s">
        <v>1761</v>
      </c>
      <c r="B302" t="s">
        <v>1761</v>
      </c>
      <c r="C302" s="3">
        <v>0.106183</v>
      </c>
      <c r="D302" s="3">
        <v>8</v>
      </c>
      <c r="E302" s="3">
        <v>0</v>
      </c>
      <c r="F302" s="3">
        <v>0</v>
      </c>
      <c r="G302" s="3">
        <v>0.10307</v>
      </c>
      <c r="H302" s="3">
        <v>8</v>
      </c>
      <c r="I302" s="3">
        <v>1.749422</v>
      </c>
      <c r="J302" s="3">
        <v>138</v>
      </c>
      <c r="K302" s="3">
        <v>1.275518</v>
      </c>
      <c r="L302" s="3">
        <v>107</v>
      </c>
      <c r="M302" s="3">
        <v>1.077729</v>
      </c>
      <c r="N302">
        <v>82</v>
      </c>
      <c r="O302" s="16">
        <v>1.21142128724454e-5</v>
      </c>
      <c r="P302">
        <v>3.46569062284332</v>
      </c>
      <c r="Q302" t="s">
        <v>157</v>
      </c>
      <c r="R302" t="s">
        <v>241</v>
      </c>
      <c r="S302" t="s">
        <v>242</v>
      </c>
      <c r="T302" t="s">
        <v>635</v>
      </c>
      <c r="U302" t="s">
        <v>1762</v>
      </c>
      <c r="V302" t="s">
        <v>136</v>
      </c>
      <c r="W302" t="s">
        <v>254</v>
      </c>
      <c r="X302" t="s">
        <v>255</v>
      </c>
      <c r="Y302" t="s">
        <v>1763</v>
      </c>
      <c r="Z302" t="s">
        <v>1764</v>
      </c>
      <c r="AA302" t="s">
        <v>248</v>
      </c>
      <c r="AB302" t="s">
        <v>242</v>
      </c>
      <c r="AC302" t="s">
        <v>1765</v>
      </c>
      <c r="AD302" t="s">
        <v>640</v>
      </c>
    </row>
    <row r="303" spans="1:30">
      <c r="A303" t="s">
        <v>1766</v>
      </c>
      <c r="B303" t="s">
        <v>136</v>
      </c>
      <c r="C303" s="3">
        <v>0.533164</v>
      </c>
      <c r="D303" s="3">
        <v>20</v>
      </c>
      <c r="E303" s="3">
        <v>0.570951</v>
      </c>
      <c r="F303" s="3">
        <v>13</v>
      </c>
      <c r="G303" s="3">
        <v>1.351217</v>
      </c>
      <c r="H303" s="3">
        <v>41</v>
      </c>
      <c r="I303" s="3">
        <v>22.233773</v>
      </c>
      <c r="J303" s="3">
        <v>523</v>
      </c>
      <c r="K303" s="3">
        <v>10.5676399999999</v>
      </c>
      <c r="L303" s="3">
        <v>327</v>
      </c>
      <c r="M303" s="3">
        <v>14.801729</v>
      </c>
      <c r="N303">
        <v>353</v>
      </c>
      <c r="O303" s="16">
        <v>6.01657987149622e-10</v>
      </c>
      <c r="P303">
        <v>3.18475710913402</v>
      </c>
      <c r="Q303" t="s">
        <v>157</v>
      </c>
      <c r="R303" t="s">
        <v>136</v>
      </c>
      <c r="S303" t="s">
        <v>136</v>
      </c>
      <c r="T303" t="s">
        <v>136</v>
      </c>
      <c r="U303" t="s">
        <v>136</v>
      </c>
      <c r="V303" t="s">
        <v>136</v>
      </c>
      <c r="W303" t="s">
        <v>136</v>
      </c>
      <c r="X303" t="s">
        <v>136</v>
      </c>
      <c r="Y303" t="s">
        <v>136</v>
      </c>
      <c r="Z303" t="s">
        <v>136</v>
      </c>
      <c r="AA303" t="s">
        <v>136</v>
      </c>
      <c r="AB303" t="s">
        <v>136</v>
      </c>
      <c r="AC303" t="s">
        <v>136</v>
      </c>
      <c r="AD303" t="s">
        <v>136</v>
      </c>
    </row>
    <row r="304" spans="1:30">
      <c r="A304" t="s">
        <v>1767</v>
      </c>
      <c r="B304" t="s">
        <v>1767</v>
      </c>
      <c r="C304" s="3">
        <v>26.545513</v>
      </c>
      <c r="D304" s="3">
        <v>1751</v>
      </c>
      <c r="E304" s="3">
        <v>64.691528</v>
      </c>
      <c r="F304" s="3">
        <v>3779</v>
      </c>
      <c r="G304" s="3">
        <v>37.237137</v>
      </c>
      <c r="H304" s="3">
        <v>2633</v>
      </c>
      <c r="I304" s="3">
        <v>12.75079</v>
      </c>
      <c r="J304" s="3">
        <v>912</v>
      </c>
      <c r="K304" s="3">
        <v>13.335518</v>
      </c>
      <c r="L304" s="3">
        <v>1019</v>
      </c>
      <c r="M304" s="3">
        <v>17.886168</v>
      </c>
      <c r="N304">
        <v>1232</v>
      </c>
      <c r="O304">
        <v>0.000708130812368496</v>
      </c>
      <c r="P304">
        <v>-2.29122386601947</v>
      </c>
      <c r="Q304" t="s">
        <v>131</v>
      </c>
      <c r="R304" t="s">
        <v>136</v>
      </c>
      <c r="S304" t="s">
        <v>136</v>
      </c>
      <c r="T304" t="s">
        <v>1768</v>
      </c>
      <c r="U304" t="s">
        <v>1769</v>
      </c>
      <c r="V304" t="s">
        <v>136</v>
      </c>
      <c r="W304" t="s">
        <v>136</v>
      </c>
      <c r="X304" t="s">
        <v>136</v>
      </c>
      <c r="Y304" t="s">
        <v>1770</v>
      </c>
      <c r="Z304" t="s">
        <v>1771</v>
      </c>
      <c r="AA304" t="s">
        <v>141</v>
      </c>
      <c r="AB304" t="s">
        <v>142</v>
      </c>
      <c r="AC304" t="s">
        <v>1772</v>
      </c>
      <c r="AD304" t="s">
        <v>1773</v>
      </c>
    </row>
    <row r="305" spans="1:30">
      <c r="A305" t="s">
        <v>1774</v>
      </c>
      <c r="B305" t="s">
        <v>1774</v>
      </c>
      <c r="C305" s="3">
        <v>0.133891</v>
      </c>
      <c r="D305" s="3">
        <v>10</v>
      </c>
      <c r="E305" s="3">
        <v>0.080936</v>
      </c>
      <c r="F305" s="3">
        <v>6</v>
      </c>
      <c r="G305" s="3">
        <v>0.310252</v>
      </c>
      <c r="H305" s="3">
        <v>25</v>
      </c>
      <c r="I305" s="3">
        <v>1.799782</v>
      </c>
      <c r="J305" s="3">
        <v>142</v>
      </c>
      <c r="K305" s="3">
        <v>2.381857</v>
      </c>
      <c r="L305" s="3">
        <v>201</v>
      </c>
      <c r="M305" s="3">
        <v>2.007248</v>
      </c>
      <c r="N305">
        <v>153</v>
      </c>
      <c r="O305" s="16">
        <v>1.21962062635758e-5</v>
      </c>
      <c r="P305">
        <v>2.76471092146111</v>
      </c>
      <c r="Q305" t="s">
        <v>157</v>
      </c>
      <c r="R305" t="s">
        <v>136</v>
      </c>
      <c r="S305" t="s">
        <v>136</v>
      </c>
      <c r="T305" t="s">
        <v>768</v>
      </c>
      <c r="U305" t="s">
        <v>1775</v>
      </c>
      <c r="V305" t="s">
        <v>1356</v>
      </c>
      <c r="W305" t="s">
        <v>136</v>
      </c>
      <c r="X305" t="s">
        <v>136</v>
      </c>
      <c r="Y305" t="s">
        <v>770</v>
      </c>
      <c r="Z305" t="s">
        <v>1776</v>
      </c>
      <c r="AA305" t="s">
        <v>141</v>
      </c>
      <c r="AB305" t="s">
        <v>142</v>
      </c>
      <c r="AC305" t="s">
        <v>1777</v>
      </c>
      <c r="AD305" t="s">
        <v>281</v>
      </c>
    </row>
    <row r="306" spans="1:30">
      <c r="A306" t="s">
        <v>1778</v>
      </c>
      <c r="B306" t="s">
        <v>1778</v>
      </c>
      <c r="C306" s="3">
        <v>111.243729</v>
      </c>
      <c r="D306" s="3">
        <v>6918</v>
      </c>
      <c r="E306" s="3">
        <v>555.729309</v>
      </c>
      <c r="F306" s="3">
        <v>30610</v>
      </c>
      <c r="G306" s="3">
        <v>162.268143</v>
      </c>
      <c r="H306" s="3">
        <v>10819</v>
      </c>
      <c r="I306" s="3">
        <v>9.533783</v>
      </c>
      <c r="J306" s="3">
        <v>643</v>
      </c>
      <c r="K306" s="3">
        <v>19.600346</v>
      </c>
      <c r="L306" s="3">
        <v>1412</v>
      </c>
      <c r="M306" s="3">
        <v>38.456814</v>
      </c>
      <c r="N306">
        <v>2497</v>
      </c>
      <c r="O306" s="16">
        <v>3.67523818347111e-6</v>
      </c>
      <c r="P306">
        <v>-4.14700842026847</v>
      </c>
      <c r="Q306" t="s">
        <v>131</v>
      </c>
      <c r="R306" t="s">
        <v>1086</v>
      </c>
      <c r="S306" t="s">
        <v>1087</v>
      </c>
      <c r="T306" t="s">
        <v>1779</v>
      </c>
      <c r="U306" t="s">
        <v>1780</v>
      </c>
      <c r="V306" t="s">
        <v>136</v>
      </c>
      <c r="W306" t="s">
        <v>371</v>
      </c>
      <c r="X306" t="s">
        <v>293</v>
      </c>
      <c r="Y306" t="s">
        <v>1091</v>
      </c>
      <c r="Z306" t="s">
        <v>1781</v>
      </c>
      <c r="AA306" t="s">
        <v>292</v>
      </c>
      <c r="AB306" t="s">
        <v>293</v>
      </c>
      <c r="AC306" t="s">
        <v>313</v>
      </c>
      <c r="AD306" t="s">
        <v>1782</v>
      </c>
    </row>
    <row r="307" spans="1:30">
      <c r="A307" t="s">
        <v>1783</v>
      </c>
      <c r="B307" t="s">
        <v>1783</v>
      </c>
      <c r="C307" s="3">
        <v>0.038371</v>
      </c>
      <c r="D307" s="3">
        <v>2</v>
      </c>
      <c r="E307" s="3">
        <v>0</v>
      </c>
      <c r="F307" s="3">
        <v>0</v>
      </c>
      <c r="G307" s="3">
        <v>0.169211</v>
      </c>
      <c r="H307" s="3">
        <v>10</v>
      </c>
      <c r="I307" s="3">
        <v>4.721794</v>
      </c>
      <c r="J307" s="3">
        <v>266</v>
      </c>
      <c r="K307" s="3">
        <v>6.533623</v>
      </c>
      <c r="L307" s="3">
        <v>392</v>
      </c>
      <c r="M307" s="3">
        <v>1.010252</v>
      </c>
      <c r="N307">
        <v>55</v>
      </c>
      <c r="O307" s="16">
        <v>4.52394175666014e-6</v>
      </c>
      <c r="P307">
        <v>4.60389047548523</v>
      </c>
      <c r="Q307" t="s">
        <v>157</v>
      </c>
      <c r="R307" t="s">
        <v>136</v>
      </c>
      <c r="S307" t="s">
        <v>136</v>
      </c>
      <c r="T307" t="s">
        <v>1784</v>
      </c>
      <c r="U307" t="s">
        <v>1785</v>
      </c>
      <c r="V307" t="s">
        <v>136</v>
      </c>
      <c r="W307" t="s">
        <v>305</v>
      </c>
      <c r="X307" t="s">
        <v>142</v>
      </c>
      <c r="Y307" t="s">
        <v>1786</v>
      </c>
      <c r="Z307" t="s">
        <v>1787</v>
      </c>
      <c r="AA307" t="s">
        <v>141</v>
      </c>
      <c r="AB307" t="s">
        <v>142</v>
      </c>
      <c r="AC307" t="s">
        <v>1788</v>
      </c>
      <c r="AD307" t="s">
        <v>1649</v>
      </c>
    </row>
    <row r="308" spans="1:30">
      <c r="A308" t="s">
        <v>1789</v>
      </c>
      <c r="B308" t="s">
        <v>1789</v>
      </c>
      <c r="C308" s="3">
        <v>0.698899</v>
      </c>
      <c r="D308" s="3">
        <v>21</v>
      </c>
      <c r="E308" s="3">
        <v>0</v>
      </c>
      <c r="F308" s="3">
        <v>0</v>
      </c>
      <c r="G308" s="3">
        <v>0.579715</v>
      </c>
      <c r="H308" s="3">
        <v>19</v>
      </c>
      <c r="I308" s="3">
        <v>8.537901</v>
      </c>
      <c r="J308" s="3">
        <v>278</v>
      </c>
      <c r="K308" s="3">
        <v>15.392885</v>
      </c>
      <c r="L308" s="3">
        <v>535</v>
      </c>
      <c r="M308" s="3">
        <v>2.293296</v>
      </c>
      <c r="N308">
        <v>72</v>
      </c>
      <c r="O308">
        <v>0.000664250985079614</v>
      </c>
      <c r="P308">
        <v>3.44838082168189</v>
      </c>
      <c r="Q308" t="s">
        <v>157</v>
      </c>
      <c r="R308" t="s">
        <v>136</v>
      </c>
      <c r="S308" t="s">
        <v>136</v>
      </c>
      <c r="T308" t="s">
        <v>1790</v>
      </c>
      <c r="U308" t="s">
        <v>1791</v>
      </c>
      <c r="V308" t="s">
        <v>136</v>
      </c>
      <c r="W308" t="s">
        <v>1382</v>
      </c>
      <c r="X308" t="s">
        <v>1383</v>
      </c>
      <c r="Y308" t="s">
        <v>1792</v>
      </c>
      <c r="Z308" t="s">
        <v>1793</v>
      </c>
      <c r="AA308" t="s">
        <v>164</v>
      </c>
      <c r="AB308" t="s">
        <v>165</v>
      </c>
      <c r="AC308" t="s">
        <v>1794</v>
      </c>
      <c r="AD308" t="s">
        <v>1795</v>
      </c>
    </row>
    <row r="309" spans="1:30">
      <c r="A309" t="s">
        <v>1796</v>
      </c>
      <c r="B309" t="s">
        <v>136</v>
      </c>
      <c r="C309" s="3">
        <v>0.528079</v>
      </c>
      <c r="D309" s="3">
        <v>18</v>
      </c>
      <c r="E309" s="3">
        <v>0</v>
      </c>
      <c r="F309" s="3">
        <v>0</v>
      </c>
      <c r="G309" s="3">
        <v>0.257603</v>
      </c>
      <c r="H309" s="3">
        <v>10</v>
      </c>
      <c r="I309" s="3">
        <v>3.56638</v>
      </c>
      <c r="J309" s="3">
        <v>127</v>
      </c>
      <c r="K309" s="3">
        <v>4.633128</v>
      </c>
      <c r="L309" s="3">
        <v>176</v>
      </c>
      <c r="M309" s="3">
        <v>2.098017</v>
      </c>
      <c r="N309">
        <v>72</v>
      </c>
      <c r="O309">
        <v>0.00172753428410804</v>
      </c>
      <c r="P309">
        <v>2.88377902316735</v>
      </c>
      <c r="Q309" t="s">
        <v>157</v>
      </c>
      <c r="R309" t="s">
        <v>136</v>
      </c>
      <c r="S309" t="s">
        <v>136</v>
      </c>
      <c r="T309" t="s">
        <v>136</v>
      </c>
      <c r="U309" t="s">
        <v>136</v>
      </c>
      <c r="V309" t="s">
        <v>136</v>
      </c>
      <c r="W309" t="s">
        <v>136</v>
      </c>
      <c r="X309" t="s">
        <v>136</v>
      </c>
      <c r="Y309" t="s">
        <v>136</v>
      </c>
      <c r="Z309" t="s">
        <v>136</v>
      </c>
      <c r="AA309" t="s">
        <v>136</v>
      </c>
      <c r="AB309" t="s">
        <v>136</v>
      </c>
      <c r="AC309" t="s">
        <v>1797</v>
      </c>
      <c r="AD309" t="s">
        <v>136</v>
      </c>
    </row>
    <row r="310" spans="1:30">
      <c r="A310" t="s">
        <v>1798</v>
      </c>
      <c r="B310" t="s">
        <v>1798</v>
      </c>
      <c r="C310" s="3">
        <v>1.981137</v>
      </c>
      <c r="D310" s="3">
        <v>165</v>
      </c>
      <c r="E310" s="3">
        <v>0.82369</v>
      </c>
      <c r="F310" s="3">
        <v>61</v>
      </c>
      <c r="G310" s="3">
        <v>1.622379</v>
      </c>
      <c r="H310" s="3">
        <v>145</v>
      </c>
      <c r="I310" s="3">
        <v>0.041617</v>
      </c>
      <c r="J310" s="3">
        <v>4</v>
      </c>
      <c r="K310" s="3">
        <v>0.198464</v>
      </c>
      <c r="L310" s="3">
        <v>20</v>
      </c>
      <c r="M310" s="3">
        <v>0.237878</v>
      </c>
      <c r="N310">
        <v>21</v>
      </c>
      <c r="O310" s="16">
        <v>1.34456158826826e-6</v>
      </c>
      <c r="P310">
        <v>-3.49231310672853</v>
      </c>
      <c r="Q310" t="s">
        <v>131</v>
      </c>
      <c r="R310" t="s">
        <v>186</v>
      </c>
      <c r="S310" t="s">
        <v>187</v>
      </c>
      <c r="T310" t="s">
        <v>1799</v>
      </c>
      <c r="U310" t="s">
        <v>1800</v>
      </c>
      <c r="V310" t="s">
        <v>136</v>
      </c>
      <c r="W310" t="s">
        <v>186</v>
      </c>
      <c r="X310" t="s">
        <v>187</v>
      </c>
      <c r="Y310" t="s">
        <v>1801</v>
      </c>
      <c r="Z310" t="s">
        <v>1802</v>
      </c>
      <c r="AA310" t="s">
        <v>209</v>
      </c>
      <c r="AB310" t="s">
        <v>187</v>
      </c>
      <c r="AC310" t="s">
        <v>1803</v>
      </c>
      <c r="AD310" t="s">
        <v>1155</v>
      </c>
    </row>
    <row r="311" spans="1:30">
      <c r="A311" t="s">
        <v>1804</v>
      </c>
      <c r="B311" t="s">
        <v>1804</v>
      </c>
      <c r="C311" s="3">
        <v>0.038037</v>
      </c>
      <c r="D311" s="3">
        <v>2</v>
      </c>
      <c r="E311" s="3">
        <v>0</v>
      </c>
      <c r="F311" s="3">
        <v>0</v>
      </c>
      <c r="G311" s="3">
        <v>0</v>
      </c>
      <c r="H311" s="3">
        <v>0</v>
      </c>
      <c r="I311" s="3">
        <v>0.827443</v>
      </c>
      <c r="J311" s="3">
        <v>46</v>
      </c>
      <c r="K311" s="3">
        <v>1.212538</v>
      </c>
      <c r="L311" s="3">
        <v>71</v>
      </c>
      <c r="M311" s="3">
        <v>0.605132</v>
      </c>
      <c r="N311">
        <v>32</v>
      </c>
      <c r="O311" s="16">
        <v>8.34568200301276e-5</v>
      </c>
      <c r="P311">
        <v>4.50110118709002</v>
      </c>
      <c r="Q311" t="s">
        <v>157</v>
      </c>
      <c r="R311" t="s">
        <v>412</v>
      </c>
      <c r="S311" t="s">
        <v>413</v>
      </c>
      <c r="T311" t="s">
        <v>1805</v>
      </c>
      <c r="U311" t="s">
        <v>1806</v>
      </c>
      <c r="V311" t="s">
        <v>1807</v>
      </c>
      <c r="W311" t="s">
        <v>412</v>
      </c>
      <c r="X311" t="s">
        <v>413</v>
      </c>
      <c r="Y311" t="s">
        <v>1808</v>
      </c>
      <c r="Z311" t="s">
        <v>1809</v>
      </c>
      <c r="AA311" t="s">
        <v>419</v>
      </c>
      <c r="AB311" t="s">
        <v>413</v>
      </c>
      <c r="AC311" t="s">
        <v>1810</v>
      </c>
      <c r="AD311" t="s">
        <v>1811</v>
      </c>
    </row>
    <row r="312" spans="1:30">
      <c r="A312" t="s">
        <v>1812</v>
      </c>
      <c r="B312" t="s">
        <v>1812</v>
      </c>
      <c r="C312" s="3">
        <v>5.281612</v>
      </c>
      <c r="D312" s="3">
        <v>708</v>
      </c>
      <c r="E312" s="3">
        <v>2.848139</v>
      </c>
      <c r="F312" s="3">
        <v>339</v>
      </c>
      <c r="G312" s="3">
        <v>3.965796</v>
      </c>
      <c r="H312" s="3">
        <v>570</v>
      </c>
      <c r="I312" s="3">
        <v>1.155217</v>
      </c>
      <c r="J312" s="3">
        <v>168</v>
      </c>
      <c r="K312" s="3">
        <v>0.650459</v>
      </c>
      <c r="L312" s="3">
        <v>101</v>
      </c>
      <c r="M312" s="3">
        <v>1.837177</v>
      </c>
      <c r="N312">
        <v>258</v>
      </c>
      <c r="O312" s="16">
        <v>2.34436245761767e-5</v>
      </c>
      <c r="P312">
        <v>-2.27373406011067</v>
      </c>
      <c r="Q312" t="s">
        <v>131</v>
      </c>
      <c r="R312" t="s">
        <v>136</v>
      </c>
      <c r="S312" t="s">
        <v>136</v>
      </c>
      <c r="T312" t="s">
        <v>1813</v>
      </c>
      <c r="U312" t="s">
        <v>1814</v>
      </c>
      <c r="V312" t="s">
        <v>136</v>
      </c>
      <c r="W312" t="s">
        <v>254</v>
      </c>
      <c r="X312" t="s">
        <v>255</v>
      </c>
      <c r="Y312" t="s">
        <v>1815</v>
      </c>
      <c r="Z312" t="s">
        <v>1816</v>
      </c>
      <c r="AA312" t="s">
        <v>164</v>
      </c>
      <c r="AB312" t="s">
        <v>165</v>
      </c>
      <c r="AC312" t="s">
        <v>1817</v>
      </c>
      <c r="AD312" t="s">
        <v>1818</v>
      </c>
    </row>
    <row r="313" spans="1:30">
      <c r="A313" t="s">
        <v>1819</v>
      </c>
      <c r="B313" t="s">
        <v>136</v>
      </c>
      <c r="C313" s="3">
        <v>0.680473</v>
      </c>
      <c r="D313" s="3">
        <v>24</v>
      </c>
      <c r="E313" s="3">
        <v>0.271757</v>
      </c>
      <c r="F313" s="3">
        <v>8</v>
      </c>
      <c r="G313" s="3">
        <v>0.225113</v>
      </c>
      <c r="H313" s="3">
        <v>9</v>
      </c>
      <c r="I313" s="3">
        <v>1.613095</v>
      </c>
      <c r="J313" s="3">
        <v>57</v>
      </c>
      <c r="K313" s="3">
        <v>34.8585069999999</v>
      </c>
      <c r="L313" s="3">
        <v>1304</v>
      </c>
      <c r="M313" s="3">
        <v>1.655373</v>
      </c>
      <c r="N313">
        <v>57</v>
      </c>
      <c r="O313">
        <v>0.000889900322479164</v>
      </c>
      <c r="P313">
        <v>3.68882041887391</v>
      </c>
      <c r="Q313" t="s">
        <v>157</v>
      </c>
      <c r="R313" t="s">
        <v>136</v>
      </c>
      <c r="S313" t="s">
        <v>136</v>
      </c>
      <c r="T313" t="s">
        <v>1820</v>
      </c>
      <c r="U313" t="s">
        <v>136</v>
      </c>
      <c r="V313" t="s">
        <v>136</v>
      </c>
      <c r="W313" t="s">
        <v>136</v>
      </c>
      <c r="X313" t="s">
        <v>136</v>
      </c>
      <c r="Y313" t="s">
        <v>136</v>
      </c>
      <c r="Z313" t="s">
        <v>1821</v>
      </c>
      <c r="AA313" t="s">
        <v>164</v>
      </c>
      <c r="AB313" t="s">
        <v>165</v>
      </c>
      <c r="AC313" t="s">
        <v>1822</v>
      </c>
      <c r="AD313" t="s">
        <v>1823</v>
      </c>
    </row>
    <row r="314" spans="1:30">
      <c r="A314" t="s">
        <v>1824</v>
      </c>
      <c r="B314" t="s">
        <v>136</v>
      </c>
      <c r="C314" s="3">
        <v>3.125587</v>
      </c>
      <c r="D314" s="3">
        <v>79</v>
      </c>
      <c r="E314" s="3">
        <v>3.657098</v>
      </c>
      <c r="F314" s="3">
        <v>81</v>
      </c>
      <c r="G314" s="3">
        <v>3.413531</v>
      </c>
      <c r="H314" s="3">
        <v>92</v>
      </c>
      <c r="I314" s="3">
        <v>0.949589</v>
      </c>
      <c r="J314" s="3">
        <v>26</v>
      </c>
      <c r="K314" s="3">
        <v>0.273792</v>
      </c>
      <c r="L314" s="3">
        <v>8</v>
      </c>
      <c r="M314" s="3">
        <v>0.834144</v>
      </c>
      <c r="N314">
        <v>22</v>
      </c>
      <c r="O314" s="16">
        <v>5.23463875459007e-5</v>
      </c>
      <c r="P314">
        <v>-2.88493057112447</v>
      </c>
      <c r="Q314" t="s">
        <v>131</v>
      </c>
      <c r="R314" t="s">
        <v>136</v>
      </c>
      <c r="S314" t="s">
        <v>136</v>
      </c>
      <c r="T314" t="s">
        <v>1825</v>
      </c>
      <c r="U314" t="s">
        <v>136</v>
      </c>
      <c r="V314" t="s">
        <v>136</v>
      </c>
      <c r="W314" t="s">
        <v>136</v>
      </c>
      <c r="X314" t="s">
        <v>136</v>
      </c>
      <c r="Y314" t="s">
        <v>136</v>
      </c>
      <c r="Z314" t="s">
        <v>136</v>
      </c>
      <c r="AA314" t="s">
        <v>136</v>
      </c>
      <c r="AB314" t="s">
        <v>136</v>
      </c>
      <c r="AC314" t="s">
        <v>1826</v>
      </c>
      <c r="AD314" t="s">
        <v>1827</v>
      </c>
    </row>
    <row r="315" spans="1:30">
      <c r="A315" t="s">
        <v>1828</v>
      </c>
      <c r="B315" t="s">
        <v>1828</v>
      </c>
      <c r="C315" s="3">
        <v>0.617222</v>
      </c>
      <c r="D315" s="3">
        <v>34</v>
      </c>
      <c r="E315" s="3">
        <v>0.08217</v>
      </c>
      <c r="F315" s="3">
        <v>4</v>
      </c>
      <c r="G315" s="3">
        <v>1.047312</v>
      </c>
      <c r="H315" s="3">
        <v>61</v>
      </c>
      <c r="I315" s="3">
        <v>2.345516</v>
      </c>
      <c r="J315" s="3">
        <v>138</v>
      </c>
      <c r="K315" s="3">
        <v>17.914181</v>
      </c>
      <c r="L315" s="3">
        <v>1122</v>
      </c>
      <c r="M315" s="3">
        <v>2.610681</v>
      </c>
      <c r="N315">
        <v>148</v>
      </c>
      <c r="O315">
        <v>0.00381177873745323</v>
      </c>
      <c r="P315">
        <v>2.89027794978816</v>
      </c>
      <c r="Q315" t="s">
        <v>157</v>
      </c>
      <c r="R315" t="s">
        <v>136</v>
      </c>
      <c r="S315" t="s">
        <v>136</v>
      </c>
      <c r="T315" t="s">
        <v>1829</v>
      </c>
      <c r="U315" t="s">
        <v>1830</v>
      </c>
      <c r="V315" t="s">
        <v>1831</v>
      </c>
      <c r="W315" t="s">
        <v>136</v>
      </c>
      <c r="X315" t="s">
        <v>136</v>
      </c>
      <c r="Y315" t="s">
        <v>1832</v>
      </c>
      <c r="Z315" t="s">
        <v>1833</v>
      </c>
      <c r="AA315" t="s">
        <v>141</v>
      </c>
      <c r="AB315" t="s">
        <v>142</v>
      </c>
      <c r="AC315" t="s">
        <v>183</v>
      </c>
      <c r="AD315" t="s">
        <v>1834</v>
      </c>
    </row>
    <row r="316" spans="1:30">
      <c r="A316" t="s">
        <v>1835</v>
      </c>
      <c r="B316" t="s">
        <v>1835</v>
      </c>
      <c r="C316" s="3">
        <v>5.684889</v>
      </c>
      <c r="D316" s="3">
        <v>298</v>
      </c>
      <c r="E316" s="3">
        <v>24.948662</v>
      </c>
      <c r="F316" s="3">
        <v>1159</v>
      </c>
      <c r="G316" s="3">
        <v>10.332648</v>
      </c>
      <c r="H316" s="3">
        <v>581</v>
      </c>
      <c r="I316" s="3">
        <v>2.107801</v>
      </c>
      <c r="J316" s="3">
        <v>120</v>
      </c>
      <c r="K316" s="3">
        <v>1.6991</v>
      </c>
      <c r="L316" s="3">
        <v>104</v>
      </c>
      <c r="M316" s="3">
        <v>2.61458</v>
      </c>
      <c r="N316">
        <v>144</v>
      </c>
      <c r="O316" s="16">
        <v>2.51397990596114e-5</v>
      </c>
      <c r="P316">
        <v>-3.35836893364936</v>
      </c>
      <c r="Q316" t="s">
        <v>131</v>
      </c>
      <c r="R316" t="s">
        <v>241</v>
      </c>
      <c r="S316" t="s">
        <v>242</v>
      </c>
      <c r="T316" t="s">
        <v>243</v>
      </c>
      <c r="U316" t="s">
        <v>1836</v>
      </c>
      <c r="V316" t="s">
        <v>1837</v>
      </c>
      <c r="W316" t="s">
        <v>241</v>
      </c>
      <c r="X316" t="s">
        <v>242</v>
      </c>
      <c r="Y316" t="s">
        <v>1838</v>
      </c>
      <c r="Z316" t="s">
        <v>1839</v>
      </c>
      <c r="AA316" t="s">
        <v>248</v>
      </c>
      <c r="AB316" t="s">
        <v>242</v>
      </c>
      <c r="AC316" t="s">
        <v>1840</v>
      </c>
      <c r="AD316" t="s">
        <v>250</v>
      </c>
    </row>
    <row r="317" spans="1:30">
      <c r="A317" t="s">
        <v>1841</v>
      </c>
      <c r="B317" t="s">
        <v>1841</v>
      </c>
      <c r="C317" s="3">
        <v>2.140853</v>
      </c>
      <c r="D317" s="3">
        <v>71</v>
      </c>
      <c r="E317" s="3">
        <v>10.898581</v>
      </c>
      <c r="F317" s="3">
        <v>319</v>
      </c>
      <c r="G317" s="3">
        <v>3.377162</v>
      </c>
      <c r="H317" s="3">
        <v>120</v>
      </c>
      <c r="I317" s="3">
        <v>0.547104</v>
      </c>
      <c r="J317" s="3">
        <v>20</v>
      </c>
      <c r="K317" s="3">
        <v>0.144288</v>
      </c>
      <c r="L317" s="3">
        <v>6</v>
      </c>
      <c r="M317" s="3">
        <v>0.870184</v>
      </c>
      <c r="N317">
        <v>30</v>
      </c>
      <c r="O317" s="16">
        <v>5.47589943637007e-5</v>
      </c>
      <c r="P317">
        <v>-3.88594025367619</v>
      </c>
      <c r="Q317" t="s">
        <v>131</v>
      </c>
      <c r="R317" t="s">
        <v>254</v>
      </c>
      <c r="S317" t="s">
        <v>255</v>
      </c>
      <c r="T317" t="s">
        <v>136</v>
      </c>
      <c r="U317" t="s">
        <v>1842</v>
      </c>
      <c r="V317" t="s">
        <v>1843</v>
      </c>
      <c r="W317" t="s">
        <v>241</v>
      </c>
      <c r="X317" t="s">
        <v>242</v>
      </c>
      <c r="Y317" t="s">
        <v>1844</v>
      </c>
      <c r="Z317" t="s">
        <v>1845</v>
      </c>
      <c r="AA317" t="s">
        <v>164</v>
      </c>
      <c r="AB317" t="s">
        <v>165</v>
      </c>
      <c r="AC317" t="s">
        <v>1846</v>
      </c>
      <c r="AD317" t="s">
        <v>136</v>
      </c>
    </row>
    <row r="318" spans="1:30">
      <c r="A318" t="s">
        <v>1847</v>
      </c>
      <c r="B318" t="s">
        <v>1847</v>
      </c>
      <c r="C318" s="3">
        <v>1.381172</v>
      </c>
      <c r="D318" s="3">
        <v>38</v>
      </c>
      <c r="E318" s="3">
        <v>6.546279</v>
      </c>
      <c r="F318" s="3">
        <v>159</v>
      </c>
      <c r="G318" s="3">
        <v>2.148933</v>
      </c>
      <c r="H318" s="3">
        <v>64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>
        <v>0</v>
      </c>
      <c r="O318" s="16">
        <v>3.47257927825273e-10</v>
      </c>
      <c r="P318">
        <v>-7.60609127511159</v>
      </c>
      <c r="Q318" t="s">
        <v>131</v>
      </c>
      <c r="R318" t="s">
        <v>136</v>
      </c>
      <c r="S318" t="s">
        <v>136</v>
      </c>
      <c r="T318" t="s">
        <v>1848</v>
      </c>
      <c r="U318" t="s">
        <v>136</v>
      </c>
      <c r="V318" t="s">
        <v>136</v>
      </c>
      <c r="W318" t="s">
        <v>136</v>
      </c>
      <c r="X318" t="s">
        <v>136</v>
      </c>
      <c r="Y318" t="s">
        <v>1406</v>
      </c>
      <c r="Z318" t="s">
        <v>136</v>
      </c>
      <c r="AA318" t="s">
        <v>83</v>
      </c>
      <c r="AB318" t="s">
        <v>191</v>
      </c>
      <c r="AC318" t="s">
        <v>1849</v>
      </c>
      <c r="AD318" t="s">
        <v>195</v>
      </c>
    </row>
    <row r="319" spans="1:30">
      <c r="A319" t="s">
        <v>1850</v>
      </c>
      <c r="B319" t="s">
        <v>136</v>
      </c>
      <c r="C319" s="3">
        <v>3.644911</v>
      </c>
      <c r="D319" s="3">
        <v>101</v>
      </c>
      <c r="E319" s="3">
        <v>1.098791</v>
      </c>
      <c r="F319" s="3">
        <v>27</v>
      </c>
      <c r="G319" s="3">
        <v>3.768711</v>
      </c>
      <c r="H319" s="3">
        <v>111</v>
      </c>
      <c r="I319" s="3">
        <v>1.020938</v>
      </c>
      <c r="J319" s="3">
        <v>31</v>
      </c>
      <c r="K319" s="3">
        <v>0.689017</v>
      </c>
      <c r="L319" s="3">
        <v>22</v>
      </c>
      <c r="M319" s="3">
        <v>0.471539</v>
      </c>
      <c r="N319">
        <v>14</v>
      </c>
      <c r="O319">
        <v>0.000142606637670962</v>
      </c>
      <c r="P319">
        <v>-2.39492083426359</v>
      </c>
      <c r="Q319" t="s">
        <v>131</v>
      </c>
      <c r="R319" t="s">
        <v>136</v>
      </c>
      <c r="S319" t="s">
        <v>136</v>
      </c>
      <c r="T319" t="s">
        <v>136</v>
      </c>
      <c r="U319" t="s">
        <v>136</v>
      </c>
      <c r="V319" t="s">
        <v>136</v>
      </c>
      <c r="W319" t="s">
        <v>136</v>
      </c>
      <c r="X319" t="s">
        <v>136</v>
      </c>
      <c r="Y319" t="s">
        <v>136</v>
      </c>
      <c r="Z319" t="s">
        <v>136</v>
      </c>
      <c r="AA319" t="s">
        <v>136</v>
      </c>
      <c r="AB319" t="s">
        <v>136</v>
      </c>
      <c r="AC319" t="s">
        <v>136</v>
      </c>
      <c r="AD319" t="s">
        <v>136</v>
      </c>
    </row>
    <row r="320" spans="1:30">
      <c r="A320" t="s">
        <v>1851</v>
      </c>
      <c r="B320" t="s">
        <v>1851</v>
      </c>
      <c r="C320" s="3">
        <v>1.573022</v>
      </c>
      <c r="D320" s="3">
        <v>106</v>
      </c>
      <c r="E320" s="3">
        <v>0.347289</v>
      </c>
      <c r="F320" s="3">
        <v>21</v>
      </c>
      <c r="G320" s="3">
        <v>0.985031</v>
      </c>
      <c r="H320" s="3">
        <v>71</v>
      </c>
      <c r="I320" s="3">
        <v>11.366137</v>
      </c>
      <c r="J320" s="3">
        <v>824</v>
      </c>
      <c r="K320" s="3">
        <v>11.209282</v>
      </c>
      <c r="L320" s="3">
        <v>868</v>
      </c>
      <c r="M320" s="3">
        <v>4.767452</v>
      </c>
      <c r="N320">
        <v>333</v>
      </c>
      <c r="O320" s="16">
        <v>7.99949818946226e-6</v>
      </c>
      <c r="P320">
        <v>2.58832434523512</v>
      </c>
      <c r="Q320" t="s">
        <v>157</v>
      </c>
      <c r="R320" t="s">
        <v>412</v>
      </c>
      <c r="S320" t="s">
        <v>413</v>
      </c>
      <c r="T320" t="s">
        <v>1852</v>
      </c>
      <c r="U320" t="s">
        <v>415</v>
      </c>
      <c r="V320" t="s">
        <v>416</v>
      </c>
      <c r="W320" t="s">
        <v>412</v>
      </c>
      <c r="X320" t="s">
        <v>413</v>
      </c>
      <c r="Y320" t="s">
        <v>417</v>
      </c>
      <c r="Z320" t="s">
        <v>418</v>
      </c>
      <c r="AA320" t="s">
        <v>419</v>
      </c>
      <c r="AB320" t="s">
        <v>413</v>
      </c>
      <c r="AC320" t="s">
        <v>1853</v>
      </c>
      <c r="AD320" t="s">
        <v>144</v>
      </c>
    </row>
    <row r="321" spans="1:30">
      <c r="A321" t="s">
        <v>1854</v>
      </c>
      <c r="B321" t="s">
        <v>1854</v>
      </c>
      <c r="C321" s="3">
        <v>196.900391</v>
      </c>
      <c r="D321" s="3">
        <v>12928</v>
      </c>
      <c r="E321" s="3">
        <v>133.603592</v>
      </c>
      <c r="F321" s="3">
        <v>7771</v>
      </c>
      <c r="G321" s="3">
        <v>130.382401</v>
      </c>
      <c r="H321" s="3">
        <v>9179</v>
      </c>
      <c r="I321" s="3">
        <v>26.231813</v>
      </c>
      <c r="J321" s="3">
        <v>1868</v>
      </c>
      <c r="K321" s="3">
        <v>22.356083</v>
      </c>
      <c r="L321" s="3">
        <v>1700</v>
      </c>
      <c r="M321" s="3">
        <v>69.148735</v>
      </c>
      <c r="N321">
        <v>4741</v>
      </c>
      <c r="O321" s="16">
        <v>4.56804890000259e-5</v>
      </c>
      <c r="P321">
        <v>-2.51024406072749</v>
      </c>
      <c r="Q321" t="s">
        <v>131</v>
      </c>
      <c r="R321" t="s">
        <v>241</v>
      </c>
      <c r="S321" t="s">
        <v>242</v>
      </c>
      <c r="T321" t="s">
        <v>635</v>
      </c>
      <c r="U321" t="s">
        <v>1855</v>
      </c>
      <c r="V321" t="s">
        <v>136</v>
      </c>
      <c r="W321" t="s">
        <v>254</v>
      </c>
      <c r="X321" t="s">
        <v>255</v>
      </c>
      <c r="Y321" t="s">
        <v>1763</v>
      </c>
      <c r="Z321" t="s">
        <v>1856</v>
      </c>
      <c r="AA321" t="s">
        <v>248</v>
      </c>
      <c r="AB321" t="s">
        <v>242</v>
      </c>
      <c r="AC321" t="s">
        <v>1857</v>
      </c>
      <c r="AD321" t="s">
        <v>640</v>
      </c>
    </row>
    <row r="322" spans="1:30">
      <c r="A322" t="s">
        <v>1858</v>
      </c>
      <c r="B322" t="s">
        <v>1858</v>
      </c>
      <c r="C322" s="3">
        <v>10.796902</v>
      </c>
      <c r="D322" s="3">
        <v>648</v>
      </c>
      <c r="E322" s="3">
        <v>32.395935</v>
      </c>
      <c r="F322" s="3">
        <v>1722</v>
      </c>
      <c r="G322" s="3">
        <v>15.582269</v>
      </c>
      <c r="H322" s="3">
        <v>1002</v>
      </c>
      <c r="I322" s="3">
        <v>0.282271</v>
      </c>
      <c r="J322" s="3">
        <v>19</v>
      </c>
      <c r="K322" s="3">
        <v>1.52469</v>
      </c>
      <c r="L322" s="3">
        <v>106</v>
      </c>
      <c r="M322" s="3">
        <v>1.92289</v>
      </c>
      <c r="N322">
        <v>121</v>
      </c>
      <c r="O322" s="16">
        <v>3.05234592386501e-7</v>
      </c>
      <c r="P322">
        <v>-4.40998745484956</v>
      </c>
      <c r="Q322" t="s">
        <v>131</v>
      </c>
      <c r="R322" t="s">
        <v>136</v>
      </c>
      <c r="S322" t="s">
        <v>136</v>
      </c>
      <c r="T322" t="s">
        <v>1859</v>
      </c>
      <c r="U322" t="s">
        <v>1860</v>
      </c>
      <c r="V322" t="s">
        <v>136</v>
      </c>
      <c r="W322" t="s">
        <v>136</v>
      </c>
      <c r="X322" t="s">
        <v>136</v>
      </c>
      <c r="Y322" t="s">
        <v>654</v>
      </c>
      <c r="Z322" t="s">
        <v>1861</v>
      </c>
      <c r="AA322" t="s">
        <v>164</v>
      </c>
      <c r="AB322" t="s">
        <v>165</v>
      </c>
      <c r="AC322" t="s">
        <v>1862</v>
      </c>
      <c r="AD322" t="s">
        <v>1863</v>
      </c>
    </row>
    <row r="323" spans="1:30">
      <c r="A323" t="s">
        <v>1864</v>
      </c>
      <c r="B323" t="s">
        <v>1864</v>
      </c>
      <c r="C323" s="3">
        <v>0</v>
      </c>
      <c r="D323" s="3">
        <v>0</v>
      </c>
      <c r="E323" s="3">
        <v>0</v>
      </c>
      <c r="F323" s="3">
        <v>0</v>
      </c>
      <c r="G323" s="3">
        <v>0.089367</v>
      </c>
      <c r="H323" s="3">
        <v>1</v>
      </c>
      <c r="I323" s="3">
        <v>7.979435</v>
      </c>
      <c r="J323" s="3">
        <v>72</v>
      </c>
      <c r="K323" s="3">
        <v>4.388676</v>
      </c>
      <c r="L323" s="3">
        <v>43</v>
      </c>
      <c r="M323" s="3">
        <v>3.207494</v>
      </c>
      <c r="N323">
        <v>28</v>
      </c>
      <c r="O323" s="16">
        <v>4.38123177328087e-5</v>
      </c>
      <c r="P323">
        <v>4.91318147663666</v>
      </c>
      <c r="Q323" t="s">
        <v>157</v>
      </c>
      <c r="R323" t="s">
        <v>136</v>
      </c>
      <c r="S323" t="s">
        <v>136</v>
      </c>
      <c r="T323" t="s">
        <v>136</v>
      </c>
      <c r="U323" t="s">
        <v>136</v>
      </c>
      <c r="V323" t="s">
        <v>136</v>
      </c>
      <c r="W323" t="s">
        <v>136</v>
      </c>
      <c r="X323" t="s">
        <v>136</v>
      </c>
      <c r="Y323" t="s">
        <v>136</v>
      </c>
      <c r="Z323" t="s">
        <v>136</v>
      </c>
      <c r="AA323" t="s">
        <v>136</v>
      </c>
      <c r="AB323" t="s">
        <v>136</v>
      </c>
      <c r="AC323" t="s">
        <v>136</v>
      </c>
      <c r="AD323" t="s">
        <v>136</v>
      </c>
    </row>
    <row r="324" spans="1:30">
      <c r="A324" t="s">
        <v>1865</v>
      </c>
      <c r="B324" t="s">
        <v>1865</v>
      </c>
      <c r="C324" s="3">
        <v>2.200914</v>
      </c>
      <c r="D324" s="3">
        <v>115</v>
      </c>
      <c r="E324" s="3">
        <v>5.189006</v>
      </c>
      <c r="F324" s="3">
        <v>239</v>
      </c>
      <c r="G324" s="3">
        <v>7.487822</v>
      </c>
      <c r="H324" s="3">
        <v>417</v>
      </c>
      <c r="I324" s="3">
        <v>1.908729</v>
      </c>
      <c r="J324" s="3">
        <v>108</v>
      </c>
      <c r="K324" s="3">
        <v>0.953117</v>
      </c>
      <c r="L324" s="3">
        <v>58</v>
      </c>
      <c r="M324" s="3">
        <v>1.167722</v>
      </c>
      <c r="N324">
        <v>64</v>
      </c>
      <c r="O324">
        <v>0.000274146321570696</v>
      </c>
      <c r="P324">
        <v>-2.51181896882399</v>
      </c>
      <c r="Q324" t="s">
        <v>131</v>
      </c>
      <c r="R324" t="s">
        <v>241</v>
      </c>
      <c r="S324" t="s">
        <v>242</v>
      </c>
      <c r="T324" t="s">
        <v>243</v>
      </c>
      <c r="U324" t="s">
        <v>1866</v>
      </c>
      <c r="V324" t="s">
        <v>735</v>
      </c>
      <c r="W324" t="s">
        <v>241</v>
      </c>
      <c r="X324" t="s">
        <v>242</v>
      </c>
      <c r="Y324" t="s">
        <v>1867</v>
      </c>
      <c r="Z324" t="s">
        <v>1868</v>
      </c>
      <c r="AA324" t="s">
        <v>248</v>
      </c>
      <c r="AB324" t="s">
        <v>242</v>
      </c>
      <c r="AC324" t="s">
        <v>1869</v>
      </c>
      <c r="AD324" t="s">
        <v>250</v>
      </c>
    </row>
    <row r="325" spans="1:30">
      <c r="A325" t="s">
        <v>1870</v>
      </c>
      <c r="B325" t="s">
        <v>1870</v>
      </c>
      <c r="C325" s="3">
        <v>1.801837</v>
      </c>
      <c r="D325" s="3">
        <v>94</v>
      </c>
      <c r="E325" s="3">
        <v>1.138839</v>
      </c>
      <c r="F325" s="3">
        <v>53</v>
      </c>
      <c r="G325" s="3">
        <v>2.537085</v>
      </c>
      <c r="H325" s="3">
        <v>141</v>
      </c>
      <c r="I325" s="3">
        <v>0.846283</v>
      </c>
      <c r="J325" s="3">
        <v>48</v>
      </c>
      <c r="K325" s="3">
        <v>0.666926</v>
      </c>
      <c r="L325" s="3">
        <v>40</v>
      </c>
      <c r="M325" s="3">
        <v>0.294032</v>
      </c>
      <c r="N325">
        <v>16</v>
      </c>
      <c r="O325">
        <v>0.000452688984824308</v>
      </c>
      <c r="P325">
        <v>-2.14721795365826</v>
      </c>
      <c r="Q325" t="s">
        <v>131</v>
      </c>
      <c r="R325" t="s">
        <v>136</v>
      </c>
      <c r="S325" t="s">
        <v>136</v>
      </c>
      <c r="T325" t="s">
        <v>1871</v>
      </c>
      <c r="U325" t="s">
        <v>1872</v>
      </c>
      <c r="V325" t="s">
        <v>136</v>
      </c>
      <c r="W325" t="s">
        <v>136</v>
      </c>
      <c r="X325" t="s">
        <v>136</v>
      </c>
      <c r="Y325" t="s">
        <v>1873</v>
      </c>
      <c r="Z325" t="s">
        <v>1874</v>
      </c>
      <c r="AA325" t="s">
        <v>1875</v>
      </c>
      <c r="AB325" t="s">
        <v>1558</v>
      </c>
      <c r="AC325" t="s">
        <v>1876</v>
      </c>
      <c r="AD325" t="s">
        <v>1877</v>
      </c>
    </row>
    <row r="326" spans="1:30">
      <c r="A326" t="s">
        <v>1878</v>
      </c>
      <c r="B326" t="s">
        <v>1878</v>
      </c>
      <c r="C326" s="3">
        <v>0.874717</v>
      </c>
      <c r="D326" s="3">
        <v>62</v>
      </c>
      <c r="E326" s="3">
        <v>0.465534</v>
      </c>
      <c r="F326" s="3">
        <v>30</v>
      </c>
      <c r="G326" s="3">
        <v>0.64312</v>
      </c>
      <c r="H326" s="3">
        <v>49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>
        <v>0</v>
      </c>
      <c r="O326" s="16">
        <v>3.79777538738273e-9</v>
      </c>
      <c r="P326">
        <v>-7.01235781145504</v>
      </c>
      <c r="Q326" t="s">
        <v>131</v>
      </c>
      <c r="R326" t="s">
        <v>190</v>
      </c>
      <c r="S326" t="s">
        <v>191</v>
      </c>
      <c r="T326" t="s">
        <v>1879</v>
      </c>
      <c r="U326" t="s">
        <v>1880</v>
      </c>
      <c r="V326" t="s">
        <v>370</v>
      </c>
      <c r="W326" t="s">
        <v>371</v>
      </c>
      <c r="X326" t="s">
        <v>293</v>
      </c>
      <c r="Y326" t="s">
        <v>448</v>
      </c>
      <c r="Z326" t="s">
        <v>1881</v>
      </c>
      <c r="AA326" t="s">
        <v>374</v>
      </c>
      <c r="AB326" t="s">
        <v>367</v>
      </c>
      <c r="AC326" t="s">
        <v>1882</v>
      </c>
      <c r="AD326" t="s">
        <v>1883</v>
      </c>
    </row>
    <row r="327" spans="1:30">
      <c r="A327" t="s">
        <v>1884</v>
      </c>
      <c r="B327" t="s">
        <v>1884</v>
      </c>
      <c r="C327" s="3">
        <v>6.390418</v>
      </c>
      <c r="D327" s="3">
        <v>116</v>
      </c>
      <c r="E327" s="3">
        <v>6.800175</v>
      </c>
      <c r="F327" s="3">
        <v>110</v>
      </c>
      <c r="G327" s="3">
        <v>18.811678</v>
      </c>
      <c r="H327" s="3">
        <v>366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>
        <v>0</v>
      </c>
      <c r="O327" s="16">
        <v>1.86056582062649e-15</v>
      </c>
      <c r="P327">
        <v>-8.68387463645742</v>
      </c>
      <c r="Q327" t="s">
        <v>131</v>
      </c>
      <c r="R327" t="s">
        <v>136</v>
      </c>
      <c r="S327" t="s">
        <v>136</v>
      </c>
      <c r="T327" t="s">
        <v>1885</v>
      </c>
      <c r="U327" t="s">
        <v>136</v>
      </c>
      <c r="V327" t="s">
        <v>136</v>
      </c>
      <c r="W327" t="s">
        <v>218</v>
      </c>
      <c r="X327" t="s">
        <v>219</v>
      </c>
      <c r="Y327" t="s">
        <v>136</v>
      </c>
      <c r="Z327" t="s">
        <v>136</v>
      </c>
      <c r="AA327" t="s">
        <v>164</v>
      </c>
      <c r="AB327" t="s">
        <v>165</v>
      </c>
      <c r="AC327" t="s">
        <v>1886</v>
      </c>
      <c r="AD327" t="s">
        <v>1887</v>
      </c>
    </row>
    <row r="328" spans="1:30">
      <c r="A328" t="s">
        <v>1888</v>
      </c>
      <c r="B328" t="s">
        <v>1888</v>
      </c>
      <c r="C328" s="3">
        <v>0.078937</v>
      </c>
      <c r="D328" s="3">
        <v>6</v>
      </c>
      <c r="E328" s="3">
        <v>0.08931</v>
      </c>
      <c r="F328" s="3">
        <v>7</v>
      </c>
      <c r="G328" s="3">
        <v>0.024595</v>
      </c>
      <c r="H328" s="3">
        <v>2</v>
      </c>
      <c r="I328" s="3">
        <v>0.568961</v>
      </c>
      <c r="J328" s="3">
        <v>47</v>
      </c>
      <c r="K328" s="3">
        <v>2.698517</v>
      </c>
      <c r="L328" s="3">
        <v>238</v>
      </c>
      <c r="M328" s="3">
        <v>0.422461</v>
      </c>
      <c r="N328">
        <v>34</v>
      </c>
      <c r="O328">
        <v>0.00514863929416836</v>
      </c>
      <c r="P328">
        <v>2.95415436943664</v>
      </c>
      <c r="Q328" t="s">
        <v>157</v>
      </c>
      <c r="R328" t="s">
        <v>325</v>
      </c>
      <c r="S328" t="s">
        <v>326</v>
      </c>
      <c r="T328" t="s">
        <v>178</v>
      </c>
      <c r="U328" t="s">
        <v>1889</v>
      </c>
      <c r="V328" t="s">
        <v>763</v>
      </c>
      <c r="W328" t="s">
        <v>136</v>
      </c>
      <c r="X328" t="s">
        <v>136</v>
      </c>
      <c r="Y328" t="s">
        <v>265</v>
      </c>
      <c r="Z328" t="s">
        <v>1890</v>
      </c>
      <c r="AA328" t="s">
        <v>164</v>
      </c>
      <c r="AB328" t="s">
        <v>165</v>
      </c>
      <c r="AC328" t="s">
        <v>1891</v>
      </c>
      <c r="AD328" t="s">
        <v>184</v>
      </c>
    </row>
    <row r="329" spans="1:30">
      <c r="A329" t="s">
        <v>1892</v>
      </c>
      <c r="B329" t="s">
        <v>1892</v>
      </c>
      <c r="C329" s="2">
        <v>0.543761</v>
      </c>
      <c r="D329" s="3">
        <v>11</v>
      </c>
      <c r="E329" s="2">
        <v>0.494445</v>
      </c>
      <c r="F329" s="3">
        <v>10</v>
      </c>
      <c r="G329" s="2">
        <v>0.615321</v>
      </c>
      <c r="H329" s="3">
        <v>13</v>
      </c>
      <c r="I329" s="2">
        <v>4.173478</v>
      </c>
      <c r="J329" s="3">
        <v>83</v>
      </c>
      <c r="K329" s="2">
        <v>4.35064</v>
      </c>
      <c r="L329" s="3">
        <v>87</v>
      </c>
      <c r="M329" s="2">
        <v>4.077721</v>
      </c>
      <c r="N329">
        <v>81</v>
      </c>
      <c r="O329">
        <v>0.00771079610762624</v>
      </c>
      <c r="P329">
        <v>2.16066175333376</v>
      </c>
      <c r="Q329" t="s">
        <v>157</v>
      </c>
      <c r="R329" t="s">
        <v>232</v>
      </c>
      <c r="S329" t="s">
        <v>233</v>
      </c>
      <c r="T329" t="s">
        <v>1893</v>
      </c>
      <c r="U329" t="s">
        <v>1894</v>
      </c>
      <c r="V329" t="s">
        <v>1895</v>
      </c>
      <c r="W329" t="s">
        <v>232</v>
      </c>
      <c r="X329" t="s">
        <v>233</v>
      </c>
      <c r="Y329" t="s">
        <v>1896</v>
      </c>
      <c r="Z329" t="s">
        <v>1897</v>
      </c>
      <c r="AA329" t="s">
        <v>237</v>
      </c>
      <c r="AB329" t="s">
        <v>233</v>
      </c>
      <c r="AC329" t="s">
        <v>1898</v>
      </c>
      <c r="AD329" t="s">
        <v>1899</v>
      </c>
    </row>
    <row r="330" spans="1:30">
      <c r="A330" t="s">
        <v>1900</v>
      </c>
      <c r="B330" t="s">
        <v>1900</v>
      </c>
      <c r="C330" s="3">
        <v>32.3461</v>
      </c>
      <c r="D330" s="3">
        <v>1191</v>
      </c>
      <c r="E330" s="3">
        <v>86.497185</v>
      </c>
      <c r="F330" s="3">
        <v>2821</v>
      </c>
      <c r="G330" s="3">
        <v>51.533207</v>
      </c>
      <c r="H330" s="3">
        <v>2035</v>
      </c>
      <c r="I330" s="3">
        <v>0.927951</v>
      </c>
      <c r="J330" s="3">
        <v>38</v>
      </c>
      <c r="K330" s="3">
        <v>1.468125</v>
      </c>
      <c r="L330" s="3">
        <v>63</v>
      </c>
      <c r="M330" s="3">
        <v>12.790064</v>
      </c>
      <c r="N330">
        <v>492</v>
      </c>
      <c r="O330">
        <v>0.000153139615859744</v>
      </c>
      <c r="P330">
        <v>-3.79480301404027</v>
      </c>
      <c r="Q330" t="s">
        <v>131</v>
      </c>
      <c r="R330" t="s">
        <v>136</v>
      </c>
      <c r="S330" t="s">
        <v>136</v>
      </c>
      <c r="T330" t="s">
        <v>1901</v>
      </c>
      <c r="U330" t="s">
        <v>136</v>
      </c>
      <c r="V330" t="s">
        <v>136</v>
      </c>
      <c r="W330" t="s">
        <v>232</v>
      </c>
      <c r="X330" t="s">
        <v>233</v>
      </c>
      <c r="Y330" t="s">
        <v>1902</v>
      </c>
      <c r="Z330" t="s">
        <v>1903</v>
      </c>
      <c r="AA330" t="s">
        <v>83</v>
      </c>
      <c r="AB330" t="s">
        <v>191</v>
      </c>
      <c r="AC330" t="s">
        <v>1904</v>
      </c>
      <c r="AD330" t="s">
        <v>1905</v>
      </c>
    </row>
    <row r="331" spans="1:30">
      <c r="A331" t="s">
        <v>1906</v>
      </c>
      <c r="B331" t="s">
        <v>1906</v>
      </c>
      <c r="C331" s="3">
        <v>33.642586</v>
      </c>
      <c r="D331" s="3">
        <v>2513</v>
      </c>
      <c r="E331" s="3">
        <v>32.322674</v>
      </c>
      <c r="F331" s="3">
        <v>2139</v>
      </c>
      <c r="G331" s="3">
        <v>19.336077</v>
      </c>
      <c r="H331" s="3">
        <v>1549</v>
      </c>
      <c r="I331" s="3">
        <v>3.075715</v>
      </c>
      <c r="J331" s="3">
        <v>250</v>
      </c>
      <c r="K331" s="3">
        <v>0.650916</v>
      </c>
      <c r="L331" s="3">
        <v>57</v>
      </c>
      <c r="M331" s="3">
        <v>4.969185</v>
      </c>
      <c r="N331">
        <v>388</v>
      </c>
      <c r="O331" s="16">
        <v>9.41279579062612e-7</v>
      </c>
      <c r="P331">
        <v>-3.76454160418813</v>
      </c>
      <c r="Q331" t="s">
        <v>131</v>
      </c>
      <c r="R331" t="s">
        <v>190</v>
      </c>
      <c r="S331" t="s">
        <v>191</v>
      </c>
      <c r="T331" t="s">
        <v>349</v>
      </c>
      <c r="U331" t="s">
        <v>1907</v>
      </c>
      <c r="V331" t="s">
        <v>136</v>
      </c>
      <c r="W331" t="s">
        <v>136</v>
      </c>
      <c r="X331" t="s">
        <v>136</v>
      </c>
      <c r="Y331" t="s">
        <v>265</v>
      </c>
      <c r="Z331" t="s">
        <v>1908</v>
      </c>
      <c r="AA331" t="s">
        <v>164</v>
      </c>
      <c r="AB331" t="s">
        <v>165</v>
      </c>
      <c r="AC331" t="s">
        <v>313</v>
      </c>
      <c r="AD331" t="s">
        <v>184</v>
      </c>
    </row>
    <row r="332" spans="1:30">
      <c r="A332" t="s">
        <v>1909</v>
      </c>
      <c r="B332" t="s">
        <v>1909</v>
      </c>
      <c r="C332" s="3">
        <v>0.144589</v>
      </c>
      <c r="D332" s="3">
        <v>2</v>
      </c>
      <c r="E332" s="3">
        <v>0</v>
      </c>
      <c r="F332" s="3">
        <v>0</v>
      </c>
      <c r="G332" s="3">
        <v>0.462703</v>
      </c>
      <c r="H332" s="3">
        <v>4</v>
      </c>
      <c r="I332" s="3">
        <v>9.796597</v>
      </c>
      <c r="J332" s="3">
        <v>82</v>
      </c>
      <c r="K332" s="3">
        <v>17.481894</v>
      </c>
      <c r="L332" s="3">
        <v>156</v>
      </c>
      <c r="M332" s="3">
        <v>6.633737</v>
      </c>
      <c r="N332">
        <v>54</v>
      </c>
      <c r="O332" s="16">
        <v>2.2984890519577e-6</v>
      </c>
      <c r="P332">
        <v>4.39982508337364</v>
      </c>
      <c r="Q332" t="s">
        <v>157</v>
      </c>
      <c r="R332" t="s">
        <v>136</v>
      </c>
      <c r="S332" t="s">
        <v>136</v>
      </c>
      <c r="T332" t="s">
        <v>1735</v>
      </c>
      <c r="U332" t="s">
        <v>136</v>
      </c>
      <c r="V332" t="s">
        <v>136</v>
      </c>
      <c r="W332" t="s">
        <v>232</v>
      </c>
      <c r="X332" t="s">
        <v>233</v>
      </c>
      <c r="Y332" t="s">
        <v>1736</v>
      </c>
      <c r="Z332" t="s">
        <v>1910</v>
      </c>
      <c r="AA332" t="s">
        <v>164</v>
      </c>
      <c r="AB332" t="s">
        <v>165</v>
      </c>
      <c r="AC332" t="s">
        <v>1911</v>
      </c>
      <c r="AD332" t="s">
        <v>1739</v>
      </c>
    </row>
    <row r="333" spans="1:30">
      <c r="A333" t="s">
        <v>1912</v>
      </c>
      <c r="B333" t="s">
        <v>1912</v>
      </c>
      <c r="C333" s="3">
        <v>9.74843</v>
      </c>
      <c r="D333" s="3">
        <v>617</v>
      </c>
      <c r="E333" s="3">
        <v>33.179642</v>
      </c>
      <c r="F333" s="3">
        <v>1860</v>
      </c>
      <c r="G333" s="3">
        <v>7.304158</v>
      </c>
      <c r="H333" s="3">
        <v>496</v>
      </c>
      <c r="I333" s="3">
        <v>2.173308</v>
      </c>
      <c r="J333" s="3">
        <v>150</v>
      </c>
      <c r="K333" s="3">
        <v>1.18275</v>
      </c>
      <c r="L333" s="3">
        <v>87</v>
      </c>
      <c r="M333" s="3">
        <v>4.39346</v>
      </c>
      <c r="N333">
        <v>291</v>
      </c>
      <c r="O333">
        <v>0.000202366588632226</v>
      </c>
      <c r="P333">
        <v>-3.32978409486681</v>
      </c>
      <c r="Q333" t="s">
        <v>131</v>
      </c>
      <c r="R333" t="s">
        <v>136</v>
      </c>
      <c r="S333" t="s">
        <v>136</v>
      </c>
      <c r="T333" t="s">
        <v>1913</v>
      </c>
      <c r="U333" t="s">
        <v>1914</v>
      </c>
      <c r="V333" t="s">
        <v>763</v>
      </c>
      <c r="W333" t="s">
        <v>136</v>
      </c>
      <c r="X333" t="s">
        <v>136</v>
      </c>
      <c r="Y333" t="s">
        <v>1915</v>
      </c>
      <c r="Z333" t="s">
        <v>1916</v>
      </c>
      <c r="AA333" t="s">
        <v>141</v>
      </c>
      <c r="AB333" t="s">
        <v>142</v>
      </c>
      <c r="AC333" t="s">
        <v>1917</v>
      </c>
      <c r="AD333" t="s">
        <v>1918</v>
      </c>
    </row>
    <row r="334" spans="1:30">
      <c r="A334" t="s">
        <v>1919</v>
      </c>
      <c r="B334" t="s">
        <v>1919</v>
      </c>
      <c r="C334" s="3">
        <v>37.53421</v>
      </c>
      <c r="D334" s="3">
        <v>541</v>
      </c>
      <c r="E334" s="3">
        <v>17.551081</v>
      </c>
      <c r="F334" s="3">
        <v>224</v>
      </c>
      <c r="G334" s="3">
        <v>65.004105</v>
      </c>
      <c r="H334" s="3">
        <v>1005</v>
      </c>
      <c r="I334" s="3">
        <v>4.244511</v>
      </c>
      <c r="J334" s="3">
        <v>67</v>
      </c>
      <c r="K334" s="3">
        <v>6.548002</v>
      </c>
      <c r="L334" s="3">
        <v>110</v>
      </c>
      <c r="M334" s="3">
        <v>12.299747</v>
      </c>
      <c r="N334">
        <v>186</v>
      </c>
      <c r="O334" s="16">
        <v>1.04646573430949e-5</v>
      </c>
      <c r="P334">
        <v>-2.77321157982545</v>
      </c>
      <c r="Q334" t="s">
        <v>131</v>
      </c>
      <c r="R334" t="s">
        <v>136</v>
      </c>
      <c r="S334" t="s">
        <v>136</v>
      </c>
      <c r="T334" t="s">
        <v>360</v>
      </c>
      <c r="U334" t="s">
        <v>136</v>
      </c>
      <c r="V334" t="s">
        <v>136</v>
      </c>
      <c r="W334" t="s">
        <v>136</v>
      </c>
      <c r="X334" t="s">
        <v>136</v>
      </c>
      <c r="Y334" t="s">
        <v>361</v>
      </c>
      <c r="Z334" t="s">
        <v>1920</v>
      </c>
      <c r="AA334" t="s">
        <v>164</v>
      </c>
      <c r="AB334" t="s">
        <v>165</v>
      </c>
      <c r="AC334" t="s">
        <v>1921</v>
      </c>
      <c r="AD334" t="s">
        <v>364</v>
      </c>
    </row>
    <row r="335" spans="1:30">
      <c r="A335" t="s">
        <v>1922</v>
      </c>
      <c r="B335" t="s">
        <v>1922</v>
      </c>
      <c r="C335" s="3">
        <v>1.394324</v>
      </c>
      <c r="D335" s="3">
        <v>110</v>
      </c>
      <c r="E335" s="3">
        <v>0.503014</v>
      </c>
      <c r="F335" s="3">
        <v>36</v>
      </c>
      <c r="G335" s="3">
        <v>1.985536</v>
      </c>
      <c r="H335" s="3">
        <v>168</v>
      </c>
      <c r="I335" s="3">
        <v>0.202957</v>
      </c>
      <c r="J335" s="3">
        <v>18</v>
      </c>
      <c r="K335" s="3">
        <v>0.097079</v>
      </c>
      <c r="L335" s="3">
        <v>9</v>
      </c>
      <c r="M335" s="3">
        <v>0.145798</v>
      </c>
      <c r="N335">
        <v>12</v>
      </c>
      <c r="O335" s="16">
        <v>4.38647517832225e-8</v>
      </c>
      <c r="P335">
        <v>-3.49081310434568</v>
      </c>
      <c r="Q335" t="s">
        <v>131</v>
      </c>
      <c r="R335" t="s">
        <v>136</v>
      </c>
      <c r="S335" t="s">
        <v>136</v>
      </c>
      <c r="T335" t="s">
        <v>136</v>
      </c>
      <c r="U335" t="s">
        <v>136</v>
      </c>
      <c r="V335" t="s">
        <v>136</v>
      </c>
      <c r="W335" t="s">
        <v>136</v>
      </c>
      <c r="X335" t="s">
        <v>136</v>
      </c>
      <c r="Y335" t="s">
        <v>136</v>
      </c>
      <c r="Z335" t="s">
        <v>1923</v>
      </c>
      <c r="AA335" t="s">
        <v>164</v>
      </c>
      <c r="AB335" t="s">
        <v>165</v>
      </c>
      <c r="AC335" t="s">
        <v>1924</v>
      </c>
      <c r="AD335" t="s">
        <v>136</v>
      </c>
    </row>
    <row r="336" spans="1:30">
      <c r="A336" t="s">
        <v>1925</v>
      </c>
      <c r="B336" t="s">
        <v>1925</v>
      </c>
      <c r="C336" s="3">
        <v>0.285005</v>
      </c>
      <c r="D336" s="3">
        <v>27</v>
      </c>
      <c r="E336" s="3">
        <v>0.038746</v>
      </c>
      <c r="F336" s="3">
        <v>4</v>
      </c>
      <c r="G336" s="3">
        <v>0.218915</v>
      </c>
      <c r="H336" s="3">
        <v>22</v>
      </c>
      <c r="I336" s="3">
        <v>2.309936</v>
      </c>
      <c r="J336" s="3">
        <v>231</v>
      </c>
      <c r="K336" s="3">
        <v>5.179319</v>
      </c>
      <c r="L336" s="3">
        <v>553</v>
      </c>
      <c r="M336" s="3">
        <v>0.688091</v>
      </c>
      <c r="N336">
        <v>67</v>
      </c>
      <c r="O336">
        <v>0.000362526019836078</v>
      </c>
      <c r="P336">
        <v>3.07766964841203</v>
      </c>
      <c r="Q336" t="s">
        <v>157</v>
      </c>
      <c r="R336" t="s">
        <v>136</v>
      </c>
      <c r="S336" t="s">
        <v>136</v>
      </c>
      <c r="T336" t="s">
        <v>136</v>
      </c>
      <c r="U336" t="s">
        <v>136</v>
      </c>
      <c r="V336" t="s">
        <v>136</v>
      </c>
      <c r="W336" t="s">
        <v>136</v>
      </c>
      <c r="X336" t="s">
        <v>136</v>
      </c>
      <c r="Y336" t="s">
        <v>136</v>
      </c>
      <c r="Z336" t="s">
        <v>136</v>
      </c>
      <c r="AA336" t="s">
        <v>164</v>
      </c>
      <c r="AB336" t="s">
        <v>165</v>
      </c>
      <c r="AC336" t="s">
        <v>1926</v>
      </c>
      <c r="AD336" t="s">
        <v>136</v>
      </c>
    </row>
    <row r="337" spans="1:30">
      <c r="A337" t="s">
        <v>1927</v>
      </c>
      <c r="B337" t="s">
        <v>1927</v>
      </c>
      <c r="C337" s="3">
        <v>19.21101</v>
      </c>
      <c r="D337" s="3">
        <v>182</v>
      </c>
      <c r="E337" s="3">
        <v>17.307228</v>
      </c>
      <c r="F337" s="3">
        <v>145</v>
      </c>
      <c r="G337" s="3">
        <v>14.504523</v>
      </c>
      <c r="H337" s="3">
        <v>147</v>
      </c>
      <c r="I337" s="3">
        <v>2.709128</v>
      </c>
      <c r="J337" s="3">
        <v>28</v>
      </c>
      <c r="K337" s="3">
        <v>2.537001</v>
      </c>
      <c r="L337" s="3">
        <v>28</v>
      </c>
      <c r="M337" s="3">
        <v>6.989929</v>
      </c>
      <c r="N337">
        <v>69</v>
      </c>
      <c r="O337">
        <v>0.000102319310815573</v>
      </c>
      <c r="P337">
        <v>-2.61787364440284</v>
      </c>
      <c r="Q337" t="s">
        <v>131</v>
      </c>
      <c r="R337" t="s">
        <v>136</v>
      </c>
      <c r="S337" t="s">
        <v>136</v>
      </c>
      <c r="T337" t="s">
        <v>1096</v>
      </c>
      <c r="U337" t="s">
        <v>136</v>
      </c>
      <c r="V337" t="s">
        <v>136</v>
      </c>
      <c r="W337" t="s">
        <v>136</v>
      </c>
      <c r="X337" t="s">
        <v>136</v>
      </c>
      <c r="Y337" t="s">
        <v>136</v>
      </c>
      <c r="Z337" t="s">
        <v>136</v>
      </c>
      <c r="AA337" t="s">
        <v>164</v>
      </c>
      <c r="AB337" t="s">
        <v>165</v>
      </c>
      <c r="AC337" t="s">
        <v>1928</v>
      </c>
      <c r="AD337" t="s">
        <v>281</v>
      </c>
    </row>
    <row r="338" spans="1:30">
      <c r="A338" t="s">
        <v>1929</v>
      </c>
      <c r="B338" t="s">
        <v>1929</v>
      </c>
      <c r="C338" s="3">
        <v>76.880692</v>
      </c>
      <c r="D338" s="3">
        <v>1051</v>
      </c>
      <c r="E338" s="3">
        <v>136.411469</v>
      </c>
      <c r="F338" s="3">
        <v>1651</v>
      </c>
      <c r="G338" s="3">
        <v>151.923508</v>
      </c>
      <c r="H338" s="3">
        <v>2226</v>
      </c>
      <c r="I338" s="3">
        <v>31.663364</v>
      </c>
      <c r="J338" s="3">
        <v>470</v>
      </c>
      <c r="K338" s="3">
        <v>33.855457</v>
      </c>
      <c r="L338" s="3">
        <v>536</v>
      </c>
      <c r="M338" s="3">
        <v>54.776573</v>
      </c>
      <c r="N338">
        <v>782</v>
      </c>
      <c r="O338">
        <v>0.000173053518010566</v>
      </c>
      <c r="P338">
        <v>-2.26297733835655</v>
      </c>
      <c r="Q338" t="s">
        <v>131</v>
      </c>
      <c r="R338" t="s">
        <v>254</v>
      </c>
      <c r="S338" t="s">
        <v>255</v>
      </c>
      <c r="T338" t="s">
        <v>1930</v>
      </c>
      <c r="U338" t="s">
        <v>1931</v>
      </c>
      <c r="V338" t="s">
        <v>136</v>
      </c>
      <c r="W338" t="s">
        <v>594</v>
      </c>
      <c r="X338" t="s">
        <v>165</v>
      </c>
      <c r="Y338" t="s">
        <v>523</v>
      </c>
      <c r="Z338" t="s">
        <v>1932</v>
      </c>
      <c r="AA338" t="s">
        <v>164</v>
      </c>
      <c r="AB338" t="s">
        <v>165</v>
      </c>
      <c r="AC338" t="s">
        <v>1933</v>
      </c>
      <c r="AD338" t="s">
        <v>1934</v>
      </c>
    </row>
    <row r="339" spans="1:30">
      <c r="A339" t="s">
        <v>1935</v>
      </c>
      <c r="B339" t="s">
        <v>1935</v>
      </c>
      <c r="C339" s="3">
        <v>0.199355</v>
      </c>
      <c r="D339" s="3">
        <v>10</v>
      </c>
      <c r="E339" s="3">
        <v>0</v>
      </c>
      <c r="F339" s="3">
        <v>0</v>
      </c>
      <c r="G339" s="3">
        <v>0</v>
      </c>
      <c r="H339" s="3">
        <v>0</v>
      </c>
      <c r="I339" s="3">
        <v>2.833492</v>
      </c>
      <c r="J339" s="3">
        <v>143</v>
      </c>
      <c r="K339" s="3">
        <v>3.119979</v>
      </c>
      <c r="L339" s="3">
        <v>168</v>
      </c>
      <c r="M339" s="3">
        <v>0.877398</v>
      </c>
      <c r="N339">
        <v>43</v>
      </c>
      <c r="O339">
        <v>0.00132998122764762</v>
      </c>
      <c r="P339">
        <v>3.77222538522476</v>
      </c>
      <c r="Q339" t="s">
        <v>157</v>
      </c>
      <c r="R339" t="s">
        <v>170</v>
      </c>
      <c r="S339" t="s">
        <v>171</v>
      </c>
      <c r="T339" t="s">
        <v>1936</v>
      </c>
      <c r="U339" t="s">
        <v>1937</v>
      </c>
      <c r="V339" t="s">
        <v>1938</v>
      </c>
      <c r="W339" t="s">
        <v>170</v>
      </c>
      <c r="X339" t="s">
        <v>171</v>
      </c>
      <c r="Y339" t="s">
        <v>227</v>
      </c>
      <c r="Z339" t="s">
        <v>1939</v>
      </c>
      <c r="AA339" t="s">
        <v>174</v>
      </c>
      <c r="AB339" t="s">
        <v>171</v>
      </c>
      <c r="AC339" t="s">
        <v>1940</v>
      </c>
      <c r="AD339" t="s">
        <v>1941</v>
      </c>
    </row>
    <row r="340" spans="1:30">
      <c r="A340" t="s">
        <v>1942</v>
      </c>
      <c r="B340" t="s">
        <v>1942</v>
      </c>
      <c r="C340" s="3">
        <v>1.151172</v>
      </c>
      <c r="D340" s="3">
        <v>47</v>
      </c>
      <c r="E340" s="3">
        <v>0.343156</v>
      </c>
      <c r="F340" s="3">
        <v>13</v>
      </c>
      <c r="G340" s="3">
        <v>1.926203</v>
      </c>
      <c r="H340" s="3">
        <v>84</v>
      </c>
      <c r="I340" s="3">
        <v>14.757635</v>
      </c>
      <c r="J340" s="3">
        <v>645</v>
      </c>
      <c r="K340" s="3">
        <v>12.378652</v>
      </c>
      <c r="L340" s="3">
        <v>578</v>
      </c>
      <c r="M340" s="3">
        <v>2.893242</v>
      </c>
      <c r="N340">
        <v>122</v>
      </c>
      <c r="O340">
        <v>0.00193229648676239</v>
      </c>
      <c r="P340">
        <v>2.39204702613367</v>
      </c>
      <c r="Q340" t="s">
        <v>157</v>
      </c>
      <c r="R340" t="s">
        <v>137</v>
      </c>
      <c r="S340" t="s">
        <v>138</v>
      </c>
      <c r="T340" t="s">
        <v>1943</v>
      </c>
      <c r="U340" t="s">
        <v>1944</v>
      </c>
      <c r="V340" t="s">
        <v>1945</v>
      </c>
      <c r="W340" t="s">
        <v>137</v>
      </c>
      <c r="X340" t="s">
        <v>138</v>
      </c>
      <c r="Y340" t="s">
        <v>1946</v>
      </c>
      <c r="Z340" t="s">
        <v>1947</v>
      </c>
      <c r="AA340" t="s">
        <v>153</v>
      </c>
      <c r="AB340" t="s">
        <v>138</v>
      </c>
      <c r="AC340" t="s">
        <v>1948</v>
      </c>
      <c r="AD340" t="s">
        <v>1949</v>
      </c>
    </row>
    <row r="341" spans="1:30">
      <c r="A341" t="s">
        <v>1950</v>
      </c>
      <c r="B341" t="s">
        <v>1950</v>
      </c>
      <c r="C341" s="3">
        <v>0.694152</v>
      </c>
      <c r="D341" s="3">
        <v>41</v>
      </c>
      <c r="E341" s="3">
        <v>0.690217</v>
      </c>
      <c r="F341" s="3">
        <v>36</v>
      </c>
      <c r="G341" s="3">
        <v>0.77585</v>
      </c>
      <c r="H341" s="3">
        <v>49</v>
      </c>
      <c r="I341" s="3">
        <v>8.736598</v>
      </c>
      <c r="J341" s="3">
        <v>551</v>
      </c>
      <c r="K341" s="3">
        <v>4.91464</v>
      </c>
      <c r="L341" s="3">
        <v>331</v>
      </c>
      <c r="M341" s="3">
        <v>5.386479</v>
      </c>
      <c r="N341">
        <v>327</v>
      </c>
      <c r="O341" s="16">
        <v>2.03993586038709e-6</v>
      </c>
      <c r="P341">
        <v>2.34521070257995</v>
      </c>
      <c r="Q341" t="s">
        <v>157</v>
      </c>
      <c r="R341" t="s">
        <v>412</v>
      </c>
      <c r="S341" t="s">
        <v>413</v>
      </c>
      <c r="T341" t="s">
        <v>136</v>
      </c>
      <c r="U341" t="s">
        <v>1951</v>
      </c>
      <c r="V341" t="s">
        <v>1952</v>
      </c>
      <c r="W341" t="s">
        <v>136</v>
      </c>
      <c r="X341" t="s">
        <v>136</v>
      </c>
      <c r="Y341" t="s">
        <v>1953</v>
      </c>
      <c r="Z341" t="s">
        <v>136</v>
      </c>
      <c r="AA341" t="s">
        <v>164</v>
      </c>
      <c r="AB341" t="s">
        <v>165</v>
      </c>
      <c r="AC341" t="s">
        <v>313</v>
      </c>
      <c r="AD341" t="s">
        <v>136</v>
      </c>
    </row>
    <row r="342" spans="1:30">
      <c r="A342" t="s">
        <v>1954</v>
      </c>
      <c r="B342" t="s">
        <v>1954</v>
      </c>
      <c r="C342" s="3">
        <v>46.045597</v>
      </c>
      <c r="D342" s="3">
        <v>1041</v>
      </c>
      <c r="E342" s="3">
        <v>28.184551</v>
      </c>
      <c r="F342" s="3">
        <v>565</v>
      </c>
      <c r="G342" s="3">
        <v>38.264927</v>
      </c>
      <c r="H342" s="3">
        <v>928</v>
      </c>
      <c r="I342" s="3">
        <v>0</v>
      </c>
      <c r="J342" s="3">
        <v>0</v>
      </c>
      <c r="K342" s="3">
        <v>0.223851</v>
      </c>
      <c r="L342" s="3">
        <v>6</v>
      </c>
      <c r="M342" s="3">
        <v>0</v>
      </c>
      <c r="N342">
        <v>0</v>
      </c>
      <c r="O342" s="16">
        <v>7.6267099775806e-34</v>
      </c>
      <c r="P342">
        <v>-8.79246926236961</v>
      </c>
      <c r="Q342" t="s">
        <v>131</v>
      </c>
      <c r="R342" t="s">
        <v>186</v>
      </c>
      <c r="S342" t="s">
        <v>187</v>
      </c>
      <c r="T342" t="s">
        <v>815</v>
      </c>
      <c r="U342" t="s">
        <v>1955</v>
      </c>
      <c r="V342" t="s">
        <v>136</v>
      </c>
      <c r="W342" t="s">
        <v>254</v>
      </c>
      <c r="X342" t="s">
        <v>255</v>
      </c>
      <c r="Y342" t="s">
        <v>407</v>
      </c>
      <c r="Z342" t="s">
        <v>1956</v>
      </c>
      <c r="AA342" t="s">
        <v>164</v>
      </c>
      <c r="AB342" t="s">
        <v>165</v>
      </c>
      <c r="AC342" t="s">
        <v>1957</v>
      </c>
      <c r="AD342" t="s">
        <v>281</v>
      </c>
    </row>
    <row r="343" spans="1:30">
      <c r="A343" t="s">
        <v>1958</v>
      </c>
      <c r="B343" t="s">
        <v>1958</v>
      </c>
      <c r="C343" s="3">
        <v>2.641137</v>
      </c>
      <c r="D343" s="3">
        <v>39</v>
      </c>
      <c r="E343" s="3">
        <v>19.454163</v>
      </c>
      <c r="F343" s="3">
        <v>252</v>
      </c>
      <c r="G343" s="3">
        <v>6.182813</v>
      </c>
      <c r="H343" s="3">
        <v>97</v>
      </c>
      <c r="I343" s="3">
        <v>0</v>
      </c>
      <c r="J343" s="3">
        <v>0</v>
      </c>
      <c r="K343" s="3">
        <v>0.230297</v>
      </c>
      <c r="L343" s="3">
        <v>4</v>
      </c>
      <c r="M343" s="3">
        <v>0.459198</v>
      </c>
      <c r="N343">
        <v>7</v>
      </c>
      <c r="O343" s="16">
        <v>1.44986699255114e-6</v>
      </c>
      <c r="P343">
        <v>-5.29439409428901</v>
      </c>
      <c r="Q343" t="s">
        <v>131</v>
      </c>
      <c r="R343" t="s">
        <v>136</v>
      </c>
      <c r="S343" t="s">
        <v>136</v>
      </c>
      <c r="T343" t="s">
        <v>1959</v>
      </c>
      <c r="U343" t="s">
        <v>136</v>
      </c>
      <c r="V343" t="s">
        <v>136</v>
      </c>
      <c r="W343" t="s">
        <v>136</v>
      </c>
      <c r="X343" t="s">
        <v>136</v>
      </c>
      <c r="Y343" t="s">
        <v>1960</v>
      </c>
      <c r="Z343" t="s">
        <v>1961</v>
      </c>
      <c r="AA343" t="s">
        <v>136</v>
      </c>
      <c r="AB343" t="s">
        <v>136</v>
      </c>
      <c r="AC343" t="s">
        <v>1962</v>
      </c>
      <c r="AD343" t="s">
        <v>1834</v>
      </c>
    </row>
    <row r="344" spans="1:30">
      <c r="A344" t="s">
        <v>1963</v>
      </c>
      <c r="B344" t="s">
        <v>1963</v>
      </c>
      <c r="C344" s="3">
        <v>29.543411</v>
      </c>
      <c r="D344" s="3">
        <v>1149</v>
      </c>
      <c r="E344" s="3">
        <v>58.250225</v>
      </c>
      <c r="F344" s="3">
        <v>2007</v>
      </c>
      <c r="G344" s="3">
        <v>17.1297</v>
      </c>
      <c r="H344" s="3">
        <v>715</v>
      </c>
      <c r="I344" s="3">
        <v>7.338274</v>
      </c>
      <c r="J344" s="3">
        <v>310</v>
      </c>
      <c r="K344" s="3">
        <v>4.118495</v>
      </c>
      <c r="L344" s="3">
        <v>186</v>
      </c>
      <c r="M344" s="3">
        <v>11.970514</v>
      </c>
      <c r="N344">
        <v>487</v>
      </c>
      <c r="O344">
        <v>0.000304423051953278</v>
      </c>
      <c r="P344">
        <v>-2.84589867819646</v>
      </c>
      <c r="Q344" t="s">
        <v>131</v>
      </c>
      <c r="R344" t="s">
        <v>136</v>
      </c>
      <c r="S344" t="s">
        <v>136</v>
      </c>
      <c r="T344" t="s">
        <v>136</v>
      </c>
      <c r="U344" t="s">
        <v>136</v>
      </c>
      <c r="V344" t="s">
        <v>136</v>
      </c>
      <c r="W344" t="s">
        <v>136</v>
      </c>
      <c r="X344" t="s">
        <v>136</v>
      </c>
      <c r="Y344" t="s">
        <v>136</v>
      </c>
      <c r="Z344" t="s">
        <v>136</v>
      </c>
      <c r="AA344" t="s">
        <v>164</v>
      </c>
      <c r="AB344" t="s">
        <v>165</v>
      </c>
      <c r="AC344" t="s">
        <v>1964</v>
      </c>
      <c r="AD344" t="s">
        <v>136</v>
      </c>
    </row>
    <row r="345" spans="1:30">
      <c r="A345" t="s">
        <v>1965</v>
      </c>
      <c r="B345" t="s">
        <v>1965</v>
      </c>
      <c r="C345" s="3">
        <v>224.908279</v>
      </c>
      <c r="D345" s="3">
        <v>11006</v>
      </c>
      <c r="E345" s="3">
        <v>333.33667</v>
      </c>
      <c r="F345" s="3">
        <v>14449</v>
      </c>
      <c r="G345" s="3">
        <v>184.274384</v>
      </c>
      <c r="H345" s="3">
        <v>9668</v>
      </c>
      <c r="I345" s="3">
        <v>25.459545</v>
      </c>
      <c r="J345" s="3">
        <v>1352</v>
      </c>
      <c r="K345" s="3">
        <v>17.813112</v>
      </c>
      <c r="L345" s="3">
        <v>1010</v>
      </c>
      <c r="M345" s="3">
        <v>49.425121</v>
      </c>
      <c r="N345">
        <v>2526</v>
      </c>
      <c r="O345" s="16">
        <v>4.13638206843318e-8</v>
      </c>
      <c r="P345">
        <v>-3.61542195340983</v>
      </c>
      <c r="Q345" t="s">
        <v>131</v>
      </c>
      <c r="R345" t="s">
        <v>136</v>
      </c>
      <c r="S345" t="s">
        <v>136</v>
      </c>
      <c r="T345" t="s">
        <v>1966</v>
      </c>
      <c r="U345" t="s">
        <v>1967</v>
      </c>
      <c r="V345" t="s">
        <v>1968</v>
      </c>
      <c r="W345" t="s">
        <v>136</v>
      </c>
      <c r="X345" t="s">
        <v>136</v>
      </c>
      <c r="Y345" t="s">
        <v>1969</v>
      </c>
      <c r="Z345" t="s">
        <v>1970</v>
      </c>
      <c r="AA345" t="s">
        <v>164</v>
      </c>
      <c r="AB345" t="s">
        <v>165</v>
      </c>
      <c r="AC345" t="s">
        <v>1971</v>
      </c>
      <c r="AD345" t="s">
        <v>1972</v>
      </c>
    </row>
    <row r="346" spans="1:30">
      <c r="A346" t="s">
        <v>1973</v>
      </c>
      <c r="B346" t="s">
        <v>1973</v>
      </c>
      <c r="C346" s="3">
        <v>1.919567</v>
      </c>
      <c r="D346" s="3">
        <v>99</v>
      </c>
      <c r="E346" s="3">
        <v>0.5654</v>
      </c>
      <c r="F346" s="3">
        <v>26</v>
      </c>
      <c r="G346" s="3">
        <v>1.882484</v>
      </c>
      <c r="H346" s="3">
        <v>104</v>
      </c>
      <c r="I346" s="3">
        <v>30.419468</v>
      </c>
      <c r="J346" s="3">
        <v>1688</v>
      </c>
      <c r="K346" s="3">
        <v>21.232471</v>
      </c>
      <c r="L346" s="3">
        <v>1258</v>
      </c>
      <c r="M346" s="3">
        <v>8.891117</v>
      </c>
      <c r="N346">
        <v>475</v>
      </c>
      <c r="O346" s="16">
        <v>1.25796292854491e-7</v>
      </c>
      <c r="P346">
        <v>3.09008603187217</v>
      </c>
      <c r="Q346" t="s">
        <v>157</v>
      </c>
      <c r="R346" t="s">
        <v>1557</v>
      </c>
      <c r="S346" t="s">
        <v>1558</v>
      </c>
      <c r="T346" t="s">
        <v>1040</v>
      </c>
      <c r="U346" t="s">
        <v>1974</v>
      </c>
      <c r="V346" t="s">
        <v>1042</v>
      </c>
      <c r="W346" t="s">
        <v>534</v>
      </c>
      <c r="X346" t="s">
        <v>535</v>
      </c>
      <c r="Y346" t="s">
        <v>1043</v>
      </c>
      <c r="Z346" t="s">
        <v>1975</v>
      </c>
      <c r="AA346" t="s">
        <v>1045</v>
      </c>
      <c r="AB346" t="s">
        <v>535</v>
      </c>
      <c r="AC346" t="s">
        <v>1976</v>
      </c>
      <c r="AD346" t="s">
        <v>1047</v>
      </c>
    </row>
    <row r="347" spans="1:30">
      <c r="A347" t="s">
        <v>1977</v>
      </c>
      <c r="B347" t="s">
        <v>1977</v>
      </c>
      <c r="C347" s="3">
        <v>2.056502</v>
      </c>
      <c r="D347" s="3">
        <v>106</v>
      </c>
      <c r="E347" s="3">
        <v>7.339373</v>
      </c>
      <c r="F347" s="3">
        <v>334</v>
      </c>
      <c r="G347" s="3">
        <v>4.720318</v>
      </c>
      <c r="H347" s="3">
        <v>260</v>
      </c>
      <c r="I347" s="3">
        <v>0</v>
      </c>
      <c r="J347" s="3">
        <v>0</v>
      </c>
      <c r="K347" s="3">
        <v>0.080263</v>
      </c>
      <c r="L347" s="3">
        <v>5</v>
      </c>
      <c r="M347" s="3">
        <v>0.048437</v>
      </c>
      <c r="N347">
        <v>3</v>
      </c>
      <c r="O347" s="16">
        <v>9.11379010714661e-13</v>
      </c>
      <c r="P347">
        <v>-6.62367989784964</v>
      </c>
      <c r="Q347" t="s">
        <v>131</v>
      </c>
      <c r="R347" t="s">
        <v>136</v>
      </c>
      <c r="S347" t="s">
        <v>136</v>
      </c>
      <c r="T347" t="s">
        <v>1978</v>
      </c>
      <c r="U347" t="s">
        <v>1979</v>
      </c>
      <c r="V347" t="s">
        <v>351</v>
      </c>
      <c r="W347" t="s">
        <v>136</v>
      </c>
      <c r="X347" t="s">
        <v>136</v>
      </c>
      <c r="Y347" t="s">
        <v>1980</v>
      </c>
      <c r="Z347" t="s">
        <v>1981</v>
      </c>
      <c r="AA347" t="s">
        <v>141</v>
      </c>
      <c r="AB347" t="s">
        <v>142</v>
      </c>
      <c r="AC347" t="s">
        <v>1982</v>
      </c>
      <c r="AD347" t="s">
        <v>1983</v>
      </c>
    </row>
    <row r="348" spans="1:30">
      <c r="A348" t="s">
        <v>1984</v>
      </c>
      <c r="B348" t="s">
        <v>136</v>
      </c>
      <c r="C348" s="3">
        <v>0.762927</v>
      </c>
      <c r="D348" s="3">
        <v>18</v>
      </c>
      <c r="E348" s="3">
        <v>0</v>
      </c>
      <c r="F348" s="3">
        <v>0</v>
      </c>
      <c r="G348" s="3">
        <v>0.50723</v>
      </c>
      <c r="H348" s="3">
        <v>13</v>
      </c>
      <c r="I348" s="3">
        <v>6.199219</v>
      </c>
      <c r="J348" s="3">
        <v>139</v>
      </c>
      <c r="K348" s="3">
        <v>5.801529</v>
      </c>
      <c r="L348" s="3">
        <v>131</v>
      </c>
      <c r="M348" s="3">
        <v>5.552547</v>
      </c>
      <c r="N348">
        <v>109</v>
      </c>
      <c r="O348">
        <v>0.00103761370327224</v>
      </c>
      <c r="P348">
        <v>2.81420487850646</v>
      </c>
      <c r="Q348" t="s">
        <v>157</v>
      </c>
      <c r="R348" t="s">
        <v>136</v>
      </c>
      <c r="S348" t="s">
        <v>136</v>
      </c>
      <c r="T348" t="s">
        <v>136</v>
      </c>
      <c r="U348" t="s">
        <v>136</v>
      </c>
      <c r="V348" t="s">
        <v>136</v>
      </c>
      <c r="W348" t="s">
        <v>136</v>
      </c>
      <c r="X348" t="s">
        <v>136</v>
      </c>
      <c r="Y348" t="s">
        <v>136</v>
      </c>
      <c r="Z348" t="s">
        <v>136</v>
      </c>
      <c r="AA348" t="s">
        <v>136</v>
      </c>
      <c r="AB348" t="s">
        <v>136</v>
      </c>
      <c r="AC348" t="s">
        <v>136</v>
      </c>
      <c r="AD348" t="s">
        <v>136</v>
      </c>
    </row>
    <row r="349" spans="1:30">
      <c r="A349" t="s">
        <v>1985</v>
      </c>
      <c r="B349" t="s">
        <v>1985</v>
      </c>
      <c r="C349" s="3">
        <v>0.298809</v>
      </c>
      <c r="D349" s="3">
        <v>18</v>
      </c>
      <c r="E349" s="3">
        <v>0.140299</v>
      </c>
      <c r="F349" s="3">
        <v>8</v>
      </c>
      <c r="G349" s="3">
        <v>0.107204</v>
      </c>
      <c r="H349" s="3">
        <v>7</v>
      </c>
      <c r="I349" s="3">
        <v>5.512898</v>
      </c>
      <c r="J349" s="3">
        <v>359</v>
      </c>
      <c r="K349" s="3">
        <v>10.203968</v>
      </c>
      <c r="L349" s="3">
        <v>709</v>
      </c>
      <c r="M349" s="3">
        <v>2.702224</v>
      </c>
      <c r="N349">
        <v>170</v>
      </c>
      <c r="O349" s="16">
        <v>5.93032409594994e-9</v>
      </c>
      <c r="P349">
        <v>4.14847575370642</v>
      </c>
      <c r="Q349" t="s">
        <v>157</v>
      </c>
      <c r="R349" t="s">
        <v>136</v>
      </c>
      <c r="S349" t="s">
        <v>136</v>
      </c>
      <c r="T349" t="s">
        <v>1040</v>
      </c>
      <c r="U349" t="s">
        <v>1986</v>
      </c>
      <c r="V349" t="s">
        <v>1042</v>
      </c>
      <c r="W349" t="s">
        <v>534</v>
      </c>
      <c r="X349" t="s">
        <v>535</v>
      </c>
      <c r="Y349" t="s">
        <v>1043</v>
      </c>
      <c r="Z349" t="s">
        <v>1987</v>
      </c>
      <c r="AA349" t="s">
        <v>1045</v>
      </c>
      <c r="AB349" t="s">
        <v>535</v>
      </c>
      <c r="AC349" t="s">
        <v>1988</v>
      </c>
      <c r="AD349" t="s">
        <v>1047</v>
      </c>
    </row>
    <row r="350" spans="1:30">
      <c r="A350" t="s">
        <v>1989</v>
      </c>
      <c r="B350" t="s">
        <v>1989</v>
      </c>
      <c r="C350" s="3">
        <v>0.066181</v>
      </c>
      <c r="D350" s="3">
        <v>8</v>
      </c>
      <c r="E350" s="3">
        <v>0.105664</v>
      </c>
      <c r="F350" s="3">
        <v>10</v>
      </c>
      <c r="G350" s="3">
        <v>0.129919</v>
      </c>
      <c r="H350" s="3">
        <v>15</v>
      </c>
      <c r="I350" s="3">
        <v>0.968866</v>
      </c>
      <c r="J350" s="3">
        <v>112</v>
      </c>
      <c r="K350" s="3">
        <v>0.633986</v>
      </c>
      <c r="L350" s="3">
        <v>78</v>
      </c>
      <c r="M350" s="3">
        <v>0.641606</v>
      </c>
      <c r="N350">
        <v>71</v>
      </c>
      <c r="O350">
        <v>0.00331906742890857</v>
      </c>
      <c r="P350">
        <v>2.02693941805887</v>
      </c>
      <c r="Q350" t="s">
        <v>157</v>
      </c>
      <c r="R350" t="s">
        <v>136</v>
      </c>
      <c r="S350" t="s">
        <v>136</v>
      </c>
      <c r="T350" t="s">
        <v>136</v>
      </c>
      <c r="U350" t="s">
        <v>1990</v>
      </c>
      <c r="V350" t="s">
        <v>264</v>
      </c>
      <c r="W350" t="s">
        <v>136</v>
      </c>
      <c r="X350" t="s">
        <v>136</v>
      </c>
      <c r="Y350" t="s">
        <v>352</v>
      </c>
      <c r="Z350" t="s">
        <v>136</v>
      </c>
      <c r="AA350" t="s">
        <v>164</v>
      </c>
      <c r="AB350" t="s">
        <v>165</v>
      </c>
      <c r="AC350" t="s">
        <v>1991</v>
      </c>
      <c r="AD350" t="s">
        <v>136</v>
      </c>
    </row>
    <row r="351" spans="1:30">
      <c r="A351" t="s">
        <v>1992</v>
      </c>
      <c r="B351" t="s">
        <v>1992</v>
      </c>
      <c r="C351" s="3">
        <v>6.76607</v>
      </c>
      <c r="D351" s="3">
        <v>169</v>
      </c>
      <c r="E351" s="3">
        <v>0.966367</v>
      </c>
      <c r="F351" s="3">
        <v>22</v>
      </c>
      <c r="G351" s="3">
        <v>1.819077</v>
      </c>
      <c r="H351" s="3">
        <v>49</v>
      </c>
      <c r="I351" s="3">
        <v>23.482702</v>
      </c>
      <c r="J351" s="3">
        <v>635</v>
      </c>
      <c r="K351" s="3">
        <v>48.335167</v>
      </c>
      <c r="L351" s="3">
        <v>1396</v>
      </c>
      <c r="M351" s="3">
        <v>14.954586</v>
      </c>
      <c r="N351">
        <v>390</v>
      </c>
      <c r="O351">
        <v>0.00078569018311256</v>
      </c>
      <c r="P351">
        <v>2.53804873015935</v>
      </c>
      <c r="Q351" t="s">
        <v>157</v>
      </c>
      <c r="R351" t="s">
        <v>136</v>
      </c>
      <c r="S351" t="s">
        <v>136</v>
      </c>
      <c r="T351" t="s">
        <v>437</v>
      </c>
      <c r="U351" t="s">
        <v>1993</v>
      </c>
      <c r="V351" t="s">
        <v>439</v>
      </c>
      <c r="W351" t="s">
        <v>186</v>
      </c>
      <c r="X351" t="s">
        <v>187</v>
      </c>
      <c r="Y351" t="s">
        <v>1994</v>
      </c>
      <c r="Z351" t="s">
        <v>1995</v>
      </c>
      <c r="AA351" t="s">
        <v>209</v>
      </c>
      <c r="AB351" t="s">
        <v>187</v>
      </c>
      <c r="AC351" t="s">
        <v>1996</v>
      </c>
      <c r="AD351" t="s">
        <v>443</v>
      </c>
    </row>
    <row r="352" spans="1:30">
      <c r="A352" t="s">
        <v>1997</v>
      </c>
      <c r="B352" t="s">
        <v>1997</v>
      </c>
      <c r="C352" s="3">
        <v>2.834293</v>
      </c>
      <c r="D352" s="3">
        <v>74</v>
      </c>
      <c r="E352" s="3">
        <v>7.385217</v>
      </c>
      <c r="F352" s="3">
        <v>171</v>
      </c>
      <c r="G352" s="3">
        <v>2.627966</v>
      </c>
      <c r="H352" s="3">
        <v>74</v>
      </c>
      <c r="I352" s="3">
        <v>0</v>
      </c>
      <c r="J352" s="3">
        <v>0</v>
      </c>
      <c r="K352" s="3">
        <v>0.321353</v>
      </c>
      <c r="L352" s="3">
        <v>10</v>
      </c>
      <c r="M352" s="3">
        <v>0.203946</v>
      </c>
      <c r="N352">
        <v>6</v>
      </c>
      <c r="O352" s="16">
        <v>5.9869553517818e-6</v>
      </c>
      <c r="P352">
        <v>-4.6865661858531</v>
      </c>
      <c r="Q352" t="s">
        <v>131</v>
      </c>
      <c r="R352" t="s">
        <v>136</v>
      </c>
      <c r="S352" t="s">
        <v>136</v>
      </c>
      <c r="T352" t="s">
        <v>1998</v>
      </c>
      <c r="U352" t="s">
        <v>136</v>
      </c>
      <c r="V352" t="s">
        <v>136</v>
      </c>
      <c r="W352" t="s">
        <v>136</v>
      </c>
      <c r="X352" t="s">
        <v>136</v>
      </c>
      <c r="Y352" t="s">
        <v>1406</v>
      </c>
      <c r="Z352" t="s">
        <v>1999</v>
      </c>
      <c r="AA352" t="s">
        <v>83</v>
      </c>
      <c r="AB352" t="s">
        <v>191</v>
      </c>
      <c r="AC352" t="s">
        <v>2000</v>
      </c>
      <c r="AD352" t="s">
        <v>745</v>
      </c>
    </row>
    <row r="353" spans="1:30">
      <c r="A353" t="s">
        <v>2001</v>
      </c>
      <c r="B353" t="s">
        <v>2001</v>
      </c>
      <c r="C353" s="3">
        <v>0.158146</v>
      </c>
      <c r="D353" s="3">
        <v>16</v>
      </c>
      <c r="E353" s="3">
        <v>0.221993</v>
      </c>
      <c r="F353" s="3">
        <v>20</v>
      </c>
      <c r="G353" s="3">
        <v>0.157035</v>
      </c>
      <c r="H353" s="3">
        <v>17</v>
      </c>
      <c r="I353" s="3">
        <v>0.703181</v>
      </c>
      <c r="J353" s="3">
        <v>77</v>
      </c>
      <c r="K353" s="3">
        <v>7.701872</v>
      </c>
      <c r="L353" s="3">
        <v>898</v>
      </c>
      <c r="M353" s="3">
        <v>1.080233</v>
      </c>
      <c r="N353">
        <v>114</v>
      </c>
      <c r="O353">
        <v>0.00227981447801361</v>
      </c>
      <c r="P353">
        <v>3.01405321881615</v>
      </c>
      <c r="Q353" t="s">
        <v>157</v>
      </c>
      <c r="R353" t="s">
        <v>325</v>
      </c>
      <c r="S353" t="s">
        <v>326</v>
      </c>
      <c r="T353" t="s">
        <v>349</v>
      </c>
      <c r="U353" t="s">
        <v>2002</v>
      </c>
      <c r="V353" t="s">
        <v>955</v>
      </c>
      <c r="W353" t="s">
        <v>136</v>
      </c>
      <c r="X353" t="s">
        <v>136</v>
      </c>
      <c r="Y353" t="s">
        <v>181</v>
      </c>
      <c r="Z353" t="s">
        <v>2003</v>
      </c>
      <c r="AA353" t="s">
        <v>164</v>
      </c>
      <c r="AB353" t="s">
        <v>165</v>
      </c>
      <c r="AC353" t="s">
        <v>2004</v>
      </c>
      <c r="AD353" t="s">
        <v>184</v>
      </c>
    </row>
    <row r="354" spans="1:30">
      <c r="A354" t="s">
        <v>2005</v>
      </c>
      <c r="B354" t="s">
        <v>2005</v>
      </c>
      <c r="C354" s="3">
        <v>3.639051</v>
      </c>
      <c r="D354" s="3">
        <v>179</v>
      </c>
      <c r="E354" s="3">
        <v>6.049817</v>
      </c>
      <c r="F354" s="3">
        <v>263</v>
      </c>
      <c r="G354" s="3">
        <v>2.060551</v>
      </c>
      <c r="H354" s="3">
        <v>109</v>
      </c>
      <c r="I354" s="3">
        <v>0</v>
      </c>
      <c r="J354" s="3">
        <v>0</v>
      </c>
      <c r="K354" s="3">
        <v>0</v>
      </c>
      <c r="L354" s="3">
        <v>0</v>
      </c>
      <c r="M354" s="3">
        <v>0.168158</v>
      </c>
      <c r="N354">
        <v>9</v>
      </c>
      <c r="O354" s="16">
        <v>4.85078953013736e-7</v>
      </c>
      <c r="P354">
        <v>-5.67409580765088</v>
      </c>
      <c r="Q354" t="s">
        <v>131</v>
      </c>
      <c r="R354" t="s">
        <v>136</v>
      </c>
      <c r="S354" t="s">
        <v>136</v>
      </c>
      <c r="T354" t="s">
        <v>2006</v>
      </c>
      <c r="U354" t="s">
        <v>136</v>
      </c>
      <c r="V354" t="s">
        <v>136</v>
      </c>
      <c r="W354" t="s">
        <v>136</v>
      </c>
      <c r="X354" t="s">
        <v>136</v>
      </c>
      <c r="Y354" t="s">
        <v>2007</v>
      </c>
      <c r="Z354" t="s">
        <v>2008</v>
      </c>
      <c r="AA354" t="s">
        <v>164</v>
      </c>
      <c r="AB354" t="s">
        <v>165</v>
      </c>
      <c r="AC354" t="s">
        <v>2009</v>
      </c>
      <c r="AD354" t="s">
        <v>281</v>
      </c>
    </row>
    <row r="355" spans="1:30">
      <c r="A355" t="s">
        <v>2010</v>
      </c>
      <c r="B355" t="s">
        <v>2010</v>
      </c>
      <c r="C355" s="3">
        <v>1.888303</v>
      </c>
      <c r="D355" s="3">
        <v>120</v>
      </c>
      <c r="E355" s="3">
        <v>5.38312</v>
      </c>
      <c r="F355" s="3">
        <v>301</v>
      </c>
      <c r="G355" s="3">
        <v>1.230253</v>
      </c>
      <c r="H355" s="3">
        <v>84</v>
      </c>
      <c r="I355" s="3">
        <v>0.314986</v>
      </c>
      <c r="J355" s="3">
        <v>22</v>
      </c>
      <c r="K355" s="3">
        <v>0.366413</v>
      </c>
      <c r="L355" s="3">
        <v>27</v>
      </c>
      <c r="M355" s="3">
        <v>0.358969</v>
      </c>
      <c r="N355">
        <v>24</v>
      </c>
      <c r="O355" s="16">
        <v>1.57095599941909e-5</v>
      </c>
      <c r="P355">
        <v>-3.64439673404869</v>
      </c>
      <c r="Q355" t="s">
        <v>131</v>
      </c>
      <c r="R355" t="s">
        <v>136</v>
      </c>
      <c r="S355" t="s">
        <v>136</v>
      </c>
      <c r="T355" t="s">
        <v>168</v>
      </c>
      <c r="U355" t="s">
        <v>136</v>
      </c>
      <c r="V355" t="s">
        <v>136</v>
      </c>
      <c r="W355" t="s">
        <v>136</v>
      </c>
      <c r="X355" t="s">
        <v>136</v>
      </c>
      <c r="Y355" t="s">
        <v>136</v>
      </c>
      <c r="Z355" t="s">
        <v>136</v>
      </c>
      <c r="AA355" t="s">
        <v>164</v>
      </c>
      <c r="AB355" t="s">
        <v>165</v>
      </c>
      <c r="AC355" t="s">
        <v>2011</v>
      </c>
      <c r="AD355" t="s">
        <v>176</v>
      </c>
    </row>
    <row r="356" spans="1:30">
      <c r="A356" t="s">
        <v>2012</v>
      </c>
      <c r="B356" t="s">
        <v>2012</v>
      </c>
      <c r="C356" s="3">
        <v>0.116488</v>
      </c>
      <c r="D356" s="3">
        <v>6</v>
      </c>
      <c r="E356" s="3">
        <v>0.04574</v>
      </c>
      <c r="F356" s="3">
        <v>2</v>
      </c>
      <c r="G356" s="3">
        <v>0.275419</v>
      </c>
      <c r="H356" s="3">
        <v>14</v>
      </c>
      <c r="I356" s="3">
        <v>0.812149</v>
      </c>
      <c r="J356" s="3">
        <v>42</v>
      </c>
      <c r="K356" s="3">
        <v>1.901553</v>
      </c>
      <c r="L356" s="3">
        <v>105</v>
      </c>
      <c r="M356" s="3">
        <v>1.149212</v>
      </c>
      <c r="N356">
        <v>57</v>
      </c>
      <c r="O356">
        <v>0.00704745579534691</v>
      </c>
      <c r="P356">
        <v>2.34932427302905</v>
      </c>
      <c r="Q356" t="s">
        <v>157</v>
      </c>
      <c r="R356" t="s">
        <v>170</v>
      </c>
      <c r="S356" t="s">
        <v>171</v>
      </c>
      <c r="T356" t="s">
        <v>2013</v>
      </c>
      <c r="U356" t="s">
        <v>136</v>
      </c>
      <c r="V356" t="s">
        <v>136</v>
      </c>
      <c r="W356" t="s">
        <v>594</v>
      </c>
      <c r="X356" t="s">
        <v>165</v>
      </c>
      <c r="Y356" t="s">
        <v>2014</v>
      </c>
      <c r="Z356" t="s">
        <v>136</v>
      </c>
      <c r="AA356" t="s">
        <v>164</v>
      </c>
      <c r="AB356" t="s">
        <v>165</v>
      </c>
      <c r="AC356" t="s">
        <v>2015</v>
      </c>
      <c r="AD356" t="s">
        <v>2016</v>
      </c>
    </row>
    <row r="357" spans="1:30">
      <c r="A357" t="s">
        <v>2017</v>
      </c>
      <c r="B357" t="s">
        <v>2017</v>
      </c>
      <c r="C357" s="3">
        <v>9.560625</v>
      </c>
      <c r="D357" s="3">
        <v>576</v>
      </c>
      <c r="E357" s="3">
        <v>2.497227</v>
      </c>
      <c r="F357" s="3">
        <v>134</v>
      </c>
      <c r="G357" s="3">
        <v>7.446198</v>
      </c>
      <c r="H357" s="3">
        <v>481</v>
      </c>
      <c r="I357" s="3">
        <v>45.872181</v>
      </c>
      <c r="J357" s="3">
        <v>2997</v>
      </c>
      <c r="K357" s="3">
        <v>27.332613</v>
      </c>
      <c r="L357" s="3">
        <v>1907</v>
      </c>
      <c r="M357" s="3">
        <v>56.702549</v>
      </c>
      <c r="N357">
        <v>3566</v>
      </c>
      <c r="O357" s="16">
        <v>2.61127755395325e-5</v>
      </c>
      <c r="P357">
        <v>2.15194334873575</v>
      </c>
      <c r="Q357" t="s">
        <v>157</v>
      </c>
      <c r="R357" t="s">
        <v>136</v>
      </c>
      <c r="S357" t="s">
        <v>136</v>
      </c>
      <c r="T357" t="s">
        <v>2018</v>
      </c>
      <c r="U357" t="s">
        <v>136</v>
      </c>
      <c r="V357" t="s">
        <v>136</v>
      </c>
      <c r="W357" t="s">
        <v>190</v>
      </c>
      <c r="X357" t="s">
        <v>191</v>
      </c>
      <c r="Y357" t="s">
        <v>2019</v>
      </c>
      <c r="Z357" t="s">
        <v>2020</v>
      </c>
      <c r="AA357" t="s">
        <v>174</v>
      </c>
      <c r="AB357" t="s">
        <v>171</v>
      </c>
      <c r="AC357" t="s">
        <v>2021</v>
      </c>
      <c r="AD357" t="s">
        <v>281</v>
      </c>
    </row>
    <row r="358" spans="1:30">
      <c r="A358" t="s">
        <v>2022</v>
      </c>
      <c r="B358" t="s">
        <v>2022</v>
      </c>
      <c r="C358" s="3">
        <v>745.636658</v>
      </c>
      <c r="D358" s="3">
        <v>27370</v>
      </c>
      <c r="E358" s="3">
        <v>1614.324951</v>
      </c>
      <c r="F358" s="3">
        <v>52491</v>
      </c>
      <c r="G358" s="3">
        <v>916.745667</v>
      </c>
      <c r="H358" s="3">
        <v>36080</v>
      </c>
      <c r="I358" s="3">
        <v>238.761993</v>
      </c>
      <c r="J358" s="3">
        <v>9506</v>
      </c>
      <c r="K358" s="3">
        <v>219.59848</v>
      </c>
      <c r="L358" s="3">
        <v>9336</v>
      </c>
      <c r="M358" s="3">
        <v>638.201904</v>
      </c>
      <c r="N358">
        <v>24460</v>
      </c>
      <c r="O358">
        <v>0.00280542636270804</v>
      </c>
      <c r="P358">
        <v>-2.26726264813699</v>
      </c>
      <c r="Q358" t="s">
        <v>131</v>
      </c>
      <c r="R358" t="s">
        <v>136</v>
      </c>
      <c r="S358" t="s">
        <v>136</v>
      </c>
      <c r="T358" t="s">
        <v>2023</v>
      </c>
      <c r="U358" t="s">
        <v>2024</v>
      </c>
      <c r="V358" t="s">
        <v>2025</v>
      </c>
      <c r="W358" t="s">
        <v>232</v>
      </c>
      <c r="X358" t="s">
        <v>233</v>
      </c>
      <c r="Y358" t="s">
        <v>2026</v>
      </c>
      <c r="Z358" t="s">
        <v>2027</v>
      </c>
      <c r="AA358" t="s">
        <v>237</v>
      </c>
      <c r="AB358" t="s">
        <v>233</v>
      </c>
      <c r="AC358" t="s">
        <v>2028</v>
      </c>
      <c r="AD358" t="s">
        <v>2029</v>
      </c>
    </row>
    <row r="359" spans="1:30">
      <c r="A359" t="s">
        <v>2030</v>
      </c>
      <c r="B359" t="s">
        <v>2030</v>
      </c>
      <c r="C359" s="3">
        <v>1.638685</v>
      </c>
      <c r="D359" s="3">
        <v>61</v>
      </c>
      <c r="E359" s="3">
        <v>0.344961</v>
      </c>
      <c r="F359" s="3">
        <v>12</v>
      </c>
      <c r="G359" s="3">
        <v>0.813565</v>
      </c>
      <c r="H359" s="3">
        <v>33</v>
      </c>
      <c r="I359" s="3">
        <v>5.262216</v>
      </c>
      <c r="J359" s="3">
        <v>210</v>
      </c>
      <c r="K359" s="3">
        <v>12.803455</v>
      </c>
      <c r="L359" s="3">
        <v>546</v>
      </c>
      <c r="M359" s="3">
        <v>5.350439</v>
      </c>
      <c r="N359">
        <v>206</v>
      </c>
      <c r="O359">
        <v>0.000384610375962186</v>
      </c>
      <c r="P359">
        <v>2.39920661148779</v>
      </c>
      <c r="Q359" t="s">
        <v>157</v>
      </c>
      <c r="R359" t="s">
        <v>136</v>
      </c>
      <c r="S359" t="s">
        <v>136</v>
      </c>
      <c r="T359" t="s">
        <v>136</v>
      </c>
      <c r="U359" t="s">
        <v>136</v>
      </c>
      <c r="V359" t="s">
        <v>136</v>
      </c>
      <c r="W359" t="s">
        <v>136</v>
      </c>
      <c r="X359" t="s">
        <v>136</v>
      </c>
      <c r="Y359" t="s">
        <v>136</v>
      </c>
      <c r="Z359" t="s">
        <v>136</v>
      </c>
      <c r="AA359" t="s">
        <v>164</v>
      </c>
      <c r="AB359" t="s">
        <v>165</v>
      </c>
      <c r="AC359" t="s">
        <v>2031</v>
      </c>
      <c r="AD359" t="s">
        <v>136</v>
      </c>
    </row>
    <row r="360" spans="1:30">
      <c r="A360" t="s">
        <v>2032</v>
      </c>
      <c r="B360" t="s">
        <v>2032</v>
      </c>
      <c r="C360" s="3">
        <v>31.018742</v>
      </c>
      <c r="D360" s="3">
        <v>1949</v>
      </c>
      <c r="E360" s="3">
        <v>82.764038</v>
      </c>
      <c r="F360" s="3">
        <v>4606</v>
      </c>
      <c r="G360" s="3">
        <v>36.290173</v>
      </c>
      <c r="H360" s="3">
        <v>2445</v>
      </c>
      <c r="I360" s="3">
        <v>8.825687</v>
      </c>
      <c r="J360" s="3">
        <v>602</v>
      </c>
      <c r="K360" s="3">
        <v>5.330329</v>
      </c>
      <c r="L360" s="3">
        <v>388</v>
      </c>
      <c r="M360" s="3">
        <v>12.649472</v>
      </c>
      <c r="N360">
        <v>830</v>
      </c>
      <c r="O360" s="16">
        <v>1.74390768316326e-5</v>
      </c>
      <c r="P360">
        <v>-3.17896336983133</v>
      </c>
      <c r="Q360" t="s">
        <v>131</v>
      </c>
      <c r="R360" t="s">
        <v>136</v>
      </c>
      <c r="S360" t="s">
        <v>136</v>
      </c>
      <c r="T360" t="s">
        <v>2033</v>
      </c>
      <c r="U360" t="s">
        <v>2034</v>
      </c>
      <c r="V360" t="s">
        <v>136</v>
      </c>
      <c r="W360" t="s">
        <v>170</v>
      </c>
      <c r="X360" t="s">
        <v>171</v>
      </c>
      <c r="Y360" t="s">
        <v>172</v>
      </c>
      <c r="Z360" t="s">
        <v>2035</v>
      </c>
      <c r="AA360" t="s">
        <v>174</v>
      </c>
      <c r="AB360" t="s">
        <v>171</v>
      </c>
      <c r="AC360" t="s">
        <v>2036</v>
      </c>
      <c r="AD360" t="s">
        <v>2037</v>
      </c>
    </row>
    <row r="361" spans="1:30">
      <c r="A361" t="s">
        <v>2038</v>
      </c>
      <c r="B361" t="s">
        <v>2038</v>
      </c>
      <c r="C361" s="3">
        <v>13.677278</v>
      </c>
      <c r="D361" s="3">
        <v>1576</v>
      </c>
      <c r="E361" s="3">
        <v>2.409462</v>
      </c>
      <c r="F361" s="3">
        <v>246</v>
      </c>
      <c r="G361" s="3">
        <v>9.910204</v>
      </c>
      <c r="H361" s="3">
        <v>1225</v>
      </c>
      <c r="I361" s="3">
        <v>146.106552</v>
      </c>
      <c r="J361" s="3">
        <v>18259</v>
      </c>
      <c r="K361" s="3">
        <v>67.68663</v>
      </c>
      <c r="L361" s="3">
        <v>9033</v>
      </c>
      <c r="M361" s="3">
        <v>30.995514</v>
      </c>
      <c r="N361">
        <v>3729</v>
      </c>
      <c r="O361">
        <v>0.000216044560500483</v>
      </c>
      <c r="P361">
        <v>2.56762726024421</v>
      </c>
      <c r="Q361" t="s">
        <v>157</v>
      </c>
      <c r="R361" t="s">
        <v>2039</v>
      </c>
      <c r="S361" t="s">
        <v>2040</v>
      </c>
      <c r="T361" t="s">
        <v>2041</v>
      </c>
      <c r="U361" t="s">
        <v>2042</v>
      </c>
      <c r="V361" t="s">
        <v>136</v>
      </c>
      <c r="W361" t="s">
        <v>136</v>
      </c>
      <c r="X361" t="s">
        <v>136</v>
      </c>
      <c r="Y361" t="s">
        <v>2043</v>
      </c>
      <c r="Z361" t="s">
        <v>2044</v>
      </c>
      <c r="AA361" t="s">
        <v>48</v>
      </c>
      <c r="AB361" t="s">
        <v>326</v>
      </c>
      <c r="AC361" t="s">
        <v>2045</v>
      </c>
      <c r="AD361" t="s">
        <v>2046</v>
      </c>
    </row>
    <row r="362" spans="1:30">
      <c r="A362" t="s">
        <v>2047</v>
      </c>
      <c r="B362" t="s">
        <v>2047</v>
      </c>
      <c r="C362" s="3">
        <v>5.888022</v>
      </c>
      <c r="D362" s="3">
        <v>254</v>
      </c>
      <c r="E362" s="3">
        <v>21.745378</v>
      </c>
      <c r="F362" s="3">
        <v>828</v>
      </c>
      <c r="G362" s="3">
        <v>9.316392</v>
      </c>
      <c r="H362" s="3">
        <v>430</v>
      </c>
      <c r="I362" s="3">
        <v>1.83799</v>
      </c>
      <c r="J362" s="3">
        <v>86</v>
      </c>
      <c r="K362" s="3">
        <v>2.742096</v>
      </c>
      <c r="L362" s="3">
        <v>137</v>
      </c>
      <c r="M362" s="3">
        <v>3.312919</v>
      </c>
      <c r="N362">
        <v>149</v>
      </c>
      <c r="O362">
        <v>0.000230015026917993</v>
      </c>
      <c r="P362">
        <v>-2.92476671884067</v>
      </c>
      <c r="Q362" t="s">
        <v>131</v>
      </c>
      <c r="R362" t="s">
        <v>136</v>
      </c>
      <c r="S362" t="s">
        <v>136</v>
      </c>
      <c r="T362" t="s">
        <v>168</v>
      </c>
      <c r="U362" t="s">
        <v>136</v>
      </c>
      <c r="V362" t="s">
        <v>136</v>
      </c>
      <c r="W362" t="s">
        <v>136</v>
      </c>
      <c r="X362" t="s">
        <v>136</v>
      </c>
      <c r="Y362" t="s">
        <v>136</v>
      </c>
      <c r="Z362" t="s">
        <v>2048</v>
      </c>
      <c r="AA362" t="s">
        <v>164</v>
      </c>
      <c r="AB362" t="s">
        <v>165</v>
      </c>
      <c r="AC362" t="s">
        <v>2049</v>
      </c>
      <c r="AD362" t="s">
        <v>176</v>
      </c>
    </row>
    <row r="363" spans="1:30">
      <c r="A363" t="s">
        <v>2050</v>
      </c>
      <c r="B363" t="s">
        <v>2050</v>
      </c>
      <c r="C363" s="3">
        <v>0.602754</v>
      </c>
      <c r="D363" s="3">
        <v>40</v>
      </c>
      <c r="E363" s="3">
        <v>5.947104</v>
      </c>
      <c r="F363" s="3">
        <v>344</v>
      </c>
      <c r="G363" s="3">
        <v>1.566678</v>
      </c>
      <c r="H363" s="3">
        <v>110</v>
      </c>
      <c r="I363" s="3">
        <v>0.024307</v>
      </c>
      <c r="J363" s="3">
        <v>2</v>
      </c>
      <c r="K363" s="3">
        <v>0.063612</v>
      </c>
      <c r="L363" s="3">
        <v>5</v>
      </c>
      <c r="M363" s="3">
        <v>0.14846</v>
      </c>
      <c r="N363">
        <v>11</v>
      </c>
      <c r="O363" s="16">
        <v>7.22077818803823e-7</v>
      </c>
      <c r="P363">
        <v>-5.16097616413762</v>
      </c>
      <c r="Q363" t="s">
        <v>131</v>
      </c>
      <c r="R363" t="s">
        <v>136</v>
      </c>
      <c r="S363" t="s">
        <v>136</v>
      </c>
      <c r="T363" t="s">
        <v>2051</v>
      </c>
      <c r="U363" t="s">
        <v>2052</v>
      </c>
      <c r="V363" t="s">
        <v>2053</v>
      </c>
      <c r="W363" t="s">
        <v>2054</v>
      </c>
      <c r="X363" t="s">
        <v>2055</v>
      </c>
      <c r="Y363" t="s">
        <v>2056</v>
      </c>
      <c r="Z363" t="s">
        <v>2057</v>
      </c>
      <c r="AA363" t="s">
        <v>164</v>
      </c>
      <c r="AB363" t="s">
        <v>165</v>
      </c>
      <c r="AC363" t="s">
        <v>2058</v>
      </c>
      <c r="AD363" t="s">
        <v>144</v>
      </c>
    </row>
    <row r="364" spans="1:30">
      <c r="A364" t="s">
        <v>2059</v>
      </c>
      <c r="B364" t="s">
        <v>2059</v>
      </c>
      <c r="C364" s="3">
        <v>0.217928</v>
      </c>
      <c r="D364" s="3">
        <v>5</v>
      </c>
      <c r="E364" s="3">
        <v>0</v>
      </c>
      <c r="F364" s="3">
        <v>0</v>
      </c>
      <c r="G364" s="3">
        <v>0.503921</v>
      </c>
      <c r="H364" s="3">
        <v>13</v>
      </c>
      <c r="I364" s="3">
        <v>3.243989</v>
      </c>
      <c r="J364" s="3">
        <v>81</v>
      </c>
      <c r="K364" s="3">
        <v>7.068986</v>
      </c>
      <c r="L364" s="3">
        <v>188</v>
      </c>
      <c r="M364" s="3">
        <v>1.840614</v>
      </c>
      <c r="N364">
        <v>44</v>
      </c>
      <c r="O364">
        <v>0.00228858663903889</v>
      </c>
      <c r="P364">
        <v>3.11340771448263</v>
      </c>
      <c r="Q364" t="s">
        <v>157</v>
      </c>
      <c r="R364" t="s">
        <v>170</v>
      </c>
      <c r="S364" t="s">
        <v>171</v>
      </c>
      <c r="T364" t="s">
        <v>2060</v>
      </c>
      <c r="U364" t="s">
        <v>2061</v>
      </c>
      <c r="V364" t="s">
        <v>136</v>
      </c>
      <c r="W364" t="s">
        <v>170</v>
      </c>
      <c r="X364" t="s">
        <v>171</v>
      </c>
      <c r="Y364" t="s">
        <v>2062</v>
      </c>
      <c r="Z364" t="s">
        <v>2063</v>
      </c>
      <c r="AA364" t="s">
        <v>174</v>
      </c>
      <c r="AB364" t="s">
        <v>171</v>
      </c>
      <c r="AC364" t="s">
        <v>2064</v>
      </c>
      <c r="AD364" t="s">
        <v>144</v>
      </c>
    </row>
    <row r="365" spans="1:30">
      <c r="A365" t="s">
        <v>2065</v>
      </c>
      <c r="B365" t="s">
        <v>2065</v>
      </c>
      <c r="C365" s="3">
        <v>3.889548</v>
      </c>
      <c r="D365" s="3">
        <v>163</v>
      </c>
      <c r="E365" s="3">
        <v>22.712866</v>
      </c>
      <c r="F365" s="3">
        <v>840</v>
      </c>
      <c r="G365" s="3">
        <v>4.567738</v>
      </c>
      <c r="H365" s="3">
        <v>205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>
        <v>0</v>
      </c>
      <c r="O365" s="16">
        <v>2.1047348036353e-16</v>
      </c>
      <c r="P365">
        <v>-9.32968447304368</v>
      </c>
      <c r="Q365" t="s">
        <v>131</v>
      </c>
      <c r="R365" t="s">
        <v>232</v>
      </c>
      <c r="S365" t="s">
        <v>233</v>
      </c>
      <c r="T365" t="s">
        <v>1779</v>
      </c>
      <c r="U365" t="s">
        <v>2066</v>
      </c>
      <c r="V365" t="s">
        <v>136</v>
      </c>
      <c r="W365" t="s">
        <v>371</v>
      </c>
      <c r="X365" t="s">
        <v>293</v>
      </c>
      <c r="Y365" t="s">
        <v>1091</v>
      </c>
      <c r="Z365" t="s">
        <v>1781</v>
      </c>
      <c r="AA365" t="s">
        <v>292</v>
      </c>
      <c r="AB365" t="s">
        <v>293</v>
      </c>
      <c r="AC365" t="s">
        <v>2067</v>
      </c>
      <c r="AD365" t="s">
        <v>1782</v>
      </c>
    </row>
    <row r="366" spans="1:30">
      <c r="A366" t="s">
        <v>2068</v>
      </c>
      <c r="B366" t="s">
        <v>2068</v>
      </c>
      <c r="C366" s="3">
        <v>54.187725</v>
      </c>
      <c r="D366" s="3">
        <v>2790</v>
      </c>
      <c r="E366" s="3">
        <v>121.62014</v>
      </c>
      <c r="F366" s="3">
        <v>5546</v>
      </c>
      <c r="G366" s="3">
        <v>51.580971</v>
      </c>
      <c r="H366" s="3">
        <v>2847</v>
      </c>
      <c r="I366" s="3">
        <v>13.134604</v>
      </c>
      <c r="J366" s="3">
        <v>734</v>
      </c>
      <c r="K366" s="3">
        <v>13.312069</v>
      </c>
      <c r="L366" s="3">
        <v>794</v>
      </c>
      <c r="M366" s="3">
        <v>45.625507</v>
      </c>
      <c r="N366">
        <v>2453</v>
      </c>
      <c r="O366">
        <v>0.00502144796316331</v>
      </c>
      <c r="P366">
        <v>-2.33142741175756</v>
      </c>
      <c r="Q366" t="s">
        <v>131</v>
      </c>
      <c r="R366" t="s">
        <v>412</v>
      </c>
      <c r="S366" t="s">
        <v>413</v>
      </c>
      <c r="T366" t="s">
        <v>2069</v>
      </c>
      <c r="U366" t="s">
        <v>2070</v>
      </c>
      <c r="V366" t="s">
        <v>1260</v>
      </c>
      <c r="W366" t="s">
        <v>412</v>
      </c>
      <c r="X366" t="s">
        <v>413</v>
      </c>
      <c r="Y366" t="s">
        <v>2071</v>
      </c>
      <c r="Z366" t="s">
        <v>2072</v>
      </c>
      <c r="AA366" t="s">
        <v>419</v>
      </c>
      <c r="AB366" t="s">
        <v>413</v>
      </c>
      <c r="AC366" t="s">
        <v>2073</v>
      </c>
      <c r="AD366" t="s">
        <v>1399</v>
      </c>
    </row>
    <row r="367" spans="1:30">
      <c r="A367" t="s">
        <v>2074</v>
      </c>
      <c r="B367" t="s">
        <v>2074</v>
      </c>
      <c r="C367" s="3">
        <v>16.688932</v>
      </c>
      <c r="D367" s="3">
        <v>772</v>
      </c>
      <c r="E367" s="3">
        <v>4.779294</v>
      </c>
      <c r="F367" s="3">
        <v>196</v>
      </c>
      <c r="G367" s="3">
        <v>17.062401</v>
      </c>
      <c r="H367" s="3">
        <v>846</v>
      </c>
      <c r="I367" s="3">
        <v>3.943131</v>
      </c>
      <c r="J367" s="3">
        <v>198</v>
      </c>
      <c r="K367" s="3">
        <v>4.930193</v>
      </c>
      <c r="L367" s="3">
        <v>264</v>
      </c>
      <c r="M367" s="3">
        <v>4.245729</v>
      </c>
      <c r="N367">
        <v>205</v>
      </c>
      <c r="O367" s="16">
        <v>1.67821286305655e-5</v>
      </c>
      <c r="P367">
        <v>-2.02359211830949</v>
      </c>
      <c r="Q367" t="s">
        <v>131</v>
      </c>
      <c r="R367" t="s">
        <v>2075</v>
      </c>
      <c r="S367" t="s">
        <v>2076</v>
      </c>
      <c r="T367" t="s">
        <v>2077</v>
      </c>
      <c r="U367" t="s">
        <v>2078</v>
      </c>
      <c r="V367" t="s">
        <v>136</v>
      </c>
      <c r="W367" t="s">
        <v>136</v>
      </c>
      <c r="X367" t="s">
        <v>136</v>
      </c>
      <c r="Y367" t="s">
        <v>2079</v>
      </c>
      <c r="Z367" t="s">
        <v>2080</v>
      </c>
      <c r="AA367" t="s">
        <v>48</v>
      </c>
      <c r="AB367" t="s">
        <v>326</v>
      </c>
      <c r="AC367" t="s">
        <v>2081</v>
      </c>
      <c r="AD367" t="s">
        <v>2082</v>
      </c>
    </row>
    <row r="368" spans="1:30">
      <c r="A368" t="s">
        <v>2083</v>
      </c>
      <c r="B368" t="s">
        <v>2083</v>
      </c>
      <c r="C368" s="3">
        <v>2.431392</v>
      </c>
      <c r="D368" s="3">
        <v>75</v>
      </c>
      <c r="E368" s="3">
        <v>4.089538</v>
      </c>
      <c r="F368" s="3">
        <v>112</v>
      </c>
      <c r="G368" s="3">
        <v>6.531942</v>
      </c>
      <c r="H368" s="3">
        <v>216</v>
      </c>
      <c r="I368" s="3">
        <v>0.108567</v>
      </c>
      <c r="J368" s="3">
        <v>4</v>
      </c>
      <c r="K368" s="3">
        <v>0</v>
      </c>
      <c r="L368" s="3">
        <v>0</v>
      </c>
      <c r="M368" s="3">
        <v>0.077324</v>
      </c>
      <c r="N368">
        <v>3</v>
      </c>
      <c r="O368" s="16">
        <v>1.87422703587497e-12</v>
      </c>
      <c r="P368">
        <v>-6.040174228513</v>
      </c>
      <c r="Q368" t="s">
        <v>131</v>
      </c>
      <c r="R368" t="s">
        <v>136</v>
      </c>
      <c r="S368" t="s">
        <v>136</v>
      </c>
      <c r="T368" t="s">
        <v>136</v>
      </c>
      <c r="U368" t="s">
        <v>2084</v>
      </c>
      <c r="V368" t="s">
        <v>2085</v>
      </c>
      <c r="W368" t="s">
        <v>136</v>
      </c>
      <c r="X368" t="s">
        <v>136</v>
      </c>
      <c r="Y368" t="s">
        <v>136</v>
      </c>
      <c r="Z368" t="s">
        <v>136</v>
      </c>
      <c r="AA368" t="s">
        <v>43</v>
      </c>
      <c r="AB368" t="s">
        <v>538</v>
      </c>
      <c r="AC368" t="s">
        <v>2086</v>
      </c>
      <c r="AD368" t="s">
        <v>136</v>
      </c>
    </row>
    <row r="369" spans="1:30">
      <c r="A369" t="s">
        <v>2087</v>
      </c>
      <c r="B369" t="s">
        <v>2087</v>
      </c>
      <c r="C369" s="3">
        <v>44.169945</v>
      </c>
      <c r="D369" s="3">
        <v>2540</v>
      </c>
      <c r="E369" s="3">
        <v>29.704798</v>
      </c>
      <c r="F369" s="3">
        <v>1513</v>
      </c>
      <c r="G369" s="3">
        <v>38.902802</v>
      </c>
      <c r="H369" s="3">
        <v>2398</v>
      </c>
      <c r="I369" s="3">
        <v>5.07622</v>
      </c>
      <c r="J369" s="3">
        <v>317</v>
      </c>
      <c r="K369" s="3">
        <v>8.532942</v>
      </c>
      <c r="L369" s="3">
        <v>569</v>
      </c>
      <c r="M369" s="3">
        <v>10.014091</v>
      </c>
      <c r="N369">
        <v>602</v>
      </c>
      <c r="O369" s="16">
        <v>4.25295190256011e-10</v>
      </c>
      <c r="P369">
        <v>-2.82097853254771</v>
      </c>
      <c r="Q369" t="s">
        <v>131</v>
      </c>
      <c r="R369" t="s">
        <v>325</v>
      </c>
      <c r="S369" t="s">
        <v>326</v>
      </c>
      <c r="T369" t="s">
        <v>1144</v>
      </c>
      <c r="U369" t="s">
        <v>2088</v>
      </c>
      <c r="V369" t="s">
        <v>136</v>
      </c>
      <c r="W369" t="s">
        <v>190</v>
      </c>
      <c r="X369" t="s">
        <v>191</v>
      </c>
      <c r="Y369" t="s">
        <v>265</v>
      </c>
      <c r="Z369" t="s">
        <v>2089</v>
      </c>
      <c r="AA369" t="s">
        <v>83</v>
      </c>
      <c r="AB369" t="s">
        <v>191</v>
      </c>
      <c r="AC369" t="s">
        <v>2090</v>
      </c>
      <c r="AD369" t="s">
        <v>195</v>
      </c>
    </row>
    <row r="370" spans="1:30">
      <c r="A370" t="s">
        <v>2091</v>
      </c>
      <c r="B370" t="s">
        <v>2091</v>
      </c>
      <c r="C370" s="3">
        <v>14.662012</v>
      </c>
      <c r="D370" s="3">
        <v>399</v>
      </c>
      <c r="E370" s="3">
        <v>217.964767</v>
      </c>
      <c r="F370" s="3">
        <v>5244</v>
      </c>
      <c r="G370" s="3">
        <v>23.8356</v>
      </c>
      <c r="H370" s="3">
        <v>695</v>
      </c>
      <c r="I370" s="3">
        <v>1.775209</v>
      </c>
      <c r="J370" s="3">
        <v>53</v>
      </c>
      <c r="K370" s="3">
        <v>4.4086</v>
      </c>
      <c r="L370" s="3">
        <v>139</v>
      </c>
      <c r="M370" s="3">
        <v>1.574789</v>
      </c>
      <c r="N370">
        <v>45</v>
      </c>
      <c r="O370" s="16">
        <v>3.20265764924257e-7</v>
      </c>
      <c r="P370">
        <v>-5.30679598671728</v>
      </c>
      <c r="Q370" t="s">
        <v>131</v>
      </c>
      <c r="R370" t="s">
        <v>254</v>
      </c>
      <c r="S370" t="s">
        <v>255</v>
      </c>
      <c r="T370" t="s">
        <v>514</v>
      </c>
      <c r="U370" t="s">
        <v>2092</v>
      </c>
      <c r="V370" t="s">
        <v>136</v>
      </c>
      <c r="W370" t="s">
        <v>136</v>
      </c>
      <c r="X370" t="s">
        <v>136</v>
      </c>
      <c r="Y370" t="s">
        <v>2093</v>
      </c>
      <c r="Z370" t="s">
        <v>2094</v>
      </c>
      <c r="AA370" t="s">
        <v>153</v>
      </c>
      <c r="AB370" t="s">
        <v>138</v>
      </c>
      <c r="AC370" t="s">
        <v>2095</v>
      </c>
      <c r="AD370" t="s">
        <v>144</v>
      </c>
    </row>
    <row r="371" spans="1:30">
      <c r="A371" t="s">
        <v>2096</v>
      </c>
      <c r="B371" t="s">
        <v>2096</v>
      </c>
      <c r="C371" s="3">
        <v>0.434558</v>
      </c>
      <c r="D371" s="3">
        <v>54</v>
      </c>
      <c r="E371" s="3">
        <v>0.228169</v>
      </c>
      <c r="F371" s="3">
        <v>25</v>
      </c>
      <c r="G371" s="3">
        <v>0.812009</v>
      </c>
      <c r="H371" s="3">
        <v>108</v>
      </c>
      <c r="I371" s="3">
        <v>3.518573</v>
      </c>
      <c r="J371" s="3">
        <v>471</v>
      </c>
      <c r="K371" s="3">
        <v>11.374287</v>
      </c>
      <c r="L371" s="3">
        <v>1626</v>
      </c>
      <c r="M371" s="3">
        <v>1.657769</v>
      </c>
      <c r="N371">
        <v>214</v>
      </c>
      <c r="O371">
        <v>0.000806683663944449</v>
      </c>
      <c r="P371">
        <v>2.71136603022558</v>
      </c>
      <c r="Q371" t="s">
        <v>157</v>
      </c>
      <c r="R371" t="s">
        <v>136</v>
      </c>
      <c r="S371" t="s">
        <v>136</v>
      </c>
      <c r="T371" t="s">
        <v>2097</v>
      </c>
      <c r="U371" t="s">
        <v>2098</v>
      </c>
      <c r="V371" t="s">
        <v>136</v>
      </c>
      <c r="W371" t="s">
        <v>1557</v>
      </c>
      <c r="X371" t="s">
        <v>1558</v>
      </c>
      <c r="Y371" t="s">
        <v>2099</v>
      </c>
      <c r="Z371" t="s">
        <v>2100</v>
      </c>
      <c r="AA371" t="s">
        <v>164</v>
      </c>
      <c r="AB371" t="s">
        <v>165</v>
      </c>
      <c r="AC371" t="s">
        <v>2101</v>
      </c>
      <c r="AD371" t="s">
        <v>2102</v>
      </c>
    </row>
    <row r="372" spans="1:30">
      <c r="A372" t="s">
        <v>2103</v>
      </c>
      <c r="B372" t="s">
        <v>2103</v>
      </c>
      <c r="C372" s="3">
        <v>0.390294</v>
      </c>
      <c r="D372" s="3">
        <v>17</v>
      </c>
      <c r="E372" s="3">
        <v>0</v>
      </c>
      <c r="F372" s="3">
        <v>0</v>
      </c>
      <c r="G372" s="3">
        <v>0.55851</v>
      </c>
      <c r="H372" s="3">
        <v>26</v>
      </c>
      <c r="I372" s="3">
        <v>4.757198</v>
      </c>
      <c r="J372" s="3">
        <v>223</v>
      </c>
      <c r="K372" s="3">
        <v>4.250629</v>
      </c>
      <c r="L372" s="3">
        <v>213</v>
      </c>
      <c r="M372" s="3">
        <v>1.893456</v>
      </c>
      <c r="N372">
        <v>86</v>
      </c>
      <c r="O372">
        <v>0.00409897048396381</v>
      </c>
      <c r="P372">
        <v>2.74223333020046</v>
      </c>
      <c r="Q372" t="s">
        <v>157</v>
      </c>
      <c r="R372" t="s">
        <v>136</v>
      </c>
      <c r="S372" t="s">
        <v>136</v>
      </c>
      <c r="T372" t="s">
        <v>2104</v>
      </c>
      <c r="U372" t="s">
        <v>2105</v>
      </c>
      <c r="V372" t="s">
        <v>2106</v>
      </c>
      <c r="W372" t="s">
        <v>366</v>
      </c>
      <c r="X372" t="s">
        <v>367</v>
      </c>
      <c r="Y372" t="s">
        <v>136</v>
      </c>
      <c r="Z372" t="s">
        <v>136</v>
      </c>
      <c r="AA372" t="s">
        <v>164</v>
      </c>
      <c r="AB372" t="s">
        <v>165</v>
      </c>
      <c r="AC372" t="s">
        <v>2107</v>
      </c>
      <c r="AD372" t="s">
        <v>2108</v>
      </c>
    </row>
    <row r="373" spans="1:30">
      <c r="A373" t="s">
        <v>2109</v>
      </c>
      <c r="B373" t="s">
        <v>2109</v>
      </c>
      <c r="C373" s="3">
        <v>0.066249</v>
      </c>
      <c r="D373" s="3">
        <v>6</v>
      </c>
      <c r="E373" s="3">
        <v>0.080188</v>
      </c>
      <c r="F373" s="3">
        <v>6</v>
      </c>
      <c r="G373" s="3">
        <v>0.066771</v>
      </c>
      <c r="H373" s="3">
        <v>6</v>
      </c>
      <c r="I373" s="3">
        <v>0.874402</v>
      </c>
      <c r="J373" s="3">
        <v>80</v>
      </c>
      <c r="K373" s="3">
        <v>1.327143</v>
      </c>
      <c r="L373" s="3">
        <v>129</v>
      </c>
      <c r="M373" s="3">
        <v>0.542035</v>
      </c>
      <c r="N373">
        <v>48</v>
      </c>
      <c r="O373">
        <v>0.000398892331366433</v>
      </c>
      <c r="P373">
        <v>2.76521854745922</v>
      </c>
      <c r="Q373" t="s">
        <v>157</v>
      </c>
      <c r="R373" t="s">
        <v>136</v>
      </c>
      <c r="S373" t="s">
        <v>136</v>
      </c>
      <c r="T373" t="s">
        <v>2110</v>
      </c>
      <c r="U373" t="s">
        <v>136</v>
      </c>
      <c r="V373" t="s">
        <v>136</v>
      </c>
      <c r="W373" t="s">
        <v>254</v>
      </c>
      <c r="X373" t="s">
        <v>255</v>
      </c>
      <c r="Y373" t="s">
        <v>1815</v>
      </c>
      <c r="Z373" t="s">
        <v>2111</v>
      </c>
      <c r="AA373" t="s">
        <v>164</v>
      </c>
      <c r="AB373" t="s">
        <v>165</v>
      </c>
      <c r="AC373" t="s">
        <v>2112</v>
      </c>
      <c r="AD373" t="s">
        <v>2113</v>
      </c>
    </row>
    <row r="374" spans="1:30">
      <c r="A374" t="s">
        <v>2114</v>
      </c>
      <c r="B374" t="s">
        <v>2114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10.078225</v>
      </c>
      <c r="J374" s="3">
        <v>237</v>
      </c>
      <c r="K374" s="3">
        <v>6.746051</v>
      </c>
      <c r="L374" s="3">
        <v>169</v>
      </c>
      <c r="M374" s="3">
        <v>6.210446</v>
      </c>
      <c r="N374">
        <v>141</v>
      </c>
      <c r="O374" s="16">
        <v>5.03706092510072e-11</v>
      </c>
      <c r="P374">
        <v>7.48497129702978</v>
      </c>
      <c r="Q374" t="s">
        <v>157</v>
      </c>
      <c r="R374" t="s">
        <v>136</v>
      </c>
      <c r="S374" t="s">
        <v>136</v>
      </c>
      <c r="T374" t="s">
        <v>168</v>
      </c>
      <c r="U374" t="s">
        <v>136</v>
      </c>
      <c r="V374" t="s">
        <v>136</v>
      </c>
      <c r="W374" t="s">
        <v>254</v>
      </c>
      <c r="X374" t="s">
        <v>255</v>
      </c>
      <c r="Y374" t="s">
        <v>2115</v>
      </c>
      <c r="Z374" t="s">
        <v>136</v>
      </c>
      <c r="AA374" t="s">
        <v>164</v>
      </c>
      <c r="AB374" t="s">
        <v>165</v>
      </c>
      <c r="AC374" t="s">
        <v>2116</v>
      </c>
      <c r="AD374" t="s">
        <v>176</v>
      </c>
    </row>
    <row r="375" spans="1:30">
      <c r="A375" t="s">
        <v>2117</v>
      </c>
      <c r="B375" t="s">
        <v>2117</v>
      </c>
      <c r="C375" s="3">
        <v>0.404713</v>
      </c>
      <c r="D375" s="3">
        <v>24</v>
      </c>
      <c r="E375" s="3">
        <v>0.426434</v>
      </c>
      <c r="F375" s="3">
        <v>23</v>
      </c>
      <c r="G375" s="3">
        <v>0.445623</v>
      </c>
      <c r="H375" s="3">
        <v>29</v>
      </c>
      <c r="I375" s="3">
        <v>9.732998</v>
      </c>
      <c r="J375" s="3">
        <v>622</v>
      </c>
      <c r="K375" s="3">
        <v>24.787731</v>
      </c>
      <c r="L375" s="3">
        <v>1690</v>
      </c>
      <c r="M375" s="3">
        <v>3.202027</v>
      </c>
      <c r="N375">
        <v>197</v>
      </c>
      <c r="O375" s="16">
        <v>9.96016601467697e-7</v>
      </c>
      <c r="P375">
        <v>3.84222728260687</v>
      </c>
      <c r="Q375" t="s">
        <v>157</v>
      </c>
      <c r="R375" t="s">
        <v>2118</v>
      </c>
      <c r="S375" t="s">
        <v>2119</v>
      </c>
      <c r="T375" t="s">
        <v>2120</v>
      </c>
      <c r="U375" t="s">
        <v>2121</v>
      </c>
      <c r="V375" t="s">
        <v>2122</v>
      </c>
      <c r="W375" t="s">
        <v>136</v>
      </c>
      <c r="X375" t="s">
        <v>136</v>
      </c>
      <c r="Y375" t="s">
        <v>2123</v>
      </c>
      <c r="Z375" t="s">
        <v>2124</v>
      </c>
      <c r="AA375" t="s">
        <v>248</v>
      </c>
      <c r="AB375" t="s">
        <v>242</v>
      </c>
      <c r="AC375" t="s">
        <v>2125</v>
      </c>
      <c r="AD375" t="s">
        <v>2126</v>
      </c>
    </row>
    <row r="376" spans="1:30">
      <c r="A376" t="s">
        <v>2127</v>
      </c>
      <c r="B376" t="s">
        <v>2127</v>
      </c>
      <c r="C376" s="3">
        <v>26.351959</v>
      </c>
      <c r="D376" s="3">
        <v>1309</v>
      </c>
      <c r="E376" s="3">
        <v>54.616795</v>
      </c>
      <c r="F376" s="3">
        <v>2403</v>
      </c>
      <c r="G376" s="3">
        <v>26.021893</v>
      </c>
      <c r="H376" s="3">
        <v>1386</v>
      </c>
      <c r="I376" s="3">
        <v>3.545099</v>
      </c>
      <c r="J376" s="3">
        <v>191</v>
      </c>
      <c r="K376" s="3">
        <v>3.547094</v>
      </c>
      <c r="L376" s="3">
        <v>204</v>
      </c>
      <c r="M376" s="3">
        <v>10.456859</v>
      </c>
      <c r="N376">
        <v>543</v>
      </c>
      <c r="O376" s="16">
        <v>2.61011485332254e-5</v>
      </c>
      <c r="P376">
        <v>-3.22404035762036</v>
      </c>
      <c r="Q376" t="s">
        <v>131</v>
      </c>
      <c r="R376" t="s">
        <v>170</v>
      </c>
      <c r="S376" t="s">
        <v>171</v>
      </c>
      <c r="T376" t="s">
        <v>1445</v>
      </c>
      <c r="U376" t="s">
        <v>2128</v>
      </c>
      <c r="V376" t="s">
        <v>136</v>
      </c>
      <c r="W376" t="s">
        <v>1447</v>
      </c>
      <c r="X376" t="s">
        <v>1448</v>
      </c>
      <c r="Y376" t="s">
        <v>1449</v>
      </c>
      <c r="Z376" t="s">
        <v>1450</v>
      </c>
      <c r="AA376" t="s">
        <v>174</v>
      </c>
      <c r="AB376" t="s">
        <v>171</v>
      </c>
      <c r="AC376" t="s">
        <v>1451</v>
      </c>
      <c r="AD376" t="s">
        <v>1452</v>
      </c>
    </row>
    <row r="377" spans="1:30">
      <c r="A377" t="s">
        <v>2129</v>
      </c>
      <c r="B377" t="s">
        <v>2129</v>
      </c>
      <c r="C377" s="3">
        <v>0.718297</v>
      </c>
      <c r="D377" s="3">
        <v>38</v>
      </c>
      <c r="E377" s="3">
        <v>0.211758</v>
      </c>
      <c r="F377" s="3">
        <v>10</v>
      </c>
      <c r="G377" s="3">
        <v>0.370374</v>
      </c>
      <c r="H377" s="3">
        <v>21</v>
      </c>
      <c r="I377" s="3">
        <v>4.420372</v>
      </c>
      <c r="J377" s="3">
        <v>251</v>
      </c>
      <c r="K377" s="3">
        <v>3.402689</v>
      </c>
      <c r="L377" s="3">
        <v>206</v>
      </c>
      <c r="M377" s="3">
        <v>5.290777</v>
      </c>
      <c r="N377">
        <v>289</v>
      </c>
      <c r="O377" s="16">
        <v>8.9197174144533e-7</v>
      </c>
      <c r="P377">
        <v>2.66412625294782</v>
      </c>
      <c r="Q377" t="s">
        <v>157</v>
      </c>
      <c r="R377" t="s">
        <v>190</v>
      </c>
      <c r="S377" t="s">
        <v>191</v>
      </c>
      <c r="T377" t="s">
        <v>2130</v>
      </c>
      <c r="U377" t="s">
        <v>2131</v>
      </c>
      <c r="V377" t="s">
        <v>136</v>
      </c>
      <c r="W377" t="s">
        <v>136</v>
      </c>
      <c r="X377" t="s">
        <v>136</v>
      </c>
      <c r="Y377" t="s">
        <v>2132</v>
      </c>
      <c r="Z377" t="s">
        <v>2133</v>
      </c>
      <c r="AA377" t="s">
        <v>164</v>
      </c>
      <c r="AB377" t="s">
        <v>165</v>
      </c>
      <c r="AC377" t="s">
        <v>2134</v>
      </c>
      <c r="AD377" t="s">
        <v>2135</v>
      </c>
    </row>
    <row r="378" spans="1:30">
      <c r="A378" t="s">
        <v>2136</v>
      </c>
      <c r="B378" t="s">
        <v>2136</v>
      </c>
      <c r="C378" s="3">
        <v>4.297313</v>
      </c>
      <c r="D378" s="3">
        <v>130</v>
      </c>
      <c r="E378" s="3">
        <v>0.348497</v>
      </c>
      <c r="F378" s="3">
        <v>10</v>
      </c>
      <c r="G378" s="3">
        <v>2.359397</v>
      </c>
      <c r="H378" s="3">
        <v>77</v>
      </c>
      <c r="I378" s="3">
        <v>21.233871</v>
      </c>
      <c r="J378" s="3">
        <v>693</v>
      </c>
      <c r="K378" s="3">
        <v>18.41316</v>
      </c>
      <c r="L378" s="3">
        <v>642</v>
      </c>
      <c r="M378" s="3">
        <v>11.716576</v>
      </c>
      <c r="N378">
        <v>369</v>
      </c>
      <c r="O378">
        <v>0.00135178311486971</v>
      </c>
      <c r="P378">
        <v>2.27371553131099</v>
      </c>
      <c r="Q378" t="s">
        <v>157</v>
      </c>
      <c r="R378" t="s">
        <v>136</v>
      </c>
      <c r="S378" t="s">
        <v>136</v>
      </c>
      <c r="T378" t="s">
        <v>2137</v>
      </c>
      <c r="U378" t="s">
        <v>2138</v>
      </c>
      <c r="V378" t="s">
        <v>1179</v>
      </c>
      <c r="W378" t="s">
        <v>186</v>
      </c>
      <c r="X378" t="s">
        <v>187</v>
      </c>
      <c r="Y378" t="s">
        <v>2139</v>
      </c>
      <c r="Z378" t="s">
        <v>2140</v>
      </c>
      <c r="AA378" t="s">
        <v>209</v>
      </c>
      <c r="AB378" t="s">
        <v>187</v>
      </c>
      <c r="AC378" t="s">
        <v>2141</v>
      </c>
      <c r="AD378" t="s">
        <v>2142</v>
      </c>
    </row>
    <row r="379" spans="1:30">
      <c r="A379" t="s">
        <v>2143</v>
      </c>
      <c r="B379" t="s">
        <v>2143</v>
      </c>
      <c r="C379" s="3">
        <v>3.837844</v>
      </c>
      <c r="D379" s="3">
        <v>409</v>
      </c>
      <c r="E379" s="3">
        <v>3.413635</v>
      </c>
      <c r="F379" s="3">
        <v>322</v>
      </c>
      <c r="G379" s="3">
        <v>2.762375</v>
      </c>
      <c r="H379" s="3">
        <v>316</v>
      </c>
      <c r="I379" s="3">
        <v>0.518644</v>
      </c>
      <c r="J379" s="3">
        <v>60</v>
      </c>
      <c r="K379" s="3">
        <v>0.875396</v>
      </c>
      <c r="L379" s="3">
        <v>108</v>
      </c>
      <c r="M379" s="3">
        <v>0.821133</v>
      </c>
      <c r="N379">
        <v>92</v>
      </c>
      <c r="O379" s="16">
        <v>1.28181088573431e-7</v>
      </c>
      <c r="P379">
        <v>-2.78799909336988</v>
      </c>
      <c r="Q379" t="s">
        <v>131</v>
      </c>
      <c r="R379" t="s">
        <v>137</v>
      </c>
      <c r="S379" t="s">
        <v>138</v>
      </c>
      <c r="T379" t="s">
        <v>2144</v>
      </c>
      <c r="U379" t="s">
        <v>2145</v>
      </c>
      <c r="V379" t="s">
        <v>136</v>
      </c>
      <c r="W379" t="s">
        <v>137</v>
      </c>
      <c r="X379" t="s">
        <v>138</v>
      </c>
      <c r="Y379" t="s">
        <v>1915</v>
      </c>
      <c r="Z379" t="s">
        <v>2146</v>
      </c>
      <c r="AA379" t="s">
        <v>164</v>
      </c>
      <c r="AB379" t="s">
        <v>165</v>
      </c>
      <c r="AC379" t="s">
        <v>2147</v>
      </c>
      <c r="AD379" t="s">
        <v>2148</v>
      </c>
    </row>
    <row r="380" spans="1:30">
      <c r="A380" t="s">
        <v>2149</v>
      </c>
      <c r="B380" t="s">
        <v>136</v>
      </c>
      <c r="C380" s="3">
        <v>4.129909</v>
      </c>
      <c r="D380" s="3">
        <v>96</v>
      </c>
      <c r="E380" s="3">
        <v>3.128793</v>
      </c>
      <c r="F380" s="3">
        <v>64</v>
      </c>
      <c r="G380" s="3">
        <v>3.933501</v>
      </c>
      <c r="H380" s="3">
        <v>98</v>
      </c>
      <c r="I380" s="3">
        <v>0.470486</v>
      </c>
      <c r="J380" s="3">
        <v>12</v>
      </c>
      <c r="K380" s="3">
        <v>0.326079</v>
      </c>
      <c r="L380" s="3">
        <v>9</v>
      </c>
      <c r="M380" s="3">
        <v>0.572014</v>
      </c>
      <c r="N380">
        <v>14</v>
      </c>
      <c r="O380" s="16">
        <v>6.72943305634807e-10</v>
      </c>
      <c r="P380">
        <v>-3.53844657713809</v>
      </c>
      <c r="Q380" t="s">
        <v>131</v>
      </c>
      <c r="R380" t="s">
        <v>136</v>
      </c>
      <c r="S380" t="s">
        <v>136</v>
      </c>
      <c r="T380" t="s">
        <v>625</v>
      </c>
      <c r="U380" t="s">
        <v>2150</v>
      </c>
      <c r="V380" t="s">
        <v>136</v>
      </c>
      <c r="W380" t="s">
        <v>190</v>
      </c>
      <c r="X380" t="s">
        <v>191</v>
      </c>
      <c r="Y380" t="s">
        <v>2151</v>
      </c>
      <c r="Z380" t="s">
        <v>2152</v>
      </c>
      <c r="AA380" t="s">
        <v>83</v>
      </c>
      <c r="AB380" t="s">
        <v>191</v>
      </c>
      <c r="AC380" t="s">
        <v>2153</v>
      </c>
      <c r="AD380" t="s">
        <v>281</v>
      </c>
    </row>
    <row r="381" spans="1:30">
      <c r="A381" t="s">
        <v>2154</v>
      </c>
      <c r="B381" t="s">
        <v>2154</v>
      </c>
      <c r="C381" s="3">
        <v>164.95813</v>
      </c>
      <c r="D381" s="3">
        <v>6770</v>
      </c>
      <c r="E381" s="3">
        <v>465.217407</v>
      </c>
      <c r="F381" s="3">
        <v>16913</v>
      </c>
      <c r="G381" s="3">
        <v>192.453278</v>
      </c>
      <c r="H381" s="3">
        <v>8469</v>
      </c>
      <c r="I381" s="3">
        <v>28.156284</v>
      </c>
      <c r="J381" s="3">
        <v>1254</v>
      </c>
      <c r="K381" s="3">
        <v>23.092522</v>
      </c>
      <c r="L381" s="3">
        <v>1098</v>
      </c>
      <c r="M381" s="3">
        <v>73.342186</v>
      </c>
      <c r="N381">
        <v>3143</v>
      </c>
      <c r="O381" s="16">
        <v>2.94391924590611e-5</v>
      </c>
      <c r="P381">
        <v>-3.35358122707903</v>
      </c>
      <c r="Q381" t="s">
        <v>131</v>
      </c>
      <c r="R381" t="s">
        <v>218</v>
      </c>
      <c r="S381" t="s">
        <v>219</v>
      </c>
      <c r="T381" t="s">
        <v>1885</v>
      </c>
      <c r="U381" t="s">
        <v>2155</v>
      </c>
      <c r="V381" t="s">
        <v>2156</v>
      </c>
      <c r="W381" t="s">
        <v>218</v>
      </c>
      <c r="X381" t="s">
        <v>219</v>
      </c>
      <c r="Y381" t="s">
        <v>840</v>
      </c>
      <c r="Z381" t="s">
        <v>2157</v>
      </c>
      <c r="AA381" t="s">
        <v>164</v>
      </c>
      <c r="AB381" t="s">
        <v>165</v>
      </c>
      <c r="AC381" t="s">
        <v>2158</v>
      </c>
      <c r="AD381" t="s">
        <v>1887</v>
      </c>
    </row>
    <row r="382" spans="1:30">
      <c r="A382" t="s">
        <v>2159</v>
      </c>
      <c r="B382" t="s">
        <v>2159</v>
      </c>
      <c r="C382" s="3">
        <v>1.543663</v>
      </c>
      <c r="D382" s="3">
        <v>49</v>
      </c>
      <c r="E382" s="3">
        <v>0.577809</v>
      </c>
      <c r="F382" s="3">
        <v>16</v>
      </c>
      <c r="G382" s="3">
        <v>1.170455</v>
      </c>
      <c r="H382" s="3">
        <v>40</v>
      </c>
      <c r="I382" s="3">
        <v>20.555704</v>
      </c>
      <c r="J382" s="3">
        <v>694</v>
      </c>
      <c r="K382" s="3">
        <v>186.645264</v>
      </c>
      <c r="L382" s="3">
        <v>6724</v>
      </c>
      <c r="M382" s="3">
        <v>11.080754</v>
      </c>
      <c r="N382">
        <v>360</v>
      </c>
      <c r="O382" s="16">
        <v>2.15769560215787e-7</v>
      </c>
      <c r="P382">
        <v>4.8841931355976</v>
      </c>
      <c r="Q382" t="s">
        <v>157</v>
      </c>
      <c r="R382" t="s">
        <v>218</v>
      </c>
      <c r="S382" t="s">
        <v>219</v>
      </c>
      <c r="T382" t="s">
        <v>2160</v>
      </c>
      <c r="U382" t="s">
        <v>2161</v>
      </c>
      <c r="V382" t="s">
        <v>2162</v>
      </c>
      <c r="W382" t="s">
        <v>371</v>
      </c>
      <c r="X382" t="s">
        <v>293</v>
      </c>
      <c r="Y382" t="s">
        <v>2163</v>
      </c>
      <c r="Z382" t="s">
        <v>2164</v>
      </c>
      <c r="AA382" t="s">
        <v>686</v>
      </c>
      <c r="AB382" t="s">
        <v>219</v>
      </c>
      <c r="AC382" t="s">
        <v>313</v>
      </c>
      <c r="AD382" t="s">
        <v>1278</v>
      </c>
    </row>
    <row r="383" spans="1:30">
      <c r="A383" t="s">
        <v>2165</v>
      </c>
      <c r="B383" t="s">
        <v>2165</v>
      </c>
      <c r="C383" s="3">
        <v>0.621757</v>
      </c>
      <c r="D383" s="3">
        <v>21</v>
      </c>
      <c r="E383" s="3">
        <v>0</v>
      </c>
      <c r="F383" s="3">
        <v>0</v>
      </c>
      <c r="G383" s="3">
        <v>0.497268</v>
      </c>
      <c r="H383" s="3">
        <v>18</v>
      </c>
      <c r="I383" s="3">
        <v>4.826022</v>
      </c>
      <c r="J383" s="3">
        <v>173</v>
      </c>
      <c r="K383" s="3">
        <v>6.643771</v>
      </c>
      <c r="L383" s="3">
        <v>255</v>
      </c>
      <c r="M383" s="3">
        <v>2.754765</v>
      </c>
      <c r="N383">
        <v>96</v>
      </c>
      <c r="O383">
        <v>0.00162850584375325</v>
      </c>
      <c r="P383">
        <v>2.90013192227472</v>
      </c>
      <c r="Q383" t="s">
        <v>157</v>
      </c>
      <c r="R383" t="s">
        <v>186</v>
      </c>
      <c r="S383" t="s">
        <v>187</v>
      </c>
      <c r="T383" t="s">
        <v>2166</v>
      </c>
      <c r="U383" t="s">
        <v>2167</v>
      </c>
      <c r="V383" t="s">
        <v>136</v>
      </c>
      <c r="W383" t="s">
        <v>1174</v>
      </c>
      <c r="X383" t="s">
        <v>1175</v>
      </c>
      <c r="Y383" t="s">
        <v>2168</v>
      </c>
      <c r="Z383" t="s">
        <v>136</v>
      </c>
      <c r="AA383" t="s">
        <v>209</v>
      </c>
      <c r="AB383" t="s">
        <v>187</v>
      </c>
      <c r="AC383" t="s">
        <v>2169</v>
      </c>
      <c r="AD383" t="s">
        <v>2170</v>
      </c>
    </row>
    <row r="384" spans="1:30">
      <c r="A384" t="s">
        <v>2171</v>
      </c>
      <c r="B384" t="s">
        <v>2171</v>
      </c>
      <c r="C384" s="3">
        <v>0.648788</v>
      </c>
      <c r="D384" s="3">
        <v>34</v>
      </c>
      <c r="E384" s="3">
        <v>0</v>
      </c>
      <c r="F384" s="3">
        <v>0</v>
      </c>
      <c r="G384" s="3">
        <v>0.192065</v>
      </c>
      <c r="H384" s="3">
        <v>11</v>
      </c>
      <c r="I384" s="3">
        <v>4.090227</v>
      </c>
      <c r="J384" s="3">
        <v>230</v>
      </c>
      <c r="K384" s="3">
        <v>8.313898</v>
      </c>
      <c r="L384" s="3">
        <v>500</v>
      </c>
      <c r="M384" s="3">
        <v>2.916409</v>
      </c>
      <c r="N384">
        <v>158</v>
      </c>
      <c r="O384">
        <v>0.000659325644958364</v>
      </c>
      <c r="P384">
        <v>3.3577041354912</v>
      </c>
      <c r="Q384" t="s">
        <v>157</v>
      </c>
      <c r="R384" t="s">
        <v>137</v>
      </c>
      <c r="S384" t="s">
        <v>138</v>
      </c>
      <c r="T384" t="s">
        <v>2172</v>
      </c>
      <c r="U384" t="s">
        <v>2173</v>
      </c>
      <c r="V384" t="s">
        <v>2174</v>
      </c>
      <c r="W384" t="s">
        <v>190</v>
      </c>
      <c r="X384" t="s">
        <v>191</v>
      </c>
      <c r="Y384" t="s">
        <v>1311</v>
      </c>
      <c r="Z384" t="s">
        <v>2175</v>
      </c>
      <c r="AA384" t="s">
        <v>153</v>
      </c>
      <c r="AB384" t="s">
        <v>138</v>
      </c>
      <c r="AC384" t="s">
        <v>2176</v>
      </c>
      <c r="AD384" t="s">
        <v>2177</v>
      </c>
    </row>
    <row r="385" spans="1:30">
      <c r="A385" t="s">
        <v>2178</v>
      </c>
      <c r="B385" t="s">
        <v>2178</v>
      </c>
      <c r="C385" s="3">
        <v>8.172113</v>
      </c>
      <c r="D385" s="3">
        <v>429</v>
      </c>
      <c r="E385" s="3">
        <v>4.509828</v>
      </c>
      <c r="F385" s="3">
        <v>210</v>
      </c>
      <c r="G385" s="3">
        <v>6.456444</v>
      </c>
      <c r="H385" s="3">
        <v>364</v>
      </c>
      <c r="I385" s="3">
        <v>0.517927</v>
      </c>
      <c r="J385" s="3">
        <v>30</v>
      </c>
      <c r="K385" s="3">
        <v>1.456378</v>
      </c>
      <c r="L385" s="3">
        <v>89</v>
      </c>
      <c r="M385" s="3">
        <v>0.839653</v>
      </c>
      <c r="N385">
        <v>47</v>
      </c>
      <c r="O385" s="16">
        <v>2.24033161614189e-9</v>
      </c>
      <c r="P385">
        <v>-3.24247220398699</v>
      </c>
      <c r="Q385" t="s">
        <v>131</v>
      </c>
      <c r="R385" t="s">
        <v>190</v>
      </c>
      <c r="S385" t="s">
        <v>191</v>
      </c>
      <c r="T385" t="s">
        <v>1016</v>
      </c>
      <c r="U385" t="s">
        <v>2179</v>
      </c>
      <c r="V385" t="s">
        <v>264</v>
      </c>
      <c r="W385" t="s">
        <v>190</v>
      </c>
      <c r="X385" t="s">
        <v>191</v>
      </c>
      <c r="Y385" t="s">
        <v>265</v>
      </c>
      <c r="Z385" t="s">
        <v>2180</v>
      </c>
      <c r="AA385" t="s">
        <v>83</v>
      </c>
      <c r="AB385" t="s">
        <v>191</v>
      </c>
      <c r="AC385" t="s">
        <v>2181</v>
      </c>
      <c r="AD385" t="s">
        <v>195</v>
      </c>
    </row>
    <row r="386" spans="1:30">
      <c r="A386" t="s">
        <v>2182</v>
      </c>
      <c r="B386" t="s">
        <v>136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5.283032</v>
      </c>
      <c r="J386" s="3">
        <v>206</v>
      </c>
      <c r="K386" s="3">
        <v>3.445434</v>
      </c>
      <c r="L386" s="3">
        <v>143</v>
      </c>
      <c r="M386" s="3">
        <v>2.774614</v>
      </c>
      <c r="N386">
        <v>104</v>
      </c>
      <c r="O386" s="16">
        <v>5.65343955193021e-10</v>
      </c>
      <c r="P386">
        <v>7.21135176938513</v>
      </c>
      <c r="Q386" t="s">
        <v>157</v>
      </c>
      <c r="R386" t="s">
        <v>136</v>
      </c>
      <c r="S386" t="s">
        <v>136</v>
      </c>
      <c r="T386" t="s">
        <v>136</v>
      </c>
      <c r="U386" t="s">
        <v>136</v>
      </c>
      <c r="V386" t="s">
        <v>136</v>
      </c>
      <c r="W386" t="s">
        <v>136</v>
      </c>
      <c r="X386" t="s">
        <v>136</v>
      </c>
      <c r="Y386" t="s">
        <v>136</v>
      </c>
      <c r="Z386" t="s">
        <v>136</v>
      </c>
      <c r="AA386" t="s">
        <v>136</v>
      </c>
      <c r="AB386" t="s">
        <v>136</v>
      </c>
      <c r="AC386" t="s">
        <v>136</v>
      </c>
      <c r="AD386" t="s">
        <v>136</v>
      </c>
    </row>
    <row r="387" spans="1:30">
      <c r="A387" t="s">
        <v>2183</v>
      </c>
      <c r="B387" t="s">
        <v>136</v>
      </c>
      <c r="C387" s="3">
        <v>40.38269</v>
      </c>
      <c r="D387" s="3">
        <v>1895</v>
      </c>
      <c r="E387" s="3">
        <v>34.405609</v>
      </c>
      <c r="F387" s="3">
        <v>1430</v>
      </c>
      <c r="G387" s="3">
        <v>40.137444</v>
      </c>
      <c r="H387" s="3">
        <v>2020</v>
      </c>
      <c r="I387" s="3">
        <v>4.840103</v>
      </c>
      <c r="J387" s="3">
        <v>247</v>
      </c>
      <c r="K387" s="3">
        <v>3.906713</v>
      </c>
      <c r="L387" s="3">
        <v>213</v>
      </c>
      <c r="M387" s="3">
        <v>2.076037</v>
      </c>
      <c r="N387">
        <v>102</v>
      </c>
      <c r="O387" s="16">
        <v>5.65273613511349e-19</v>
      </c>
      <c r="P387">
        <v>-4.0156152178388</v>
      </c>
      <c r="Q387" t="s">
        <v>131</v>
      </c>
      <c r="R387" t="s">
        <v>136</v>
      </c>
      <c r="S387" t="s">
        <v>136</v>
      </c>
      <c r="T387" t="s">
        <v>136</v>
      </c>
      <c r="U387" t="s">
        <v>136</v>
      </c>
      <c r="V387" t="s">
        <v>136</v>
      </c>
      <c r="W387" t="s">
        <v>136</v>
      </c>
      <c r="X387" t="s">
        <v>136</v>
      </c>
      <c r="Y387" t="s">
        <v>136</v>
      </c>
      <c r="Z387" t="s">
        <v>136</v>
      </c>
      <c r="AA387" t="s">
        <v>136</v>
      </c>
      <c r="AB387" t="s">
        <v>136</v>
      </c>
      <c r="AC387" t="s">
        <v>136</v>
      </c>
      <c r="AD387" t="s">
        <v>136</v>
      </c>
    </row>
    <row r="388" spans="1:30">
      <c r="A388" t="s">
        <v>2184</v>
      </c>
      <c r="B388" t="s">
        <v>2184</v>
      </c>
      <c r="C388" s="3">
        <v>0.042134</v>
      </c>
      <c r="D388" s="3">
        <v>4</v>
      </c>
      <c r="E388" s="3">
        <v>0.127994</v>
      </c>
      <c r="F388" s="3">
        <v>10</v>
      </c>
      <c r="G388" s="3">
        <v>0.079699</v>
      </c>
      <c r="H388" s="3">
        <v>8</v>
      </c>
      <c r="I388" s="3">
        <v>1.046855</v>
      </c>
      <c r="J388" s="3">
        <v>100</v>
      </c>
      <c r="K388" s="3">
        <v>0.950396</v>
      </c>
      <c r="L388" s="3">
        <v>97</v>
      </c>
      <c r="M388" s="3">
        <v>1.236055</v>
      </c>
      <c r="N388">
        <v>114</v>
      </c>
      <c r="O388">
        <v>0.00058278138678529</v>
      </c>
      <c r="P388">
        <v>2.6827252842259</v>
      </c>
      <c r="Q388" t="s">
        <v>157</v>
      </c>
      <c r="R388" t="s">
        <v>254</v>
      </c>
      <c r="S388" t="s">
        <v>255</v>
      </c>
      <c r="T388" t="s">
        <v>2185</v>
      </c>
      <c r="U388" t="s">
        <v>2186</v>
      </c>
      <c r="V388" t="s">
        <v>432</v>
      </c>
      <c r="W388" t="s">
        <v>190</v>
      </c>
      <c r="X388" t="s">
        <v>191</v>
      </c>
      <c r="Y388" t="s">
        <v>1318</v>
      </c>
      <c r="Z388" t="s">
        <v>2187</v>
      </c>
      <c r="AA388" t="s">
        <v>164</v>
      </c>
      <c r="AB388" t="s">
        <v>165</v>
      </c>
      <c r="AC388" t="s">
        <v>2188</v>
      </c>
      <c r="AD388" t="s">
        <v>2189</v>
      </c>
    </row>
    <row r="389" spans="1:30">
      <c r="A389" t="s">
        <v>2190</v>
      </c>
      <c r="B389" t="s">
        <v>2190</v>
      </c>
      <c r="C389" s="3">
        <v>2.339531</v>
      </c>
      <c r="D389" s="3">
        <v>86</v>
      </c>
      <c r="E389" s="3">
        <v>0.35028</v>
      </c>
      <c r="F389" s="3">
        <v>12</v>
      </c>
      <c r="G389" s="3">
        <v>1.048357</v>
      </c>
      <c r="H389" s="3">
        <v>41</v>
      </c>
      <c r="I389" s="3">
        <v>8.130522</v>
      </c>
      <c r="J389" s="3">
        <v>321</v>
      </c>
      <c r="K389" s="3">
        <v>32.314854</v>
      </c>
      <c r="L389" s="3">
        <v>1362</v>
      </c>
      <c r="M389" s="3">
        <v>4.331523</v>
      </c>
      <c r="N389">
        <v>165</v>
      </c>
      <c r="O389">
        <v>0.00124266271936166</v>
      </c>
      <c r="P389">
        <v>2.83399321587684</v>
      </c>
      <c r="Q389" t="s">
        <v>157</v>
      </c>
      <c r="R389" t="s">
        <v>136</v>
      </c>
      <c r="S389" t="s">
        <v>136</v>
      </c>
      <c r="T389" t="s">
        <v>2191</v>
      </c>
      <c r="U389" t="s">
        <v>2192</v>
      </c>
      <c r="V389" t="s">
        <v>136</v>
      </c>
      <c r="W389" t="s">
        <v>399</v>
      </c>
      <c r="X389" t="s">
        <v>342</v>
      </c>
      <c r="Y389" t="s">
        <v>2193</v>
      </c>
      <c r="Z389" t="s">
        <v>2194</v>
      </c>
      <c r="AA389" t="s">
        <v>85</v>
      </c>
      <c r="AB389" t="s">
        <v>342</v>
      </c>
      <c r="AC389" t="s">
        <v>2195</v>
      </c>
      <c r="AD389" t="s">
        <v>2196</v>
      </c>
    </row>
    <row r="390" spans="1:30">
      <c r="A390" t="s">
        <v>2197</v>
      </c>
      <c r="B390" t="s">
        <v>2197</v>
      </c>
      <c r="C390" s="3">
        <v>5.91483</v>
      </c>
      <c r="D390" s="3">
        <v>410</v>
      </c>
      <c r="E390" s="3">
        <v>0.815146</v>
      </c>
      <c r="F390" s="3">
        <v>51</v>
      </c>
      <c r="G390" s="3">
        <v>4.944783</v>
      </c>
      <c r="H390" s="3">
        <v>368</v>
      </c>
      <c r="I390" s="3">
        <v>0.591929</v>
      </c>
      <c r="J390" s="3">
        <v>45</v>
      </c>
      <c r="K390" s="3">
        <v>0.931965</v>
      </c>
      <c r="L390" s="3">
        <v>75</v>
      </c>
      <c r="M390" s="3">
        <v>1.010816</v>
      </c>
      <c r="N390">
        <v>74</v>
      </c>
      <c r="O390">
        <v>0.00021315211549796</v>
      </c>
      <c r="P390">
        <v>-2.51012987555489</v>
      </c>
      <c r="Q390" t="s">
        <v>131</v>
      </c>
      <c r="R390" t="s">
        <v>136</v>
      </c>
      <c r="S390" t="s">
        <v>136</v>
      </c>
      <c r="T390" t="s">
        <v>136</v>
      </c>
      <c r="U390" t="s">
        <v>136</v>
      </c>
      <c r="V390" t="s">
        <v>136</v>
      </c>
      <c r="W390" t="s">
        <v>594</v>
      </c>
      <c r="X390" t="s">
        <v>165</v>
      </c>
      <c r="Y390" t="s">
        <v>2198</v>
      </c>
      <c r="Z390" t="s">
        <v>136</v>
      </c>
      <c r="AA390" t="s">
        <v>164</v>
      </c>
      <c r="AB390" t="s">
        <v>165</v>
      </c>
      <c r="AC390" t="s">
        <v>2199</v>
      </c>
      <c r="AD390" t="s">
        <v>136</v>
      </c>
    </row>
    <row r="391" spans="1:30">
      <c r="A391" t="s">
        <v>2200</v>
      </c>
      <c r="B391" t="s">
        <v>2200</v>
      </c>
      <c r="C391" s="3">
        <v>0.021811</v>
      </c>
      <c r="D391" s="3">
        <v>3</v>
      </c>
      <c r="E391" s="3">
        <v>0</v>
      </c>
      <c r="F391" s="3">
        <v>0</v>
      </c>
      <c r="G391" s="3">
        <v>0</v>
      </c>
      <c r="H391" s="3">
        <v>0</v>
      </c>
      <c r="I391" s="3">
        <v>0.31557</v>
      </c>
      <c r="J391" s="3">
        <v>42</v>
      </c>
      <c r="K391" s="3">
        <v>0.38717</v>
      </c>
      <c r="L391" s="3">
        <v>55</v>
      </c>
      <c r="M391" s="3">
        <v>0.33975</v>
      </c>
      <c r="N391">
        <v>44</v>
      </c>
      <c r="O391">
        <v>0.000261677759920768</v>
      </c>
      <c r="P391">
        <v>4.08911311212203</v>
      </c>
      <c r="Q391" t="s">
        <v>157</v>
      </c>
      <c r="R391" t="s">
        <v>136</v>
      </c>
      <c r="S391" t="s">
        <v>136</v>
      </c>
      <c r="T391" t="s">
        <v>2201</v>
      </c>
      <c r="U391" t="s">
        <v>2202</v>
      </c>
      <c r="V391" t="s">
        <v>2203</v>
      </c>
      <c r="W391" t="s">
        <v>136</v>
      </c>
      <c r="X391" t="s">
        <v>136</v>
      </c>
      <c r="Y391" t="s">
        <v>2204</v>
      </c>
      <c r="Z391" t="s">
        <v>2205</v>
      </c>
      <c r="AA391" t="s">
        <v>164</v>
      </c>
      <c r="AB391" t="s">
        <v>165</v>
      </c>
      <c r="AC391" t="s">
        <v>2206</v>
      </c>
      <c r="AD391" t="s">
        <v>1155</v>
      </c>
    </row>
    <row r="392" spans="1:30">
      <c r="A392" t="s">
        <v>2207</v>
      </c>
      <c r="B392" t="s">
        <v>2207</v>
      </c>
      <c r="C392" s="3">
        <v>2.753773</v>
      </c>
      <c r="D392" s="3">
        <v>200</v>
      </c>
      <c r="E392" s="3">
        <v>1.31157</v>
      </c>
      <c r="F392" s="3">
        <v>85</v>
      </c>
      <c r="G392" s="3">
        <v>3.465234</v>
      </c>
      <c r="H392" s="3">
        <v>270</v>
      </c>
      <c r="I392" s="3">
        <v>14.643075</v>
      </c>
      <c r="J392" s="3">
        <v>1153</v>
      </c>
      <c r="K392" s="3">
        <v>34.126038</v>
      </c>
      <c r="L392" s="3">
        <v>2869</v>
      </c>
      <c r="M392" s="3">
        <v>5.390906</v>
      </c>
      <c r="N392">
        <v>409</v>
      </c>
      <c r="O392">
        <v>0.00357800304096766</v>
      </c>
      <c r="P392">
        <v>2.13733313124368</v>
      </c>
      <c r="Q392" t="s">
        <v>157</v>
      </c>
      <c r="R392" t="s">
        <v>325</v>
      </c>
      <c r="S392" t="s">
        <v>326</v>
      </c>
      <c r="T392" t="s">
        <v>2208</v>
      </c>
      <c r="U392" t="s">
        <v>2209</v>
      </c>
      <c r="V392" t="s">
        <v>2210</v>
      </c>
      <c r="W392" t="s">
        <v>2211</v>
      </c>
      <c r="X392" t="s">
        <v>2212</v>
      </c>
      <c r="Y392" t="s">
        <v>2213</v>
      </c>
      <c r="Z392" t="s">
        <v>2214</v>
      </c>
      <c r="AA392" t="s">
        <v>85</v>
      </c>
      <c r="AB392" t="s">
        <v>342</v>
      </c>
      <c r="AC392" t="s">
        <v>2215</v>
      </c>
      <c r="AD392" t="s">
        <v>2216</v>
      </c>
    </row>
    <row r="393" spans="1:30">
      <c r="A393" t="s">
        <v>2217</v>
      </c>
      <c r="B393" t="s">
        <v>136</v>
      </c>
      <c r="C393" s="3">
        <v>0.715151</v>
      </c>
      <c r="D393" s="3">
        <v>7</v>
      </c>
      <c r="E393" s="3">
        <v>0</v>
      </c>
      <c r="F393" s="3">
        <v>0</v>
      </c>
      <c r="G393" s="3">
        <v>0.672868</v>
      </c>
      <c r="H393" s="3">
        <v>7</v>
      </c>
      <c r="I393" s="3">
        <v>24.386526</v>
      </c>
      <c r="J393" s="3">
        <v>246</v>
      </c>
      <c r="K393" s="3">
        <v>17.827881</v>
      </c>
      <c r="L393" s="3">
        <v>192</v>
      </c>
      <c r="M393" s="3">
        <v>17.99527</v>
      </c>
      <c r="N393">
        <v>175</v>
      </c>
      <c r="O393" s="16">
        <v>2.05471883536662e-11</v>
      </c>
      <c r="P393">
        <v>4.5382365952514</v>
      </c>
      <c r="Q393" t="s">
        <v>157</v>
      </c>
      <c r="R393" t="s">
        <v>136</v>
      </c>
      <c r="S393" t="s">
        <v>136</v>
      </c>
      <c r="T393" t="s">
        <v>768</v>
      </c>
      <c r="U393" t="s">
        <v>2218</v>
      </c>
      <c r="V393" t="s">
        <v>136</v>
      </c>
      <c r="W393" t="s">
        <v>136</v>
      </c>
      <c r="X393" t="s">
        <v>136</v>
      </c>
      <c r="Y393" t="s">
        <v>862</v>
      </c>
      <c r="Z393" t="s">
        <v>136</v>
      </c>
      <c r="AA393" t="s">
        <v>136</v>
      </c>
      <c r="AB393" t="s">
        <v>136</v>
      </c>
      <c r="AC393" t="s">
        <v>2219</v>
      </c>
      <c r="AD393" t="s">
        <v>281</v>
      </c>
    </row>
    <row r="394" spans="1:30">
      <c r="A394" t="s">
        <v>2220</v>
      </c>
      <c r="B394" t="s">
        <v>2220</v>
      </c>
      <c r="C394" s="3">
        <v>0.227002</v>
      </c>
      <c r="D394" s="3">
        <v>19</v>
      </c>
      <c r="E394" s="3">
        <v>0.051426</v>
      </c>
      <c r="F394" s="3">
        <v>4</v>
      </c>
      <c r="G394" s="3">
        <v>0.210631</v>
      </c>
      <c r="H394" s="3">
        <v>19</v>
      </c>
      <c r="I394" s="3">
        <v>0.975931</v>
      </c>
      <c r="J394" s="3">
        <v>88</v>
      </c>
      <c r="K394" s="3">
        <v>1.697526</v>
      </c>
      <c r="L394" s="3">
        <v>163</v>
      </c>
      <c r="M394" s="3">
        <v>0.622703</v>
      </c>
      <c r="N394">
        <v>54</v>
      </c>
      <c r="O394">
        <v>0.00672695919675537</v>
      </c>
      <c r="P394">
        <v>2.05997359869186</v>
      </c>
      <c r="Q394" t="s">
        <v>157</v>
      </c>
      <c r="R394" t="s">
        <v>136</v>
      </c>
      <c r="S394" t="s">
        <v>136</v>
      </c>
      <c r="T394" t="s">
        <v>2221</v>
      </c>
      <c r="U394" t="s">
        <v>2222</v>
      </c>
      <c r="V394" t="s">
        <v>136</v>
      </c>
      <c r="W394" t="s">
        <v>136</v>
      </c>
      <c r="X394" t="s">
        <v>136</v>
      </c>
      <c r="Y394" t="s">
        <v>2223</v>
      </c>
      <c r="Z394" t="s">
        <v>136</v>
      </c>
      <c r="AA394" t="s">
        <v>164</v>
      </c>
      <c r="AB394" t="s">
        <v>165</v>
      </c>
      <c r="AC394" t="s">
        <v>2224</v>
      </c>
      <c r="AD394" t="s">
        <v>2225</v>
      </c>
    </row>
    <row r="395" spans="1:30">
      <c r="A395" t="s">
        <v>2226</v>
      </c>
      <c r="B395" t="s">
        <v>136</v>
      </c>
      <c r="C395" s="3">
        <v>2.011971</v>
      </c>
      <c r="D395" s="3">
        <v>58</v>
      </c>
      <c r="E395" s="3">
        <v>1.310202</v>
      </c>
      <c r="F395" s="3">
        <v>38</v>
      </c>
      <c r="G395" s="3">
        <v>1.698116</v>
      </c>
      <c r="H395" s="3">
        <v>56</v>
      </c>
      <c r="I395" s="3">
        <v>0.316075</v>
      </c>
      <c r="J395" s="3">
        <v>12</v>
      </c>
      <c r="K395" s="3">
        <v>0.25792</v>
      </c>
      <c r="L395" s="3">
        <v>10</v>
      </c>
      <c r="M395" s="3">
        <v>1.127583</v>
      </c>
      <c r="N395">
        <v>33</v>
      </c>
      <c r="O395">
        <v>0.00951777667894579</v>
      </c>
      <c r="P395">
        <v>-2.07502547255309</v>
      </c>
      <c r="Q395" t="s">
        <v>131</v>
      </c>
      <c r="R395" t="s">
        <v>136</v>
      </c>
      <c r="S395" t="s">
        <v>136</v>
      </c>
      <c r="T395" t="s">
        <v>136</v>
      </c>
      <c r="U395" t="s">
        <v>136</v>
      </c>
      <c r="V395" t="s">
        <v>136</v>
      </c>
      <c r="W395" t="s">
        <v>136</v>
      </c>
      <c r="X395" t="s">
        <v>136</v>
      </c>
      <c r="Y395" t="s">
        <v>136</v>
      </c>
      <c r="Z395" t="s">
        <v>136</v>
      </c>
      <c r="AA395" t="s">
        <v>136</v>
      </c>
      <c r="AB395" t="s">
        <v>136</v>
      </c>
      <c r="AC395" t="s">
        <v>136</v>
      </c>
      <c r="AD395" t="s">
        <v>136</v>
      </c>
    </row>
    <row r="396" spans="1:30">
      <c r="A396" t="s">
        <v>2227</v>
      </c>
      <c r="B396" t="s">
        <v>2227</v>
      </c>
      <c r="C396" s="3">
        <v>0.121999</v>
      </c>
      <c r="D396" s="3">
        <v>6</v>
      </c>
      <c r="E396" s="3">
        <v>0</v>
      </c>
      <c r="F396" s="3">
        <v>0</v>
      </c>
      <c r="G396" s="3">
        <v>0.082684</v>
      </c>
      <c r="H396" s="3">
        <v>5</v>
      </c>
      <c r="I396" s="3">
        <v>2.597364</v>
      </c>
      <c r="J396" s="3">
        <v>139</v>
      </c>
      <c r="K396" s="3">
        <v>2.690373</v>
      </c>
      <c r="L396" s="3">
        <v>154</v>
      </c>
      <c r="M396" s="3">
        <v>0.595776</v>
      </c>
      <c r="N396">
        <v>31</v>
      </c>
      <c r="O396">
        <v>0.000100111758001938</v>
      </c>
      <c r="P396">
        <v>3.77077599271215</v>
      </c>
      <c r="Q396" t="s">
        <v>157</v>
      </c>
      <c r="R396" t="s">
        <v>136</v>
      </c>
      <c r="S396" t="s">
        <v>136</v>
      </c>
      <c r="T396" t="s">
        <v>2228</v>
      </c>
      <c r="U396" t="s">
        <v>2229</v>
      </c>
      <c r="V396" t="s">
        <v>136</v>
      </c>
      <c r="W396" t="s">
        <v>136</v>
      </c>
      <c r="X396" t="s">
        <v>136</v>
      </c>
      <c r="Y396" t="s">
        <v>2230</v>
      </c>
      <c r="Z396" t="s">
        <v>2231</v>
      </c>
      <c r="AA396" t="s">
        <v>164</v>
      </c>
      <c r="AB396" t="s">
        <v>165</v>
      </c>
      <c r="AC396" t="s">
        <v>2232</v>
      </c>
      <c r="AD396" t="s">
        <v>2233</v>
      </c>
    </row>
    <row r="397" spans="1:30">
      <c r="A397" t="s">
        <v>2234</v>
      </c>
      <c r="B397" t="s">
        <v>2234</v>
      </c>
      <c r="C397" s="3">
        <v>0</v>
      </c>
      <c r="D397" s="3">
        <v>0</v>
      </c>
      <c r="E397" s="3">
        <v>0.302383</v>
      </c>
      <c r="F397" s="3">
        <v>5</v>
      </c>
      <c r="G397" s="3">
        <v>0</v>
      </c>
      <c r="H397" s="3">
        <v>0</v>
      </c>
      <c r="I397" s="3">
        <v>4.150009</v>
      </c>
      <c r="J397" s="3">
        <v>75</v>
      </c>
      <c r="K397" s="3">
        <v>3.900657</v>
      </c>
      <c r="L397" s="3">
        <v>75</v>
      </c>
      <c r="M397" s="3">
        <v>5.064158</v>
      </c>
      <c r="N397">
        <v>88</v>
      </c>
      <c r="O397">
        <v>0.00500257235903196</v>
      </c>
      <c r="P397">
        <v>3.43280450791903</v>
      </c>
      <c r="Q397" t="s">
        <v>157</v>
      </c>
      <c r="R397" t="s">
        <v>136</v>
      </c>
      <c r="S397" t="s">
        <v>136</v>
      </c>
      <c r="T397" t="s">
        <v>2235</v>
      </c>
      <c r="U397" t="s">
        <v>2236</v>
      </c>
      <c r="V397" t="s">
        <v>136</v>
      </c>
      <c r="W397" t="s">
        <v>136</v>
      </c>
      <c r="X397" t="s">
        <v>136</v>
      </c>
      <c r="Y397" t="s">
        <v>136</v>
      </c>
      <c r="Z397" t="s">
        <v>2237</v>
      </c>
      <c r="AA397" t="s">
        <v>136</v>
      </c>
      <c r="AB397" t="s">
        <v>136</v>
      </c>
      <c r="AC397" t="s">
        <v>2238</v>
      </c>
      <c r="AD397" t="s">
        <v>2239</v>
      </c>
    </row>
    <row r="398" spans="1:30">
      <c r="A398" t="s">
        <v>2240</v>
      </c>
      <c r="B398" t="s">
        <v>2240</v>
      </c>
      <c r="C398" s="3">
        <v>7.486671</v>
      </c>
      <c r="D398" s="3">
        <v>391</v>
      </c>
      <c r="E398" s="3">
        <v>14.847928</v>
      </c>
      <c r="F398" s="3">
        <v>687</v>
      </c>
      <c r="G398" s="3">
        <v>4.532336</v>
      </c>
      <c r="H398" s="3">
        <v>254</v>
      </c>
      <c r="I398" s="3">
        <v>4.796755</v>
      </c>
      <c r="J398" s="3">
        <v>272</v>
      </c>
      <c r="K398" s="3">
        <v>0.472702</v>
      </c>
      <c r="L398" s="3">
        <v>29</v>
      </c>
      <c r="M398" s="3">
        <v>2.097816</v>
      </c>
      <c r="N398">
        <v>115</v>
      </c>
      <c r="O398">
        <v>0.00620540554780581</v>
      </c>
      <c r="P398">
        <v>-2.54662976068532</v>
      </c>
      <c r="Q398" t="s">
        <v>131</v>
      </c>
      <c r="R398" t="s">
        <v>283</v>
      </c>
      <c r="S398" t="s">
        <v>284</v>
      </c>
      <c r="T398" t="s">
        <v>2241</v>
      </c>
      <c r="U398" t="s">
        <v>2242</v>
      </c>
      <c r="V398" t="s">
        <v>136</v>
      </c>
      <c r="W398" t="s">
        <v>288</v>
      </c>
      <c r="X398" t="s">
        <v>289</v>
      </c>
      <c r="Y398" t="s">
        <v>290</v>
      </c>
      <c r="Z398" t="s">
        <v>2243</v>
      </c>
      <c r="AA398" t="s">
        <v>292</v>
      </c>
      <c r="AB398" t="s">
        <v>293</v>
      </c>
      <c r="AC398" t="s">
        <v>2244</v>
      </c>
      <c r="AD398" t="s">
        <v>2245</v>
      </c>
    </row>
    <row r="399" spans="1:30">
      <c r="A399" t="s">
        <v>2246</v>
      </c>
      <c r="B399" t="s">
        <v>136</v>
      </c>
      <c r="C399" s="3">
        <v>4.693192</v>
      </c>
      <c r="D399" s="3">
        <v>200</v>
      </c>
      <c r="E399" s="3">
        <v>7.781863</v>
      </c>
      <c r="F399" s="3">
        <v>293</v>
      </c>
      <c r="G399" s="3">
        <v>2.290437</v>
      </c>
      <c r="H399" s="3">
        <v>105</v>
      </c>
      <c r="I399" s="3">
        <v>0.98034</v>
      </c>
      <c r="J399" s="3">
        <v>46</v>
      </c>
      <c r="K399" s="3">
        <v>1.380542</v>
      </c>
      <c r="L399" s="3">
        <v>68</v>
      </c>
      <c r="M399" s="3">
        <v>0.291218</v>
      </c>
      <c r="N399">
        <v>13</v>
      </c>
      <c r="O399">
        <v>0.000290605923936957</v>
      </c>
      <c r="P399">
        <v>-3.08324294685082</v>
      </c>
      <c r="Q399" t="s">
        <v>131</v>
      </c>
      <c r="R399" t="s">
        <v>190</v>
      </c>
      <c r="S399" t="s">
        <v>191</v>
      </c>
      <c r="T399" t="s">
        <v>349</v>
      </c>
      <c r="U399" t="s">
        <v>2247</v>
      </c>
      <c r="V399" t="s">
        <v>136</v>
      </c>
      <c r="W399" t="s">
        <v>136</v>
      </c>
      <c r="X399" t="s">
        <v>136</v>
      </c>
      <c r="Y399" t="s">
        <v>181</v>
      </c>
      <c r="Z399" t="s">
        <v>2248</v>
      </c>
      <c r="AA399" t="s">
        <v>83</v>
      </c>
      <c r="AB399" t="s">
        <v>191</v>
      </c>
      <c r="AC399" t="s">
        <v>2249</v>
      </c>
      <c r="AD399" t="s">
        <v>184</v>
      </c>
    </row>
    <row r="400" spans="1:30">
      <c r="A400" t="s">
        <v>2250</v>
      </c>
      <c r="B400" t="s">
        <v>2250</v>
      </c>
      <c r="C400" s="3">
        <v>0.456552</v>
      </c>
      <c r="D400" s="3">
        <v>14</v>
      </c>
      <c r="E400" s="3">
        <v>0.194449</v>
      </c>
      <c r="F400" s="3">
        <v>5</v>
      </c>
      <c r="G400" s="3">
        <v>0.379019</v>
      </c>
      <c r="H400" s="3">
        <v>12</v>
      </c>
      <c r="I400" s="3">
        <v>1.737829</v>
      </c>
      <c r="J400" s="3">
        <v>54</v>
      </c>
      <c r="K400" s="3">
        <v>5.204355</v>
      </c>
      <c r="L400" s="3">
        <v>173</v>
      </c>
      <c r="M400" s="3">
        <v>1.943401</v>
      </c>
      <c r="N400">
        <v>59</v>
      </c>
      <c r="O400">
        <v>0.003907618127411</v>
      </c>
      <c r="P400">
        <v>2.31107962633053</v>
      </c>
      <c r="Q400" t="s">
        <v>157</v>
      </c>
      <c r="R400" t="s">
        <v>136</v>
      </c>
      <c r="S400" t="s">
        <v>136</v>
      </c>
      <c r="T400" t="s">
        <v>2251</v>
      </c>
      <c r="U400" t="s">
        <v>136</v>
      </c>
      <c r="V400" t="s">
        <v>136</v>
      </c>
      <c r="W400" t="s">
        <v>136</v>
      </c>
      <c r="X400" t="s">
        <v>136</v>
      </c>
      <c r="Y400" t="s">
        <v>2252</v>
      </c>
      <c r="Z400" t="s">
        <v>136</v>
      </c>
      <c r="AA400" t="s">
        <v>164</v>
      </c>
      <c r="AB400" t="s">
        <v>165</v>
      </c>
      <c r="AC400" t="s">
        <v>313</v>
      </c>
      <c r="AD400" t="s">
        <v>281</v>
      </c>
    </row>
    <row r="401" spans="1:30">
      <c r="A401" t="s">
        <v>2253</v>
      </c>
      <c r="B401" t="s">
        <v>2253</v>
      </c>
      <c r="C401" s="3">
        <v>0.024792</v>
      </c>
      <c r="D401" s="3">
        <v>1</v>
      </c>
      <c r="E401" s="3">
        <v>0</v>
      </c>
      <c r="F401" s="3">
        <v>0</v>
      </c>
      <c r="G401" s="3">
        <v>0.013667</v>
      </c>
      <c r="H401" s="3">
        <v>1</v>
      </c>
      <c r="I401" s="3">
        <v>2.683304</v>
      </c>
      <c r="J401" s="3">
        <v>88</v>
      </c>
      <c r="K401" s="3">
        <v>1.634122</v>
      </c>
      <c r="L401" s="3">
        <v>57</v>
      </c>
      <c r="M401" s="3">
        <v>1.830825</v>
      </c>
      <c r="N401">
        <v>58</v>
      </c>
      <c r="O401" s="16">
        <v>1.09303410229501e-6</v>
      </c>
      <c r="P401">
        <v>5.03714606887239</v>
      </c>
      <c r="Q401" t="s">
        <v>157</v>
      </c>
      <c r="R401" t="s">
        <v>136</v>
      </c>
      <c r="S401" t="s">
        <v>136</v>
      </c>
      <c r="T401" t="s">
        <v>136</v>
      </c>
      <c r="U401" t="s">
        <v>136</v>
      </c>
      <c r="V401" t="s">
        <v>136</v>
      </c>
      <c r="W401" t="s">
        <v>136</v>
      </c>
      <c r="X401" t="s">
        <v>136</v>
      </c>
      <c r="Y401" t="s">
        <v>136</v>
      </c>
      <c r="Z401" t="s">
        <v>136</v>
      </c>
      <c r="AA401" t="s">
        <v>164</v>
      </c>
      <c r="AB401" t="s">
        <v>165</v>
      </c>
      <c r="AC401" t="s">
        <v>2254</v>
      </c>
      <c r="AD401" t="s">
        <v>136</v>
      </c>
    </row>
    <row r="402" spans="1:30">
      <c r="A402" t="s">
        <v>2255</v>
      </c>
      <c r="B402" t="s">
        <v>2255</v>
      </c>
      <c r="C402" s="3">
        <v>1.887215</v>
      </c>
      <c r="D402" s="3">
        <v>112</v>
      </c>
      <c r="E402" s="3">
        <v>1.37215</v>
      </c>
      <c r="F402" s="3">
        <v>72</v>
      </c>
      <c r="G402" s="3">
        <v>1.399573</v>
      </c>
      <c r="H402" s="3">
        <v>89</v>
      </c>
      <c r="I402" s="3">
        <v>13.116843</v>
      </c>
      <c r="J402" s="3">
        <v>839</v>
      </c>
      <c r="K402" s="3">
        <v>10.294456</v>
      </c>
      <c r="L402" s="3">
        <v>703</v>
      </c>
      <c r="M402" s="3">
        <v>8.561905</v>
      </c>
      <c r="N402">
        <v>527</v>
      </c>
      <c r="O402" s="16">
        <v>7.4383541667351e-7</v>
      </c>
      <c r="P402">
        <v>2.04873484430693</v>
      </c>
      <c r="Q402" t="s">
        <v>157</v>
      </c>
      <c r="R402" t="s">
        <v>146</v>
      </c>
      <c r="S402" t="s">
        <v>147</v>
      </c>
      <c r="T402" t="s">
        <v>2256</v>
      </c>
      <c r="U402" t="s">
        <v>2257</v>
      </c>
      <c r="V402" t="s">
        <v>136</v>
      </c>
      <c r="W402" t="s">
        <v>137</v>
      </c>
      <c r="X402" t="s">
        <v>138</v>
      </c>
      <c r="Y402" t="s">
        <v>151</v>
      </c>
      <c r="Z402" t="s">
        <v>2258</v>
      </c>
      <c r="AA402" t="s">
        <v>153</v>
      </c>
      <c r="AB402" t="s">
        <v>138</v>
      </c>
      <c r="AC402" t="s">
        <v>2259</v>
      </c>
      <c r="AD402" t="s">
        <v>144</v>
      </c>
    </row>
    <row r="403" spans="1:30">
      <c r="A403" t="s">
        <v>2260</v>
      </c>
      <c r="B403" t="s">
        <v>2260</v>
      </c>
      <c r="C403" s="3">
        <v>0.071239</v>
      </c>
      <c r="D403" s="3">
        <v>5</v>
      </c>
      <c r="E403" s="3">
        <v>0.096639</v>
      </c>
      <c r="F403" s="3">
        <v>6</v>
      </c>
      <c r="G403" s="3">
        <v>0.193321</v>
      </c>
      <c r="H403" s="3">
        <v>14</v>
      </c>
      <c r="I403" s="3">
        <v>1.236732</v>
      </c>
      <c r="J403" s="3">
        <v>91</v>
      </c>
      <c r="K403" s="3">
        <v>1.043395</v>
      </c>
      <c r="L403" s="3">
        <v>82</v>
      </c>
      <c r="M403" s="3">
        <v>1.568503</v>
      </c>
      <c r="N403">
        <v>111</v>
      </c>
      <c r="O403">
        <v>0.000357933495596716</v>
      </c>
      <c r="P403">
        <v>2.58019824571783</v>
      </c>
      <c r="Q403" t="s">
        <v>157</v>
      </c>
      <c r="R403" t="s">
        <v>190</v>
      </c>
      <c r="S403" t="s">
        <v>191</v>
      </c>
      <c r="T403" t="s">
        <v>2261</v>
      </c>
      <c r="U403" t="s">
        <v>2262</v>
      </c>
      <c r="V403" t="s">
        <v>763</v>
      </c>
      <c r="W403" t="s">
        <v>136</v>
      </c>
      <c r="X403" t="s">
        <v>136</v>
      </c>
      <c r="Y403" t="s">
        <v>2263</v>
      </c>
      <c r="Z403" t="s">
        <v>2264</v>
      </c>
      <c r="AA403" t="s">
        <v>164</v>
      </c>
      <c r="AB403" t="s">
        <v>165</v>
      </c>
      <c r="AC403" t="s">
        <v>2265</v>
      </c>
      <c r="AD403" t="s">
        <v>2266</v>
      </c>
    </row>
    <row r="404" spans="1:30">
      <c r="A404" t="s">
        <v>2267</v>
      </c>
      <c r="B404" t="s">
        <v>2267</v>
      </c>
      <c r="C404" s="3">
        <v>41.54781</v>
      </c>
      <c r="D404" s="3">
        <v>1576</v>
      </c>
      <c r="E404" s="3">
        <v>70.229553</v>
      </c>
      <c r="F404" s="3">
        <v>2360</v>
      </c>
      <c r="G404" s="3">
        <v>58.666737</v>
      </c>
      <c r="H404" s="3">
        <v>2386</v>
      </c>
      <c r="I404" s="3">
        <v>4.305894</v>
      </c>
      <c r="J404" s="3">
        <v>178</v>
      </c>
      <c r="K404" s="3">
        <v>1.261499</v>
      </c>
      <c r="L404" s="3">
        <v>56</v>
      </c>
      <c r="M404" s="3">
        <v>14.051998</v>
      </c>
      <c r="N404">
        <v>557</v>
      </c>
      <c r="O404" s="16">
        <v>4.23728712307187e-5</v>
      </c>
      <c r="P404">
        <v>-3.54848445452221</v>
      </c>
      <c r="Q404" t="s">
        <v>131</v>
      </c>
      <c r="R404" t="s">
        <v>190</v>
      </c>
      <c r="S404" t="s">
        <v>191</v>
      </c>
      <c r="T404" t="s">
        <v>2268</v>
      </c>
      <c r="U404" t="s">
        <v>2269</v>
      </c>
      <c r="V404" t="s">
        <v>136</v>
      </c>
      <c r="W404" t="s">
        <v>190</v>
      </c>
      <c r="X404" t="s">
        <v>191</v>
      </c>
      <c r="Y404" t="s">
        <v>181</v>
      </c>
      <c r="Z404" t="s">
        <v>2270</v>
      </c>
      <c r="AA404" t="s">
        <v>83</v>
      </c>
      <c r="AB404" t="s">
        <v>191</v>
      </c>
      <c r="AC404" t="s">
        <v>2271</v>
      </c>
      <c r="AD404" t="s">
        <v>2272</v>
      </c>
    </row>
    <row r="405" spans="1:30">
      <c r="A405" t="s">
        <v>2273</v>
      </c>
      <c r="B405" t="s">
        <v>136</v>
      </c>
      <c r="C405" s="3">
        <v>5.929087</v>
      </c>
      <c r="D405" s="3">
        <v>117</v>
      </c>
      <c r="E405" s="3">
        <v>6.405886</v>
      </c>
      <c r="F405" s="3">
        <v>112</v>
      </c>
      <c r="G405" s="3">
        <v>16.324432</v>
      </c>
      <c r="H405" s="3">
        <v>343</v>
      </c>
      <c r="I405" s="3">
        <v>2.993724</v>
      </c>
      <c r="J405" s="3">
        <v>64</v>
      </c>
      <c r="K405" s="3">
        <v>2.822168</v>
      </c>
      <c r="L405" s="3">
        <v>65</v>
      </c>
      <c r="M405" s="3">
        <v>1.873296</v>
      </c>
      <c r="N405">
        <v>39</v>
      </c>
      <c r="O405" s="16">
        <v>4.92791906513484e-5</v>
      </c>
      <c r="P405">
        <v>-2.43661121744861</v>
      </c>
      <c r="Q405" t="s">
        <v>131</v>
      </c>
      <c r="R405" t="s">
        <v>136</v>
      </c>
      <c r="S405" t="s">
        <v>136</v>
      </c>
      <c r="T405" t="s">
        <v>136</v>
      </c>
      <c r="U405" t="s">
        <v>136</v>
      </c>
      <c r="V405" t="s">
        <v>136</v>
      </c>
      <c r="W405" t="s">
        <v>136</v>
      </c>
      <c r="X405" t="s">
        <v>136</v>
      </c>
      <c r="Y405" t="s">
        <v>136</v>
      </c>
      <c r="Z405" t="s">
        <v>136</v>
      </c>
      <c r="AA405" t="s">
        <v>136</v>
      </c>
      <c r="AB405" t="s">
        <v>136</v>
      </c>
      <c r="AC405" t="s">
        <v>136</v>
      </c>
      <c r="AD405" t="s">
        <v>136</v>
      </c>
    </row>
    <row r="406" spans="1:30">
      <c r="A406" t="s">
        <v>2274</v>
      </c>
      <c r="B406" t="s">
        <v>2274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1.019767</v>
      </c>
      <c r="J406" s="3">
        <v>94</v>
      </c>
      <c r="K406" s="3">
        <v>0.504678</v>
      </c>
      <c r="L406" s="3">
        <v>50</v>
      </c>
      <c r="M406" s="3">
        <v>1.182919</v>
      </c>
      <c r="N406">
        <v>105</v>
      </c>
      <c r="O406" s="16">
        <v>2.46634019978703e-7</v>
      </c>
      <c r="P406">
        <v>6.39556803897401</v>
      </c>
      <c r="Q406" t="s">
        <v>157</v>
      </c>
      <c r="R406" t="s">
        <v>136</v>
      </c>
      <c r="S406" t="s">
        <v>136</v>
      </c>
      <c r="T406" t="s">
        <v>136</v>
      </c>
      <c r="U406" t="s">
        <v>2275</v>
      </c>
      <c r="V406" t="s">
        <v>136</v>
      </c>
      <c r="W406" t="s">
        <v>254</v>
      </c>
      <c r="X406" t="s">
        <v>255</v>
      </c>
      <c r="Y406" t="s">
        <v>2276</v>
      </c>
      <c r="Z406" t="s">
        <v>136</v>
      </c>
      <c r="AA406" t="s">
        <v>164</v>
      </c>
      <c r="AB406" t="s">
        <v>165</v>
      </c>
      <c r="AC406" t="s">
        <v>2277</v>
      </c>
      <c r="AD406" t="s">
        <v>136</v>
      </c>
    </row>
    <row r="407" spans="1:30">
      <c r="A407" t="s">
        <v>2278</v>
      </c>
      <c r="B407" t="s">
        <v>2278</v>
      </c>
      <c r="C407" s="3">
        <v>0.27461</v>
      </c>
      <c r="D407" s="3">
        <v>14</v>
      </c>
      <c r="E407" s="3">
        <v>0</v>
      </c>
      <c r="F407" s="3">
        <v>0</v>
      </c>
      <c r="G407" s="3">
        <v>0.211721</v>
      </c>
      <c r="H407" s="3">
        <v>12</v>
      </c>
      <c r="I407" s="3">
        <v>3.141743</v>
      </c>
      <c r="J407" s="3">
        <v>168</v>
      </c>
      <c r="K407" s="3">
        <v>3.752403</v>
      </c>
      <c r="L407" s="3">
        <v>214</v>
      </c>
      <c r="M407" s="3">
        <v>0.644033</v>
      </c>
      <c r="N407">
        <v>33</v>
      </c>
      <c r="O407">
        <v>0.00344086020875529</v>
      </c>
      <c r="P407">
        <v>3.00874880369198</v>
      </c>
      <c r="Q407" t="s">
        <v>157</v>
      </c>
      <c r="R407" t="s">
        <v>137</v>
      </c>
      <c r="S407" t="s">
        <v>138</v>
      </c>
      <c r="T407" t="s">
        <v>2279</v>
      </c>
      <c r="U407" t="s">
        <v>2280</v>
      </c>
      <c r="V407" t="s">
        <v>2281</v>
      </c>
      <c r="W407" t="s">
        <v>137</v>
      </c>
      <c r="X407" t="s">
        <v>138</v>
      </c>
      <c r="Y407" t="s">
        <v>2282</v>
      </c>
      <c r="Z407" t="s">
        <v>2283</v>
      </c>
      <c r="AA407" t="s">
        <v>153</v>
      </c>
      <c r="AB407" t="s">
        <v>138</v>
      </c>
      <c r="AC407" t="s">
        <v>2284</v>
      </c>
      <c r="AD407" t="s">
        <v>2285</v>
      </c>
    </row>
    <row r="408" spans="1:30">
      <c r="A408" t="s">
        <v>2286</v>
      </c>
      <c r="B408" t="s">
        <v>2286</v>
      </c>
      <c r="C408" s="3">
        <v>0.549649</v>
      </c>
      <c r="D408" s="3">
        <v>49</v>
      </c>
      <c r="E408" s="3">
        <v>0</v>
      </c>
      <c r="F408" s="3">
        <v>0</v>
      </c>
      <c r="G408" s="3">
        <v>0.507652</v>
      </c>
      <c r="H408" s="3">
        <v>49</v>
      </c>
      <c r="I408" s="3">
        <v>3.502725</v>
      </c>
      <c r="J408" s="3">
        <v>337</v>
      </c>
      <c r="K408" s="3">
        <v>8.760199</v>
      </c>
      <c r="L408" s="3">
        <v>898</v>
      </c>
      <c r="M408" s="3">
        <v>1.480982</v>
      </c>
      <c r="N408">
        <v>137</v>
      </c>
      <c r="O408">
        <v>0.00999883748609546</v>
      </c>
      <c r="P408">
        <v>2.83544515811857</v>
      </c>
      <c r="Q408" t="s">
        <v>157</v>
      </c>
      <c r="R408" t="s">
        <v>241</v>
      </c>
      <c r="S408" t="s">
        <v>242</v>
      </c>
      <c r="T408" t="s">
        <v>2287</v>
      </c>
      <c r="U408" t="s">
        <v>2288</v>
      </c>
      <c r="V408" t="s">
        <v>329</v>
      </c>
      <c r="W408" t="s">
        <v>241</v>
      </c>
      <c r="X408" t="s">
        <v>242</v>
      </c>
      <c r="Y408" t="s">
        <v>2289</v>
      </c>
      <c r="Z408" t="s">
        <v>2290</v>
      </c>
      <c r="AA408" t="s">
        <v>248</v>
      </c>
      <c r="AB408" t="s">
        <v>242</v>
      </c>
      <c r="AC408" t="s">
        <v>2291</v>
      </c>
      <c r="AD408" t="s">
        <v>2292</v>
      </c>
    </row>
    <row r="409" spans="1:30">
      <c r="A409" t="s">
        <v>2293</v>
      </c>
      <c r="B409" t="s">
        <v>2293</v>
      </c>
      <c r="C409" s="3">
        <v>209.942673</v>
      </c>
      <c r="D409" s="3">
        <v>5858</v>
      </c>
      <c r="E409" s="3">
        <v>616.836243</v>
      </c>
      <c r="F409" s="3">
        <v>15247</v>
      </c>
      <c r="G409" s="3">
        <v>174.208786</v>
      </c>
      <c r="H409" s="3">
        <v>5212</v>
      </c>
      <c r="I409" s="3">
        <v>95.968132</v>
      </c>
      <c r="J409" s="3">
        <v>2905</v>
      </c>
      <c r="K409" s="3">
        <v>151.741699</v>
      </c>
      <c r="L409" s="3">
        <v>4904</v>
      </c>
      <c r="M409" s="3">
        <v>129.959625</v>
      </c>
      <c r="N409">
        <v>3787</v>
      </c>
      <c r="O409">
        <v>0.00625780161147506</v>
      </c>
      <c r="P409">
        <v>-2.19000419775523</v>
      </c>
      <c r="Q409" t="s">
        <v>131</v>
      </c>
      <c r="R409" t="s">
        <v>136</v>
      </c>
      <c r="S409" t="s">
        <v>136</v>
      </c>
      <c r="T409" t="s">
        <v>136</v>
      </c>
      <c r="U409" t="s">
        <v>136</v>
      </c>
      <c r="V409" t="s">
        <v>136</v>
      </c>
      <c r="W409" t="s">
        <v>136</v>
      </c>
      <c r="X409" t="s">
        <v>136</v>
      </c>
      <c r="Y409" t="s">
        <v>2294</v>
      </c>
      <c r="Z409" t="s">
        <v>2295</v>
      </c>
      <c r="AA409" t="s">
        <v>164</v>
      </c>
      <c r="AB409" t="s">
        <v>165</v>
      </c>
      <c r="AC409" t="s">
        <v>2296</v>
      </c>
      <c r="AD409" t="s">
        <v>136</v>
      </c>
    </row>
    <row r="410" spans="1:30">
      <c r="A410" t="s">
        <v>2297</v>
      </c>
      <c r="B410" t="s">
        <v>2297</v>
      </c>
      <c r="C410" s="3">
        <v>0.357398</v>
      </c>
      <c r="D410" s="3">
        <v>19</v>
      </c>
      <c r="E410" s="3">
        <v>0.212372</v>
      </c>
      <c r="F410" s="3">
        <v>10</v>
      </c>
      <c r="G410" s="3">
        <v>0.472054</v>
      </c>
      <c r="H410" s="3">
        <v>26</v>
      </c>
      <c r="I410" s="3">
        <v>24.389156</v>
      </c>
      <c r="J410" s="3">
        <v>1357</v>
      </c>
      <c r="K410" s="3">
        <v>39.032307</v>
      </c>
      <c r="L410" s="3">
        <v>2319</v>
      </c>
      <c r="M410" s="3">
        <v>7.754947</v>
      </c>
      <c r="N410">
        <v>416</v>
      </c>
      <c r="O410" s="16">
        <v>6.86097622322264e-15</v>
      </c>
      <c r="P410">
        <v>5.15258719696878</v>
      </c>
      <c r="Q410" t="s">
        <v>157</v>
      </c>
      <c r="R410" t="s">
        <v>137</v>
      </c>
      <c r="S410" t="s">
        <v>138</v>
      </c>
      <c r="T410" t="s">
        <v>2298</v>
      </c>
      <c r="U410" t="s">
        <v>2299</v>
      </c>
      <c r="V410" t="s">
        <v>136</v>
      </c>
      <c r="W410" t="s">
        <v>2300</v>
      </c>
      <c r="X410" t="s">
        <v>2301</v>
      </c>
      <c r="Y410" t="s">
        <v>2302</v>
      </c>
      <c r="Z410" t="s">
        <v>2303</v>
      </c>
      <c r="AA410" t="s">
        <v>153</v>
      </c>
      <c r="AB410" t="s">
        <v>138</v>
      </c>
      <c r="AC410" t="s">
        <v>2304</v>
      </c>
      <c r="AD410" t="s">
        <v>2305</v>
      </c>
    </row>
    <row r="411" spans="1:30">
      <c r="A411" t="s">
        <v>2306</v>
      </c>
      <c r="B411" t="s">
        <v>2306</v>
      </c>
      <c r="C411" s="3">
        <v>0.394049</v>
      </c>
      <c r="D411" s="3">
        <v>12</v>
      </c>
      <c r="E411" s="3">
        <v>0.225314</v>
      </c>
      <c r="F411" s="3">
        <v>6</v>
      </c>
      <c r="G411" s="3">
        <v>0.571719</v>
      </c>
      <c r="H411" s="3">
        <v>18</v>
      </c>
      <c r="I411" s="3">
        <v>3.703499</v>
      </c>
      <c r="J411" s="3">
        <v>115</v>
      </c>
      <c r="K411" s="3">
        <v>4.937248</v>
      </c>
      <c r="L411" s="3">
        <v>164</v>
      </c>
      <c r="M411" s="3">
        <v>1.144475</v>
      </c>
      <c r="N411">
        <v>35</v>
      </c>
      <c r="O411">
        <v>0.00629972596299681</v>
      </c>
      <c r="P411">
        <v>2.20319566653041</v>
      </c>
      <c r="Q411" t="s">
        <v>157</v>
      </c>
      <c r="R411" t="s">
        <v>136</v>
      </c>
      <c r="S411" t="s">
        <v>136</v>
      </c>
      <c r="T411" t="s">
        <v>2307</v>
      </c>
      <c r="U411" t="s">
        <v>136</v>
      </c>
      <c r="V411" t="s">
        <v>136</v>
      </c>
      <c r="W411" t="s">
        <v>136</v>
      </c>
      <c r="X411" t="s">
        <v>136</v>
      </c>
      <c r="Y411" t="s">
        <v>2230</v>
      </c>
      <c r="Z411" t="s">
        <v>2308</v>
      </c>
      <c r="AA411" t="s">
        <v>164</v>
      </c>
      <c r="AB411" t="s">
        <v>165</v>
      </c>
      <c r="AC411" t="s">
        <v>2309</v>
      </c>
      <c r="AD411" t="s">
        <v>2310</v>
      </c>
    </row>
    <row r="412" spans="1:30">
      <c r="A412" t="s">
        <v>2311</v>
      </c>
      <c r="B412" t="s">
        <v>2311</v>
      </c>
      <c r="C412" s="3">
        <v>0.844845</v>
      </c>
      <c r="D412" s="3">
        <v>60</v>
      </c>
      <c r="E412" s="3">
        <v>0.140227</v>
      </c>
      <c r="F412" s="3">
        <v>9</v>
      </c>
      <c r="G412" s="3">
        <v>0.829244</v>
      </c>
      <c r="H412" s="3">
        <v>63</v>
      </c>
      <c r="I412" s="3">
        <v>7.598802</v>
      </c>
      <c r="J412" s="3">
        <v>584</v>
      </c>
      <c r="K412" s="3">
        <v>17.58544</v>
      </c>
      <c r="L412" s="3">
        <v>1442</v>
      </c>
      <c r="M412" s="3">
        <v>2.676147</v>
      </c>
      <c r="N412">
        <v>198</v>
      </c>
      <c r="O412" s="16">
        <v>7.80850986100402e-5</v>
      </c>
      <c r="P412">
        <v>3.1974448065113</v>
      </c>
      <c r="Q412" t="s">
        <v>157</v>
      </c>
      <c r="R412" t="s">
        <v>136</v>
      </c>
      <c r="S412" t="s">
        <v>136</v>
      </c>
      <c r="T412" t="s">
        <v>2312</v>
      </c>
      <c r="U412" t="s">
        <v>2313</v>
      </c>
      <c r="V412" t="s">
        <v>136</v>
      </c>
      <c r="W412" t="s">
        <v>136</v>
      </c>
      <c r="X412" t="s">
        <v>136</v>
      </c>
      <c r="Y412" t="s">
        <v>2314</v>
      </c>
      <c r="Z412" t="s">
        <v>2315</v>
      </c>
      <c r="AA412" t="s">
        <v>164</v>
      </c>
      <c r="AB412" t="s">
        <v>165</v>
      </c>
      <c r="AC412" t="s">
        <v>2316</v>
      </c>
      <c r="AD412" t="s">
        <v>2317</v>
      </c>
    </row>
    <row r="413" spans="1:30">
      <c r="A413" t="s">
        <v>2318</v>
      </c>
      <c r="B413" t="s">
        <v>2318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0.968692</v>
      </c>
      <c r="J413" s="3">
        <v>36</v>
      </c>
      <c r="K413" s="3">
        <v>1.467247</v>
      </c>
      <c r="L413" s="3">
        <v>57</v>
      </c>
      <c r="M413" s="3">
        <v>0.853043</v>
      </c>
      <c r="N413">
        <v>30</v>
      </c>
      <c r="O413" s="16">
        <v>3.84578237613947e-5</v>
      </c>
      <c r="P413">
        <v>5.46619176099307</v>
      </c>
      <c r="Q413" t="s">
        <v>157</v>
      </c>
      <c r="R413" t="s">
        <v>371</v>
      </c>
      <c r="S413" t="s">
        <v>293</v>
      </c>
      <c r="T413" t="s">
        <v>2319</v>
      </c>
      <c r="U413" t="s">
        <v>2320</v>
      </c>
      <c r="V413" t="s">
        <v>2174</v>
      </c>
      <c r="W413" t="s">
        <v>1151</v>
      </c>
      <c r="X413" t="s">
        <v>1152</v>
      </c>
      <c r="Y413" t="s">
        <v>2321</v>
      </c>
      <c r="Z413" t="s">
        <v>1579</v>
      </c>
      <c r="AA413" t="s">
        <v>164</v>
      </c>
      <c r="AB413" t="s">
        <v>165</v>
      </c>
      <c r="AC413" t="s">
        <v>2322</v>
      </c>
      <c r="AD413" t="s">
        <v>885</v>
      </c>
    </row>
    <row r="414" spans="1:30">
      <c r="A414" t="s">
        <v>2323</v>
      </c>
      <c r="B414" t="s">
        <v>2323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2.595546</v>
      </c>
      <c r="J414" s="3">
        <v>190</v>
      </c>
      <c r="K414" s="3">
        <v>10.029502</v>
      </c>
      <c r="L414" s="3">
        <v>783</v>
      </c>
      <c r="M414" s="3">
        <v>0.598274</v>
      </c>
      <c r="N414">
        <v>43</v>
      </c>
      <c r="O414" s="16">
        <v>9.0885882605895e-10</v>
      </c>
      <c r="P414">
        <v>7.48797245841075</v>
      </c>
      <c r="Q414" t="s">
        <v>157</v>
      </c>
      <c r="R414" t="s">
        <v>412</v>
      </c>
      <c r="S414" t="s">
        <v>413</v>
      </c>
      <c r="T414" t="s">
        <v>2324</v>
      </c>
      <c r="U414" t="s">
        <v>2325</v>
      </c>
      <c r="V414" t="s">
        <v>2326</v>
      </c>
      <c r="W414" t="s">
        <v>412</v>
      </c>
      <c r="X414" t="s">
        <v>413</v>
      </c>
      <c r="Y414" t="s">
        <v>2071</v>
      </c>
      <c r="Z414" t="s">
        <v>2327</v>
      </c>
      <c r="AA414" t="s">
        <v>419</v>
      </c>
      <c r="AB414" t="s">
        <v>413</v>
      </c>
      <c r="AC414" t="s">
        <v>2328</v>
      </c>
      <c r="AD414" t="s">
        <v>2329</v>
      </c>
    </row>
    <row r="415" spans="1:30">
      <c r="A415" t="s">
        <v>2330</v>
      </c>
      <c r="B415" t="s">
        <v>2330</v>
      </c>
      <c r="C415" s="3">
        <v>0.749452</v>
      </c>
      <c r="D415" s="3">
        <v>44</v>
      </c>
      <c r="E415" s="3">
        <v>0.07536</v>
      </c>
      <c r="F415" s="3">
        <v>4</v>
      </c>
      <c r="G415" s="3">
        <v>0.511674</v>
      </c>
      <c r="H415" s="3">
        <v>32</v>
      </c>
      <c r="I415" s="3">
        <v>19.560848</v>
      </c>
      <c r="J415" s="3">
        <v>1234</v>
      </c>
      <c r="K415" s="3">
        <v>17.635321</v>
      </c>
      <c r="L415" s="3">
        <v>1188</v>
      </c>
      <c r="M415" s="3">
        <v>4.105227</v>
      </c>
      <c r="N415">
        <v>250</v>
      </c>
      <c r="O415" s="16">
        <v>7.34341326635351e-8</v>
      </c>
      <c r="P415">
        <v>4.13607837324464</v>
      </c>
      <c r="Q415" t="s">
        <v>157</v>
      </c>
      <c r="R415" t="s">
        <v>136</v>
      </c>
      <c r="S415" t="s">
        <v>136</v>
      </c>
      <c r="T415" t="s">
        <v>2331</v>
      </c>
      <c r="U415" t="s">
        <v>2332</v>
      </c>
      <c r="V415" t="s">
        <v>136</v>
      </c>
      <c r="W415" t="s">
        <v>137</v>
      </c>
      <c r="X415" t="s">
        <v>138</v>
      </c>
      <c r="Y415" t="s">
        <v>663</v>
      </c>
      <c r="Z415" t="s">
        <v>2333</v>
      </c>
      <c r="AA415" t="s">
        <v>153</v>
      </c>
      <c r="AB415" t="s">
        <v>138</v>
      </c>
      <c r="AC415" t="s">
        <v>2334</v>
      </c>
      <c r="AD415" t="s">
        <v>2335</v>
      </c>
    </row>
    <row r="416" spans="1:30">
      <c r="A416" t="s">
        <v>2336</v>
      </c>
      <c r="B416" t="s">
        <v>2336</v>
      </c>
      <c r="C416" s="3">
        <v>2.380912</v>
      </c>
      <c r="D416" s="3">
        <v>87</v>
      </c>
      <c r="E416" s="3">
        <v>1.920213</v>
      </c>
      <c r="F416" s="3">
        <v>62</v>
      </c>
      <c r="G416" s="3">
        <v>2.242139</v>
      </c>
      <c r="H416" s="3">
        <v>88</v>
      </c>
      <c r="I416" s="3">
        <v>42.760818</v>
      </c>
      <c r="J416" s="3">
        <v>1690</v>
      </c>
      <c r="K416" s="3">
        <v>38.134575</v>
      </c>
      <c r="L416" s="3">
        <v>1609</v>
      </c>
      <c r="M416" s="3">
        <v>29.730034</v>
      </c>
      <c r="N416">
        <v>1131</v>
      </c>
      <c r="O416" s="16">
        <v>1.97597073090994e-19</v>
      </c>
      <c r="P416">
        <v>3.34064647688217</v>
      </c>
      <c r="Q416" t="s">
        <v>157</v>
      </c>
      <c r="R416" t="s">
        <v>136</v>
      </c>
      <c r="S416" t="s">
        <v>136</v>
      </c>
      <c r="T416" t="s">
        <v>460</v>
      </c>
      <c r="U416" t="s">
        <v>136</v>
      </c>
      <c r="V416" t="s">
        <v>136</v>
      </c>
      <c r="W416" t="s">
        <v>136</v>
      </c>
      <c r="X416" t="s">
        <v>136</v>
      </c>
      <c r="Y416" t="s">
        <v>2337</v>
      </c>
      <c r="Z416" t="s">
        <v>2338</v>
      </c>
      <c r="AA416" t="s">
        <v>164</v>
      </c>
      <c r="AB416" t="s">
        <v>165</v>
      </c>
      <c r="AC416" t="s">
        <v>2339</v>
      </c>
      <c r="AD416" t="s">
        <v>281</v>
      </c>
    </row>
    <row r="417" spans="1:30">
      <c r="A417" t="s">
        <v>2340</v>
      </c>
      <c r="B417" t="s">
        <v>2340</v>
      </c>
      <c r="C417" s="3">
        <v>0.253562</v>
      </c>
      <c r="D417" s="3">
        <v>11</v>
      </c>
      <c r="E417" s="3">
        <v>0.236455</v>
      </c>
      <c r="F417" s="3">
        <v>9</v>
      </c>
      <c r="G417" s="3">
        <v>0.268258</v>
      </c>
      <c r="H417" s="3">
        <v>12</v>
      </c>
      <c r="I417" s="3">
        <v>3.751775</v>
      </c>
      <c r="J417" s="3">
        <v>170</v>
      </c>
      <c r="K417" s="3">
        <v>1.651067</v>
      </c>
      <c r="L417" s="3">
        <v>80</v>
      </c>
      <c r="M417" s="3">
        <v>1.947222</v>
      </c>
      <c r="N417">
        <v>85</v>
      </c>
      <c r="O417">
        <v>0.000337734804901474</v>
      </c>
      <c r="P417">
        <v>2.42544309760667</v>
      </c>
      <c r="Q417" t="s">
        <v>157</v>
      </c>
      <c r="R417" t="s">
        <v>412</v>
      </c>
      <c r="S417" t="s">
        <v>413</v>
      </c>
      <c r="T417" t="s">
        <v>2341</v>
      </c>
      <c r="U417" t="s">
        <v>136</v>
      </c>
      <c r="V417" t="s">
        <v>136</v>
      </c>
      <c r="W417" t="s">
        <v>136</v>
      </c>
      <c r="X417" t="s">
        <v>136</v>
      </c>
      <c r="Y417" t="s">
        <v>516</v>
      </c>
      <c r="Z417" t="s">
        <v>2342</v>
      </c>
      <c r="AA417" t="s">
        <v>164</v>
      </c>
      <c r="AB417" t="s">
        <v>165</v>
      </c>
      <c r="AC417" t="s">
        <v>2343</v>
      </c>
      <c r="AD417" t="s">
        <v>2344</v>
      </c>
    </row>
    <row r="418" spans="1:30">
      <c r="A418" t="s">
        <v>2345</v>
      </c>
      <c r="B418" t="s">
        <v>2345</v>
      </c>
      <c r="C418" s="3">
        <v>17.977798</v>
      </c>
      <c r="D418" s="3">
        <v>585</v>
      </c>
      <c r="E418" s="3">
        <v>17.606865</v>
      </c>
      <c r="F418" s="3">
        <v>508</v>
      </c>
      <c r="G418" s="3">
        <v>10.80527</v>
      </c>
      <c r="H418" s="3">
        <v>377</v>
      </c>
      <c r="I418" s="3">
        <v>1.02002</v>
      </c>
      <c r="J418" s="3">
        <v>36</v>
      </c>
      <c r="K418" s="3">
        <v>0.730706</v>
      </c>
      <c r="L418" s="3">
        <v>28</v>
      </c>
      <c r="M418" s="3">
        <v>4.124657</v>
      </c>
      <c r="N418">
        <v>141</v>
      </c>
      <c r="O418" s="16">
        <v>1.88816994887393e-5</v>
      </c>
      <c r="P418">
        <v>-3.42391811449081</v>
      </c>
      <c r="Q418" t="s">
        <v>131</v>
      </c>
      <c r="R418" t="s">
        <v>136</v>
      </c>
      <c r="S418" t="s">
        <v>136</v>
      </c>
      <c r="T418" t="s">
        <v>2346</v>
      </c>
      <c r="U418" t="s">
        <v>2347</v>
      </c>
      <c r="V418" t="s">
        <v>136</v>
      </c>
      <c r="W418" t="s">
        <v>254</v>
      </c>
      <c r="X418" t="s">
        <v>255</v>
      </c>
      <c r="Y418" t="s">
        <v>2348</v>
      </c>
      <c r="Z418" t="s">
        <v>2349</v>
      </c>
      <c r="AA418" t="s">
        <v>85</v>
      </c>
      <c r="AB418" t="s">
        <v>342</v>
      </c>
      <c r="AC418" t="s">
        <v>313</v>
      </c>
      <c r="AD418" t="s">
        <v>2350</v>
      </c>
    </row>
    <row r="419" spans="1:30">
      <c r="A419" t="s">
        <v>2351</v>
      </c>
      <c r="B419" t="s">
        <v>2351</v>
      </c>
      <c r="C419" s="3">
        <v>0</v>
      </c>
      <c r="D419" s="3">
        <v>0</v>
      </c>
      <c r="E419" s="3">
        <v>0.131197</v>
      </c>
      <c r="F419" s="3">
        <v>2</v>
      </c>
      <c r="G419" s="3">
        <v>0.533827</v>
      </c>
      <c r="H419" s="3">
        <v>10</v>
      </c>
      <c r="I419" s="3">
        <v>11.32223</v>
      </c>
      <c r="J419" s="3">
        <v>207</v>
      </c>
      <c r="K419" s="3">
        <v>11.661124</v>
      </c>
      <c r="L419" s="3">
        <v>227</v>
      </c>
      <c r="M419" s="3">
        <v>6.924592</v>
      </c>
      <c r="N419">
        <v>122</v>
      </c>
      <c r="O419" s="16">
        <v>1.82590877566291e-6</v>
      </c>
      <c r="P419">
        <v>4.30704133982771</v>
      </c>
      <c r="Q419" t="s">
        <v>157</v>
      </c>
      <c r="R419" t="s">
        <v>186</v>
      </c>
      <c r="S419" t="s">
        <v>187</v>
      </c>
      <c r="T419" t="s">
        <v>2352</v>
      </c>
      <c r="U419" t="s">
        <v>2353</v>
      </c>
      <c r="V419" t="s">
        <v>1179</v>
      </c>
      <c r="W419" t="s">
        <v>136</v>
      </c>
      <c r="X419" t="s">
        <v>136</v>
      </c>
      <c r="Y419" t="s">
        <v>2354</v>
      </c>
      <c r="Z419" t="s">
        <v>2355</v>
      </c>
      <c r="AA419" t="s">
        <v>164</v>
      </c>
      <c r="AB419" t="s">
        <v>165</v>
      </c>
      <c r="AC419" t="s">
        <v>2356</v>
      </c>
      <c r="AD419" t="s">
        <v>1490</v>
      </c>
    </row>
    <row r="420" spans="1:30">
      <c r="A420" t="s">
        <v>2357</v>
      </c>
      <c r="B420" t="s">
        <v>2357</v>
      </c>
      <c r="C420" s="3">
        <v>1.49448</v>
      </c>
      <c r="D420" s="3">
        <v>109</v>
      </c>
      <c r="E420" s="3">
        <v>0.697794</v>
      </c>
      <c r="F420" s="3">
        <v>45</v>
      </c>
      <c r="G420" s="3">
        <v>1.547605</v>
      </c>
      <c r="H420" s="3">
        <v>121</v>
      </c>
      <c r="I420" s="3">
        <v>28.304083</v>
      </c>
      <c r="J420" s="3">
        <v>2223</v>
      </c>
      <c r="K420" s="3">
        <v>10.375477</v>
      </c>
      <c r="L420" s="3">
        <v>870</v>
      </c>
      <c r="M420" s="3">
        <v>9.657715</v>
      </c>
      <c r="N420">
        <v>730</v>
      </c>
      <c r="O420" s="16">
        <v>7.18447943927054e-8</v>
      </c>
      <c r="P420">
        <v>2.94977091617725</v>
      </c>
      <c r="Q420" t="s">
        <v>157</v>
      </c>
      <c r="R420" t="s">
        <v>283</v>
      </c>
      <c r="S420" t="s">
        <v>284</v>
      </c>
      <c r="T420" t="s">
        <v>285</v>
      </c>
      <c r="U420" t="s">
        <v>2358</v>
      </c>
      <c r="V420" t="s">
        <v>684</v>
      </c>
      <c r="W420" t="s">
        <v>371</v>
      </c>
      <c r="X420" t="s">
        <v>293</v>
      </c>
      <c r="Y420" t="s">
        <v>290</v>
      </c>
      <c r="Z420" t="s">
        <v>2359</v>
      </c>
      <c r="AA420" t="s">
        <v>292</v>
      </c>
      <c r="AB420" t="s">
        <v>293</v>
      </c>
      <c r="AC420" t="s">
        <v>2360</v>
      </c>
      <c r="AD420" t="s">
        <v>295</v>
      </c>
    </row>
    <row r="421" spans="1:30">
      <c r="A421" t="s">
        <v>2361</v>
      </c>
      <c r="B421" t="s">
        <v>2361</v>
      </c>
      <c r="C421" s="3">
        <v>11.654697</v>
      </c>
      <c r="D421" s="3">
        <v>185</v>
      </c>
      <c r="E421" s="3">
        <v>46.968388</v>
      </c>
      <c r="F421" s="3">
        <v>658</v>
      </c>
      <c r="G421" s="3">
        <v>12.750601</v>
      </c>
      <c r="H421" s="3">
        <v>217</v>
      </c>
      <c r="I421" s="3">
        <v>0</v>
      </c>
      <c r="J421" s="3">
        <v>0</v>
      </c>
      <c r="K421" s="3">
        <v>0.050971</v>
      </c>
      <c r="L421" s="3">
        <v>1</v>
      </c>
      <c r="M421" s="3">
        <v>0.18011</v>
      </c>
      <c r="N421">
        <v>3</v>
      </c>
      <c r="O421" s="16">
        <v>3.14452244272888e-15</v>
      </c>
      <c r="P421">
        <v>-7.82188442366497</v>
      </c>
      <c r="Q421" t="s">
        <v>131</v>
      </c>
      <c r="R421" t="s">
        <v>136</v>
      </c>
      <c r="S421" t="s">
        <v>136</v>
      </c>
      <c r="T421" t="s">
        <v>2362</v>
      </c>
      <c r="U421" t="s">
        <v>2363</v>
      </c>
      <c r="V421" t="s">
        <v>136</v>
      </c>
      <c r="W421" t="s">
        <v>305</v>
      </c>
      <c r="X421" t="s">
        <v>142</v>
      </c>
      <c r="Y421" t="s">
        <v>2364</v>
      </c>
      <c r="Z421" t="s">
        <v>2365</v>
      </c>
      <c r="AA421" t="s">
        <v>141</v>
      </c>
      <c r="AB421" t="s">
        <v>142</v>
      </c>
      <c r="AC421" t="s">
        <v>2366</v>
      </c>
      <c r="AD421" t="s">
        <v>2367</v>
      </c>
    </row>
    <row r="422" spans="1:30">
      <c r="A422" t="s">
        <v>2368</v>
      </c>
      <c r="B422" t="s">
        <v>2368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1.542032</v>
      </c>
      <c r="J422" s="3">
        <v>57</v>
      </c>
      <c r="K422" s="3">
        <v>1.572083</v>
      </c>
      <c r="L422" s="3">
        <v>62</v>
      </c>
      <c r="M422" s="3">
        <v>0.80842</v>
      </c>
      <c r="N422">
        <v>29</v>
      </c>
      <c r="O422" s="16">
        <v>1.22908059475734e-5</v>
      </c>
      <c r="P422">
        <v>5.70001679646805</v>
      </c>
      <c r="Q422" t="s">
        <v>157</v>
      </c>
      <c r="R422" t="s">
        <v>136</v>
      </c>
      <c r="S422" t="s">
        <v>136</v>
      </c>
      <c r="T422" t="s">
        <v>2369</v>
      </c>
      <c r="U422" t="s">
        <v>2370</v>
      </c>
      <c r="V422" t="s">
        <v>136</v>
      </c>
      <c r="W422" t="s">
        <v>132</v>
      </c>
      <c r="X422" t="s">
        <v>133</v>
      </c>
      <c r="Y422" t="s">
        <v>2371</v>
      </c>
      <c r="Z422" t="s">
        <v>2372</v>
      </c>
      <c r="AA422" t="s">
        <v>164</v>
      </c>
      <c r="AB422" t="s">
        <v>165</v>
      </c>
      <c r="AC422" t="s">
        <v>2373</v>
      </c>
      <c r="AD422" t="s">
        <v>657</v>
      </c>
    </row>
    <row r="423" spans="1:30">
      <c r="A423" t="s">
        <v>2374</v>
      </c>
      <c r="B423" t="s">
        <v>2374</v>
      </c>
      <c r="C423" s="3">
        <v>0.385342</v>
      </c>
      <c r="D423" s="3">
        <v>25</v>
      </c>
      <c r="E423" s="3">
        <v>0.171958</v>
      </c>
      <c r="F423" s="3">
        <v>10</v>
      </c>
      <c r="G423" s="3">
        <v>0.377444</v>
      </c>
      <c r="H423" s="3">
        <v>27</v>
      </c>
      <c r="I423" s="3">
        <v>4.498749</v>
      </c>
      <c r="J423" s="3">
        <v>317</v>
      </c>
      <c r="K423" s="3">
        <v>2.381101</v>
      </c>
      <c r="L423" s="3">
        <v>179</v>
      </c>
      <c r="M423" s="3">
        <v>1.254937</v>
      </c>
      <c r="N423">
        <v>85</v>
      </c>
      <c r="O423">
        <v>0.000400418523152608</v>
      </c>
      <c r="P423">
        <v>2.35695788268711</v>
      </c>
      <c r="Q423" t="s">
        <v>157</v>
      </c>
      <c r="R423" t="s">
        <v>366</v>
      </c>
      <c r="S423" t="s">
        <v>367</v>
      </c>
      <c r="T423" t="s">
        <v>1748</v>
      </c>
      <c r="U423" t="s">
        <v>2375</v>
      </c>
      <c r="V423" t="s">
        <v>136</v>
      </c>
      <c r="W423" t="s">
        <v>254</v>
      </c>
      <c r="X423" t="s">
        <v>255</v>
      </c>
      <c r="Y423" t="s">
        <v>1750</v>
      </c>
      <c r="Z423" t="s">
        <v>2376</v>
      </c>
      <c r="AA423" t="s">
        <v>374</v>
      </c>
      <c r="AB423" t="s">
        <v>367</v>
      </c>
      <c r="AC423" t="s">
        <v>175</v>
      </c>
      <c r="AD423" t="s">
        <v>792</v>
      </c>
    </row>
    <row r="424" spans="1:30">
      <c r="A424" t="s">
        <v>2377</v>
      </c>
      <c r="B424" t="s">
        <v>2377</v>
      </c>
      <c r="C424" s="3">
        <v>0.106806</v>
      </c>
      <c r="D424" s="3">
        <v>5</v>
      </c>
      <c r="E424" s="3">
        <v>0</v>
      </c>
      <c r="F424" s="3">
        <v>0</v>
      </c>
      <c r="G424" s="3">
        <v>0.321246</v>
      </c>
      <c r="H424" s="3">
        <v>16</v>
      </c>
      <c r="I424" s="3">
        <v>1.682461</v>
      </c>
      <c r="J424" s="3">
        <v>81</v>
      </c>
      <c r="K424" s="3">
        <v>51.751236</v>
      </c>
      <c r="L424" s="3">
        <v>2645</v>
      </c>
      <c r="M424" s="3">
        <v>1.774202</v>
      </c>
      <c r="N424">
        <v>82</v>
      </c>
      <c r="O424" s="16">
        <v>2.80213284827718e-5</v>
      </c>
      <c r="P424">
        <v>5.14627520060106</v>
      </c>
      <c r="Q424" t="s">
        <v>157</v>
      </c>
      <c r="R424" t="s">
        <v>1086</v>
      </c>
      <c r="S424" t="s">
        <v>1087</v>
      </c>
      <c r="T424" t="s">
        <v>2378</v>
      </c>
      <c r="U424" t="s">
        <v>2379</v>
      </c>
      <c r="V424" t="s">
        <v>136</v>
      </c>
      <c r="W424" t="s">
        <v>371</v>
      </c>
      <c r="X424" t="s">
        <v>293</v>
      </c>
      <c r="Y424" t="s">
        <v>1091</v>
      </c>
      <c r="Z424" t="s">
        <v>2380</v>
      </c>
      <c r="AA424" t="s">
        <v>292</v>
      </c>
      <c r="AB424" t="s">
        <v>293</v>
      </c>
      <c r="AC424" t="s">
        <v>2381</v>
      </c>
      <c r="AD424" t="s">
        <v>2382</v>
      </c>
    </row>
    <row r="425" spans="1:30">
      <c r="A425" t="s">
        <v>2383</v>
      </c>
      <c r="B425" t="s">
        <v>2383</v>
      </c>
      <c r="C425" s="3">
        <v>0.817031</v>
      </c>
      <c r="D425" s="3">
        <v>47</v>
      </c>
      <c r="E425" s="3">
        <v>0.634863</v>
      </c>
      <c r="F425" s="3">
        <v>32</v>
      </c>
      <c r="G425" s="3">
        <v>0.991496</v>
      </c>
      <c r="H425" s="3">
        <v>61</v>
      </c>
      <c r="I425" s="3">
        <v>20.822784</v>
      </c>
      <c r="J425" s="3">
        <v>1277</v>
      </c>
      <c r="K425" s="3">
        <v>28.027201</v>
      </c>
      <c r="L425" s="3">
        <v>1835</v>
      </c>
      <c r="M425" s="3">
        <v>8.90534</v>
      </c>
      <c r="N425">
        <v>526</v>
      </c>
      <c r="O425" s="16">
        <v>1.36025159564656e-11</v>
      </c>
      <c r="P425">
        <v>3.74410372475531</v>
      </c>
      <c r="Q425" t="s">
        <v>157</v>
      </c>
      <c r="R425" t="s">
        <v>136</v>
      </c>
      <c r="S425" t="s">
        <v>136</v>
      </c>
      <c r="T425" t="s">
        <v>1040</v>
      </c>
      <c r="U425" t="s">
        <v>2384</v>
      </c>
      <c r="V425" t="s">
        <v>1042</v>
      </c>
      <c r="W425" t="s">
        <v>534</v>
      </c>
      <c r="X425" t="s">
        <v>535</v>
      </c>
      <c r="Y425" t="s">
        <v>1043</v>
      </c>
      <c r="Z425" t="s">
        <v>1044</v>
      </c>
      <c r="AA425" t="s">
        <v>1045</v>
      </c>
      <c r="AB425" t="s">
        <v>535</v>
      </c>
      <c r="AC425" t="s">
        <v>2385</v>
      </c>
      <c r="AD425" t="s">
        <v>1047</v>
      </c>
    </row>
    <row r="426" spans="1:30">
      <c r="A426" t="s">
        <v>2386</v>
      </c>
      <c r="B426" t="s">
        <v>2386</v>
      </c>
      <c r="C426" s="3">
        <v>6.449338</v>
      </c>
      <c r="D426" s="3">
        <v>224</v>
      </c>
      <c r="E426" s="3">
        <v>1.916346</v>
      </c>
      <c r="F426" s="3">
        <v>59</v>
      </c>
      <c r="G426" s="3">
        <v>2.564953</v>
      </c>
      <c r="H426" s="3">
        <v>96</v>
      </c>
      <c r="I426" s="3">
        <v>36.20507</v>
      </c>
      <c r="J426" s="3">
        <v>1361</v>
      </c>
      <c r="K426" s="3">
        <v>37.433701</v>
      </c>
      <c r="L426" s="3">
        <v>1502</v>
      </c>
      <c r="M426" s="3">
        <v>16.215162</v>
      </c>
      <c r="N426">
        <v>587</v>
      </c>
      <c r="O426" s="16">
        <v>2.75811186281814e-5</v>
      </c>
      <c r="P426">
        <v>2.3785314655963</v>
      </c>
      <c r="Q426" t="s">
        <v>157</v>
      </c>
      <c r="R426" t="s">
        <v>241</v>
      </c>
      <c r="S426" t="s">
        <v>242</v>
      </c>
      <c r="T426" t="s">
        <v>2387</v>
      </c>
      <c r="U426" t="s">
        <v>2388</v>
      </c>
      <c r="V426" t="s">
        <v>2389</v>
      </c>
      <c r="W426" t="s">
        <v>241</v>
      </c>
      <c r="X426" t="s">
        <v>242</v>
      </c>
      <c r="Y426" t="s">
        <v>2390</v>
      </c>
      <c r="Z426" t="s">
        <v>2391</v>
      </c>
      <c r="AA426" t="s">
        <v>248</v>
      </c>
      <c r="AB426" t="s">
        <v>242</v>
      </c>
      <c r="AC426" t="s">
        <v>2392</v>
      </c>
      <c r="AD426" t="s">
        <v>1278</v>
      </c>
    </row>
    <row r="427" spans="1:30">
      <c r="A427" t="s">
        <v>2393</v>
      </c>
      <c r="B427" t="s">
        <v>2393</v>
      </c>
      <c r="C427" s="3">
        <v>0.669046</v>
      </c>
      <c r="D427" s="3">
        <v>27</v>
      </c>
      <c r="E427" s="3">
        <v>0.081599</v>
      </c>
      <c r="F427" s="3">
        <v>3</v>
      </c>
      <c r="G427" s="3">
        <v>0.732327</v>
      </c>
      <c r="H427" s="3">
        <v>32</v>
      </c>
      <c r="I427" s="3">
        <v>6.103766</v>
      </c>
      <c r="J427" s="3">
        <v>263</v>
      </c>
      <c r="K427" s="3">
        <v>18.262007</v>
      </c>
      <c r="L427" s="3">
        <v>839</v>
      </c>
      <c r="M427" s="3">
        <v>3.197868</v>
      </c>
      <c r="N427">
        <v>133</v>
      </c>
      <c r="O427" s="16">
        <v>7.58295593229949e-5</v>
      </c>
      <c r="P427">
        <v>3.4007870370144</v>
      </c>
      <c r="Q427" t="s">
        <v>157</v>
      </c>
      <c r="R427" t="s">
        <v>136</v>
      </c>
      <c r="S427" t="s">
        <v>136</v>
      </c>
      <c r="T427" t="s">
        <v>2394</v>
      </c>
      <c r="U427" t="s">
        <v>2395</v>
      </c>
      <c r="V427" t="s">
        <v>136</v>
      </c>
      <c r="W427" t="s">
        <v>254</v>
      </c>
      <c r="X427" t="s">
        <v>255</v>
      </c>
      <c r="Y427" t="s">
        <v>2396</v>
      </c>
      <c r="Z427" t="s">
        <v>136</v>
      </c>
      <c r="AA427" t="s">
        <v>164</v>
      </c>
      <c r="AB427" t="s">
        <v>165</v>
      </c>
      <c r="AC427" t="s">
        <v>2397</v>
      </c>
      <c r="AD427" t="s">
        <v>2398</v>
      </c>
    </row>
    <row r="428" spans="1:30">
      <c r="A428" t="s">
        <v>2399</v>
      </c>
      <c r="B428" t="s">
        <v>2399</v>
      </c>
      <c r="C428" s="3">
        <v>84.561699</v>
      </c>
      <c r="D428" s="3">
        <v>3377</v>
      </c>
      <c r="E428" s="3">
        <v>81.849899</v>
      </c>
      <c r="F428" s="3">
        <v>2896</v>
      </c>
      <c r="G428" s="3">
        <v>85.478691</v>
      </c>
      <c r="H428" s="3">
        <v>3661</v>
      </c>
      <c r="I428" s="3">
        <v>15.371332</v>
      </c>
      <c r="J428" s="3">
        <v>666</v>
      </c>
      <c r="K428" s="3">
        <v>29.299791</v>
      </c>
      <c r="L428" s="3">
        <v>1356</v>
      </c>
      <c r="M428" s="3">
        <v>35.060394</v>
      </c>
      <c r="N428">
        <v>1462</v>
      </c>
      <c r="O428" s="16">
        <v>2.49569433472553e-5</v>
      </c>
      <c r="P428">
        <v>-2.27554617368176</v>
      </c>
      <c r="Q428" t="s">
        <v>131</v>
      </c>
      <c r="R428" t="s">
        <v>136</v>
      </c>
      <c r="S428" t="s">
        <v>136</v>
      </c>
      <c r="T428" t="s">
        <v>136</v>
      </c>
      <c r="U428" t="s">
        <v>136</v>
      </c>
      <c r="V428" t="s">
        <v>136</v>
      </c>
      <c r="W428" t="s">
        <v>136</v>
      </c>
      <c r="X428" t="s">
        <v>136</v>
      </c>
      <c r="Y428" t="s">
        <v>2400</v>
      </c>
      <c r="Z428" t="s">
        <v>2401</v>
      </c>
      <c r="AA428" t="s">
        <v>164</v>
      </c>
      <c r="AB428" t="s">
        <v>165</v>
      </c>
      <c r="AC428" t="s">
        <v>2402</v>
      </c>
      <c r="AD428" t="s">
        <v>136</v>
      </c>
    </row>
    <row r="429" spans="1:30">
      <c r="A429" t="s">
        <v>2403</v>
      </c>
      <c r="B429" t="s">
        <v>136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2.383321</v>
      </c>
      <c r="J429" s="3">
        <v>56</v>
      </c>
      <c r="K429" s="3">
        <v>1.78664</v>
      </c>
      <c r="L429" s="3">
        <v>45</v>
      </c>
      <c r="M429" s="3">
        <v>2.160124</v>
      </c>
      <c r="N429">
        <v>49</v>
      </c>
      <c r="O429" s="16">
        <v>6.8772968231149e-6</v>
      </c>
      <c r="P429">
        <v>5.79285359460597</v>
      </c>
      <c r="Q429" t="s">
        <v>157</v>
      </c>
      <c r="R429" t="s">
        <v>136</v>
      </c>
      <c r="S429" t="s">
        <v>136</v>
      </c>
      <c r="T429" t="s">
        <v>815</v>
      </c>
      <c r="U429" t="s">
        <v>136</v>
      </c>
      <c r="V429" t="s">
        <v>136</v>
      </c>
      <c r="W429" t="s">
        <v>1557</v>
      </c>
      <c r="X429" t="s">
        <v>1558</v>
      </c>
      <c r="Y429" t="s">
        <v>407</v>
      </c>
      <c r="Z429" t="s">
        <v>2404</v>
      </c>
      <c r="AA429" t="s">
        <v>2405</v>
      </c>
      <c r="AB429" t="s">
        <v>1175</v>
      </c>
      <c r="AC429" t="s">
        <v>2406</v>
      </c>
      <c r="AD429" t="s">
        <v>281</v>
      </c>
    </row>
    <row r="430" spans="1:30">
      <c r="A430" t="s">
        <v>2407</v>
      </c>
      <c r="B430" t="s">
        <v>2407</v>
      </c>
      <c r="C430" s="3">
        <v>2.936345</v>
      </c>
      <c r="D430" s="3">
        <v>211</v>
      </c>
      <c r="E430" s="3">
        <v>0.217061</v>
      </c>
      <c r="F430" s="3">
        <v>14</v>
      </c>
      <c r="G430" s="3">
        <v>1.152802</v>
      </c>
      <c r="H430" s="3">
        <v>89</v>
      </c>
      <c r="I430" s="3">
        <v>11.457065</v>
      </c>
      <c r="J430" s="3">
        <v>890</v>
      </c>
      <c r="K430" s="3">
        <v>5.70698</v>
      </c>
      <c r="L430" s="3">
        <v>474</v>
      </c>
      <c r="M430" s="3">
        <v>12.128023</v>
      </c>
      <c r="N430">
        <v>907</v>
      </c>
      <c r="O430">
        <v>0.00473462258856494</v>
      </c>
      <c r="P430">
        <v>2.18287652656629</v>
      </c>
      <c r="Q430" t="s">
        <v>157</v>
      </c>
      <c r="R430" t="s">
        <v>136</v>
      </c>
      <c r="S430" t="s">
        <v>136</v>
      </c>
      <c r="T430" t="s">
        <v>2408</v>
      </c>
      <c r="U430" t="s">
        <v>2409</v>
      </c>
      <c r="V430" t="s">
        <v>264</v>
      </c>
      <c r="W430" t="s">
        <v>918</v>
      </c>
      <c r="X430" t="s">
        <v>919</v>
      </c>
      <c r="Y430" t="s">
        <v>920</v>
      </c>
      <c r="Z430" t="s">
        <v>2410</v>
      </c>
      <c r="AA430" t="s">
        <v>85</v>
      </c>
      <c r="AB430" t="s">
        <v>342</v>
      </c>
      <c r="AC430" t="s">
        <v>2411</v>
      </c>
      <c r="AD430" t="s">
        <v>2412</v>
      </c>
    </row>
    <row r="431" spans="1:30">
      <c r="A431" t="s">
        <v>2413</v>
      </c>
      <c r="B431" t="s">
        <v>2413</v>
      </c>
      <c r="C431" s="3">
        <v>14.004612</v>
      </c>
      <c r="D431" s="3">
        <v>185</v>
      </c>
      <c r="E431" s="3">
        <v>17.115065</v>
      </c>
      <c r="F431" s="3">
        <v>200</v>
      </c>
      <c r="G431" s="3">
        <v>5.435976</v>
      </c>
      <c r="H431" s="3">
        <v>77</v>
      </c>
      <c r="I431" s="3">
        <v>0.827925</v>
      </c>
      <c r="J431" s="3">
        <v>12</v>
      </c>
      <c r="K431" s="3">
        <v>1.032076</v>
      </c>
      <c r="L431" s="3">
        <v>16</v>
      </c>
      <c r="M431" s="3">
        <v>2.183069</v>
      </c>
      <c r="N431">
        <v>31</v>
      </c>
      <c r="O431" s="16">
        <v>4.64767528144375e-6</v>
      </c>
      <c r="P431">
        <v>-3.655418632115</v>
      </c>
      <c r="Q431" t="s">
        <v>131</v>
      </c>
      <c r="R431" t="s">
        <v>136</v>
      </c>
      <c r="S431" t="s">
        <v>136</v>
      </c>
      <c r="T431" t="s">
        <v>2414</v>
      </c>
      <c r="U431" t="s">
        <v>2415</v>
      </c>
      <c r="V431" t="s">
        <v>136</v>
      </c>
      <c r="W431" t="s">
        <v>170</v>
      </c>
      <c r="X431" t="s">
        <v>171</v>
      </c>
      <c r="Y431" t="s">
        <v>2416</v>
      </c>
      <c r="Z431" t="s">
        <v>2417</v>
      </c>
      <c r="AA431" t="s">
        <v>174</v>
      </c>
      <c r="AB431" t="s">
        <v>171</v>
      </c>
      <c r="AC431" t="s">
        <v>2418</v>
      </c>
      <c r="AD431" t="s">
        <v>2419</v>
      </c>
    </row>
    <row r="432" spans="1:30">
      <c r="A432" t="s">
        <v>2420</v>
      </c>
      <c r="B432" t="s">
        <v>136</v>
      </c>
      <c r="C432" s="3">
        <v>0.188905</v>
      </c>
      <c r="D432" s="3">
        <v>12</v>
      </c>
      <c r="E432" s="3">
        <v>0.035569</v>
      </c>
      <c r="F432" s="3">
        <v>3</v>
      </c>
      <c r="G432" s="3">
        <v>0.107848</v>
      </c>
      <c r="H432" s="3">
        <v>8</v>
      </c>
      <c r="I432" s="3">
        <v>2.768384</v>
      </c>
      <c r="J432" s="3">
        <v>191</v>
      </c>
      <c r="K432" s="3">
        <v>7.60857</v>
      </c>
      <c r="L432" s="3">
        <v>560</v>
      </c>
      <c r="M432" s="3">
        <v>1.373926</v>
      </c>
      <c r="N432">
        <v>92</v>
      </c>
      <c r="O432" s="16">
        <v>4.2530249845882e-7</v>
      </c>
      <c r="P432">
        <v>4.12568387510381</v>
      </c>
      <c r="Q432" t="s">
        <v>157</v>
      </c>
      <c r="R432" t="s">
        <v>136</v>
      </c>
      <c r="S432" t="s">
        <v>136</v>
      </c>
      <c r="T432" t="s">
        <v>2421</v>
      </c>
      <c r="U432" t="s">
        <v>2422</v>
      </c>
      <c r="V432" t="s">
        <v>136</v>
      </c>
      <c r="W432" t="s">
        <v>136</v>
      </c>
      <c r="X432" t="s">
        <v>136</v>
      </c>
      <c r="Y432" t="s">
        <v>2423</v>
      </c>
      <c r="Z432" t="s">
        <v>2424</v>
      </c>
      <c r="AA432" t="s">
        <v>164</v>
      </c>
      <c r="AB432" t="s">
        <v>165</v>
      </c>
      <c r="AC432" t="s">
        <v>2425</v>
      </c>
      <c r="AD432" t="s">
        <v>2426</v>
      </c>
    </row>
    <row r="433" spans="1:30">
      <c r="A433" t="s">
        <v>2427</v>
      </c>
      <c r="B433" t="s">
        <v>2427</v>
      </c>
      <c r="C433" s="3">
        <v>0.165099</v>
      </c>
      <c r="D433" s="3">
        <v>9</v>
      </c>
      <c r="E433" s="3">
        <v>0.069376</v>
      </c>
      <c r="F433" s="3">
        <v>3</v>
      </c>
      <c r="G433" s="3">
        <v>0.271768</v>
      </c>
      <c r="H433" s="3">
        <v>15</v>
      </c>
      <c r="I433" s="3">
        <v>0.931957</v>
      </c>
      <c r="J433" s="3">
        <v>50</v>
      </c>
      <c r="K433" s="3">
        <v>4.726377</v>
      </c>
      <c r="L433" s="3">
        <v>266</v>
      </c>
      <c r="M433" s="3">
        <v>1.548961</v>
      </c>
      <c r="N433">
        <v>79</v>
      </c>
      <c r="O433">
        <v>0.00105855760434415</v>
      </c>
      <c r="P433">
        <v>2.91402091701274</v>
      </c>
      <c r="Q433" t="s">
        <v>157</v>
      </c>
      <c r="R433" t="s">
        <v>136</v>
      </c>
      <c r="S433" t="s">
        <v>136</v>
      </c>
      <c r="T433" t="s">
        <v>2428</v>
      </c>
      <c r="U433" t="s">
        <v>136</v>
      </c>
      <c r="V433" t="s">
        <v>136</v>
      </c>
      <c r="W433" t="s">
        <v>136</v>
      </c>
      <c r="X433" t="s">
        <v>136</v>
      </c>
      <c r="Y433" t="s">
        <v>2429</v>
      </c>
      <c r="Z433" t="s">
        <v>2430</v>
      </c>
      <c r="AA433" t="s">
        <v>164</v>
      </c>
      <c r="AB433" t="s">
        <v>165</v>
      </c>
      <c r="AC433" t="s">
        <v>2431</v>
      </c>
      <c r="AD433" t="s">
        <v>144</v>
      </c>
    </row>
    <row r="434" spans="1:30">
      <c r="A434" t="s">
        <v>2432</v>
      </c>
      <c r="B434" t="s">
        <v>2432</v>
      </c>
      <c r="C434" s="3">
        <v>3.823939</v>
      </c>
      <c r="D434" s="3">
        <v>207</v>
      </c>
      <c r="E434" s="3">
        <v>19.078457</v>
      </c>
      <c r="F434" s="3">
        <v>912</v>
      </c>
      <c r="G434" s="3">
        <v>4.560899</v>
      </c>
      <c r="H434" s="3">
        <v>264</v>
      </c>
      <c r="I434" s="3">
        <v>1.407113</v>
      </c>
      <c r="J434" s="3">
        <v>83</v>
      </c>
      <c r="K434" s="3">
        <v>0.546191</v>
      </c>
      <c r="L434" s="3">
        <v>35</v>
      </c>
      <c r="M434" s="3">
        <v>1.963528</v>
      </c>
      <c r="N434">
        <v>111</v>
      </c>
      <c r="O434">
        <v>0.000195669833691526</v>
      </c>
      <c r="P434">
        <v>-3.44013035451622</v>
      </c>
      <c r="Q434" t="s">
        <v>131</v>
      </c>
      <c r="R434" t="s">
        <v>136</v>
      </c>
      <c r="S434" t="s">
        <v>136</v>
      </c>
      <c r="T434" t="s">
        <v>635</v>
      </c>
      <c r="U434" t="s">
        <v>2433</v>
      </c>
      <c r="V434" t="s">
        <v>136</v>
      </c>
      <c r="W434" t="s">
        <v>137</v>
      </c>
      <c r="X434" t="s">
        <v>138</v>
      </c>
      <c r="Y434" t="s">
        <v>1523</v>
      </c>
      <c r="Z434" t="s">
        <v>2434</v>
      </c>
      <c r="AA434" t="s">
        <v>153</v>
      </c>
      <c r="AB434" t="s">
        <v>138</v>
      </c>
      <c r="AC434" t="s">
        <v>2435</v>
      </c>
      <c r="AD434" t="s">
        <v>640</v>
      </c>
    </row>
    <row r="435" spans="1:30">
      <c r="A435" t="s">
        <v>2436</v>
      </c>
      <c r="B435" t="s">
        <v>2436</v>
      </c>
      <c r="C435" s="3">
        <v>22.498611</v>
      </c>
      <c r="D435" s="3">
        <v>723</v>
      </c>
      <c r="E435" s="3">
        <v>5.35359</v>
      </c>
      <c r="F435" s="3">
        <v>153</v>
      </c>
      <c r="G435" s="3">
        <v>9.596331</v>
      </c>
      <c r="H435" s="3">
        <v>331</v>
      </c>
      <c r="I435" s="3">
        <v>48.828075</v>
      </c>
      <c r="J435" s="3">
        <v>1702</v>
      </c>
      <c r="K435" s="3">
        <v>167.336075</v>
      </c>
      <c r="L435" s="3">
        <v>6226</v>
      </c>
      <c r="M435" s="3">
        <v>63.065365</v>
      </c>
      <c r="N435">
        <v>2116</v>
      </c>
      <c r="O435">
        <v>0.000871625524110426</v>
      </c>
      <c r="P435">
        <v>2.27677191239775</v>
      </c>
      <c r="Q435" t="s">
        <v>157</v>
      </c>
      <c r="R435" t="s">
        <v>2437</v>
      </c>
      <c r="S435" t="s">
        <v>2438</v>
      </c>
      <c r="T435" t="s">
        <v>2439</v>
      </c>
      <c r="U435" t="s">
        <v>2440</v>
      </c>
      <c r="V435" t="s">
        <v>2441</v>
      </c>
      <c r="W435" t="s">
        <v>146</v>
      </c>
      <c r="X435" t="s">
        <v>147</v>
      </c>
      <c r="Y435" t="s">
        <v>2442</v>
      </c>
      <c r="Z435" t="s">
        <v>2443</v>
      </c>
      <c r="AA435" t="s">
        <v>2444</v>
      </c>
      <c r="AB435" t="s">
        <v>2445</v>
      </c>
      <c r="AC435" t="s">
        <v>183</v>
      </c>
      <c r="AD435" t="s">
        <v>1155</v>
      </c>
    </row>
    <row r="436" spans="1:30">
      <c r="A436" t="s">
        <v>2446</v>
      </c>
      <c r="B436" t="s">
        <v>2446</v>
      </c>
      <c r="C436" s="3">
        <v>11.949492</v>
      </c>
      <c r="D436" s="3">
        <v>260</v>
      </c>
      <c r="E436" s="3">
        <v>10.496943</v>
      </c>
      <c r="F436" s="3">
        <v>202</v>
      </c>
      <c r="G436" s="3">
        <v>7.838605</v>
      </c>
      <c r="H436" s="3">
        <v>183</v>
      </c>
      <c r="I436" s="3">
        <v>2.123789</v>
      </c>
      <c r="J436" s="3">
        <v>50</v>
      </c>
      <c r="K436" s="3">
        <v>2.781739</v>
      </c>
      <c r="L436" s="3">
        <v>70</v>
      </c>
      <c r="M436" s="3">
        <v>6.432515</v>
      </c>
      <c r="N436">
        <v>146</v>
      </c>
      <c r="O436">
        <v>0.0035155257927755</v>
      </c>
      <c r="P436">
        <v>-2.0096950043383</v>
      </c>
      <c r="Q436" t="s">
        <v>131</v>
      </c>
      <c r="R436" t="s">
        <v>136</v>
      </c>
      <c r="S436" t="s">
        <v>136</v>
      </c>
      <c r="T436" t="s">
        <v>136</v>
      </c>
      <c r="U436" t="s">
        <v>2447</v>
      </c>
      <c r="V436" t="s">
        <v>136</v>
      </c>
      <c r="W436" t="s">
        <v>170</v>
      </c>
      <c r="X436" t="s">
        <v>171</v>
      </c>
      <c r="Y436" t="s">
        <v>2416</v>
      </c>
      <c r="Z436" t="s">
        <v>2448</v>
      </c>
      <c r="AA436" t="s">
        <v>174</v>
      </c>
      <c r="AB436" t="s">
        <v>171</v>
      </c>
      <c r="AC436" t="s">
        <v>2449</v>
      </c>
      <c r="AD436" t="s">
        <v>136</v>
      </c>
    </row>
    <row r="437" spans="1:30">
      <c r="A437" t="s">
        <v>2450</v>
      </c>
      <c r="B437" t="s">
        <v>2450</v>
      </c>
      <c r="C437" s="3">
        <v>0.757204</v>
      </c>
      <c r="D437" s="3">
        <v>33</v>
      </c>
      <c r="E437" s="3">
        <v>0.065258</v>
      </c>
      <c r="F437" s="3">
        <v>3</v>
      </c>
      <c r="G437" s="3">
        <v>0.949632</v>
      </c>
      <c r="H437" s="3">
        <v>45</v>
      </c>
      <c r="I437" s="3">
        <v>2.493288</v>
      </c>
      <c r="J437" s="3">
        <v>117</v>
      </c>
      <c r="K437" s="3">
        <v>29.479815</v>
      </c>
      <c r="L437" s="3">
        <v>1477</v>
      </c>
      <c r="M437" s="3">
        <v>12.668676</v>
      </c>
      <c r="N437">
        <v>573</v>
      </c>
      <c r="O437" s="16">
        <v>8.01646615963884e-5</v>
      </c>
      <c r="P437">
        <v>3.75687203295517</v>
      </c>
      <c r="Q437" t="s">
        <v>157</v>
      </c>
      <c r="R437" t="s">
        <v>136</v>
      </c>
      <c r="S437" t="s">
        <v>136</v>
      </c>
      <c r="T437" t="s">
        <v>136</v>
      </c>
      <c r="U437" t="s">
        <v>136</v>
      </c>
      <c r="V437" t="s">
        <v>136</v>
      </c>
      <c r="W437" t="s">
        <v>136</v>
      </c>
      <c r="X437" t="s">
        <v>136</v>
      </c>
      <c r="Y437" t="s">
        <v>2451</v>
      </c>
      <c r="Z437" t="s">
        <v>136</v>
      </c>
      <c r="AA437" t="s">
        <v>164</v>
      </c>
      <c r="AB437" t="s">
        <v>165</v>
      </c>
      <c r="AC437" t="s">
        <v>2452</v>
      </c>
      <c r="AD437" t="s">
        <v>136</v>
      </c>
    </row>
    <row r="438" spans="1:30">
      <c r="A438" t="s">
        <v>2453</v>
      </c>
      <c r="B438" t="s">
        <v>2453</v>
      </c>
      <c r="C438" s="3">
        <v>3.48656</v>
      </c>
      <c r="D438" s="3">
        <v>725</v>
      </c>
      <c r="E438" s="3">
        <v>2.705898</v>
      </c>
      <c r="F438" s="3">
        <v>498</v>
      </c>
      <c r="G438" s="3">
        <v>3.0777</v>
      </c>
      <c r="H438" s="3">
        <v>686</v>
      </c>
      <c r="I438" s="3">
        <v>0.458019</v>
      </c>
      <c r="J438" s="3">
        <v>104</v>
      </c>
      <c r="K438" s="3">
        <v>0.408662</v>
      </c>
      <c r="L438" s="3">
        <v>99</v>
      </c>
      <c r="M438" s="3">
        <v>0.788323</v>
      </c>
      <c r="N438">
        <v>171</v>
      </c>
      <c r="O438" s="16">
        <v>1.40717030322654e-10</v>
      </c>
      <c r="P438">
        <v>-3.06780285833399</v>
      </c>
      <c r="Q438" t="s">
        <v>131</v>
      </c>
      <c r="R438" t="s">
        <v>136</v>
      </c>
      <c r="S438" t="s">
        <v>136</v>
      </c>
      <c r="T438" t="s">
        <v>568</v>
      </c>
      <c r="U438" t="s">
        <v>2454</v>
      </c>
      <c r="V438" t="s">
        <v>136</v>
      </c>
      <c r="W438" t="s">
        <v>325</v>
      </c>
      <c r="X438" t="s">
        <v>326</v>
      </c>
      <c r="Y438" t="s">
        <v>570</v>
      </c>
      <c r="Z438" t="s">
        <v>2455</v>
      </c>
      <c r="AA438" t="s">
        <v>164</v>
      </c>
      <c r="AB438" t="s">
        <v>165</v>
      </c>
      <c r="AC438" t="s">
        <v>2456</v>
      </c>
      <c r="AD438" t="s">
        <v>573</v>
      </c>
    </row>
    <row r="439" spans="1:30">
      <c r="A439" t="s">
        <v>2457</v>
      </c>
      <c r="B439" t="s">
        <v>2457</v>
      </c>
      <c r="C439" s="3">
        <v>0.980997</v>
      </c>
      <c r="D439" s="3">
        <v>33</v>
      </c>
      <c r="E439" s="3">
        <v>0.280574</v>
      </c>
      <c r="F439" s="3">
        <v>9</v>
      </c>
      <c r="G439" s="3">
        <v>0.603143</v>
      </c>
      <c r="H439" s="3">
        <v>22</v>
      </c>
      <c r="I439" s="3">
        <v>4.890312</v>
      </c>
      <c r="J439" s="3">
        <v>178</v>
      </c>
      <c r="K439" s="3">
        <v>5.515241</v>
      </c>
      <c r="L439" s="3">
        <v>214</v>
      </c>
      <c r="M439" s="3">
        <v>2.763037</v>
      </c>
      <c r="N439">
        <v>97</v>
      </c>
      <c r="O439">
        <v>0.000359985179878466</v>
      </c>
      <c r="P439">
        <v>2.13648757639701</v>
      </c>
      <c r="Q439" t="s">
        <v>157</v>
      </c>
      <c r="R439" t="s">
        <v>254</v>
      </c>
      <c r="S439" t="s">
        <v>255</v>
      </c>
      <c r="T439" t="s">
        <v>136</v>
      </c>
      <c r="U439" t="s">
        <v>2458</v>
      </c>
      <c r="V439" t="s">
        <v>136</v>
      </c>
      <c r="W439" t="s">
        <v>136</v>
      </c>
      <c r="X439" t="s">
        <v>136</v>
      </c>
      <c r="Y439" t="s">
        <v>2459</v>
      </c>
      <c r="Z439" t="s">
        <v>2460</v>
      </c>
      <c r="AA439" t="s">
        <v>164</v>
      </c>
      <c r="AB439" t="s">
        <v>165</v>
      </c>
      <c r="AC439" t="s">
        <v>2461</v>
      </c>
      <c r="AD439" t="s">
        <v>136</v>
      </c>
    </row>
    <row r="440" spans="1:30">
      <c r="A440" t="s">
        <v>2462</v>
      </c>
      <c r="B440" t="s">
        <v>2462</v>
      </c>
      <c r="C440" s="3">
        <v>8.971087</v>
      </c>
      <c r="D440" s="3">
        <v>213</v>
      </c>
      <c r="E440" s="3">
        <v>1.091408</v>
      </c>
      <c r="F440" s="3">
        <v>23</v>
      </c>
      <c r="G440" s="3">
        <v>2.388601</v>
      </c>
      <c r="H440" s="3">
        <v>61</v>
      </c>
      <c r="I440" s="3">
        <v>26.423965</v>
      </c>
      <c r="J440" s="3">
        <v>678</v>
      </c>
      <c r="K440" s="3">
        <v>37.142262</v>
      </c>
      <c r="L440" s="3">
        <v>1018</v>
      </c>
      <c r="M440" s="3">
        <v>18.578043</v>
      </c>
      <c r="N440">
        <v>459</v>
      </c>
      <c r="O440">
        <v>0.00321118008681178</v>
      </c>
      <c r="P440">
        <v>2.13272853302475</v>
      </c>
      <c r="Q440" t="s">
        <v>157</v>
      </c>
      <c r="R440" t="s">
        <v>186</v>
      </c>
      <c r="S440" t="s">
        <v>187</v>
      </c>
      <c r="T440" t="s">
        <v>1293</v>
      </c>
      <c r="U440" t="s">
        <v>1294</v>
      </c>
      <c r="V440" t="s">
        <v>439</v>
      </c>
      <c r="W440" t="s">
        <v>186</v>
      </c>
      <c r="X440" t="s">
        <v>187</v>
      </c>
      <c r="Y440" t="s">
        <v>1295</v>
      </c>
      <c r="Z440" t="s">
        <v>1296</v>
      </c>
      <c r="AA440" t="s">
        <v>209</v>
      </c>
      <c r="AB440" t="s">
        <v>187</v>
      </c>
      <c r="AC440" t="s">
        <v>1297</v>
      </c>
      <c r="AD440" t="s">
        <v>1298</v>
      </c>
    </row>
    <row r="441" spans="1:30">
      <c r="A441" t="s">
        <v>2463</v>
      </c>
      <c r="B441" t="s">
        <v>2463</v>
      </c>
      <c r="C441" s="3">
        <v>0.722972</v>
      </c>
      <c r="D441" s="3">
        <v>32</v>
      </c>
      <c r="E441" s="3">
        <v>0.119194</v>
      </c>
      <c r="F441" s="3">
        <v>5</v>
      </c>
      <c r="G441" s="3">
        <v>1.318945</v>
      </c>
      <c r="H441" s="3">
        <v>61</v>
      </c>
      <c r="I441" s="3">
        <v>8.041852</v>
      </c>
      <c r="J441" s="3">
        <v>376</v>
      </c>
      <c r="K441" s="3">
        <v>6.903722</v>
      </c>
      <c r="L441" s="3">
        <v>344</v>
      </c>
      <c r="M441" s="3">
        <v>6.677506</v>
      </c>
      <c r="N441">
        <v>300</v>
      </c>
      <c r="O441" s="16">
        <v>8.49988639196514e-5</v>
      </c>
      <c r="P441">
        <v>2.6545005848771</v>
      </c>
      <c r="Q441" t="s">
        <v>157</v>
      </c>
      <c r="R441" t="s">
        <v>136</v>
      </c>
      <c r="S441" t="s">
        <v>136</v>
      </c>
      <c r="T441" t="s">
        <v>136</v>
      </c>
      <c r="U441" t="s">
        <v>136</v>
      </c>
      <c r="V441" t="s">
        <v>136</v>
      </c>
      <c r="W441" t="s">
        <v>136</v>
      </c>
      <c r="X441" t="s">
        <v>136</v>
      </c>
      <c r="Y441" t="s">
        <v>2464</v>
      </c>
      <c r="Z441" t="s">
        <v>136</v>
      </c>
      <c r="AA441" t="s">
        <v>164</v>
      </c>
      <c r="AB441" t="s">
        <v>165</v>
      </c>
      <c r="AC441" t="s">
        <v>2465</v>
      </c>
      <c r="AD441" t="s">
        <v>136</v>
      </c>
    </row>
    <row r="442" spans="1:30">
      <c r="A442" t="s">
        <v>2466</v>
      </c>
      <c r="B442" t="s">
        <v>2466</v>
      </c>
      <c r="C442" s="3">
        <v>9.404167</v>
      </c>
      <c r="D442" s="3">
        <v>149</v>
      </c>
      <c r="E442" s="3">
        <v>1.765603</v>
      </c>
      <c r="F442" s="3">
        <v>25</v>
      </c>
      <c r="G442" s="3">
        <v>8.003872</v>
      </c>
      <c r="H442" s="3">
        <v>136</v>
      </c>
      <c r="I442" s="3">
        <v>52.711559</v>
      </c>
      <c r="J442" s="3">
        <v>905</v>
      </c>
      <c r="K442" s="3">
        <v>130.576492</v>
      </c>
      <c r="L442" s="3">
        <v>2392</v>
      </c>
      <c r="M442" s="3">
        <v>30.526096</v>
      </c>
      <c r="N442">
        <v>505</v>
      </c>
      <c r="O442" s="16">
        <v>9.5690131082638e-5</v>
      </c>
      <c r="P442">
        <v>2.82066719347584</v>
      </c>
      <c r="Q442" t="s">
        <v>157</v>
      </c>
      <c r="R442" t="s">
        <v>186</v>
      </c>
      <c r="S442" t="s">
        <v>187</v>
      </c>
      <c r="T442" t="s">
        <v>2467</v>
      </c>
      <c r="U442" t="s">
        <v>2468</v>
      </c>
      <c r="V442" t="s">
        <v>439</v>
      </c>
      <c r="W442" t="s">
        <v>186</v>
      </c>
      <c r="X442" t="s">
        <v>187</v>
      </c>
      <c r="Y442" t="s">
        <v>2469</v>
      </c>
      <c r="Z442" t="s">
        <v>2470</v>
      </c>
      <c r="AA442" t="s">
        <v>209</v>
      </c>
      <c r="AB442" t="s">
        <v>187</v>
      </c>
      <c r="AC442" t="s">
        <v>2471</v>
      </c>
      <c r="AD442" t="s">
        <v>2472</v>
      </c>
    </row>
    <row r="443" spans="1:30">
      <c r="A443" t="s">
        <v>2473</v>
      </c>
      <c r="B443" t="s">
        <v>2473</v>
      </c>
      <c r="C443" s="3">
        <v>2.205153</v>
      </c>
      <c r="D443" s="3">
        <v>50</v>
      </c>
      <c r="E443" s="3">
        <v>1.355434</v>
      </c>
      <c r="F443" s="3">
        <v>28</v>
      </c>
      <c r="G443" s="3">
        <v>1.410651</v>
      </c>
      <c r="H443" s="3">
        <v>35</v>
      </c>
      <c r="I443" s="3">
        <v>24.296661</v>
      </c>
      <c r="J443" s="3">
        <v>593</v>
      </c>
      <c r="K443" s="3">
        <v>30.721832</v>
      </c>
      <c r="L443" s="3">
        <v>801</v>
      </c>
      <c r="M443" s="3">
        <v>11.438987</v>
      </c>
      <c r="N443">
        <v>269</v>
      </c>
      <c r="O443" s="16">
        <v>1.37784181139963e-7</v>
      </c>
      <c r="P443">
        <v>2.94285612701116</v>
      </c>
      <c r="Q443" t="s">
        <v>157</v>
      </c>
      <c r="R443" t="s">
        <v>136</v>
      </c>
      <c r="S443" t="s">
        <v>136</v>
      </c>
      <c r="T443" t="s">
        <v>2474</v>
      </c>
      <c r="U443" t="s">
        <v>2475</v>
      </c>
      <c r="V443" t="s">
        <v>136</v>
      </c>
      <c r="W443" t="s">
        <v>136</v>
      </c>
      <c r="X443" t="s">
        <v>136</v>
      </c>
      <c r="Y443" t="s">
        <v>136</v>
      </c>
      <c r="Z443" t="s">
        <v>2476</v>
      </c>
      <c r="AA443" t="s">
        <v>164</v>
      </c>
      <c r="AB443" t="s">
        <v>165</v>
      </c>
      <c r="AC443" t="s">
        <v>2477</v>
      </c>
      <c r="AD443" t="s">
        <v>2478</v>
      </c>
    </row>
    <row r="444" spans="1:30">
      <c r="A444" t="s">
        <v>2479</v>
      </c>
      <c r="B444" t="s">
        <v>2479</v>
      </c>
      <c r="C444" s="3">
        <v>1.585018</v>
      </c>
      <c r="D444" s="3">
        <v>65</v>
      </c>
      <c r="E444" s="3">
        <v>2.064386</v>
      </c>
      <c r="F444" s="3">
        <v>75</v>
      </c>
      <c r="G444" s="3">
        <v>1.471473</v>
      </c>
      <c r="H444" s="3">
        <v>65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>
        <v>0</v>
      </c>
      <c r="O444" s="16">
        <v>1.10958479710463e-10</v>
      </c>
      <c r="P444">
        <v>-7.5283191764163</v>
      </c>
      <c r="Q444" t="s">
        <v>131</v>
      </c>
      <c r="R444" t="s">
        <v>136</v>
      </c>
      <c r="S444" t="s">
        <v>136</v>
      </c>
      <c r="T444" t="s">
        <v>158</v>
      </c>
      <c r="U444" t="s">
        <v>2480</v>
      </c>
      <c r="V444" t="s">
        <v>136</v>
      </c>
      <c r="W444" t="s">
        <v>160</v>
      </c>
      <c r="X444" t="s">
        <v>161</v>
      </c>
      <c r="Y444" t="s">
        <v>162</v>
      </c>
      <c r="Z444" t="s">
        <v>2481</v>
      </c>
      <c r="AA444" t="s">
        <v>164</v>
      </c>
      <c r="AB444" t="s">
        <v>165</v>
      </c>
      <c r="AC444" t="s">
        <v>2482</v>
      </c>
      <c r="AD444" t="s">
        <v>155</v>
      </c>
    </row>
    <row r="445" spans="1:30">
      <c r="A445" t="s">
        <v>2483</v>
      </c>
      <c r="B445" t="s">
        <v>2483</v>
      </c>
      <c r="C445" s="3">
        <v>3.024045</v>
      </c>
      <c r="D445" s="3">
        <v>96</v>
      </c>
      <c r="E445" s="3">
        <v>16.18001</v>
      </c>
      <c r="F445" s="3">
        <v>451</v>
      </c>
      <c r="G445" s="3">
        <v>1.331909</v>
      </c>
      <c r="H445" s="3">
        <v>45</v>
      </c>
      <c r="I445" s="3">
        <v>0.101889</v>
      </c>
      <c r="J445" s="3">
        <v>4</v>
      </c>
      <c r="K445" s="3">
        <v>0.51173</v>
      </c>
      <c r="L445" s="3">
        <v>19</v>
      </c>
      <c r="M445" s="3">
        <v>0.654479</v>
      </c>
      <c r="N445">
        <v>22</v>
      </c>
      <c r="O445" s="16">
        <v>6.37378320641439e-5</v>
      </c>
      <c r="P445">
        <v>-4.29647670539544</v>
      </c>
      <c r="Q445" t="s">
        <v>131</v>
      </c>
      <c r="R445" t="s">
        <v>412</v>
      </c>
      <c r="S445" t="s">
        <v>413</v>
      </c>
      <c r="T445" t="s">
        <v>2484</v>
      </c>
      <c r="U445" t="s">
        <v>2485</v>
      </c>
      <c r="V445" t="s">
        <v>2486</v>
      </c>
      <c r="W445" t="s">
        <v>2487</v>
      </c>
      <c r="X445" t="s">
        <v>2488</v>
      </c>
      <c r="Y445" t="s">
        <v>2489</v>
      </c>
      <c r="Z445" t="s">
        <v>2490</v>
      </c>
      <c r="AA445" t="s">
        <v>419</v>
      </c>
      <c r="AB445" t="s">
        <v>413</v>
      </c>
      <c r="AC445" t="s">
        <v>2491</v>
      </c>
      <c r="AD445" t="s">
        <v>1972</v>
      </c>
    </row>
    <row r="446" spans="1:30">
      <c r="A446" t="s">
        <v>2492</v>
      </c>
      <c r="B446" t="s">
        <v>2492</v>
      </c>
      <c r="C446" s="3">
        <v>91.335228</v>
      </c>
      <c r="D446" s="3">
        <v>1634</v>
      </c>
      <c r="E446" s="3">
        <v>110.673889</v>
      </c>
      <c r="F446" s="3">
        <v>1754</v>
      </c>
      <c r="G446" s="3">
        <v>94.344917</v>
      </c>
      <c r="H446" s="3">
        <v>1810</v>
      </c>
      <c r="I446" s="3">
        <v>19.385374</v>
      </c>
      <c r="J446" s="3">
        <v>377</v>
      </c>
      <c r="K446" s="3">
        <v>11.068412</v>
      </c>
      <c r="L446" s="3">
        <v>230</v>
      </c>
      <c r="M446" s="3">
        <v>38.49968</v>
      </c>
      <c r="N446">
        <v>719</v>
      </c>
      <c r="O446" s="16">
        <v>2.85755732770063e-5</v>
      </c>
      <c r="P446">
        <v>-2.71366789848274</v>
      </c>
      <c r="Q446" t="s">
        <v>131</v>
      </c>
      <c r="R446" t="s">
        <v>136</v>
      </c>
      <c r="S446" t="s">
        <v>136</v>
      </c>
      <c r="T446" t="s">
        <v>136</v>
      </c>
      <c r="U446" t="s">
        <v>136</v>
      </c>
      <c r="V446" t="s">
        <v>136</v>
      </c>
      <c r="W446" t="s">
        <v>254</v>
      </c>
      <c r="X446" t="s">
        <v>255</v>
      </c>
      <c r="Y446" t="s">
        <v>2493</v>
      </c>
      <c r="Z446" t="s">
        <v>136</v>
      </c>
      <c r="AA446" t="s">
        <v>164</v>
      </c>
      <c r="AB446" t="s">
        <v>165</v>
      </c>
      <c r="AC446" t="s">
        <v>2494</v>
      </c>
      <c r="AD446" t="s">
        <v>136</v>
      </c>
    </row>
    <row r="447" spans="1:30">
      <c r="A447" t="s">
        <v>2495</v>
      </c>
      <c r="B447" t="s">
        <v>2495</v>
      </c>
      <c r="C447" s="3">
        <v>0.094704</v>
      </c>
      <c r="D447" s="3">
        <v>3</v>
      </c>
      <c r="E447" s="3">
        <v>0</v>
      </c>
      <c r="F447" s="3">
        <v>0</v>
      </c>
      <c r="G447" s="3">
        <v>0</v>
      </c>
      <c r="H447" s="3">
        <v>0</v>
      </c>
      <c r="I447" s="3">
        <v>3.074085</v>
      </c>
      <c r="J447" s="3">
        <v>86</v>
      </c>
      <c r="K447" s="3">
        <v>4.113279</v>
      </c>
      <c r="L447" s="3">
        <v>123</v>
      </c>
      <c r="M447" s="3">
        <v>1.208445</v>
      </c>
      <c r="N447">
        <v>33</v>
      </c>
      <c r="O447" s="16">
        <v>1.78167945472422e-5</v>
      </c>
      <c r="P447">
        <v>4.71399508989257</v>
      </c>
      <c r="Q447" t="s">
        <v>157</v>
      </c>
      <c r="R447" t="s">
        <v>218</v>
      </c>
      <c r="S447" t="s">
        <v>219</v>
      </c>
      <c r="T447" t="s">
        <v>2496</v>
      </c>
      <c r="U447" t="s">
        <v>136</v>
      </c>
      <c r="V447" t="s">
        <v>136</v>
      </c>
      <c r="W447" t="s">
        <v>136</v>
      </c>
      <c r="X447" t="s">
        <v>136</v>
      </c>
      <c r="Y447" t="s">
        <v>2497</v>
      </c>
      <c r="Z447" t="s">
        <v>2498</v>
      </c>
      <c r="AA447" t="s">
        <v>164</v>
      </c>
      <c r="AB447" t="s">
        <v>165</v>
      </c>
      <c r="AC447" t="s">
        <v>2499</v>
      </c>
      <c r="AD447" t="s">
        <v>2500</v>
      </c>
    </row>
    <row r="448" spans="1:30">
      <c r="A448" t="s">
        <v>2501</v>
      </c>
      <c r="B448" t="s">
        <v>2501</v>
      </c>
      <c r="C448" s="3">
        <v>124.066452</v>
      </c>
      <c r="D448" s="3">
        <v>6780</v>
      </c>
      <c r="E448" s="3">
        <v>188.545822</v>
      </c>
      <c r="F448" s="3">
        <v>9127</v>
      </c>
      <c r="G448" s="3">
        <v>112.816109</v>
      </c>
      <c r="H448" s="3">
        <v>6610</v>
      </c>
      <c r="I448" s="3">
        <v>46.72081</v>
      </c>
      <c r="J448" s="3">
        <v>2769</v>
      </c>
      <c r="K448" s="3">
        <v>31.299276</v>
      </c>
      <c r="L448" s="3">
        <v>1981</v>
      </c>
      <c r="M448" s="3">
        <v>51.457111</v>
      </c>
      <c r="N448">
        <v>2936</v>
      </c>
      <c r="O448" s="16">
        <v>3.65047777639263e-5</v>
      </c>
      <c r="P448">
        <v>-2.43847365514079</v>
      </c>
      <c r="Q448" t="s">
        <v>131</v>
      </c>
      <c r="R448" t="s">
        <v>232</v>
      </c>
      <c r="S448" t="s">
        <v>233</v>
      </c>
      <c r="T448" t="s">
        <v>2502</v>
      </c>
      <c r="U448" t="s">
        <v>2503</v>
      </c>
      <c r="V448" t="s">
        <v>136</v>
      </c>
      <c r="W448" t="s">
        <v>232</v>
      </c>
      <c r="X448" t="s">
        <v>233</v>
      </c>
      <c r="Y448" t="s">
        <v>2504</v>
      </c>
      <c r="Z448" t="s">
        <v>2505</v>
      </c>
      <c r="AA448" t="s">
        <v>237</v>
      </c>
      <c r="AB448" t="s">
        <v>233</v>
      </c>
      <c r="AC448" t="s">
        <v>2506</v>
      </c>
      <c r="AD448" t="s">
        <v>2507</v>
      </c>
    </row>
    <row r="449" spans="1:30">
      <c r="A449" t="s">
        <v>2508</v>
      </c>
      <c r="B449" t="s">
        <v>2508</v>
      </c>
      <c r="C449" s="3">
        <v>0.704008</v>
      </c>
      <c r="D449" s="3">
        <v>16</v>
      </c>
      <c r="E449" s="3">
        <v>0</v>
      </c>
      <c r="F449" s="3">
        <v>0</v>
      </c>
      <c r="G449" s="3">
        <v>1.33537</v>
      </c>
      <c r="H449" s="3">
        <v>31</v>
      </c>
      <c r="I449" s="3">
        <v>17.305727</v>
      </c>
      <c r="J449" s="3">
        <v>406</v>
      </c>
      <c r="K449" s="3">
        <v>16.331381</v>
      </c>
      <c r="L449" s="3">
        <v>409</v>
      </c>
      <c r="M449" s="3">
        <v>8.856067</v>
      </c>
      <c r="N449">
        <v>200</v>
      </c>
      <c r="O449" s="16">
        <v>6.82987829758721e-5</v>
      </c>
      <c r="P449">
        <v>3.53505468578406</v>
      </c>
      <c r="Q449" t="s">
        <v>157</v>
      </c>
      <c r="R449" t="s">
        <v>241</v>
      </c>
      <c r="S449" t="s">
        <v>242</v>
      </c>
      <c r="T449" t="s">
        <v>2509</v>
      </c>
      <c r="U449" t="s">
        <v>2510</v>
      </c>
      <c r="V449" t="s">
        <v>136</v>
      </c>
      <c r="W449" t="s">
        <v>241</v>
      </c>
      <c r="X449" t="s">
        <v>242</v>
      </c>
      <c r="Y449" t="s">
        <v>2511</v>
      </c>
      <c r="Z449" t="s">
        <v>2512</v>
      </c>
      <c r="AA449" t="s">
        <v>248</v>
      </c>
      <c r="AB449" t="s">
        <v>242</v>
      </c>
      <c r="AC449" t="s">
        <v>2513</v>
      </c>
      <c r="AD449" t="s">
        <v>792</v>
      </c>
    </row>
    <row r="450" spans="1:30">
      <c r="A450" t="s">
        <v>2514</v>
      </c>
      <c r="B450" t="s">
        <v>2514</v>
      </c>
      <c r="C450" s="3">
        <v>2.219905</v>
      </c>
      <c r="D450" s="3">
        <v>161</v>
      </c>
      <c r="E450" s="3">
        <v>1.739383</v>
      </c>
      <c r="F450" s="3">
        <v>112</v>
      </c>
      <c r="G450" s="3">
        <v>2.566402</v>
      </c>
      <c r="H450" s="3">
        <v>200</v>
      </c>
      <c r="I450" s="3">
        <v>0.121924</v>
      </c>
      <c r="J450" s="3">
        <v>10</v>
      </c>
      <c r="K450" s="3">
        <v>0.339712</v>
      </c>
      <c r="L450" s="3">
        <v>29</v>
      </c>
      <c r="M450" s="3">
        <v>0.125503</v>
      </c>
      <c r="N450">
        <v>10</v>
      </c>
      <c r="O450" s="16">
        <v>2.41467137760032e-10</v>
      </c>
      <c r="P450">
        <v>-3.89872105710973</v>
      </c>
      <c r="Q450" t="s">
        <v>131</v>
      </c>
      <c r="R450" t="s">
        <v>254</v>
      </c>
      <c r="S450" t="s">
        <v>255</v>
      </c>
      <c r="T450" t="s">
        <v>2185</v>
      </c>
      <c r="U450" t="s">
        <v>2515</v>
      </c>
      <c r="V450" t="s">
        <v>264</v>
      </c>
      <c r="W450" t="s">
        <v>190</v>
      </c>
      <c r="X450" t="s">
        <v>191</v>
      </c>
      <c r="Y450" t="s">
        <v>1318</v>
      </c>
      <c r="Z450" t="s">
        <v>2516</v>
      </c>
      <c r="AA450" t="s">
        <v>164</v>
      </c>
      <c r="AB450" t="s">
        <v>165</v>
      </c>
      <c r="AC450" t="s">
        <v>2517</v>
      </c>
      <c r="AD450" t="s">
        <v>2189</v>
      </c>
    </row>
    <row r="451" spans="1:30">
      <c r="A451" t="s">
        <v>2518</v>
      </c>
      <c r="B451" t="s">
        <v>136</v>
      </c>
      <c r="C451" s="3">
        <v>0.274024</v>
      </c>
      <c r="D451" s="3">
        <v>13</v>
      </c>
      <c r="E451" s="3">
        <v>0.2957</v>
      </c>
      <c r="F451" s="3">
        <v>13</v>
      </c>
      <c r="G451" s="3">
        <v>0.349881</v>
      </c>
      <c r="H451" s="3">
        <v>18</v>
      </c>
      <c r="I451" s="3">
        <v>11.508221</v>
      </c>
      <c r="J451" s="3">
        <v>530</v>
      </c>
      <c r="K451" s="3">
        <v>9.01362</v>
      </c>
      <c r="L451" s="3">
        <v>449</v>
      </c>
      <c r="M451" s="3">
        <v>10.322531</v>
      </c>
      <c r="N451">
        <v>477</v>
      </c>
      <c r="O451" s="16">
        <v>1.59721376409766e-18</v>
      </c>
      <c r="P451">
        <v>4.1213246419044</v>
      </c>
      <c r="Q451" t="s">
        <v>157</v>
      </c>
      <c r="R451" t="s">
        <v>136</v>
      </c>
      <c r="S451" t="s">
        <v>136</v>
      </c>
      <c r="T451" t="s">
        <v>136</v>
      </c>
      <c r="U451" t="s">
        <v>136</v>
      </c>
      <c r="V451" t="s">
        <v>136</v>
      </c>
      <c r="W451" t="s">
        <v>136</v>
      </c>
      <c r="X451" t="s">
        <v>136</v>
      </c>
      <c r="Y451" t="s">
        <v>136</v>
      </c>
      <c r="Z451" t="s">
        <v>136</v>
      </c>
      <c r="AA451" t="s">
        <v>136</v>
      </c>
      <c r="AB451" t="s">
        <v>136</v>
      </c>
      <c r="AC451" t="s">
        <v>136</v>
      </c>
      <c r="AD451" t="s">
        <v>136</v>
      </c>
    </row>
    <row r="452" spans="1:30">
      <c r="A452" t="s">
        <v>2519</v>
      </c>
      <c r="B452" t="s">
        <v>2519</v>
      </c>
      <c r="C452" s="3">
        <v>2.070995</v>
      </c>
      <c r="D452" s="3">
        <v>118</v>
      </c>
      <c r="E452" s="3">
        <v>1.043526</v>
      </c>
      <c r="F452" s="3">
        <v>53</v>
      </c>
      <c r="G452" s="3">
        <v>2.020289</v>
      </c>
      <c r="H452" s="3">
        <v>123</v>
      </c>
      <c r="I452" s="3">
        <v>0.284897</v>
      </c>
      <c r="J452" s="3">
        <v>18</v>
      </c>
      <c r="K452" s="3">
        <v>0.641897</v>
      </c>
      <c r="L452" s="3">
        <v>43</v>
      </c>
      <c r="M452" s="3">
        <v>0.827514</v>
      </c>
      <c r="N452">
        <v>49</v>
      </c>
      <c r="O452">
        <v>0.00148150938164436</v>
      </c>
      <c r="P452">
        <v>-2.02501899090658</v>
      </c>
      <c r="Q452" t="s">
        <v>131</v>
      </c>
      <c r="R452" t="s">
        <v>412</v>
      </c>
      <c r="S452" t="s">
        <v>413</v>
      </c>
      <c r="T452" t="s">
        <v>2520</v>
      </c>
      <c r="U452" t="s">
        <v>2521</v>
      </c>
      <c r="V452" t="s">
        <v>2522</v>
      </c>
      <c r="W452" t="s">
        <v>241</v>
      </c>
      <c r="X452" t="s">
        <v>242</v>
      </c>
      <c r="Y452" t="s">
        <v>2071</v>
      </c>
      <c r="Z452" t="s">
        <v>2523</v>
      </c>
      <c r="AA452" t="s">
        <v>248</v>
      </c>
      <c r="AB452" t="s">
        <v>242</v>
      </c>
      <c r="AC452" t="s">
        <v>2524</v>
      </c>
      <c r="AD452" t="s">
        <v>2525</v>
      </c>
    </row>
    <row r="453" spans="1:30">
      <c r="A453" t="s">
        <v>2526</v>
      </c>
      <c r="B453" t="s">
        <v>2526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5.101458</v>
      </c>
      <c r="J453" s="3">
        <v>268</v>
      </c>
      <c r="K453" s="3">
        <v>3.099344</v>
      </c>
      <c r="L453" s="3">
        <v>174</v>
      </c>
      <c r="M453" s="3">
        <v>2.536798</v>
      </c>
      <c r="N453">
        <v>128</v>
      </c>
      <c r="O453" s="16">
        <v>5.64926812445722e-11</v>
      </c>
      <c r="P453">
        <v>7.49321510488699</v>
      </c>
      <c r="Q453" t="s">
        <v>157</v>
      </c>
      <c r="R453" t="s">
        <v>232</v>
      </c>
      <c r="S453" t="s">
        <v>233</v>
      </c>
      <c r="T453" t="s">
        <v>2527</v>
      </c>
      <c r="U453" t="s">
        <v>2528</v>
      </c>
      <c r="V453" t="s">
        <v>136</v>
      </c>
      <c r="W453" t="s">
        <v>371</v>
      </c>
      <c r="X453" t="s">
        <v>293</v>
      </c>
      <c r="Y453" t="s">
        <v>2529</v>
      </c>
      <c r="Z453" t="s">
        <v>2530</v>
      </c>
      <c r="AA453" t="s">
        <v>237</v>
      </c>
      <c r="AB453" t="s">
        <v>233</v>
      </c>
      <c r="AC453" t="s">
        <v>2531</v>
      </c>
      <c r="AD453" t="s">
        <v>2532</v>
      </c>
    </row>
    <row r="454" spans="1:30">
      <c r="A454" t="s">
        <v>2533</v>
      </c>
      <c r="B454" t="s">
        <v>2533</v>
      </c>
      <c r="C454" s="3">
        <v>49.196709</v>
      </c>
      <c r="D454" s="3">
        <v>2791</v>
      </c>
      <c r="E454" s="3">
        <v>84.706383</v>
      </c>
      <c r="F454" s="3">
        <v>4256</v>
      </c>
      <c r="G454" s="3">
        <v>62.751087</v>
      </c>
      <c r="H454" s="3">
        <v>3816</v>
      </c>
      <c r="I454" s="3">
        <v>9.203551</v>
      </c>
      <c r="J454" s="3">
        <v>567</v>
      </c>
      <c r="K454" s="3">
        <v>10.524043</v>
      </c>
      <c r="L454" s="3">
        <v>692</v>
      </c>
      <c r="M454" s="3">
        <v>39.133087</v>
      </c>
      <c r="N454">
        <v>2318</v>
      </c>
      <c r="O454">
        <v>0.00299684920955091</v>
      </c>
      <c r="P454">
        <v>-2.34520752067265</v>
      </c>
      <c r="Q454" t="s">
        <v>131</v>
      </c>
      <c r="R454" t="s">
        <v>136</v>
      </c>
      <c r="S454" t="s">
        <v>136</v>
      </c>
      <c r="T454" t="s">
        <v>2534</v>
      </c>
      <c r="U454" t="s">
        <v>2535</v>
      </c>
      <c r="V454" t="s">
        <v>136</v>
      </c>
      <c r="W454" t="s">
        <v>254</v>
      </c>
      <c r="X454" t="s">
        <v>255</v>
      </c>
      <c r="Y454" t="s">
        <v>1626</v>
      </c>
      <c r="Z454" t="s">
        <v>2536</v>
      </c>
      <c r="AA454" t="s">
        <v>164</v>
      </c>
      <c r="AB454" t="s">
        <v>165</v>
      </c>
      <c r="AC454" t="s">
        <v>2537</v>
      </c>
      <c r="AD454" t="s">
        <v>2538</v>
      </c>
    </row>
    <row r="455" spans="1:30">
      <c r="A455" t="s">
        <v>2539</v>
      </c>
      <c r="B455" t="s">
        <v>2539</v>
      </c>
      <c r="C455" s="3">
        <v>4.430809</v>
      </c>
      <c r="D455" s="3">
        <v>67</v>
      </c>
      <c r="E455" s="3">
        <v>0.523289</v>
      </c>
      <c r="F455" s="3">
        <v>7</v>
      </c>
      <c r="G455" s="3">
        <v>2.117898</v>
      </c>
      <c r="H455" s="3">
        <v>35</v>
      </c>
      <c r="I455" s="3">
        <v>20.254015</v>
      </c>
      <c r="J455" s="3">
        <v>330</v>
      </c>
      <c r="K455" s="3">
        <v>19.448549</v>
      </c>
      <c r="L455" s="3">
        <v>338</v>
      </c>
      <c r="M455" s="3">
        <v>6.83075</v>
      </c>
      <c r="N455">
        <v>107</v>
      </c>
      <c r="O455">
        <v>0.00680957755224926</v>
      </c>
      <c r="P455">
        <v>2.07459840116155</v>
      </c>
      <c r="Q455" t="s">
        <v>157</v>
      </c>
      <c r="R455" t="s">
        <v>136</v>
      </c>
      <c r="S455" t="s">
        <v>136</v>
      </c>
      <c r="T455" t="s">
        <v>2540</v>
      </c>
      <c r="U455" t="s">
        <v>2541</v>
      </c>
      <c r="V455" t="s">
        <v>2542</v>
      </c>
      <c r="W455" t="s">
        <v>2543</v>
      </c>
      <c r="X455" t="s">
        <v>2544</v>
      </c>
      <c r="Y455" t="s">
        <v>2545</v>
      </c>
      <c r="Z455" t="s">
        <v>2546</v>
      </c>
      <c r="AA455" t="s">
        <v>164</v>
      </c>
      <c r="AB455" t="s">
        <v>165</v>
      </c>
      <c r="AC455" t="s">
        <v>2547</v>
      </c>
      <c r="AD455" t="s">
        <v>2548</v>
      </c>
    </row>
    <row r="456" spans="1:30">
      <c r="A456" t="s">
        <v>2549</v>
      </c>
      <c r="B456" t="s">
        <v>2549</v>
      </c>
      <c r="C456" s="3">
        <v>0.599202</v>
      </c>
      <c r="D456" s="3">
        <v>54</v>
      </c>
      <c r="E456" s="3">
        <v>0.063529</v>
      </c>
      <c r="F456" s="3">
        <v>5</v>
      </c>
      <c r="G456" s="3">
        <v>0.375819</v>
      </c>
      <c r="H456" s="3">
        <v>36</v>
      </c>
      <c r="I456" s="3">
        <v>3.593127</v>
      </c>
      <c r="J456" s="3">
        <v>346</v>
      </c>
      <c r="K456" s="3">
        <v>5.517638</v>
      </c>
      <c r="L456" s="3">
        <v>568</v>
      </c>
      <c r="M456" s="3">
        <v>0.913246</v>
      </c>
      <c r="N456">
        <v>85</v>
      </c>
      <c r="O456">
        <v>0.00289980660928872</v>
      </c>
      <c r="P456">
        <v>2.56189575690049</v>
      </c>
      <c r="Q456" t="s">
        <v>157</v>
      </c>
      <c r="R456" t="s">
        <v>136</v>
      </c>
      <c r="S456" t="s">
        <v>136</v>
      </c>
      <c r="T456" t="s">
        <v>2221</v>
      </c>
      <c r="U456" t="s">
        <v>2550</v>
      </c>
      <c r="V456" t="s">
        <v>136</v>
      </c>
      <c r="W456" t="s">
        <v>136</v>
      </c>
      <c r="X456" t="s">
        <v>136</v>
      </c>
      <c r="Y456" t="s">
        <v>2223</v>
      </c>
      <c r="Z456" t="s">
        <v>2551</v>
      </c>
      <c r="AA456" t="s">
        <v>164</v>
      </c>
      <c r="AB456" t="s">
        <v>165</v>
      </c>
      <c r="AC456" t="s">
        <v>2552</v>
      </c>
      <c r="AD456" t="s">
        <v>2225</v>
      </c>
    </row>
    <row r="457" spans="1:30">
      <c r="A457" t="s">
        <v>2553</v>
      </c>
      <c r="B457" t="s">
        <v>2553</v>
      </c>
      <c r="C457" s="3">
        <v>0</v>
      </c>
      <c r="D457" s="3">
        <v>0</v>
      </c>
      <c r="E457" s="3">
        <v>0</v>
      </c>
      <c r="F457" s="3">
        <v>0</v>
      </c>
      <c r="G457" s="3">
        <v>0.131963</v>
      </c>
      <c r="H457" s="3">
        <v>10</v>
      </c>
      <c r="I457" s="3">
        <v>3.67983</v>
      </c>
      <c r="J457" s="3">
        <v>265</v>
      </c>
      <c r="K457" s="3">
        <v>6.352184</v>
      </c>
      <c r="L457" s="3">
        <v>487</v>
      </c>
      <c r="M457" s="3">
        <v>2.039359</v>
      </c>
      <c r="N457">
        <v>141</v>
      </c>
      <c r="O457" s="16">
        <v>1.28206624839063e-6</v>
      </c>
      <c r="P457">
        <v>5.04360858181807</v>
      </c>
      <c r="Q457" t="s">
        <v>157</v>
      </c>
      <c r="R457" t="s">
        <v>1427</v>
      </c>
      <c r="S457" t="s">
        <v>538</v>
      </c>
      <c r="T457" t="s">
        <v>2554</v>
      </c>
      <c r="U457" t="s">
        <v>2555</v>
      </c>
      <c r="V457" t="s">
        <v>136</v>
      </c>
      <c r="W457" t="s">
        <v>1427</v>
      </c>
      <c r="X457" t="s">
        <v>538</v>
      </c>
      <c r="Y457" t="s">
        <v>1430</v>
      </c>
      <c r="Z457" t="s">
        <v>2556</v>
      </c>
      <c r="AA457" t="s">
        <v>43</v>
      </c>
      <c r="AB457" t="s">
        <v>538</v>
      </c>
      <c r="AC457" t="s">
        <v>2557</v>
      </c>
      <c r="AD457" t="s">
        <v>929</v>
      </c>
    </row>
    <row r="458" spans="1:30">
      <c r="A458" t="s">
        <v>2558</v>
      </c>
      <c r="B458" t="s">
        <v>2558</v>
      </c>
      <c r="C458" s="3">
        <v>10.977399</v>
      </c>
      <c r="D458" s="3">
        <v>687</v>
      </c>
      <c r="E458" s="3">
        <v>19.224249</v>
      </c>
      <c r="F458" s="3">
        <v>1065</v>
      </c>
      <c r="G458" s="3">
        <v>8.951651</v>
      </c>
      <c r="H458" s="3">
        <v>601</v>
      </c>
      <c r="I458" s="3">
        <v>5.831454</v>
      </c>
      <c r="J458" s="3">
        <v>396</v>
      </c>
      <c r="K458" s="3">
        <v>2.940332</v>
      </c>
      <c r="L458" s="3">
        <v>213</v>
      </c>
      <c r="M458" s="3">
        <v>6.516845</v>
      </c>
      <c r="N458">
        <v>426</v>
      </c>
      <c r="O458">
        <v>0.00263932374245283</v>
      </c>
      <c r="P458">
        <v>-2.09985940542298</v>
      </c>
      <c r="Q458" t="s">
        <v>131</v>
      </c>
      <c r="R458" t="s">
        <v>136</v>
      </c>
      <c r="S458" t="s">
        <v>136</v>
      </c>
      <c r="T458" t="s">
        <v>460</v>
      </c>
      <c r="U458" t="s">
        <v>136</v>
      </c>
      <c r="V458" t="s">
        <v>136</v>
      </c>
      <c r="W458" t="s">
        <v>136</v>
      </c>
      <c r="X458" t="s">
        <v>136</v>
      </c>
      <c r="Y458" t="s">
        <v>1377</v>
      </c>
      <c r="Z458" t="s">
        <v>136</v>
      </c>
      <c r="AA458" t="s">
        <v>164</v>
      </c>
      <c r="AB458" t="s">
        <v>165</v>
      </c>
      <c r="AC458" t="s">
        <v>2559</v>
      </c>
      <c r="AD458" t="s">
        <v>281</v>
      </c>
    </row>
    <row r="459" spans="1:30">
      <c r="A459" t="s">
        <v>2560</v>
      </c>
      <c r="B459" t="s">
        <v>2560</v>
      </c>
      <c r="C459" s="3">
        <v>0.996911</v>
      </c>
      <c r="D459" s="3">
        <v>80</v>
      </c>
      <c r="E459" s="3">
        <v>0.901187</v>
      </c>
      <c r="F459" s="3">
        <v>64</v>
      </c>
      <c r="G459" s="3">
        <v>1.016008</v>
      </c>
      <c r="H459" s="3">
        <v>88</v>
      </c>
      <c r="I459" s="3">
        <v>5.653966</v>
      </c>
      <c r="J459" s="3">
        <v>490</v>
      </c>
      <c r="K459" s="3">
        <v>11.234319</v>
      </c>
      <c r="L459" s="3">
        <v>1040</v>
      </c>
      <c r="M459" s="3">
        <v>4.057166</v>
      </c>
      <c r="N459">
        <v>339</v>
      </c>
      <c r="O459">
        <v>0.000506559324918541</v>
      </c>
      <c r="P459">
        <v>2.06899979876269</v>
      </c>
      <c r="Q459" t="s">
        <v>157</v>
      </c>
      <c r="R459" t="s">
        <v>1427</v>
      </c>
      <c r="S459" t="s">
        <v>538</v>
      </c>
      <c r="T459" t="s">
        <v>2561</v>
      </c>
      <c r="U459" t="s">
        <v>2562</v>
      </c>
      <c r="V459" t="s">
        <v>2174</v>
      </c>
      <c r="W459" t="s">
        <v>136</v>
      </c>
      <c r="X459" t="s">
        <v>136</v>
      </c>
      <c r="Y459" t="s">
        <v>2563</v>
      </c>
      <c r="Z459" t="s">
        <v>2564</v>
      </c>
      <c r="AA459" t="s">
        <v>43</v>
      </c>
      <c r="AB459" t="s">
        <v>538</v>
      </c>
      <c r="AC459" t="s">
        <v>2565</v>
      </c>
      <c r="AD459" t="s">
        <v>2566</v>
      </c>
    </row>
    <row r="460" spans="1:30">
      <c r="A460" t="s">
        <v>2567</v>
      </c>
      <c r="B460" t="s">
        <v>2567</v>
      </c>
      <c r="C460" s="3">
        <v>3.671042</v>
      </c>
      <c r="D460" s="3">
        <v>277</v>
      </c>
      <c r="E460" s="3">
        <v>0.936976</v>
      </c>
      <c r="F460" s="3">
        <v>63</v>
      </c>
      <c r="G460" s="3">
        <v>2.500883</v>
      </c>
      <c r="H460" s="3">
        <v>202</v>
      </c>
      <c r="I460" s="3">
        <v>19.504436</v>
      </c>
      <c r="J460" s="3">
        <v>1593</v>
      </c>
      <c r="K460" s="3">
        <v>39.569927</v>
      </c>
      <c r="L460" s="3">
        <v>3450</v>
      </c>
      <c r="M460" s="3">
        <v>6.199068</v>
      </c>
      <c r="N460">
        <v>488</v>
      </c>
      <c r="O460">
        <v>0.000644682533494431</v>
      </c>
      <c r="P460">
        <v>2.51434318511556</v>
      </c>
      <c r="Q460" t="s">
        <v>157</v>
      </c>
      <c r="R460" t="s">
        <v>136</v>
      </c>
      <c r="S460" t="s">
        <v>136</v>
      </c>
      <c r="T460" t="s">
        <v>136</v>
      </c>
      <c r="U460" t="s">
        <v>2568</v>
      </c>
      <c r="V460" t="s">
        <v>136</v>
      </c>
      <c r="W460" t="s">
        <v>136</v>
      </c>
      <c r="X460" t="s">
        <v>136</v>
      </c>
      <c r="Y460" t="s">
        <v>2569</v>
      </c>
      <c r="Z460" t="s">
        <v>136</v>
      </c>
      <c r="AA460" t="s">
        <v>164</v>
      </c>
      <c r="AB460" t="s">
        <v>165</v>
      </c>
      <c r="AC460" t="s">
        <v>2570</v>
      </c>
      <c r="AD460" t="s">
        <v>136</v>
      </c>
    </row>
    <row r="461" spans="1:30">
      <c r="A461" t="s">
        <v>2571</v>
      </c>
      <c r="B461" t="s">
        <v>2571</v>
      </c>
      <c r="C461" s="3">
        <v>1.140145</v>
      </c>
      <c r="D461" s="3">
        <v>22</v>
      </c>
      <c r="E461" s="3">
        <v>0.368655</v>
      </c>
      <c r="F461" s="3">
        <v>7</v>
      </c>
      <c r="G461" s="3">
        <v>1.300567</v>
      </c>
      <c r="H461" s="3">
        <v>27</v>
      </c>
      <c r="I461" s="3">
        <v>8.328875</v>
      </c>
      <c r="J461" s="3">
        <v>171</v>
      </c>
      <c r="K461" s="3">
        <v>8.909212</v>
      </c>
      <c r="L461" s="3">
        <v>195</v>
      </c>
      <c r="M461" s="3">
        <v>8.59003</v>
      </c>
      <c r="N461">
        <v>169</v>
      </c>
      <c r="O461" s="16">
        <v>1.77209979073642e-6</v>
      </c>
      <c r="P461">
        <v>2.49381060140308</v>
      </c>
      <c r="Q461" t="s">
        <v>157</v>
      </c>
      <c r="R461" t="s">
        <v>1557</v>
      </c>
      <c r="S461" t="s">
        <v>1558</v>
      </c>
      <c r="T461" t="s">
        <v>2572</v>
      </c>
      <c r="U461" t="s">
        <v>2573</v>
      </c>
      <c r="V461" t="s">
        <v>136</v>
      </c>
      <c r="W461" t="s">
        <v>136</v>
      </c>
      <c r="X461" t="s">
        <v>136</v>
      </c>
      <c r="Y461" t="s">
        <v>1043</v>
      </c>
      <c r="Z461" t="s">
        <v>2574</v>
      </c>
      <c r="AA461" t="s">
        <v>1875</v>
      </c>
      <c r="AB461" t="s">
        <v>1558</v>
      </c>
      <c r="AC461" t="s">
        <v>2575</v>
      </c>
      <c r="AD461" t="s">
        <v>2576</v>
      </c>
    </row>
    <row r="462" spans="1:30">
      <c r="A462" t="s">
        <v>2577</v>
      </c>
      <c r="B462" t="s">
        <v>2577</v>
      </c>
      <c r="C462" s="3">
        <v>3.592729</v>
      </c>
      <c r="D462" s="3">
        <v>46</v>
      </c>
      <c r="E462" s="3">
        <v>0.33475</v>
      </c>
      <c r="F462" s="3">
        <v>4</v>
      </c>
      <c r="G462" s="3">
        <v>3.574156</v>
      </c>
      <c r="H462" s="3">
        <v>49</v>
      </c>
      <c r="I462" s="3">
        <v>24.756458</v>
      </c>
      <c r="J462" s="3">
        <v>339</v>
      </c>
      <c r="K462" s="3">
        <v>35.197338</v>
      </c>
      <c r="L462" s="3">
        <v>515</v>
      </c>
      <c r="M462" s="3">
        <v>13.220704</v>
      </c>
      <c r="N462">
        <v>175</v>
      </c>
      <c r="O462">
        <v>0.000566061106103845</v>
      </c>
      <c r="P462">
        <v>2.61884819830671</v>
      </c>
      <c r="Q462" t="s">
        <v>157</v>
      </c>
      <c r="R462" t="s">
        <v>136</v>
      </c>
      <c r="S462" t="s">
        <v>136</v>
      </c>
      <c r="T462" t="s">
        <v>2578</v>
      </c>
      <c r="U462" t="s">
        <v>136</v>
      </c>
      <c r="V462" t="s">
        <v>136</v>
      </c>
      <c r="W462" t="s">
        <v>136</v>
      </c>
      <c r="X462" t="s">
        <v>136</v>
      </c>
      <c r="Y462" t="s">
        <v>2579</v>
      </c>
      <c r="Z462" t="s">
        <v>136</v>
      </c>
      <c r="AA462" t="s">
        <v>164</v>
      </c>
      <c r="AB462" t="s">
        <v>165</v>
      </c>
      <c r="AC462" t="s">
        <v>2580</v>
      </c>
      <c r="AD462" t="s">
        <v>2581</v>
      </c>
    </row>
    <row r="463" spans="1:30">
      <c r="A463" t="s">
        <v>2582</v>
      </c>
      <c r="B463" t="s">
        <v>2582</v>
      </c>
      <c r="C463" s="3">
        <v>918.450012</v>
      </c>
      <c r="D463" s="3">
        <v>43244</v>
      </c>
      <c r="E463" s="3">
        <v>2458.981689</v>
      </c>
      <c r="F463" s="3">
        <v>102558</v>
      </c>
      <c r="G463" s="3">
        <v>989.617493</v>
      </c>
      <c r="H463" s="3">
        <v>49958</v>
      </c>
      <c r="I463" s="3">
        <v>80.482162</v>
      </c>
      <c r="J463" s="3">
        <v>4110</v>
      </c>
      <c r="K463" s="3">
        <v>43.333809</v>
      </c>
      <c r="L463" s="3">
        <v>2363</v>
      </c>
      <c r="M463" s="3">
        <v>136.424469</v>
      </c>
      <c r="N463">
        <v>6707</v>
      </c>
      <c r="O463" s="16">
        <v>8.12140169020195e-10</v>
      </c>
      <c r="P463">
        <v>-4.63667865329715</v>
      </c>
      <c r="Q463" t="s">
        <v>131</v>
      </c>
      <c r="R463" t="s">
        <v>136</v>
      </c>
      <c r="S463" t="s">
        <v>136</v>
      </c>
      <c r="T463" t="s">
        <v>2583</v>
      </c>
      <c r="U463" t="s">
        <v>2584</v>
      </c>
      <c r="V463" t="s">
        <v>136</v>
      </c>
      <c r="W463" t="s">
        <v>136</v>
      </c>
      <c r="X463" t="s">
        <v>136</v>
      </c>
      <c r="Y463" t="s">
        <v>654</v>
      </c>
      <c r="Z463" t="s">
        <v>2585</v>
      </c>
      <c r="AA463" t="s">
        <v>141</v>
      </c>
      <c r="AB463" t="s">
        <v>142</v>
      </c>
      <c r="AC463" t="s">
        <v>2586</v>
      </c>
      <c r="AD463" t="s">
        <v>2587</v>
      </c>
    </row>
    <row r="464" spans="1:30">
      <c r="A464" t="s">
        <v>2588</v>
      </c>
      <c r="B464" t="s">
        <v>2588</v>
      </c>
      <c r="C464" s="3">
        <v>26.607269</v>
      </c>
      <c r="D464" s="3">
        <v>692</v>
      </c>
      <c r="E464" s="3">
        <v>2.640084</v>
      </c>
      <c r="F464" s="3">
        <v>61</v>
      </c>
      <c r="G464" s="3">
        <v>19.145535</v>
      </c>
      <c r="H464" s="3">
        <v>534</v>
      </c>
      <c r="I464" s="3">
        <v>0</v>
      </c>
      <c r="J464" s="3">
        <v>0</v>
      </c>
      <c r="K464" s="3">
        <v>0</v>
      </c>
      <c r="L464" s="3">
        <v>0</v>
      </c>
      <c r="M464" s="3">
        <v>0.07344</v>
      </c>
      <c r="N464">
        <v>2</v>
      </c>
      <c r="O464" s="16">
        <v>5.05266118981873e-18</v>
      </c>
      <c r="P464">
        <v>-8.30799126413529</v>
      </c>
      <c r="Q464" t="s">
        <v>131</v>
      </c>
      <c r="R464" t="s">
        <v>136</v>
      </c>
      <c r="S464" t="s">
        <v>136</v>
      </c>
      <c r="T464" t="s">
        <v>2589</v>
      </c>
      <c r="U464" t="s">
        <v>2590</v>
      </c>
      <c r="V464" t="s">
        <v>136</v>
      </c>
      <c r="W464" t="s">
        <v>399</v>
      </c>
      <c r="X464" t="s">
        <v>342</v>
      </c>
      <c r="Y464" t="s">
        <v>2591</v>
      </c>
      <c r="Z464" t="s">
        <v>2592</v>
      </c>
      <c r="AA464" t="s">
        <v>164</v>
      </c>
      <c r="AB464" t="s">
        <v>165</v>
      </c>
      <c r="AC464" t="s">
        <v>2593</v>
      </c>
      <c r="AD464" t="s">
        <v>281</v>
      </c>
    </row>
    <row r="465" spans="1:30">
      <c r="A465" t="s">
        <v>2594</v>
      </c>
      <c r="B465" t="s">
        <v>2594</v>
      </c>
      <c r="C465" s="3">
        <v>1.227425</v>
      </c>
      <c r="D465" s="3">
        <v>71</v>
      </c>
      <c r="E465" s="3">
        <v>0.15749</v>
      </c>
      <c r="F465" s="3">
        <v>9</v>
      </c>
      <c r="G465" s="3">
        <v>0.97032</v>
      </c>
      <c r="H465" s="3">
        <v>61</v>
      </c>
      <c r="I465" s="3">
        <v>8.189922</v>
      </c>
      <c r="J465" s="3">
        <v>513</v>
      </c>
      <c r="K465" s="3">
        <v>13.1916</v>
      </c>
      <c r="L465" s="3">
        <v>883</v>
      </c>
      <c r="M465" s="3">
        <v>2.19972</v>
      </c>
      <c r="N465">
        <v>133</v>
      </c>
      <c r="O465">
        <v>0.00129414899993674</v>
      </c>
      <c r="P465">
        <v>2.61613845840725</v>
      </c>
      <c r="Q465" t="s">
        <v>157</v>
      </c>
      <c r="R465" t="s">
        <v>136</v>
      </c>
      <c r="S465" t="s">
        <v>136</v>
      </c>
      <c r="T465" t="s">
        <v>2595</v>
      </c>
      <c r="U465" t="s">
        <v>2596</v>
      </c>
      <c r="V465" t="s">
        <v>136</v>
      </c>
      <c r="W465" t="s">
        <v>305</v>
      </c>
      <c r="X465" t="s">
        <v>142</v>
      </c>
      <c r="Y465" t="s">
        <v>1533</v>
      </c>
      <c r="Z465" t="s">
        <v>2597</v>
      </c>
      <c r="AA465" t="s">
        <v>141</v>
      </c>
      <c r="AB465" t="s">
        <v>142</v>
      </c>
      <c r="AC465" t="s">
        <v>2598</v>
      </c>
      <c r="AD465" t="s">
        <v>1536</v>
      </c>
    </row>
    <row r="466" spans="1:30">
      <c r="A466" t="s">
        <v>2599</v>
      </c>
      <c r="B466" t="s">
        <v>2599</v>
      </c>
      <c r="C466" s="3">
        <v>2.657817</v>
      </c>
      <c r="D466" s="3">
        <v>186</v>
      </c>
      <c r="E466" s="3">
        <v>7.389192</v>
      </c>
      <c r="F466" s="3">
        <v>458</v>
      </c>
      <c r="G466" s="3">
        <v>3.018224</v>
      </c>
      <c r="H466" s="3">
        <v>227</v>
      </c>
      <c r="I466" s="3">
        <v>0.574961</v>
      </c>
      <c r="J466" s="3">
        <v>44</v>
      </c>
      <c r="K466" s="3">
        <v>1.237962</v>
      </c>
      <c r="L466" s="3">
        <v>101</v>
      </c>
      <c r="M466" s="3">
        <v>0.499603</v>
      </c>
      <c r="N466">
        <v>37</v>
      </c>
      <c r="O466" s="16">
        <v>8.49988639196514e-5</v>
      </c>
      <c r="P466">
        <v>-3.14917844069129</v>
      </c>
      <c r="Q466" t="s">
        <v>131</v>
      </c>
      <c r="R466" t="s">
        <v>241</v>
      </c>
      <c r="S466" t="s">
        <v>242</v>
      </c>
      <c r="T466" t="s">
        <v>2256</v>
      </c>
      <c r="U466" t="s">
        <v>136</v>
      </c>
      <c r="V466" t="s">
        <v>136</v>
      </c>
      <c r="W466" t="s">
        <v>136</v>
      </c>
      <c r="X466" t="s">
        <v>136</v>
      </c>
      <c r="Y466" t="s">
        <v>2600</v>
      </c>
      <c r="Z466" t="s">
        <v>2601</v>
      </c>
      <c r="AA466" t="s">
        <v>248</v>
      </c>
      <c r="AB466" t="s">
        <v>242</v>
      </c>
      <c r="AC466" t="s">
        <v>2602</v>
      </c>
      <c r="AD466" t="s">
        <v>144</v>
      </c>
    </row>
    <row r="467" spans="1:30">
      <c r="A467" t="s">
        <v>2603</v>
      </c>
      <c r="B467" t="s">
        <v>2603</v>
      </c>
      <c r="C467" s="3">
        <v>1.311332</v>
      </c>
      <c r="D467" s="3">
        <v>106</v>
      </c>
      <c r="E467" s="3">
        <v>0.194368</v>
      </c>
      <c r="F467" s="3">
        <v>14</v>
      </c>
      <c r="G467" s="3">
        <v>1.354002</v>
      </c>
      <c r="H467" s="3">
        <v>118</v>
      </c>
      <c r="I467" s="3">
        <v>8.295772</v>
      </c>
      <c r="J467" s="3">
        <v>728</v>
      </c>
      <c r="K467" s="3">
        <v>7.001616</v>
      </c>
      <c r="L467" s="3">
        <v>656</v>
      </c>
      <c r="M467" s="3">
        <v>2.608236</v>
      </c>
      <c r="N467">
        <v>221</v>
      </c>
      <c r="O467">
        <v>0.00548813900116116</v>
      </c>
      <c r="P467">
        <v>2.02547140099722</v>
      </c>
      <c r="Q467" t="s">
        <v>157</v>
      </c>
      <c r="R467" t="s">
        <v>190</v>
      </c>
      <c r="S467" t="s">
        <v>191</v>
      </c>
      <c r="T467" t="s">
        <v>349</v>
      </c>
      <c r="U467" t="s">
        <v>2604</v>
      </c>
      <c r="V467" t="s">
        <v>136</v>
      </c>
      <c r="W467" t="s">
        <v>136</v>
      </c>
      <c r="X467" t="s">
        <v>136</v>
      </c>
      <c r="Y467" t="s">
        <v>181</v>
      </c>
      <c r="Z467" t="s">
        <v>2605</v>
      </c>
      <c r="AA467" t="s">
        <v>83</v>
      </c>
      <c r="AB467" t="s">
        <v>191</v>
      </c>
      <c r="AC467" t="s">
        <v>313</v>
      </c>
      <c r="AD467" t="s">
        <v>184</v>
      </c>
    </row>
    <row r="468" spans="1:30">
      <c r="A468" t="s">
        <v>2606</v>
      </c>
      <c r="B468" t="s">
        <v>136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3.436308</v>
      </c>
      <c r="J468" s="3">
        <v>54</v>
      </c>
      <c r="K468" s="3">
        <v>3.257964</v>
      </c>
      <c r="L468" s="3">
        <v>55</v>
      </c>
      <c r="M468" s="3">
        <v>4.764123</v>
      </c>
      <c r="N468">
        <v>72</v>
      </c>
      <c r="O468" s="16">
        <v>1.85642540613482e-6</v>
      </c>
      <c r="P468">
        <v>6.03638954520394</v>
      </c>
      <c r="Q468" t="s">
        <v>157</v>
      </c>
      <c r="R468" t="s">
        <v>136</v>
      </c>
      <c r="S468" t="s">
        <v>136</v>
      </c>
      <c r="T468" t="s">
        <v>136</v>
      </c>
      <c r="U468" t="s">
        <v>136</v>
      </c>
      <c r="V468" t="s">
        <v>136</v>
      </c>
      <c r="W468" t="s">
        <v>136</v>
      </c>
      <c r="X468" t="s">
        <v>136</v>
      </c>
      <c r="Y468" t="s">
        <v>136</v>
      </c>
      <c r="Z468" t="s">
        <v>136</v>
      </c>
      <c r="AA468" t="s">
        <v>136</v>
      </c>
      <c r="AB468" t="s">
        <v>136</v>
      </c>
      <c r="AC468" t="s">
        <v>136</v>
      </c>
      <c r="AD468" t="s">
        <v>136</v>
      </c>
    </row>
    <row r="469" spans="1:30">
      <c r="A469" t="s">
        <v>2607</v>
      </c>
      <c r="B469" t="s">
        <v>2607</v>
      </c>
      <c r="C469" s="3">
        <v>0.503302</v>
      </c>
      <c r="D469" s="3">
        <v>21</v>
      </c>
      <c r="E469" s="3">
        <v>0</v>
      </c>
      <c r="F469" s="3">
        <v>0</v>
      </c>
      <c r="G469" s="3">
        <v>0.314866</v>
      </c>
      <c r="H469" s="3">
        <v>14</v>
      </c>
      <c r="I469" s="3">
        <v>3.092589</v>
      </c>
      <c r="J469" s="3">
        <v>138</v>
      </c>
      <c r="K469" s="3">
        <v>3.656172</v>
      </c>
      <c r="L469" s="3">
        <v>174</v>
      </c>
      <c r="M469" s="3">
        <v>1.423342</v>
      </c>
      <c r="N469">
        <v>61</v>
      </c>
      <c r="O469">
        <v>0.00809325475730189</v>
      </c>
      <c r="P469">
        <v>2.56830129983531</v>
      </c>
      <c r="Q469" t="s">
        <v>157</v>
      </c>
      <c r="R469" t="s">
        <v>136</v>
      </c>
      <c r="S469" t="s">
        <v>136</v>
      </c>
      <c r="T469" t="s">
        <v>2608</v>
      </c>
      <c r="U469" t="s">
        <v>136</v>
      </c>
      <c r="V469" t="s">
        <v>136</v>
      </c>
      <c r="W469" t="s">
        <v>136</v>
      </c>
      <c r="X469" t="s">
        <v>136</v>
      </c>
      <c r="Y469" t="s">
        <v>136</v>
      </c>
      <c r="Z469" t="s">
        <v>2609</v>
      </c>
      <c r="AA469" t="s">
        <v>164</v>
      </c>
      <c r="AB469" t="s">
        <v>165</v>
      </c>
      <c r="AC469" t="s">
        <v>2610</v>
      </c>
      <c r="AD469" t="s">
        <v>2611</v>
      </c>
    </row>
    <row r="470" spans="1:30">
      <c r="A470" t="s">
        <v>2612</v>
      </c>
      <c r="B470" t="s">
        <v>2612</v>
      </c>
      <c r="C470" s="3">
        <v>0.445771</v>
      </c>
      <c r="D470" s="3">
        <v>40</v>
      </c>
      <c r="E470" s="3">
        <v>0.112768</v>
      </c>
      <c r="F470" s="3">
        <v>9</v>
      </c>
      <c r="G470" s="3">
        <v>0.311258</v>
      </c>
      <c r="H470" s="3">
        <v>30</v>
      </c>
      <c r="I470" s="3">
        <v>2.525725</v>
      </c>
      <c r="J470" s="3">
        <v>244</v>
      </c>
      <c r="K470" s="3">
        <v>7.533026</v>
      </c>
      <c r="L470" s="3">
        <v>776</v>
      </c>
      <c r="M470" s="3">
        <v>1.116751</v>
      </c>
      <c r="N470">
        <v>104</v>
      </c>
      <c r="O470">
        <v>0.000363982700056254</v>
      </c>
      <c r="P470">
        <v>2.91464340335118</v>
      </c>
      <c r="Q470" t="s">
        <v>157</v>
      </c>
      <c r="R470" t="s">
        <v>412</v>
      </c>
      <c r="S470" t="s">
        <v>413</v>
      </c>
      <c r="T470" t="s">
        <v>2613</v>
      </c>
      <c r="U470" t="s">
        <v>2614</v>
      </c>
      <c r="V470" t="s">
        <v>136</v>
      </c>
      <c r="W470" t="s">
        <v>136</v>
      </c>
      <c r="X470" t="s">
        <v>136</v>
      </c>
      <c r="Y470" t="s">
        <v>2615</v>
      </c>
      <c r="Z470" t="s">
        <v>2616</v>
      </c>
      <c r="AA470" t="s">
        <v>419</v>
      </c>
      <c r="AB470" t="s">
        <v>413</v>
      </c>
      <c r="AC470" t="s">
        <v>2617</v>
      </c>
      <c r="AD470" t="s">
        <v>2618</v>
      </c>
    </row>
    <row r="471" spans="1:30">
      <c r="A471" t="s">
        <v>2619</v>
      </c>
      <c r="B471" t="s">
        <v>2619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40.748592</v>
      </c>
      <c r="J471" s="3">
        <v>2020</v>
      </c>
      <c r="K471" s="3">
        <v>25.46455</v>
      </c>
      <c r="L471" s="3">
        <v>1348</v>
      </c>
      <c r="M471" s="3">
        <v>40.76897</v>
      </c>
      <c r="N471">
        <v>1946</v>
      </c>
      <c r="O471" s="16">
        <v>4.40173159045356e-26</v>
      </c>
      <c r="P471">
        <v>10.358671829072</v>
      </c>
      <c r="Q471" t="s">
        <v>157</v>
      </c>
      <c r="R471" t="s">
        <v>371</v>
      </c>
      <c r="S471" t="s">
        <v>293</v>
      </c>
      <c r="T471" t="s">
        <v>2620</v>
      </c>
      <c r="U471" t="s">
        <v>2621</v>
      </c>
      <c r="V471" t="s">
        <v>1566</v>
      </c>
      <c r="W471" t="s">
        <v>371</v>
      </c>
      <c r="X471" t="s">
        <v>293</v>
      </c>
      <c r="Y471" t="s">
        <v>2622</v>
      </c>
      <c r="Z471" t="s">
        <v>2623</v>
      </c>
      <c r="AA471" t="s">
        <v>292</v>
      </c>
      <c r="AB471" t="s">
        <v>293</v>
      </c>
      <c r="AC471" t="s">
        <v>2624</v>
      </c>
      <c r="AD471" t="s">
        <v>2625</v>
      </c>
    </row>
    <row r="472" spans="1:30">
      <c r="A472" t="s">
        <v>2626</v>
      </c>
      <c r="B472" t="s">
        <v>2626</v>
      </c>
      <c r="C472" s="3">
        <v>0.217087</v>
      </c>
      <c r="D472" s="3">
        <v>7</v>
      </c>
      <c r="E472" s="3">
        <v>0.160283</v>
      </c>
      <c r="F472" s="3">
        <v>5</v>
      </c>
      <c r="G472" s="3">
        <v>0.292982</v>
      </c>
      <c r="H472" s="3">
        <v>10</v>
      </c>
      <c r="I472" s="3">
        <v>3.000837</v>
      </c>
      <c r="J472" s="3">
        <v>103</v>
      </c>
      <c r="K472" s="3">
        <v>1.763834</v>
      </c>
      <c r="L472" s="3">
        <v>65</v>
      </c>
      <c r="M472" s="3">
        <v>1.120388</v>
      </c>
      <c r="N472">
        <v>37</v>
      </c>
      <c r="O472">
        <v>0.003700322942364</v>
      </c>
      <c r="P472">
        <v>2.25887055503684</v>
      </c>
      <c r="Q472" t="s">
        <v>157</v>
      </c>
      <c r="R472" t="s">
        <v>170</v>
      </c>
      <c r="S472" t="s">
        <v>171</v>
      </c>
      <c r="T472" t="s">
        <v>2627</v>
      </c>
      <c r="U472" t="s">
        <v>2628</v>
      </c>
      <c r="V472" t="s">
        <v>136</v>
      </c>
      <c r="W472" t="s">
        <v>170</v>
      </c>
      <c r="X472" t="s">
        <v>171</v>
      </c>
      <c r="Y472" t="s">
        <v>1652</v>
      </c>
      <c r="Z472" t="s">
        <v>2629</v>
      </c>
      <c r="AA472" t="s">
        <v>174</v>
      </c>
      <c r="AB472" t="s">
        <v>171</v>
      </c>
      <c r="AC472" t="s">
        <v>313</v>
      </c>
      <c r="AD472" t="s">
        <v>2630</v>
      </c>
    </row>
    <row r="473" spans="1:30">
      <c r="A473" t="s">
        <v>2631</v>
      </c>
      <c r="B473" t="s">
        <v>2631</v>
      </c>
      <c r="C473" s="3">
        <v>0.976702</v>
      </c>
      <c r="D473" s="3">
        <v>69</v>
      </c>
      <c r="E473" s="3">
        <v>0.212655</v>
      </c>
      <c r="F473" s="3">
        <v>14</v>
      </c>
      <c r="G473" s="3">
        <v>0.856636</v>
      </c>
      <c r="H473" s="3">
        <v>65</v>
      </c>
      <c r="I473" s="3">
        <v>6.536647</v>
      </c>
      <c r="J473" s="3">
        <v>497</v>
      </c>
      <c r="K473" s="3">
        <v>6.880287</v>
      </c>
      <c r="L473" s="3">
        <v>559</v>
      </c>
      <c r="M473" s="3">
        <v>3.338697</v>
      </c>
      <c r="N473">
        <v>245</v>
      </c>
      <c r="O473" s="16">
        <v>2.76879220743477e-5</v>
      </c>
      <c r="P473">
        <v>2.39420679547697</v>
      </c>
      <c r="Q473" t="s">
        <v>157</v>
      </c>
      <c r="R473" t="s">
        <v>190</v>
      </c>
      <c r="S473" t="s">
        <v>191</v>
      </c>
      <c r="T473" t="s">
        <v>262</v>
      </c>
      <c r="U473" t="s">
        <v>2632</v>
      </c>
      <c r="V473" t="s">
        <v>136</v>
      </c>
      <c r="W473" t="s">
        <v>1557</v>
      </c>
      <c r="X473" t="s">
        <v>1558</v>
      </c>
      <c r="Y473" t="s">
        <v>181</v>
      </c>
      <c r="Z473" t="s">
        <v>2633</v>
      </c>
      <c r="AA473" t="s">
        <v>83</v>
      </c>
      <c r="AB473" t="s">
        <v>191</v>
      </c>
      <c r="AC473" t="s">
        <v>2634</v>
      </c>
      <c r="AD473" t="s">
        <v>195</v>
      </c>
    </row>
    <row r="474" spans="1:30">
      <c r="A474" t="s">
        <v>2635</v>
      </c>
      <c r="B474" t="s">
        <v>2635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1.096695</v>
      </c>
      <c r="J474" s="3">
        <v>83</v>
      </c>
      <c r="K474" s="3">
        <v>4.452343</v>
      </c>
      <c r="L474" s="3">
        <v>357</v>
      </c>
      <c r="M474" s="3">
        <v>3.30522</v>
      </c>
      <c r="N474">
        <v>239</v>
      </c>
      <c r="O474" s="16">
        <v>1.5666698968399e-10</v>
      </c>
      <c r="P474">
        <v>7.50847496025739</v>
      </c>
      <c r="Q474" t="s">
        <v>157</v>
      </c>
      <c r="R474" t="s">
        <v>136</v>
      </c>
      <c r="S474" t="s">
        <v>136</v>
      </c>
      <c r="T474" t="s">
        <v>2636</v>
      </c>
      <c r="U474" t="s">
        <v>2637</v>
      </c>
      <c r="V474" t="s">
        <v>136</v>
      </c>
      <c r="W474" t="s">
        <v>254</v>
      </c>
      <c r="X474" t="s">
        <v>255</v>
      </c>
      <c r="Y474" t="s">
        <v>2638</v>
      </c>
      <c r="Z474" t="s">
        <v>2639</v>
      </c>
      <c r="AA474" t="s">
        <v>164</v>
      </c>
      <c r="AB474" t="s">
        <v>165</v>
      </c>
      <c r="AC474" t="s">
        <v>2640</v>
      </c>
      <c r="AD474" t="s">
        <v>688</v>
      </c>
    </row>
    <row r="475" spans="1:30">
      <c r="A475" t="s">
        <v>2641</v>
      </c>
      <c r="B475" t="s">
        <v>2641</v>
      </c>
      <c r="C475" s="3">
        <v>1851.844482</v>
      </c>
      <c r="D475" s="3">
        <v>87140</v>
      </c>
      <c r="E475" s="3">
        <v>1504.543579</v>
      </c>
      <c r="F475" s="3">
        <v>62714</v>
      </c>
      <c r="G475" s="3">
        <v>1374.42395</v>
      </c>
      <c r="H475" s="3">
        <v>69343</v>
      </c>
      <c r="I475" s="3">
        <v>469.555878</v>
      </c>
      <c r="J475" s="3">
        <v>23964</v>
      </c>
      <c r="K475" s="3">
        <v>275.07843</v>
      </c>
      <c r="L475" s="3">
        <v>14992</v>
      </c>
      <c r="M475" s="3">
        <v>797.619873</v>
      </c>
      <c r="N475">
        <v>39189</v>
      </c>
      <c r="O475" s="16">
        <v>9.66633669423679e-5</v>
      </c>
      <c r="P475">
        <v>-2.22818035328726</v>
      </c>
      <c r="Q475" t="s">
        <v>131</v>
      </c>
      <c r="R475" t="s">
        <v>136</v>
      </c>
      <c r="S475" t="s">
        <v>136</v>
      </c>
      <c r="T475" t="s">
        <v>168</v>
      </c>
      <c r="U475" t="s">
        <v>136</v>
      </c>
      <c r="V475" t="s">
        <v>136</v>
      </c>
      <c r="W475" t="s">
        <v>136</v>
      </c>
      <c r="X475" t="s">
        <v>136</v>
      </c>
      <c r="Y475" t="s">
        <v>2642</v>
      </c>
      <c r="Z475" t="s">
        <v>2643</v>
      </c>
      <c r="AA475" t="s">
        <v>164</v>
      </c>
      <c r="AB475" t="s">
        <v>165</v>
      </c>
      <c r="AC475" t="s">
        <v>2644</v>
      </c>
      <c r="AD475" t="s">
        <v>176</v>
      </c>
    </row>
    <row r="476" spans="1:30">
      <c r="A476" t="s">
        <v>2645</v>
      </c>
      <c r="B476" t="s">
        <v>2645</v>
      </c>
      <c r="C476" s="3">
        <v>6.59875</v>
      </c>
      <c r="D476" s="3">
        <v>186</v>
      </c>
      <c r="E476" s="3">
        <v>5.353435</v>
      </c>
      <c r="F476" s="3">
        <v>134</v>
      </c>
      <c r="G476" s="3">
        <v>4.188591</v>
      </c>
      <c r="H476" s="3">
        <v>127</v>
      </c>
      <c r="I476" s="3">
        <v>0.553859</v>
      </c>
      <c r="J476" s="3">
        <v>17</v>
      </c>
      <c r="K476" s="3">
        <v>1.198311</v>
      </c>
      <c r="L476" s="3">
        <v>40</v>
      </c>
      <c r="M476" s="3">
        <v>2.311249</v>
      </c>
      <c r="N476">
        <v>69</v>
      </c>
      <c r="O476">
        <v>0.000668722818508373</v>
      </c>
      <c r="P476">
        <v>-2.49282843295706</v>
      </c>
      <c r="Q476" t="s">
        <v>131</v>
      </c>
      <c r="R476" t="s">
        <v>136</v>
      </c>
      <c r="S476" t="s">
        <v>136</v>
      </c>
      <c r="T476" t="s">
        <v>136</v>
      </c>
      <c r="U476" t="s">
        <v>136</v>
      </c>
      <c r="V476" t="s">
        <v>136</v>
      </c>
      <c r="W476" t="s">
        <v>136</v>
      </c>
      <c r="X476" t="s">
        <v>136</v>
      </c>
      <c r="Y476" t="s">
        <v>2646</v>
      </c>
      <c r="Z476" t="s">
        <v>136</v>
      </c>
      <c r="AA476" t="s">
        <v>164</v>
      </c>
      <c r="AB476" t="s">
        <v>165</v>
      </c>
      <c r="AC476" t="s">
        <v>2647</v>
      </c>
      <c r="AD476" t="s">
        <v>136</v>
      </c>
    </row>
    <row r="477" spans="1:30">
      <c r="A477" t="s">
        <v>2648</v>
      </c>
      <c r="B477" t="s">
        <v>2648</v>
      </c>
      <c r="C477" s="3">
        <v>79.031563</v>
      </c>
      <c r="D477" s="3">
        <v>5427</v>
      </c>
      <c r="E477" s="3">
        <v>210.290802</v>
      </c>
      <c r="F477" s="3">
        <v>12792</v>
      </c>
      <c r="G477" s="3">
        <v>92.976181</v>
      </c>
      <c r="H477" s="3">
        <v>6846</v>
      </c>
      <c r="I477" s="3">
        <v>24.057108</v>
      </c>
      <c r="J477" s="3">
        <v>1792</v>
      </c>
      <c r="K477" s="3">
        <v>52.304226</v>
      </c>
      <c r="L477" s="3">
        <v>4160</v>
      </c>
      <c r="M477" s="3">
        <v>38.272945</v>
      </c>
      <c r="N477">
        <v>2744</v>
      </c>
      <c r="O477">
        <v>0.000975096855602141</v>
      </c>
      <c r="P477">
        <v>-2.46791201224871</v>
      </c>
      <c r="Q477" t="s">
        <v>131</v>
      </c>
      <c r="R477" t="s">
        <v>241</v>
      </c>
      <c r="S477" t="s">
        <v>242</v>
      </c>
      <c r="T477" t="s">
        <v>2649</v>
      </c>
      <c r="U477" t="s">
        <v>2650</v>
      </c>
      <c r="V477" t="s">
        <v>1195</v>
      </c>
      <c r="W477" t="s">
        <v>136</v>
      </c>
      <c r="X477" t="s">
        <v>136</v>
      </c>
      <c r="Y477" t="s">
        <v>2651</v>
      </c>
      <c r="Z477" t="s">
        <v>2652</v>
      </c>
      <c r="AA477" t="s">
        <v>164</v>
      </c>
      <c r="AB477" t="s">
        <v>165</v>
      </c>
      <c r="AC477" t="s">
        <v>2653</v>
      </c>
      <c r="AD477" t="s">
        <v>1278</v>
      </c>
    </row>
    <row r="478" spans="1:30">
      <c r="A478" t="s">
        <v>2654</v>
      </c>
      <c r="B478" t="s">
        <v>2654</v>
      </c>
      <c r="C478" s="3">
        <v>32.946716</v>
      </c>
      <c r="D478" s="3">
        <v>838</v>
      </c>
      <c r="E478" s="3">
        <v>42.157703</v>
      </c>
      <c r="F478" s="3">
        <v>950</v>
      </c>
      <c r="G478" s="3">
        <v>24.80068</v>
      </c>
      <c r="H478" s="3">
        <v>676</v>
      </c>
      <c r="I478" s="3">
        <v>7.99972</v>
      </c>
      <c r="J478" s="3">
        <v>221</v>
      </c>
      <c r="K478" s="3">
        <v>4.758175</v>
      </c>
      <c r="L478" s="3">
        <v>141</v>
      </c>
      <c r="M478" s="3">
        <v>18.034506</v>
      </c>
      <c r="N478">
        <v>479</v>
      </c>
      <c r="O478">
        <v>0.00129129569313585</v>
      </c>
      <c r="P478">
        <v>-2.33290137919647</v>
      </c>
      <c r="Q478" t="s">
        <v>131</v>
      </c>
      <c r="R478" t="s">
        <v>1360</v>
      </c>
      <c r="S478" t="s">
        <v>1361</v>
      </c>
      <c r="T478" t="s">
        <v>2655</v>
      </c>
      <c r="U478" t="s">
        <v>2656</v>
      </c>
      <c r="V478" t="s">
        <v>2657</v>
      </c>
      <c r="W478" t="s">
        <v>1360</v>
      </c>
      <c r="X478" t="s">
        <v>1361</v>
      </c>
      <c r="Y478" t="s">
        <v>2658</v>
      </c>
      <c r="Z478" t="s">
        <v>2659</v>
      </c>
      <c r="AA478" t="s">
        <v>2660</v>
      </c>
      <c r="AB478" t="s">
        <v>1361</v>
      </c>
      <c r="AC478" t="s">
        <v>2661</v>
      </c>
      <c r="AD478" t="s">
        <v>2662</v>
      </c>
    </row>
    <row r="479" spans="1:30">
      <c r="A479" t="s">
        <v>2663</v>
      </c>
      <c r="B479" t="s">
        <v>2663</v>
      </c>
      <c r="C479" s="3">
        <v>218.324127</v>
      </c>
      <c r="D479" s="3">
        <v>7719</v>
      </c>
      <c r="E479" s="3">
        <v>287.28891</v>
      </c>
      <c r="F479" s="3">
        <v>8998</v>
      </c>
      <c r="G479" s="3">
        <v>186.640518</v>
      </c>
      <c r="H479" s="3">
        <v>7075</v>
      </c>
      <c r="I479" s="3">
        <v>34.655899</v>
      </c>
      <c r="J479" s="3">
        <v>1329</v>
      </c>
      <c r="K479" s="3">
        <v>40.889633</v>
      </c>
      <c r="L479" s="3">
        <v>1675</v>
      </c>
      <c r="M479" s="3">
        <v>137.323212</v>
      </c>
      <c r="N479">
        <v>5070</v>
      </c>
      <c r="O479">
        <v>0.00227342314954242</v>
      </c>
      <c r="P479">
        <v>-2.30729966750674</v>
      </c>
      <c r="Q479" t="s">
        <v>131</v>
      </c>
      <c r="R479" t="s">
        <v>1360</v>
      </c>
      <c r="S479" t="s">
        <v>1361</v>
      </c>
      <c r="T479" t="s">
        <v>2664</v>
      </c>
      <c r="U479" t="s">
        <v>2665</v>
      </c>
      <c r="V479" t="s">
        <v>136</v>
      </c>
      <c r="W479" t="s">
        <v>1360</v>
      </c>
      <c r="X479" t="s">
        <v>1361</v>
      </c>
      <c r="Y479" t="s">
        <v>2666</v>
      </c>
      <c r="Z479" t="s">
        <v>2667</v>
      </c>
      <c r="AA479" t="s">
        <v>2660</v>
      </c>
      <c r="AB479" t="s">
        <v>1361</v>
      </c>
      <c r="AC479" t="s">
        <v>2668</v>
      </c>
      <c r="AD479" t="s">
        <v>2669</v>
      </c>
    </row>
    <row r="480" spans="1:30">
      <c r="A480" t="s">
        <v>2670</v>
      </c>
      <c r="B480" t="s">
        <v>2670</v>
      </c>
      <c r="C480" s="3">
        <v>17.82361</v>
      </c>
      <c r="D480" s="3">
        <v>2355</v>
      </c>
      <c r="E480" s="3">
        <v>29.682631</v>
      </c>
      <c r="F480" s="3">
        <v>3474</v>
      </c>
      <c r="G480" s="3">
        <v>13.385338</v>
      </c>
      <c r="H480" s="3">
        <v>1896</v>
      </c>
      <c r="I480" s="3">
        <v>4.962173</v>
      </c>
      <c r="J480" s="3">
        <v>711</v>
      </c>
      <c r="K480" s="3">
        <v>12.765205</v>
      </c>
      <c r="L480" s="3">
        <v>1953</v>
      </c>
      <c r="M480" s="3">
        <v>3.701934</v>
      </c>
      <c r="N480">
        <v>511</v>
      </c>
      <c r="O480">
        <v>0.00400898197005017</v>
      </c>
      <c r="P480">
        <v>-2.20255215794107</v>
      </c>
      <c r="Q480" t="s">
        <v>131</v>
      </c>
      <c r="R480" t="s">
        <v>186</v>
      </c>
      <c r="S480" t="s">
        <v>187</v>
      </c>
      <c r="T480" t="s">
        <v>2671</v>
      </c>
      <c r="U480" t="s">
        <v>2672</v>
      </c>
      <c r="V480" t="s">
        <v>386</v>
      </c>
      <c r="W480" t="s">
        <v>186</v>
      </c>
      <c r="X480" t="s">
        <v>187</v>
      </c>
      <c r="Y480" t="s">
        <v>2673</v>
      </c>
      <c r="Z480" t="s">
        <v>2674</v>
      </c>
      <c r="AA480" t="s">
        <v>209</v>
      </c>
      <c r="AB480" t="s">
        <v>187</v>
      </c>
      <c r="AC480" t="s">
        <v>2675</v>
      </c>
      <c r="AD480" t="s">
        <v>2676</v>
      </c>
    </row>
    <row r="481" spans="1:30">
      <c r="A481" t="s">
        <v>2677</v>
      </c>
      <c r="B481" t="s">
        <v>2677</v>
      </c>
      <c r="C481" s="3">
        <v>18.714609</v>
      </c>
      <c r="D481" s="3">
        <v>321</v>
      </c>
      <c r="E481" s="3">
        <v>178.369583</v>
      </c>
      <c r="F481" s="3">
        <v>2708</v>
      </c>
      <c r="G481" s="3">
        <v>12.962085</v>
      </c>
      <c r="H481" s="3">
        <v>239</v>
      </c>
      <c r="I481" s="3">
        <v>0.810908</v>
      </c>
      <c r="J481" s="3">
        <v>16</v>
      </c>
      <c r="K481" s="3">
        <v>0.807246</v>
      </c>
      <c r="L481" s="3">
        <v>17</v>
      </c>
      <c r="M481" s="3">
        <v>1.141421</v>
      </c>
      <c r="N481">
        <v>21</v>
      </c>
      <c r="O481" s="16">
        <v>3.75153985034289e-10</v>
      </c>
      <c r="P481">
        <v>-6.3173612646318</v>
      </c>
      <c r="Q481" t="s">
        <v>131</v>
      </c>
      <c r="R481" t="s">
        <v>136</v>
      </c>
      <c r="S481" t="s">
        <v>136</v>
      </c>
      <c r="T481" t="s">
        <v>2051</v>
      </c>
      <c r="U481" t="s">
        <v>2678</v>
      </c>
      <c r="V481" t="s">
        <v>136</v>
      </c>
      <c r="W481" t="s">
        <v>136</v>
      </c>
      <c r="X481" t="s">
        <v>136</v>
      </c>
      <c r="Y481" t="s">
        <v>136</v>
      </c>
      <c r="Z481" t="s">
        <v>2679</v>
      </c>
      <c r="AA481" t="s">
        <v>164</v>
      </c>
      <c r="AB481" t="s">
        <v>165</v>
      </c>
      <c r="AC481" t="s">
        <v>313</v>
      </c>
      <c r="AD481" t="s">
        <v>144</v>
      </c>
    </row>
    <row r="482" spans="1:30">
      <c r="A482" t="s">
        <v>2680</v>
      </c>
      <c r="B482" t="s">
        <v>2680</v>
      </c>
      <c r="C482" s="3">
        <v>1.091908</v>
      </c>
      <c r="D482" s="3">
        <v>62</v>
      </c>
      <c r="E482" s="3">
        <v>1.164501</v>
      </c>
      <c r="F482" s="3">
        <v>59</v>
      </c>
      <c r="G482" s="3">
        <v>0.563183</v>
      </c>
      <c r="H482" s="3">
        <v>35</v>
      </c>
      <c r="I482" s="3">
        <v>0.337506</v>
      </c>
      <c r="J482" s="3">
        <v>21</v>
      </c>
      <c r="K482" s="3">
        <v>0.287357</v>
      </c>
      <c r="L482" s="3">
        <v>19</v>
      </c>
      <c r="M482" s="3">
        <v>0.168574</v>
      </c>
      <c r="N482">
        <v>10</v>
      </c>
      <c r="O482">
        <v>0.00139393023058213</v>
      </c>
      <c r="P482">
        <v>-2.44767380145478</v>
      </c>
      <c r="Q482" t="s">
        <v>131</v>
      </c>
      <c r="R482" t="s">
        <v>136</v>
      </c>
      <c r="S482" t="s">
        <v>136</v>
      </c>
      <c r="T482" t="s">
        <v>168</v>
      </c>
      <c r="U482" t="s">
        <v>136</v>
      </c>
      <c r="V482" t="s">
        <v>136</v>
      </c>
      <c r="W482" t="s">
        <v>136</v>
      </c>
      <c r="X482" t="s">
        <v>136</v>
      </c>
      <c r="Y482" t="s">
        <v>2681</v>
      </c>
      <c r="Z482" t="s">
        <v>2682</v>
      </c>
      <c r="AA482" t="s">
        <v>164</v>
      </c>
      <c r="AB482" t="s">
        <v>165</v>
      </c>
      <c r="AC482" t="s">
        <v>2683</v>
      </c>
      <c r="AD482" t="s">
        <v>176</v>
      </c>
    </row>
    <row r="483" spans="1:30">
      <c r="A483" t="s">
        <v>2684</v>
      </c>
      <c r="B483" t="s">
        <v>2684</v>
      </c>
      <c r="C483" s="3">
        <v>2.722929</v>
      </c>
      <c r="D483" s="3">
        <v>157</v>
      </c>
      <c r="E483" s="3">
        <v>0.40145</v>
      </c>
      <c r="F483" s="3">
        <v>21</v>
      </c>
      <c r="G483" s="3">
        <v>2.649541</v>
      </c>
      <c r="H483" s="3">
        <v>164</v>
      </c>
      <c r="I483" s="3">
        <v>28.172823</v>
      </c>
      <c r="J483" s="3">
        <v>1758</v>
      </c>
      <c r="K483" s="3">
        <v>9.514189</v>
      </c>
      <c r="L483" s="3">
        <v>634</v>
      </c>
      <c r="M483" s="3">
        <v>6.391864</v>
      </c>
      <c r="N483">
        <v>384</v>
      </c>
      <c r="O483">
        <v>0.00331330819993719</v>
      </c>
      <c r="P483">
        <v>2.25320958922375</v>
      </c>
      <c r="Q483" t="s">
        <v>157</v>
      </c>
      <c r="R483" t="s">
        <v>232</v>
      </c>
      <c r="S483" t="s">
        <v>233</v>
      </c>
      <c r="T483" t="s">
        <v>2685</v>
      </c>
      <c r="U483" t="s">
        <v>2686</v>
      </c>
      <c r="V483" t="s">
        <v>136</v>
      </c>
      <c r="W483" t="s">
        <v>232</v>
      </c>
      <c r="X483" t="s">
        <v>233</v>
      </c>
      <c r="Y483" t="s">
        <v>2687</v>
      </c>
      <c r="Z483" t="s">
        <v>2688</v>
      </c>
      <c r="AA483" t="s">
        <v>237</v>
      </c>
      <c r="AB483" t="s">
        <v>233</v>
      </c>
      <c r="AC483" t="s">
        <v>2689</v>
      </c>
      <c r="AD483" t="s">
        <v>2690</v>
      </c>
    </row>
    <row r="484" spans="1:30">
      <c r="A484" t="s">
        <v>2691</v>
      </c>
      <c r="B484" t="s">
        <v>2691</v>
      </c>
      <c r="C484" s="3">
        <v>3.03374</v>
      </c>
      <c r="D484" s="3">
        <v>57</v>
      </c>
      <c r="E484" s="3">
        <v>5.902514</v>
      </c>
      <c r="F484" s="3">
        <v>98</v>
      </c>
      <c r="G484" s="3">
        <v>3.785322</v>
      </c>
      <c r="H484" s="3">
        <v>76</v>
      </c>
      <c r="I484" s="3">
        <v>0.889572</v>
      </c>
      <c r="J484" s="3">
        <v>19</v>
      </c>
      <c r="K484" s="3">
        <v>0.521734</v>
      </c>
      <c r="L484" s="3">
        <v>12</v>
      </c>
      <c r="M484" s="3">
        <v>1.757999</v>
      </c>
      <c r="N484">
        <v>35</v>
      </c>
      <c r="O484">
        <v>0.00163723240630466</v>
      </c>
      <c r="P484">
        <v>-2.57414263232821</v>
      </c>
      <c r="Q484" t="s">
        <v>131</v>
      </c>
      <c r="R484" t="s">
        <v>136</v>
      </c>
      <c r="S484" t="s">
        <v>136</v>
      </c>
      <c r="T484" t="s">
        <v>136</v>
      </c>
      <c r="U484" t="s">
        <v>136</v>
      </c>
      <c r="V484" t="s">
        <v>136</v>
      </c>
      <c r="W484" t="s">
        <v>136</v>
      </c>
      <c r="X484" t="s">
        <v>136</v>
      </c>
      <c r="Y484" t="s">
        <v>136</v>
      </c>
      <c r="Z484" t="s">
        <v>136</v>
      </c>
      <c r="AA484" t="s">
        <v>164</v>
      </c>
      <c r="AB484" t="s">
        <v>165</v>
      </c>
      <c r="AC484" t="s">
        <v>2692</v>
      </c>
      <c r="AD484" t="s">
        <v>136</v>
      </c>
    </row>
    <row r="485" spans="1:30">
      <c r="A485" t="s">
        <v>2693</v>
      </c>
      <c r="B485" t="s">
        <v>2693</v>
      </c>
      <c r="C485" s="3">
        <v>19.361744</v>
      </c>
      <c r="D485" s="3">
        <v>829</v>
      </c>
      <c r="E485" s="3">
        <v>37.147526</v>
      </c>
      <c r="F485" s="3">
        <v>1408</v>
      </c>
      <c r="G485" s="3">
        <v>21.720306</v>
      </c>
      <c r="H485" s="3">
        <v>997</v>
      </c>
      <c r="I485" s="3">
        <v>2.637241</v>
      </c>
      <c r="J485" s="3">
        <v>123</v>
      </c>
      <c r="K485" s="3">
        <v>2.108828</v>
      </c>
      <c r="L485" s="3">
        <v>105</v>
      </c>
      <c r="M485" s="3">
        <v>6.520892</v>
      </c>
      <c r="N485">
        <v>292</v>
      </c>
      <c r="O485" s="16">
        <v>2.86693831891067e-6</v>
      </c>
      <c r="P485">
        <v>-3.39769768872176</v>
      </c>
      <c r="Q485" t="s">
        <v>131</v>
      </c>
      <c r="R485" t="s">
        <v>2694</v>
      </c>
      <c r="S485" t="s">
        <v>2695</v>
      </c>
      <c r="T485" t="s">
        <v>2696</v>
      </c>
      <c r="U485" t="s">
        <v>2697</v>
      </c>
      <c r="V485" t="s">
        <v>2698</v>
      </c>
      <c r="W485" t="s">
        <v>254</v>
      </c>
      <c r="X485" t="s">
        <v>255</v>
      </c>
      <c r="Y485" t="s">
        <v>2699</v>
      </c>
      <c r="Z485" t="s">
        <v>2700</v>
      </c>
      <c r="AA485" t="s">
        <v>153</v>
      </c>
      <c r="AB485" t="s">
        <v>138</v>
      </c>
      <c r="AC485" t="s">
        <v>2701</v>
      </c>
      <c r="AD485" t="s">
        <v>144</v>
      </c>
    </row>
    <row r="486" spans="1:30">
      <c r="A486" t="s">
        <v>2702</v>
      </c>
      <c r="B486" t="s">
        <v>2702</v>
      </c>
      <c r="C486" s="3">
        <v>1.945155</v>
      </c>
      <c r="D486" s="3">
        <v>86</v>
      </c>
      <c r="E486" s="3">
        <v>1.672801</v>
      </c>
      <c r="F486" s="3">
        <v>66</v>
      </c>
      <c r="G486" s="3">
        <v>1.803065</v>
      </c>
      <c r="H486" s="3">
        <v>86</v>
      </c>
      <c r="I486" s="3">
        <v>0.374868</v>
      </c>
      <c r="J486" s="3">
        <v>18</v>
      </c>
      <c r="K486" s="3">
        <v>0.865308</v>
      </c>
      <c r="L486" s="3">
        <v>45</v>
      </c>
      <c r="M486" s="3">
        <v>0.449834</v>
      </c>
      <c r="N486">
        <v>21</v>
      </c>
      <c r="O486">
        <v>0.000571859072231969</v>
      </c>
      <c r="P486">
        <v>-2.24251711249628</v>
      </c>
      <c r="Q486" t="s">
        <v>131</v>
      </c>
      <c r="R486" t="s">
        <v>136</v>
      </c>
      <c r="S486" t="s">
        <v>136</v>
      </c>
      <c r="T486" t="s">
        <v>430</v>
      </c>
      <c r="U486" t="s">
        <v>2703</v>
      </c>
      <c r="V486" t="s">
        <v>136</v>
      </c>
      <c r="W486" t="s">
        <v>136</v>
      </c>
      <c r="X486" t="s">
        <v>136</v>
      </c>
      <c r="Y486" t="s">
        <v>433</v>
      </c>
      <c r="Z486" t="s">
        <v>2704</v>
      </c>
      <c r="AA486" t="s">
        <v>141</v>
      </c>
      <c r="AB486" t="s">
        <v>142</v>
      </c>
      <c r="AC486" t="s">
        <v>2705</v>
      </c>
      <c r="AD486" t="s">
        <v>309</v>
      </c>
    </row>
    <row r="487" spans="1:30">
      <c r="A487" t="s">
        <v>2706</v>
      </c>
      <c r="B487" t="s">
        <v>2706</v>
      </c>
      <c r="C487" s="3">
        <v>0.236866</v>
      </c>
      <c r="D487" s="3">
        <v>21</v>
      </c>
      <c r="E487" s="3">
        <v>0</v>
      </c>
      <c r="F487" s="3">
        <v>0</v>
      </c>
      <c r="G487" s="3">
        <v>0.471771</v>
      </c>
      <c r="H487" s="3">
        <v>45</v>
      </c>
      <c r="I487" s="3">
        <v>2.849839</v>
      </c>
      <c r="J487" s="3">
        <v>273</v>
      </c>
      <c r="K487" s="3">
        <v>12.320086</v>
      </c>
      <c r="L487" s="3">
        <v>1257</v>
      </c>
      <c r="M487" s="3">
        <v>0.899306</v>
      </c>
      <c r="N487">
        <v>83</v>
      </c>
      <c r="O487">
        <v>0.00314813634303766</v>
      </c>
      <c r="P487">
        <v>3.42046284533066</v>
      </c>
      <c r="Q487" t="s">
        <v>157</v>
      </c>
      <c r="R487" t="s">
        <v>137</v>
      </c>
      <c r="S487" t="s">
        <v>138</v>
      </c>
      <c r="T487" t="s">
        <v>2707</v>
      </c>
      <c r="U487" t="s">
        <v>2708</v>
      </c>
      <c r="V487" t="s">
        <v>2709</v>
      </c>
      <c r="W487" t="s">
        <v>136</v>
      </c>
      <c r="X487" t="s">
        <v>136</v>
      </c>
      <c r="Y487" t="s">
        <v>2710</v>
      </c>
      <c r="Z487" t="s">
        <v>2711</v>
      </c>
      <c r="AA487" t="s">
        <v>153</v>
      </c>
      <c r="AB487" t="s">
        <v>138</v>
      </c>
      <c r="AC487" t="s">
        <v>2712</v>
      </c>
      <c r="AD487" t="s">
        <v>2713</v>
      </c>
    </row>
    <row r="488" spans="1:30">
      <c r="A488" t="s">
        <v>2714</v>
      </c>
      <c r="B488" t="s">
        <v>2714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0.83139</v>
      </c>
      <c r="J488" s="3">
        <v>38</v>
      </c>
      <c r="K488" s="3">
        <v>1.062143</v>
      </c>
      <c r="L488" s="3">
        <v>52</v>
      </c>
      <c r="M488" s="3">
        <v>0.943108</v>
      </c>
      <c r="N488">
        <v>41</v>
      </c>
      <c r="O488" s="16">
        <v>1.95114177368115e-5</v>
      </c>
      <c r="P488">
        <v>5.59633939921832</v>
      </c>
      <c r="Q488" t="s">
        <v>157</v>
      </c>
      <c r="R488" t="s">
        <v>232</v>
      </c>
      <c r="S488" t="s">
        <v>233</v>
      </c>
      <c r="T488" t="s">
        <v>2715</v>
      </c>
      <c r="U488" t="s">
        <v>2716</v>
      </c>
      <c r="V488" t="s">
        <v>136</v>
      </c>
      <c r="W488" t="s">
        <v>232</v>
      </c>
      <c r="X488" t="s">
        <v>233</v>
      </c>
      <c r="Y488" t="s">
        <v>2717</v>
      </c>
      <c r="Z488" t="s">
        <v>2718</v>
      </c>
      <c r="AA488" t="s">
        <v>237</v>
      </c>
      <c r="AB488" t="s">
        <v>233</v>
      </c>
      <c r="AC488" t="s">
        <v>2719</v>
      </c>
      <c r="AD488" t="s">
        <v>1142</v>
      </c>
    </row>
    <row r="489" spans="1:30">
      <c r="A489" t="s">
        <v>2720</v>
      </c>
      <c r="B489" t="s">
        <v>2720</v>
      </c>
      <c r="C489" s="3">
        <v>1.174558</v>
      </c>
      <c r="D489" s="3">
        <v>44</v>
      </c>
      <c r="E489" s="3">
        <v>0.153569</v>
      </c>
      <c r="F489" s="3">
        <v>5</v>
      </c>
      <c r="G489" s="3">
        <v>0.71942</v>
      </c>
      <c r="H489" s="3">
        <v>29</v>
      </c>
      <c r="I489" s="3">
        <v>6.538805</v>
      </c>
      <c r="J489" s="3">
        <v>261</v>
      </c>
      <c r="K489" s="3">
        <v>4.898903</v>
      </c>
      <c r="L489" s="3">
        <v>209</v>
      </c>
      <c r="M489" s="3">
        <v>5.086951</v>
      </c>
      <c r="N489">
        <v>195</v>
      </c>
      <c r="O489">
        <v>0.0001606294848744</v>
      </c>
      <c r="P489">
        <v>2.37751110966989</v>
      </c>
      <c r="Q489" t="s">
        <v>157</v>
      </c>
      <c r="R489" t="s">
        <v>594</v>
      </c>
      <c r="S489" t="s">
        <v>165</v>
      </c>
      <c r="T489" t="s">
        <v>136</v>
      </c>
      <c r="U489" t="s">
        <v>136</v>
      </c>
      <c r="V489" t="s">
        <v>136</v>
      </c>
      <c r="W489" t="s">
        <v>136</v>
      </c>
      <c r="X489" t="s">
        <v>136</v>
      </c>
      <c r="Y489" t="s">
        <v>2721</v>
      </c>
      <c r="Z489" t="s">
        <v>136</v>
      </c>
      <c r="AA489" t="s">
        <v>164</v>
      </c>
      <c r="AB489" t="s">
        <v>165</v>
      </c>
      <c r="AC489" t="s">
        <v>2722</v>
      </c>
      <c r="AD489" t="s">
        <v>136</v>
      </c>
    </row>
    <row r="490" spans="1:30">
      <c r="A490" t="s">
        <v>2723</v>
      </c>
      <c r="B490" t="s">
        <v>2723</v>
      </c>
      <c r="C490" s="3">
        <v>1.474974</v>
      </c>
      <c r="D490" s="3">
        <v>62</v>
      </c>
      <c r="E490" s="3">
        <v>0.368441</v>
      </c>
      <c r="F490" s="3">
        <v>14</v>
      </c>
      <c r="G490" s="3">
        <v>0.938581</v>
      </c>
      <c r="H490" s="3">
        <v>43</v>
      </c>
      <c r="I490" s="3">
        <v>9.827628</v>
      </c>
      <c r="J490" s="3">
        <v>447</v>
      </c>
      <c r="K490" s="3">
        <v>11.282948</v>
      </c>
      <c r="L490" s="3">
        <v>548</v>
      </c>
      <c r="M490" s="3">
        <v>8.047257</v>
      </c>
      <c r="N490">
        <v>353</v>
      </c>
      <c r="O490" s="16">
        <v>7.03019569080154e-9</v>
      </c>
      <c r="P490">
        <v>2.75739326953846</v>
      </c>
      <c r="Q490" t="s">
        <v>157</v>
      </c>
      <c r="R490" t="s">
        <v>136</v>
      </c>
      <c r="S490" t="s">
        <v>136</v>
      </c>
      <c r="T490" t="s">
        <v>1829</v>
      </c>
      <c r="U490" t="s">
        <v>2724</v>
      </c>
      <c r="V490" t="s">
        <v>955</v>
      </c>
      <c r="W490" t="s">
        <v>136</v>
      </c>
      <c r="X490" t="s">
        <v>136</v>
      </c>
      <c r="Y490" t="s">
        <v>1960</v>
      </c>
      <c r="Z490" t="s">
        <v>2725</v>
      </c>
      <c r="AA490" t="s">
        <v>141</v>
      </c>
      <c r="AB490" t="s">
        <v>142</v>
      </c>
      <c r="AC490" t="s">
        <v>2726</v>
      </c>
      <c r="AD490" t="s">
        <v>1834</v>
      </c>
    </row>
    <row r="491" spans="1:30">
      <c r="A491" t="s">
        <v>2727</v>
      </c>
      <c r="B491" t="s">
        <v>2727</v>
      </c>
      <c r="C491" s="3">
        <v>0.13191</v>
      </c>
      <c r="D491" s="3">
        <v>6</v>
      </c>
      <c r="E491" s="3">
        <v>0</v>
      </c>
      <c r="F491" s="3">
        <v>0</v>
      </c>
      <c r="G491" s="3">
        <v>0</v>
      </c>
      <c r="H491" s="3">
        <v>0</v>
      </c>
      <c r="I491" s="3">
        <v>0.79381</v>
      </c>
      <c r="J491" s="3">
        <v>39</v>
      </c>
      <c r="K491" s="3">
        <v>1.091685</v>
      </c>
      <c r="L491" s="3">
        <v>57</v>
      </c>
      <c r="M491" s="3">
        <v>1.195364</v>
      </c>
      <c r="N491">
        <v>56</v>
      </c>
      <c r="O491">
        <v>0.00421983390687841</v>
      </c>
      <c r="P491">
        <v>3.3831398573564</v>
      </c>
      <c r="Q491" t="s">
        <v>157</v>
      </c>
      <c r="R491" t="s">
        <v>136</v>
      </c>
      <c r="S491" t="s">
        <v>136</v>
      </c>
      <c r="T491" t="s">
        <v>168</v>
      </c>
      <c r="U491" t="s">
        <v>136</v>
      </c>
      <c r="V491" t="s">
        <v>136</v>
      </c>
      <c r="W491" t="s">
        <v>136</v>
      </c>
      <c r="X491" t="s">
        <v>136</v>
      </c>
      <c r="Y491" t="s">
        <v>136</v>
      </c>
      <c r="Z491" t="s">
        <v>136</v>
      </c>
      <c r="AA491" t="s">
        <v>164</v>
      </c>
      <c r="AB491" t="s">
        <v>165</v>
      </c>
      <c r="AC491" t="s">
        <v>2728</v>
      </c>
      <c r="AD491" t="s">
        <v>176</v>
      </c>
    </row>
    <row r="492" spans="1:30">
      <c r="A492" t="s">
        <v>2729</v>
      </c>
      <c r="B492" t="s">
        <v>2729</v>
      </c>
      <c r="C492" s="3">
        <v>0.044634</v>
      </c>
      <c r="D492" s="3">
        <v>4</v>
      </c>
      <c r="E492" s="3">
        <v>0</v>
      </c>
      <c r="F492" s="3">
        <v>0</v>
      </c>
      <c r="G492" s="3">
        <v>0.051911</v>
      </c>
      <c r="H492" s="3">
        <v>5</v>
      </c>
      <c r="I492" s="3">
        <v>0.643769</v>
      </c>
      <c r="J492" s="3">
        <v>55</v>
      </c>
      <c r="K492" s="3">
        <v>0.980468</v>
      </c>
      <c r="L492" s="3">
        <v>89</v>
      </c>
      <c r="M492" s="3">
        <v>0.489493</v>
      </c>
      <c r="N492">
        <v>40</v>
      </c>
      <c r="O492">
        <v>0.000359985179878466</v>
      </c>
      <c r="P492">
        <v>3.33975595820941</v>
      </c>
      <c r="Q492" t="s">
        <v>157</v>
      </c>
      <c r="R492" t="s">
        <v>254</v>
      </c>
      <c r="S492" t="s">
        <v>255</v>
      </c>
      <c r="T492" t="s">
        <v>2185</v>
      </c>
      <c r="U492" t="s">
        <v>2730</v>
      </c>
      <c r="V492" t="s">
        <v>264</v>
      </c>
      <c r="W492" t="s">
        <v>190</v>
      </c>
      <c r="X492" t="s">
        <v>191</v>
      </c>
      <c r="Y492" t="s">
        <v>1318</v>
      </c>
      <c r="Z492" t="s">
        <v>2516</v>
      </c>
      <c r="AA492" t="s">
        <v>164</v>
      </c>
      <c r="AB492" t="s">
        <v>165</v>
      </c>
      <c r="AC492" t="s">
        <v>2731</v>
      </c>
      <c r="AD492" t="s">
        <v>2189</v>
      </c>
    </row>
    <row r="493" spans="1:30">
      <c r="A493" t="s">
        <v>2732</v>
      </c>
      <c r="B493" t="s">
        <v>2732</v>
      </c>
      <c r="C493" s="3">
        <v>1.203712</v>
      </c>
      <c r="D493" s="3">
        <v>50</v>
      </c>
      <c r="E493" s="3">
        <v>0.380738</v>
      </c>
      <c r="F493" s="3">
        <v>14</v>
      </c>
      <c r="G493" s="3">
        <v>1.168747</v>
      </c>
      <c r="H493" s="3">
        <v>52</v>
      </c>
      <c r="I493" s="3">
        <v>5.06191</v>
      </c>
      <c r="J493" s="3">
        <v>225</v>
      </c>
      <c r="K493" s="3">
        <v>12.26097</v>
      </c>
      <c r="L493" s="3">
        <v>580</v>
      </c>
      <c r="M493" s="3">
        <v>4.335535</v>
      </c>
      <c r="N493">
        <v>185</v>
      </c>
      <c r="O493">
        <v>0.000467896589202106</v>
      </c>
      <c r="P493">
        <v>2.30425005567645</v>
      </c>
      <c r="Q493" t="s">
        <v>157</v>
      </c>
      <c r="R493" t="s">
        <v>136</v>
      </c>
      <c r="S493" t="s">
        <v>136</v>
      </c>
      <c r="T493" t="s">
        <v>2733</v>
      </c>
      <c r="U493" t="s">
        <v>2734</v>
      </c>
      <c r="V493" t="s">
        <v>2085</v>
      </c>
      <c r="W493" t="s">
        <v>1427</v>
      </c>
      <c r="X493" t="s">
        <v>538</v>
      </c>
      <c r="Y493" t="s">
        <v>2735</v>
      </c>
      <c r="Z493" t="s">
        <v>2736</v>
      </c>
      <c r="AA493" t="s">
        <v>43</v>
      </c>
      <c r="AB493" t="s">
        <v>538</v>
      </c>
      <c r="AC493" t="s">
        <v>2737</v>
      </c>
      <c r="AD493" t="s">
        <v>2738</v>
      </c>
    </row>
    <row r="494" spans="1:30">
      <c r="A494" t="s">
        <v>2739</v>
      </c>
      <c r="B494" t="s">
        <v>2739</v>
      </c>
      <c r="C494" s="3">
        <v>2.974429</v>
      </c>
      <c r="D494" s="3">
        <v>112</v>
      </c>
      <c r="E494" s="3">
        <v>1.526599</v>
      </c>
      <c r="F494" s="3">
        <v>51</v>
      </c>
      <c r="G494" s="3">
        <v>2.763056</v>
      </c>
      <c r="H494" s="3">
        <v>112</v>
      </c>
      <c r="I494" s="3">
        <v>14.327769</v>
      </c>
      <c r="J494" s="3">
        <v>583</v>
      </c>
      <c r="K494" s="3">
        <v>68.903252</v>
      </c>
      <c r="L494" s="3">
        <v>2994</v>
      </c>
      <c r="M494" s="3">
        <v>4.637756</v>
      </c>
      <c r="N494">
        <v>182</v>
      </c>
      <c r="O494">
        <v>0.00263796009554611</v>
      </c>
      <c r="P494">
        <v>2.72711243033483</v>
      </c>
      <c r="Q494" t="s">
        <v>157</v>
      </c>
      <c r="R494" t="s">
        <v>136</v>
      </c>
      <c r="S494" t="s">
        <v>136</v>
      </c>
      <c r="T494" t="s">
        <v>2185</v>
      </c>
      <c r="U494" t="s">
        <v>2740</v>
      </c>
      <c r="V494" t="s">
        <v>264</v>
      </c>
      <c r="W494" t="s">
        <v>136</v>
      </c>
      <c r="X494" t="s">
        <v>136</v>
      </c>
      <c r="Y494" t="s">
        <v>1318</v>
      </c>
      <c r="Z494" t="s">
        <v>2741</v>
      </c>
      <c r="AA494" t="s">
        <v>164</v>
      </c>
      <c r="AB494" t="s">
        <v>165</v>
      </c>
      <c r="AC494" t="s">
        <v>2742</v>
      </c>
      <c r="AD494" t="s">
        <v>2189</v>
      </c>
    </row>
    <row r="495" spans="1:30">
      <c r="A495" t="s">
        <v>2743</v>
      </c>
      <c r="B495" t="s">
        <v>2743</v>
      </c>
      <c r="C495" s="3">
        <v>0.994014</v>
      </c>
      <c r="D495" s="3">
        <v>49</v>
      </c>
      <c r="E495" s="3">
        <v>0.092249</v>
      </c>
      <c r="F495" s="3">
        <v>5</v>
      </c>
      <c r="G495" s="3">
        <v>1.068564</v>
      </c>
      <c r="H495" s="3">
        <v>57</v>
      </c>
      <c r="I495" s="3">
        <v>10.768301</v>
      </c>
      <c r="J495" s="3">
        <v>572</v>
      </c>
      <c r="K495" s="3">
        <v>4.571156</v>
      </c>
      <c r="L495" s="3">
        <v>260</v>
      </c>
      <c r="M495" s="3">
        <v>4.250661</v>
      </c>
      <c r="N495">
        <v>218</v>
      </c>
      <c r="O495">
        <v>0.000859605071186011</v>
      </c>
      <c r="P495">
        <v>2.48920943009677</v>
      </c>
      <c r="Q495" t="s">
        <v>157</v>
      </c>
      <c r="R495" t="s">
        <v>136</v>
      </c>
      <c r="S495" t="s">
        <v>136</v>
      </c>
      <c r="T495" t="s">
        <v>2744</v>
      </c>
      <c r="U495" t="s">
        <v>2745</v>
      </c>
      <c r="V495" t="s">
        <v>136</v>
      </c>
      <c r="W495" t="s">
        <v>241</v>
      </c>
      <c r="X495" t="s">
        <v>242</v>
      </c>
      <c r="Y495" t="s">
        <v>2746</v>
      </c>
      <c r="Z495" t="s">
        <v>2747</v>
      </c>
      <c r="AA495" t="s">
        <v>164</v>
      </c>
      <c r="AB495" t="s">
        <v>165</v>
      </c>
      <c r="AC495" t="s">
        <v>2748</v>
      </c>
      <c r="AD495" t="s">
        <v>2749</v>
      </c>
    </row>
    <row r="496" spans="1:30">
      <c r="A496" t="s">
        <v>2750</v>
      </c>
      <c r="B496" t="s">
        <v>136</v>
      </c>
      <c r="C496" s="3">
        <v>1.188883</v>
      </c>
      <c r="D496" s="3">
        <v>32</v>
      </c>
      <c r="E496" s="3">
        <v>2.516458</v>
      </c>
      <c r="F496" s="3">
        <v>64</v>
      </c>
      <c r="G496" s="3">
        <v>1.081757</v>
      </c>
      <c r="H496" s="3">
        <v>33</v>
      </c>
      <c r="I496" s="3">
        <v>0.400371999999999</v>
      </c>
      <c r="J496" s="3">
        <v>13</v>
      </c>
      <c r="K496" s="3">
        <v>0.214612</v>
      </c>
      <c r="L496" s="3">
        <v>8</v>
      </c>
      <c r="M496" s="3">
        <v>0.460941</v>
      </c>
      <c r="N496">
        <v>13</v>
      </c>
      <c r="O496">
        <v>0.00189903435878507</v>
      </c>
      <c r="P496">
        <v>-2.73300991258127</v>
      </c>
      <c r="Q496" t="s">
        <v>131</v>
      </c>
      <c r="R496" t="s">
        <v>137</v>
      </c>
      <c r="S496" t="s">
        <v>138</v>
      </c>
      <c r="T496" t="s">
        <v>635</v>
      </c>
      <c r="U496" t="s">
        <v>2751</v>
      </c>
      <c r="V496" t="s">
        <v>136</v>
      </c>
      <c r="W496" t="s">
        <v>137</v>
      </c>
      <c r="X496" t="s">
        <v>138</v>
      </c>
      <c r="Y496" t="s">
        <v>637</v>
      </c>
      <c r="Z496" t="s">
        <v>638</v>
      </c>
      <c r="AA496" t="s">
        <v>153</v>
      </c>
      <c r="AB496" t="s">
        <v>138</v>
      </c>
      <c r="AC496" t="s">
        <v>2752</v>
      </c>
      <c r="AD496" t="s">
        <v>640</v>
      </c>
    </row>
    <row r="497" spans="1:30">
      <c r="A497" t="s">
        <v>2753</v>
      </c>
      <c r="B497" t="s">
        <v>136</v>
      </c>
      <c r="C497" s="3">
        <v>8.020387</v>
      </c>
      <c r="D497" s="3">
        <v>267</v>
      </c>
      <c r="E497" s="3">
        <v>10.658839</v>
      </c>
      <c r="F497" s="3">
        <v>314</v>
      </c>
      <c r="G497" s="3">
        <v>6.45842</v>
      </c>
      <c r="H497" s="3">
        <v>230</v>
      </c>
      <c r="I497" s="3">
        <v>3.363137</v>
      </c>
      <c r="J497" s="3">
        <v>122</v>
      </c>
      <c r="K497" s="3">
        <v>0.306441</v>
      </c>
      <c r="L497" s="3">
        <v>12</v>
      </c>
      <c r="M497" s="3">
        <v>3.170502</v>
      </c>
      <c r="N497">
        <v>110</v>
      </c>
      <c r="O497">
        <v>0.00587782517990055</v>
      </c>
      <c r="P497">
        <v>-2.45784533518574</v>
      </c>
      <c r="Q497" t="s">
        <v>131</v>
      </c>
      <c r="R497" t="s">
        <v>136</v>
      </c>
      <c r="S497" t="s">
        <v>136</v>
      </c>
      <c r="T497" t="s">
        <v>2754</v>
      </c>
      <c r="U497" t="s">
        <v>2755</v>
      </c>
      <c r="V497" t="s">
        <v>669</v>
      </c>
      <c r="W497" t="s">
        <v>190</v>
      </c>
      <c r="X497" t="s">
        <v>191</v>
      </c>
      <c r="Y497" t="s">
        <v>136</v>
      </c>
      <c r="Z497" t="s">
        <v>2756</v>
      </c>
      <c r="AA497" t="s">
        <v>83</v>
      </c>
      <c r="AB497" t="s">
        <v>191</v>
      </c>
      <c r="AC497" t="s">
        <v>2757</v>
      </c>
      <c r="AD497" t="s">
        <v>2758</v>
      </c>
    </row>
    <row r="498" spans="1:30">
      <c r="A498" t="s">
        <v>2759</v>
      </c>
      <c r="B498" t="s">
        <v>2759</v>
      </c>
      <c r="C498" s="3">
        <v>288.420349</v>
      </c>
      <c r="D498" s="3">
        <v>16231</v>
      </c>
      <c r="E498" s="3">
        <v>1096.105225</v>
      </c>
      <c r="F498" s="3">
        <v>54640</v>
      </c>
      <c r="G498" s="3">
        <v>426.628784</v>
      </c>
      <c r="H498" s="3">
        <v>25741</v>
      </c>
      <c r="I498" s="3">
        <v>25.537725</v>
      </c>
      <c r="J498" s="3">
        <v>1559</v>
      </c>
      <c r="K498" s="3">
        <v>28.740414</v>
      </c>
      <c r="L498" s="3">
        <v>1874</v>
      </c>
      <c r="M498" s="3">
        <v>53.657906</v>
      </c>
      <c r="N498">
        <v>3153</v>
      </c>
      <c r="O498" s="16">
        <v>2.4080962646686e-9</v>
      </c>
      <c r="P498">
        <v>-4.63979644090374</v>
      </c>
      <c r="Q498" t="s">
        <v>131</v>
      </c>
      <c r="R498" t="s">
        <v>241</v>
      </c>
      <c r="S498" t="s">
        <v>242</v>
      </c>
      <c r="T498" t="s">
        <v>2760</v>
      </c>
      <c r="U498" t="s">
        <v>2761</v>
      </c>
      <c r="V498" t="s">
        <v>136</v>
      </c>
      <c r="W498" t="s">
        <v>254</v>
      </c>
      <c r="X498" t="s">
        <v>255</v>
      </c>
      <c r="Y498" t="s">
        <v>1763</v>
      </c>
      <c r="Z498" t="s">
        <v>2762</v>
      </c>
      <c r="AA498" t="s">
        <v>248</v>
      </c>
      <c r="AB498" t="s">
        <v>242</v>
      </c>
      <c r="AC498" t="s">
        <v>2763</v>
      </c>
      <c r="AD498" t="s">
        <v>2764</v>
      </c>
    </row>
    <row r="499" spans="1:30">
      <c r="A499" t="s">
        <v>2765</v>
      </c>
      <c r="B499" t="s">
        <v>2765</v>
      </c>
      <c r="C499" s="3">
        <v>15.538117</v>
      </c>
      <c r="D499" s="3">
        <v>1589</v>
      </c>
      <c r="E499" s="3">
        <v>4.480076</v>
      </c>
      <c r="F499" s="3">
        <v>406</v>
      </c>
      <c r="G499" s="3">
        <v>14.860991</v>
      </c>
      <c r="H499" s="3">
        <v>1630</v>
      </c>
      <c r="I499" s="3">
        <v>78.639595</v>
      </c>
      <c r="J499" s="3">
        <v>8722</v>
      </c>
      <c r="K499" s="3">
        <v>76.15873</v>
      </c>
      <c r="L499" s="3">
        <v>9020</v>
      </c>
      <c r="M499" s="3">
        <v>63.189949</v>
      </c>
      <c r="N499">
        <v>6747</v>
      </c>
      <c r="O499" s="16">
        <v>7.05013534352377e-7</v>
      </c>
      <c r="P499">
        <v>2.07297938608181</v>
      </c>
      <c r="Q499" t="s">
        <v>157</v>
      </c>
      <c r="R499" t="s">
        <v>136</v>
      </c>
      <c r="S499" t="s">
        <v>136</v>
      </c>
      <c r="T499" t="s">
        <v>2766</v>
      </c>
      <c r="U499" t="s">
        <v>2767</v>
      </c>
      <c r="V499" t="s">
        <v>136</v>
      </c>
      <c r="W499" t="s">
        <v>534</v>
      </c>
      <c r="X499" t="s">
        <v>535</v>
      </c>
      <c r="Y499" t="s">
        <v>2768</v>
      </c>
      <c r="Z499" t="s">
        <v>2769</v>
      </c>
      <c r="AA499" t="s">
        <v>164</v>
      </c>
      <c r="AB499" t="s">
        <v>165</v>
      </c>
      <c r="AC499" t="s">
        <v>2770</v>
      </c>
      <c r="AD499" t="s">
        <v>2771</v>
      </c>
    </row>
    <row r="500" spans="1:30">
      <c r="A500" t="s">
        <v>2772</v>
      </c>
      <c r="B500" t="s">
        <v>2772</v>
      </c>
      <c r="C500" s="3">
        <v>1.280061</v>
      </c>
      <c r="D500" s="3">
        <v>98</v>
      </c>
      <c r="E500" s="3">
        <v>0.713948</v>
      </c>
      <c r="F500" s="3">
        <v>49</v>
      </c>
      <c r="G500" s="3">
        <v>1.030742</v>
      </c>
      <c r="H500" s="3">
        <v>84</v>
      </c>
      <c r="I500" s="3">
        <v>0.189771</v>
      </c>
      <c r="J500" s="3">
        <v>16</v>
      </c>
      <c r="K500" s="3">
        <v>0.321158</v>
      </c>
      <c r="L500" s="3">
        <v>29</v>
      </c>
      <c r="M500" s="3">
        <v>0.169035</v>
      </c>
      <c r="N500">
        <v>14</v>
      </c>
      <c r="O500" s="16">
        <v>4.94719023973171e-6</v>
      </c>
      <c r="P500">
        <v>-2.6409174045684</v>
      </c>
      <c r="Q500" t="s">
        <v>131</v>
      </c>
      <c r="R500" t="s">
        <v>136</v>
      </c>
      <c r="S500" t="s">
        <v>136</v>
      </c>
      <c r="T500" t="s">
        <v>2185</v>
      </c>
      <c r="U500" t="s">
        <v>2773</v>
      </c>
      <c r="V500" t="s">
        <v>264</v>
      </c>
      <c r="W500" t="s">
        <v>190</v>
      </c>
      <c r="X500" t="s">
        <v>191</v>
      </c>
      <c r="Y500" t="s">
        <v>1318</v>
      </c>
      <c r="Z500" t="s">
        <v>2774</v>
      </c>
      <c r="AA500" t="s">
        <v>164</v>
      </c>
      <c r="AB500" t="s">
        <v>165</v>
      </c>
      <c r="AC500" t="s">
        <v>2775</v>
      </c>
      <c r="AD500" t="s">
        <v>2189</v>
      </c>
    </row>
    <row r="501" spans="1:30">
      <c r="A501" t="s">
        <v>2776</v>
      </c>
      <c r="B501" t="s">
        <v>2776</v>
      </c>
      <c r="C501" s="3">
        <v>5.105018</v>
      </c>
      <c r="D501" s="3">
        <v>99</v>
      </c>
      <c r="E501" s="3">
        <v>0.305996</v>
      </c>
      <c r="F501" s="3">
        <v>6</v>
      </c>
      <c r="G501" s="3">
        <v>3.776929</v>
      </c>
      <c r="H501" s="3">
        <v>78</v>
      </c>
      <c r="I501" s="3">
        <v>25.086262</v>
      </c>
      <c r="J501" s="3">
        <v>523</v>
      </c>
      <c r="K501" s="3">
        <v>16.797886</v>
      </c>
      <c r="L501" s="3">
        <v>374</v>
      </c>
      <c r="M501" s="3">
        <v>14.865003</v>
      </c>
      <c r="N501">
        <v>299</v>
      </c>
      <c r="O501">
        <v>0.00809325475730189</v>
      </c>
      <c r="P501">
        <v>2.02642393439419</v>
      </c>
      <c r="Q501" t="s">
        <v>157</v>
      </c>
      <c r="R501" t="s">
        <v>186</v>
      </c>
      <c r="S501" t="s">
        <v>187</v>
      </c>
      <c r="T501" t="s">
        <v>1669</v>
      </c>
      <c r="U501" t="s">
        <v>2777</v>
      </c>
      <c r="V501" t="s">
        <v>439</v>
      </c>
      <c r="W501" t="s">
        <v>186</v>
      </c>
      <c r="X501" t="s">
        <v>187</v>
      </c>
      <c r="Y501" t="s">
        <v>2778</v>
      </c>
      <c r="Z501" t="s">
        <v>2779</v>
      </c>
      <c r="AA501" t="s">
        <v>209</v>
      </c>
      <c r="AB501" t="s">
        <v>187</v>
      </c>
      <c r="AC501" t="s">
        <v>2780</v>
      </c>
      <c r="AD501" t="s">
        <v>1674</v>
      </c>
    </row>
    <row r="502" spans="1:30">
      <c r="A502" t="s">
        <v>2781</v>
      </c>
      <c r="B502" t="s">
        <v>2781</v>
      </c>
      <c r="C502" s="3">
        <v>0.064228</v>
      </c>
      <c r="D502" s="3">
        <v>2</v>
      </c>
      <c r="E502" s="3">
        <v>0</v>
      </c>
      <c r="F502" s="3">
        <v>0</v>
      </c>
      <c r="G502" s="3">
        <v>0</v>
      </c>
      <c r="H502" s="3">
        <v>0</v>
      </c>
      <c r="I502" s="3">
        <v>3.294303</v>
      </c>
      <c r="J502" s="3">
        <v>77</v>
      </c>
      <c r="K502" s="3">
        <v>2.016319</v>
      </c>
      <c r="L502" s="3">
        <v>50</v>
      </c>
      <c r="M502" s="3">
        <v>2.563921</v>
      </c>
      <c r="N502">
        <v>57</v>
      </c>
      <c r="O502" s="16">
        <v>7.03275041894782e-6</v>
      </c>
      <c r="P502">
        <v>4.85457615585153</v>
      </c>
      <c r="Q502" t="s">
        <v>157</v>
      </c>
      <c r="R502" t="s">
        <v>1427</v>
      </c>
      <c r="S502" t="s">
        <v>538</v>
      </c>
      <c r="T502" t="s">
        <v>2782</v>
      </c>
      <c r="U502" t="s">
        <v>2783</v>
      </c>
      <c r="V502" t="s">
        <v>432</v>
      </c>
      <c r="W502" t="s">
        <v>1174</v>
      </c>
      <c r="X502" t="s">
        <v>1175</v>
      </c>
      <c r="Y502" t="s">
        <v>2784</v>
      </c>
      <c r="Z502" t="s">
        <v>2785</v>
      </c>
      <c r="AA502" t="s">
        <v>43</v>
      </c>
      <c r="AB502" t="s">
        <v>538</v>
      </c>
      <c r="AC502" t="s">
        <v>2786</v>
      </c>
      <c r="AD502" t="s">
        <v>1972</v>
      </c>
    </row>
    <row r="503" spans="1:30">
      <c r="A503" t="s">
        <v>2787</v>
      </c>
      <c r="B503" t="s">
        <v>2787</v>
      </c>
      <c r="C503" s="3">
        <v>16.039648</v>
      </c>
      <c r="D503" s="3">
        <v>1051</v>
      </c>
      <c r="E503" s="3">
        <v>66.849655</v>
      </c>
      <c r="F503" s="3">
        <v>3877</v>
      </c>
      <c r="G503" s="3">
        <v>18.178804</v>
      </c>
      <c r="H503" s="3">
        <v>1276</v>
      </c>
      <c r="I503" s="3">
        <v>1.844965</v>
      </c>
      <c r="J503" s="3">
        <v>131</v>
      </c>
      <c r="K503" s="3">
        <v>2.9906</v>
      </c>
      <c r="L503" s="3">
        <v>227</v>
      </c>
      <c r="M503" s="3">
        <v>3.869189</v>
      </c>
      <c r="N503">
        <v>265</v>
      </c>
      <c r="O503" s="16">
        <v>6.62593952842618e-7</v>
      </c>
      <c r="P503">
        <v>-4.13921152346954</v>
      </c>
      <c r="Q503" t="s">
        <v>131</v>
      </c>
      <c r="R503" t="s">
        <v>136</v>
      </c>
      <c r="S503" t="s">
        <v>136</v>
      </c>
      <c r="T503" t="s">
        <v>136</v>
      </c>
      <c r="U503" t="s">
        <v>136</v>
      </c>
      <c r="V503" t="s">
        <v>136</v>
      </c>
      <c r="W503" t="s">
        <v>136</v>
      </c>
      <c r="X503" t="s">
        <v>136</v>
      </c>
      <c r="Y503" t="s">
        <v>136</v>
      </c>
      <c r="Z503" t="s">
        <v>2788</v>
      </c>
      <c r="AA503" t="s">
        <v>164</v>
      </c>
      <c r="AB503" t="s">
        <v>165</v>
      </c>
      <c r="AC503" t="s">
        <v>313</v>
      </c>
      <c r="AD503" t="s">
        <v>136</v>
      </c>
    </row>
    <row r="504" spans="1:30">
      <c r="A504" t="s">
        <v>2789</v>
      </c>
      <c r="B504" t="s">
        <v>2789</v>
      </c>
      <c r="C504" s="3">
        <v>0.202204</v>
      </c>
      <c r="D504" s="3">
        <v>9</v>
      </c>
      <c r="E504" s="3">
        <v>0.750501</v>
      </c>
      <c r="F504" s="3">
        <v>30</v>
      </c>
      <c r="G504" s="3">
        <v>0.243437</v>
      </c>
      <c r="H504" s="3">
        <v>12</v>
      </c>
      <c r="I504" s="3">
        <v>53.701061</v>
      </c>
      <c r="J504" s="3">
        <v>2576</v>
      </c>
      <c r="K504" s="3">
        <v>39.121933</v>
      </c>
      <c r="L504" s="3">
        <v>2004</v>
      </c>
      <c r="M504" s="3">
        <v>11.118738</v>
      </c>
      <c r="N504">
        <v>514</v>
      </c>
      <c r="O504" s="16">
        <v>2.89406533193937e-9</v>
      </c>
      <c r="P504">
        <v>4.97927197649357</v>
      </c>
      <c r="Q504" t="s">
        <v>157</v>
      </c>
      <c r="R504" t="s">
        <v>136</v>
      </c>
      <c r="S504" t="s">
        <v>136</v>
      </c>
      <c r="T504" t="s">
        <v>2790</v>
      </c>
      <c r="U504" t="s">
        <v>2791</v>
      </c>
      <c r="V504" t="s">
        <v>741</v>
      </c>
      <c r="W504" t="s">
        <v>2054</v>
      </c>
      <c r="X504" t="s">
        <v>2055</v>
      </c>
      <c r="Y504" t="s">
        <v>2056</v>
      </c>
      <c r="Z504" t="s">
        <v>2792</v>
      </c>
      <c r="AA504" t="s">
        <v>164</v>
      </c>
      <c r="AB504" t="s">
        <v>165</v>
      </c>
      <c r="AC504" t="s">
        <v>2793</v>
      </c>
      <c r="AD504" t="s">
        <v>2794</v>
      </c>
    </row>
    <row r="505" spans="1:30">
      <c r="A505" t="s">
        <v>2795</v>
      </c>
      <c r="B505" t="s">
        <v>2795</v>
      </c>
      <c r="C505" s="3">
        <v>10.48895</v>
      </c>
      <c r="D505" s="3">
        <v>971</v>
      </c>
      <c r="E505" s="3">
        <v>10.873652</v>
      </c>
      <c r="F505" s="3">
        <v>892</v>
      </c>
      <c r="G505" s="3">
        <v>8.561346</v>
      </c>
      <c r="H505" s="3">
        <v>850</v>
      </c>
      <c r="I505" s="3">
        <v>0.538947</v>
      </c>
      <c r="J505" s="3">
        <v>55</v>
      </c>
      <c r="K505" s="3">
        <v>1.049383</v>
      </c>
      <c r="L505" s="3">
        <v>113</v>
      </c>
      <c r="M505" s="3">
        <v>0.884916</v>
      </c>
      <c r="N505">
        <v>86</v>
      </c>
      <c r="O505" s="16">
        <v>3.18008872081402e-15</v>
      </c>
      <c r="P505">
        <v>-4.17055385113491</v>
      </c>
      <c r="Q505" t="s">
        <v>131</v>
      </c>
      <c r="R505" t="s">
        <v>232</v>
      </c>
      <c r="S505" t="s">
        <v>233</v>
      </c>
      <c r="T505" t="s">
        <v>1416</v>
      </c>
      <c r="U505" t="s">
        <v>1417</v>
      </c>
      <c r="V505" t="s">
        <v>136</v>
      </c>
      <c r="W505" t="s">
        <v>232</v>
      </c>
      <c r="X505" t="s">
        <v>233</v>
      </c>
      <c r="Y505" t="s">
        <v>1418</v>
      </c>
      <c r="Z505" t="s">
        <v>1419</v>
      </c>
      <c r="AA505" t="s">
        <v>237</v>
      </c>
      <c r="AB505" t="s">
        <v>233</v>
      </c>
      <c r="AC505" t="s">
        <v>1420</v>
      </c>
      <c r="AD505" t="s">
        <v>1421</v>
      </c>
    </row>
    <row r="506" spans="1:30">
      <c r="A506" t="s">
        <v>2796</v>
      </c>
      <c r="B506" t="s">
        <v>2796</v>
      </c>
      <c r="C506" s="3">
        <v>0</v>
      </c>
      <c r="D506" s="3">
        <v>0</v>
      </c>
      <c r="E506" s="3">
        <v>0</v>
      </c>
      <c r="F506" s="3">
        <v>0</v>
      </c>
      <c r="G506" s="3">
        <v>0.070677</v>
      </c>
      <c r="H506" s="3">
        <v>3</v>
      </c>
      <c r="I506" s="3">
        <v>1.765435</v>
      </c>
      <c r="J506" s="3">
        <v>69</v>
      </c>
      <c r="K506" s="3">
        <v>1.069852</v>
      </c>
      <c r="L506" s="3">
        <v>45</v>
      </c>
      <c r="M506" s="3">
        <v>0.951781</v>
      </c>
      <c r="N506">
        <v>36</v>
      </c>
      <c r="O506">
        <v>0.00024309005229841</v>
      </c>
      <c r="P506">
        <v>4.12520010579636</v>
      </c>
      <c r="Q506" t="s">
        <v>157</v>
      </c>
      <c r="R506" t="s">
        <v>2797</v>
      </c>
      <c r="S506" t="s">
        <v>2798</v>
      </c>
      <c r="T506" t="s">
        <v>2799</v>
      </c>
      <c r="U506" t="s">
        <v>2800</v>
      </c>
      <c r="V506" t="s">
        <v>763</v>
      </c>
      <c r="W506" t="s">
        <v>305</v>
      </c>
      <c r="X506" t="s">
        <v>142</v>
      </c>
      <c r="Y506" t="s">
        <v>2801</v>
      </c>
      <c r="Z506" t="s">
        <v>2802</v>
      </c>
      <c r="AA506" t="s">
        <v>83</v>
      </c>
      <c r="AB506" t="s">
        <v>191</v>
      </c>
      <c r="AC506" t="s">
        <v>2803</v>
      </c>
      <c r="AD506" t="s">
        <v>2804</v>
      </c>
    </row>
    <row r="507" spans="1:30">
      <c r="A507" t="s">
        <v>2805</v>
      </c>
      <c r="B507" t="s">
        <v>2805</v>
      </c>
      <c r="C507" s="3">
        <v>0.126055</v>
      </c>
      <c r="D507" s="3">
        <v>10</v>
      </c>
      <c r="E507" s="3">
        <v>0</v>
      </c>
      <c r="F507" s="3">
        <v>0</v>
      </c>
      <c r="G507" s="3">
        <v>0.087175</v>
      </c>
      <c r="H507" s="3">
        <v>7</v>
      </c>
      <c r="I507" s="3">
        <v>3.419771</v>
      </c>
      <c r="J507" s="3">
        <v>265</v>
      </c>
      <c r="K507" s="3">
        <v>24.029419</v>
      </c>
      <c r="L507" s="3">
        <v>1987</v>
      </c>
      <c r="M507" s="3">
        <v>3.279478</v>
      </c>
      <c r="N507">
        <v>245</v>
      </c>
      <c r="O507" s="16">
        <v>3.79777538738273e-9</v>
      </c>
      <c r="P507">
        <v>5.79263084928181</v>
      </c>
      <c r="Q507" t="s">
        <v>157</v>
      </c>
      <c r="R507" t="s">
        <v>241</v>
      </c>
      <c r="S507" t="s">
        <v>242</v>
      </c>
      <c r="T507" t="s">
        <v>2806</v>
      </c>
      <c r="U507" t="s">
        <v>2807</v>
      </c>
      <c r="V507" t="s">
        <v>329</v>
      </c>
      <c r="W507" t="s">
        <v>136</v>
      </c>
      <c r="X507" t="s">
        <v>136</v>
      </c>
      <c r="Y507" t="s">
        <v>2808</v>
      </c>
      <c r="Z507" t="s">
        <v>2809</v>
      </c>
      <c r="AA507" t="s">
        <v>248</v>
      </c>
      <c r="AB507" t="s">
        <v>242</v>
      </c>
      <c r="AC507" t="s">
        <v>2810</v>
      </c>
      <c r="AD507" t="s">
        <v>144</v>
      </c>
    </row>
    <row r="508" spans="1:30">
      <c r="A508" t="s">
        <v>2811</v>
      </c>
      <c r="B508" t="s">
        <v>2811</v>
      </c>
      <c r="C508" s="3">
        <v>12.134348</v>
      </c>
      <c r="D508" s="3">
        <v>719</v>
      </c>
      <c r="E508" s="3">
        <v>44.323776</v>
      </c>
      <c r="F508" s="3">
        <v>2326</v>
      </c>
      <c r="G508" s="3">
        <v>21.269491</v>
      </c>
      <c r="H508" s="3">
        <v>1351</v>
      </c>
      <c r="I508" s="3">
        <v>2.497056</v>
      </c>
      <c r="J508" s="3">
        <v>161</v>
      </c>
      <c r="K508" s="3">
        <v>3.288343</v>
      </c>
      <c r="L508" s="3">
        <v>226</v>
      </c>
      <c r="M508" s="3">
        <v>8.851084</v>
      </c>
      <c r="N508">
        <v>548</v>
      </c>
      <c r="O508">
        <v>0.000342412686824863</v>
      </c>
      <c r="P508">
        <v>-3.03561888790077</v>
      </c>
      <c r="Q508" t="s">
        <v>131</v>
      </c>
      <c r="R508" t="s">
        <v>136</v>
      </c>
      <c r="S508" t="s">
        <v>136</v>
      </c>
      <c r="T508" t="s">
        <v>168</v>
      </c>
      <c r="U508" t="s">
        <v>136</v>
      </c>
      <c r="V508" t="s">
        <v>136</v>
      </c>
      <c r="W508" t="s">
        <v>136</v>
      </c>
      <c r="X508" t="s">
        <v>136</v>
      </c>
      <c r="Y508" t="s">
        <v>2812</v>
      </c>
      <c r="Z508" t="s">
        <v>136</v>
      </c>
      <c r="AA508" t="s">
        <v>164</v>
      </c>
      <c r="AB508" t="s">
        <v>165</v>
      </c>
      <c r="AC508" t="s">
        <v>2813</v>
      </c>
      <c r="AD508" t="s">
        <v>176</v>
      </c>
    </row>
    <row r="509" spans="1:30">
      <c r="A509" t="s">
        <v>2814</v>
      </c>
      <c r="B509" t="s">
        <v>2814</v>
      </c>
      <c r="C509" s="3">
        <v>2.732384</v>
      </c>
      <c r="D509" s="3">
        <v>355</v>
      </c>
      <c r="E509" s="3">
        <v>0.933667</v>
      </c>
      <c r="F509" s="3">
        <v>108</v>
      </c>
      <c r="G509" s="3">
        <v>4.017222</v>
      </c>
      <c r="H509" s="3">
        <v>560</v>
      </c>
      <c r="I509" s="3">
        <v>20.732679</v>
      </c>
      <c r="J509" s="3">
        <v>2919</v>
      </c>
      <c r="K509" s="3">
        <v>31.478884</v>
      </c>
      <c r="L509" s="3">
        <v>4733</v>
      </c>
      <c r="M509" s="3">
        <v>6.06304</v>
      </c>
      <c r="N509">
        <v>822</v>
      </c>
      <c r="O509">
        <v>0.00161484623848468</v>
      </c>
      <c r="P509">
        <v>2.25064542026316</v>
      </c>
      <c r="Q509" t="s">
        <v>157</v>
      </c>
      <c r="R509" t="s">
        <v>366</v>
      </c>
      <c r="S509" t="s">
        <v>367</v>
      </c>
      <c r="T509" t="s">
        <v>368</v>
      </c>
      <c r="U509" t="s">
        <v>2815</v>
      </c>
      <c r="V509" t="s">
        <v>370</v>
      </c>
      <c r="W509" t="s">
        <v>371</v>
      </c>
      <c r="X509" t="s">
        <v>293</v>
      </c>
      <c r="Y509" t="s">
        <v>2816</v>
      </c>
      <c r="Z509" t="s">
        <v>2817</v>
      </c>
      <c r="AA509" t="s">
        <v>374</v>
      </c>
      <c r="AB509" t="s">
        <v>367</v>
      </c>
      <c r="AC509" t="s">
        <v>2818</v>
      </c>
      <c r="AD509" t="s">
        <v>376</v>
      </c>
    </row>
    <row r="510" spans="1:30">
      <c r="A510" t="s">
        <v>2819</v>
      </c>
      <c r="B510" t="s">
        <v>2819</v>
      </c>
      <c r="C510" s="3">
        <v>297.885071</v>
      </c>
      <c r="D510" s="3">
        <v>12036</v>
      </c>
      <c r="E510" s="3">
        <v>465.373077</v>
      </c>
      <c r="F510" s="3">
        <v>16657</v>
      </c>
      <c r="G510" s="3">
        <v>541.522522</v>
      </c>
      <c r="H510" s="3">
        <v>23460</v>
      </c>
      <c r="I510" s="3">
        <v>78.542839</v>
      </c>
      <c r="J510" s="3">
        <v>3442</v>
      </c>
      <c r="K510" s="3">
        <v>88.219788</v>
      </c>
      <c r="L510" s="3">
        <v>4129</v>
      </c>
      <c r="M510" s="3">
        <v>177.465515</v>
      </c>
      <c r="N510">
        <v>7487</v>
      </c>
      <c r="O510" s="16">
        <v>3.43851568049759e-5</v>
      </c>
      <c r="P510">
        <v>-2.5441111346599</v>
      </c>
      <c r="Q510" t="s">
        <v>131</v>
      </c>
      <c r="R510" t="s">
        <v>399</v>
      </c>
      <c r="S510" t="s">
        <v>342</v>
      </c>
      <c r="T510" t="s">
        <v>168</v>
      </c>
      <c r="U510" t="s">
        <v>2820</v>
      </c>
      <c r="V510" t="s">
        <v>136</v>
      </c>
      <c r="W510" t="s">
        <v>2821</v>
      </c>
      <c r="X510" t="s">
        <v>2822</v>
      </c>
      <c r="Y510" t="s">
        <v>2823</v>
      </c>
      <c r="Z510" t="s">
        <v>2824</v>
      </c>
      <c r="AA510" t="s">
        <v>164</v>
      </c>
      <c r="AB510" t="s">
        <v>165</v>
      </c>
      <c r="AC510" t="s">
        <v>2825</v>
      </c>
      <c r="AD510" t="s">
        <v>176</v>
      </c>
    </row>
    <row r="511" spans="1:30">
      <c r="A511" t="s">
        <v>2826</v>
      </c>
      <c r="B511" t="s">
        <v>136</v>
      </c>
      <c r="C511" s="3">
        <v>3.877439</v>
      </c>
      <c r="D511" s="3">
        <v>56</v>
      </c>
      <c r="E511" s="3">
        <v>2.495506</v>
      </c>
      <c r="F511" s="3">
        <v>32</v>
      </c>
      <c r="G511" s="3">
        <v>3.393237</v>
      </c>
      <c r="H511" s="3">
        <v>53</v>
      </c>
      <c r="I511" s="3">
        <v>0.318296</v>
      </c>
      <c r="J511" s="3">
        <v>5</v>
      </c>
      <c r="K511" s="3">
        <v>0.29128</v>
      </c>
      <c r="L511" s="3">
        <v>5</v>
      </c>
      <c r="M511" s="3">
        <v>0.239329</v>
      </c>
      <c r="N511">
        <v>4</v>
      </c>
      <c r="O511" s="16">
        <v>3.0557348116908e-8</v>
      </c>
      <c r="P511">
        <v>-3.8785199055592</v>
      </c>
      <c r="Q511" t="s">
        <v>131</v>
      </c>
      <c r="R511" t="s">
        <v>136</v>
      </c>
      <c r="S511" t="s">
        <v>136</v>
      </c>
      <c r="T511" t="s">
        <v>136</v>
      </c>
      <c r="U511" t="s">
        <v>136</v>
      </c>
      <c r="V511" t="s">
        <v>136</v>
      </c>
      <c r="W511" t="s">
        <v>136</v>
      </c>
      <c r="X511" t="s">
        <v>136</v>
      </c>
      <c r="Y511" t="s">
        <v>136</v>
      </c>
      <c r="Z511" t="s">
        <v>136</v>
      </c>
      <c r="AA511" t="s">
        <v>136</v>
      </c>
      <c r="AB511" t="s">
        <v>136</v>
      </c>
      <c r="AC511" t="s">
        <v>136</v>
      </c>
      <c r="AD511" t="s">
        <v>136</v>
      </c>
    </row>
    <row r="512" spans="1:30">
      <c r="A512" t="s">
        <v>2827</v>
      </c>
      <c r="B512" t="s">
        <v>2827</v>
      </c>
      <c r="C512" s="3">
        <v>0.191285</v>
      </c>
      <c r="D512" s="3">
        <v>10</v>
      </c>
      <c r="E512" s="3">
        <v>0</v>
      </c>
      <c r="F512" s="3">
        <v>0</v>
      </c>
      <c r="G512" s="3">
        <v>0</v>
      </c>
      <c r="H512" s="3">
        <v>0</v>
      </c>
      <c r="I512" s="3">
        <v>1.316357</v>
      </c>
      <c r="J512" s="3">
        <v>70</v>
      </c>
      <c r="K512" s="3">
        <v>1.889136</v>
      </c>
      <c r="L512" s="3">
        <v>108</v>
      </c>
      <c r="M512" s="3">
        <v>1.507895</v>
      </c>
      <c r="N512">
        <v>78</v>
      </c>
      <c r="O512">
        <v>0.00315729504354142</v>
      </c>
      <c r="P512">
        <v>3.44401440662291</v>
      </c>
      <c r="Q512" t="s">
        <v>157</v>
      </c>
      <c r="R512" t="s">
        <v>283</v>
      </c>
      <c r="S512" t="s">
        <v>284</v>
      </c>
      <c r="T512" t="s">
        <v>285</v>
      </c>
      <c r="U512" t="s">
        <v>2828</v>
      </c>
      <c r="V512" t="s">
        <v>136</v>
      </c>
      <c r="W512" t="s">
        <v>371</v>
      </c>
      <c r="X512" t="s">
        <v>293</v>
      </c>
      <c r="Y512" t="s">
        <v>290</v>
      </c>
      <c r="Z512" t="s">
        <v>2829</v>
      </c>
      <c r="AA512" t="s">
        <v>292</v>
      </c>
      <c r="AB512" t="s">
        <v>293</v>
      </c>
      <c r="AC512" t="s">
        <v>2830</v>
      </c>
      <c r="AD512" t="s">
        <v>295</v>
      </c>
    </row>
    <row r="513" spans="1:30">
      <c r="A513" t="s">
        <v>2831</v>
      </c>
      <c r="B513" t="s">
        <v>2831</v>
      </c>
      <c r="C513" s="3">
        <v>1.436941</v>
      </c>
      <c r="D513" s="3">
        <v>116</v>
      </c>
      <c r="E513" s="3">
        <v>1.864289</v>
      </c>
      <c r="F513" s="3">
        <v>134</v>
      </c>
      <c r="G513" s="3">
        <v>1.375234</v>
      </c>
      <c r="H513" s="3">
        <v>119</v>
      </c>
      <c r="I513" s="3">
        <v>0.158858</v>
      </c>
      <c r="J513" s="3">
        <v>14</v>
      </c>
      <c r="K513" s="3">
        <v>0</v>
      </c>
      <c r="L513" s="3">
        <v>0</v>
      </c>
      <c r="M513" s="3">
        <v>0</v>
      </c>
      <c r="N513">
        <v>0</v>
      </c>
      <c r="O513" s="16">
        <v>4.54630114995794e-5</v>
      </c>
      <c r="P513">
        <v>-4.73137682666138</v>
      </c>
      <c r="Q513" t="s">
        <v>131</v>
      </c>
      <c r="R513" t="s">
        <v>2832</v>
      </c>
      <c r="S513" t="s">
        <v>2833</v>
      </c>
      <c r="T513" t="s">
        <v>2834</v>
      </c>
      <c r="U513" t="s">
        <v>2835</v>
      </c>
      <c r="V513" t="s">
        <v>136</v>
      </c>
      <c r="W513" t="s">
        <v>136</v>
      </c>
      <c r="X513" t="s">
        <v>136</v>
      </c>
      <c r="Y513" t="s">
        <v>181</v>
      </c>
      <c r="Z513" t="s">
        <v>2836</v>
      </c>
      <c r="AA513" t="s">
        <v>164</v>
      </c>
      <c r="AB513" t="s">
        <v>165</v>
      </c>
      <c r="AC513" t="s">
        <v>2837</v>
      </c>
      <c r="AD513" t="s">
        <v>195</v>
      </c>
    </row>
    <row r="514" spans="1:30">
      <c r="A514" t="s">
        <v>2838</v>
      </c>
      <c r="B514" t="s">
        <v>2838</v>
      </c>
      <c r="C514" s="3">
        <v>1.842295</v>
      </c>
      <c r="D514" s="3">
        <v>114</v>
      </c>
      <c r="E514" s="3">
        <v>7.158373</v>
      </c>
      <c r="F514" s="3">
        <v>390</v>
      </c>
      <c r="G514" s="3">
        <v>3.072453</v>
      </c>
      <c r="H514" s="3">
        <v>203</v>
      </c>
      <c r="I514" s="3">
        <v>1.748256</v>
      </c>
      <c r="J514" s="3">
        <v>117</v>
      </c>
      <c r="K514" s="3">
        <v>0.899028</v>
      </c>
      <c r="L514" s="3">
        <v>64</v>
      </c>
      <c r="M514" s="3">
        <v>1.117368</v>
      </c>
      <c r="N514">
        <v>72</v>
      </c>
      <c r="O514">
        <v>0.0027892938758171</v>
      </c>
      <c r="P514">
        <v>-2.44857073877913</v>
      </c>
      <c r="Q514" t="s">
        <v>131</v>
      </c>
      <c r="R514" t="s">
        <v>241</v>
      </c>
      <c r="S514" t="s">
        <v>242</v>
      </c>
      <c r="T514" t="s">
        <v>2839</v>
      </c>
      <c r="U514" t="s">
        <v>2840</v>
      </c>
      <c r="V514" t="s">
        <v>136</v>
      </c>
      <c r="W514" t="s">
        <v>254</v>
      </c>
      <c r="X514" t="s">
        <v>255</v>
      </c>
      <c r="Y514" t="s">
        <v>1763</v>
      </c>
      <c r="Z514" t="s">
        <v>2841</v>
      </c>
      <c r="AA514" t="s">
        <v>248</v>
      </c>
      <c r="AB514" t="s">
        <v>242</v>
      </c>
      <c r="AC514" t="s">
        <v>2842</v>
      </c>
      <c r="AD514" t="s">
        <v>2843</v>
      </c>
    </row>
    <row r="515" spans="1:30">
      <c r="A515" t="s">
        <v>2844</v>
      </c>
      <c r="B515" t="s">
        <v>2844</v>
      </c>
      <c r="C515" s="3">
        <v>0.630018</v>
      </c>
      <c r="D515" s="3">
        <v>39</v>
      </c>
      <c r="E515" s="3">
        <v>2.42743</v>
      </c>
      <c r="F515" s="3">
        <v>133</v>
      </c>
      <c r="G515" s="3">
        <v>1.72092</v>
      </c>
      <c r="H515" s="3">
        <v>114</v>
      </c>
      <c r="I515" s="3">
        <v>0.085088</v>
      </c>
      <c r="J515" s="3">
        <v>6</v>
      </c>
      <c r="K515" s="3">
        <v>0.262531</v>
      </c>
      <c r="L515" s="3">
        <v>19</v>
      </c>
      <c r="M515" s="3">
        <v>0.188865</v>
      </c>
      <c r="N515">
        <v>13</v>
      </c>
      <c r="O515" s="16">
        <v>4.04238742823931e-5</v>
      </c>
      <c r="P515">
        <v>-3.6019745201513</v>
      </c>
      <c r="Q515" t="s">
        <v>131</v>
      </c>
      <c r="R515" t="s">
        <v>254</v>
      </c>
      <c r="S515" t="s">
        <v>255</v>
      </c>
      <c r="T515" t="s">
        <v>2845</v>
      </c>
      <c r="U515" t="s">
        <v>2846</v>
      </c>
      <c r="V515" t="s">
        <v>329</v>
      </c>
      <c r="W515" t="s">
        <v>136</v>
      </c>
      <c r="X515" t="s">
        <v>136</v>
      </c>
      <c r="Y515" t="s">
        <v>2847</v>
      </c>
      <c r="Z515" t="s">
        <v>2848</v>
      </c>
      <c r="AA515" t="s">
        <v>83</v>
      </c>
      <c r="AB515" t="s">
        <v>191</v>
      </c>
      <c r="AC515" t="s">
        <v>2849</v>
      </c>
      <c r="AD515" t="s">
        <v>184</v>
      </c>
    </row>
    <row r="516" spans="1:30">
      <c r="A516" t="s">
        <v>2850</v>
      </c>
      <c r="B516" t="s">
        <v>2850</v>
      </c>
      <c r="C516" s="3">
        <v>0.159139</v>
      </c>
      <c r="D516" s="3">
        <v>13</v>
      </c>
      <c r="E516" s="3">
        <v>0</v>
      </c>
      <c r="F516" s="3">
        <v>0</v>
      </c>
      <c r="G516" s="3">
        <v>0.08821</v>
      </c>
      <c r="H516" s="3">
        <v>8</v>
      </c>
      <c r="I516" s="3">
        <v>1.055164</v>
      </c>
      <c r="J516" s="3">
        <v>91</v>
      </c>
      <c r="K516" s="3">
        <v>3.779685</v>
      </c>
      <c r="L516" s="3">
        <v>349</v>
      </c>
      <c r="M516" s="3">
        <v>0.698873</v>
      </c>
      <c r="N516">
        <v>59</v>
      </c>
      <c r="O516">
        <v>0.000565817273779741</v>
      </c>
      <c r="P516">
        <v>3.51761850915142</v>
      </c>
      <c r="Q516" t="s">
        <v>157</v>
      </c>
      <c r="R516" t="s">
        <v>594</v>
      </c>
      <c r="S516" t="s">
        <v>165</v>
      </c>
      <c r="T516" t="s">
        <v>2851</v>
      </c>
      <c r="U516" t="s">
        <v>2852</v>
      </c>
      <c r="V516" t="s">
        <v>136</v>
      </c>
      <c r="W516" t="s">
        <v>136</v>
      </c>
      <c r="X516" t="s">
        <v>136</v>
      </c>
      <c r="Y516" t="s">
        <v>2853</v>
      </c>
      <c r="Z516" t="s">
        <v>2854</v>
      </c>
      <c r="AA516" t="s">
        <v>48</v>
      </c>
      <c r="AB516" t="s">
        <v>326</v>
      </c>
      <c r="AC516" t="s">
        <v>2855</v>
      </c>
      <c r="AD516" t="s">
        <v>144</v>
      </c>
    </row>
    <row r="517" spans="1:30">
      <c r="A517" t="s">
        <v>2856</v>
      </c>
      <c r="B517" t="s">
        <v>2856</v>
      </c>
      <c r="C517" s="3">
        <v>0.047698</v>
      </c>
      <c r="D517" s="3">
        <v>4</v>
      </c>
      <c r="E517" s="3">
        <v>0.032344</v>
      </c>
      <c r="F517" s="3">
        <v>3</v>
      </c>
      <c r="G517" s="3">
        <v>0.198402</v>
      </c>
      <c r="H517" s="3">
        <v>18</v>
      </c>
      <c r="I517" s="3">
        <v>3.02386</v>
      </c>
      <c r="J517" s="3">
        <v>271</v>
      </c>
      <c r="K517" s="3">
        <v>1.754907</v>
      </c>
      <c r="L517" s="3">
        <v>168</v>
      </c>
      <c r="M517" s="3">
        <v>0.320807</v>
      </c>
      <c r="N517">
        <v>28</v>
      </c>
      <c r="O517">
        <v>0.00150778366299255</v>
      </c>
      <c r="P517">
        <v>3.10629602061098</v>
      </c>
      <c r="Q517" t="s">
        <v>157</v>
      </c>
      <c r="R517" t="s">
        <v>136</v>
      </c>
      <c r="S517" t="s">
        <v>136</v>
      </c>
      <c r="T517" t="s">
        <v>2857</v>
      </c>
      <c r="U517" t="s">
        <v>2858</v>
      </c>
      <c r="V517" t="s">
        <v>1077</v>
      </c>
      <c r="W517" t="s">
        <v>190</v>
      </c>
      <c r="X517" t="s">
        <v>191</v>
      </c>
      <c r="Y517" t="s">
        <v>1078</v>
      </c>
      <c r="Z517" t="s">
        <v>2859</v>
      </c>
      <c r="AA517" t="s">
        <v>83</v>
      </c>
      <c r="AB517" t="s">
        <v>191</v>
      </c>
      <c r="AC517" t="s">
        <v>2860</v>
      </c>
      <c r="AD517" t="s">
        <v>1633</v>
      </c>
    </row>
    <row r="518" spans="1:30">
      <c r="A518" t="s">
        <v>2861</v>
      </c>
      <c r="B518" t="s">
        <v>2861</v>
      </c>
      <c r="C518" s="3">
        <v>26.238253</v>
      </c>
      <c r="D518" s="3">
        <v>298</v>
      </c>
      <c r="E518" s="3">
        <v>8.105813</v>
      </c>
      <c r="F518" s="3">
        <v>82</v>
      </c>
      <c r="G518" s="3">
        <v>25.237432</v>
      </c>
      <c r="H518" s="3">
        <v>307</v>
      </c>
      <c r="I518" s="3">
        <v>118.546463</v>
      </c>
      <c r="J518" s="3">
        <v>1459</v>
      </c>
      <c r="K518" s="3">
        <v>203.093369</v>
      </c>
      <c r="L518" s="3">
        <v>2669</v>
      </c>
      <c r="M518" s="3">
        <v>75.024048</v>
      </c>
      <c r="N518">
        <v>889</v>
      </c>
      <c r="O518">
        <v>0.000155896155769391</v>
      </c>
      <c r="P518">
        <v>2.12402902726743</v>
      </c>
      <c r="Q518" t="s">
        <v>157</v>
      </c>
      <c r="R518" t="s">
        <v>136</v>
      </c>
      <c r="S518" t="s">
        <v>136</v>
      </c>
      <c r="T518" t="s">
        <v>136</v>
      </c>
      <c r="U518" t="s">
        <v>2862</v>
      </c>
      <c r="V518" t="s">
        <v>136</v>
      </c>
      <c r="W518" t="s">
        <v>254</v>
      </c>
      <c r="X518" t="s">
        <v>255</v>
      </c>
      <c r="Y518" t="s">
        <v>2863</v>
      </c>
      <c r="Z518" t="s">
        <v>2864</v>
      </c>
      <c r="AA518" t="s">
        <v>164</v>
      </c>
      <c r="AB518" t="s">
        <v>165</v>
      </c>
      <c r="AC518" t="s">
        <v>2865</v>
      </c>
      <c r="AD518" t="s">
        <v>136</v>
      </c>
    </row>
    <row r="519" spans="1:30">
      <c r="A519" t="s">
        <v>2866</v>
      </c>
      <c r="B519" t="s">
        <v>2866</v>
      </c>
      <c r="C519" s="3">
        <v>15.100918</v>
      </c>
      <c r="D519" s="3">
        <v>696</v>
      </c>
      <c r="E519" s="3">
        <v>21.13092</v>
      </c>
      <c r="F519" s="3">
        <v>862</v>
      </c>
      <c r="G519" s="3">
        <v>18.850636</v>
      </c>
      <c r="H519" s="3">
        <v>931</v>
      </c>
      <c r="I519" s="3">
        <v>6.05007</v>
      </c>
      <c r="J519" s="3">
        <v>303</v>
      </c>
      <c r="K519" s="3">
        <v>5.165252</v>
      </c>
      <c r="L519" s="3">
        <v>276</v>
      </c>
      <c r="M519" s="3">
        <v>7.347215</v>
      </c>
      <c r="N519">
        <v>354</v>
      </c>
      <c r="O519" s="16">
        <v>1.98008350397092e-5</v>
      </c>
      <c r="P519">
        <v>-2.26108911857171</v>
      </c>
      <c r="Q519" t="s">
        <v>131</v>
      </c>
      <c r="R519" t="s">
        <v>399</v>
      </c>
      <c r="S519" t="s">
        <v>342</v>
      </c>
      <c r="T519" t="s">
        <v>2867</v>
      </c>
      <c r="U519" t="s">
        <v>2868</v>
      </c>
      <c r="V519" t="s">
        <v>2210</v>
      </c>
      <c r="W519" t="s">
        <v>399</v>
      </c>
      <c r="X519" t="s">
        <v>342</v>
      </c>
      <c r="Y519" t="s">
        <v>2869</v>
      </c>
      <c r="Z519" t="s">
        <v>2870</v>
      </c>
      <c r="AA519" t="s">
        <v>85</v>
      </c>
      <c r="AB519" t="s">
        <v>342</v>
      </c>
      <c r="AC519" t="s">
        <v>2871</v>
      </c>
      <c r="AD519" t="s">
        <v>2872</v>
      </c>
    </row>
    <row r="520" spans="1:30">
      <c r="A520" t="s">
        <v>2873</v>
      </c>
      <c r="B520" t="s">
        <v>2873</v>
      </c>
      <c r="C520" s="3">
        <v>49.725601</v>
      </c>
      <c r="D520" s="3">
        <v>2661</v>
      </c>
      <c r="E520" s="3">
        <v>122.439011</v>
      </c>
      <c r="F520" s="3">
        <v>5805</v>
      </c>
      <c r="G520" s="3">
        <v>69.204277</v>
      </c>
      <c r="H520" s="3">
        <v>3971</v>
      </c>
      <c r="I520" s="3">
        <v>28.832628</v>
      </c>
      <c r="J520" s="3">
        <v>1674</v>
      </c>
      <c r="K520" s="3">
        <v>22.137917</v>
      </c>
      <c r="L520" s="3">
        <v>1373</v>
      </c>
      <c r="M520" s="3">
        <v>38.718575</v>
      </c>
      <c r="N520">
        <v>2164</v>
      </c>
      <c r="O520">
        <v>0.00163498069412618</v>
      </c>
      <c r="P520">
        <v>-2.18059999716791</v>
      </c>
      <c r="Q520" t="s">
        <v>131</v>
      </c>
      <c r="R520" t="s">
        <v>136</v>
      </c>
      <c r="S520" t="s">
        <v>136</v>
      </c>
      <c r="T520" t="s">
        <v>136</v>
      </c>
      <c r="U520" t="s">
        <v>2874</v>
      </c>
      <c r="V520" t="s">
        <v>136</v>
      </c>
      <c r="W520" t="s">
        <v>170</v>
      </c>
      <c r="X520" t="s">
        <v>171</v>
      </c>
      <c r="Y520" t="s">
        <v>172</v>
      </c>
      <c r="Z520" t="s">
        <v>2875</v>
      </c>
      <c r="AA520" t="s">
        <v>174</v>
      </c>
      <c r="AB520" t="s">
        <v>171</v>
      </c>
      <c r="AC520" t="s">
        <v>2876</v>
      </c>
      <c r="AD520" t="s">
        <v>136</v>
      </c>
    </row>
    <row r="521" spans="1:30">
      <c r="A521" t="s">
        <v>2877</v>
      </c>
      <c r="B521" t="s">
        <v>136</v>
      </c>
      <c r="C521" s="3">
        <v>6.93084</v>
      </c>
      <c r="D521" s="3">
        <v>181</v>
      </c>
      <c r="E521" s="3">
        <v>7.043607</v>
      </c>
      <c r="F521" s="3">
        <v>163</v>
      </c>
      <c r="G521" s="3">
        <v>13.297382</v>
      </c>
      <c r="H521" s="3">
        <v>372</v>
      </c>
      <c r="I521" s="3">
        <v>0.096717</v>
      </c>
      <c r="J521" s="3">
        <v>3</v>
      </c>
      <c r="K521" s="3">
        <v>0.254686</v>
      </c>
      <c r="L521" s="3">
        <v>8</v>
      </c>
      <c r="M521" s="3">
        <v>0.066609</v>
      </c>
      <c r="N521">
        <v>2</v>
      </c>
      <c r="O521" s="16">
        <v>4.52146742510732e-20</v>
      </c>
      <c r="P521">
        <v>-6.19809681989289</v>
      </c>
      <c r="Q521" t="s">
        <v>131</v>
      </c>
      <c r="R521" t="s">
        <v>136</v>
      </c>
      <c r="S521" t="s">
        <v>136</v>
      </c>
      <c r="T521" t="s">
        <v>136</v>
      </c>
      <c r="U521" t="s">
        <v>136</v>
      </c>
      <c r="V521" t="s">
        <v>136</v>
      </c>
      <c r="W521" t="s">
        <v>136</v>
      </c>
      <c r="X521" t="s">
        <v>136</v>
      </c>
      <c r="Y521" t="s">
        <v>136</v>
      </c>
      <c r="Z521" t="s">
        <v>136</v>
      </c>
      <c r="AA521" t="s">
        <v>136</v>
      </c>
      <c r="AB521" t="s">
        <v>136</v>
      </c>
      <c r="AC521" t="s">
        <v>136</v>
      </c>
      <c r="AD521" t="s">
        <v>136</v>
      </c>
    </row>
    <row r="522" spans="1:30">
      <c r="A522" t="s">
        <v>2878</v>
      </c>
      <c r="B522" t="s">
        <v>2878</v>
      </c>
      <c r="C522" s="3">
        <v>185.277817</v>
      </c>
      <c r="D522" s="3">
        <v>2700</v>
      </c>
      <c r="E522" s="3">
        <v>632.761169</v>
      </c>
      <c r="F522" s="3">
        <v>8168</v>
      </c>
      <c r="G522" s="3">
        <v>164.784134</v>
      </c>
      <c r="H522" s="3">
        <v>2575</v>
      </c>
      <c r="I522" s="3">
        <v>6.902261</v>
      </c>
      <c r="J522" s="3">
        <v>110</v>
      </c>
      <c r="K522" s="3">
        <v>8.648971</v>
      </c>
      <c r="L522" s="3">
        <v>146</v>
      </c>
      <c r="M522" s="3">
        <v>24.501358</v>
      </c>
      <c r="N522">
        <v>373</v>
      </c>
      <c r="O522" s="16">
        <v>3.71716291884169e-9</v>
      </c>
      <c r="P522">
        <v>-5.0596201382392</v>
      </c>
      <c r="Q522" t="s">
        <v>131</v>
      </c>
      <c r="R522" t="s">
        <v>136</v>
      </c>
      <c r="S522" t="s">
        <v>136</v>
      </c>
      <c r="T522" t="s">
        <v>136</v>
      </c>
      <c r="U522" t="s">
        <v>136</v>
      </c>
      <c r="V522" t="s">
        <v>136</v>
      </c>
      <c r="W522" t="s">
        <v>136</v>
      </c>
      <c r="X522" t="s">
        <v>136</v>
      </c>
      <c r="Y522" t="s">
        <v>1626</v>
      </c>
      <c r="Z522" t="s">
        <v>136</v>
      </c>
      <c r="AA522" t="s">
        <v>164</v>
      </c>
      <c r="AB522" t="s">
        <v>165</v>
      </c>
      <c r="AC522" t="s">
        <v>2879</v>
      </c>
      <c r="AD522" t="s">
        <v>136</v>
      </c>
    </row>
    <row r="523" spans="1:30">
      <c r="A523" t="s">
        <v>2880</v>
      </c>
      <c r="B523" t="s">
        <v>2880</v>
      </c>
      <c r="C523" s="3">
        <v>16.91572</v>
      </c>
      <c r="D523" s="3">
        <v>367</v>
      </c>
      <c r="E523" s="3">
        <v>13.91874</v>
      </c>
      <c r="F523" s="3">
        <v>267</v>
      </c>
      <c r="G523" s="3">
        <v>9.311833</v>
      </c>
      <c r="H523" s="3">
        <v>217</v>
      </c>
      <c r="I523" s="3">
        <v>0.929426</v>
      </c>
      <c r="J523" s="3">
        <v>22</v>
      </c>
      <c r="K523" s="3">
        <v>0.432437</v>
      </c>
      <c r="L523" s="3">
        <v>11</v>
      </c>
      <c r="M523" s="3">
        <v>2.849134</v>
      </c>
      <c r="N523">
        <v>65</v>
      </c>
      <c r="O523" s="16">
        <v>3.45542318812405e-6</v>
      </c>
      <c r="P523">
        <v>-3.65864111615648</v>
      </c>
      <c r="Q523" t="s">
        <v>131</v>
      </c>
      <c r="R523" t="s">
        <v>136</v>
      </c>
      <c r="S523" t="s">
        <v>136</v>
      </c>
      <c r="T523" t="s">
        <v>2881</v>
      </c>
      <c r="U523" t="s">
        <v>136</v>
      </c>
      <c r="V523" t="s">
        <v>136</v>
      </c>
      <c r="W523" t="s">
        <v>136</v>
      </c>
      <c r="X523" t="s">
        <v>136</v>
      </c>
      <c r="Y523" t="s">
        <v>2882</v>
      </c>
      <c r="Z523" t="s">
        <v>2883</v>
      </c>
      <c r="AA523" t="s">
        <v>164</v>
      </c>
      <c r="AB523" t="s">
        <v>165</v>
      </c>
      <c r="AC523" t="s">
        <v>2884</v>
      </c>
      <c r="AD523" t="s">
        <v>2885</v>
      </c>
    </row>
    <row r="524" spans="1:30">
      <c r="A524" t="s">
        <v>2886</v>
      </c>
      <c r="B524" t="s">
        <v>2886</v>
      </c>
      <c r="C524" s="3">
        <v>3.728544</v>
      </c>
      <c r="D524" s="3">
        <v>143</v>
      </c>
      <c r="E524" s="3">
        <v>1.375484</v>
      </c>
      <c r="F524" s="3">
        <v>47</v>
      </c>
      <c r="G524" s="3">
        <v>1.970436</v>
      </c>
      <c r="H524" s="3">
        <v>81</v>
      </c>
      <c r="I524" s="3">
        <v>23.739807</v>
      </c>
      <c r="J524" s="3">
        <v>984</v>
      </c>
      <c r="K524" s="3">
        <v>20.948473</v>
      </c>
      <c r="L524" s="3">
        <v>927</v>
      </c>
      <c r="M524" s="3">
        <v>17.365244</v>
      </c>
      <c r="N524">
        <v>693</v>
      </c>
      <c r="O524" s="16">
        <v>9.0885882605895e-10</v>
      </c>
      <c r="P524">
        <v>2.48852631742107</v>
      </c>
      <c r="Q524" t="s">
        <v>157</v>
      </c>
      <c r="R524" t="s">
        <v>325</v>
      </c>
      <c r="S524" t="s">
        <v>326</v>
      </c>
      <c r="T524" t="s">
        <v>2887</v>
      </c>
      <c r="U524" t="s">
        <v>2888</v>
      </c>
      <c r="V524" t="s">
        <v>136</v>
      </c>
      <c r="W524" t="s">
        <v>136</v>
      </c>
      <c r="X524" t="s">
        <v>136</v>
      </c>
      <c r="Y524" t="s">
        <v>2889</v>
      </c>
      <c r="Z524" t="s">
        <v>2890</v>
      </c>
      <c r="AA524" t="s">
        <v>48</v>
      </c>
      <c r="AB524" t="s">
        <v>326</v>
      </c>
      <c r="AC524" t="s">
        <v>2891</v>
      </c>
      <c r="AD524" t="s">
        <v>2892</v>
      </c>
    </row>
    <row r="525" spans="1:30">
      <c r="A525" t="s">
        <v>2893</v>
      </c>
      <c r="B525" t="s">
        <v>2893</v>
      </c>
      <c r="C525" s="3">
        <v>1.56886</v>
      </c>
      <c r="D525" s="3">
        <v>78</v>
      </c>
      <c r="E525" s="3">
        <v>3.898859</v>
      </c>
      <c r="F525" s="3">
        <v>172</v>
      </c>
      <c r="G525" s="3">
        <v>2.060236</v>
      </c>
      <c r="H525" s="3">
        <v>110</v>
      </c>
      <c r="I525" s="3">
        <v>0.482368</v>
      </c>
      <c r="J525" s="3">
        <v>27</v>
      </c>
      <c r="K525" s="3">
        <v>0.650032</v>
      </c>
      <c r="L525" s="3">
        <v>38</v>
      </c>
      <c r="M525" s="3">
        <v>0.819465</v>
      </c>
      <c r="N525">
        <v>43</v>
      </c>
      <c r="O525">
        <v>0.000689168546798566</v>
      </c>
      <c r="P525">
        <v>-2.60511894476027</v>
      </c>
      <c r="Q525" t="s">
        <v>131</v>
      </c>
      <c r="R525" t="s">
        <v>137</v>
      </c>
      <c r="S525" t="s">
        <v>138</v>
      </c>
      <c r="T525" t="s">
        <v>2894</v>
      </c>
      <c r="U525" t="s">
        <v>2895</v>
      </c>
      <c r="V525" t="s">
        <v>136</v>
      </c>
      <c r="W525" t="s">
        <v>2300</v>
      </c>
      <c r="X525" t="s">
        <v>2301</v>
      </c>
      <c r="Y525" t="s">
        <v>2302</v>
      </c>
      <c r="Z525" t="s">
        <v>2896</v>
      </c>
      <c r="AA525" t="s">
        <v>153</v>
      </c>
      <c r="AB525" t="s">
        <v>138</v>
      </c>
      <c r="AC525" t="s">
        <v>2897</v>
      </c>
      <c r="AD525" t="s">
        <v>512</v>
      </c>
    </row>
    <row r="526" spans="1:30">
      <c r="A526" t="s">
        <v>2898</v>
      </c>
      <c r="B526" t="s">
        <v>2898</v>
      </c>
      <c r="C526" s="3">
        <v>580.184021</v>
      </c>
      <c r="D526" s="3">
        <v>25620</v>
      </c>
      <c r="E526" s="3">
        <v>878.020264</v>
      </c>
      <c r="F526" s="3">
        <v>34345</v>
      </c>
      <c r="G526" s="3">
        <v>360.422455</v>
      </c>
      <c r="H526" s="3">
        <v>17065</v>
      </c>
      <c r="I526" s="3">
        <v>18.632683</v>
      </c>
      <c r="J526" s="3">
        <v>893</v>
      </c>
      <c r="K526" s="3">
        <v>18.946892</v>
      </c>
      <c r="L526" s="3">
        <v>969</v>
      </c>
      <c r="M526" s="3">
        <v>76.222679</v>
      </c>
      <c r="N526">
        <v>3515</v>
      </c>
      <c r="O526" s="16">
        <v>1.74138356552162e-8</v>
      </c>
      <c r="P526">
        <v>-4.45078881051444</v>
      </c>
      <c r="Q526" t="s">
        <v>131</v>
      </c>
      <c r="R526" t="s">
        <v>241</v>
      </c>
      <c r="S526" t="s">
        <v>242</v>
      </c>
      <c r="T526" t="s">
        <v>2899</v>
      </c>
      <c r="U526" t="s">
        <v>2900</v>
      </c>
      <c r="V526" t="s">
        <v>329</v>
      </c>
      <c r="W526" t="s">
        <v>241</v>
      </c>
      <c r="X526" t="s">
        <v>242</v>
      </c>
      <c r="Y526" t="s">
        <v>2901</v>
      </c>
      <c r="Z526" t="s">
        <v>2902</v>
      </c>
      <c r="AA526" t="s">
        <v>248</v>
      </c>
      <c r="AB526" t="s">
        <v>242</v>
      </c>
      <c r="AC526" t="s">
        <v>2903</v>
      </c>
      <c r="AD526" t="s">
        <v>937</v>
      </c>
    </row>
    <row r="527" spans="1:30">
      <c r="A527" t="s">
        <v>2904</v>
      </c>
      <c r="B527" t="s">
        <v>2904</v>
      </c>
      <c r="C527" s="3">
        <v>0</v>
      </c>
      <c r="D527" s="3">
        <v>0</v>
      </c>
      <c r="E527" s="3">
        <v>0</v>
      </c>
      <c r="F527" s="3">
        <v>0</v>
      </c>
      <c r="G527" s="3">
        <v>0.139552</v>
      </c>
      <c r="H527" s="3">
        <v>12</v>
      </c>
      <c r="I527" s="3">
        <v>3.253142</v>
      </c>
      <c r="J527" s="3">
        <v>264</v>
      </c>
      <c r="K527" s="3">
        <v>11.904161</v>
      </c>
      <c r="L527" s="3">
        <v>1031</v>
      </c>
      <c r="M527" s="3">
        <v>1.480343</v>
      </c>
      <c r="N527">
        <v>116</v>
      </c>
      <c r="O527" s="16">
        <v>9.42252489339152e-6</v>
      </c>
      <c r="P527">
        <v>5.14319720285345</v>
      </c>
      <c r="Q527" t="s">
        <v>157</v>
      </c>
      <c r="R527" t="s">
        <v>1557</v>
      </c>
      <c r="S527" t="s">
        <v>1558</v>
      </c>
      <c r="T527" t="s">
        <v>2905</v>
      </c>
      <c r="U527" t="s">
        <v>2906</v>
      </c>
      <c r="V527" t="s">
        <v>1513</v>
      </c>
      <c r="W527" t="s">
        <v>1360</v>
      </c>
      <c r="X527" t="s">
        <v>1361</v>
      </c>
      <c r="Y527" t="s">
        <v>1514</v>
      </c>
      <c r="Z527" t="s">
        <v>136</v>
      </c>
      <c r="AA527" t="s">
        <v>164</v>
      </c>
      <c r="AB527" t="s">
        <v>165</v>
      </c>
      <c r="AC527" t="s">
        <v>175</v>
      </c>
      <c r="AD527" t="s">
        <v>2907</v>
      </c>
    </row>
    <row r="528" spans="1:30">
      <c r="A528" t="s">
        <v>2908</v>
      </c>
      <c r="B528" t="s">
        <v>2908</v>
      </c>
      <c r="C528" s="3">
        <v>1.551976</v>
      </c>
      <c r="D528" s="3">
        <v>128</v>
      </c>
      <c r="E528" s="3">
        <v>0.484991</v>
      </c>
      <c r="F528" s="3">
        <v>36</v>
      </c>
      <c r="G528" s="3">
        <v>0.932933</v>
      </c>
      <c r="H528" s="3">
        <v>83</v>
      </c>
      <c r="I528" s="3">
        <v>5.516284</v>
      </c>
      <c r="J528" s="3">
        <v>493</v>
      </c>
      <c r="K528" s="3">
        <v>19.873957</v>
      </c>
      <c r="L528" s="3">
        <v>1894</v>
      </c>
      <c r="M528" s="3">
        <v>3.583116</v>
      </c>
      <c r="N528">
        <v>308</v>
      </c>
      <c r="O528">
        <v>0.000765448976528526</v>
      </c>
      <c r="P528">
        <v>2.56530912816075</v>
      </c>
      <c r="Q528" t="s">
        <v>157</v>
      </c>
      <c r="R528" t="s">
        <v>136</v>
      </c>
      <c r="S528" t="s">
        <v>136</v>
      </c>
      <c r="T528" t="s">
        <v>2909</v>
      </c>
      <c r="U528" t="s">
        <v>2910</v>
      </c>
      <c r="V528" t="s">
        <v>136</v>
      </c>
      <c r="W528" t="s">
        <v>594</v>
      </c>
      <c r="X528" t="s">
        <v>165</v>
      </c>
      <c r="Y528" t="s">
        <v>2911</v>
      </c>
      <c r="Z528" t="s">
        <v>136</v>
      </c>
      <c r="AA528" t="s">
        <v>164</v>
      </c>
      <c r="AB528" t="s">
        <v>165</v>
      </c>
      <c r="AC528" t="s">
        <v>2912</v>
      </c>
      <c r="AD528" t="s">
        <v>2913</v>
      </c>
    </row>
    <row r="529" spans="1:30">
      <c r="A529" t="s">
        <v>2914</v>
      </c>
      <c r="B529" t="s">
        <v>2914</v>
      </c>
      <c r="C529" s="3">
        <v>8.243081</v>
      </c>
      <c r="D529" s="3">
        <v>392</v>
      </c>
      <c r="E529" s="3">
        <v>3.775663</v>
      </c>
      <c r="F529" s="3">
        <v>159</v>
      </c>
      <c r="G529" s="3">
        <v>3.940633</v>
      </c>
      <c r="H529" s="3">
        <v>201</v>
      </c>
      <c r="I529" s="3">
        <v>0.70522</v>
      </c>
      <c r="J529" s="3">
        <v>37</v>
      </c>
      <c r="K529" s="3">
        <v>0.461064</v>
      </c>
      <c r="L529" s="3">
        <v>26</v>
      </c>
      <c r="M529" s="3">
        <v>2.045018</v>
      </c>
      <c r="N529">
        <v>102</v>
      </c>
      <c r="O529">
        <v>0.000161296134557171</v>
      </c>
      <c r="P529">
        <v>-2.72624668822242</v>
      </c>
      <c r="Q529" t="s">
        <v>131</v>
      </c>
      <c r="R529" t="s">
        <v>241</v>
      </c>
      <c r="S529" t="s">
        <v>242</v>
      </c>
      <c r="T529" t="s">
        <v>2915</v>
      </c>
      <c r="U529" t="s">
        <v>2916</v>
      </c>
      <c r="V529" t="s">
        <v>136</v>
      </c>
      <c r="W529" t="s">
        <v>136</v>
      </c>
      <c r="X529" t="s">
        <v>136</v>
      </c>
      <c r="Y529" t="s">
        <v>2917</v>
      </c>
      <c r="Z529" t="s">
        <v>2918</v>
      </c>
      <c r="AA529" t="s">
        <v>248</v>
      </c>
      <c r="AB529" t="s">
        <v>242</v>
      </c>
      <c r="AC529" t="s">
        <v>2919</v>
      </c>
      <c r="AD529" t="s">
        <v>2177</v>
      </c>
    </row>
    <row r="530" spans="1:30">
      <c r="A530" t="s">
        <v>2920</v>
      </c>
      <c r="B530" t="s">
        <v>2920</v>
      </c>
      <c r="C530" s="3">
        <v>0.621945</v>
      </c>
      <c r="D530" s="3">
        <v>24</v>
      </c>
      <c r="E530" s="3">
        <v>0.042902</v>
      </c>
      <c r="F530" s="3">
        <v>2</v>
      </c>
      <c r="G530" s="3">
        <v>0.828995</v>
      </c>
      <c r="H530" s="3">
        <v>35</v>
      </c>
      <c r="I530" s="3">
        <v>8.24782</v>
      </c>
      <c r="J530" s="3">
        <v>344</v>
      </c>
      <c r="K530" s="3">
        <v>14.593209</v>
      </c>
      <c r="L530" s="3">
        <v>650</v>
      </c>
      <c r="M530" s="3">
        <v>6.50948</v>
      </c>
      <c r="N530">
        <v>262</v>
      </c>
      <c r="O530" s="16">
        <v>1.83060968875428e-6</v>
      </c>
      <c r="P530">
        <v>3.54485345308772</v>
      </c>
      <c r="Q530" t="s">
        <v>157</v>
      </c>
      <c r="R530" t="s">
        <v>412</v>
      </c>
      <c r="S530" t="s">
        <v>413</v>
      </c>
      <c r="T530" t="s">
        <v>2921</v>
      </c>
      <c r="U530" t="s">
        <v>2922</v>
      </c>
      <c r="V530" t="s">
        <v>2923</v>
      </c>
      <c r="W530" t="s">
        <v>412</v>
      </c>
      <c r="X530" t="s">
        <v>413</v>
      </c>
      <c r="Y530" t="s">
        <v>2924</v>
      </c>
      <c r="Z530" t="s">
        <v>2925</v>
      </c>
      <c r="AA530" t="s">
        <v>419</v>
      </c>
      <c r="AB530" t="s">
        <v>413</v>
      </c>
      <c r="AC530" t="s">
        <v>2926</v>
      </c>
      <c r="AD530" t="s">
        <v>144</v>
      </c>
    </row>
    <row r="531" spans="1:30">
      <c r="A531" t="s">
        <v>2927</v>
      </c>
      <c r="B531" t="s">
        <v>2927</v>
      </c>
      <c r="C531" s="3">
        <v>15.611511</v>
      </c>
      <c r="D531" s="3">
        <v>384</v>
      </c>
      <c r="E531" s="3">
        <v>30.880491</v>
      </c>
      <c r="F531" s="3">
        <v>673</v>
      </c>
      <c r="G531" s="3">
        <v>9.94872</v>
      </c>
      <c r="H531" s="3">
        <v>263</v>
      </c>
      <c r="I531" s="3">
        <v>4.946954</v>
      </c>
      <c r="J531" s="3">
        <v>132</v>
      </c>
      <c r="K531" s="3">
        <v>4.31596</v>
      </c>
      <c r="L531" s="3">
        <v>123</v>
      </c>
      <c r="M531" s="3">
        <v>2.877094</v>
      </c>
      <c r="N531">
        <v>74</v>
      </c>
      <c r="O531" s="16">
        <v>5.83220359423008e-5</v>
      </c>
      <c r="P531">
        <v>-2.94112667313708</v>
      </c>
      <c r="Q531" t="s">
        <v>131</v>
      </c>
      <c r="R531" t="s">
        <v>241</v>
      </c>
      <c r="S531" t="s">
        <v>242</v>
      </c>
      <c r="T531" t="s">
        <v>243</v>
      </c>
      <c r="U531" t="s">
        <v>2928</v>
      </c>
      <c r="V531" t="s">
        <v>473</v>
      </c>
      <c r="W531" t="s">
        <v>325</v>
      </c>
      <c r="X531" t="s">
        <v>326</v>
      </c>
      <c r="Y531" t="s">
        <v>2929</v>
      </c>
      <c r="Z531" t="s">
        <v>2930</v>
      </c>
      <c r="AA531" t="s">
        <v>248</v>
      </c>
      <c r="AB531" t="s">
        <v>242</v>
      </c>
      <c r="AC531" t="s">
        <v>2931</v>
      </c>
      <c r="AD531" t="s">
        <v>250</v>
      </c>
    </row>
    <row r="532" spans="1:30">
      <c r="A532" t="s">
        <v>2932</v>
      </c>
      <c r="B532" t="s">
        <v>2932</v>
      </c>
      <c r="C532" s="3">
        <v>0.620775</v>
      </c>
      <c r="D532" s="3">
        <v>26</v>
      </c>
      <c r="E532" s="3">
        <v>0.516388</v>
      </c>
      <c r="F532" s="3">
        <v>19</v>
      </c>
      <c r="G532" s="3">
        <v>0.552411</v>
      </c>
      <c r="H532" s="3">
        <v>24</v>
      </c>
      <c r="I532" s="3">
        <v>3.42296</v>
      </c>
      <c r="J532" s="3">
        <v>151</v>
      </c>
      <c r="K532" s="3">
        <v>10.704503</v>
      </c>
      <c r="L532" s="3">
        <v>502</v>
      </c>
      <c r="M532" s="3">
        <v>3.141776</v>
      </c>
      <c r="N532">
        <v>133</v>
      </c>
      <c r="O532">
        <v>0.000613335326565621</v>
      </c>
      <c r="P532">
        <v>2.50586728232958</v>
      </c>
      <c r="Q532" t="s">
        <v>157</v>
      </c>
      <c r="R532" t="s">
        <v>136</v>
      </c>
      <c r="S532" t="s">
        <v>136</v>
      </c>
      <c r="T532" t="s">
        <v>2933</v>
      </c>
      <c r="U532" t="s">
        <v>136</v>
      </c>
      <c r="V532" t="s">
        <v>136</v>
      </c>
      <c r="W532" t="s">
        <v>136</v>
      </c>
      <c r="X532" t="s">
        <v>136</v>
      </c>
      <c r="Y532" t="s">
        <v>497</v>
      </c>
      <c r="Z532" t="s">
        <v>498</v>
      </c>
      <c r="AA532" t="s">
        <v>164</v>
      </c>
      <c r="AB532" t="s">
        <v>165</v>
      </c>
      <c r="AC532" t="s">
        <v>2934</v>
      </c>
      <c r="AD532" t="s">
        <v>2935</v>
      </c>
    </row>
    <row r="533" spans="1:30">
      <c r="A533" t="s">
        <v>2936</v>
      </c>
      <c r="B533" t="s">
        <v>2936</v>
      </c>
      <c r="C533" s="3">
        <v>1.479534</v>
      </c>
      <c r="D533" s="3">
        <v>81</v>
      </c>
      <c r="E533" s="3">
        <v>0.385936</v>
      </c>
      <c r="F533" s="3">
        <v>19</v>
      </c>
      <c r="G533" s="3">
        <v>1.002033</v>
      </c>
      <c r="H533" s="3">
        <v>59</v>
      </c>
      <c r="I533" s="3">
        <v>11.972901</v>
      </c>
      <c r="J533" s="3">
        <v>709</v>
      </c>
      <c r="K533" s="3">
        <v>14.971517</v>
      </c>
      <c r="L533" s="3">
        <v>947</v>
      </c>
      <c r="M533" s="3">
        <v>3.658561</v>
      </c>
      <c r="N533">
        <v>209</v>
      </c>
      <c r="O533" s="16">
        <v>4.39328558441029e-5</v>
      </c>
      <c r="P533">
        <v>2.72079347580709</v>
      </c>
      <c r="Q533" t="s">
        <v>157</v>
      </c>
      <c r="R533" t="s">
        <v>254</v>
      </c>
      <c r="S533" t="s">
        <v>255</v>
      </c>
      <c r="T533" t="s">
        <v>2937</v>
      </c>
      <c r="U533" t="s">
        <v>2938</v>
      </c>
      <c r="V533" t="s">
        <v>2939</v>
      </c>
      <c r="W533" t="s">
        <v>254</v>
      </c>
      <c r="X533" t="s">
        <v>255</v>
      </c>
      <c r="Y533" t="s">
        <v>1160</v>
      </c>
      <c r="Z533" t="s">
        <v>2940</v>
      </c>
      <c r="AA533" t="s">
        <v>237</v>
      </c>
      <c r="AB533" t="s">
        <v>233</v>
      </c>
      <c r="AC533" t="s">
        <v>2941</v>
      </c>
      <c r="AD533" t="s">
        <v>2942</v>
      </c>
    </row>
    <row r="534" spans="1:30">
      <c r="A534" t="s">
        <v>2943</v>
      </c>
      <c r="B534" t="s">
        <v>2943</v>
      </c>
      <c r="C534" s="3">
        <v>0.435007</v>
      </c>
      <c r="D534" s="3">
        <v>9</v>
      </c>
      <c r="E534" s="3">
        <v>0.162182</v>
      </c>
      <c r="F534" s="3">
        <v>3</v>
      </c>
      <c r="G534" s="3">
        <v>1.712305</v>
      </c>
      <c r="H534" s="3">
        <v>37</v>
      </c>
      <c r="I534" s="3">
        <v>12.535562</v>
      </c>
      <c r="J534" s="3">
        <v>272</v>
      </c>
      <c r="K534" s="3">
        <v>15.183546</v>
      </c>
      <c r="L534" s="3">
        <v>351</v>
      </c>
      <c r="M534" s="3">
        <v>4.064492</v>
      </c>
      <c r="N534">
        <v>85</v>
      </c>
      <c r="O534">
        <v>0.000786670903297086</v>
      </c>
      <c r="P534">
        <v>2.93970594221872</v>
      </c>
      <c r="Q534" t="s">
        <v>157</v>
      </c>
      <c r="R534" t="s">
        <v>136</v>
      </c>
      <c r="S534" t="s">
        <v>136</v>
      </c>
      <c r="T534" t="s">
        <v>136</v>
      </c>
      <c r="U534" t="s">
        <v>2944</v>
      </c>
      <c r="V534" t="s">
        <v>136</v>
      </c>
      <c r="W534" t="s">
        <v>136</v>
      </c>
      <c r="X534" t="s">
        <v>136</v>
      </c>
      <c r="Y534" t="s">
        <v>136</v>
      </c>
      <c r="Z534" t="s">
        <v>136</v>
      </c>
      <c r="AA534" t="s">
        <v>164</v>
      </c>
      <c r="AB534" t="s">
        <v>165</v>
      </c>
      <c r="AC534" t="s">
        <v>2945</v>
      </c>
      <c r="AD534" t="s">
        <v>136</v>
      </c>
    </row>
    <row r="535" spans="1:30">
      <c r="A535" t="s">
        <v>2946</v>
      </c>
      <c r="B535" t="s">
        <v>2946</v>
      </c>
      <c r="C535" s="3">
        <v>78.325531</v>
      </c>
      <c r="D535" s="3">
        <v>3161</v>
      </c>
      <c r="E535" s="3">
        <v>569.614258</v>
      </c>
      <c r="F535" s="3">
        <v>20360</v>
      </c>
      <c r="G535" s="3">
        <v>66.910164</v>
      </c>
      <c r="H535" s="3">
        <v>2895</v>
      </c>
      <c r="I535" s="3">
        <v>2.238489</v>
      </c>
      <c r="J535" s="3">
        <v>98</v>
      </c>
      <c r="K535" s="3">
        <v>4.341181</v>
      </c>
      <c r="L535" s="3">
        <v>203</v>
      </c>
      <c r="M535" s="3">
        <v>2.908194</v>
      </c>
      <c r="N535">
        <v>123</v>
      </c>
      <c r="O535" s="16">
        <v>4.18230124268877e-12</v>
      </c>
      <c r="P535">
        <v>-6.48062374557718</v>
      </c>
      <c r="Q535" t="s">
        <v>131</v>
      </c>
      <c r="R535" t="s">
        <v>218</v>
      </c>
      <c r="S535" t="s">
        <v>219</v>
      </c>
      <c r="T535" t="s">
        <v>514</v>
      </c>
      <c r="U535" t="s">
        <v>2947</v>
      </c>
      <c r="V535" t="s">
        <v>136</v>
      </c>
      <c r="W535" t="s">
        <v>366</v>
      </c>
      <c r="X535" t="s">
        <v>367</v>
      </c>
      <c r="Y535" t="s">
        <v>764</v>
      </c>
      <c r="Z535" t="s">
        <v>2948</v>
      </c>
      <c r="AA535" t="s">
        <v>686</v>
      </c>
      <c r="AB535" t="s">
        <v>219</v>
      </c>
      <c r="AC535" t="s">
        <v>2949</v>
      </c>
      <c r="AD535" t="s">
        <v>144</v>
      </c>
    </row>
    <row r="536" spans="1:30">
      <c r="A536" t="s">
        <v>2950</v>
      </c>
      <c r="B536" t="s">
        <v>136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4.201463</v>
      </c>
      <c r="J536" s="3">
        <v>63</v>
      </c>
      <c r="K536" s="3">
        <v>2.43746599999999</v>
      </c>
      <c r="L536" s="3">
        <v>38</v>
      </c>
      <c r="M536" s="3">
        <v>3.216514</v>
      </c>
      <c r="N536">
        <v>46</v>
      </c>
      <c r="O536" s="16">
        <v>9.71373167494715e-6</v>
      </c>
      <c r="P536">
        <v>5.7358276160911</v>
      </c>
      <c r="Q536" t="s">
        <v>157</v>
      </c>
      <c r="R536" t="s">
        <v>136</v>
      </c>
      <c r="S536" t="s">
        <v>136</v>
      </c>
      <c r="T536" t="s">
        <v>2172</v>
      </c>
      <c r="U536" t="s">
        <v>2951</v>
      </c>
      <c r="V536" t="s">
        <v>2952</v>
      </c>
      <c r="W536" t="s">
        <v>137</v>
      </c>
      <c r="X536" t="s">
        <v>138</v>
      </c>
      <c r="Y536" t="s">
        <v>136</v>
      </c>
      <c r="Z536" t="s">
        <v>2953</v>
      </c>
      <c r="AA536" t="s">
        <v>153</v>
      </c>
      <c r="AB536" t="s">
        <v>138</v>
      </c>
      <c r="AC536" t="s">
        <v>2954</v>
      </c>
      <c r="AD536" t="s">
        <v>2177</v>
      </c>
    </row>
    <row r="537" spans="1:30">
      <c r="A537" t="s">
        <v>2955</v>
      </c>
      <c r="B537" t="s">
        <v>2955</v>
      </c>
      <c r="C537" s="3">
        <v>0.129567</v>
      </c>
      <c r="D537" s="3">
        <v>15</v>
      </c>
      <c r="E537" s="3">
        <v>0</v>
      </c>
      <c r="F537" s="3">
        <v>0</v>
      </c>
      <c r="G537" s="3">
        <v>0.470711</v>
      </c>
      <c r="H537" s="3">
        <v>56</v>
      </c>
      <c r="I537" s="3">
        <v>8.149803</v>
      </c>
      <c r="J537" s="3">
        <v>970</v>
      </c>
      <c r="K537" s="3">
        <v>15.198851</v>
      </c>
      <c r="L537" s="3">
        <v>1932</v>
      </c>
      <c r="M537" s="3">
        <v>2.896202</v>
      </c>
      <c r="N537">
        <v>332</v>
      </c>
      <c r="O537" s="16">
        <v>3.37461721419181e-5</v>
      </c>
      <c r="P537">
        <v>4.31530314227634</v>
      </c>
      <c r="Q537" t="s">
        <v>157</v>
      </c>
      <c r="R537" t="s">
        <v>136</v>
      </c>
      <c r="S537" t="s">
        <v>136</v>
      </c>
      <c r="T537" t="s">
        <v>2956</v>
      </c>
      <c r="U537" t="s">
        <v>2957</v>
      </c>
      <c r="V537" t="s">
        <v>763</v>
      </c>
      <c r="W537" t="s">
        <v>136</v>
      </c>
      <c r="X537" t="s">
        <v>136</v>
      </c>
      <c r="Y537" t="s">
        <v>2958</v>
      </c>
      <c r="Z537" t="s">
        <v>2959</v>
      </c>
      <c r="AA537" t="s">
        <v>141</v>
      </c>
      <c r="AB537" t="s">
        <v>142</v>
      </c>
      <c r="AC537" t="s">
        <v>2960</v>
      </c>
      <c r="AD537" t="s">
        <v>2961</v>
      </c>
    </row>
    <row r="538" spans="1:30">
      <c r="A538" t="s">
        <v>2962</v>
      </c>
      <c r="B538" t="s">
        <v>2962</v>
      </c>
      <c r="C538" s="3">
        <v>16.800381</v>
      </c>
      <c r="D538" s="3">
        <v>429</v>
      </c>
      <c r="E538" s="3">
        <v>26.833986</v>
      </c>
      <c r="F538" s="3">
        <v>607</v>
      </c>
      <c r="G538" s="3">
        <v>26.754276</v>
      </c>
      <c r="H538" s="3">
        <v>732</v>
      </c>
      <c r="I538" s="3">
        <v>6.053496</v>
      </c>
      <c r="J538" s="3">
        <v>168</v>
      </c>
      <c r="K538" s="3">
        <v>6.263668</v>
      </c>
      <c r="L538" s="3">
        <v>185</v>
      </c>
      <c r="M538" s="3">
        <v>6.103275</v>
      </c>
      <c r="N538">
        <v>163</v>
      </c>
      <c r="O538" s="16">
        <v>1.03196922967163e-6</v>
      </c>
      <c r="P538">
        <v>-2.61611100678604</v>
      </c>
      <c r="Q538" t="s">
        <v>131</v>
      </c>
      <c r="R538" t="s">
        <v>136</v>
      </c>
      <c r="S538" t="s">
        <v>136</v>
      </c>
      <c r="T538" t="s">
        <v>168</v>
      </c>
      <c r="U538" t="s">
        <v>2963</v>
      </c>
      <c r="V538" t="s">
        <v>136</v>
      </c>
      <c r="W538" t="s">
        <v>170</v>
      </c>
      <c r="X538" t="s">
        <v>171</v>
      </c>
      <c r="Y538" t="s">
        <v>172</v>
      </c>
      <c r="Z538" t="s">
        <v>2964</v>
      </c>
      <c r="AA538" t="s">
        <v>174</v>
      </c>
      <c r="AB538" t="s">
        <v>171</v>
      </c>
      <c r="AC538" t="s">
        <v>2965</v>
      </c>
      <c r="AD538" t="s">
        <v>176</v>
      </c>
    </row>
    <row r="539" spans="1:30">
      <c r="A539" t="s">
        <v>2966</v>
      </c>
      <c r="B539" t="s">
        <v>2966</v>
      </c>
      <c r="C539" s="3">
        <v>0.088316</v>
      </c>
      <c r="D539" s="3">
        <v>9</v>
      </c>
      <c r="E539" s="3">
        <v>0</v>
      </c>
      <c r="F539" s="3">
        <v>0</v>
      </c>
      <c r="G539" s="3">
        <v>0.018332</v>
      </c>
      <c r="H539" s="3">
        <v>3</v>
      </c>
      <c r="I539" s="3">
        <v>0.837366</v>
      </c>
      <c r="J539" s="3">
        <v>93</v>
      </c>
      <c r="K539" s="3">
        <v>5.736289</v>
      </c>
      <c r="L539" s="3">
        <v>677</v>
      </c>
      <c r="M539" s="3">
        <v>0.408238</v>
      </c>
      <c r="N539">
        <v>44</v>
      </c>
      <c r="O539" s="16">
        <v>3.77012001442371e-5</v>
      </c>
      <c r="P539">
        <v>4.61484508720683</v>
      </c>
      <c r="Q539" t="s">
        <v>157</v>
      </c>
      <c r="R539" t="s">
        <v>136</v>
      </c>
      <c r="T539" t="s">
        <v>178</v>
      </c>
      <c r="U539" t="s">
        <v>2967</v>
      </c>
      <c r="V539" t="s">
        <v>136</v>
      </c>
      <c r="W539" t="s">
        <v>136</v>
      </c>
      <c r="X539" t="s">
        <v>136</v>
      </c>
      <c r="Y539" t="s">
        <v>181</v>
      </c>
      <c r="Z539" t="s">
        <v>823</v>
      </c>
      <c r="AA539" t="s">
        <v>164</v>
      </c>
      <c r="AB539" t="s">
        <v>165</v>
      </c>
      <c r="AC539" t="s">
        <v>2968</v>
      </c>
      <c r="AD539" t="s">
        <v>184</v>
      </c>
    </row>
    <row r="540" spans="1:30">
      <c r="A540" t="s">
        <v>2969</v>
      </c>
      <c r="B540" t="s">
        <v>2969</v>
      </c>
      <c r="C540" s="3">
        <v>0.129003</v>
      </c>
      <c r="D540" s="3">
        <v>7</v>
      </c>
      <c r="E540" s="3">
        <v>0</v>
      </c>
      <c r="F540" s="3">
        <v>0</v>
      </c>
      <c r="G540" s="3">
        <v>0.071239</v>
      </c>
      <c r="H540" s="3">
        <v>4</v>
      </c>
      <c r="I540" s="3">
        <v>2.422335</v>
      </c>
      <c r="J540" s="3">
        <v>137</v>
      </c>
      <c r="K540" s="3">
        <v>3.156639</v>
      </c>
      <c r="L540" s="3">
        <v>190</v>
      </c>
      <c r="M540" s="3">
        <v>0.531616</v>
      </c>
      <c r="N540">
        <v>29</v>
      </c>
      <c r="O540">
        <v>0.000115318015744982</v>
      </c>
      <c r="P540">
        <v>3.86124411220187</v>
      </c>
      <c r="Q540" t="s">
        <v>157</v>
      </c>
      <c r="R540" t="s">
        <v>136</v>
      </c>
      <c r="S540" t="s">
        <v>136</v>
      </c>
      <c r="T540" t="s">
        <v>2970</v>
      </c>
      <c r="U540" t="s">
        <v>2971</v>
      </c>
      <c r="V540" t="s">
        <v>136</v>
      </c>
      <c r="W540" t="s">
        <v>136</v>
      </c>
      <c r="X540" t="s">
        <v>136</v>
      </c>
      <c r="Y540" t="s">
        <v>2972</v>
      </c>
      <c r="Z540" t="s">
        <v>2973</v>
      </c>
      <c r="AA540" t="s">
        <v>164</v>
      </c>
      <c r="AB540" t="s">
        <v>165</v>
      </c>
      <c r="AC540" t="s">
        <v>2974</v>
      </c>
      <c r="AD540" t="s">
        <v>2975</v>
      </c>
    </row>
    <row r="541" spans="1:30">
      <c r="A541" t="s">
        <v>2976</v>
      </c>
      <c r="B541" t="s">
        <v>2976</v>
      </c>
      <c r="C541" s="3">
        <v>0.342249</v>
      </c>
      <c r="D541" s="3">
        <v>57</v>
      </c>
      <c r="E541" s="3">
        <v>0.042404</v>
      </c>
      <c r="F541" s="3">
        <v>7</v>
      </c>
      <c r="G541" s="3">
        <v>0.241441</v>
      </c>
      <c r="H541" s="3">
        <v>43</v>
      </c>
      <c r="I541" s="3">
        <v>2.024855</v>
      </c>
      <c r="J541" s="3">
        <v>364</v>
      </c>
      <c r="K541" s="3">
        <v>1.921145</v>
      </c>
      <c r="L541" s="3">
        <v>369</v>
      </c>
      <c r="M541" s="3">
        <v>0.708341</v>
      </c>
      <c r="N541">
        <v>123</v>
      </c>
      <c r="O541">
        <v>0.00189089708815086</v>
      </c>
      <c r="P541">
        <v>2.24372633453286</v>
      </c>
      <c r="Q541" t="s">
        <v>157</v>
      </c>
      <c r="R541" t="s">
        <v>254</v>
      </c>
      <c r="S541" t="s">
        <v>255</v>
      </c>
      <c r="T541" t="s">
        <v>2977</v>
      </c>
      <c r="U541" t="s">
        <v>2978</v>
      </c>
      <c r="V541" t="s">
        <v>662</v>
      </c>
      <c r="W541" t="s">
        <v>399</v>
      </c>
      <c r="X541" t="s">
        <v>342</v>
      </c>
      <c r="Y541" t="s">
        <v>2979</v>
      </c>
      <c r="Z541" t="s">
        <v>2980</v>
      </c>
      <c r="AA541" t="s">
        <v>164</v>
      </c>
      <c r="AB541" t="s">
        <v>165</v>
      </c>
      <c r="AC541" t="s">
        <v>2981</v>
      </c>
      <c r="AD541" t="s">
        <v>2982</v>
      </c>
    </row>
    <row r="542" spans="1:30">
      <c r="A542" t="s">
        <v>2983</v>
      </c>
      <c r="B542" t="s">
        <v>2983</v>
      </c>
      <c r="C542" s="3">
        <v>0.495667</v>
      </c>
      <c r="D542" s="3">
        <v>16</v>
      </c>
      <c r="E542" s="3">
        <v>0</v>
      </c>
      <c r="F542" s="3">
        <v>0</v>
      </c>
      <c r="G542" s="3">
        <v>0.204619</v>
      </c>
      <c r="H542" s="3">
        <v>7</v>
      </c>
      <c r="I542" s="3">
        <v>5.535837</v>
      </c>
      <c r="J542" s="3">
        <v>192</v>
      </c>
      <c r="K542" s="3">
        <v>7.818062</v>
      </c>
      <c r="L542" s="3">
        <v>289</v>
      </c>
      <c r="M542" s="3">
        <v>1.182597</v>
      </c>
      <c r="N542">
        <v>40</v>
      </c>
      <c r="O542">
        <v>0.000781005358874555</v>
      </c>
      <c r="P542">
        <v>3.44442473972308</v>
      </c>
      <c r="Q542" t="s">
        <v>157</v>
      </c>
      <c r="R542" t="s">
        <v>136</v>
      </c>
      <c r="S542" t="s">
        <v>136</v>
      </c>
      <c r="T542" t="s">
        <v>2984</v>
      </c>
      <c r="U542" t="s">
        <v>136</v>
      </c>
      <c r="V542" t="s">
        <v>136</v>
      </c>
      <c r="W542" t="s">
        <v>136</v>
      </c>
      <c r="X542" t="s">
        <v>136</v>
      </c>
      <c r="Y542" t="s">
        <v>1539</v>
      </c>
      <c r="Z542" t="s">
        <v>2985</v>
      </c>
      <c r="AA542" t="s">
        <v>164</v>
      </c>
      <c r="AB542" t="s">
        <v>165</v>
      </c>
      <c r="AC542" t="s">
        <v>2986</v>
      </c>
      <c r="AD542" t="s">
        <v>2987</v>
      </c>
    </row>
    <row r="543" spans="1:30">
      <c r="A543" t="s">
        <v>2988</v>
      </c>
      <c r="B543" t="s">
        <v>2988</v>
      </c>
      <c r="C543" s="3">
        <v>9.793748</v>
      </c>
      <c r="D543" s="3">
        <v>524</v>
      </c>
      <c r="E543" s="3">
        <v>3.215128</v>
      </c>
      <c r="F543" s="3">
        <v>153</v>
      </c>
      <c r="G543" s="3">
        <v>16.155495</v>
      </c>
      <c r="H543" s="3">
        <v>926</v>
      </c>
      <c r="I543" s="3">
        <v>0.799888</v>
      </c>
      <c r="J543" s="3">
        <v>47</v>
      </c>
      <c r="K543" s="3">
        <v>3.088808</v>
      </c>
      <c r="L543" s="3">
        <v>192</v>
      </c>
      <c r="M543" s="3">
        <v>3.790294</v>
      </c>
      <c r="N543">
        <v>212</v>
      </c>
      <c r="O543">
        <v>0.00311792465128485</v>
      </c>
      <c r="P543">
        <v>-2.25455433115067</v>
      </c>
      <c r="Q543" t="s">
        <v>131</v>
      </c>
      <c r="R543" t="s">
        <v>241</v>
      </c>
      <c r="S543" t="s">
        <v>242</v>
      </c>
      <c r="T543" t="s">
        <v>2989</v>
      </c>
      <c r="U543" t="s">
        <v>2990</v>
      </c>
      <c r="V543" t="s">
        <v>2122</v>
      </c>
      <c r="W543" t="s">
        <v>136</v>
      </c>
      <c r="X543" t="s">
        <v>136</v>
      </c>
      <c r="Y543" t="s">
        <v>2991</v>
      </c>
      <c r="Z543" t="s">
        <v>2992</v>
      </c>
      <c r="AA543" t="s">
        <v>248</v>
      </c>
      <c r="AB543" t="s">
        <v>242</v>
      </c>
      <c r="AC543" t="s">
        <v>2993</v>
      </c>
      <c r="AD543" t="s">
        <v>2177</v>
      </c>
    </row>
    <row r="544" spans="1:30">
      <c r="A544" t="s">
        <v>2994</v>
      </c>
      <c r="B544" t="s">
        <v>2994</v>
      </c>
      <c r="C544" s="3">
        <v>47.118191</v>
      </c>
      <c r="D544" s="3">
        <v>2395</v>
      </c>
      <c r="E544" s="3">
        <v>62.464378</v>
      </c>
      <c r="F544" s="3">
        <v>2812</v>
      </c>
      <c r="G544" s="3">
        <v>34.280033</v>
      </c>
      <c r="H544" s="3">
        <v>1868</v>
      </c>
      <c r="I544" s="3">
        <v>17.77055</v>
      </c>
      <c r="J544" s="3">
        <v>980</v>
      </c>
      <c r="K544" s="3">
        <v>5.012722</v>
      </c>
      <c r="L544" s="3">
        <v>295</v>
      </c>
      <c r="M544" s="3">
        <v>26.271847</v>
      </c>
      <c r="N544">
        <v>1394</v>
      </c>
      <c r="O544">
        <v>0.00389292531196082</v>
      </c>
      <c r="P544">
        <v>-2.20871295201404</v>
      </c>
      <c r="Q544" t="s">
        <v>131</v>
      </c>
      <c r="R544" t="s">
        <v>136</v>
      </c>
      <c r="S544" t="s">
        <v>136</v>
      </c>
      <c r="T544" t="s">
        <v>1287</v>
      </c>
      <c r="U544" t="s">
        <v>2995</v>
      </c>
      <c r="V544" t="s">
        <v>136</v>
      </c>
      <c r="W544" t="s">
        <v>136</v>
      </c>
      <c r="X544" t="s">
        <v>136</v>
      </c>
      <c r="Y544" t="s">
        <v>1289</v>
      </c>
      <c r="Z544" t="s">
        <v>2996</v>
      </c>
      <c r="AA544" t="s">
        <v>248</v>
      </c>
      <c r="AB544" t="s">
        <v>242</v>
      </c>
      <c r="AC544" t="s">
        <v>313</v>
      </c>
      <c r="AD544" t="s">
        <v>1000</v>
      </c>
    </row>
    <row r="545" spans="1:30">
      <c r="A545" t="s">
        <v>2997</v>
      </c>
      <c r="B545" t="s">
        <v>136</v>
      </c>
      <c r="C545" s="3">
        <v>8.857281</v>
      </c>
      <c r="D545" s="3">
        <v>91</v>
      </c>
      <c r="E545" s="3">
        <v>4.944273</v>
      </c>
      <c r="F545" s="3">
        <v>45</v>
      </c>
      <c r="G545" s="3">
        <v>18.416754</v>
      </c>
      <c r="H545" s="3">
        <v>203</v>
      </c>
      <c r="I545" s="3">
        <v>2.899995</v>
      </c>
      <c r="J545" s="3">
        <v>33</v>
      </c>
      <c r="K545" s="3">
        <v>2.227743</v>
      </c>
      <c r="L545" s="3">
        <v>27</v>
      </c>
      <c r="M545" s="3">
        <v>3.121795</v>
      </c>
      <c r="N545">
        <v>34</v>
      </c>
      <c r="O545" s="16">
        <v>9.01238110170619e-5</v>
      </c>
      <c r="P545">
        <v>-2.41209300197917</v>
      </c>
      <c r="Q545" t="s">
        <v>131</v>
      </c>
      <c r="R545" t="s">
        <v>136</v>
      </c>
      <c r="S545" t="s">
        <v>136</v>
      </c>
      <c r="T545" t="s">
        <v>2998</v>
      </c>
      <c r="U545" t="s">
        <v>2999</v>
      </c>
      <c r="V545" t="s">
        <v>1636</v>
      </c>
      <c r="W545" t="s">
        <v>1427</v>
      </c>
      <c r="X545" t="s">
        <v>538</v>
      </c>
      <c r="Y545" t="s">
        <v>3000</v>
      </c>
      <c r="Z545" t="s">
        <v>3001</v>
      </c>
      <c r="AA545" t="s">
        <v>43</v>
      </c>
      <c r="AB545" t="s">
        <v>538</v>
      </c>
      <c r="AC545" t="s">
        <v>3002</v>
      </c>
      <c r="AD545" t="s">
        <v>3003</v>
      </c>
    </row>
    <row r="546" spans="1:30">
      <c r="A546" t="s">
        <v>3004</v>
      </c>
      <c r="B546" t="s">
        <v>3004</v>
      </c>
      <c r="C546" s="3">
        <v>4.934742</v>
      </c>
      <c r="D546" s="3">
        <v>166</v>
      </c>
      <c r="E546" s="3">
        <v>43.529652</v>
      </c>
      <c r="F546" s="3">
        <v>1293</v>
      </c>
      <c r="G546" s="3">
        <v>4.387163</v>
      </c>
      <c r="H546" s="3">
        <v>158</v>
      </c>
      <c r="I546" s="3">
        <v>1.78214</v>
      </c>
      <c r="J546" s="3">
        <v>65</v>
      </c>
      <c r="K546" s="3">
        <v>0.881834</v>
      </c>
      <c r="L546" s="3">
        <v>35</v>
      </c>
      <c r="M546" s="3">
        <v>2.001478</v>
      </c>
      <c r="N546">
        <v>71</v>
      </c>
      <c r="O546" s="16">
        <v>7.69975186827699e-5</v>
      </c>
      <c r="P546">
        <v>-4.02589260450754</v>
      </c>
      <c r="Q546" t="s">
        <v>131</v>
      </c>
      <c r="R546" t="s">
        <v>241</v>
      </c>
      <c r="S546" t="s">
        <v>242</v>
      </c>
      <c r="T546" t="s">
        <v>3005</v>
      </c>
      <c r="U546" t="s">
        <v>3006</v>
      </c>
      <c r="V546" t="s">
        <v>136</v>
      </c>
      <c r="W546" t="s">
        <v>2054</v>
      </c>
      <c r="X546" t="s">
        <v>2055</v>
      </c>
      <c r="Y546" t="s">
        <v>2056</v>
      </c>
      <c r="Z546" t="s">
        <v>3007</v>
      </c>
      <c r="AA546" t="s">
        <v>164</v>
      </c>
      <c r="AB546" t="s">
        <v>165</v>
      </c>
      <c r="AC546" t="s">
        <v>3008</v>
      </c>
      <c r="AD546" t="s">
        <v>2794</v>
      </c>
    </row>
    <row r="547" spans="1:30">
      <c r="A547" t="s">
        <v>3009</v>
      </c>
      <c r="B547" t="s">
        <v>3009</v>
      </c>
      <c r="C547" s="3">
        <v>11.393425</v>
      </c>
      <c r="D547" s="3">
        <v>343</v>
      </c>
      <c r="E547" s="3">
        <v>5.52272</v>
      </c>
      <c r="F547" s="3">
        <v>148</v>
      </c>
      <c r="G547" s="3">
        <v>9.662138</v>
      </c>
      <c r="H547" s="3">
        <v>312</v>
      </c>
      <c r="I547" s="3">
        <v>0.596379</v>
      </c>
      <c r="J547" s="3">
        <v>20</v>
      </c>
      <c r="K547" s="3">
        <v>0.417525</v>
      </c>
      <c r="L547" s="3">
        <v>15</v>
      </c>
      <c r="M547" s="3">
        <v>0.980217</v>
      </c>
      <c r="N547">
        <v>31</v>
      </c>
      <c r="O547" s="16">
        <v>1.34571035042632e-17</v>
      </c>
      <c r="P547">
        <v>-4.1888542049371</v>
      </c>
      <c r="Q547" t="s">
        <v>131</v>
      </c>
      <c r="R547" t="s">
        <v>241</v>
      </c>
      <c r="S547" t="s">
        <v>242</v>
      </c>
      <c r="T547" t="s">
        <v>2899</v>
      </c>
      <c r="U547" t="s">
        <v>3010</v>
      </c>
      <c r="V547" t="s">
        <v>329</v>
      </c>
      <c r="W547" t="s">
        <v>241</v>
      </c>
      <c r="X547" t="s">
        <v>242</v>
      </c>
      <c r="Y547" t="s">
        <v>2901</v>
      </c>
      <c r="Z547" t="s">
        <v>3011</v>
      </c>
      <c r="AA547" t="s">
        <v>248</v>
      </c>
      <c r="AB547" t="s">
        <v>242</v>
      </c>
      <c r="AC547" t="s">
        <v>3012</v>
      </c>
      <c r="AD547" t="s">
        <v>937</v>
      </c>
    </row>
    <row r="548" spans="1:30">
      <c r="A548" t="s">
        <v>3013</v>
      </c>
      <c r="B548" t="s">
        <v>3013</v>
      </c>
      <c r="C548" s="3">
        <v>0.618669</v>
      </c>
      <c r="D548" s="3">
        <v>22</v>
      </c>
      <c r="E548" s="3">
        <v>0</v>
      </c>
      <c r="F548" s="3">
        <v>0</v>
      </c>
      <c r="G548" s="3">
        <v>1.708893</v>
      </c>
      <c r="H548" s="3">
        <v>64</v>
      </c>
      <c r="I548" s="3">
        <v>14.533608</v>
      </c>
      <c r="J548" s="3">
        <v>545</v>
      </c>
      <c r="K548" s="3">
        <v>24.757229</v>
      </c>
      <c r="L548" s="3">
        <v>990</v>
      </c>
      <c r="M548" s="3">
        <v>6.443169</v>
      </c>
      <c r="N548">
        <v>233</v>
      </c>
      <c r="O548">
        <v>0.00150487847014887</v>
      </c>
      <c r="P548">
        <v>3.3403630487956</v>
      </c>
      <c r="Q548" t="s">
        <v>157</v>
      </c>
      <c r="R548" t="s">
        <v>190</v>
      </c>
      <c r="S548" t="s">
        <v>191</v>
      </c>
      <c r="T548" t="s">
        <v>3014</v>
      </c>
      <c r="U548" t="s">
        <v>3015</v>
      </c>
      <c r="V548" t="s">
        <v>3016</v>
      </c>
      <c r="W548" t="s">
        <v>190</v>
      </c>
      <c r="X548" t="s">
        <v>191</v>
      </c>
      <c r="Y548" t="s">
        <v>3017</v>
      </c>
      <c r="Z548" t="s">
        <v>3018</v>
      </c>
      <c r="AA548" t="s">
        <v>83</v>
      </c>
      <c r="AB548" t="s">
        <v>191</v>
      </c>
      <c r="AC548" t="s">
        <v>3019</v>
      </c>
      <c r="AD548" t="s">
        <v>1490</v>
      </c>
    </row>
    <row r="549" spans="1:30">
      <c r="A549" t="s">
        <v>3020</v>
      </c>
      <c r="B549" t="s">
        <v>3020</v>
      </c>
      <c r="C549" s="3">
        <v>316.183746</v>
      </c>
      <c r="D549" s="3">
        <v>20079</v>
      </c>
      <c r="E549" s="3">
        <v>899.791748</v>
      </c>
      <c r="F549" s="3">
        <v>50617</v>
      </c>
      <c r="G549" s="3">
        <v>435.085114</v>
      </c>
      <c r="H549" s="3">
        <v>29625</v>
      </c>
      <c r="I549" s="3">
        <v>33.963257</v>
      </c>
      <c r="J549" s="3">
        <v>2340</v>
      </c>
      <c r="K549" s="3">
        <v>18.554983</v>
      </c>
      <c r="L549" s="3">
        <v>1365</v>
      </c>
      <c r="M549" s="3">
        <v>72.347412</v>
      </c>
      <c r="N549">
        <v>4798</v>
      </c>
      <c r="O549" s="16">
        <v>4.17591171170622e-8</v>
      </c>
      <c r="P549">
        <v>-4.28005260415919</v>
      </c>
      <c r="Q549" t="s">
        <v>131</v>
      </c>
      <c r="R549" t="s">
        <v>136</v>
      </c>
      <c r="S549" t="s">
        <v>136</v>
      </c>
      <c r="T549" t="s">
        <v>3021</v>
      </c>
      <c r="U549" t="s">
        <v>136</v>
      </c>
      <c r="V549" t="s">
        <v>136</v>
      </c>
      <c r="W549" t="s">
        <v>136</v>
      </c>
      <c r="X549" t="s">
        <v>136</v>
      </c>
      <c r="Y549" t="s">
        <v>840</v>
      </c>
      <c r="Z549" t="s">
        <v>3022</v>
      </c>
      <c r="AA549" t="s">
        <v>164</v>
      </c>
      <c r="AB549" t="s">
        <v>165</v>
      </c>
      <c r="AC549" t="s">
        <v>3023</v>
      </c>
      <c r="AD549" t="s">
        <v>3024</v>
      </c>
    </row>
    <row r="550" spans="1:30">
      <c r="A550" t="s">
        <v>3025</v>
      </c>
      <c r="B550" t="s">
        <v>3025</v>
      </c>
      <c r="C550" s="3">
        <v>2.453743</v>
      </c>
      <c r="D550" s="3">
        <v>76</v>
      </c>
      <c r="E550" s="3">
        <v>0.771563</v>
      </c>
      <c r="F550" s="3">
        <v>21</v>
      </c>
      <c r="G550" s="3">
        <v>3.311105</v>
      </c>
      <c r="H550" s="3">
        <v>109</v>
      </c>
      <c r="I550" s="3">
        <v>0.897118</v>
      </c>
      <c r="J550" s="3">
        <v>30</v>
      </c>
      <c r="K550" s="3">
        <v>0.520674</v>
      </c>
      <c r="L550" s="3">
        <v>19</v>
      </c>
      <c r="M550" s="3">
        <v>0.462077</v>
      </c>
      <c r="N550">
        <v>15</v>
      </c>
      <c r="O550">
        <v>0.00109568162921514</v>
      </c>
      <c r="P550">
        <v>-2.22254101743198</v>
      </c>
      <c r="Q550" t="s">
        <v>131</v>
      </c>
      <c r="R550" t="s">
        <v>136</v>
      </c>
      <c r="S550" t="s">
        <v>136</v>
      </c>
      <c r="T550" t="s">
        <v>3026</v>
      </c>
      <c r="U550" t="s">
        <v>136</v>
      </c>
      <c r="V550" t="s">
        <v>136</v>
      </c>
      <c r="W550" t="s">
        <v>136</v>
      </c>
      <c r="X550" t="s">
        <v>136</v>
      </c>
      <c r="Y550" t="s">
        <v>1097</v>
      </c>
      <c r="Z550" t="s">
        <v>1098</v>
      </c>
      <c r="AA550" t="s">
        <v>164</v>
      </c>
      <c r="AB550" t="s">
        <v>165</v>
      </c>
      <c r="AC550" t="s">
        <v>175</v>
      </c>
      <c r="AD550" t="s">
        <v>3027</v>
      </c>
    </row>
    <row r="551" spans="1:30">
      <c r="A551" t="s">
        <v>3028</v>
      </c>
      <c r="B551" t="s">
        <v>3028</v>
      </c>
      <c r="C551" s="3">
        <v>2.049702</v>
      </c>
      <c r="D551" s="3">
        <v>110</v>
      </c>
      <c r="E551" s="3">
        <v>4.031186</v>
      </c>
      <c r="F551" s="3">
        <v>192</v>
      </c>
      <c r="G551" s="3">
        <v>2.009181</v>
      </c>
      <c r="H551" s="3">
        <v>116</v>
      </c>
      <c r="I551" s="3">
        <v>0.102459</v>
      </c>
      <c r="J551" s="3">
        <v>6</v>
      </c>
      <c r="K551" s="3">
        <v>0.086053</v>
      </c>
      <c r="L551" s="3">
        <v>6</v>
      </c>
      <c r="M551" s="3">
        <v>0.429176</v>
      </c>
      <c r="N551">
        <v>24</v>
      </c>
      <c r="O551" s="16">
        <v>2.07219317583412e-6</v>
      </c>
      <c r="P551">
        <v>-4.11777785759216</v>
      </c>
      <c r="Q551" t="s">
        <v>131</v>
      </c>
      <c r="R551" t="s">
        <v>241</v>
      </c>
      <c r="S551" t="s">
        <v>242</v>
      </c>
      <c r="T551" t="s">
        <v>243</v>
      </c>
      <c r="U551" t="s">
        <v>3029</v>
      </c>
      <c r="V551" t="s">
        <v>136</v>
      </c>
      <c r="W551" t="s">
        <v>136</v>
      </c>
      <c r="X551" t="s">
        <v>136</v>
      </c>
      <c r="Y551" t="s">
        <v>2917</v>
      </c>
      <c r="Z551" t="s">
        <v>3030</v>
      </c>
      <c r="AA551" t="s">
        <v>248</v>
      </c>
      <c r="AB551" t="s">
        <v>242</v>
      </c>
      <c r="AC551" t="s">
        <v>3031</v>
      </c>
      <c r="AD551" t="s">
        <v>250</v>
      </c>
    </row>
    <row r="552" spans="1:30">
      <c r="A552" t="s">
        <v>3032</v>
      </c>
      <c r="B552" t="s">
        <v>3032</v>
      </c>
      <c r="C552" s="3">
        <v>0.079902</v>
      </c>
      <c r="D552" s="3">
        <v>3</v>
      </c>
      <c r="E552" s="3">
        <v>0</v>
      </c>
      <c r="F552" s="3">
        <v>0</v>
      </c>
      <c r="G552" s="3">
        <v>0.267661</v>
      </c>
      <c r="H552" s="3">
        <v>11</v>
      </c>
      <c r="I552" s="3">
        <v>1.088482</v>
      </c>
      <c r="J552" s="3">
        <v>43</v>
      </c>
      <c r="K552" s="3">
        <v>34.181992</v>
      </c>
      <c r="L552" s="3">
        <v>1424</v>
      </c>
      <c r="M552" s="3">
        <v>1.242166</v>
      </c>
      <c r="N552">
        <v>47</v>
      </c>
      <c r="O552" s="16">
        <v>8.74571068912521e-5</v>
      </c>
      <c r="P552">
        <v>4.8723383977892</v>
      </c>
      <c r="Q552" t="s">
        <v>157</v>
      </c>
      <c r="R552" t="s">
        <v>136</v>
      </c>
      <c r="S552" t="s">
        <v>136</v>
      </c>
      <c r="T552" t="s">
        <v>3033</v>
      </c>
      <c r="U552" t="s">
        <v>136</v>
      </c>
      <c r="V552" t="s">
        <v>136</v>
      </c>
      <c r="W552" t="s">
        <v>136</v>
      </c>
      <c r="X552" t="s">
        <v>136</v>
      </c>
      <c r="Y552" t="s">
        <v>136</v>
      </c>
      <c r="Z552" t="s">
        <v>3034</v>
      </c>
      <c r="AA552" t="s">
        <v>164</v>
      </c>
      <c r="AB552" t="s">
        <v>165</v>
      </c>
      <c r="AC552" t="s">
        <v>3035</v>
      </c>
      <c r="AD552" t="s">
        <v>3036</v>
      </c>
    </row>
    <row r="553" spans="1:30">
      <c r="A553" t="s">
        <v>3037</v>
      </c>
      <c r="B553" t="s">
        <v>3037</v>
      </c>
      <c r="C553" s="3">
        <v>2.34941</v>
      </c>
      <c r="D553" s="3">
        <v>109</v>
      </c>
      <c r="E553" s="3">
        <v>3.521377</v>
      </c>
      <c r="F553" s="3">
        <v>145</v>
      </c>
      <c r="G553" s="3">
        <v>4.05464</v>
      </c>
      <c r="H553" s="3">
        <v>202</v>
      </c>
      <c r="I553" s="3">
        <v>0.800418</v>
      </c>
      <c r="J553" s="3">
        <v>41</v>
      </c>
      <c r="K553" s="3">
        <v>0.144223</v>
      </c>
      <c r="L553" s="3">
        <v>8</v>
      </c>
      <c r="M553" s="3">
        <v>0.423984</v>
      </c>
      <c r="N553">
        <v>21</v>
      </c>
      <c r="O553" s="16">
        <v>5.82871132903341e-6</v>
      </c>
      <c r="P553">
        <v>-3.38492895864283</v>
      </c>
      <c r="Q553" t="s">
        <v>131</v>
      </c>
      <c r="R553" t="s">
        <v>254</v>
      </c>
      <c r="S553" t="s">
        <v>255</v>
      </c>
      <c r="T553" t="s">
        <v>168</v>
      </c>
      <c r="U553" t="s">
        <v>3038</v>
      </c>
      <c r="V553" t="s">
        <v>136</v>
      </c>
      <c r="W553" t="s">
        <v>371</v>
      </c>
      <c r="X553" t="s">
        <v>293</v>
      </c>
      <c r="Y553" t="s">
        <v>551</v>
      </c>
      <c r="Z553" t="s">
        <v>3039</v>
      </c>
      <c r="AA553" t="s">
        <v>164</v>
      </c>
      <c r="AB553" t="s">
        <v>165</v>
      </c>
      <c r="AC553" t="s">
        <v>3040</v>
      </c>
      <c r="AD553" t="s">
        <v>176</v>
      </c>
    </row>
    <row r="554" spans="1:30">
      <c r="A554" t="s">
        <v>3041</v>
      </c>
      <c r="B554" t="s">
        <v>3041</v>
      </c>
      <c r="C554" s="3">
        <v>1.888133</v>
      </c>
      <c r="D554" s="3">
        <v>140</v>
      </c>
      <c r="E554" s="3">
        <v>0.271476</v>
      </c>
      <c r="F554" s="3">
        <v>18</v>
      </c>
      <c r="G554" s="3">
        <v>4.412695</v>
      </c>
      <c r="H554" s="3">
        <v>351</v>
      </c>
      <c r="I554" s="3">
        <v>9.827796</v>
      </c>
      <c r="J554" s="3">
        <v>789</v>
      </c>
      <c r="K554" s="3">
        <v>137.581375</v>
      </c>
      <c r="L554" s="3">
        <v>11795</v>
      </c>
      <c r="M554" s="3">
        <v>9.629172</v>
      </c>
      <c r="N554">
        <v>745</v>
      </c>
      <c r="O554">
        <v>0.000956109681944302</v>
      </c>
      <c r="P554">
        <v>3.57126905045522</v>
      </c>
      <c r="Q554" t="s">
        <v>157</v>
      </c>
      <c r="R554" t="s">
        <v>136</v>
      </c>
      <c r="S554" t="s">
        <v>136</v>
      </c>
      <c r="T554" t="s">
        <v>136</v>
      </c>
      <c r="U554" t="s">
        <v>136</v>
      </c>
      <c r="V554" t="s">
        <v>136</v>
      </c>
      <c r="W554" t="s">
        <v>136</v>
      </c>
      <c r="X554" t="s">
        <v>136</v>
      </c>
      <c r="Y554" t="s">
        <v>3042</v>
      </c>
      <c r="Z554" t="s">
        <v>136</v>
      </c>
      <c r="AA554" t="s">
        <v>164</v>
      </c>
      <c r="AB554" t="s">
        <v>165</v>
      </c>
      <c r="AC554" t="s">
        <v>3043</v>
      </c>
      <c r="AD554" t="s">
        <v>136</v>
      </c>
    </row>
    <row r="555" spans="1:30">
      <c r="A555" t="s">
        <v>3044</v>
      </c>
      <c r="B555" t="s">
        <v>3044</v>
      </c>
      <c r="C555" s="3">
        <v>3.731966</v>
      </c>
      <c r="D555" s="3">
        <v>102</v>
      </c>
      <c r="E555" s="3">
        <v>1.388806</v>
      </c>
      <c r="F555" s="3">
        <v>34</v>
      </c>
      <c r="G555" s="3">
        <v>2.969571</v>
      </c>
      <c r="H555" s="3">
        <v>87</v>
      </c>
      <c r="I555" s="3">
        <v>16.832804</v>
      </c>
      <c r="J555" s="3">
        <v>499</v>
      </c>
      <c r="K555" s="3">
        <v>59.218811</v>
      </c>
      <c r="L555" s="3">
        <v>1874</v>
      </c>
      <c r="M555" s="3">
        <v>10.998547</v>
      </c>
      <c r="N555">
        <v>314</v>
      </c>
      <c r="O555">
        <v>0.000279387913522234</v>
      </c>
      <c r="P555">
        <v>2.6978282855639</v>
      </c>
      <c r="Q555" t="s">
        <v>157</v>
      </c>
      <c r="R555" t="s">
        <v>136</v>
      </c>
      <c r="S555" t="s">
        <v>136</v>
      </c>
      <c r="T555" t="s">
        <v>168</v>
      </c>
      <c r="U555" t="s">
        <v>136</v>
      </c>
      <c r="V555" t="s">
        <v>136</v>
      </c>
      <c r="W555" t="s">
        <v>136</v>
      </c>
      <c r="X555" t="s">
        <v>136</v>
      </c>
      <c r="Y555" t="s">
        <v>3045</v>
      </c>
      <c r="Z555" t="s">
        <v>136</v>
      </c>
      <c r="AA555" t="s">
        <v>164</v>
      </c>
      <c r="AB555" t="s">
        <v>165</v>
      </c>
      <c r="AC555" t="s">
        <v>3046</v>
      </c>
      <c r="AD555" t="s">
        <v>176</v>
      </c>
    </row>
    <row r="556" spans="1:30">
      <c r="A556" t="s">
        <v>3047</v>
      </c>
      <c r="B556" t="s">
        <v>3047</v>
      </c>
      <c r="C556" s="3">
        <v>1.53756</v>
      </c>
      <c r="D556" s="3">
        <v>82</v>
      </c>
      <c r="E556" s="3">
        <v>8.467563</v>
      </c>
      <c r="F556" s="3">
        <v>397</v>
      </c>
      <c r="G556" s="3">
        <v>0.781305</v>
      </c>
      <c r="H556" s="3">
        <v>45</v>
      </c>
      <c r="I556" s="3">
        <v>0.263324</v>
      </c>
      <c r="J556" s="3">
        <v>16</v>
      </c>
      <c r="K556" s="3">
        <v>0.178542</v>
      </c>
      <c r="L556" s="3">
        <v>11</v>
      </c>
      <c r="M556" s="3">
        <v>0.036205</v>
      </c>
      <c r="N556">
        <v>3</v>
      </c>
      <c r="O556" s="16">
        <v>5.67453080760507e-6</v>
      </c>
      <c r="P556">
        <v>-4.74778558348521</v>
      </c>
      <c r="Q556" t="s">
        <v>131</v>
      </c>
      <c r="R556" t="s">
        <v>254</v>
      </c>
      <c r="S556" t="s">
        <v>255</v>
      </c>
      <c r="T556" t="s">
        <v>3048</v>
      </c>
      <c r="U556" t="s">
        <v>136</v>
      </c>
      <c r="V556" t="s">
        <v>136</v>
      </c>
      <c r="W556" t="s">
        <v>254</v>
      </c>
      <c r="X556" t="s">
        <v>255</v>
      </c>
      <c r="Y556" t="s">
        <v>2099</v>
      </c>
      <c r="Z556" t="s">
        <v>3049</v>
      </c>
      <c r="AA556" t="s">
        <v>164</v>
      </c>
      <c r="AB556" t="s">
        <v>165</v>
      </c>
      <c r="AC556" t="s">
        <v>3050</v>
      </c>
      <c r="AD556" t="s">
        <v>3051</v>
      </c>
    </row>
    <row r="557" spans="1:30">
      <c r="A557" t="s">
        <v>3052</v>
      </c>
      <c r="B557" t="s">
        <v>3052</v>
      </c>
      <c r="C557" s="3">
        <v>0.230673</v>
      </c>
      <c r="D557" s="3">
        <v>12</v>
      </c>
      <c r="E557" s="3">
        <v>0</v>
      </c>
      <c r="F557" s="3">
        <v>0</v>
      </c>
      <c r="G557" s="3">
        <v>0.439794</v>
      </c>
      <c r="H557" s="3">
        <v>23</v>
      </c>
      <c r="I557" s="3">
        <v>3.389739</v>
      </c>
      <c r="J557" s="3">
        <v>178</v>
      </c>
      <c r="K557" s="3">
        <v>4.375404</v>
      </c>
      <c r="L557" s="3">
        <v>246</v>
      </c>
      <c r="M557" s="3">
        <v>1.315325</v>
      </c>
      <c r="N557">
        <v>67</v>
      </c>
      <c r="O557">
        <v>0.00315340645732026</v>
      </c>
      <c r="P557">
        <v>2.89886309127015</v>
      </c>
      <c r="Q557" t="s">
        <v>157</v>
      </c>
      <c r="R557" t="s">
        <v>241</v>
      </c>
      <c r="S557" t="s">
        <v>242</v>
      </c>
      <c r="T557" t="s">
        <v>136</v>
      </c>
      <c r="U557" t="s">
        <v>136</v>
      </c>
      <c r="V557" t="s">
        <v>136</v>
      </c>
      <c r="W557" t="s">
        <v>136</v>
      </c>
      <c r="X557" t="s">
        <v>136</v>
      </c>
      <c r="Y557" t="s">
        <v>136</v>
      </c>
      <c r="Z557" t="s">
        <v>136</v>
      </c>
      <c r="AA557" t="s">
        <v>164</v>
      </c>
      <c r="AB557" t="s">
        <v>165</v>
      </c>
      <c r="AC557" t="s">
        <v>3053</v>
      </c>
      <c r="AD557" t="s">
        <v>136</v>
      </c>
    </row>
    <row r="558" spans="1:30">
      <c r="A558" t="s">
        <v>3054</v>
      </c>
      <c r="B558" t="s">
        <v>3054</v>
      </c>
      <c r="C558" s="3">
        <v>1.851722</v>
      </c>
      <c r="D558" s="3">
        <v>81</v>
      </c>
      <c r="E558" s="3">
        <v>0.993083</v>
      </c>
      <c r="F558" s="3">
        <v>39</v>
      </c>
      <c r="G558" s="3">
        <v>4.251617</v>
      </c>
      <c r="H558" s="3">
        <v>198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>
        <v>0</v>
      </c>
      <c r="O558" s="16">
        <v>8.2983930810025e-12</v>
      </c>
      <c r="P558">
        <v>-7.83102630943886</v>
      </c>
      <c r="Q558" t="s">
        <v>131</v>
      </c>
      <c r="R558" t="s">
        <v>136</v>
      </c>
      <c r="S558" t="s">
        <v>136</v>
      </c>
      <c r="T558" t="s">
        <v>3055</v>
      </c>
      <c r="U558" t="s">
        <v>3056</v>
      </c>
      <c r="V558" t="s">
        <v>136</v>
      </c>
      <c r="W558" t="s">
        <v>136</v>
      </c>
      <c r="X558" t="s">
        <v>136</v>
      </c>
      <c r="Y558" t="s">
        <v>3057</v>
      </c>
      <c r="Z558" t="s">
        <v>3058</v>
      </c>
      <c r="AA558" t="s">
        <v>141</v>
      </c>
      <c r="AB558" t="s">
        <v>142</v>
      </c>
      <c r="AC558" t="s">
        <v>3059</v>
      </c>
      <c r="AD558" t="s">
        <v>3060</v>
      </c>
    </row>
    <row r="559" spans="1:30">
      <c r="A559" t="s">
        <v>3061</v>
      </c>
      <c r="B559" t="s">
        <v>136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2.107901</v>
      </c>
      <c r="J559" s="3">
        <v>84</v>
      </c>
      <c r="K559" s="3">
        <v>1.209174</v>
      </c>
      <c r="L559" s="3">
        <v>52</v>
      </c>
      <c r="M559" s="3">
        <v>2.208682</v>
      </c>
      <c r="N559">
        <v>85</v>
      </c>
      <c r="O559" s="16">
        <v>4.54119764546573e-7</v>
      </c>
      <c r="P559">
        <v>6.2799067215425</v>
      </c>
      <c r="Q559" t="s">
        <v>157</v>
      </c>
      <c r="R559" t="s">
        <v>136</v>
      </c>
      <c r="S559" t="s">
        <v>136</v>
      </c>
      <c r="T559" t="s">
        <v>1096</v>
      </c>
      <c r="U559" t="s">
        <v>3062</v>
      </c>
      <c r="V559" t="s">
        <v>136</v>
      </c>
      <c r="W559" t="s">
        <v>136</v>
      </c>
      <c r="X559" t="s">
        <v>136</v>
      </c>
      <c r="Y559" t="s">
        <v>3063</v>
      </c>
      <c r="Z559" t="s">
        <v>136</v>
      </c>
      <c r="AA559" t="s">
        <v>164</v>
      </c>
      <c r="AB559" t="s">
        <v>165</v>
      </c>
      <c r="AC559" t="s">
        <v>3064</v>
      </c>
      <c r="AD559" t="s">
        <v>281</v>
      </c>
    </row>
    <row r="560" spans="1:30">
      <c r="A560" t="s">
        <v>3065</v>
      </c>
      <c r="B560" t="s">
        <v>3065</v>
      </c>
      <c r="C560" s="3">
        <v>9.787869</v>
      </c>
      <c r="D560" s="3">
        <v>332</v>
      </c>
      <c r="E560" s="3">
        <v>9.029535</v>
      </c>
      <c r="F560" s="3">
        <v>271</v>
      </c>
      <c r="G560" s="3">
        <v>10.067586</v>
      </c>
      <c r="H560" s="3">
        <v>366</v>
      </c>
      <c r="I560" s="3">
        <v>0.05736</v>
      </c>
      <c r="J560" s="3">
        <v>3</v>
      </c>
      <c r="K560" s="3">
        <v>0.21605</v>
      </c>
      <c r="L560" s="3">
        <v>9</v>
      </c>
      <c r="M560" s="3">
        <v>1.108588</v>
      </c>
      <c r="N560">
        <v>40</v>
      </c>
      <c r="O560" s="16">
        <v>1.83014885559793e-7</v>
      </c>
      <c r="P560">
        <v>-4.52884913016373</v>
      </c>
      <c r="Q560" t="s">
        <v>131</v>
      </c>
      <c r="R560" t="s">
        <v>136</v>
      </c>
      <c r="S560" t="s">
        <v>136</v>
      </c>
      <c r="T560" t="s">
        <v>3066</v>
      </c>
      <c r="U560" t="s">
        <v>3067</v>
      </c>
      <c r="V560" t="s">
        <v>136</v>
      </c>
      <c r="W560" t="s">
        <v>399</v>
      </c>
      <c r="X560" t="s">
        <v>342</v>
      </c>
      <c r="Y560" t="s">
        <v>1454</v>
      </c>
      <c r="Z560" t="s">
        <v>3068</v>
      </c>
      <c r="AA560" t="s">
        <v>85</v>
      </c>
      <c r="AB560" t="s">
        <v>342</v>
      </c>
      <c r="AC560" t="s">
        <v>3069</v>
      </c>
      <c r="AD560" t="s">
        <v>3070</v>
      </c>
    </row>
    <row r="561" spans="1:30">
      <c r="A561" t="s">
        <v>3071</v>
      </c>
      <c r="B561" t="s">
        <v>3071</v>
      </c>
      <c r="C561" s="3">
        <v>0.071282</v>
      </c>
      <c r="D561" s="3">
        <v>5</v>
      </c>
      <c r="E561" s="3">
        <v>0.057809</v>
      </c>
      <c r="F561" s="3">
        <v>3</v>
      </c>
      <c r="G561" s="3">
        <v>0.120625</v>
      </c>
      <c r="H561" s="3">
        <v>8</v>
      </c>
      <c r="I561" s="3">
        <v>3.147231</v>
      </c>
      <c r="J561" s="3">
        <v>200</v>
      </c>
      <c r="K561" s="3">
        <v>5.509744</v>
      </c>
      <c r="L561" s="3">
        <v>374</v>
      </c>
      <c r="M561" s="3">
        <v>1.076036</v>
      </c>
      <c r="N561">
        <v>66</v>
      </c>
      <c r="O561" s="16">
        <v>2.59595800802575e-7</v>
      </c>
      <c r="P561">
        <v>4.18341049898177</v>
      </c>
      <c r="Q561" t="s">
        <v>157</v>
      </c>
      <c r="R561" t="s">
        <v>136</v>
      </c>
      <c r="S561" t="s">
        <v>136</v>
      </c>
      <c r="T561" t="s">
        <v>168</v>
      </c>
      <c r="U561" t="s">
        <v>3072</v>
      </c>
      <c r="V561" t="s">
        <v>136</v>
      </c>
      <c r="W561" t="s">
        <v>218</v>
      </c>
      <c r="X561" t="s">
        <v>219</v>
      </c>
      <c r="Y561" t="s">
        <v>3073</v>
      </c>
      <c r="Z561" t="s">
        <v>3074</v>
      </c>
      <c r="AA561" t="s">
        <v>164</v>
      </c>
      <c r="AB561" t="s">
        <v>165</v>
      </c>
      <c r="AC561" t="s">
        <v>3075</v>
      </c>
      <c r="AD561" t="s">
        <v>176</v>
      </c>
    </row>
    <row r="562" spans="1:30">
      <c r="A562" t="s">
        <v>3076</v>
      </c>
      <c r="B562" t="s">
        <v>3076</v>
      </c>
      <c r="C562" s="3">
        <v>0.153551</v>
      </c>
      <c r="D562" s="3">
        <v>13</v>
      </c>
      <c r="E562" s="3">
        <v>0.080263</v>
      </c>
      <c r="F562" s="3">
        <v>6</v>
      </c>
      <c r="G562" s="3">
        <v>0.227022</v>
      </c>
      <c r="H562" s="3">
        <v>21</v>
      </c>
      <c r="I562" s="3">
        <v>1.831998</v>
      </c>
      <c r="J562" s="3">
        <v>165</v>
      </c>
      <c r="K562" s="3">
        <v>2.081177</v>
      </c>
      <c r="L562" s="3">
        <v>200</v>
      </c>
      <c r="M562" s="3">
        <v>1.421887</v>
      </c>
      <c r="N562">
        <v>123</v>
      </c>
      <c r="O562" s="16">
        <v>1.17782017564155e-6</v>
      </c>
      <c r="P562">
        <v>2.78128883035196</v>
      </c>
      <c r="Q562" t="s">
        <v>157</v>
      </c>
      <c r="R562" t="s">
        <v>136</v>
      </c>
      <c r="T562" t="s">
        <v>3077</v>
      </c>
      <c r="U562" t="s">
        <v>3078</v>
      </c>
      <c r="V562" t="s">
        <v>136</v>
      </c>
      <c r="W562" t="s">
        <v>190</v>
      </c>
      <c r="X562" t="s">
        <v>191</v>
      </c>
      <c r="Y562" t="s">
        <v>265</v>
      </c>
      <c r="Z562" t="s">
        <v>3079</v>
      </c>
      <c r="AA562" t="s">
        <v>83</v>
      </c>
      <c r="AB562" t="s">
        <v>191</v>
      </c>
      <c r="AC562" t="s">
        <v>3080</v>
      </c>
      <c r="AD562" t="s">
        <v>2272</v>
      </c>
    </row>
    <row r="563" spans="1:30">
      <c r="A563" t="s">
        <v>3081</v>
      </c>
      <c r="B563" t="s">
        <v>3081</v>
      </c>
      <c r="C563" s="3">
        <v>51.576214</v>
      </c>
      <c r="D563" s="3">
        <v>1128</v>
      </c>
      <c r="E563" s="3">
        <v>176.469162</v>
      </c>
      <c r="F563" s="3">
        <v>3417</v>
      </c>
      <c r="G563" s="3">
        <v>48.366467</v>
      </c>
      <c r="H563" s="3">
        <v>1134</v>
      </c>
      <c r="I563" s="3">
        <v>20.939348</v>
      </c>
      <c r="J563" s="3">
        <v>497</v>
      </c>
      <c r="K563" s="3">
        <v>21.93232</v>
      </c>
      <c r="L563" s="3">
        <v>556</v>
      </c>
      <c r="M563" s="3">
        <v>45.659363</v>
      </c>
      <c r="N563">
        <v>1043</v>
      </c>
      <c r="O563">
        <v>0.00516156294775009</v>
      </c>
      <c r="P563">
        <v>-2.39030725162678</v>
      </c>
      <c r="Q563" t="s">
        <v>131</v>
      </c>
      <c r="R563" t="s">
        <v>136</v>
      </c>
      <c r="S563" t="s">
        <v>136</v>
      </c>
      <c r="T563" t="s">
        <v>136</v>
      </c>
      <c r="U563" t="s">
        <v>136</v>
      </c>
      <c r="V563" t="s">
        <v>136</v>
      </c>
      <c r="W563" t="s">
        <v>136</v>
      </c>
      <c r="X563" t="s">
        <v>136</v>
      </c>
      <c r="Y563" t="s">
        <v>136</v>
      </c>
      <c r="Z563" t="s">
        <v>136</v>
      </c>
      <c r="AA563" t="s">
        <v>164</v>
      </c>
      <c r="AB563" t="s">
        <v>165</v>
      </c>
      <c r="AC563" t="s">
        <v>3082</v>
      </c>
      <c r="AD563" t="s">
        <v>136</v>
      </c>
    </row>
    <row r="564" spans="1:30">
      <c r="A564" t="s">
        <v>3083</v>
      </c>
      <c r="B564" t="s">
        <v>3083</v>
      </c>
      <c r="C564" s="3">
        <v>5.210583</v>
      </c>
      <c r="D564" s="3">
        <v>273</v>
      </c>
      <c r="E564" s="3">
        <v>6.446078</v>
      </c>
      <c r="F564" s="3">
        <v>299</v>
      </c>
      <c r="G564" s="3">
        <v>5.300002</v>
      </c>
      <c r="H564" s="3">
        <v>298</v>
      </c>
      <c r="I564" s="3">
        <v>2.176091</v>
      </c>
      <c r="J564" s="3">
        <v>124</v>
      </c>
      <c r="K564" s="3">
        <v>1.627339</v>
      </c>
      <c r="L564" s="3">
        <v>99</v>
      </c>
      <c r="M564" s="3">
        <v>1.827706</v>
      </c>
      <c r="N564">
        <v>100</v>
      </c>
      <c r="O564" s="16">
        <v>1.25367228851163e-5</v>
      </c>
      <c r="P564">
        <v>-2.28506951211825</v>
      </c>
      <c r="Q564" t="s">
        <v>131</v>
      </c>
      <c r="R564" t="s">
        <v>137</v>
      </c>
      <c r="S564" t="s">
        <v>138</v>
      </c>
      <c r="T564" t="s">
        <v>3084</v>
      </c>
      <c r="U564" t="s">
        <v>3085</v>
      </c>
      <c r="V564" t="s">
        <v>136</v>
      </c>
      <c r="W564" t="s">
        <v>137</v>
      </c>
      <c r="X564" t="s">
        <v>138</v>
      </c>
      <c r="Y564" t="s">
        <v>1523</v>
      </c>
      <c r="Z564" t="s">
        <v>3086</v>
      </c>
      <c r="AA564" t="s">
        <v>153</v>
      </c>
      <c r="AB564" t="s">
        <v>138</v>
      </c>
      <c r="AC564" t="s">
        <v>175</v>
      </c>
      <c r="AD564" t="s">
        <v>3087</v>
      </c>
    </row>
    <row r="565" spans="1:30">
      <c r="A565" t="s">
        <v>3088</v>
      </c>
      <c r="B565" t="s">
        <v>3088</v>
      </c>
      <c r="C565" s="3">
        <v>280.786407</v>
      </c>
      <c r="D565" s="3">
        <v>18459</v>
      </c>
      <c r="E565" s="3">
        <v>1039.062866</v>
      </c>
      <c r="F565" s="3">
        <v>60509</v>
      </c>
      <c r="G565" s="3">
        <v>385.837128</v>
      </c>
      <c r="H565" s="3">
        <v>27196</v>
      </c>
      <c r="I565" s="3">
        <v>124.654663</v>
      </c>
      <c r="J565" s="3">
        <v>8888</v>
      </c>
      <c r="K565" s="3">
        <v>54.669189</v>
      </c>
      <c r="L565" s="3">
        <v>4163</v>
      </c>
      <c r="M565" s="3">
        <v>240.911209</v>
      </c>
      <c r="N565">
        <v>16537</v>
      </c>
      <c r="O565">
        <v>0.00184944156922242</v>
      </c>
      <c r="P565">
        <v>-2.71456480344353</v>
      </c>
      <c r="Q565" t="s">
        <v>131</v>
      </c>
      <c r="R565" t="s">
        <v>136</v>
      </c>
      <c r="S565" t="s">
        <v>136</v>
      </c>
      <c r="T565" t="s">
        <v>168</v>
      </c>
      <c r="U565" t="s">
        <v>3089</v>
      </c>
      <c r="V565" t="s">
        <v>136</v>
      </c>
      <c r="W565" t="s">
        <v>137</v>
      </c>
      <c r="X565" t="s">
        <v>138</v>
      </c>
      <c r="Y565" t="s">
        <v>663</v>
      </c>
      <c r="Z565" t="s">
        <v>3090</v>
      </c>
      <c r="AA565" t="s">
        <v>153</v>
      </c>
      <c r="AB565" t="s">
        <v>138</v>
      </c>
      <c r="AC565" t="s">
        <v>3091</v>
      </c>
      <c r="AD565" t="s">
        <v>176</v>
      </c>
    </row>
    <row r="566" spans="1:30">
      <c r="A566" t="s">
        <v>3092</v>
      </c>
      <c r="B566" t="s">
        <v>3092</v>
      </c>
      <c r="C566" s="3">
        <v>8.986663</v>
      </c>
      <c r="D566" s="3">
        <v>884</v>
      </c>
      <c r="E566" s="3">
        <v>1.10747</v>
      </c>
      <c r="F566" s="3">
        <v>97</v>
      </c>
      <c r="G566" s="3">
        <v>2.993479</v>
      </c>
      <c r="H566" s="3">
        <v>316</v>
      </c>
      <c r="I566" s="3">
        <v>0.360966</v>
      </c>
      <c r="J566" s="3">
        <v>39</v>
      </c>
      <c r="K566" s="3">
        <v>0.500113</v>
      </c>
      <c r="L566" s="3">
        <v>57</v>
      </c>
      <c r="M566" s="3">
        <v>0.321398</v>
      </c>
      <c r="N566">
        <v>33</v>
      </c>
      <c r="O566" s="16">
        <v>3.55573510568836e-8</v>
      </c>
      <c r="P566">
        <v>-3.70888085633012</v>
      </c>
      <c r="Q566" t="s">
        <v>131</v>
      </c>
      <c r="R566" t="s">
        <v>232</v>
      </c>
      <c r="S566" t="s">
        <v>233</v>
      </c>
      <c r="T566" t="s">
        <v>1416</v>
      </c>
      <c r="U566" t="s">
        <v>1417</v>
      </c>
      <c r="V566" t="s">
        <v>136</v>
      </c>
      <c r="W566" t="s">
        <v>232</v>
      </c>
      <c r="X566" t="s">
        <v>233</v>
      </c>
      <c r="Y566" t="s">
        <v>1418</v>
      </c>
      <c r="Z566" t="s">
        <v>1419</v>
      </c>
      <c r="AA566" t="s">
        <v>237</v>
      </c>
      <c r="AB566" t="s">
        <v>233</v>
      </c>
      <c r="AC566" t="s">
        <v>313</v>
      </c>
      <c r="AD566" t="s">
        <v>1421</v>
      </c>
    </row>
    <row r="567" spans="1:30">
      <c r="A567" t="s">
        <v>3093</v>
      </c>
      <c r="B567" t="s">
        <v>3093</v>
      </c>
      <c r="C567" s="3">
        <v>28.392616</v>
      </c>
      <c r="D567" s="3">
        <v>1082</v>
      </c>
      <c r="E567" s="3">
        <v>58.310535</v>
      </c>
      <c r="F567" s="3">
        <v>1968</v>
      </c>
      <c r="G567" s="3">
        <v>33.99931</v>
      </c>
      <c r="H567" s="3">
        <v>1389</v>
      </c>
      <c r="I567" s="3">
        <v>2.710587</v>
      </c>
      <c r="J567" s="3">
        <v>112</v>
      </c>
      <c r="K567" s="3">
        <v>1.626701</v>
      </c>
      <c r="L567" s="3">
        <v>72</v>
      </c>
      <c r="M567" s="3">
        <v>6.84239</v>
      </c>
      <c r="N567">
        <v>273</v>
      </c>
      <c r="O567" s="16">
        <v>1.63781940408481e-7</v>
      </c>
      <c r="P567">
        <v>-3.97429025332669</v>
      </c>
      <c r="Q567" t="s">
        <v>131</v>
      </c>
      <c r="R567" t="s">
        <v>232</v>
      </c>
      <c r="S567" t="s">
        <v>233</v>
      </c>
      <c r="T567" t="s">
        <v>3094</v>
      </c>
      <c r="U567" t="s">
        <v>3095</v>
      </c>
      <c r="V567" t="s">
        <v>3096</v>
      </c>
      <c r="W567" t="s">
        <v>232</v>
      </c>
      <c r="X567" t="s">
        <v>233</v>
      </c>
      <c r="Y567" t="s">
        <v>3097</v>
      </c>
      <c r="Z567" t="s">
        <v>3098</v>
      </c>
      <c r="AA567" t="s">
        <v>237</v>
      </c>
      <c r="AB567" t="s">
        <v>233</v>
      </c>
      <c r="AC567" t="s">
        <v>3099</v>
      </c>
      <c r="AD567" t="s">
        <v>195</v>
      </c>
    </row>
    <row r="568" spans="1:30">
      <c r="A568" t="s">
        <v>3100</v>
      </c>
      <c r="B568" t="s">
        <v>3100</v>
      </c>
      <c r="C568" s="3">
        <v>0.72877</v>
      </c>
      <c r="D568" s="3">
        <v>33</v>
      </c>
      <c r="E568" s="3">
        <v>0</v>
      </c>
      <c r="F568" s="3">
        <v>0</v>
      </c>
      <c r="G568" s="3">
        <v>0.254322</v>
      </c>
      <c r="H568" s="3">
        <v>13</v>
      </c>
      <c r="I568" s="3">
        <v>8.174281</v>
      </c>
      <c r="J568" s="3">
        <v>398</v>
      </c>
      <c r="K568" s="3">
        <v>2.242103</v>
      </c>
      <c r="L568" s="3">
        <v>117</v>
      </c>
      <c r="M568" s="3">
        <v>4.124986</v>
      </c>
      <c r="N568">
        <v>193</v>
      </c>
      <c r="O568">
        <v>0.00241489132598463</v>
      </c>
      <c r="P568">
        <v>3.03537005533131</v>
      </c>
      <c r="Q568" t="s">
        <v>157</v>
      </c>
      <c r="R568" t="s">
        <v>190</v>
      </c>
      <c r="S568" t="s">
        <v>191</v>
      </c>
      <c r="T568" t="s">
        <v>3101</v>
      </c>
      <c r="U568" t="s">
        <v>3102</v>
      </c>
      <c r="V568" t="s">
        <v>763</v>
      </c>
      <c r="W568" t="s">
        <v>305</v>
      </c>
      <c r="X568" t="s">
        <v>142</v>
      </c>
      <c r="Y568" t="s">
        <v>2801</v>
      </c>
      <c r="Z568" t="s">
        <v>3103</v>
      </c>
      <c r="AA568" t="s">
        <v>83</v>
      </c>
      <c r="AB568" t="s">
        <v>191</v>
      </c>
      <c r="AC568" t="s">
        <v>3104</v>
      </c>
      <c r="AD568" t="s">
        <v>3105</v>
      </c>
    </row>
    <row r="569" spans="1:30">
      <c r="A569" t="s">
        <v>3106</v>
      </c>
      <c r="B569" t="s">
        <v>3106</v>
      </c>
      <c r="C569" s="3">
        <v>0.496213</v>
      </c>
      <c r="D569" s="3">
        <v>12</v>
      </c>
      <c r="E569" s="3">
        <v>0.169529</v>
      </c>
      <c r="F569" s="3">
        <v>4</v>
      </c>
      <c r="G569" s="3">
        <v>0.215421</v>
      </c>
      <c r="H569" s="3">
        <v>6</v>
      </c>
      <c r="I569" s="3">
        <v>3.426111</v>
      </c>
      <c r="J569" s="3">
        <v>89</v>
      </c>
      <c r="K569" s="3">
        <v>6.304273</v>
      </c>
      <c r="L569" s="3">
        <v>175</v>
      </c>
      <c r="M569" s="3">
        <v>2.316451</v>
      </c>
      <c r="N569">
        <v>58</v>
      </c>
      <c r="O569">
        <v>0.000159989069767339</v>
      </c>
      <c r="P569">
        <v>2.91248045347448</v>
      </c>
      <c r="Q569" t="s">
        <v>157</v>
      </c>
      <c r="R569" t="s">
        <v>3107</v>
      </c>
      <c r="S569" t="s">
        <v>3108</v>
      </c>
      <c r="T569" t="s">
        <v>1662</v>
      </c>
      <c r="U569" t="s">
        <v>136</v>
      </c>
      <c r="V569" t="s">
        <v>136</v>
      </c>
      <c r="W569" t="s">
        <v>594</v>
      </c>
      <c r="X569" t="s">
        <v>165</v>
      </c>
      <c r="Y569" t="s">
        <v>3109</v>
      </c>
      <c r="Z569" t="s">
        <v>3110</v>
      </c>
      <c r="AA569" t="s">
        <v>141</v>
      </c>
      <c r="AB569" t="s">
        <v>142</v>
      </c>
      <c r="AC569" t="s">
        <v>313</v>
      </c>
      <c r="AD569" t="s">
        <v>1667</v>
      </c>
    </row>
    <row r="570" spans="1:30">
      <c r="A570" t="s">
        <v>3111</v>
      </c>
      <c r="B570" t="s">
        <v>3111</v>
      </c>
      <c r="C570" s="3">
        <v>3.536781</v>
      </c>
      <c r="D570" s="3">
        <v>162</v>
      </c>
      <c r="E570" s="3">
        <v>4.375287</v>
      </c>
      <c r="F570" s="3">
        <v>177</v>
      </c>
      <c r="G570" s="3">
        <v>2.253223</v>
      </c>
      <c r="H570" s="3">
        <v>111</v>
      </c>
      <c r="I570" s="3">
        <v>0.180305</v>
      </c>
      <c r="J570" s="3">
        <v>9</v>
      </c>
      <c r="K570" s="3">
        <v>0</v>
      </c>
      <c r="L570" s="3">
        <v>0</v>
      </c>
      <c r="M570" s="3">
        <v>0.042102</v>
      </c>
      <c r="N570">
        <v>3</v>
      </c>
      <c r="O570" s="16">
        <v>6.10871049590581e-10</v>
      </c>
      <c r="P570">
        <v>-5.5795773127157</v>
      </c>
      <c r="Q570" t="s">
        <v>131</v>
      </c>
      <c r="R570" t="s">
        <v>136</v>
      </c>
      <c r="S570" t="s">
        <v>136</v>
      </c>
      <c r="T570" t="s">
        <v>243</v>
      </c>
      <c r="U570" t="s">
        <v>3112</v>
      </c>
      <c r="V570" t="s">
        <v>329</v>
      </c>
      <c r="W570" t="s">
        <v>136</v>
      </c>
      <c r="X570" t="s">
        <v>136</v>
      </c>
      <c r="Y570" t="s">
        <v>711</v>
      </c>
      <c r="Z570" t="s">
        <v>3113</v>
      </c>
      <c r="AA570" t="s">
        <v>43</v>
      </c>
      <c r="AB570" t="s">
        <v>538</v>
      </c>
      <c r="AC570" t="s">
        <v>3114</v>
      </c>
      <c r="AD570" t="s">
        <v>250</v>
      </c>
    </row>
    <row r="571" spans="1:30">
      <c r="A571" t="s">
        <v>3115</v>
      </c>
      <c r="B571" t="s">
        <v>3115</v>
      </c>
      <c r="C571" s="3">
        <v>21.649601</v>
      </c>
      <c r="D571" s="3">
        <v>1204</v>
      </c>
      <c r="E571" s="3">
        <v>12.689964</v>
      </c>
      <c r="F571" s="3">
        <v>626</v>
      </c>
      <c r="G571" s="3">
        <v>25.519808</v>
      </c>
      <c r="H571" s="3">
        <v>1522</v>
      </c>
      <c r="I571" s="3">
        <v>6.121419</v>
      </c>
      <c r="J571" s="3">
        <v>370</v>
      </c>
      <c r="K571" s="3">
        <v>3.108946</v>
      </c>
      <c r="L571" s="3">
        <v>201</v>
      </c>
      <c r="M571" s="3">
        <v>9.249201</v>
      </c>
      <c r="N571">
        <v>538</v>
      </c>
      <c r="O571" s="16">
        <v>3.54180021886315e-5</v>
      </c>
      <c r="P571">
        <v>-2.22763049426449</v>
      </c>
      <c r="Q571" t="s">
        <v>131</v>
      </c>
      <c r="R571" t="s">
        <v>170</v>
      </c>
      <c r="S571" t="s">
        <v>171</v>
      </c>
      <c r="T571" t="s">
        <v>279</v>
      </c>
      <c r="U571" t="s">
        <v>3116</v>
      </c>
      <c r="V571" t="s">
        <v>136</v>
      </c>
      <c r="W571" t="s">
        <v>170</v>
      </c>
      <c r="X571" t="s">
        <v>171</v>
      </c>
      <c r="Y571" t="s">
        <v>1688</v>
      </c>
      <c r="Z571" t="s">
        <v>3117</v>
      </c>
      <c r="AA571" t="s">
        <v>174</v>
      </c>
      <c r="AB571" t="s">
        <v>171</v>
      </c>
      <c r="AC571" t="s">
        <v>3118</v>
      </c>
      <c r="AD571" t="s">
        <v>281</v>
      </c>
    </row>
    <row r="572" spans="1:30">
      <c r="A572" t="s">
        <v>3119</v>
      </c>
      <c r="B572" t="s">
        <v>3119</v>
      </c>
      <c r="C572" s="3">
        <v>0.731088</v>
      </c>
      <c r="D572" s="3">
        <v>78</v>
      </c>
      <c r="E572" s="3">
        <v>6.397708</v>
      </c>
      <c r="F572" s="3">
        <v>603</v>
      </c>
      <c r="G572" s="3">
        <v>0.445333</v>
      </c>
      <c r="H572" s="3">
        <v>51</v>
      </c>
      <c r="I572" s="3">
        <v>0.63862</v>
      </c>
      <c r="J572" s="3">
        <v>74</v>
      </c>
      <c r="K572" s="3">
        <v>0.47344</v>
      </c>
      <c r="L572" s="3">
        <v>59</v>
      </c>
      <c r="M572" s="3">
        <v>0.250355</v>
      </c>
      <c r="N572">
        <v>28</v>
      </c>
      <c r="O572">
        <v>0.00388498285580119</v>
      </c>
      <c r="P572">
        <v>-3.12028004816009</v>
      </c>
      <c r="Q572" t="s">
        <v>131</v>
      </c>
      <c r="R572" t="s">
        <v>366</v>
      </c>
      <c r="S572" t="s">
        <v>367</v>
      </c>
      <c r="T572" t="s">
        <v>3120</v>
      </c>
      <c r="U572" t="s">
        <v>3121</v>
      </c>
      <c r="V572" t="s">
        <v>370</v>
      </c>
      <c r="W572" t="s">
        <v>371</v>
      </c>
      <c r="X572" t="s">
        <v>293</v>
      </c>
      <c r="Y572" t="s">
        <v>2816</v>
      </c>
      <c r="Z572" t="s">
        <v>3122</v>
      </c>
      <c r="AA572" t="s">
        <v>374</v>
      </c>
      <c r="AB572" t="s">
        <v>367</v>
      </c>
      <c r="AC572" t="s">
        <v>3123</v>
      </c>
      <c r="AD572" t="s">
        <v>376</v>
      </c>
    </row>
    <row r="573" spans="1:30">
      <c r="A573" t="s">
        <v>3124</v>
      </c>
      <c r="B573" t="s">
        <v>136</v>
      </c>
      <c r="C573" s="3">
        <v>4.276247</v>
      </c>
      <c r="D573" s="3">
        <v>79</v>
      </c>
      <c r="E573" s="3">
        <v>6.139134</v>
      </c>
      <c r="F573" s="3">
        <v>96</v>
      </c>
      <c r="G573" s="3">
        <v>3.852063</v>
      </c>
      <c r="H573" s="3">
        <v>75</v>
      </c>
      <c r="I573" s="3">
        <v>0</v>
      </c>
      <c r="J573" s="3">
        <v>0</v>
      </c>
      <c r="K573" s="3">
        <v>0.095383</v>
      </c>
      <c r="L573" s="3">
        <v>2</v>
      </c>
      <c r="M573" s="3">
        <v>0.158702</v>
      </c>
      <c r="N573">
        <v>4</v>
      </c>
      <c r="O573" s="16">
        <v>6.10871049590581e-10</v>
      </c>
      <c r="P573">
        <v>-5.61318390894095</v>
      </c>
      <c r="Q573" t="s">
        <v>131</v>
      </c>
      <c r="R573" t="s">
        <v>136</v>
      </c>
      <c r="S573" t="s">
        <v>136</v>
      </c>
      <c r="T573" t="s">
        <v>3125</v>
      </c>
      <c r="U573" t="s">
        <v>136</v>
      </c>
      <c r="V573" t="s">
        <v>136</v>
      </c>
      <c r="W573" t="s">
        <v>136</v>
      </c>
      <c r="X573" t="s">
        <v>136</v>
      </c>
      <c r="Y573" t="s">
        <v>3126</v>
      </c>
      <c r="Z573" t="s">
        <v>3127</v>
      </c>
      <c r="AA573" t="s">
        <v>83</v>
      </c>
      <c r="AB573" t="s">
        <v>191</v>
      </c>
      <c r="AC573" t="s">
        <v>313</v>
      </c>
      <c r="AD573" t="s">
        <v>3128</v>
      </c>
    </row>
    <row r="574" spans="1:30">
      <c r="A574" t="s">
        <v>3129</v>
      </c>
      <c r="B574" t="s">
        <v>136</v>
      </c>
      <c r="C574" s="3">
        <v>99.666191</v>
      </c>
      <c r="D574" s="3">
        <v>1469</v>
      </c>
      <c r="E574" s="3">
        <v>172.7742</v>
      </c>
      <c r="F574" s="3">
        <v>2256</v>
      </c>
      <c r="G574" s="3">
        <v>157.320129</v>
      </c>
      <c r="H574" s="3">
        <v>2486</v>
      </c>
      <c r="I574" s="3">
        <v>20.274342</v>
      </c>
      <c r="J574" s="3">
        <v>325</v>
      </c>
      <c r="K574" s="3">
        <v>22.868376</v>
      </c>
      <c r="L574" s="3">
        <v>391</v>
      </c>
      <c r="M574" s="3">
        <v>28.900528</v>
      </c>
      <c r="N574">
        <v>445</v>
      </c>
      <c r="O574" s="16">
        <v>6.73966862190791e-9</v>
      </c>
      <c r="P574">
        <v>-3.23466372722359</v>
      </c>
      <c r="Q574" t="s">
        <v>131</v>
      </c>
      <c r="R574" t="s">
        <v>136</v>
      </c>
      <c r="S574" t="s">
        <v>136</v>
      </c>
      <c r="T574" t="s">
        <v>3130</v>
      </c>
      <c r="U574" t="s">
        <v>136</v>
      </c>
      <c r="V574" t="s">
        <v>136</v>
      </c>
      <c r="W574" t="s">
        <v>136</v>
      </c>
      <c r="X574" t="s">
        <v>136</v>
      </c>
      <c r="Y574" t="s">
        <v>3131</v>
      </c>
      <c r="Z574" t="s">
        <v>3132</v>
      </c>
      <c r="AA574" t="s">
        <v>248</v>
      </c>
      <c r="AB574" t="s">
        <v>242</v>
      </c>
      <c r="AC574" t="s">
        <v>183</v>
      </c>
      <c r="AD574" t="s">
        <v>3133</v>
      </c>
    </row>
    <row r="575" spans="1:30">
      <c r="A575" t="s">
        <v>3134</v>
      </c>
      <c r="B575" t="s">
        <v>3134</v>
      </c>
      <c r="C575" s="3">
        <v>1.25499</v>
      </c>
      <c r="D575" s="3">
        <v>135</v>
      </c>
      <c r="E575" s="3">
        <v>0.083981</v>
      </c>
      <c r="F575" s="3">
        <v>8</v>
      </c>
      <c r="G575" s="3">
        <v>1.153464</v>
      </c>
      <c r="H575" s="3">
        <v>133</v>
      </c>
      <c r="I575" s="3">
        <v>16.152184</v>
      </c>
      <c r="J575" s="3">
        <v>1881</v>
      </c>
      <c r="K575" s="3">
        <v>23.480801</v>
      </c>
      <c r="L575" s="3">
        <v>2920</v>
      </c>
      <c r="M575" s="3">
        <v>3.755687</v>
      </c>
      <c r="N575">
        <v>421</v>
      </c>
      <c r="O575">
        <v>0.000136814459595015</v>
      </c>
      <c r="P575">
        <v>3.35393683191196</v>
      </c>
      <c r="Q575" t="s">
        <v>157</v>
      </c>
      <c r="R575" t="s">
        <v>325</v>
      </c>
      <c r="S575" t="s">
        <v>326</v>
      </c>
      <c r="T575" t="s">
        <v>3135</v>
      </c>
      <c r="U575" t="s">
        <v>3136</v>
      </c>
      <c r="V575" t="s">
        <v>136</v>
      </c>
      <c r="W575" t="s">
        <v>136</v>
      </c>
      <c r="X575" t="s">
        <v>136</v>
      </c>
      <c r="Y575" t="s">
        <v>181</v>
      </c>
      <c r="Z575" t="s">
        <v>3137</v>
      </c>
      <c r="AA575" t="s">
        <v>164</v>
      </c>
      <c r="AB575" t="s">
        <v>165</v>
      </c>
      <c r="AC575" t="s">
        <v>3138</v>
      </c>
      <c r="AD575" t="s">
        <v>3139</v>
      </c>
    </row>
    <row r="576" spans="1:30">
      <c r="A576" t="s">
        <v>3140</v>
      </c>
      <c r="B576" t="s">
        <v>3140</v>
      </c>
      <c r="C576" s="3">
        <v>1.551571</v>
      </c>
      <c r="D576" s="3">
        <v>125</v>
      </c>
      <c r="E576" s="3">
        <v>0.463258</v>
      </c>
      <c r="F576" s="3">
        <v>33</v>
      </c>
      <c r="G576" s="3">
        <v>1.603228</v>
      </c>
      <c r="H576" s="3">
        <v>138</v>
      </c>
      <c r="I576" s="3">
        <v>5.722342</v>
      </c>
      <c r="J576" s="3">
        <v>498</v>
      </c>
      <c r="K576" s="3">
        <v>44.475121</v>
      </c>
      <c r="L576" s="3">
        <v>4126</v>
      </c>
      <c r="M576" s="3">
        <v>1.962941</v>
      </c>
      <c r="N576">
        <v>165</v>
      </c>
      <c r="O576">
        <v>0.00320099177279465</v>
      </c>
      <c r="P576">
        <v>2.9597548895386</v>
      </c>
      <c r="Q576" t="s">
        <v>157</v>
      </c>
      <c r="R576" t="s">
        <v>136</v>
      </c>
      <c r="S576" t="s">
        <v>136</v>
      </c>
      <c r="T576" t="s">
        <v>3141</v>
      </c>
      <c r="U576" t="s">
        <v>3142</v>
      </c>
      <c r="V576" t="s">
        <v>136</v>
      </c>
      <c r="W576" t="s">
        <v>170</v>
      </c>
      <c r="X576" t="s">
        <v>171</v>
      </c>
      <c r="Y576" t="s">
        <v>3143</v>
      </c>
      <c r="Z576" t="s">
        <v>136</v>
      </c>
      <c r="AA576" t="s">
        <v>164</v>
      </c>
      <c r="AB576" t="s">
        <v>165</v>
      </c>
      <c r="AC576" t="s">
        <v>3144</v>
      </c>
      <c r="AD576" t="s">
        <v>3145</v>
      </c>
    </row>
    <row r="577" spans="1:30">
      <c r="A577" t="s">
        <v>3146</v>
      </c>
      <c r="B577" t="s">
        <v>136</v>
      </c>
      <c r="C577" s="3">
        <v>16.026801</v>
      </c>
      <c r="D577" s="3">
        <v>198</v>
      </c>
      <c r="E577" s="3">
        <v>15.478799</v>
      </c>
      <c r="F577" s="3">
        <v>171</v>
      </c>
      <c r="G577" s="3">
        <v>8.875061</v>
      </c>
      <c r="H577" s="3">
        <v>119</v>
      </c>
      <c r="I577" s="3">
        <v>4.294428</v>
      </c>
      <c r="J577" s="3">
        <v>58</v>
      </c>
      <c r="K577" s="3">
        <v>2.093107</v>
      </c>
      <c r="L577" s="3">
        <v>31</v>
      </c>
      <c r="M577" s="3">
        <v>6.778447</v>
      </c>
      <c r="N577">
        <v>89</v>
      </c>
      <c r="O577">
        <v>0.00176759293455802</v>
      </c>
      <c r="P577">
        <v>-2.22293708577099</v>
      </c>
      <c r="Q577" t="s">
        <v>131</v>
      </c>
      <c r="R577" t="s">
        <v>136</v>
      </c>
      <c r="S577" t="s">
        <v>136</v>
      </c>
      <c r="T577" t="s">
        <v>136</v>
      </c>
      <c r="U577" t="s">
        <v>136</v>
      </c>
      <c r="V577" t="s">
        <v>136</v>
      </c>
      <c r="W577" t="s">
        <v>136</v>
      </c>
      <c r="X577" t="s">
        <v>136</v>
      </c>
      <c r="Y577" t="s">
        <v>136</v>
      </c>
      <c r="Z577" t="s">
        <v>136</v>
      </c>
      <c r="AA577" t="s">
        <v>136</v>
      </c>
      <c r="AB577" t="s">
        <v>136</v>
      </c>
      <c r="AC577" t="s">
        <v>136</v>
      </c>
      <c r="AD577" t="s">
        <v>136</v>
      </c>
    </row>
    <row r="578" spans="1:30">
      <c r="A578" t="s">
        <v>3147</v>
      </c>
      <c r="B578" t="s">
        <v>3147</v>
      </c>
      <c r="C578" s="3">
        <v>12.44474</v>
      </c>
      <c r="D578" s="3">
        <v>364</v>
      </c>
      <c r="E578" s="3">
        <v>3.272058</v>
      </c>
      <c r="F578" s="3">
        <v>85</v>
      </c>
      <c r="G578" s="3">
        <v>6.672478</v>
      </c>
      <c r="H578" s="3">
        <v>210</v>
      </c>
      <c r="I578" s="3">
        <v>43.527882</v>
      </c>
      <c r="J578" s="3">
        <v>1380</v>
      </c>
      <c r="K578" s="3">
        <v>82.297104</v>
      </c>
      <c r="L578" s="3">
        <v>2786</v>
      </c>
      <c r="M578" s="3">
        <v>28.046297</v>
      </c>
      <c r="N578">
        <v>856</v>
      </c>
      <c r="O578">
        <v>0.000319222660668446</v>
      </c>
      <c r="P578">
        <v>2.16339988888867</v>
      </c>
      <c r="Q578" t="s">
        <v>157</v>
      </c>
      <c r="R578" t="s">
        <v>186</v>
      </c>
      <c r="S578" t="s">
        <v>187</v>
      </c>
      <c r="T578" t="s">
        <v>617</v>
      </c>
      <c r="U578" t="s">
        <v>3148</v>
      </c>
      <c r="V578" t="s">
        <v>439</v>
      </c>
      <c r="W578" t="s">
        <v>186</v>
      </c>
      <c r="X578" t="s">
        <v>187</v>
      </c>
      <c r="Y578" t="s">
        <v>3149</v>
      </c>
      <c r="Z578" t="s">
        <v>3150</v>
      </c>
      <c r="AA578" t="s">
        <v>209</v>
      </c>
      <c r="AB578" t="s">
        <v>187</v>
      </c>
      <c r="AC578" t="s">
        <v>3151</v>
      </c>
      <c r="AD578" t="s">
        <v>622</v>
      </c>
    </row>
    <row r="579" spans="1:30">
      <c r="A579" t="s">
        <v>3152</v>
      </c>
      <c r="B579" t="s">
        <v>3152</v>
      </c>
      <c r="C579" s="3">
        <v>4.693206</v>
      </c>
      <c r="D579" s="3">
        <v>464</v>
      </c>
      <c r="E579" s="3">
        <v>16.328852</v>
      </c>
      <c r="F579" s="3">
        <v>1428</v>
      </c>
      <c r="G579" s="3">
        <v>8.428525</v>
      </c>
      <c r="H579" s="3">
        <v>892</v>
      </c>
      <c r="I579" s="3">
        <v>1.031933</v>
      </c>
      <c r="J579" s="3">
        <v>111</v>
      </c>
      <c r="K579" s="3">
        <v>1.801876</v>
      </c>
      <c r="L579" s="3">
        <v>206</v>
      </c>
      <c r="M579" s="3">
        <v>1.09858</v>
      </c>
      <c r="N579">
        <v>114</v>
      </c>
      <c r="O579" s="16">
        <v>1.84432669993228e-6</v>
      </c>
      <c r="P579">
        <v>-3.5629689434264</v>
      </c>
      <c r="Q579" t="s">
        <v>131</v>
      </c>
      <c r="R579" t="s">
        <v>677</v>
      </c>
      <c r="S579" t="s">
        <v>678</v>
      </c>
      <c r="T579" t="s">
        <v>3153</v>
      </c>
      <c r="U579" t="s">
        <v>3154</v>
      </c>
      <c r="V579" t="s">
        <v>1010</v>
      </c>
      <c r="W579" t="s">
        <v>136</v>
      </c>
      <c r="X579" t="s">
        <v>136</v>
      </c>
      <c r="Y579" t="s">
        <v>679</v>
      </c>
      <c r="Z579" t="s">
        <v>1344</v>
      </c>
      <c r="AA579" t="s">
        <v>164</v>
      </c>
      <c r="AB579" t="s">
        <v>165</v>
      </c>
      <c r="AC579" t="s">
        <v>3155</v>
      </c>
      <c r="AD579" t="s">
        <v>1346</v>
      </c>
    </row>
    <row r="580" spans="1:30">
      <c r="A580" t="s">
        <v>3156</v>
      </c>
      <c r="B580" t="s">
        <v>136</v>
      </c>
      <c r="C580" s="3">
        <v>10.711872</v>
      </c>
      <c r="D580" s="3">
        <v>257</v>
      </c>
      <c r="E580" s="3">
        <v>16.586859</v>
      </c>
      <c r="F580" s="3">
        <v>357</v>
      </c>
      <c r="G580" s="3">
        <v>18.855963</v>
      </c>
      <c r="H580" s="3">
        <v>498</v>
      </c>
      <c r="I580" s="3">
        <v>3.919409</v>
      </c>
      <c r="J580" s="3">
        <v>135</v>
      </c>
      <c r="K580" s="3">
        <v>3.749907</v>
      </c>
      <c r="L580" s="3">
        <v>106</v>
      </c>
      <c r="M580" s="3">
        <v>8.146055</v>
      </c>
      <c r="N580">
        <v>210</v>
      </c>
      <c r="O580">
        <v>0.000850319947957315</v>
      </c>
      <c r="P580">
        <v>-2.08340946242777</v>
      </c>
      <c r="Q580" t="s">
        <v>131</v>
      </c>
      <c r="R580" t="s">
        <v>136</v>
      </c>
      <c r="S580" t="s">
        <v>136</v>
      </c>
      <c r="T580" t="s">
        <v>136</v>
      </c>
      <c r="U580" t="s">
        <v>136</v>
      </c>
      <c r="V580" t="s">
        <v>136</v>
      </c>
      <c r="W580" t="s">
        <v>136</v>
      </c>
      <c r="X580" t="s">
        <v>136</v>
      </c>
      <c r="Y580" t="s">
        <v>136</v>
      </c>
      <c r="Z580" t="s">
        <v>136</v>
      </c>
      <c r="AA580" t="s">
        <v>136</v>
      </c>
      <c r="AB580" t="s">
        <v>136</v>
      </c>
      <c r="AC580" t="s">
        <v>136</v>
      </c>
      <c r="AD580" t="s">
        <v>136</v>
      </c>
    </row>
    <row r="581" spans="1:30">
      <c r="A581" t="s">
        <v>3157</v>
      </c>
      <c r="B581" t="s">
        <v>3157</v>
      </c>
      <c r="C581" s="3">
        <v>0.262516</v>
      </c>
      <c r="D581" s="3">
        <v>7</v>
      </c>
      <c r="E581" s="3">
        <v>0.263354</v>
      </c>
      <c r="F581" s="3">
        <v>6</v>
      </c>
      <c r="G581" s="3">
        <v>0.281619</v>
      </c>
      <c r="H581" s="3">
        <v>8</v>
      </c>
      <c r="I581" s="3">
        <v>3.133611</v>
      </c>
      <c r="J581" s="3">
        <v>83</v>
      </c>
      <c r="K581" s="3">
        <v>1.718327</v>
      </c>
      <c r="L581" s="3">
        <v>49</v>
      </c>
      <c r="M581" s="3">
        <v>4.880307</v>
      </c>
      <c r="N581">
        <v>124</v>
      </c>
      <c r="O581">
        <v>0.000814516717334604</v>
      </c>
      <c r="P581">
        <v>2.63005513027582</v>
      </c>
      <c r="Q581" t="s">
        <v>157</v>
      </c>
      <c r="R581" t="s">
        <v>136</v>
      </c>
      <c r="S581" t="s">
        <v>136</v>
      </c>
      <c r="T581" t="s">
        <v>3158</v>
      </c>
      <c r="U581" t="s">
        <v>136</v>
      </c>
      <c r="V581" t="s">
        <v>136</v>
      </c>
      <c r="W581" t="s">
        <v>136</v>
      </c>
      <c r="X581" t="s">
        <v>136</v>
      </c>
      <c r="Y581" t="s">
        <v>136</v>
      </c>
      <c r="Z581" t="s">
        <v>3159</v>
      </c>
      <c r="AA581" t="s">
        <v>141</v>
      </c>
      <c r="AB581" t="s">
        <v>142</v>
      </c>
      <c r="AC581" t="s">
        <v>183</v>
      </c>
      <c r="AD581" t="s">
        <v>3160</v>
      </c>
    </row>
    <row r="582" spans="1:30">
      <c r="A582" t="s">
        <v>3161</v>
      </c>
      <c r="B582" t="s">
        <v>3161</v>
      </c>
      <c r="C582" s="3">
        <v>1.37801</v>
      </c>
      <c r="D582" s="3">
        <v>185</v>
      </c>
      <c r="E582" s="3">
        <v>0.320769</v>
      </c>
      <c r="F582" s="3">
        <v>38</v>
      </c>
      <c r="G582" s="3">
        <v>1.50155</v>
      </c>
      <c r="H582" s="3">
        <v>216</v>
      </c>
      <c r="I582" s="3">
        <v>8.472836</v>
      </c>
      <c r="J582" s="3">
        <v>1229</v>
      </c>
      <c r="K582" s="3">
        <v>11.047235</v>
      </c>
      <c r="L582" s="3">
        <v>1711</v>
      </c>
      <c r="M582" s="3">
        <v>3.221509</v>
      </c>
      <c r="N582">
        <v>450</v>
      </c>
      <c r="O582">
        <v>0.000881332026163647</v>
      </c>
      <c r="P582">
        <v>2.20164551360117</v>
      </c>
      <c r="Q582" t="s">
        <v>157</v>
      </c>
      <c r="R582" t="s">
        <v>170</v>
      </c>
      <c r="S582" t="s">
        <v>171</v>
      </c>
      <c r="T582" t="s">
        <v>168</v>
      </c>
      <c r="U582" t="s">
        <v>3162</v>
      </c>
      <c r="V582" t="s">
        <v>136</v>
      </c>
      <c r="W582" t="s">
        <v>136</v>
      </c>
      <c r="X582" t="s">
        <v>136</v>
      </c>
      <c r="Y582" t="s">
        <v>265</v>
      </c>
      <c r="Z582" t="s">
        <v>3163</v>
      </c>
      <c r="AA582" t="s">
        <v>164</v>
      </c>
      <c r="AB582" t="s">
        <v>165</v>
      </c>
      <c r="AC582" t="s">
        <v>3164</v>
      </c>
      <c r="AD582" t="s">
        <v>176</v>
      </c>
    </row>
    <row r="583" spans="1:30">
      <c r="A583" t="s">
        <v>3165</v>
      </c>
      <c r="B583" t="s">
        <v>3165</v>
      </c>
      <c r="C583" s="3">
        <v>0.136546</v>
      </c>
      <c r="D583" s="3">
        <v>13</v>
      </c>
      <c r="E583" s="3">
        <v>0.123668</v>
      </c>
      <c r="F583" s="3">
        <v>11</v>
      </c>
      <c r="G583" s="3">
        <v>0.107823</v>
      </c>
      <c r="H583" s="3">
        <v>11</v>
      </c>
      <c r="I583" s="3">
        <v>1.016189</v>
      </c>
      <c r="J583" s="3">
        <v>104</v>
      </c>
      <c r="K583" s="3">
        <v>5.832387</v>
      </c>
      <c r="L583" s="3">
        <v>636</v>
      </c>
      <c r="M583" s="3">
        <v>1.00189</v>
      </c>
      <c r="N583">
        <v>99</v>
      </c>
      <c r="O583">
        <v>0.000165193346484274</v>
      </c>
      <c r="P583">
        <v>3.35504374118699</v>
      </c>
      <c r="Q583" t="s">
        <v>157</v>
      </c>
      <c r="R583" t="s">
        <v>305</v>
      </c>
      <c r="S583" t="s">
        <v>142</v>
      </c>
      <c r="T583" t="s">
        <v>2185</v>
      </c>
      <c r="U583" t="s">
        <v>3166</v>
      </c>
      <c r="V583" t="s">
        <v>264</v>
      </c>
      <c r="W583" t="s">
        <v>190</v>
      </c>
      <c r="X583" t="s">
        <v>191</v>
      </c>
      <c r="Y583" t="s">
        <v>1318</v>
      </c>
      <c r="Z583" t="s">
        <v>3167</v>
      </c>
      <c r="AA583" t="s">
        <v>164</v>
      </c>
      <c r="AB583" t="s">
        <v>165</v>
      </c>
      <c r="AC583" t="s">
        <v>3168</v>
      </c>
      <c r="AD583" t="s">
        <v>2189</v>
      </c>
    </row>
    <row r="584" spans="1:30">
      <c r="A584" t="s">
        <v>3169</v>
      </c>
      <c r="B584" t="s">
        <v>3169</v>
      </c>
      <c r="C584" s="3">
        <v>0.952513</v>
      </c>
      <c r="D584" s="3">
        <v>43</v>
      </c>
      <c r="E584" s="3">
        <v>0.501256</v>
      </c>
      <c r="F584" s="3">
        <v>20</v>
      </c>
      <c r="G584" s="3">
        <v>0.745234</v>
      </c>
      <c r="H584" s="3">
        <v>36</v>
      </c>
      <c r="I584" s="3">
        <v>11.415034</v>
      </c>
      <c r="J584" s="3">
        <v>553</v>
      </c>
      <c r="K584" s="3">
        <v>8.849285</v>
      </c>
      <c r="L584" s="3">
        <v>458</v>
      </c>
      <c r="M584" s="3">
        <v>13.692549</v>
      </c>
      <c r="N584">
        <v>638</v>
      </c>
      <c r="O584" s="16">
        <v>2.86924780089042e-14</v>
      </c>
      <c r="P584">
        <v>3.25081529605929</v>
      </c>
      <c r="Q584" t="s">
        <v>157</v>
      </c>
      <c r="R584" t="s">
        <v>137</v>
      </c>
      <c r="S584" t="s">
        <v>138</v>
      </c>
      <c r="T584" t="s">
        <v>3170</v>
      </c>
      <c r="U584" t="s">
        <v>3171</v>
      </c>
      <c r="V584" t="s">
        <v>3172</v>
      </c>
      <c r="W584" t="s">
        <v>137</v>
      </c>
      <c r="X584" t="s">
        <v>138</v>
      </c>
      <c r="Y584" t="s">
        <v>3173</v>
      </c>
      <c r="Z584" t="s">
        <v>3174</v>
      </c>
      <c r="AA584" t="s">
        <v>153</v>
      </c>
      <c r="AB584" t="s">
        <v>138</v>
      </c>
      <c r="AC584" t="s">
        <v>3175</v>
      </c>
      <c r="AD584" t="s">
        <v>937</v>
      </c>
    </row>
    <row r="585" spans="1:30">
      <c r="A585" t="s">
        <v>3176</v>
      </c>
      <c r="B585" t="s">
        <v>3176</v>
      </c>
      <c r="C585" s="3">
        <v>95.427742</v>
      </c>
      <c r="D585" s="3">
        <v>6255</v>
      </c>
      <c r="E585" s="3">
        <v>565.484009</v>
      </c>
      <c r="F585" s="3">
        <v>32834</v>
      </c>
      <c r="G585" s="3">
        <v>190.527771</v>
      </c>
      <c r="H585" s="3">
        <v>13390</v>
      </c>
      <c r="I585" s="3">
        <v>7.26893</v>
      </c>
      <c r="J585" s="3">
        <v>517</v>
      </c>
      <c r="K585" s="3">
        <v>33.387138</v>
      </c>
      <c r="L585" s="3">
        <v>2535</v>
      </c>
      <c r="M585" s="3">
        <v>47.775444</v>
      </c>
      <c r="N585">
        <v>3270</v>
      </c>
      <c r="O585" s="16">
        <v>7.65306667361983e-5</v>
      </c>
      <c r="P585">
        <v>-3.77295455285745</v>
      </c>
      <c r="Q585" t="s">
        <v>131</v>
      </c>
      <c r="R585" t="s">
        <v>241</v>
      </c>
      <c r="S585" t="s">
        <v>242</v>
      </c>
      <c r="T585" t="s">
        <v>3177</v>
      </c>
      <c r="U585" t="s">
        <v>3178</v>
      </c>
      <c r="V585" t="s">
        <v>1837</v>
      </c>
      <c r="W585" t="s">
        <v>241</v>
      </c>
      <c r="X585" t="s">
        <v>242</v>
      </c>
      <c r="Y585" t="s">
        <v>1838</v>
      </c>
      <c r="Z585" t="s">
        <v>3179</v>
      </c>
      <c r="AA585" t="s">
        <v>248</v>
      </c>
      <c r="AB585" t="s">
        <v>242</v>
      </c>
      <c r="AC585" t="s">
        <v>3180</v>
      </c>
      <c r="AD585" t="s">
        <v>1520</v>
      </c>
    </row>
    <row r="586" spans="1:30">
      <c r="A586" t="s">
        <v>3181</v>
      </c>
      <c r="B586" t="s">
        <v>136</v>
      </c>
      <c r="C586" s="3">
        <v>10.589232</v>
      </c>
      <c r="D586" s="3">
        <v>67</v>
      </c>
      <c r="E586" s="3">
        <v>9.831361</v>
      </c>
      <c r="F586" s="3">
        <v>55</v>
      </c>
      <c r="G586" s="3">
        <v>19.666176</v>
      </c>
      <c r="H586" s="3">
        <v>133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>
        <v>0</v>
      </c>
      <c r="O586" s="16">
        <v>1.0586873392424e-11</v>
      </c>
      <c r="P586">
        <v>-7.74624122360258</v>
      </c>
      <c r="Q586" t="s">
        <v>131</v>
      </c>
      <c r="R586" t="s">
        <v>136</v>
      </c>
      <c r="S586" t="s">
        <v>136</v>
      </c>
      <c r="T586" t="s">
        <v>136</v>
      </c>
      <c r="U586" t="s">
        <v>136</v>
      </c>
      <c r="V586" t="s">
        <v>136</v>
      </c>
      <c r="W586" t="s">
        <v>136</v>
      </c>
      <c r="X586" t="s">
        <v>136</v>
      </c>
      <c r="Y586" t="s">
        <v>136</v>
      </c>
      <c r="Z586" t="s">
        <v>136</v>
      </c>
      <c r="AA586" t="s">
        <v>136</v>
      </c>
      <c r="AB586" t="s">
        <v>136</v>
      </c>
      <c r="AC586" t="s">
        <v>136</v>
      </c>
      <c r="AD586" t="s">
        <v>136</v>
      </c>
    </row>
    <row r="587" spans="1:30">
      <c r="A587" t="s">
        <v>3182</v>
      </c>
      <c r="B587" t="s">
        <v>3182</v>
      </c>
      <c r="C587" s="3">
        <v>0.109663</v>
      </c>
      <c r="D587" s="3">
        <v>13</v>
      </c>
      <c r="E587" s="3">
        <v>0.089833</v>
      </c>
      <c r="F587" s="3">
        <v>10</v>
      </c>
      <c r="G587" s="3">
        <v>0.116929</v>
      </c>
      <c r="H587" s="3">
        <v>15</v>
      </c>
      <c r="I587" s="3">
        <v>0.868739</v>
      </c>
      <c r="J587" s="3">
        <v>109</v>
      </c>
      <c r="K587" s="3">
        <v>3.052622</v>
      </c>
      <c r="L587" s="3">
        <v>409</v>
      </c>
      <c r="M587" s="3">
        <v>0.426311</v>
      </c>
      <c r="N587">
        <v>52</v>
      </c>
      <c r="O587">
        <v>0.0015044367163481</v>
      </c>
      <c r="P587">
        <v>2.79340236801023</v>
      </c>
      <c r="Q587" t="s">
        <v>157</v>
      </c>
      <c r="R587" t="s">
        <v>136</v>
      </c>
      <c r="S587" t="s">
        <v>136</v>
      </c>
      <c r="T587" t="s">
        <v>1693</v>
      </c>
      <c r="U587" t="s">
        <v>136</v>
      </c>
      <c r="V587" t="s">
        <v>136</v>
      </c>
      <c r="W587" t="s">
        <v>254</v>
      </c>
      <c r="X587" t="s">
        <v>255</v>
      </c>
      <c r="Y587" t="s">
        <v>466</v>
      </c>
      <c r="Z587" t="s">
        <v>1694</v>
      </c>
      <c r="AA587" t="s">
        <v>164</v>
      </c>
      <c r="AB587" t="s">
        <v>165</v>
      </c>
      <c r="AC587" t="s">
        <v>313</v>
      </c>
      <c r="AD587" t="s">
        <v>1696</v>
      </c>
    </row>
    <row r="588" spans="1:30">
      <c r="A588" t="s">
        <v>3183</v>
      </c>
      <c r="B588" t="s">
        <v>3183</v>
      </c>
      <c r="C588" s="3">
        <v>31.100855</v>
      </c>
      <c r="D588" s="3">
        <v>837</v>
      </c>
      <c r="E588" s="3">
        <v>11.056185</v>
      </c>
      <c r="F588" s="3">
        <v>264</v>
      </c>
      <c r="G588" s="3">
        <v>32.741562</v>
      </c>
      <c r="H588" s="3">
        <v>945</v>
      </c>
      <c r="I588" s="3">
        <v>2.992579</v>
      </c>
      <c r="J588" s="3">
        <v>88</v>
      </c>
      <c r="K588" s="3">
        <v>3.763258</v>
      </c>
      <c r="L588" s="3">
        <v>118</v>
      </c>
      <c r="M588" s="3">
        <v>1.916382</v>
      </c>
      <c r="N588">
        <v>54</v>
      </c>
      <c r="O588" s="16">
        <v>9.39541980305926e-15</v>
      </c>
      <c r="P588">
        <v>-3.56321103981545</v>
      </c>
      <c r="Q588" t="s">
        <v>131</v>
      </c>
      <c r="R588" t="s">
        <v>136</v>
      </c>
      <c r="S588" t="s">
        <v>136</v>
      </c>
      <c r="T588" t="s">
        <v>3184</v>
      </c>
      <c r="U588" t="s">
        <v>3185</v>
      </c>
      <c r="V588" t="s">
        <v>3186</v>
      </c>
      <c r="W588" t="s">
        <v>136</v>
      </c>
      <c r="X588" t="s">
        <v>136</v>
      </c>
      <c r="Y588" t="s">
        <v>3187</v>
      </c>
      <c r="Z588" t="s">
        <v>3188</v>
      </c>
      <c r="AA588" t="s">
        <v>164</v>
      </c>
      <c r="AB588" t="s">
        <v>165</v>
      </c>
      <c r="AC588" t="s">
        <v>3189</v>
      </c>
      <c r="AD588" t="s">
        <v>3190</v>
      </c>
    </row>
    <row r="589" spans="1:30">
      <c r="A589" t="s">
        <v>3191</v>
      </c>
      <c r="B589" t="s">
        <v>3191</v>
      </c>
      <c r="C589" s="3">
        <v>0.162469</v>
      </c>
      <c r="D589" s="3">
        <v>11</v>
      </c>
      <c r="E589" s="3">
        <v>0.444505</v>
      </c>
      <c r="F589" s="3">
        <v>27</v>
      </c>
      <c r="G589" s="3">
        <v>0.246039</v>
      </c>
      <c r="H589" s="3">
        <v>18</v>
      </c>
      <c r="I589" s="3">
        <v>2.854</v>
      </c>
      <c r="J589" s="3">
        <v>207</v>
      </c>
      <c r="K589" s="3">
        <v>4.944254</v>
      </c>
      <c r="L589" s="3">
        <v>383</v>
      </c>
      <c r="M589" s="3">
        <v>1.885009</v>
      </c>
      <c r="N589">
        <v>132</v>
      </c>
      <c r="O589">
        <v>0.00232740624587337</v>
      </c>
      <c r="P589">
        <v>2.44568313399082</v>
      </c>
      <c r="Q589" t="s">
        <v>157</v>
      </c>
      <c r="R589" t="s">
        <v>136</v>
      </c>
      <c r="S589" t="s">
        <v>136</v>
      </c>
      <c r="T589" t="s">
        <v>3192</v>
      </c>
      <c r="U589" t="s">
        <v>136</v>
      </c>
      <c r="V589" t="s">
        <v>136</v>
      </c>
      <c r="W589" t="s">
        <v>305</v>
      </c>
      <c r="X589" t="s">
        <v>142</v>
      </c>
      <c r="Y589" t="s">
        <v>3193</v>
      </c>
      <c r="Z589" t="s">
        <v>3194</v>
      </c>
      <c r="AA589" t="s">
        <v>141</v>
      </c>
      <c r="AB589" t="s">
        <v>142</v>
      </c>
      <c r="AC589" t="s">
        <v>3195</v>
      </c>
      <c r="AD589" t="s">
        <v>1834</v>
      </c>
    </row>
    <row r="590" spans="1:30">
      <c r="A590" t="s">
        <v>3196</v>
      </c>
      <c r="B590" t="s">
        <v>136</v>
      </c>
      <c r="C590" s="3">
        <v>1.65565499999999</v>
      </c>
      <c r="D590" s="3">
        <v>46</v>
      </c>
      <c r="E590" s="3">
        <v>0</v>
      </c>
      <c r="F590" s="3">
        <v>0</v>
      </c>
      <c r="G590" s="3">
        <v>0.873135</v>
      </c>
      <c r="H590" s="3">
        <v>26</v>
      </c>
      <c r="I590" s="3">
        <v>11.299992</v>
      </c>
      <c r="J590" s="3">
        <v>415</v>
      </c>
      <c r="K590" s="3">
        <v>9.104649</v>
      </c>
      <c r="L590" s="3">
        <v>382</v>
      </c>
      <c r="M590" s="3">
        <v>4.746167</v>
      </c>
      <c r="N590">
        <v>192</v>
      </c>
      <c r="O590">
        <v>0.00257555168683142</v>
      </c>
      <c r="P590">
        <v>2.9186535036731</v>
      </c>
      <c r="Q590" t="s">
        <v>157</v>
      </c>
      <c r="R590" t="s">
        <v>136</v>
      </c>
      <c r="S590" t="s">
        <v>136</v>
      </c>
      <c r="T590" t="s">
        <v>3197</v>
      </c>
      <c r="U590" t="s">
        <v>136</v>
      </c>
      <c r="V590" t="s">
        <v>136</v>
      </c>
      <c r="W590" t="s">
        <v>190</v>
      </c>
      <c r="X590" t="s">
        <v>191</v>
      </c>
      <c r="Y590" t="s">
        <v>136</v>
      </c>
      <c r="Z590" t="s">
        <v>3198</v>
      </c>
      <c r="AA590" t="s">
        <v>83</v>
      </c>
      <c r="AB590" t="s">
        <v>191</v>
      </c>
      <c r="AC590" t="s">
        <v>3199</v>
      </c>
      <c r="AD590" t="s">
        <v>3200</v>
      </c>
    </row>
    <row r="591" spans="1:30">
      <c r="A591" t="s">
        <v>3201</v>
      </c>
      <c r="B591" t="s">
        <v>3201</v>
      </c>
      <c r="C591" s="3">
        <v>0</v>
      </c>
      <c r="D591" s="3">
        <v>0</v>
      </c>
      <c r="E591" s="3">
        <v>0</v>
      </c>
      <c r="F591" s="3">
        <v>0</v>
      </c>
      <c r="G591" s="3">
        <v>0.406453</v>
      </c>
      <c r="H591" s="3">
        <v>9</v>
      </c>
      <c r="I591" s="3">
        <v>31.299988</v>
      </c>
      <c r="J591" s="3">
        <v>641</v>
      </c>
      <c r="K591" s="3">
        <v>67.061584</v>
      </c>
      <c r="L591" s="3">
        <v>1467</v>
      </c>
      <c r="M591" s="3">
        <v>19.040842</v>
      </c>
      <c r="N591">
        <v>376</v>
      </c>
      <c r="O591" s="16">
        <v>1.17075072805667e-11</v>
      </c>
      <c r="P591">
        <v>6.53626484293666</v>
      </c>
      <c r="Q591" t="s">
        <v>157</v>
      </c>
      <c r="R591" t="s">
        <v>136</v>
      </c>
      <c r="S591" t="s">
        <v>136</v>
      </c>
      <c r="T591" t="s">
        <v>3202</v>
      </c>
      <c r="U591" t="s">
        <v>3203</v>
      </c>
      <c r="V591" t="s">
        <v>136</v>
      </c>
      <c r="W591" t="s">
        <v>190</v>
      </c>
      <c r="X591" t="s">
        <v>191</v>
      </c>
      <c r="Y591" t="s">
        <v>181</v>
      </c>
      <c r="Z591" t="s">
        <v>3204</v>
      </c>
      <c r="AA591" t="s">
        <v>83</v>
      </c>
      <c r="AB591" t="s">
        <v>191</v>
      </c>
      <c r="AC591" t="s">
        <v>3205</v>
      </c>
      <c r="AD591" t="s">
        <v>3206</v>
      </c>
    </row>
    <row r="592" spans="1:30">
      <c r="A592" t="s">
        <v>3207</v>
      </c>
      <c r="B592" t="s">
        <v>3207</v>
      </c>
      <c r="C592" s="3">
        <v>0.165332</v>
      </c>
      <c r="D592" s="3">
        <v>6</v>
      </c>
      <c r="E592" s="3">
        <v>0.200241</v>
      </c>
      <c r="F592" s="3">
        <v>6</v>
      </c>
      <c r="G592" s="3">
        <v>0</v>
      </c>
      <c r="H592" s="3">
        <v>0</v>
      </c>
      <c r="I592" s="3">
        <v>2.783664</v>
      </c>
      <c r="J592" s="3">
        <v>97</v>
      </c>
      <c r="K592" s="3">
        <v>6.822039</v>
      </c>
      <c r="L592" s="3">
        <v>254</v>
      </c>
      <c r="M592" s="3">
        <v>1.093719</v>
      </c>
      <c r="N592">
        <v>37</v>
      </c>
      <c r="O592">
        <v>0.00245427869580042</v>
      </c>
      <c r="P592">
        <v>3.37000713645544</v>
      </c>
      <c r="Q592" t="s">
        <v>157</v>
      </c>
      <c r="R592" t="s">
        <v>136</v>
      </c>
      <c r="S592" t="s">
        <v>136</v>
      </c>
      <c r="T592" t="s">
        <v>3208</v>
      </c>
      <c r="U592" t="s">
        <v>3209</v>
      </c>
      <c r="V592" t="s">
        <v>662</v>
      </c>
      <c r="W592" t="s">
        <v>399</v>
      </c>
      <c r="X592" t="s">
        <v>342</v>
      </c>
      <c r="Y592" t="s">
        <v>3210</v>
      </c>
      <c r="Z592" t="s">
        <v>3211</v>
      </c>
      <c r="AA592" t="s">
        <v>85</v>
      </c>
      <c r="AB592" t="s">
        <v>342</v>
      </c>
      <c r="AC592" t="s">
        <v>3212</v>
      </c>
      <c r="AD592" t="s">
        <v>3213</v>
      </c>
    </row>
    <row r="593" spans="1:30">
      <c r="A593" t="s">
        <v>3214</v>
      </c>
      <c r="B593" t="s">
        <v>3214</v>
      </c>
      <c r="C593" s="3">
        <v>24.292435</v>
      </c>
      <c r="D593" s="3">
        <v>1445</v>
      </c>
      <c r="E593" s="3">
        <v>32.131451</v>
      </c>
      <c r="F593" s="3">
        <v>1693</v>
      </c>
      <c r="G593" s="3">
        <v>28.136688</v>
      </c>
      <c r="H593" s="3">
        <v>1795</v>
      </c>
      <c r="I593" s="3">
        <v>5.531971</v>
      </c>
      <c r="J593" s="3">
        <v>357</v>
      </c>
      <c r="K593" s="3">
        <v>8.090319</v>
      </c>
      <c r="L593" s="3">
        <v>558</v>
      </c>
      <c r="M593" s="3">
        <v>7.147207</v>
      </c>
      <c r="N593">
        <v>444</v>
      </c>
      <c r="O593" s="16">
        <v>1.84710290003482e-7</v>
      </c>
      <c r="P593">
        <v>-2.69672381835363</v>
      </c>
      <c r="Q593" t="s">
        <v>131</v>
      </c>
      <c r="R593" t="s">
        <v>136</v>
      </c>
      <c r="S593" t="s">
        <v>136</v>
      </c>
      <c r="T593" t="s">
        <v>2033</v>
      </c>
      <c r="U593" t="s">
        <v>3215</v>
      </c>
      <c r="V593" t="s">
        <v>136</v>
      </c>
      <c r="W593" t="s">
        <v>170</v>
      </c>
      <c r="X593" t="s">
        <v>171</v>
      </c>
      <c r="Y593" t="s">
        <v>172</v>
      </c>
      <c r="Z593" t="s">
        <v>3216</v>
      </c>
      <c r="AA593" t="s">
        <v>174</v>
      </c>
      <c r="AB593" t="s">
        <v>171</v>
      </c>
      <c r="AC593" t="s">
        <v>3217</v>
      </c>
      <c r="AD593" t="s">
        <v>2037</v>
      </c>
    </row>
    <row r="594" spans="1:30">
      <c r="A594" t="s">
        <v>3218</v>
      </c>
      <c r="B594" t="s">
        <v>3218</v>
      </c>
      <c r="C594" s="3">
        <v>34.760082</v>
      </c>
      <c r="D594" s="3">
        <v>1458</v>
      </c>
      <c r="E594" s="3">
        <v>88.558136</v>
      </c>
      <c r="F594" s="3">
        <v>3289</v>
      </c>
      <c r="G594" s="3">
        <v>47.702518</v>
      </c>
      <c r="H594" s="3">
        <v>2145</v>
      </c>
      <c r="I594" s="3">
        <v>14.825346</v>
      </c>
      <c r="J594" s="3">
        <v>675</v>
      </c>
      <c r="K594" s="3">
        <v>9.725501</v>
      </c>
      <c r="L594" s="3">
        <v>473</v>
      </c>
      <c r="M594" s="3">
        <v>31.709038</v>
      </c>
      <c r="N594">
        <v>1388</v>
      </c>
      <c r="O594">
        <v>0.00312665854821706</v>
      </c>
      <c r="P594">
        <v>-2.30749800545965</v>
      </c>
      <c r="Q594" t="s">
        <v>131</v>
      </c>
      <c r="R594" t="s">
        <v>254</v>
      </c>
      <c r="S594" t="s">
        <v>255</v>
      </c>
      <c r="T594" t="s">
        <v>3219</v>
      </c>
      <c r="U594" t="s">
        <v>3220</v>
      </c>
      <c r="V594" t="s">
        <v>136</v>
      </c>
      <c r="W594" t="s">
        <v>218</v>
      </c>
      <c r="X594" t="s">
        <v>219</v>
      </c>
      <c r="Y594" t="s">
        <v>3221</v>
      </c>
      <c r="Z594" t="s">
        <v>3222</v>
      </c>
      <c r="AA594" t="s">
        <v>164</v>
      </c>
      <c r="AB594" t="s">
        <v>165</v>
      </c>
      <c r="AC594" t="s">
        <v>3223</v>
      </c>
      <c r="AD594" t="s">
        <v>1233</v>
      </c>
    </row>
    <row r="595" spans="1:30">
      <c r="A595" t="s">
        <v>3224</v>
      </c>
      <c r="B595" t="s">
        <v>3224</v>
      </c>
      <c r="C595" s="3">
        <v>1.315399</v>
      </c>
      <c r="D595" s="3">
        <v>64</v>
      </c>
      <c r="E595" s="3">
        <v>0.320414</v>
      </c>
      <c r="F595" s="3">
        <v>14</v>
      </c>
      <c r="G595" s="3">
        <v>1.114827</v>
      </c>
      <c r="H595" s="3">
        <v>59</v>
      </c>
      <c r="I595" s="3">
        <v>5.309633</v>
      </c>
      <c r="J595" s="3">
        <v>280</v>
      </c>
      <c r="K595" s="3">
        <v>11.344826</v>
      </c>
      <c r="L595" s="3">
        <v>639</v>
      </c>
      <c r="M595" s="3">
        <v>3.061202</v>
      </c>
      <c r="N595">
        <v>156</v>
      </c>
      <c r="O595">
        <v>0.00185832385052073</v>
      </c>
      <c r="P595">
        <v>2.19094851381068</v>
      </c>
      <c r="Q595" t="s">
        <v>157</v>
      </c>
      <c r="R595" t="s">
        <v>136</v>
      </c>
      <c r="S595" t="s">
        <v>136</v>
      </c>
      <c r="T595" t="s">
        <v>168</v>
      </c>
      <c r="U595" t="s">
        <v>3225</v>
      </c>
      <c r="V595" t="s">
        <v>2542</v>
      </c>
      <c r="W595" t="s">
        <v>170</v>
      </c>
      <c r="X595" t="s">
        <v>171</v>
      </c>
      <c r="Y595" t="s">
        <v>3226</v>
      </c>
      <c r="Z595" t="s">
        <v>3227</v>
      </c>
      <c r="AA595" t="s">
        <v>85</v>
      </c>
      <c r="AB595" t="s">
        <v>342</v>
      </c>
      <c r="AC595" t="s">
        <v>3228</v>
      </c>
      <c r="AD595" t="s">
        <v>176</v>
      </c>
    </row>
    <row r="596" spans="1:30">
      <c r="A596" t="s">
        <v>3229</v>
      </c>
      <c r="B596" t="s">
        <v>3229</v>
      </c>
      <c r="C596" s="3">
        <v>3.17816</v>
      </c>
      <c r="D596" s="3">
        <v>41</v>
      </c>
      <c r="E596" s="3">
        <v>18.254385</v>
      </c>
      <c r="F596" s="3">
        <v>205</v>
      </c>
      <c r="G596" s="3">
        <v>3.177691</v>
      </c>
      <c r="H596" s="3">
        <v>44</v>
      </c>
      <c r="I596" s="3">
        <v>0.830073</v>
      </c>
      <c r="J596" s="3">
        <v>12</v>
      </c>
      <c r="K596" s="3">
        <v>0.386696</v>
      </c>
      <c r="L596" s="3">
        <v>6</v>
      </c>
      <c r="M596" s="3">
        <v>0.67591</v>
      </c>
      <c r="N596">
        <v>9</v>
      </c>
      <c r="O596" s="16">
        <v>2.9885380636818e-5</v>
      </c>
      <c r="P596">
        <v>-4.14911811870431</v>
      </c>
      <c r="Q596" t="s">
        <v>131</v>
      </c>
      <c r="R596" t="s">
        <v>136</v>
      </c>
      <c r="S596" t="s">
        <v>136</v>
      </c>
      <c r="T596" t="s">
        <v>136</v>
      </c>
      <c r="U596" t="s">
        <v>136</v>
      </c>
      <c r="V596" t="s">
        <v>136</v>
      </c>
      <c r="W596" t="s">
        <v>136</v>
      </c>
      <c r="X596" t="s">
        <v>136</v>
      </c>
      <c r="Y596" t="s">
        <v>136</v>
      </c>
      <c r="Z596" t="s">
        <v>136</v>
      </c>
      <c r="AA596" t="s">
        <v>136</v>
      </c>
      <c r="AB596" t="s">
        <v>136</v>
      </c>
      <c r="AC596" t="s">
        <v>3230</v>
      </c>
      <c r="AD596" t="s">
        <v>136</v>
      </c>
    </row>
    <row r="597" spans="1:30">
      <c r="A597" t="s">
        <v>3231</v>
      </c>
      <c r="B597" t="s">
        <v>3231</v>
      </c>
      <c r="C597" s="3">
        <v>22.144361</v>
      </c>
      <c r="D597" s="3">
        <v>1054</v>
      </c>
      <c r="E597" s="2">
        <v>25.286831</v>
      </c>
      <c r="F597" s="3">
        <v>1229</v>
      </c>
      <c r="G597" s="2">
        <v>20.716192</v>
      </c>
      <c r="H597" s="3">
        <v>1006</v>
      </c>
      <c r="I597" s="2">
        <v>2.874757</v>
      </c>
      <c r="J597" s="3">
        <v>178</v>
      </c>
      <c r="K597" s="2">
        <v>2.948556</v>
      </c>
      <c r="L597" s="3">
        <v>188</v>
      </c>
      <c r="M597" s="2">
        <v>3.40266</v>
      </c>
      <c r="N597">
        <v>209</v>
      </c>
      <c r="O597" s="16">
        <v>5.55348695524543e-6</v>
      </c>
      <c r="P597">
        <v>-3.49452618989944</v>
      </c>
      <c r="Q597" t="s">
        <v>131</v>
      </c>
      <c r="R597" t="s">
        <v>412</v>
      </c>
      <c r="S597" t="s">
        <v>413</v>
      </c>
      <c r="T597" t="s">
        <v>3232</v>
      </c>
      <c r="U597" t="s">
        <v>3233</v>
      </c>
      <c r="V597" t="s">
        <v>1260</v>
      </c>
      <c r="W597" t="s">
        <v>136</v>
      </c>
      <c r="X597" t="s">
        <v>136</v>
      </c>
      <c r="Y597" t="s">
        <v>3234</v>
      </c>
      <c r="Z597" t="s">
        <v>3235</v>
      </c>
      <c r="AA597" t="s">
        <v>419</v>
      </c>
      <c r="AB597" t="s">
        <v>413</v>
      </c>
      <c r="AC597" t="s">
        <v>3236</v>
      </c>
      <c r="AD597" t="s">
        <v>1155</v>
      </c>
    </row>
    <row r="598" spans="1:30">
      <c r="A598" t="s">
        <v>3237</v>
      </c>
      <c r="B598" t="s">
        <v>3237</v>
      </c>
      <c r="C598" s="3">
        <v>0.405459</v>
      </c>
      <c r="D598" s="3">
        <v>33</v>
      </c>
      <c r="E598" s="3">
        <v>0.053241</v>
      </c>
      <c r="F598" s="3">
        <v>4</v>
      </c>
      <c r="G598" s="3">
        <v>0.228559</v>
      </c>
      <c r="H598" s="3">
        <v>20</v>
      </c>
      <c r="I598" s="3">
        <v>2.83123</v>
      </c>
      <c r="J598" s="3">
        <v>246</v>
      </c>
      <c r="K598" s="3">
        <v>2.880564</v>
      </c>
      <c r="L598" s="3">
        <v>267</v>
      </c>
      <c r="M598" s="3">
        <v>1.963136</v>
      </c>
      <c r="N598">
        <v>164</v>
      </c>
      <c r="O598" s="16">
        <v>6.59234953010679e-6</v>
      </c>
      <c r="P598">
        <v>2.81054456104828</v>
      </c>
      <c r="Q598" t="s">
        <v>157</v>
      </c>
      <c r="R598" t="s">
        <v>136</v>
      </c>
      <c r="S598" t="s">
        <v>136</v>
      </c>
      <c r="T598" t="s">
        <v>3238</v>
      </c>
      <c r="U598" t="s">
        <v>136</v>
      </c>
      <c r="V598" t="s">
        <v>136</v>
      </c>
      <c r="W598" t="s">
        <v>136</v>
      </c>
      <c r="X598" t="s">
        <v>136</v>
      </c>
      <c r="Y598" t="s">
        <v>136</v>
      </c>
      <c r="Z598" t="s">
        <v>3239</v>
      </c>
      <c r="AA598" t="s">
        <v>164</v>
      </c>
      <c r="AB598" t="s">
        <v>165</v>
      </c>
      <c r="AC598" t="s">
        <v>3240</v>
      </c>
      <c r="AD598" t="s">
        <v>3241</v>
      </c>
    </row>
    <row r="599" spans="1:30">
      <c r="A599" t="s">
        <v>3242</v>
      </c>
      <c r="B599" t="s">
        <v>3242</v>
      </c>
      <c r="C599" s="3">
        <v>0.168659</v>
      </c>
      <c r="D599" s="3">
        <v>9</v>
      </c>
      <c r="E599" s="3">
        <v>0</v>
      </c>
      <c r="F599" s="3">
        <v>0</v>
      </c>
      <c r="G599" s="3">
        <v>0.661197</v>
      </c>
      <c r="H599" s="3">
        <v>38</v>
      </c>
      <c r="I599" s="3">
        <v>3.317869</v>
      </c>
      <c r="J599" s="3">
        <v>189</v>
      </c>
      <c r="K599" s="3">
        <v>2.950233</v>
      </c>
      <c r="L599" s="3">
        <v>180</v>
      </c>
      <c r="M599" s="3">
        <v>5.88134</v>
      </c>
      <c r="N599">
        <v>323</v>
      </c>
      <c r="O599">
        <v>0.00353008147843326</v>
      </c>
      <c r="P599">
        <v>2.99277140283454</v>
      </c>
      <c r="Q599" t="s">
        <v>157</v>
      </c>
      <c r="R599" t="s">
        <v>3243</v>
      </c>
      <c r="S599" t="s">
        <v>3244</v>
      </c>
      <c r="T599" t="s">
        <v>3245</v>
      </c>
      <c r="U599" t="s">
        <v>3246</v>
      </c>
      <c r="V599" t="s">
        <v>136</v>
      </c>
      <c r="W599" t="s">
        <v>170</v>
      </c>
      <c r="X599" t="s">
        <v>171</v>
      </c>
      <c r="Y599" t="s">
        <v>3247</v>
      </c>
      <c r="Z599" t="s">
        <v>3248</v>
      </c>
      <c r="AA599" t="s">
        <v>174</v>
      </c>
      <c r="AB599" t="s">
        <v>171</v>
      </c>
      <c r="AC599" t="s">
        <v>3249</v>
      </c>
      <c r="AD599" t="s">
        <v>745</v>
      </c>
    </row>
    <row r="600" spans="1:30">
      <c r="A600" t="s">
        <v>3250</v>
      </c>
      <c r="B600" t="s">
        <v>3250</v>
      </c>
      <c r="C600" s="3">
        <v>21.884844</v>
      </c>
      <c r="D600" s="3">
        <v>1435</v>
      </c>
      <c r="E600" s="3">
        <v>37.761311</v>
      </c>
      <c r="F600" s="3">
        <v>2193</v>
      </c>
      <c r="G600" s="3">
        <v>29.496254</v>
      </c>
      <c r="H600" s="3">
        <v>2073</v>
      </c>
      <c r="I600" s="3">
        <v>0.973155</v>
      </c>
      <c r="J600" s="3">
        <v>70</v>
      </c>
      <c r="K600" s="3">
        <v>0.900411</v>
      </c>
      <c r="L600" s="3">
        <v>69</v>
      </c>
      <c r="M600" s="3">
        <v>4.73903</v>
      </c>
      <c r="N600">
        <v>325</v>
      </c>
      <c r="O600" s="16">
        <v>2.15935458488869e-7</v>
      </c>
      <c r="P600">
        <v>-4.16968347183454</v>
      </c>
      <c r="Q600" t="s">
        <v>131</v>
      </c>
      <c r="R600" t="s">
        <v>136</v>
      </c>
      <c r="S600" t="s">
        <v>136</v>
      </c>
      <c r="T600" t="s">
        <v>136</v>
      </c>
      <c r="U600" t="s">
        <v>136</v>
      </c>
      <c r="V600" t="s">
        <v>136</v>
      </c>
      <c r="W600" t="s">
        <v>136</v>
      </c>
      <c r="X600" t="s">
        <v>136</v>
      </c>
      <c r="Y600" t="s">
        <v>136</v>
      </c>
      <c r="Z600" t="s">
        <v>136</v>
      </c>
      <c r="AA600" t="s">
        <v>164</v>
      </c>
      <c r="AB600" t="s">
        <v>165</v>
      </c>
      <c r="AC600" t="s">
        <v>3251</v>
      </c>
      <c r="AD600" t="s">
        <v>136</v>
      </c>
    </row>
    <row r="601" spans="1:30">
      <c r="A601" t="s">
        <v>3252</v>
      </c>
      <c r="B601" t="s">
        <v>3252</v>
      </c>
      <c r="C601" s="3">
        <v>3.712743</v>
      </c>
      <c r="D601" s="3">
        <v>26</v>
      </c>
      <c r="E601" s="3">
        <v>1.704885</v>
      </c>
      <c r="F601" s="3">
        <v>11</v>
      </c>
      <c r="G601" s="3">
        <v>1.686965</v>
      </c>
      <c r="H601" s="3">
        <v>13</v>
      </c>
      <c r="I601" s="3">
        <v>21.86248</v>
      </c>
      <c r="J601" s="3">
        <v>161</v>
      </c>
      <c r="K601" s="3">
        <v>31.111801</v>
      </c>
      <c r="L601" s="3">
        <v>245</v>
      </c>
      <c r="M601" s="3">
        <v>16.677061</v>
      </c>
      <c r="N601">
        <v>119</v>
      </c>
      <c r="O601" s="16">
        <v>3.71586711277217e-5</v>
      </c>
      <c r="P601">
        <v>2.50822285689298</v>
      </c>
      <c r="Q601" t="s">
        <v>157</v>
      </c>
      <c r="R601" t="s">
        <v>136</v>
      </c>
      <c r="S601" t="s">
        <v>136</v>
      </c>
      <c r="T601" t="s">
        <v>136</v>
      </c>
      <c r="U601" t="s">
        <v>136</v>
      </c>
      <c r="V601" t="s">
        <v>136</v>
      </c>
      <c r="W601" t="s">
        <v>136</v>
      </c>
      <c r="X601" t="s">
        <v>136</v>
      </c>
      <c r="Y601" t="s">
        <v>136</v>
      </c>
      <c r="Z601" t="s">
        <v>136</v>
      </c>
      <c r="AA601" t="s">
        <v>136</v>
      </c>
      <c r="AB601" t="s">
        <v>136</v>
      </c>
      <c r="AC601" t="s">
        <v>136</v>
      </c>
      <c r="AD601" t="s">
        <v>136</v>
      </c>
    </row>
    <row r="602" spans="1:30">
      <c r="A602" t="s">
        <v>3253</v>
      </c>
      <c r="B602" t="s">
        <v>3253</v>
      </c>
      <c r="C602" s="3">
        <v>28.58256</v>
      </c>
      <c r="D602" s="3">
        <v>3339</v>
      </c>
      <c r="E602" s="3">
        <v>33.671711</v>
      </c>
      <c r="F602" s="3">
        <v>3484</v>
      </c>
      <c r="G602" s="3">
        <v>43.268963</v>
      </c>
      <c r="H602" s="3">
        <v>5419</v>
      </c>
      <c r="I602" s="3">
        <v>4.379081</v>
      </c>
      <c r="J602" s="3">
        <v>555</v>
      </c>
      <c r="K602" s="3">
        <v>4.910657</v>
      </c>
      <c r="L602" s="3">
        <v>665</v>
      </c>
      <c r="M602" s="3">
        <v>7.884376</v>
      </c>
      <c r="N602">
        <v>962</v>
      </c>
      <c r="O602" s="16">
        <v>1.85234377533724e-10</v>
      </c>
      <c r="P602">
        <v>-3.2220217593565</v>
      </c>
      <c r="Q602" t="s">
        <v>131</v>
      </c>
      <c r="R602" t="s">
        <v>136</v>
      </c>
      <c r="S602" t="s">
        <v>136</v>
      </c>
      <c r="T602" t="s">
        <v>2956</v>
      </c>
      <c r="U602" t="s">
        <v>3254</v>
      </c>
      <c r="V602" t="s">
        <v>763</v>
      </c>
      <c r="W602" t="s">
        <v>136</v>
      </c>
      <c r="X602" t="s">
        <v>136</v>
      </c>
      <c r="Y602" t="s">
        <v>2958</v>
      </c>
      <c r="Z602" t="s">
        <v>3255</v>
      </c>
      <c r="AA602" t="s">
        <v>141</v>
      </c>
      <c r="AB602" t="s">
        <v>142</v>
      </c>
      <c r="AC602" t="s">
        <v>3256</v>
      </c>
      <c r="AD602" t="s">
        <v>2961</v>
      </c>
    </row>
    <row r="603" spans="1:30">
      <c r="A603" t="s">
        <v>3257</v>
      </c>
      <c r="B603" t="s">
        <v>3257</v>
      </c>
      <c r="C603" s="3">
        <v>0.875458</v>
      </c>
      <c r="D603" s="3">
        <v>82</v>
      </c>
      <c r="E603" s="3">
        <v>0.505587</v>
      </c>
      <c r="F603" s="3">
        <v>42</v>
      </c>
      <c r="G603" s="3">
        <v>0.526043</v>
      </c>
      <c r="H603" s="3">
        <v>53</v>
      </c>
      <c r="I603" s="3">
        <v>0.27565</v>
      </c>
      <c r="J603" s="3">
        <v>28</v>
      </c>
      <c r="K603" s="3">
        <v>0.100879</v>
      </c>
      <c r="L603" s="3">
        <v>11</v>
      </c>
      <c r="M603" s="3">
        <v>0.137071</v>
      </c>
      <c r="N603">
        <v>14</v>
      </c>
      <c r="O603">
        <v>0.000317828650118295</v>
      </c>
      <c r="P603">
        <v>-2.42366849401649</v>
      </c>
      <c r="Q603" t="s">
        <v>131</v>
      </c>
      <c r="R603" t="s">
        <v>136</v>
      </c>
      <c r="S603" t="s">
        <v>136</v>
      </c>
      <c r="T603" t="s">
        <v>2185</v>
      </c>
      <c r="U603" t="s">
        <v>3258</v>
      </c>
      <c r="V603" t="s">
        <v>264</v>
      </c>
      <c r="W603" t="s">
        <v>190</v>
      </c>
      <c r="X603" t="s">
        <v>191</v>
      </c>
      <c r="Y603" t="s">
        <v>1318</v>
      </c>
      <c r="Z603" t="s">
        <v>3259</v>
      </c>
      <c r="AA603" t="s">
        <v>164</v>
      </c>
      <c r="AB603" t="s">
        <v>165</v>
      </c>
      <c r="AC603" t="s">
        <v>3260</v>
      </c>
      <c r="AD603" t="s">
        <v>2189</v>
      </c>
    </row>
    <row r="604" spans="1:30">
      <c r="A604" t="s">
        <v>3261</v>
      </c>
      <c r="B604" t="s">
        <v>3261</v>
      </c>
      <c r="C604" s="3">
        <v>3.304113</v>
      </c>
      <c r="D604" s="3">
        <v>79</v>
      </c>
      <c r="E604" s="3">
        <v>4.203778</v>
      </c>
      <c r="F604" s="3">
        <v>89</v>
      </c>
      <c r="G604" s="3">
        <v>3.452693</v>
      </c>
      <c r="H604" s="3">
        <v>88</v>
      </c>
      <c r="I604" s="3">
        <v>0.519166</v>
      </c>
      <c r="J604" s="3">
        <v>14</v>
      </c>
      <c r="K604" s="3">
        <v>1.111408</v>
      </c>
      <c r="L604" s="3">
        <v>31</v>
      </c>
      <c r="M604" s="3">
        <v>1.795997</v>
      </c>
      <c r="N604">
        <v>45</v>
      </c>
      <c r="O604">
        <v>0.00285645702052331</v>
      </c>
      <c r="P604">
        <v>-2.24692828743561</v>
      </c>
      <c r="Q604" t="s">
        <v>131</v>
      </c>
      <c r="R604" t="s">
        <v>136</v>
      </c>
      <c r="S604" t="s">
        <v>136</v>
      </c>
      <c r="T604" t="s">
        <v>3262</v>
      </c>
      <c r="U604" t="s">
        <v>3263</v>
      </c>
      <c r="V604" t="s">
        <v>3264</v>
      </c>
      <c r="W604" t="s">
        <v>136</v>
      </c>
      <c r="X604" t="s">
        <v>136</v>
      </c>
      <c r="Y604" t="s">
        <v>3265</v>
      </c>
      <c r="Z604" t="s">
        <v>136</v>
      </c>
      <c r="AA604" t="s">
        <v>164</v>
      </c>
      <c r="AB604" t="s">
        <v>165</v>
      </c>
      <c r="AC604" t="s">
        <v>3266</v>
      </c>
      <c r="AD604" t="s">
        <v>3267</v>
      </c>
    </row>
    <row r="605" spans="1:30">
      <c r="A605" t="s">
        <v>3268</v>
      </c>
      <c r="B605" t="s">
        <v>3268</v>
      </c>
      <c r="C605" s="3">
        <v>1.454129</v>
      </c>
      <c r="D605" s="3">
        <v>106</v>
      </c>
      <c r="E605" s="3">
        <v>0.046641</v>
      </c>
      <c r="F605" s="3">
        <v>4</v>
      </c>
      <c r="G605" s="3">
        <v>1.795045</v>
      </c>
      <c r="H605" s="3">
        <v>140</v>
      </c>
      <c r="I605" s="3">
        <v>13.354748</v>
      </c>
      <c r="J605" s="3">
        <v>1052</v>
      </c>
      <c r="K605" s="3">
        <v>41.814827</v>
      </c>
      <c r="L605" s="3">
        <v>3517</v>
      </c>
      <c r="M605" s="3">
        <v>4.520808</v>
      </c>
      <c r="N605">
        <v>343</v>
      </c>
      <c r="O605">
        <v>0.000932355894646845</v>
      </c>
      <c r="P605">
        <v>3.32020670822308</v>
      </c>
      <c r="Q605" t="s">
        <v>157</v>
      </c>
      <c r="R605" t="s">
        <v>136</v>
      </c>
      <c r="S605" t="s">
        <v>136</v>
      </c>
      <c r="T605" t="s">
        <v>243</v>
      </c>
      <c r="U605" t="s">
        <v>3269</v>
      </c>
      <c r="V605" t="s">
        <v>329</v>
      </c>
      <c r="W605" t="s">
        <v>136</v>
      </c>
      <c r="X605" t="s">
        <v>136</v>
      </c>
      <c r="Y605" t="s">
        <v>711</v>
      </c>
      <c r="Z605" t="s">
        <v>3270</v>
      </c>
      <c r="AA605" t="s">
        <v>248</v>
      </c>
      <c r="AB605" t="s">
        <v>242</v>
      </c>
      <c r="AC605" t="s">
        <v>3271</v>
      </c>
      <c r="AD605" t="s">
        <v>250</v>
      </c>
    </row>
    <row r="606" spans="1:30">
      <c r="A606" t="s">
        <v>3272</v>
      </c>
      <c r="B606" t="s">
        <v>3272</v>
      </c>
      <c r="C606" s="3">
        <v>17.376627</v>
      </c>
      <c r="D606" s="3">
        <v>226</v>
      </c>
      <c r="E606" s="3">
        <v>43.040329</v>
      </c>
      <c r="F606" s="3">
        <v>496</v>
      </c>
      <c r="G606" s="3">
        <v>17.450098</v>
      </c>
      <c r="H606" s="3">
        <v>244</v>
      </c>
      <c r="I606" s="3">
        <v>1.07105</v>
      </c>
      <c r="J606" s="3">
        <v>16</v>
      </c>
      <c r="K606" s="3">
        <v>1.339989</v>
      </c>
      <c r="L606" s="3">
        <v>21</v>
      </c>
      <c r="M606" s="3">
        <v>3.931503</v>
      </c>
      <c r="N606">
        <v>54</v>
      </c>
      <c r="O606" s="16">
        <v>6.8602893618934e-7</v>
      </c>
      <c r="P606">
        <v>-4.10063884981026</v>
      </c>
      <c r="Q606" t="s">
        <v>131</v>
      </c>
      <c r="R606" t="s">
        <v>136</v>
      </c>
      <c r="S606" t="s">
        <v>136</v>
      </c>
      <c r="T606" t="s">
        <v>136</v>
      </c>
      <c r="U606" t="s">
        <v>136</v>
      </c>
      <c r="V606" t="s">
        <v>136</v>
      </c>
      <c r="W606" t="s">
        <v>136</v>
      </c>
      <c r="X606" t="s">
        <v>136</v>
      </c>
      <c r="Y606" t="s">
        <v>136</v>
      </c>
      <c r="Z606" t="s">
        <v>136</v>
      </c>
      <c r="AA606" t="s">
        <v>164</v>
      </c>
      <c r="AB606" t="s">
        <v>165</v>
      </c>
      <c r="AC606" t="s">
        <v>3273</v>
      </c>
      <c r="AD606" t="s">
        <v>136</v>
      </c>
    </row>
    <row r="607" spans="1:30">
      <c r="A607" t="s">
        <v>3274</v>
      </c>
      <c r="B607" t="s">
        <v>3274</v>
      </c>
      <c r="C607" s="3">
        <v>18.811996</v>
      </c>
      <c r="D607" s="3">
        <v>362</v>
      </c>
      <c r="E607" s="3">
        <v>82.039795</v>
      </c>
      <c r="F607" s="3">
        <v>1396</v>
      </c>
      <c r="G607" s="3">
        <v>21.640305</v>
      </c>
      <c r="H607" s="3">
        <v>446</v>
      </c>
      <c r="I607" s="3">
        <v>5.451778</v>
      </c>
      <c r="J607" s="3">
        <v>114</v>
      </c>
      <c r="K607" s="3">
        <v>10.809564</v>
      </c>
      <c r="L607" s="3">
        <v>241</v>
      </c>
      <c r="M607" s="3">
        <v>7.60319</v>
      </c>
      <c r="N607">
        <v>153</v>
      </c>
      <c r="O607">
        <v>0.000386719481693591</v>
      </c>
      <c r="P607">
        <v>-3.06076354370259</v>
      </c>
      <c r="Q607" t="s">
        <v>131</v>
      </c>
      <c r="R607" t="s">
        <v>136</v>
      </c>
      <c r="S607" t="s">
        <v>136</v>
      </c>
      <c r="T607" t="s">
        <v>2881</v>
      </c>
      <c r="U607" t="s">
        <v>136</v>
      </c>
      <c r="V607" t="s">
        <v>136</v>
      </c>
      <c r="W607" t="s">
        <v>136</v>
      </c>
      <c r="X607" t="s">
        <v>136</v>
      </c>
      <c r="Y607" t="s">
        <v>2882</v>
      </c>
      <c r="Z607" t="s">
        <v>3275</v>
      </c>
      <c r="AA607" t="s">
        <v>164</v>
      </c>
      <c r="AB607" t="s">
        <v>165</v>
      </c>
      <c r="AC607" t="s">
        <v>3276</v>
      </c>
      <c r="AD607" t="s">
        <v>2885</v>
      </c>
    </row>
    <row r="608" spans="1:30">
      <c r="A608" t="s">
        <v>3277</v>
      </c>
      <c r="B608" t="s">
        <v>3277</v>
      </c>
      <c r="C608" s="3">
        <v>40.530201</v>
      </c>
      <c r="D608" s="3">
        <v>2978</v>
      </c>
      <c r="E608" s="3">
        <v>84.586746</v>
      </c>
      <c r="F608" s="3">
        <v>5505</v>
      </c>
      <c r="G608" s="3">
        <v>35.426842</v>
      </c>
      <c r="H608" s="3">
        <v>2791</v>
      </c>
      <c r="I608" s="3">
        <v>8.087924</v>
      </c>
      <c r="J608" s="3">
        <v>645</v>
      </c>
      <c r="K608" s="3">
        <v>11.233829</v>
      </c>
      <c r="L608" s="3">
        <v>956</v>
      </c>
      <c r="M608" s="3">
        <v>7.934002</v>
      </c>
      <c r="N608">
        <v>609</v>
      </c>
      <c r="O608" s="16">
        <v>1.18345699637525e-6</v>
      </c>
      <c r="P608">
        <v>-3.26357918976516</v>
      </c>
      <c r="Q608" t="s">
        <v>131</v>
      </c>
      <c r="R608" t="s">
        <v>190</v>
      </c>
      <c r="S608" t="s">
        <v>191</v>
      </c>
      <c r="T608" t="s">
        <v>3278</v>
      </c>
      <c r="U608" t="s">
        <v>3279</v>
      </c>
      <c r="V608" t="s">
        <v>329</v>
      </c>
      <c r="W608" t="s">
        <v>136</v>
      </c>
      <c r="X608" t="s">
        <v>136</v>
      </c>
      <c r="Y608" t="s">
        <v>2847</v>
      </c>
      <c r="Z608" t="s">
        <v>2848</v>
      </c>
      <c r="AA608" t="s">
        <v>83</v>
      </c>
      <c r="AB608" t="s">
        <v>191</v>
      </c>
      <c r="AC608" t="s">
        <v>3280</v>
      </c>
      <c r="AD608" t="s">
        <v>184</v>
      </c>
    </row>
    <row r="609" spans="1:30">
      <c r="A609" t="s">
        <v>3281</v>
      </c>
      <c r="B609" t="s">
        <v>3281</v>
      </c>
      <c r="C609" s="3">
        <v>1.549914</v>
      </c>
      <c r="D609" s="3">
        <v>89</v>
      </c>
      <c r="E609" s="3">
        <v>0.317085</v>
      </c>
      <c r="F609" s="3">
        <v>17</v>
      </c>
      <c r="G609" s="3">
        <v>1.233993</v>
      </c>
      <c r="H609" s="3">
        <v>76</v>
      </c>
      <c r="I609" s="3">
        <v>8.986073</v>
      </c>
      <c r="J609" s="3">
        <v>556</v>
      </c>
      <c r="K609" s="3">
        <v>23.764734</v>
      </c>
      <c r="L609" s="3">
        <v>1568</v>
      </c>
      <c r="M609" s="3">
        <v>2.657404</v>
      </c>
      <c r="N609">
        <v>159</v>
      </c>
      <c r="O609">
        <v>0.000947872105813604</v>
      </c>
      <c r="P609">
        <v>2.76401906543928</v>
      </c>
      <c r="Q609" t="s">
        <v>157</v>
      </c>
      <c r="R609" t="s">
        <v>136</v>
      </c>
      <c r="S609" t="s">
        <v>136</v>
      </c>
      <c r="T609" t="s">
        <v>3282</v>
      </c>
      <c r="U609" t="s">
        <v>3283</v>
      </c>
      <c r="V609" t="s">
        <v>136</v>
      </c>
      <c r="W609" t="s">
        <v>3284</v>
      </c>
      <c r="X609" t="s">
        <v>3285</v>
      </c>
      <c r="Y609" t="s">
        <v>2099</v>
      </c>
      <c r="Z609" t="s">
        <v>3286</v>
      </c>
      <c r="AA609" t="s">
        <v>164</v>
      </c>
      <c r="AB609" t="s">
        <v>165</v>
      </c>
      <c r="AC609" t="s">
        <v>3287</v>
      </c>
      <c r="AD609" t="s">
        <v>3288</v>
      </c>
    </row>
    <row r="610" spans="1:30">
      <c r="A610" t="s">
        <v>3289</v>
      </c>
      <c r="B610" t="s">
        <v>3289</v>
      </c>
      <c r="C610" s="3">
        <v>0.10391</v>
      </c>
      <c r="D610" s="3">
        <v>9</v>
      </c>
      <c r="E610" s="3">
        <v>0</v>
      </c>
      <c r="F610" s="3">
        <v>0</v>
      </c>
      <c r="G610" s="3">
        <v>0</v>
      </c>
      <c r="H610" s="3">
        <v>0</v>
      </c>
      <c r="I610" s="3">
        <v>2.228225</v>
      </c>
      <c r="J610" s="3">
        <v>192</v>
      </c>
      <c r="K610" s="3">
        <v>2.213422</v>
      </c>
      <c r="L610" s="3">
        <v>204</v>
      </c>
      <c r="M610" s="3">
        <v>1.404951</v>
      </c>
      <c r="N610">
        <v>117</v>
      </c>
      <c r="O610" s="16">
        <v>6.81266586277419e-6</v>
      </c>
      <c r="P610">
        <v>4.55932873538113</v>
      </c>
      <c r="Q610" t="s">
        <v>157</v>
      </c>
      <c r="R610" t="s">
        <v>1427</v>
      </c>
      <c r="S610" t="s">
        <v>538</v>
      </c>
      <c r="T610" t="s">
        <v>3290</v>
      </c>
      <c r="U610" t="s">
        <v>3291</v>
      </c>
      <c r="V610" t="s">
        <v>3292</v>
      </c>
      <c r="W610" t="s">
        <v>1427</v>
      </c>
      <c r="X610" t="s">
        <v>538</v>
      </c>
      <c r="Y610" t="s">
        <v>1430</v>
      </c>
      <c r="Z610" t="s">
        <v>3293</v>
      </c>
      <c r="AA610" t="s">
        <v>43</v>
      </c>
      <c r="AB610" t="s">
        <v>538</v>
      </c>
      <c r="AC610" t="s">
        <v>3294</v>
      </c>
      <c r="AD610" t="s">
        <v>3295</v>
      </c>
    </row>
    <row r="611" spans="1:30">
      <c r="A611" t="s">
        <v>3296</v>
      </c>
      <c r="B611" t="s">
        <v>136</v>
      </c>
      <c r="C611" s="3">
        <v>106.578163</v>
      </c>
      <c r="D611" s="3">
        <v>1281</v>
      </c>
      <c r="E611" s="3">
        <v>138.404488</v>
      </c>
      <c r="F611" s="3">
        <v>1377</v>
      </c>
      <c r="G611" s="3">
        <v>71.2463779999999</v>
      </c>
      <c r="H611" s="3">
        <v>937</v>
      </c>
      <c r="I611" s="3">
        <v>15.392728</v>
      </c>
      <c r="J611" s="3">
        <v>213</v>
      </c>
      <c r="K611" s="3">
        <v>12.09997</v>
      </c>
      <c r="L611" s="3">
        <v>183</v>
      </c>
      <c r="M611" s="3">
        <v>7.756089</v>
      </c>
      <c r="N611">
        <v>104</v>
      </c>
      <c r="O611" s="16">
        <v>9.00929432090289e-11</v>
      </c>
      <c r="P611">
        <v>-3.69475849374688</v>
      </c>
      <c r="Q611" t="s">
        <v>131</v>
      </c>
      <c r="R611" t="s">
        <v>136</v>
      </c>
      <c r="S611" t="s">
        <v>136</v>
      </c>
      <c r="T611" t="s">
        <v>168</v>
      </c>
      <c r="U611" t="s">
        <v>136</v>
      </c>
      <c r="V611" t="s">
        <v>136</v>
      </c>
      <c r="W611" t="s">
        <v>136</v>
      </c>
      <c r="X611" t="s">
        <v>136</v>
      </c>
      <c r="Y611" t="s">
        <v>136</v>
      </c>
      <c r="Z611" t="s">
        <v>136</v>
      </c>
      <c r="AA611" t="s">
        <v>136</v>
      </c>
      <c r="AB611" t="s">
        <v>136</v>
      </c>
      <c r="AC611" t="s">
        <v>3297</v>
      </c>
      <c r="AD611" t="s">
        <v>176</v>
      </c>
    </row>
    <row r="612" spans="1:30">
      <c r="A612" t="s">
        <v>3298</v>
      </c>
      <c r="B612" t="s">
        <v>3298</v>
      </c>
      <c r="C612" s="3">
        <v>4.395687</v>
      </c>
      <c r="D612" s="3">
        <v>264</v>
      </c>
      <c r="E612" s="3">
        <v>2.320647</v>
      </c>
      <c r="F612" s="3">
        <v>124</v>
      </c>
      <c r="G612" s="3">
        <v>6.308572</v>
      </c>
      <c r="H612" s="3">
        <v>407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>
        <v>0</v>
      </c>
      <c r="O612" s="16">
        <v>1.10985103195945e-18</v>
      </c>
      <c r="P612">
        <v>-9.19421897558668</v>
      </c>
      <c r="Q612" t="s">
        <v>131</v>
      </c>
      <c r="R612" t="s">
        <v>190</v>
      </c>
      <c r="S612" t="s">
        <v>191</v>
      </c>
      <c r="T612" t="s">
        <v>349</v>
      </c>
      <c r="U612" t="s">
        <v>3299</v>
      </c>
      <c r="V612" t="s">
        <v>351</v>
      </c>
      <c r="W612" t="s">
        <v>136</v>
      </c>
      <c r="X612" t="s">
        <v>136</v>
      </c>
      <c r="Y612" t="s">
        <v>265</v>
      </c>
      <c r="Z612" t="s">
        <v>3300</v>
      </c>
      <c r="AA612" t="s">
        <v>164</v>
      </c>
      <c r="AB612" t="s">
        <v>165</v>
      </c>
      <c r="AC612" t="s">
        <v>3301</v>
      </c>
      <c r="AD612" t="s">
        <v>184</v>
      </c>
    </row>
    <row r="613" spans="1:30">
      <c r="A613" t="s">
        <v>3302</v>
      </c>
      <c r="B613" t="s">
        <v>3302</v>
      </c>
      <c r="C613" s="3">
        <v>24.466673</v>
      </c>
      <c r="D613" s="3">
        <v>1231</v>
      </c>
      <c r="E613" s="3">
        <v>4.512903</v>
      </c>
      <c r="F613" s="3">
        <v>202</v>
      </c>
      <c r="G613" s="3">
        <v>23.431862</v>
      </c>
      <c r="H613" s="3">
        <v>1264</v>
      </c>
      <c r="I613" s="3">
        <v>316.089111</v>
      </c>
      <c r="J613" s="3">
        <v>17239</v>
      </c>
      <c r="K613" s="3">
        <v>95.436104</v>
      </c>
      <c r="L613" s="3">
        <v>5558</v>
      </c>
      <c r="M613" s="3">
        <v>95.255951</v>
      </c>
      <c r="N613">
        <v>5002</v>
      </c>
      <c r="O613">
        <v>0.000148753792436394</v>
      </c>
      <c r="P613">
        <v>2.6029446390144</v>
      </c>
      <c r="Q613" t="s">
        <v>157</v>
      </c>
      <c r="R613" t="s">
        <v>241</v>
      </c>
      <c r="S613" t="s">
        <v>242</v>
      </c>
      <c r="T613" t="s">
        <v>2509</v>
      </c>
      <c r="U613" t="s">
        <v>3303</v>
      </c>
      <c r="V613" t="s">
        <v>136</v>
      </c>
      <c r="W613" t="s">
        <v>241</v>
      </c>
      <c r="X613" t="s">
        <v>242</v>
      </c>
      <c r="Y613" t="s">
        <v>2511</v>
      </c>
      <c r="Z613" t="s">
        <v>3304</v>
      </c>
      <c r="AA613" t="s">
        <v>248</v>
      </c>
      <c r="AB613" t="s">
        <v>242</v>
      </c>
      <c r="AC613" t="s">
        <v>3305</v>
      </c>
      <c r="AD613" t="s">
        <v>792</v>
      </c>
    </row>
    <row r="614" spans="1:30">
      <c r="A614" t="s">
        <v>3306</v>
      </c>
      <c r="B614" t="s">
        <v>3306</v>
      </c>
      <c r="C614" s="3">
        <v>2.528577</v>
      </c>
      <c r="D614" s="3">
        <v>96</v>
      </c>
      <c r="E614" s="3">
        <v>17.828335</v>
      </c>
      <c r="F614" s="3">
        <v>599</v>
      </c>
      <c r="G614" s="3">
        <v>1.801541</v>
      </c>
      <c r="H614" s="3">
        <v>74</v>
      </c>
      <c r="I614" s="3">
        <v>0.246712</v>
      </c>
      <c r="J614" s="3">
        <v>11</v>
      </c>
      <c r="K614" s="3">
        <v>0.623815</v>
      </c>
      <c r="L614" s="3">
        <v>28</v>
      </c>
      <c r="M614" s="3">
        <v>0.761827</v>
      </c>
      <c r="N614">
        <v>31</v>
      </c>
      <c r="O614" s="16">
        <v>5.58947619171791e-5</v>
      </c>
      <c r="P614">
        <v>-4.16043318977623</v>
      </c>
      <c r="Q614" t="s">
        <v>131</v>
      </c>
      <c r="R614" t="s">
        <v>412</v>
      </c>
      <c r="S614" t="s">
        <v>413</v>
      </c>
      <c r="T614" t="s">
        <v>2484</v>
      </c>
      <c r="U614" t="s">
        <v>3307</v>
      </c>
      <c r="V614" t="s">
        <v>2486</v>
      </c>
      <c r="W614" t="s">
        <v>2487</v>
      </c>
      <c r="X614" t="s">
        <v>2488</v>
      </c>
      <c r="Y614" t="s">
        <v>2489</v>
      </c>
      <c r="Z614" t="s">
        <v>2490</v>
      </c>
      <c r="AA614" t="s">
        <v>419</v>
      </c>
      <c r="AB614" t="s">
        <v>413</v>
      </c>
      <c r="AC614" t="s">
        <v>2491</v>
      </c>
      <c r="AD614" t="s">
        <v>1972</v>
      </c>
    </row>
    <row r="615" spans="1:30">
      <c r="A615" t="s">
        <v>3308</v>
      </c>
      <c r="B615" t="s">
        <v>3308</v>
      </c>
      <c r="C615" s="3">
        <v>96.847725</v>
      </c>
      <c r="D615" s="3">
        <v>5619</v>
      </c>
      <c r="E615" s="3">
        <v>176.806076</v>
      </c>
      <c r="F615" s="3">
        <v>9086</v>
      </c>
      <c r="G615" s="3">
        <v>121.351646</v>
      </c>
      <c r="H615" s="3">
        <v>7549</v>
      </c>
      <c r="I615" s="3">
        <v>16.622482</v>
      </c>
      <c r="J615" s="3">
        <v>1046</v>
      </c>
      <c r="K615" s="3">
        <v>24.561535</v>
      </c>
      <c r="L615" s="3">
        <v>1651</v>
      </c>
      <c r="M615" s="3">
        <v>30.976482</v>
      </c>
      <c r="N615">
        <v>1877</v>
      </c>
      <c r="O615" s="16">
        <v>4.36445484595625e-7</v>
      </c>
      <c r="P615">
        <v>-3.11860819075797</v>
      </c>
      <c r="Q615" t="s">
        <v>131</v>
      </c>
      <c r="R615" t="s">
        <v>190</v>
      </c>
      <c r="S615" t="s">
        <v>191</v>
      </c>
      <c r="T615" t="s">
        <v>3309</v>
      </c>
      <c r="U615" t="s">
        <v>3310</v>
      </c>
      <c r="V615" t="s">
        <v>351</v>
      </c>
      <c r="W615" t="s">
        <v>190</v>
      </c>
      <c r="X615" t="s">
        <v>191</v>
      </c>
      <c r="Y615" t="s">
        <v>181</v>
      </c>
      <c r="Z615" t="s">
        <v>3311</v>
      </c>
      <c r="AA615" t="s">
        <v>83</v>
      </c>
      <c r="AB615" t="s">
        <v>191</v>
      </c>
      <c r="AC615" t="s">
        <v>3312</v>
      </c>
      <c r="AD615" t="s">
        <v>3313</v>
      </c>
    </row>
    <row r="616" spans="1:30">
      <c r="A616" t="s">
        <v>3314</v>
      </c>
      <c r="B616" t="s">
        <v>3314</v>
      </c>
      <c r="C616" s="3">
        <v>0.928891</v>
      </c>
      <c r="D616" s="3">
        <v>29</v>
      </c>
      <c r="E616" s="3">
        <v>0.053142</v>
      </c>
      <c r="F616" s="3">
        <v>2</v>
      </c>
      <c r="G616" s="3">
        <v>1.210432</v>
      </c>
      <c r="H616" s="3">
        <v>41</v>
      </c>
      <c r="I616" s="3">
        <v>6.655177</v>
      </c>
      <c r="J616" s="3">
        <v>223</v>
      </c>
      <c r="K616" s="3">
        <v>13.213021</v>
      </c>
      <c r="L616" s="3">
        <v>473</v>
      </c>
      <c r="M616" s="3">
        <v>2.816535</v>
      </c>
      <c r="N616">
        <v>91</v>
      </c>
      <c r="O616">
        <v>0.00382649885170539</v>
      </c>
      <c r="P616">
        <v>2.61746242143874</v>
      </c>
      <c r="Q616" t="s">
        <v>157</v>
      </c>
      <c r="R616" t="s">
        <v>136</v>
      </c>
      <c r="S616" t="s">
        <v>136</v>
      </c>
      <c r="T616" t="s">
        <v>3315</v>
      </c>
      <c r="U616" t="s">
        <v>3316</v>
      </c>
      <c r="V616" t="s">
        <v>136</v>
      </c>
      <c r="W616" t="s">
        <v>170</v>
      </c>
      <c r="X616" t="s">
        <v>171</v>
      </c>
      <c r="Y616" t="s">
        <v>172</v>
      </c>
      <c r="Z616" t="s">
        <v>2964</v>
      </c>
      <c r="AA616" t="s">
        <v>174</v>
      </c>
      <c r="AB616" t="s">
        <v>171</v>
      </c>
      <c r="AC616" t="s">
        <v>3317</v>
      </c>
      <c r="AD616" t="s">
        <v>3318</v>
      </c>
    </row>
    <row r="617" spans="1:30">
      <c r="A617" t="s">
        <v>3319</v>
      </c>
      <c r="B617" t="s">
        <v>136</v>
      </c>
      <c r="C617" s="3">
        <v>0.501305</v>
      </c>
      <c r="D617" s="3">
        <v>19</v>
      </c>
      <c r="E617" s="3">
        <v>0.10995</v>
      </c>
      <c r="F617" s="3">
        <v>4</v>
      </c>
      <c r="G617" s="3">
        <v>0.451028</v>
      </c>
      <c r="H617" s="3">
        <v>18</v>
      </c>
      <c r="I617" s="3">
        <v>18.383994</v>
      </c>
      <c r="J617" s="3">
        <v>495</v>
      </c>
      <c r="K617" s="3">
        <v>12.0034119999999</v>
      </c>
      <c r="L617" s="3">
        <v>338</v>
      </c>
      <c r="M617" s="3">
        <v>29.463318</v>
      </c>
      <c r="N617">
        <v>520</v>
      </c>
      <c r="O617" s="16">
        <v>1.9920591863981e-15</v>
      </c>
      <c r="P617">
        <v>4.23892125856611</v>
      </c>
      <c r="Q617" t="s">
        <v>157</v>
      </c>
      <c r="R617" t="s">
        <v>136</v>
      </c>
      <c r="S617" t="s">
        <v>136</v>
      </c>
      <c r="T617" t="s">
        <v>136</v>
      </c>
      <c r="U617" t="s">
        <v>136</v>
      </c>
      <c r="V617" t="s">
        <v>136</v>
      </c>
      <c r="W617" t="s">
        <v>136</v>
      </c>
      <c r="X617" t="s">
        <v>136</v>
      </c>
      <c r="Y617" t="s">
        <v>136</v>
      </c>
      <c r="Z617" t="s">
        <v>136</v>
      </c>
      <c r="AA617" t="s">
        <v>164</v>
      </c>
      <c r="AB617" t="s">
        <v>165</v>
      </c>
      <c r="AC617" t="s">
        <v>3320</v>
      </c>
      <c r="AD617" t="s">
        <v>136</v>
      </c>
    </row>
    <row r="618" spans="1:30">
      <c r="A618" t="s">
        <v>3321</v>
      </c>
      <c r="B618" t="s">
        <v>3321</v>
      </c>
      <c r="C618" s="3">
        <v>4.715901</v>
      </c>
      <c r="D618" s="3">
        <v>152</v>
      </c>
      <c r="E618" s="3">
        <v>4.18258</v>
      </c>
      <c r="F618" s="3">
        <v>120</v>
      </c>
      <c r="G618" s="3">
        <v>8.073944</v>
      </c>
      <c r="H618" s="3">
        <v>279</v>
      </c>
      <c r="I618" s="3">
        <v>2.211144</v>
      </c>
      <c r="J618" s="3">
        <v>78</v>
      </c>
      <c r="K618" s="3">
        <v>0.528287</v>
      </c>
      <c r="L618" s="3">
        <v>20</v>
      </c>
      <c r="M618" s="3">
        <v>2.689561</v>
      </c>
      <c r="N618">
        <v>91</v>
      </c>
      <c r="O618">
        <v>0.00308668770347518</v>
      </c>
      <c r="P618">
        <v>-2.16459216620048</v>
      </c>
      <c r="Q618" t="s">
        <v>131</v>
      </c>
      <c r="R618" t="s">
        <v>136</v>
      </c>
      <c r="S618" t="s">
        <v>136</v>
      </c>
      <c r="T618" t="s">
        <v>168</v>
      </c>
      <c r="U618" t="s">
        <v>136</v>
      </c>
      <c r="V618" t="s">
        <v>136</v>
      </c>
      <c r="W618" t="s">
        <v>136</v>
      </c>
      <c r="X618" t="s">
        <v>136</v>
      </c>
      <c r="Y618" t="s">
        <v>3322</v>
      </c>
      <c r="Z618" t="s">
        <v>136</v>
      </c>
      <c r="AA618" t="s">
        <v>164</v>
      </c>
      <c r="AB618" t="s">
        <v>165</v>
      </c>
      <c r="AC618" t="s">
        <v>3323</v>
      </c>
      <c r="AD618" t="s">
        <v>176</v>
      </c>
    </row>
    <row r="619" spans="1:30">
      <c r="A619" t="s">
        <v>3324</v>
      </c>
      <c r="B619" t="s">
        <v>3324</v>
      </c>
      <c r="C619" s="3">
        <v>128.680756</v>
      </c>
      <c r="D619" s="3">
        <v>6233</v>
      </c>
      <c r="E619" s="3">
        <v>288.835449</v>
      </c>
      <c r="F619" s="3">
        <v>12393</v>
      </c>
      <c r="G619" s="3">
        <v>150.124481</v>
      </c>
      <c r="H619" s="3">
        <v>7797</v>
      </c>
      <c r="I619" s="3">
        <v>17.464993</v>
      </c>
      <c r="J619" s="3">
        <v>918</v>
      </c>
      <c r="K619" s="3">
        <v>21.131098</v>
      </c>
      <c r="L619" s="3">
        <v>1186</v>
      </c>
      <c r="M619" s="3">
        <v>45.458473</v>
      </c>
      <c r="N619">
        <v>2299</v>
      </c>
      <c r="O619" s="16">
        <v>2.82906723296751e-6</v>
      </c>
      <c r="P619">
        <v>-3.38966679818969</v>
      </c>
      <c r="Q619" t="s">
        <v>131</v>
      </c>
      <c r="R619" t="s">
        <v>136</v>
      </c>
      <c r="S619" t="s">
        <v>136</v>
      </c>
      <c r="T619" t="s">
        <v>1829</v>
      </c>
      <c r="U619" t="s">
        <v>136</v>
      </c>
      <c r="V619" t="s">
        <v>136</v>
      </c>
      <c r="W619" t="s">
        <v>136</v>
      </c>
      <c r="X619" t="s">
        <v>136</v>
      </c>
      <c r="Y619" t="s">
        <v>3325</v>
      </c>
      <c r="Z619" t="s">
        <v>3326</v>
      </c>
      <c r="AA619" t="s">
        <v>141</v>
      </c>
      <c r="AB619" t="s">
        <v>142</v>
      </c>
      <c r="AC619" t="s">
        <v>3327</v>
      </c>
      <c r="AD619" t="s">
        <v>1834</v>
      </c>
    </row>
    <row r="620" spans="1:30">
      <c r="A620" t="s">
        <v>3328</v>
      </c>
      <c r="B620" t="s">
        <v>3328</v>
      </c>
      <c r="C620" s="3">
        <v>2.586968</v>
      </c>
      <c r="D620" s="3">
        <v>119</v>
      </c>
      <c r="E620" s="3">
        <v>0.123279</v>
      </c>
      <c r="F620" s="3">
        <v>6</v>
      </c>
      <c r="G620" s="3">
        <v>1.741521</v>
      </c>
      <c r="H620" s="3">
        <v>86</v>
      </c>
      <c r="I620" s="3">
        <v>14.110602</v>
      </c>
      <c r="J620" s="3">
        <v>701</v>
      </c>
      <c r="K620" s="3">
        <v>45.783665</v>
      </c>
      <c r="L620" s="3">
        <v>2428</v>
      </c>
      <c r="M620" s="3">
        <v>13.623595</v>
      </c>
      <c r="N620">
        <v>652</v>
      </c>
      <c r="O620">
        <v>0.000101452087598549</v>
      </c>
      <c r="P620">
        <v>3.32562200498552</v>
      </c>
      <c r="Q620" t="s">
        <v>157</v>
      </c>
      <c r="R620" t="s">
        <v>136</v>
      </c>
      <c r="S620" t="s">
        <v>136</v>
      </c>
      <c r="T620" t="s">
        <v>3329</v>
      </c>
      <c r="U620" t="s">
        <v>3330</v>
      </c>
      <c r="V620" t="s">
        <v>136</v>
      </c>
      <c r="W620" t="s">
        <v>218</v>
      </c>
      <c r="X620" t="s">
        <v>219</v>
      </c>
      <c r="Y620" t="s">
        <v>3331</v>
      </c>
      <c r="Z620" t="s">
        <v>3332</v>
      </c>
      <c r="AA620" t="s">
        <v>164</v>
      </c>
      <c r="AB620" t="s">
        <v>165</v>
      </c>
      <c r="AC620" t="s">
        <v>3333</v>
      </c>
      <c r="AD620" t="s">
        <v>3334</v>
      </c>
    </row>
    <row r="621" spans="1:30">
      <c r="A621" t="s">
        <v>3335</v>
      </c>
      <c r="B621" t="s">
        <v>3335</v>
      </c>
      <c r="C621" s="3">
        <v>0.456555</v>
      </c>
      <c r="D621" s="3">
        <v>24</v>
      </c>
      <c r="E621" s="3">
        <v>0</v>
      </c>
      <c r="F621" s="3">
        <v>0</v>
      </c>
      <c r="G621" s="3">
        <v>0.510026</v>
      </c>
      <c r="H621" s="3">
        <v>28</v>
      </c>
      <c r="I621" s="3">
        <v>6.442045</v>
      </c>
      <c r="J621" s="3">
        <v>356</v>
      </c>
      <c r="K621" s="3">
        <v>2.378236</v>
      </c>
      <c r="L621" s="3">
        <v>141</v>
      </c>
      <c r="M621" s="3">
        <v>8.017723</v>
      </c>
      <c r="N621">
        <v>427</v>
      </c>
      <c r="O621">
        <v>0.000600334462700809</v>
      </c>
      <c r="P621">
        <v>3.28576225395855</v>
      </c>
      <c r="Q621" t="s">
        <v>157</v>
      </c>
      <c r="R621" t="s">
        <v>136</v>
      </c>
      <c r="S621" t="s">
        <v>136</v>
      </c>
      <c r="T621" t="s">
        <v>3336</v>
      </c>
      <c r="U621" t="s">
        <v>136</v>
      </c>
      <c r="V621" t="s">
        <v>136</v>
      </c>
      <c r="W621" t="s">
        <v>136</v>
      </c>
      <c r="X621" t="s">
        <v>136</v>
      </c>
      <c r="Y621" t="s">
        <v>3337</v>
      </c>
      <c r="Z621" t="s">
        <v>3338</v>
      </c>
      <c r="AA621" t="s">
        <v>164</v>
      </c>
      <c r="AB621" t="s">
        <v>165</v>
      </c>
      <c r="AC621" t="s">
        <v>3339</v>
      </c>
      <c r="AD621" t="s">
        <v>3340</v>
      </c>
    </row>
    <row r="622" spans="1:30">
      <c r="A622" t="s">
        <v>3341</v>
      </c>
      <c r="B622" t="s">
        <v>3341</v>
      </c>
      <c r="C622" s="3">
        <v>2.092763</v>
      </c>
      <c r="D622" s="3">
        <v>122</v>
      </c>
      <c r="E622" s="3">
        <v>6.423888</v>
      </c>
      <c r="F622" s="3">
        <v>330</v>
      </c>
      <c r="G622" s="3">
        <v>1.953739</v>
      </c>
      <c r="H622" s="3">
        <v>122</v>
      </c>
      <c r="I622" s="3">
        <v>1.218224</v>
      </c>
      <c r="J622" s="3">
        <v>77</v>
      </c>
      <c r="K622" s="3">
        <v>0.196834</v>
      </c>
      <c r="L622" s="3">
        <v>14</v>
      </c>
      <c r="M622" s="3">
        <v>0.558024</v>
      </c>
      <c r="N622">
        <v>34</v>
      </c>
      <c r="O622">
        <v>0.000825685840195535</v>
      </c>
      <c r="P622">
        <v>-3.06704834904562</v>
      </c>
      <c r="Q622" t="s">
        <v>131</v>
      </c>
      <c r="R622" t="s">
        <v>283</v>
      </c>
      <c r="S622" t="s">
        <v>284</v>
      </c>
      <c r="T622" t="s">
        <v>3342</v>
      </c>
      <c r="U622" t="s">
        <v>3343</v>
      </c>
      <c r="V622" t="s">
        <v>1566</v>
      </c>
      <c r="W622" t="s">
        <v>288</v>
      </c>
      <c r="X622" t="s">
        <v>289</v>
      </c>
      <c r="Y622" t="s">
        <v>290</v>
      </c>
      <c r="Z622" t="s">
        <v>3344</v>
      </c>
      <c r="AA622" t="s">
        <v>292</v>
      </c>
      <c r="AB622" t="s">
        <v>293</v>
      </c>
      <c r="AC622" t="s">
        <v>3345</v>
      </c>
      <c r="AD622" t="s">
        <v>2532</v>
      </c>
    </row>
    <row r="623" spans="1:30">
      <c r="A623" t="s">
        <v>3346</v>
      </c>
      <c r="B623" t="s">
        <v>3346</v>
      </c>
      <c r="C623" s="3">
        <v>582.999512</v>
      </c>
      <c r="D623" s="3">
        <v>18166</v>
      </c>
      <c r="E623" s="3">
        <v>2073.900146</v>
      </c>
      <c r="F623" s="3">
        <v>57243</v>
      </c>
      <c r="G623" s="3">
        <v>1108.099854</v>
      </c>
      <c r="H623" s="3">
        <v>37020</v>
      </c>
      <c r="I623" s="3">
        <v>75.23394</v>
      </c>
      <c r="J623" s="3">
        <v>2543</v>
      </c>
      <c r="K623" s="3">
        <v>142.220383</v>
      </c>
      <c r="L623" s="3">
        <v>5133</v>
      </c>
      <c r="M623" s="3">
        <v>407.785645</v>
      </c>
      <c r="N623">
        <v>13267</v>
      </c>
      <c r="O623">
        <v>0.000304437951355204</v>
      </c>
      <c r="P623">
        <v>-3.16222384079263</v>
      </c>
      <c r="Q623" t="s">
        <v>131</v>
      </c>
      <c r="R623" t="s">
        <v>136</v>
      </c>
      <c r="S623" t="s">
        <v>136</v>
      </c>
      <c r="T623" t="s">
        <v>709</v>
      </c>
      <c r="U623" t="s">
        <v>3347</v>
      </c>
      <c r="V623" t="s">
        <v>329</v>
      </c>
      <c r="W623" t="s">
        <v>136</v>
      </c>
      <c r="X623" t="s">
        <v>136</v>
      </c>
      <c r="Y623" t="s">
        <v>711</v>
      </c>
      <c r="Z623" t="s">
        <v>712</v>
      </c>
      <c r="AA623" t="s">
        <v>248</v>
      </c>
      <c r="AB623" t="s">
        <v>242</v>
      </c>
      <c r="AC623" t="s">
        <v>713</v>
      </c>
      <c r="AD623" t="s">
        <v>714</v>
      </c>
    </row>
    <row r="624" spans="1:30">
      <c r="A624" t="s">
        <v>3348</v>
      </c>
      <c r="B624" t="s">
        <v>3348</v>
      </c>
      <c r="C624" s="3">
        <v>43.636116</v>
      </c>
      <c r="D624" s="3">
        <v>2863</v>
      </c>
      <c r="E624" s="3">
        <v>107.564507</v>
      </c>
      <c r="F624" s="3">
        <v>6251</v>
      </c>
      <c r="G624" s="3">
        <v>36.330891</v>
      </c>
      <c r="H624" s="3">
        <v>2556</v>
      </c>
      <c r="I624" s="3">
        <v>3.111919</v>
      </c>
      <c r="J624" s="3">
        <v>222</v>
      </c>
      <c r="K624" s="3">
        <v>3.234909</v>
      </c>
      <c r="L624" s="3">
        <v>246</v>
      </c>
      <c r="M624" s="3">
        <v>9.925828</v>
      </c>
      <c r="N624">
        <v>680</v>
      </c>
      <c r="O624" s="16">
        <v>5.0013117189781e-7</v>
      </c>
      <c r="P624">
        <v>-4.07729539490858</v>
      </c>
      <c r="Q624" t="s">
        <v>131</v>
      </c>
      <c r="R624" t="s">
        <v>137</v>
      </c>
      <c r="S624" t="s">
        <v>138</v>
      </c>
      <c r="T624" t="s">
        <v>3349</v>
      </c>
      <c r="U624" t="s">
        <v>3350</v>
      </c>
      <c r="V624" t="s">
        <v>805</v>
      </c>
      <c r="W624" t="s">
        <v>137</v>
      </c>
      <c r="X624" t="s">
        <v>138</v>
      </c>
      <c r="Y624" t="s">
        <v>3351</v>
      </c>
      <c r="Z624" t="s">
        <v>3352</v>
      </c>
      <c r="AA624" t="s">
        <v>153</v>
      </c>
      <c r="AB624" t="s">
        <v>138</v>
      </c>
      <c r="AC624" t="s">
        <v>3353</v>
      </c>
      <c r="AD624" t="s">
        <v>3354</v>
      </c>
    </row>
    <row r="625" spans="1:30">
      <c r="A625" t="s">
        <v>3355</v>
      </c>
      <c r="B625" t="s">
        <v>3355</v>
      </c>
      <c r="C625" s="3">
        <v>5.156773</v>
      </c>
      <c r="D625" s="3">
        <v>299</v>
      </c>
      <c r="E625" s="3">
        <v>0.620028</v>
      </c>
      <c r="F625" s="3">
        <v>32</v>
      </c>
      <c r="G625" s="3">
        <v>7.789762</v>
      </c>
      <c r="H625" s="3">
        <v>484</v>
      </c>
      <c r="I625" s="3">
        <v>35.91235</v>
      </c>
      <c r="J625" s="3">
        <v>2255</v>
      </c>
      <c r="K625" s="3">
        <v>41.723476</v>
      </c>
      <c r="L625" s="3">
        <v>2797</v>
      </c>
      <c r="M625" s="3">
        <v>18.629597</v>
      </c>
      <c r="N625">
        <v>1126</v>
      </c>
      <c r="O625">
        <v>0.00361836470278426</v>
      </c>
      <c r="P625">
        <v>2.21615614133055</v>
      </c>
      <c r="Q625" t="s">
        <v>157</v>
      </c>
      <c r="R625" t="s">
        <v>190</v>
      </c>
      <c r="S625" t="s">
        <v>191</v>
      </c>
      <c r="T625" t="s">
        <v>1016</v>
      </c>
      <c r="U625" t="s">
        <v>3356</v>
      </c>
      <c r="V625" t="s">
        <v>136</v>
      </c>
      <c r="W625" t="s">
        <v>241</v>
      </c>
      <c r="X625" t="s">
        <v>242</v>
      </c>
      <c r="Y625" t="s">
        <v>181</v>
      </c>
      <c r="Z625" t="s">
        <v>3357</v>
      </c>
      <c r="AA625" t="s">
        <v>83</v>
      </c>
      <c r="AB625" t="s">
        <v>191</v>
      </c>
      <c r="AC625" t="s">
        <v>3358</v>
      </c>
      <c r="AD625" t="s">
        <v>195</v>
      </c>
    </row>
    <row r="626" spans="1:30">
      <c r="A626" t="s">
        <v>3359</v>
      </c>
      <c r="B626" t="s">
        <v>3359</v>
      </c>
      <c r="C626" s="3">
        <v>42.430099</v>
      </c>
      <c r="D626" s="3">
        <v>1447</v>
      </c>
      <c r="E626" s="3">
        <v>99.55146</v>
      </c>
      <c r="F626" s="3">
        <v>3006</v>
      </c>
      <c r="G626" s="3">
        <v>97.871277</v>
      </c>
      <c r="H626" s="3">
        <v>3577</v>
      </c>
      <c r="I626" s="3">
        <v>17.297985</v>
      </c>
      <c r="J626" s="3">
        <v>640</v>
      </c>
      <c r="K626" s="3">
        <v>19.662899</v>
      </c>
      <c r="L626" s="3">
        <v>777</v>
      </c>
      <c r="M626" s="3">
        <v>37.876652</v>
      </c>
      <c r="N626">
        <v>1348</v>
      </c>
      <c r="O626">
        <v>0.000688086944909687</v>
      </c>
      <c r="P626">
        <v>-2.33892036145968</v>
      </c>
      <c r="Q626" t="s">
        <v>131</v>
      </c>
      <c r="R626" t="s">
        <v>136</v>
      </c>
      <c r="S626" t="s">
        <v>136</v>
      </c>
      <c r="T626" t="s">
        <v>136</v>
      </c>
      <c r="U626" t="s">
        <v>136</v>
      </c>
      <c r="V626" t="s">
        <v>136</v>
      </c>
      <c r="W626" t="s">
        <v>136</v>
      </c>
      <c r="X626" t="s">
        <v>136</v>
      </c>
      <c r="Y626" t="s">
        <v>3360</v>
      </c>
      <c r="Z626" t="s">
        <v>3361</v>
      </c>
      <c r="AA626" t="s">
        <v>164</v>
      </c>
      <c r="AB626" t="s">
        <v>165</v>
      </c>
      <c r="AC626" t="s">
        <v>3362</v>
      </c>
      <c r="AD626" t="s">
        <v>136</v>
      </c>
    </row>
    <row r="627" spans="1:30">
      <c r="A627" t="s">
        <v>3363</v>
      </c>
      <c r="B627" t="s">
        <v>3363</v>
      </c>
      <c r="C627" s="3">
        <v>75.165665</v>
      </c>
      <c r="D627" s="3">
        <v>2334</v>
      </c>
      <c r="E627" s="3">
        <v>177.498856</v>
      </c>
      <c r="F627" s="3">
        <v>4882</v>
      </c>
      <c r="G627" s="3">
        <v>43.228611</v>
      </c>
      <c r="H627" s="3">
        <v>1440</v>
      </c>
      <c r="I627" s="3">
        <v>4.11253</v>
      </c>
      <c r="J627" s="3">
        <v>139</v>
      </c>
      <c r="K627" s="3">
        <v>8.375274</v>
      </c>
      <c r="L627" s="3">
        <v>302</v>
      </c>
      <c r="M627" s="3">
        <v>32.073139</v>
      </c>
      <c r="N627">
        <v>1040</v>
      </c>
      <c r="O627">
        <v>0.000659325644958364</v>
      </c>
      <c r="P627">
        <v>-3.24661197295665</v>
      </c>
      <c r="Q627" t="s">
        <v>131</v>
      </c>
      <c r="R627" t="s">
        <v>136</v>
      </c>
      <c r="S627" t="s">
        <v>136</v>
      </c>
      <c r="T627" t="s">
        <v>3364</v>
      </c>
      <c r="U627" t="s">
        <v>3365</v>
      </c>
      <c r="V627" t="s">
        <v>3366</v>
      </c>
      <c r="W627" t="s">
        <v>136</v>
      </c>
      <c r="X627" t="s">
        <v>136</v>
      </c>
      <c r="Y627" t="s">
        <v>3367</v>
      </c>
      <c r="Z627" t="s">
        <v>3368</v>
      </c>
      <c r="AA627" t="s">
        <v>164</v>
      </c>
      <c r="AB627" t="s">
        <v>165</v>
      </c>
      <c r="AC627" t="s">
        <v>3369</v>
      </c>
      <c r="AD627" t="s">
        <v>3370</v>
      </c>
    </row>
    <row r="628" spans="1:30">
      <c r="A628" t="s">
        <v>3371</v>
      </c>
      <c r="B628" t="s">
        <v>3371</v>
      </c>
      <c r="C628" s="3">
        <v>4.656051</v>
      </c>
      <c r="D628" s="3">
        <v>39</v>
      </c>
      <c r="E628" s="3">
        <v>4.467165</v>
      </c>
      <c r="F628" s="3">
        <v>33</v>
      </c>
      <c r="G628" s="3">
        <v>4.150311</v>
      </c>
      <c r="H628" s="3">
        <v>37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>
        <v>0</v>
      </c>
      <c r="O628" s="16">
        <v>4.74535184188646e-8</v>
      </c>
      <c r="P628">
        <v>-6.69113419917153</v>
      </c>
      <c r="Q628" t="s">
        <v>131</v>
      </c>
      <c r="R628" t="s">
        <v>136</v>
      </c>
      <c r="S628" t="s">
        <v>136</v>
      </c>
      <c r="T628" t="s">
        <v>136</v>
      </c>
      <c r="U628" t="s">
        <v>136</v>
      </c>
      <c r="V628" t="s">
        <v>136</v>
      </c>
      <c r="W628" t="s">
        <v>136</v>
      </c>
      <c r="X628" t="s">
        <v>136</v>
      </c>
      <c r="Y628" t="s">
        <v>136</v>
      </c>
      <c r="Z628" t="s">
        <v>136</v>
      </c>
      <c r="AA628" t="s">
        <v>164</v>
      </c>
      <c r="AB628" t="s">
        <v>165</v>
      </c>
      <c r="AC628" t="s">
        <v>136</v>
      </c>
      <c r="AD628" t="s">
        <v>136</v>
      </c>
    </row>
    <row r="629" spans="1:30">
      <c r="A629" t="s">
        <v>3372</v>
      </c>
      <c r="B629" t="s">
        <v>3372</v>
      </c>
      <c r="C629" s="3">
        <v>2.004786</v>
      </c>
      <c r="D629" s="3">
        <v>61</v>
      </c>
      <c r="E629" s="3">
        <v>0</v>
      </c>
      <c r="F629" s="3">
        <v>0</v>
      </c>
      <c r="G629" s="3">
        <v>1.499484</v>
      </c>
      <c r="H629" s="3">
        <v>49</v>
      </c>
      <c r="I629" s="3">
        <v>10.607827</v>
      </c>
      <c r="J629" s="3">
        <v>346</v>
      </c>
      <c r="K629" s="3">
        <v>29.986145</v>
      </c>
      <c r="L629" s="3">
        <v>1044</v>
      </c>
      <c r="M629" s="3">
        <v>7.090948</v>
      </c>
      <c r="N629">
        <v>223</v>
      </c>
      <c r="O629">
        <v>0.0070943059332436</v>
      </c>
      <c r="P629">
        <v>2.91704246842402</v>
      </c>
      <c r="Q629" t="s">
        <v>157</v>
      </c>
      <c r="R629" t="s">
        <v>136</v>
      </c>
      <c r="S629" t="s">
        <v>136</v>
      </c>
      <c r="T629" t="s">
        <v>3373</v>
      </c>
      <c r="U629" t="s">
        <v>3374</v>
      </c>
      <c r="V629" t="s">
        <v>439</v>
      </c>
      <c r="W629" t="s">
        <v>186</v>
      </c>
      <c r="X629" t="s">
        <v>187</v>
      </c>
      <c r="Y629" t="s">
        <v>3375</v>
      </c>
      <c r="Z629" t="s">
        <v>3376</v>
      </c>
      <c r="AA629" t="s">
        <v>209</v>
      </c>
      <c r="AB629" t="s">
        <v>187</v>
      </c>
      <c r="AC629" t="s">
        <v>3377</v>
      </c>
      <c r="AD629" t="s">
        <v>3378</v>
      </c>
    </row>
    <row r="630" spans="1:30">
      <c r="A630" t="s">
        <v>3379</v>
      </c>
      <c r="B630" t="s">
        <v>3379</v>
      </c>
      <c r="C630" s="3">
        <v>0.256829</v>
      </c>
      <c r="D630" s="3">
        <v>23</v>
      </c>
      <c r="E630" s="3">
        <v>0.227118</v>
      </c>
      <c r="F630" s="3">
        <v>19</v>
      </c>
      <c r="G630" s="3">
        <v>0.297892</v>
      </c>
      <c r="H630" s="3">
        <v>29</v>
      </c>
      <c r="I630" s="3">
        <v>3.850962</v>
      </c>
      <c r="J630" s="3">
        <v>374</v>
      </c>
      <c r="K630" s="3">
        <v>12.936402</v>
      </c>
      <c r="L630" s="3">
        <v>1341</v>
      </c>
      <c r="M630" s="3">
        <v>1.36578</v>
      </c>
      <c r="N630">
        <v>128</v>
      </c>
      <c r="O630" s="16">
        <v>2.7685639253001e-5</v>
      </c>
      <c r="P630">
        <v>3.5204717246385</v>
      </c>
      <c r="Q630" t="s">
        <v>157</v>
      </c>
      <c r="R630" t="s">
        <v>136</v>
      </c>
      <c r="S630" t="s">
        <v>136</v>
      </c>
      <c r="T630" t="s">
        <v>168</v>
      </c>
      <c r="U630" t="s">
        <v>136</v>
      </c>
      <c r="V630" t="s">
        <v>136</v>
      </c>
      <c r="W630" t="s">
        <v>190</v>
      </c>
      <c r="X630" t="s">
        <v>191</v>
      </c>
      <c r="Y630" t="s">
        <v>3380</v>
      </c>
      <c r="Z630" t="s">
        <v>136</v>
      </c>
      <c r="AA630" t="s">
        <v>164</v>
      </c>
      <c r="AB630" t="s">
        <v>165</v>
      </c>
      <c r="AC630" t="s">
        <v>3381</v>
      </c>
      <c r="AD630" t="s">
        <v>176</v>
      </c>
    </row>
    <row r="631" spans="1:30">
      <c r="A631" t="s">
        <v>3382</v>
      </c>
      <c r="B631" t="s">
        <v>3382</v>
      </c>
      <c r="C631" s="3">
        <v>0.144336</v>
      </c>
      <c r="D631" s="3">
        <v>3</v>
      </c>
      <c r="E631" s="3">
        <v>0.080261</v>
      </c>
      <c r="F631" s="3">
        <v>2</v>
      </c>
      <c r="G631" s="3">
        <v>0.131023</v>
      </c>
      <c r="H631" s="3">
        <v>3</v>
      </c>
      <c r="I631" s="3">
        <v>14.538777</v>
      </c>
      <c r="J631" s="3">
        <v>246</v>
      </c>
      <c r="K631" s="3">
        <v>9.453398</v>
      </c>
      <c r="L631" s="3">
        <v>171</v>
      </c>
      <c r="M631" s="3">
        <v>10.475222</v>
      </c>
      <c r="N631">
        <v>171</v>
      </c>
      <c r="O631" s="16">
        <v>1.10753428259261e-13</v>
      </c>
      <c r="P631">
        <v>5.10333200407511</v>
      </c>
      <c r="Q631" t="s">
        <v>157</v>
      </c>
      <c r="R631" t="s">
        <v>136</v>
      </c>
      <c r="S631" t="s">
        <v>136</v>
      </c>
      <c r="T631" t="s">
        <v>136</v>
      </c>
      <c r="U631" t="s">
        <v>136</v>
      </c>
      <c r="V631" t="s">
        <v>136</v>
      </c>
      <c r="W631" t="s">
        <v>136</v>
      </c>
      <c r="X631" t="s">
        <v>136</v>
      </c>
      <c r="Y631" t="s">
        <v>136</v>
      </c>
      <c r="Z631" t="s">
        <v>136</v>
      </c>
      <c r="AA631" t="s">
        <v>164</v>
      </c>
      <c r="AB631" t="s">
        <v>165</v>
      </c>
      <c r="AC631" t="s">
        <v>136</v>
      </c>
      <c r="AD631" t="s">
        <v>136</v>
      </c>
    </row>
    <row r="632" spans="1:30">
      <c r="A632" t="s">
        <v>3383</v>
      </c>
      <c r="B632" t="s">
        <v>3383</v>
      </c>
      <c r="C632" s="3">
        <v>0.862875</v>
      </c>
      <c r="D632" s="3">
        <v>41</v>
      </c>
      <c r="E632" s="3">
        <v>0.099529</v>
      </c>
      <c r="F632" s="3">
        <v>5</v>
      </c>
      <c r="G632" s="3">
        <v>0.651818</v>
      </c>
      <c r="H632" s="3">
        <v>33</v>
      </c>
      <c r="I632" s="3">
        <v>3.823807</v>
      </c>
      <c r="J632" s="3">
        <v>193</v>
      </c>
      <c r="K632" s="3">
        <v>5.115615</v>
      </c>
      <c r="L632" s="3">
        <v>276</v>
      </c>
      <c r="M632" s="3">
        <v>1.710628</v>
      </c>
      <c r="N632">
        <v>84</v>
      </c>
      <c r="O632">
        <v>0.00672672091732097</v>
      </c>
      <c r="P632">
        <v>2.05430570751879</v>
      </c>
      <c r="Q632" t="s">
        <v>157</v>
      </c>
      <c r="R632" t="s">
        <v>170</v>
      </c>
      <c r="S632" t="s">
        <v>171</v>
      </c>
      <c r="T632" t="s">
        <v>2060</v>
      </c>
      <c r="U632" t="s">
        <v>3384</v>
      </c>
      <c r="V632" t="s">
        <v>3385</v>
      </c>
      <c r="W632" t="s">
        <v>170</v>
      </c>
      <c r="X632" t="s">
        <v>171</v>
      </c>
      <c r="Y632" t="s">
        <v>466</v>
      </c>
      <c r="Z632" t="s">
        <v>3386</v>
      </c>
      <c r="AA632" t="s">
        <v>174</v>
      </c>
      <c r="AB632" t="s">
        <v>171</v>
      </c>
      <c r="AC632" t="s">
        <v>3387</v>
      </c>
      <c r="AD632" t="s">
        <v>144</v>
      </c>
    </row>
    <row r="633" spans="1:30">
      <c r="A633" t="s">
        <v>3388</v>
      </c>
      <c r="B633" t="s">
        <v>3388</v>
      </c>
      <c r="C633" s="3">
        <v>13.095823</v>
      </c>
      <c r="D633" s="3">
        <v>127</v>
      </c>
      <c r="E633" s="3">
        <v>10.983392</v>
      </c>
      <c r="F633" s="3">
        <v>95</v>
      </c>
      <c r="G633" s="3">
        <v>7.757933</v>
      </c>
      <c r="H633" s="3">
        <v>81</v>
      </c>
      <c r="I633" s="3">
        <v>0.358512</v>
      </c>
      <c r="J633" s="3">
        <v>4</v>
      </c>
      <c r="K633" s="3">
        <v>0.59719</v>
      </c>
      <c r="L633" s="3">
        <v>7</v>
      </c>
      <c r="M633" s="3">
        <v>1.109301</v>
      </c>
      <c r="N633">
        <v>12</v>
      </c>
      <c r="O633" s="16">
        <v>2.07202766722515e-9</v>
      </c>
      <c r="P633">
        <v>-4.29057966100074</v>
      </c>
      <c r="Q633" t="s">
        <v>131</v>
      </c>
      <c r="R633" t="s">
        <v>136</v>
      </c>
      <c r="S633" t="s">
        <v>136</v>
      </c>
      <c r="T633" t="s">
        <v>243</v>
      </c>
      <c r="U633" t="s">
        <v>3389</v>
      </c>
      <c r="V633" t="s">
        <v>329</v>
      </c>
      <c r="W633" t="s">
        <v>136</v>
      </c>
      <c r="X633" t="s">
        <v>136</v>
      </c>
      <c r="Y633" t="s">
        <v>1024</v>
      </c>
      <c r="Z633" t="s">
        <v>3390</v>
      </c>
      <c r="AA633" t="s">
        <v>248</v>
      </c>
      <c r="AB633" t="s">
        <v>242</v>
      </c>
      <c r="AC633" t="s">
        <v>3391</v>
      </c>
      <c r="AD633" t="s">
        <v>250</v>
      </c>
    </row>
    <row r="634" spans="1:30">
      <c r="A634" t="s">
        <v>3392</v>
      </c>
      <c r="B634" t="s">
        <v>3392</v>
      </c>
      <c r="C634" s="3">
        <v>8.823318</v>
      </c>
      <c r="D634" s="3">
        <v>661</v>
      </c>
      <c r="E634" s="3">
        <v>5.043009</v>
      </c>
      <c r="F634" s="3">
        <v>335</v>
      </c>
      <c r="G634" s="3">
        <v>8.496831</v>
      </c>
      <c r="H634" s="3">
        <v>682</v>
      </c>
      <c r="I634" s="3">
        <v>2.730434</v>
      </c>
      <c r="J634" s="3">
        <v>222</v>
      </c>
      <c r="K634" s="3">
        <v>1.694099</v>
      </c>
      <c r="L634" s="3">
        <v>147</v>
      </c>
      <c r="M634" s="3">
        <v>1.9162</v>
      </c>
      <c r="N634">
        <v>150</v>
      </c>
      <c r="O634" s="16">
        <v>2.76904547149421e-12</v>
      </c>
      <c r="P634">
        <v>-2.41952602785616</v>
      </c>
      <c r="Q634" t="s">
        <v>131</v>
      </c>
      <c r="R634" t="s">
        <v>136</v>
      </c>
      <c r="T634" t="s">
        <v>349</v>
      </c>
      <c r="U634" t="s">
        <v>3393</v>
      </c>
      <c r="V634" t="s">
        <v>817</v>
      </c>
      <c r="W634" t="s">
        <v>136</v>
      </c>
      <c r="X634" t="s">
        <v>136</v>
      </c>
      <c r="Y634" t="s">
        <v>181</v>
      </c>
      <c r="Z634" t="s">
        <v>3394</v>
      </c>
      <c r="AA634" t="s">
        <v>83</v>
      </c>
      <c r="AB634" t="s">
        <v>191</v>
      </c>
      <c r="AC634" t="s">
        <v>3395</v>
      </c>
      <c r="AD634" t="s">
        <v>184</v>
      </c>
    </row>
    <row r="635" spans="1:30">
      <c r="A635" t="s">
        <v>3396</v>
      </c>
      <c r="B635" t="s">
        <v>3396</v>
      </c>
      <c r="C635" s="3">
        <v>10.69607</v>
      </c>
      <c r="D635" s="3">
        <v>531</v>
      </c>
      <c r="E635" s="3">
        <v>107.486107</v>
      </c>
      <c r="F635" s="3">
        <v>4723</v>
      </c>
      <c r="G635" s="3">
        <v>11.562514</v>
      </c>
      <c r="H635" s="3">
        <v>615</v>
      </c>
      <c r="I635" s="3">
        <v>1.104292</v>
      </c>
      <c r="J635" s="3">
        <v>60</v>
      </c>
      <c r="K635" s="3">
        <v>2.262302</v>
      </c>
      <c r="L635" s="3">
        <v>130</v>
      </c>
      <c r="M635" s="3">
        <v>3.822443</v>
      </c>
      <c r="N635">
        <v>198</v>
      </c>
      <c r="O635" s="16">
        <v>8.63608889963155e-6</v>
      </c>
      <c r="P635">
        <v>-4.56844781900359</v>
      </c>
      <c r="Q635" t="s">
        <v>131</v>
      </c>
      <c r="R635" t="s">
        <v>283</v>
      </c>
      <c r="S635" t="s">
        <v>284</v>
      </c>
      <c r="T635" t="s">
        <v>3342</v>
      </c>
      <c r="U635" t="s">
        <v>3397</v>
      </c>
      <c r="V635" t="s">
        <v>3398</v>
      </c>
      <c r="W635" t="s">
        <v>371</v>
      </c>
      <c r="X635" t="s">
        <v>293</v>
      </c>
      <c r="Y635" t="s">
        <v>290</v>
      </c>
      <c r="Z635" t="s">
        <v>3399</v>
      </c>
      <c r="AA635" t="s">
        <v>292</v>
      </c>
      <c r="AB635" t="s">
        <v>293</v>
      </c>
      <c r="AC635" t="s">
        <v>3400</v>
      </c>
      <c r="AD635" t="s">
        <v>2532</v>
      </c>
    </row>
    <row r="636" spans="1:30">
      <c r="A636" t="s">
        <v>3401</v>
      </c>
      <c r="B636" t="s">
        <v>3401</v>
      </c>
      <c r="C636" s="3">
        <v>59.781773</v>
      </c>
      <c r="D636" s="3">
        <v>4279</v>
      </c>
      <c r="E636" s="3">
        <v>62.769009</v>
      </c>
      <c r="F636" s="3">
        <v>3980</v>
      </c>
      <c r="G636" s="3">
        <v>80.211601</v>
      </c>
      <c r="H636" s="3">
        <v>6155</v>
      </c>
      <c r="I636" s="3">
        <v>39.862331</v>
      </c>
      <c r="J636" s="3">
        <v>3094</v>
      </c>
      <c r="K636" s="3">
        <v>17.223213</v>
      </c>
      <c r="L636" s="3">
        <v>1428</v>
      </c>
      <c r="M636" s="3">
        <v>21.80522</v>
      </c>
      <c r="N636">
        <v>1630</v>
      </c>
      <c r="O636" s="16">
        <v>4.85494633907261e-5</v>
      </c>
      <c r="P636">
        <v>-2.03861423799682</v>
      </c>
      <c r="Q636" t="s">
        <v>131</v>
      </c>
      <c r="R636" t="s">
        <v>136</v>
      </c>
      <c r="S636" t="s">
        <v>136</v>
      </c>
      <c r="T636" t="s">
        <v>136</v>
      </c>
      <c r="U636" t="s">
        <v>136</v>
      </c>
      <c r="V636" t="s">
        <v>136</v>
      </c>
      <c r="W636" t="s">
        <v>136</v>
      </c>
      <c r="X636" t="s">
        <v>136</v>
      </c>
      <c r="Y636" t="s">
        <v>136</v>
      </c>
      <c r="Z636" t="s">
        <v>136</v>
      </c>
      <c r="AA636" t="s">
        <v>164</v>
      </c>
      <c r="AB636" t="s">
        <v>165</v>
      </c>
      <c r="AC636" t="s">
        <v>313</v>
      </c>
      <c r="AD636" t="s">
        <v>136</v>
      </c>
    </row>
    <row r="637" spans="1:30">
      <c r="A637" t="s">
        <v>3402</v>
      </c>
      <c r="B637" t="s">
        <v>3402</v>
      </c>
      <c r="C637" s="3">
        <v>7.694917</v>
      </c>
      <c r="D637" s="3">
        <v>735</v>
      </c>
      <c r="E637" s="3">
        <v>0.654533</v>
      </c>
      <c r="F637" s="3">
        <v>56</v>
      </c>
      <c r="G637" s="3">
        <v>4.075416</v>
      </c>
      <c r="H637" s="3">
        <v>417</v>
      </c>
      <c r="I637" s="3">
        <v>56.16959</v>
      </c>
      <c r="J637" s="3">
        <v>5813</v>
      </c>
      <c r="K637" s="3">
        <v>31.932348</v>
      </c>
      <c r="L637" s="3">
        <v>3529</v>
      </c>
      <c r="M637" s="3">
        <v>15.820345</v>
      </c>
      <c r="N637">
        <v>1576</v>
      </c>
      <c r="O637">
        <v>0.00146040798229187</v>
      </c>
      <c r="P637">
        <v>2.43377847009083</v>
      </c>
      <c r="Q637" t="s">
        <v>157</v>
      </c>
      <c r="R637" t="s">
        <v>3403</v>
      </c>
      <c r="S637" t="s">
        <v>3404</v>
      </c>
      <c r="T637" t="s">
        <v>3405</v>
      </c>
      <c r="U637" t="s">
        <v>3406</v>
      </c>
      <c r="V637" t="s">
        <v>763</v>
      </c>
      <c r="W637" t="s">
        <v>190</v>
      </c>
      <c r="X637" t="s">
        <v>191</v>
      </c>
      <c r="Y637" t="s">
        <v>3407</v>
      </c>
      <c r="Z637" t="s">
        <v>3408</v>
      </c>
      <c r="AA637" t="s">
        <v>83</v>
      </c>
      <c r="AB637" t="s">
        <v>191</v>
      </c>
      <c r="AC637" t="s">
        <v>3409</v>
      </c>
      <c r="AD637" t="s">
        <v>3410</v>
      </c>
    </row>
    <row r="638" spans="1:30">
      <c r="A638" t="s">
        <v>3411</v>
      </c>
      <c r="B638" t="s">
        <v>3411</v>
      </c>
      <c r="C638" s="3">
        <v>0.37696</v>
      </c>
      <c r="D638" s="3">
        <v>19</v>
      </c>
      <c r="E638" s="3">
        <v>0</v>
      </c>
      <c r="F638" s="3">
        <v>0</v>
      </c>
      <c r="G638" s="3">
        <v>0.436517</v>
      </c>
      <c r="H638" s="3">
        <v>24</v>
      </c>
      <c r="I638" s="3">
        <v>1.359482</v>
      </c>
      <c r="J638" s="3">
        <v>74</v>
      </c>
      <c r="K638" s="3">
        <v>21.871103</v>
      </c>
      <c r="L638" s="3">
        <v>1265</v>
      </c>
      <c r="M638" s="3">
        <v>2.339989</v>
      </c>
      <c r="N638">
        <v>122</v>
      </c>
      <c r="O638">
        <v>0.00124366327562317</v>
      </c>
      <c r="P638">
        <v>3.78680021877329</v>
      </c>
      <c r="Q638" t="s">
        <v>157</v>
      </c>
      <c r="R638" t="s">
        <v>325</v>
      </c>
      <c r="S638" t="s">
        <v>326</v>
      </c>
      <c r="T638" t="s">
        <v>2268</v>
      </c>
      <c r="U638" t="s">
        <v>3412</v>
      </c>
      <c r="V638" t="s">
        <v>136</v>
      </c>
      <c r="W638" t="s">
        <v>190</v>
      </c>
      <c r="X638" t="s">
        <v>191</v>
      </c>
      <c r="Y638" t="s">
        <v>181</v>
      </c>
      <c r="Z638" t="s">
        <v>3413</v>
      </c>
      <c r="AA638" t="s">
        <v>83</v>
      </c>
      <c r="AB638" t="s">
        <v>191</v>
      </c>
      <c r="AC638" t="s">
        <v>2000</v>
      </c>
      <c r="AD638" t="s">
        <v>2272</v>
      </c>
    </row>
    <row r="639" spans="1:30">
      <c r="A639" t="s">
        <v>3414</v>
      </c>
      <c r="B639" t="s">
        <v>3414</v>
      </c>
      <c r="C639" s="3">
        <v>2.827347</v>
      </c>
      <c r="D639" s="3">
        <v>55</v>
      </c>
      <c r="E639" s="3">
        <v>14.099669</v>
      </c>
      <c r="F639" s="3">
        <v>241</v>
      </c>
      <c r="G639" s="3">
        <v>3.242766</v>
      </c>
      <c r="H639" s="3">
        <v>68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>
        <v>0</v>
      </c>
      <c r="O639" s="16">
        <v>2.92226058437036e-11</v>
      </c>
      <c r="P639">
        <v>-7.96496066387594</v>
      </c>
      <c r="Q639" t="s">
        <v>131</v>
      </c>
      <c r="R639" t="s">
        <v>136</v>
      </c>
      <c r="S639" t="s">
        <v>136</v>
      </c>
      <c r="T639" t="s">
        <v>136</v>
      </c>
      <c r="U639" t="s">
        <v>136</v>
      </c>
      <c r="V639" t="s">
        <v>136</v>
      </c>
      <c r="W639" t="s">
        <v>136</v>
      </c>
      <c r="X639" t="s">
        <v>136</v>
      </c>
      <c r="Y639" t="s">
        <v>3415</v>
      </c>
      <c r="Z639" t="s">
        <v>136</v>
      </c>
      <c r="AA639" t="s">
        <v>164</v>
      </c>
      <c r="AB639" t="s">
        <v>165</v>
      </c>
      <c r="AC639" t="s">
        <v>3416</v>
      </c>
      <c r="AD639" t="s">
        <v>136</v>
      </c>
    </row>
    <row r="640" spans="1:30">
      <c r="A640" t="s">
        <v>3417</v>
      </c>
      <c r="B640" t="s">
        <v>3417</v>
      </c>
      <c r="C640" s="3">
        <v>7.003943</v>
      </c>
      <c r="D640" s="3">
        <v>247</v>
      </c>
      <c r="E640" s="3">
        <v>64.526978</v>
      </c>
      <c r="F640" s="3">
        <v>2012</v>
      </c>
      <c r="G640" s="3">
        <v>5.899903</v>
      </c>
      <c r="H640" s="3">
        <v>223</v>
      </c>
      <c r="I640" s="3">
        <v>0.865295</v>
      </c>
      <c r="J640" s="3">
        <v>34</v>
      </c>
      <c r="K640" s="3">
        <v>1.468338</v>
      </c>
      <c r="L640" s="3">
        <v>60</v>
      </c>
      <c r="M640" s="3">
        <v>1.552961</v>
      </c>
      <c r="N640">
        <v>58</v>
      </c>
      <c r="O640" s="16">
        <v>3.06299680609172e-6</v>
      </c>
      <c r="P640">
        <v>-4.71257339730117</v>
      </c>
      <c r="Q640" t="s">
        <v>131</v>
      </c>
      <c r="R640" t="s">
        <v>412</v>
      </c>
      <c r="S640" t="s">
        <v>413</v>
      </c>
      <c r="T640" t="s">
        <v>2484</v>
      </c>
      <c r="U640" t="s">
        <v>3418</v>
      </c>
      <c r="V640" t="s">
        <v>2486</v>
      </c>
      <c r="W640" t="s">
        <v>2487</v>
      </c>
      <c r="X640" t="s">
        <v>2488</v>
      </c>
      <c r="Y640" t="s">
        <v>2489</v>
      </c>
      <c r="Z640" t="s">
        <v>2490</v>
      </c>
      <c r="AA640" t="s">
        <v>419</v>
      </c>
      <c r="AB640" t="s">
        <v>413</v>
      </c>
      <c r="AC640" t="s">
        <v>2491</v>
      </c>
      <c r="AD640" t="s">
        <v>1972</v>
      </c>
    </row>
    <row r="641" spans="1:30">
      <c r="A641" t="s">
        <v>3419</v>
      </c>
      <c r="B641" t="s">
        <v>3419</v>
      </c>
      <c r="C641" s="3">
        <v>0.194711</v>
      </c>
      <c r="D641" s="3">
        <v>17</v>
      </c>
      <c r="E641" s="3">
        <v>0.078285</v>
      </c>
      <c r="F641" s="3">
        <v>6</v>
      </c>
      <c r="G641" s="3">
        <v>0.043119</v>
      </c>
      <c r="H641" s="3">
        <v>5</v>
      </c>
      <c r="I641" s="3">
        <v>0.789294</v>
      </c>
      <c r="J641" s="3">
        <v>75</v>
      </c>
      <c r="K641" s="3">
        <v>11.983237</v>
      </c>
      <c r="L641" s="3">
        <v>1201</v>
      </c>
      <c r="M641" s="3">
        <v>0.855669</v>
      </c>
      <c r="N641">
        <v>78</v>
      </c>
      <c r="O641">
        <v>0.000100516923930784</v>
      </c>
      <c r="P641">
        <v>4.13548832075322</v>
      </c>
      <c r="Q641" t="s">
        <v>157</v>
      </c>
      <c r="R641" t="s">
        <v>170</v>
      </c>
      <c r="S641" t="s">
        <v>171</v>
      </c>
      <c r="T641" t="s">
        <v>507</v>
      </c>
      <c r="U641" t="s">
        <v>3420</v>
      </c>
      <c r="V641" t="s">
        <v>136</v>
      </c>
      <c r="W641" t="s">
        <v>136</v>
      </c>
      <c r="X641" t="s">
        <v>136</v>
      </c>
      <c r="Y641" t="s">
        <v>1593</v>
      </c>
      <c r="Z641" t="s">
        <v>3421</v>
      </c>
      <c r="AA641" t="s">
        <v>174</v>
      </c>
      <c r="AB641" t="s">
        <v>171</v>
      </c>
      <c r="AC641" t="s">
        <v>3422</v>
      </c>
      <c r="AD641" t="s">
        <v>512</v>
      </c>
    </row>
    <row r="642" spans="1:30">
      <c r="A642" t="s">
        <v>3423</v>
      </c>
      <c r="B642" t="s">
        <v>3423</v>
      </c>
      <c r="C642" s="3">
        <v>59.643246</v>
      </c>
      <c r="D642" s="3">
        <v>3513</v>
      </c>
      <c r="E642" s="3">
        <v>160.294479</v>
      </c>
      <c r="F642" s="3">
        <v>8363</v>
      </c>
      <c r="G642" s="3">
        <v>47.094795</v>
      </c>
      <c r="H642" s="3">
        <v>2974</v>
      </c>
      <c r="I642" s="3">
        <v>5.404182</v>
      </c>
      <c r="J642" s="3">
        <v>346</v>
      </c>
      <c r="K642" s="3">
        <v>4.614358</v>
      </c>
      <c r="L642" s="3">
        <v>315</v>
      </c>
      <c r="M642" s="3">
        <v>10.526713</v>
      </c>
      <c r="N642">
        <v>648</v>
      </c>
      <c r="O642" s="16">
        <v>3.26652580352701e-8</v>
      </c>
      <c r="P642">
        <v>-4.29469337466919</v>
      </c>
      <c r="Q642" t="s">
        <v>131</v>
      </c>
      <c r="R642" t="s">
        <v>283</v>
      </c>
      <c r="S642" t="s">
        <v>284</v>
      </c>
      <c r="T642" t="s">
        <v>3342</v>
      </c>
      <c r="U642" t="s">
        <v>3424</v>
      </c>
      <c r="V642" t="s">
        <v>3425</v>
      </c>
      <c r="W642" t="s">
        <v>288</v>
      </c>
      <c r="X642" t="s">
        <v>289</v>
      </c>
      <c r="Y642" t="s">
        <v>290</v>
      </c>
      <c r="Z642" t="s">
        <v>3426</v>
      </c>
      <c r="AA642" t="s">
        <v>292</v>
      </c>
      <c r="AB642" t="s">
        <v>293</v>
      </c>
      <c r="AC642" t="s">
        <v>3427</v>
      </c>
      <c r="AD642" t="s">
        <v>2532</v>
      </c>
    </row>
    <row r="643" spans="1:30">
      <c r="A643" t="s">
        <v>3428</v>
      </c>
      <c r="B643" t="s">
        <v>3428</v>
      </c>
      <c r="C643" s="3">
        <v>3.033329</v>
      </c>
      <c r="D643" s="3">
        <v>118</v>
      </c>
      <c r="E643" s="3">
        <v>0.493953</v>
      </c>
      <c r="F643" s="3">
        <v>17</v>
      </c>
      <c r="G643" s="3">
        <v>2.90799</v>
      </c>
      <c r="H643" s="3">
        <v>121</v>
      </c>
      <c r="I643" s="3">
        <v>21.919691</v>
      </c>
      <c r="J643" s="3">
        <v>922</v>
      </c>
      <c r="K643" s="3">
        <v>16.805754</v>
      </c>
      <c r="L643" s="3">
        <v>755</v>
      </c>
      <c r="M643" s="3">
        <v>19.150784</v>
      </c>
      <c r="N643">
        <v>776</v>
      </c>
      <c r="O643" s="16">
        <v>6.00699981812412e-6</v>
      </c>
      <c r="P643">
        <v>2.57976762453102</v>
      </c>
      <c r="Q643" t="s">
        <v>157</v>
      </c>
      <c r="R643" t="s">
        <v>136</v>
      </c>
      <c r="S643" t="s">
        <v>136</v>
      </c>
      <c r="T643" t="s">
        <v>136</v>
      </c>
      <c r="U643" t="s">
        <v>136</v>
      </c>
      <c r="V643" t="s">
        <v>136</v>
      </c>
      <c r="W643" t="s">
        <v>136</v>
      </c>
      <c r="X643" t="s">
        <v>136</v>
      </c>
      <c r="Y643" t="s">
        <v>136</v>
      </c>
      <c r="Z643" t="s">
        <v>136</v>
      </c>
      <c r="AA643" t="s">
        <v>164</v>
      </c>
      <c r="AB643" t="s">
        <v>165</v>
      </c>
      <c r="AC643" t="s">
        <v>3429</v>
      </c>
      <c r="AD643" t="s">
        <v>136</v>
      </c>
    </row>
    <row r="644" spans="1:30">
      <c r="A644" t="s">
        <v>3430</v>
      </c>
      <c r="B644" t="s">
        <v>3430</v>
      </c>
      <c r="C644" s="3">
        <v>2.351336</v>
      </c>
      <c r="D644" s="3">
        <v>66</v>
      </c>
      <c r="E644" s="3">
        <v>1.624993</v>
      </c>
      <c r="F644" s="3">
        <v>40</v>
      </c>
      <c r="G644" s="3">
        <v>3.143145</v>
      </c>
      <c r="H644" s="3">
        <v>94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>
        <v>0</v>
      </c>
      <c r="O644" s="16">
        <v>9.78284188742025e-11</v>
      </c>
      <c r="P644">
        <v>-7.46578970251752</v>
      </c>
      <c r="Q644" t="s">
        <v>131</v>
      </c>
      <c r="R644" t="s">
        <v>136</v>
      </c>
      <c r="S644" t="s">
        <v>136</v>
      </c>
      <c r="T644" t="s">
        <v>1859</v>
      </c>
      <c r="U644" t="s">
        <v>3431</v>
      </c>
      <c r="V644" t="s">
        <v>136</v>
      </c>
      <c r="W644" t="s">
        <v>136</v>
      </c>
      <c r="X644" t="s">
        <v>136</v>
      </c>
      <c r="Y644" t="s">
        <v>654</v>
      </c>
      <c r="Z644" t="s">
        <v>3432</v>
      </c>
      <c r="AA644" t="s">
        <v>164</v>
      </c>
      <c r="AB644" t="s">
        <v>165</v>
      </c>
      <c r="AC644" t="s">
        <v>3433</v>
      </c>
      <c r="AD644" t="s">
        <v>1863</v>
      </c>
    </row>
    <row r="645" spans="1:30">
      <c r="A645" t="s">
        <v>3434</v>
      </c>
      <c r="B645" t="s">
        <v>3434</v>
      </c>
      <c r="C645" s="3">
        <v>2699.51709</v>
      </c>
      <c r="D645" s="3">
        <v>246679</v>
      </c>
      <c r="E645" s="3">
        <v>3250.717529</v>
      </c>
      <c r="F645" s="3">
        <v>263132</v>
      </c>
      <c r="G645" s="3">
        <v>2288.616943</v>
      </c>
      <c r="H645" s="3">
        <v>224228</v>
      </c>
      <c r="I645" s="3">
        <v>153.904938</v>
      </c>
      <c r="J645" s="3">
        <v>15254</v>
      </c>
      <c r="K645" s="3">
        <v>145.115662</v>
      </c>
      <c r="L645" s="3">
        <v>15358</v>
      </c>
      <c r="M645" s="3">
        <v>529.49884</v>
      </c>
      <c r="N645">
        <v>50520</v>
      </c>
      <c r="O645" s="16">
        <v>5.28627507221124e-8</v>
      </c>
      <c r="P645">
        <v>-3.8233957923803</v>
      </c>
      <c r="Q645" t="s">
        <v>131</v>
      </c>
      <c r="R645" t="s">
        <v>241</v>
      </c>
      <c r="S645" t="s">
        <v>242</v>
      </c>
      <c r="T645" t="s">
        <v>136</v>
      </c>
      <c r="U645" t="s">
        <v>3435</v>
      </c>
      <c r="V645" t="s">
        <v>3436</v>
      </c>
      <c r="W645" t="s">
        <v>136</v>
      </c>
      <c r="X645" t="s">
        <v>136</v>
      </c>
      <c r="Y645" t="s">
        <v>3437</v>
      </c>
      <c r="Z645" t="s">
        <v>3438</v>
      </c>
      <c r="AA645" t="s">
        <v>164</v>
      </c>
      <c r="AB645" t="s">
        <v>165</v>
      </c>
      <c r="AC645" t="s">
        <v>3439</v>
      </c>
      <c r="AD645" t="s">
        <v>136</v>
      </c>
    </row>
    <row r="646" spans="1:30">
      <c r="A646" t="s">
        <v>3440</v>
      </c>
      <c r="B646" t="s">
        <v>3440</v>
      </c>
      <c r="C646" s="3">
        <v>1.61379</v>
      </c>
      <c r="D646" s="3">
        <v>47</v>
      </c>
      <c r="E646" s="3">
        <v>1.005539</v>
      </c>
      <c r="F646" s="3">
        <v>26</v>
      </c>
      <c r="G646" s="3">
        <v>0.362027</v>
      </c>
      <c r="H646" s="3">
        <v>12</v>
      </c>
      <c r="I646" s="3">
        <v>13.097441</v>
      </c>
      <c r="J646" s="3">
        <v>409</v>
      </c>
      <c r="K646" s="3">
        <v>10.027392</v>
      </c>
      <c r="L646" s="3">
        <v>335</v>
      </c>
      <c r="M646" s="3">
        <v>7.869946</v>
      </c>
      <c r="N646">
        <v>237</v>
      </c>
      <c r="O646">
        <v>0.000174960592263661</v>
      </c>
      <c r="P646">
        <v>2.52280512879596</v>
      </c>
      <c r="Q646" t="s">
        <v>157</v>
      </c>
      <c r="R646" t="s">
        <v>170</v>
      </c>
      <c r="S646" t="s">
        <v>171</v>
      </c>
      <c r="T646" t="s">
        <v>3441</v>
      </c>
      <c r="U646" t="s">
        <v>3442</v>
      </c>
      <c r="V646" t="s">
        <v>2106</v>
      </c>
      <c r="W646" t="s">
        <v>170</v>
      </c>
      <c r="X646" t="s">
        <v>171</v>
      </c>
      <c r="Y646" t="s">
        <v>3443</v>
      </c>
      <c r="Z646" t="s">
        <v>3444</v>
      </c>
      <c r="AA646" t="s">
        <v>174</v>
      </c>
      <c r="AB646" t="s">
        <v>171</v>
      </c>
      <c r="AC646" t="s">
        <v>3445</v>
      </c>
      <c r="AD646" t="s">
        <v>3446</v>
      </c>
    </row>
    <row r="647" spans="1:30">
      <c r="A647" t="s">
        <v>3447</v>
      </c>
      <c r="B647" t="s">
        <v>3447</v>
      </c>
      <c r="C647" s="3">
        <v>0.161208</v>
      </c>
      <c r="D647" s="3">
        <v>24</v>
      </c>
      <c r="E647" s="3">
        <v>0</v>
      </c>
      <c r="F647" s="3">
        <v>0</v>
      </c>
      <c r="G647" s="3">
        <v>0.044323</v>
      </c>
      <c r="H647" s="3">
        <v>7</v>
      </c>
      <c r="I647" s="3">
        <v>0.601361</v>
      </c>
      <c r="J647" s="3">
        <v>95</v>
      </c>
      <c r="K647" s="3">
        <v>4.345336</v>
      </c>
      <c r="L647" s="3">
        <v>731</v>
      </c>
      <c r="M647" s="3">
        <v>0.283857</v>
      </c>
      <c r="N647">
        <v>44</v>
      </c>
      <c r="O647">
        <v>0.00287570587425538</v>
      </c>
      <c r="P647">
        <v>3.5391290707404</v>
      </c>
      <c r="Q647" t="s">
        <v>157</v>
      </c>
      <c r="R647" t="s">
        <v>305</v>
      </c>
      <c r="S647" t="s">
        <v>142</v>
      </c>
      <c r="T647" t="s">
        <v>3448</v>
      </c>
      <c r="U647" t="s">
        <v>3449</v>
      </c>
      <c r="V647" t="s">
        <v>136</v>
      </c>
      <c r="W647" t="s">
        <v>305</v>
      </c>
      <c r="X647" t="s">
        <v>142</v>
      </c>
      <c r="Y647" t="s">
        <v>3450</v>
      </c>
      <c r="Z647" t="s">
        <v>3451</v>
      </c>
      <c r="AA647" t="s">
        <v>141</v>
      </c>
      <c r="AB647" t="s">
        <v>142</v>
      </c>
      <c r="AC647" t="s">
        <v>3452</v>
      </c>
      <c r="AD647" t="s">
        <v>3453</v>
      </c>
    </row>
    <row r="648" spans="1:30">
      <c r="A648" t="s">
        <v>3454</v>
      </c>
      <c r="B648" t="s">
        <v>3454</v>
      </c>
      <c r="C648" s="3">
        <v>1.734453</v>
      </c>
      <c r="D648" s="3">
        <v>83</v>
      </c>
      <c r="E648" s="3">
        <v>0.89023</v>
      </c>
      <c r="F648" s="3">
        <v>38</v>
      </c>
      <c r="G648" s="3">
        <v>0.939055</v>
      </c>
      <c r="H648" s="3">
        <v>49</v>
      </c>
      <c r="I648" s="3">
        <v>3.716016</v>
      </c>
      <c r="J648" s="3">
        <v>193</v>
      </c>
      <c r="K648" s="3">
        <v>43.151913</v>
      </c>
      <c r="L648" s="3">
        <v>2388</v>
      </c>
      <c r="M648" s="3">
        <v>12.906904</v>
      </c>
      <c r="N648">
        <v>644</v>
      </c>
      <c r="O648">
        <v>0.00023140057975275</v>
      </c>
      <c r="P648">
        <v>3.17243862392557</v>
      </c>
      <c r="Q648" t="s">
        <v>157</v>
      </c>
      <c r="R648" t="s">
        <v>325</v>
      </c>
      <c r="S648" t="s">
        <v>326</v>
      </c>
      <c r="T648" t="s">
        <v>262</v>
      </c>
      <c r="U648" t="s">
        <v>3455</v>
      </c>
      <c r="V648" t="s">
        <v>264</v>
      </c>
      <c r="W648" t="s">
        <v>190</v>
      </c>
      <c r="X648" t="s">
        <v>191</v>
      </c>
      <c r="Y648" t="s">
        <v>181</v>
      </c>
      <c r="Z648" t="s">
        <v>3456</v>
      </c>
      <c r="AA648" t="s">
        <v>83</v>
      </c>
      <c r="AB648" t="s">
        <v>191</v>
      </c>
      <c r="AC648" t="s">
        <v>3457</v>
      </c>
      <c r="AD648" t="s">
        <v>195</v>
      </c>
    </row>
    <row r="649" spans="1:30">
      <c r="A649" t="s">
        <v>3458</v>
      </c>
      <c r="B649" t="s">
        <v>3458</v>
      </c>
      <c r="C649" s="3">
        <v>4.362942</v>
      </c>
      <c r="D649" s="3">
        <v>67</v>
      </c>
      <c r="E649" s="3">
        <v>1.793746</v>
      </c>
      <c r="F649" s="3">
        <v>25</v>
      </c>
      <c r="G649" s="3">
        <v>1.712977</v>
      </c>
      <c r="H649" s="3">
        <v>28</v>
      </c>
      <c r="I649" s="3">
        <v>0</v>
      </c>
      <c r="J649" s="3">
        <v>0</v>
      </c>
      <c r="K649" s="3">
        <v>0</v>
      </c>
      <c r="L649" s="3">
        <v>0</v>
      </c>
      <c r="M649" s="3">
        <v>0.062867</v>
      </c>
      <c r="N649">
        <v>1</v>
      </c>
      <c r="O649" s="16">
        <v>8.49437765558475e-8</v>
      </c>
      <c r="P649">
        <v>-5.99573611193402</v>
      </c>
      <c r="Q649" t="s">
        <v>131</v>
      </c>
      <c r="R649" t="s">
        <v>1427</v>
      </c>
      <c r="S649" t="s">
        <v>538</v>
      </c>
      <c r="T649" t="s">
        <v>3459</v>
      </c>
      <c r="U649" t="s">
        <v>3460</v>
      </c>
      <c r="V649" t="s">
        <v>662</v>
      </c>
      <c r="W649" t="s">
        <v>3461</v>
      </c>
      <c r="X649" t="s">
        <v>3462</v>
      </c>
      <c r="Y649" t="s">
        <v>3463</v>
      </c>
      <c r="Z649" t="s">
        <v>3464</v>
      </c>
      <c r="AA649" t="s">
        <v>164</v>
      </c>
      <c r="AB649" t="s">
        <v>165</v>
      </c>
      <c r="AC649" t="s">
        <v>3465</v>
      </c>
      <c r="AD649" t="s">
        <v>281</v>
      </c>
    </row>
    <row r="650" spans="1:30">
      <c r="A650" t="s">
        <v>3466</v>
      </c>
      <c r="B650" t="s">
        <v>3466</v>
      </c>
      <c r="C650" s="3">
        <v>4.801707</v>
      </c>
      <c r="D650" s="3">
        <v>248</v>
      </c>
      <c r="E650" s="3">
        <v>2.504665</v>
      </c>
      <c r="F650" s="3">
        <v>115</v>
      </c>
      <c r="G650" s="3">
        <v>2.972667</v>
      </c>
      <c r="H650" s="3">
        <v>165</v>
      </c>
      <c r="I650" s="3">
        <v>17.643873</v>
      </c>
      <c r="J650" s="3">
        <v>989</v>
      </c>
      <c r="K650" s="3">
        <v>40.410442</v>
      </c>
      <c r="L650" s="3">
        <v>2417</v>
      </c>
      <c r="M650" s="3">
        <v>11.129358</v>
      </c>
      <c r="N650">
        <v>601</v>
      </c>
      <c r="O650">
        <v>0.00119399932867364</v>
      </c>
      <c r="P650">
        <v>2.03760595726329</v>
      </c>
      <c r="Q650" t="s">
        <v>157</v>
      </c>
      <c r="R650" t="s">
        <v>136</v>
      </c>
      <c r="S650" t="s">
        <v>136</v>
      </c>
      <c r="T650" t="s">
        <v>3467</v>
      </c>
      <c r="U650" t="s">
        <v>3468</v>
      </c>
      <c r="V650" t="s">
        <v>136</v>
      </c>
      <c r="W650" t="s">
        <v>3469</v>
      </c>
      <c r="X650" t="s">
        <v>3470</v>
      </c>
      <c r="Y650" t="s">
        <v>3471</v>
      </c>
      <c r="Z650" t="s">
        <v>3472</v>
      </c>
      <c r="AA650" t="s">
        <v>164</v>
      </c>
      <c r="AB650" t="s">
        <v>165</v>
      </c>
      <c r="AC650" t="s">
        <v>3473</v>
      </c>
      <c r="AD650" t="s">
        <v>281</v>
      </c>
    </row>
    <row r="651" spans="1:30">
      <c r="A651" t="s">
        <v>3474</v>
      </c>
      <c r="B651" t="s">
        <v>3474</v>
      </c>
      <c r="C651" s="3">
        <v>1.283604</v>
      </c>
      <c r="D651" s="3">
        <v>107</v>
      </c>
      <c r="E651" s="3">
        <v>0.32065</v>
      </c>
      <c r="F651" s="3">
        <v>24</v>
      </c>
      <c r="G651" s="3">
        <v>1.002181</v>
      </c>
      <c r="H651" s="3">
        <v>90</v>
      </c>
      <c r="I651" s="3">
        <v>10.86512</v>
      </c>
      <c r="J651" s="3">
        <v>979</v>
      </c>
      <c r="K651" s="3">
        <v>13.276831</v>
      </c>
      <c r="L651" s="3">
        <v>1277</v>
      </c>
      <c r="M651" s="3">
        <v>3.899221</v>
      </c>
      <c r="N651">
        <v>338</v>
      </c>
      <c r="O651" s="16">
        <v>9.58630725467935e-6</v>
      </c>
      <c r="P651">
        <v>2.75604975302976</v>
      </c>
      <c r="Q651" t="s">
        <v>157</v>
      </c>
      <c r="R651" t="s">
        <v>136</v>
      </c>
      <c r="S651" t="s">
        <v>136</v>
      </c>
      <c r="T651" t="s">
        <v>3475</v>
      </c>
      <c r="U651" t="s">
        <v>3476</v>
      </c>
      <c r="V651" t="s">
        <v>1706</v>
      </c>
      <c r="W651" t="s">
        <v>190</v>
      </c>
      <c r="X651" t="s">
        <v>191</v>
      </c>
      <c r="Y651" t="s">
        <v>3477</v>
      </c>
      <c r="Z651" t="s">
        <v>136</v>
      </c>
      <c r="AA651" t="s">
        <v>164</v>
      </c>
      <c r="AB651" t="s">
        <v>165</v>
      </c>
      <c r="AC651" t="s">
        <v>3478</v>
      </c>
      <c r="AD651" t="s">
        <v>3479</v>
      </c>
    </row>
    <row r="652" spans="1:30">
      <c r="A652" t="s">
        <v>3480</v>
      </c>
      <c r="B652" t="s">
        <v>3480</v>
      </c>
      <c r="C652" s="3">
        <v>2.248062</v>
      </c>
      <c r="D652" s="3">
        <v>103</v>
      </c>
      <c r="E652" s="3">
        <v>0.392327</v>
      </c>
      <c r="F652" s="3">
        <v>16</v>
      </c>
      <c r="G652" s="3">
        <v>1.036932</v>
      </c>
      <c r="H652" s="3">
        <v>51</v>
      </c>
      <c r="I652" s="3">
        <v>10.929914</v>
      </c>
      <c r="J652" s="3">
        <v>540</v>
      </c>
      <c r="K652" s="3">
        <v>13.285215</v>
      </c>
      <c r="L652" s="3">
        <v>700</v>
      </c>
      <c r="M652" s="3">
        <v>6.444433</v>
      </c>
      <c r="N652">
        <v>307</v>
      </c>
      <c r="O652" s="16">
        <v>6.59581207032484e-5</v>
      </c>
      <c r="P652">
        <v>2.44154301182606</v>
      </c>
      <c r="Q652" t="s">
        <v>157</v>
      </c>
      <c r="R652" t="s">
        <v>136</v>
      </c>
      <c r="S652" t="s">
        <v>136</v>
      </c>
      <c r="T652" t="s">
        <v>3481</v>
      </c>
      <c r="U652" t="s">
        <v>3482</v>
      </c>
      <c r="V652" t="s">
        <v>439</v>
      </c>
      <c r="W652" t="s">
        <v>186</v>
      </c>
      <c r="X652" t="s">
        <v>187</v>
      </c>
      <c r="Y652" t="s">
        <v>3483</v>
      </c>
      <c r="Z652" t="s">
        <v>3484</v>
      </c>
      <c r="AA652" t="s">
        <v>209</v>
      </c>
      <c r="AB652" t="s">
        <v>187</v>
      </c>
      <c r="AC652" t="s">
        <v>3485</v>
      </c>
      <c r="AD652" t="s">
        <v>443</v>
      </c>
    </row>
    <row r="653" spans="1:30">
      <c r="A653" t="s">
        <v>3486</v>
      </c>
      <c r="B653" t="s">
        <v>3486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5.753215</v>
      </c>
      <c r="J653" s="3">
        <v>90</v>
      </c>
      <c r="K653" s="3">
        <v>2.004605</v>
      </c>
      <c r="L653" s="3">
        <v>34</v>
      </c>
      <c r="M653" s="3">
        <v>2.290689</v>
      </c>
      <c r="N653">
        <v>35</v>
      </c>
      <c r="O653" s="16">
        <v>1.30058420073904e-5</v>
      </c>
      <c r="P653">
        <v>5.71356710107374</v>
      </c>
      <c r="Q653" t="s">
        <v>157</v>
      </c>
      <c r="R653" t="s">
        <v>136</v>
      </c>
      <c r="S653" t="s">
        <v>136</v>
      </c>
      <c r="T653" t="s">
        <v>3487</v>
      </c>
      <c r="U653" t="s">
        <v>3488</v>
      </c>
      <c r="V653" t="s">
        <v>136</v>
      </c>
      <c r="W653" t="s">
        <v>136</v>
      </c>
      <c r="X653" t="s">
        <v>136</v>
      </c>
      <c r="Y653" t="s">
        <v>2314</v>
      </c>
      <c r="Z653" t="s">
        <v>3489</v>
      </c>
      <c r="AA653" t="s">
        <v>164</v>
      </c>
      <c r="AB653" t="s">
        <v>165</v>
      </c>
      <c r="AC653" t="s">
        <v>3490</v>
      </c>
      <c r="AD653" t="s">
        <v>3491</v>
      </c>
    </row>
    <row r="654" spans="1:30">
      <c r="A654" t="s">
        <v>3492</v>
      </c>
      <c r="B654" t="s">
        <v>3492</v>
      </c>
      <c r="C654" s="3">
        <v>0.94378</v>
      </c>
      <c r="D654" s="3">
        <v>60</v>
      </c>
      <c r="E654" s="3">
        <v>0.453205</v>
      </c>
      <c r="F654" s="3">
        <v>26</v>
      </c>
      <c r="G654" s="3">
        <v>0.385262</v>
      </c>
      <c r="H654" s="3">
        <v>27</v>
      </c>
      <c r="I654" s="3">
        <v>5.263709</v>
      </c>
      <c r="J654" s="3">
        <v>363</v>
      </c>
      <c r="K654" s="3">
        <v>29.747063</v>
      </c>
      <c r="L654" s="3">
        <v>2189</v>
      </c>
      <c r="M654" s="3">
        <v>2.597328</v>
      </c>
      <c r="N654">
        <v>173</v>
      </c>
      <c r="O654">
        <v>0.000177328074072509</v>
      </c>
      <c r="P654">
        <v>3.41367339964698</v>
      </c>
      <c r="Q654" t="s">
        <v>157</v>
      </c>
      <c r="R654" t="s">
        <v>218</v>
      </c>
      <c r="S654" t="s">
        <v>219</v>
      </c>
      <c r="T654" t="s">
        <v>136</v>
      </c>
      <c r="U654" t="s">
        <v>3493</v>
      </c>
      <c r="V654" t="s">
        <v>136</v>
      </c>
      <c r="W654" t="s">
        <v>136</v>
      </c>
      <c r="X654" t="s">
        <v>136</v>
      </c>
      <c r="Y654" t="s">
        <v>136</v>
      </c>
      <c r="Z654" t="s">
        <v>136</v>
      </c>
      <c r="AA654" t="s">
        <v>164</v>
      </c>
      <c r="AB654" t="s">
        <v>165</v>
      </c>
      <c r="AC654" t="s">
        <v>3494</v>
      </c>
      <c r="AD654" t="s">
        <v>136</v>
      </c>
    </row>
    <row r="655" spans="1:30">
      <c r="A655" t="s">
        <v>3495</v>
      </c>
      <c r="B655" t="s">
        <v>3495</v>
      </c>
      <c r="C655" s="3">
        <v>19.053015</v>
      </c>
      <c r="D655" s="3">
        <v>704</v>
      </c>
      <c r="E655" s="3">
        <v>3.29188</v>
      </c>
      <c r="F655" s="3">
        <v>108</v>
      </c>
      <c r="G655" s="3">
        <v>12.535868</v>
      </c>
      <c r="H655" s="3">
        <v>497</v>
      </c>
      <c r="I655" s="3">
        <v>59.394264</v>
      </c>
      <c r="J655" s="3">
        <v>2379</v>
      </c>
      <c r="K655" s="3">
        <v>120.447029</v>
      </c>
      <c r="L655" s="3">
        <v>5152</v>
      </c>
      <c r="M655" s="3">
        <v>32.334923</v>
      </c>
      <c r="N655">
        <v>1247</v>
      </c>
      <c r="O655">
        <v>0.00381627054316023</v>
      </c>
      <c r="P655">
        <v>2.01747841908972</v>
      </c>
      <c r="Q655" t="s">
        <v>157</v>
      </c>
      <c r="R655" t="s">
        <v>186</v>
      </c>
      <c r="S655" t="s">
        <v>187</v>
      </c>
      <c r="T655" t="s">
        <v>437</v>
      </c>
      <c r="U655" t="s">
        <v>3496</v>
      </c>
      <c r="V655" t="s">
        <v>439</v>
      </c>
      <c r="W655" t="s">
        <v>1174</v>
      </c>
      <c r="X655" t="s">
        <v>1175</v>
      </c>
      <c r="Y655" t="s">
        <v>3497</v>
      </c>
      <c r="Z655" t="s">
        <v>3498</v>
      </c>
      <c r="AA655" t="s">
        <v>209</v>
      </c>
      <c r="AB655" t="s">
        <v>187</v>
      </c>
      <c r="AC655" t="s">
        <v>3499</v>
      </c>
      <c r="AD655" t="s">
        <v>443</v>
      </c>
    </row>
    <row r="656" spans="1:30">
      <c r="A656" t="s">
        <v>3500</v>
      </c>
      <c r="B656" t="s">
        <v>3500</v>
      </c>
      <c r="C656" s="3">
        <v>2.20604</v>
      </c>
      <c r="D656" s="3">
        <v>104</v>
      </c>
      <c r="E656" s="3">
        <v>1.810083</v>
      </c>
      <c r="F656" s="3">
        <v>76</v>
      </c>
      <c r="G656" s="3">
        <v>2.944625</v>
      </c>
      <c r="H656" s="3">
        <v>148</v>
      </c>
      <c r="I656" s="3">
        <v>0.421964</v>
      </c>
      <c r="J656" s="3">
        <v>22</v>
      </c>
      <c r="K656" s="3">
        <v>0.660597</v>
      </c>
      <c r="L656" s="3">
        <v>36</v>
      </c>
      <c r="M656" s="3">
        <v>0.447171</v>
      </c>
      <c r="N656">
        <v>22</v>
      </c>
      <c r="O656" s="16">
        <v>2.63457004214711e-7</v>
      </c>
      <c r="P656">
        <v>-2.73978267562167</v>
      </c>
      <c r="Q656" t="s">
        <v>131</v>
      </c>
      <c r="R656" t="s">
        <v>136</v>
      </c>
      <c r="S656" t="s">
        <v>136</v>
      </c>
      <c r="T656" t="s">
        <v>3501</v>
      </c>
      <c r="U656" t="s">
        <v>136</v>
      </c>
      <c r="V656" t="s">
        <v>136</v>
      </c>
      <c r="W656" t="s">
        <v>136</v>
      </c>
      <c r="X656" t="s">
        <v>136</v>
      </c>
      <c r="Y656" t="s">
        <v>2681</v>
      </c>
      <c r="Z656" t="s">
        <v>2682</v>
      </c>
      <c r="AA656" t="s">
        <v>164</v>
      </c>
      <c r="AB656" t="s">
        <v>165</v>
      </c>
      <c r="AC656" t="s">
        <v>3502</v>
      </c>
      <c r="AD656" t="s">
        <v>3503</v>
      </c>
    </row>
    <row r="657" spans="1:30">
      <c r="A657" t="s">
        <v>3504</v>
      </c>
      <c r="B657" t="s">
        <v>136</v>
      </c>
      <c r="C657" s="3">
        <v>1.653508</v>
      </c>
      <c r="D657" s="3">
        <v>56</v>
      </c>
      <c r="E657" s="3">
        <v>1.99197</v>
      </c>
      <c r="F657" s="3">
        <v>60</v>
      </c>
      <c r="G657" s="3">
        <v>1.339652</v>
      </c>
      <c r="H657" s="3">
        <v>49</v>
      </c>
      <c r="I657" s="3">
        <v>0.082227</v>
      </c>
      <c r="J657" s="3">
        <v>4</v>
      </c>
      <c r="K657" s="3">
        <v>0</v>
      </c>
      <c r="L657" s="3">
        <v>0</v>
      </c>
      <c r="M657" s="3">
        <v>0.034505</v>
      </c>
      <c r="N657">
        <v>2</v>
      </c>
      <c r="O657" s="16">
        <v>5.61357830266872e-8</v>
      </c>
      <c r="P657">
        <v>-5.07643879693236</v>
      </c>
      <c r="Q657" t="s">
        <v>131</v>
      </c>
      <c r="R657" t="s">
        <v>136</v>
      </c>
      <c r="S657" t="s">
        <v>136</v>
      </c>
      <c r="T657" t="s">
        <v>136</v>
      </c>
      <c r="U657" t="s">
        <v>136</v>
      </c>
      <c r="V657" t="s">
        <v>136</v>
      </c>
      <c r="W657" t="s">
        <v>136</v>
      </c>
      <c r="X657" t="s">
        <v>136</v>
      </c>
      <c r="Y657" t="s">
        <v>136</v>
      </c>
      <c r="Z657" t="s">
        <v>136</v>
      </c>
      <c r="AA657" t="s">
        <v>136</v>
      </c>
      <c r="AB657" t="s">
        <v>136</v>
      </c>
      <c r="AC657" t="s">
        <v>136</v>
      </c>
      <c r="AD657" t="s">
        <v>136</v>
      </c>
    </row>
    <row r="658" spans="1:30">
      <c r="A658" t="s">
        <v>3505</v>
      </c>
      <c r="B658" t="s">
        <v>3505</v>
      </c>
      <c r="C658" s="3">
        <v>42.708641</v>
      </c>
      <c r="D658" s="3">
        <v>2335</v>
      </c>
      <c r="E658" s="3">
        <v>38.966244</v>
      </c>
      <c r="F658" s="3">
        <v>1888</v>
      </c>
      <c r="G658" s="3">
        <v>38.648907</v>
      </c>
      <c r="H658" s="3">
        <v>2266</v>
      </c>
      <c r="I658" s="3">
        <v>16.460712</v>
      </c>
      <c r="J658" s="3">
        <v>977</v>
      </c>
      <c r="K658" s="3">
        <v>7.513074</v>
      </c>
      <c r="L658" s="3">
        <v>476</v>
      </c>
      <c r="M658" s="3">
        <v>20.984322</v>
      </c>
      <c r="N658">
        <v>1198</v>
      </c>
      <c r="O658">
        <v>0.000238669485888003</v>
      </c>
      <c r="P658">
        <v>-2.06030418137252</v>
      </c>
      <c r="Q658" t="s">
        <v>131</v>
      </c>
      <c r="R658" t="s">
        <v>136</v>
      </c>
      <c r="S658" t="s">
        <v>136</v>
      </c>
      <c r="T658" t="s">
        <v>3506</v>
      </c>
      <c r="U658" t="s">
        <v>3507</v>
      </c>
      <c r="V658" t="s">
        <v>136</v>
      </c>
      <c r="W658" t="s">
        <v>137</v>
      </c>
      <c r="X658" t="s">
        <v>138</v>
      </c>
      <c r="Y658" t="s">
        <v>663</v>
      </c>
      <c r="Z658" t="s">
        <v>3508</v>
      </c>
      <c r="AA658" t="s">
        <v>153</v>
      </c>
      <c r="AB658" t="s">
        <v>138</v>
      </c>
      <c r="AC658" t="s">
        <v>3509</v>
      </c>
      <c r="AD658" t="s">
        <v>3510</v>
      </c>
    </row>
    <row r="659" spans="1:30">
      <c r="A659" t="s">
        <v>3511</v>
      </c>
      <c r="B659" t="s">
        <v>136</v>
      </c>
      <c r="C659" s="3">
        <v>1.51301</v>
      </c>
      <c r="D659" s="3">
        <v>47</v>
      </c>
      <c r="E659" s="3">
        <v>1.078245</v>
      </c>
      <c r="F659" s="3">
        <v>30</v>
      </c>
      <c r="G659" s="3">
        <v>2.587408</v>
      </c>
      <c r="H659" s="3">
        <v>86</v>
      </c>
      <c r="I659" s="3">
        <v>0</v>
      </c>
      <c r="J659" s="3">
        <v>0</v>
      </c>
      <c r="K659" s="3">
        <v>0</v>
      </c>
      <c r="L659" s="3">
        <v>0</v>
      </c>
      <c r="M659" s="3">
        <v>0.17381</v>
      </c>
      <c r="N659">
        <v>6</v>
      </c>
      <c r="O659" s="16">
        <v>6.86571298666258e-5</v>
      </c>
      <c r="P659">
        <v>-4.49465706354477</v>
      </c>
      <c r="Q659" t="s">
        <v>131</v>
      </c>
      <c r="R659" t="s">
        <v>136</v>
      </c>
      <c r="S659" t="s">
        <v>136</v>
      </c>
      <c r="T659" t="s">
        <v>136</v>
      </c>
      <c r="U659" t="s">
        <v>136</v>
      </c>
      <c r="V659" t="s">
        <v>136</v>
      </c>
      <c r="W659" t="s">
        <v>136</v>
      </c>
      <c r="X659" t="s">
        <v>136</v>
      </c>
      <c r="Y659" t="s">
        <v>136</v>
      </c>
      <c r="Z659" t="s">
        <v>136</v>
      </c>
      <c r="AA659" t="s">
        <v>136</v>
      </c>
      <c r="AB659" t="s">
        <v>136</v>
      </c>
      <c r="AC659" t="s">
        <v>136</v>
      </c>
      <c r="AD659" t="s">
        <v>136</v>
      </c>
    </row>
    <row r="660" spans="1:30">
      <c r="A660" t="s">
        <v>3512</v>
      </c>
      <c r="B660" t="s">
        <v>3512</v>
      </c>
      <c r="C660" s="3">
        <v>3.910817</v>
      </c>
      <c r="D660" s="3">
        <v>206</v>
      </c>
      <c r="E660" s="3">
        <v>0.611371</v>
      </c>
      <c r="F660" s="3">
        <v>29</v>
      </c>
      <c r="G660" s="3">
        <v>8.687075</v>
      </c>
      <c r="H660" s="3">
        <v>489</v>
      </c>
      <c r="I660" s="3">
        <v>33.22184</v>
      </c>
      <c r="J660" s="3">
        <v>1891</v>
      </c>
      <c r="K660" s="3">
        <v>59.865288</v>
      </c>
      <c r="L660" s="3">
        <v>3638</v>
      </c>
      <c r="M660" s="3">
        <v>10.85113</v>
      </c>
      <c r="N660">
        <v>595</v>
      </c>
      <c r="O660">
        <v>0.00969953654263958</v>
      </c>
      <c r="P660">
        <v>2.29313963644423</v>
      </c>
      <c r="Q660" t="s">
        <v>157</v>
      </c>
      <c r="R660" t="s">
        <v>136</v>
      </c>
      <c r="S660" t="s">
        <v>136</v>
      </c>
      <c r="T660" t="s">
        <v>3513</v>
      </c>
      <c r="U660" t="s">
        <v>3514</v>
      </c>
      <c r="V660" t="s">
        <v>329</v>
      </c>
      <c r="W660" t="s">
        <v>136</v>
      </c>
      <c r="X660" t="s">
        <v>136</v>
      </c>
      <c r="Y660" t="s">
        <v>1024</v>
      </c>
      <c r="Z660" t="s">
        <v>1025</v>
      </c>
      <c r="AA660" t="s">
        <v>164</v>
      </c>
      <c r="AB660" t="s">
        <v>165</v>
      </c>
      <c r="AC660" t="s">
        <v>3515</v>
      </c>
      <c r="AD660" t="s">
        <v>3516</v>
      </c>
    </row>
    <row r="661" spans="1:30">
      <c r="A661" t="s">
        <v>3517</v>
      </c>
      <c r="B661" t="s">
        <v>3517</v>
      </c>
      <c r="C661" s="3">
        <v>0.016061</v>
      </c>
      <c r="D661" s="3">
        <v>4</v>
      </c>
      <c r="E661" s="3">
        <v>0.01044</v>
      </c>
      <c r="F661" s="3">
        <v>3</v>
      </c>
      <c r="G661" s="3">
        <v>0.023835</v>
      </c>
      <c r="H661" s="3">
        <v>6</v>
      </c>
      <c r="I661" s="3">
        <v>0.255578</v>
      </c>
      <c r="J661" s="3">
        <v>60</v>
      </c>
      <c r="K661" s="3">
        <v>0.814613</v>
      </c>
      <c r="L661" s="3">
        <v>205</v>
      </c>
      <c r="M661" s="3">
        <v>0.914409</v>
      </c>
      <c r="N661">
        <v>207</v>
      </c>
      <c r="O661" s="16">
        <v>6.22814103094252e-7</v>
      </c>
      <c r="P661">
        <v>4.08652988505757</v>
      </c>
      <c r="Q661" t="s">
        <v>157</v>
      </c>
      <c r="R661" t="s">
        <v>136</v>
      </c>
      <c r="S661" t="s">
        <v>136</v>
      </c>
      <c r="T661" t="s">
        <v>279</v>
      </c>
      <c r="U661" t="s">
        <v>3518</v>
      </c>
      <c r="V661" t="s">
        <v>136</v>
      </c>
      <c r="W661" t="s">
        <v>254</v>
      </c>
      <c r="X661" t="s">
        <v>255</v>
      </c>
      <c r="Y661" t="s">
        <v>3519</v>
      </c>
      <c r="Z661" t="s">
        <v>3520</v>
      </c>
      <c r="AA661" t="s">
        <v>43</v>
      </c>
      <c r="AB661" t="s">
        <v>538</v>
      </c>
      <c r="AC661" t="s">
        <v>3521</v>
      </c>
      <c r="AD661" t="s">
        <v>281</v>
      </c>
    </row>
    <row r="662" spans="1:30">
      <c r="A662" t="s">
        <v>3522</v>
      </c>
      <c r="B662" t="s">
        <v>3522</v>
      </c>
      <c r="C662" s="3">
        <v>5.251264</v>
      </c>
      <c r="D662" s="3">
        <v>170</v>
      </c>
      <c r="E662" s="3">
        <v>11.214004</v>
      </c>
      <c r="F662" s="3">
        <v>322</v>
      </c>
      <c r="G662" s="3">
        <v>7.162951</v>
      </c>
      <c r="H662" s="3">
        <v>249</v>
      </c>
      <c r="I662" s="3">
        <v>3.251333</v>
      </c>
      <c r="J662" s="3">
        <v>115</v>
      </c>
      <c r="K662" s="3">
        <v>0.880072</v>
      </c>
      <c r="L662" s="3">
        <v>33</v>
      </c>
      <c r="M662" s="3">
        <v>2.997715</v>
      </c>
      <c r="N662">
        <v>102</v>
      </c>
      <c r="O662">
        <v>0.00185663359597499</v>
      </c>
      <c r="P662">
        <v>-2.41474253781423</v>
      </c>
      <c r="Q662" t="s">
        <v>131</v>
      </c>
      <c r="R662" t="s">
        <v>136</v>
      </c>
      <c r="S662" t="s">
        <v>136</v>
      </c>
      <c r="T662" t="s">
        <v>1966</v>
      </c>
      <c r="U662" t="s">
        <v>3523</v>
      </c>
      <c r="V662" t="s">
        <v>1968</v>
      </c>
      <c r="W662" t="s">
        <v>136</v>
      </c>
      <c r="X662" t="s">
        <v>136</v>
      </c>
      <c r="Y662" t="s">
        <v>1969</v>
      </c>
      <c r="Z662" t="s">
        <v>3524</v>
      </c>
      <c r="AA662" t="s">
        <v>164</v>
      </c>
      <c r="AB662" t="s">
        <v>165</v>
      </c>
      <c r="AC662" t="s">
        <v>1971</v>
      </c>
      <c r="AD662" t="s">
        <v>1972</v>
      </c>
    </row>
    <row r="663" spans="1:30">
      <c r="A663" t="s">
        <v>3525</v>
      </c>
      <c r="B663" t="s">
        <v>3525</v>
      </c>
      <c r="C663" s="3">
        <v>1.072486</v>
      </c>
      <c r="D663" s="3">
        <v>75</v>
      </c>
      <c r="E663" s="3">
        <v>0.269563</v>
      </c>
      <c r="F663" s="3">
        <v>17</v>
      </c>
      <c r="G663" s="3">
        <v>1.234086</v>
      </c>
      <c r="H663" s="3">
        <v>93</v>
      </c>
      <c r="I663" s="3">
        <v>8.099946</v>
      </c>
      <c r="J663" s="3">
        <v>613</v>
      </c>
      <c r="K663" s="3">
        <v>8.356571</v>
      </c>
      <c r="L663" s="3">
        <v>675</v>
      </c>
      <c r="M663" s="3">
        <v>2.162454</v>
      </c>
      <c r="N663">
        <v>158</v>
      </c>
      <c r="O663">
        <v>0.00213676740767044</v>
      </c>
      <c r="P663">
        <v>2.18246956874872</v>
      </c>
      <c r="Q663" t="s">
        <v>157</v>
      </c>
      <c r="R663" t="s">
        <v>399</v>
      </c>
      <c r="S663" t="s">
        <v>342</v>
      </c>
      <c r="T663" t="s">
        <v>3526</v>
      </c>
      <c r="U663" t="s">
        <v>3527</v>
      </c>
      <c r="V663" t="s">
        <v>136</v>
      </c>
      <c r="W663" t="s">
        <v>136</v>
      </c>
      <c r="X663" t="s">
        <v>136</v>
      </c>
      <c r="Y663" t="s">
        <v>265</v>
      </c>
      <c r="Z663" t="s">
        <v>1072</v>
      </c>
      <c r="AA663" t="s">
        <v>83</v>
      </c>
      <c r="AB663" t="s">
        <v>191</v>
      </c>
      <c r="AC663" t="s">
        <v>3528</v>
      </c>
      <c r="AD663" t="s">
        <v>1490</v>
      </c>
    </row>
    <row r="664" spans="1:30">
      <c r="A664" t="s">
        <v>3529</v>
      </c>
      <c r="B664" t="s">
        <v>3529</v>
      </c>
      <c r="C664" s="3">
        <v>0.795818</v>
      </c>
      <c r="D664" s="3">
        <v>37</v>
      </c>
      <c r="E664" s="3">
        <v>0.067474</v>
      </c>
      <c r="F664" s="3">
        <v>3</v>
      </c>
      <c r="G664" s="3">
        <v>0.602328</v>
      </c>
      <c r="H664" s="3">
        <v>30</v>
      </c>
      <c r="I664" s="3">
        <v>7.252835</v>
      </c>
      <c r="J664" s="3">
        <v>360</v>
      </c>
      <c r="K664" s="3">
        <v>6.729648</v>
      </c>
      <c r="L664" s="3">
        <v>357</v>
      </c>
      <c r="M664" s="3">
        <v>1.275471</v>
      </c>
      <c r="N664">
        <v>61</v>
      </c>
      <c r="O664">
        <v>0.00308351580559946</v>
      </c>
      <c r="P664">
        <v>2.61941910238656</v>
      </c>
      <c r="Q664" t="s">
        <v>157</v>
      </c>
      <c r="R664" t="s">
        <v>170</v>
      </c>
      <c r="S664" t="s">
        <v>171</v>
      </c>
      <c r="T664" t="s">
        <v>3530</v>
      </c>
      <c r="U664" t="s">
        <v>3531</v>
      </c>
      <c r="V664" t="s">
        <v>136</v>
      </c>
      <c r="W664" t="s">
        <v>170</v>
      </c>
      <c r="X664" t="s">
        <v>171</v>
      </c>
      <c r="Y664" t="s">
        <v>509</v>
      </c>
      <c r="Z664" t="s">
        <v>3532</v>
      </c>
      <c r="AA664" t="s">
        <v>174</v>
      </c>
      <c r="AB664" t="s">
        <v>171</v>
      </c>
      <c r="AC664" t="s">
        <v>3533</v>
      </c>
      <c r="AD664" t="s">
        <v>3534</v>
      </c>
    </row>
    <row r="665" spans="1:30">
      <c r="A665" t="s">
        <v>3535</v>
      </c>
      <c r="B665" t="s">
        <v>136</v>
      </c>
      <c r="C665" s="3">
        <v>0.866288</v>
      </c>
      <c r="D665" s="3">
        <v>22</v>
      </c>
      <c r="E665" s="3">
        <v>0.734653</v>
      </c>
      <c r="F665" s="3">
        <v>16</v>
      </c>
      <c r="G665" s="3">
        <v>0.897084</v>
      </c>
      <c r="H665" s="3">
        <v>24</v>
      </c>
      <c r="I665" s="3">
        <v>4.084899</v>
      </c>
      <c r="J665" s="3">
        <v>109</v>
      </c>
      <c r="K665" s="3">
        <v>11.026224</v>
      </c>
      <c r="L665" s="3">
        <v>314</v>
      </c>
      <c r="M665" s="3">
        <v>5.753049</v>
      </c>
      <c r="N665">
        <v>148</v>
      </c>
      <c r="O665">
        <v>0.00062123787652617</v>
      </c>
      <c r="P665">
        <v>2.27872726888682</v>
      </c>
      <c r="Q665" t="s">
        <v>157</v>
      </c>
      <c r="R665" t="s">
        <v>136</v>
      </c>
      <c r="S665" t="s">
        <v>136</v>
      </c>
      <c r="T665" t="s">
        <v>136</v>
      </c>
      <c r="U665" t="s">
        <v>136</v>
      </c>
      <c r="V665" t="s">
        <v>136</v>
      </c>
      <c r="W665" t="s">
        <v>136</v>
      </c>
      <c r="X665" t="s">
        <v>136</v>
      </c>
      <c r="Y665" t="s">
        <v>136</v>
      </c>
      <c r="Z665" t="s">
        <v>136</v>
      </c>
      <c r="AA665" t="s">
        <v>136</v>
      </c>
      <c r="AB665" t="s">
        <v>136</v>
      </c>
      <c r="AC665" t="s">
        <v>136</v>
      </c>
      <c r="AD665" t="s">
        <v>136</v>
      </c>
    </row>
    <row r="666" spans="1:30">
      <c r="A666" t="s">
        <v>3536</v>
      </c>
      <c r="B666" t="s">
        <v>3536</v>
      </c>
      <c r="C666" s="3">
        <v>2.174509</v>
      </c>
      <c r="D666" s="3">
        <v>122</v>
      </c>
      <c r="E666" s="3">
        <v>0.299666</v>
      </c>
      <c r="F666" s="3">
        <v>15</v>
      </c>
      <c r="G666" s="3">
        <v>1.645367</v>
      </c>
      <c r="H666" s="3">
        <v>99</v>
      </c>
      <c r="I666" s="3">
        <v>10.773932</v>
      </c>
      <c r="J666" s="3">
        <v>653</v>
      </c>
      <c r="K666" s="3">
        <v>7.294509</v>
      </c>
      <c r="L666" s="3">
        <v>472</v>
      </c>
      <c r="M666" s="3">
        <v>9.755553</v>
      </c>
      <c r="N666">
        <v>569</v>
      </c>
      <c r="O666">
        <v>0.000359985179878466</v>
      </c>
      <c r="P666">
        <v>2.17741801796809</v>
      </c>
      <c r="Q666" t="s">
        <v>157</v>
      </c>
      <c r="R666" t="s">
        <v>241</v>
      </c>
      <c r="S666" t="s">
        <v>242</v>
      </c>
      <c r="T666" t="s">
        <v>3537</v>
      </c>
      <c r="U666" t="s">
        <v>3538</v>
      </c>
      <c r="V666" t="s">
        <v>136</v>
      </c>
      <c r="W666" t="s">
        <v>241</v>
      </c>
      <c r="X666" t="s">
        <v>242</v>
      </c>
      <c r="Y666" t="s">
        <v>991</v>
      </c>
      <c r="Z666" t="s">
        <v>3539</v>
      </c>
      <c r="AA666" t="s">
        <v>248</v>
      </c>
      <c r="AB666" t="s">
        <v>242</v>
      </c>
      <c r="AC666" t="s">
        <v>3540</v>
      </c>
      <c r="AD666" t="s">
        <v>3541</v>
      </c>
    </row>
    <row r="667" spans="1:30">
      <c r="A667" t="s">
        <v>3542</v>
      </c>
      <c r="B667" t="s">
        <v>3542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4.173782</v>
      </c>
      <c r="J667" s="3">
        <v>74</v>
      </c>
      <c r="K667" s="3">
        <v>2.199228</v>
      </c>
      <c r="L667" s="3">
        <v>42</v>
      </c>
      <c r="M667" s="3">
        <v>1.699729</v>
      </c>
      <c r="N667">
        <v>29</v>
      </c>
      <c r="O667" s="16">
        <v>1.75455720819014e-5</v>
      </c>
      <c r="P667">
        <v>5.63853258735199</v>
      </c>
      <c r="Q667" t="s">
        <v>157</v>
      </c>
      <c r="R667" t="s">
        <v>136</v>
      </c>
      <c r="S667" t="s">
        <v>136</v>
      </c>
      <c r="T667" t="s">
        <v>136</v>
      </c>
      <c r="U667" t="s">
        <v>3543</v>
      </c>
      <c r="V667" t="s">
        <v>136</v>
      </c>
      <c r="W667" t="s">
        <v>170</v>
      </c>
      <c r="X667" t="s">
        <v>171</v>
      </c>
      <c r="Y667" t="s">
        <v>2416</v>
      </c>
      <c r="Z667" t="s">
        <v>3544</v>
      </c>
      <c r="AA667" t="s">
        <v>174</v>
      </c>
      <c r="AB667" t="s">
        <v>171</v>
      </c>
      <c r="AC667" t="s">
        <v>3545</v>
      </c>
      <c r="AD667" t="s">
        <v>136</v>
      </c>
    </row>
    <row r="668" spans="1:30">
      <c r="A668" t="s">
        <v>3546</v>
      </c>
      <c r="B668" t="s">
        <v>3546</v>
      </c>
      <c r="C668" s="3">
        <v>0.326715</v>
      </c>
      <c r="D668" s="3">
        <v>15</v>
      </c>
      <c r="E668" s="3">
        <v>0</v>
      </c>
      <c r="F668" s="3">
        <v>0</v>
      </c>
      <c r="G668" s="3">
        <v>0.435743</v>
      </c>
      <c r="H668" s="3">
        <v>21</v>
      </c>
      <c r="I668" s="3">
        <v>2.584526</v>
      </c>
      <c r="J668" s="3">
        <v>121</v>
      </c>
      <c r="K668" s="3">
        <v>9.84973</v>
      </c>
      <c r="L668" s="3">
        <v>493</v>
      </c>
      <c r="M668" s="3">
        <v>1.358802</v>
      </c>
      <c r="N668">
        <v>62</v>
      </c>
      <c r="O668">
        <v>0.00307861650993157</v>
      </c>
      <c r="P668">
        <v>3.18950002722673</v>
      </c>
      <c r="Q668" t="s">
        <v>157</v>
      </c>
      <c r="R668" t="s">
        <v>1360</v>
      </c>
      <c r="S668" t="s">
        <v>1361</v>
      </c>
      <c r="T668" t="s">
        <v>3547</v>
      </c>
      <c r="U668" t="s">
        <v>3548</v>
      </c>
      <c r="V668" t="s">
        <v>590</v>
      </c>
      <c r="W668" t="s">
        <v>1360</v>
      </c>
      <c r="X668" t="s">
        <v>1361</v>
      </c>
      <c r="Y668" t="s">
        <v>3549</v>
      </c>
      <c r="Z668" t="s">
        <v>3550</v>
      </c>
      <c r="AA668" t="s">
        <v>2660</v>
      </c>
      <c r="AB668" t="s">
        <v>1361</v>
      </c>
      <c r="AC668" t="s">
        <v>3551</v>
      </c>
      <c r="AD668" t="s">
        <v>1278</v>
      </c>
    </row>
    <row r="669" spans="1:30">
      <c r="A669" t="s">
        <v>3552</v>
      </c>
      <c r="B669" t="s">
        <v>3552</v>
      </c>
      <c r="C669" s="3">
        <v>1.736565</v>
      </c>
      <c r="D669" s="3">
        <v>83</v>
      </c>
      <c r="E669" s="3">
        <v>0.205033</v>
      </c>
      <c r="F669" s="3">
        <v>9</v>
      </c>
      <c r="G669" s="3">
        <v>7.942663</v>
      </c>
      <c r="H669" s="3">
        <v>406</v>
      </c>
      <c r="I669" s="3">
        <v>23.408493</v>
      </c>
      <c r="J669" s="3">
        <v>1209</v>
      </c>
      <c r="K669" s="3">
        <v>117.084473</v>
      </c>
      <c r="L669" s="3">
        <v>6456</v>
      </c>
      <c r="M669" s="3">
        <v>18.376163</v>
      </c>
      <c r="N669">
        <v>914</v>
      </c>
      <c r="O669">
        <v>0.00321172583910406</v>
      </c>
      <c r="P669">
        <v>3.11199140442515</v>
      </c>
      <c r="Q669" t="s">
        <v>157</v>
      </c>
      <c r="R669" t="s">
        <v>136</v>
      </c>
      <c r="S669" t="s">
        <v>136</v>
      </c>
      <c r="T669" t="s">
        <v>1066</v>
      </c>
      <c r="U669" t="s">
        <v>3553</v>
      </c>
      <c r="V669" t="s">
        <v>386</v>
      </c>
      <c r="W669" t="s">
        <v>136</v>
      </c>
      <c r="X669" t="s">
        <v>136</v>
      </c>
      <c r="Y669" t="s">
        <v>1067</v>
      </c>
      <c r="Z669" t="s">
        <v>3554</v>
      </c>
      <c r="AA669" t="s">
        <v>164</v>
      </c>
      <c r="AB669" t="s">
        <v>165</v>
      </c>
      <c r="AC669" t="s">
        <v>3555</v>
      </c>
      <c r="AD669" t="s">
        <v>495</v>
      </c>
    </row>
    <row r="670" spans="1:30">
      <c r="A670" t="s">
        <v>3556</v>
      </c>
      <c r="B670" t="s">
        <v>3556</v>
      </c>
      <c r="C670" s="3">
        <v>5.395069</v>
      </c>
      <c r="D670" s="3">
        <v>145</v>
      </c>
      <c r="E670" s="3">
        <v>4.523494</v>
      </c>
      <c r="F670" s="3">
        <v>108</v>
      </c>
      <c r="G670" s="3">
        <v>6.191545</v>
      </c>
      <c r="H670" s="3">
        <v>178</v>
      </c>
      <c r="I670" s="3">
        <v>0.301559</v>
      </c>
      <c r="J670" s="3">
        <v>9</v>
      </c>
      <c r="K670" s="3">
        <v>0.173486</v>
      </c>
      <c r="L670" s="3">
        <v>6</v>
      </c>
      <c r="M670" s="3">
        <v>0.533374</v>
      </c>
      <c r="N670">
        <v>15</v>
      </c>
      <c r="O670" s="16">
        <v>1.14896144086751e-13</v>
      </c>
      <c r="P670">
        <v>-4.43530686817186</v>
      </c>
      <c r="Q670" t="s">
        <v>131</v>
      </c>
      <c r="R670" t="s">
        <v>2118</v>
      </c>
      <c r="S670" t="s">
        <v>2119</v>
      </c>
      <c r="T670" t="s">
        <v>3557</v>
      </c>
      <c r="U670" t="s">
        <v>3558</v>
      </c>
      <c r="V670" t="s">
        <v>2122</v>
      </c>
      <c r="W670" t="s">
        <v>136</v>
      </c>
      <c r="X670" t="s">
        <v>136</v>
      </c>
      <c r="Y670" t="s">
        <v>2123</v>
      </c>
      <c r="Z670" t="s">
        <v>3559</v>
      </c>
      <c r="AA670" t="s">
        <v>248</v>
      </c>
      <c r="AB670" t="s">
        <v>242</v>
      </c>
      <c r="AC670" t="s">
        <v>3560</v>
      </c>
      <c r="AD670" t="s">
        <v>3561</v>
      </c>
    </row>
    <row r="671" spans="1:30">
      <c r="A671" t="s">
        <v>3562</v>
      </c>
      <c r="B671" t="s">
        <v>3562</v>
      </c>
      <c r="C671" s="3">
        <v>2.23835</v>
      </c>
      <c r="D671" s="3">
        <v>126</v>
      </c>
      <c r="E671" s="3">
        <v>0.145338</v>
      </c>
      <c r="F671" s="3">
        <v>8</v>
      </c>
      <c r="G671" s="3">
        <v>1.709449</v>
      </c>
      <c r="H671" s="3">
        <v>103</v>
      </c>
      <c r="I671" s="3">
        <v>16.461672</v>
      </c>
      <c r="J671" s="3">
        <v>1002</v>
      </c>
      <c r="K671" s="3">
        <v>31.504868</v>
      </c>
      <c r="L671" s="3">
        <v>2047</v>
      </c>
      <c r="M671" s="3">
        <v>6.248997</v>
      </c>
      <c r="N671">
        <v>366</v>
      </c>
      <c r="O671">
        <v>0.000372458562147788</v>
      </c>
      <c r="P671">
        <v>3.02093384874966</v>
      </c>
      <c r="Q671" t="s">
        <v>157</v>
      </c>
      <c r="R671" t="s">
        <v>412</v>
      </c>
      <c r="S671" t="s">
        <v>413</v>
      </c>
      <c r="T671" t="s">
        <v>3563</v>
      </c>
      <c r="U671" t="s">
        <v>3564</v>
      </c>
      <c r="V671" t="s">
        <v>684</v>
      </c>
      <c r="W671" t="s">
        <v>254</v>
      </c>
      <c r="X671" t="s">
        <v>255</v>
      </c>
      <c r="Y671" t="s">
        <v>3234</v>
      </c>
      <c r="Z671" t="s">
        <v>3565</v>
      </c>
      <c r="AA671" t="s">
        <v>419</v>
      </c>
      <c r="AB671" t="s">
        <v>413</v>
      </c>
      <c r="AC671" t="s">
        <v>3566</v>
      </c>
      <c r="AD671" t="s">
        <v>3567</v>
      </c>
    </row>
    <row r="672" spans="1:30">
      <c r="A672" t="s">
        <v>3568</v>
      </c>
      <c r="B672" t="s">
        <v>3568</v>
      </c>
      <c r="C672" s="3">
        <v>3.073624</v>
      </c>
      <c r="D672" s="3">
        <v>191</v>
      </c>
      <c r="E672" s="3">
        <v>9.659781</v>
      </c>
      <c r="F672" s="3">
        <v>529</v>
      </c>
      <c r="G672" s="3">
        <v>2.285438</v>
      </c>
      <c r="H672" s="3">
        <v>152</v>
      </c>
      <c r="I672" s="3">
        <v>0.584843</v>
      </c>
      <c r="J672" s="3">
        <v>40</v>
      </c>
      <c r="K672" s="3">
        <v>0.232873</v>
      </c>
      <c r="L672" s="3">
        <v>17</v>
      </c>
      <c r="M672" s="3">
        <v>0.237913</v>
      </c>
      <c r="N672">
        <v>16</v>
      </c>
      <c r="O672" s="16">
        <v>2.84290164555241e-7</v>
      </c>
      <c r="P672">
        <v>-4.38483376854884</v>
      </c>
      <c r="Q672" t="s">
        <v>131</v>
      </c>
      <c r="R672" t="s">
        <v>136</v>
      </c>
      <c r="S672" t="s">
        <v>136</v>
      </c>
      <c r="T672" t="s">
        <v>1109</v>
      </c>
      <c r="U672" t="s">
        <v>3569</v>
      </c>
      <c r="V672" t="s">
        <v>3570</v>
      </c>
      <c r="W672" t="s">
        <v>136</v>
      </c>
      <c r="X672" t="s">
        <v>136</v>
      </c>
      <c r="Y672" t="s">
        <v>1111</v>
      </c>
      <c r="Z672" t="s">
        <v>3571</v>
      </c>
      <c r="AA672" t="s">
        <v>164</v>
      </c>
      <c r="AB672" t="s">
        <v>165</v>
      </c>
      <c r="AC672" t="s">
        <v>313</v>
      </c>
      <c r="AD672" t="s">
        <v>144</v>
      </c>
    </row>
    <row r="673" spans="1:30">
      <c r="A673" t="s">
        <v>3572</v>
      </c>
      <c r="B673" t="s">
        <v>3572</v>
      </c>
      <c r="C673" s="3">
        <v>26.517399</v>
      </c>
      <c r="D673" s="3">
        <v>1412</v>
      </c>
      <c r="E673" s="3">
        <v>24.179689</v>
      </c>
      <c r="F673" s="3">
        <v>1141</v>
      </c>
      <c r="G673" s="3">
        <v>22.97595</v>
      </c>
      <c r="H673" s="3">
        <v>1312</v>
      </c>
      <c r="I673" s="3">
        <v>11.377391</v>
      </c>
      <c r="J673" s="3">
        <v>657</v>
      </c>
      <c r="K673" s="3">
        <v>3.763247</v>
      </c>
      <c r="L673" s="3">
        <v>233</v>
      </c>
      <c r="M673" s="3">
        <v>7.599281</v>
      </c>
      <c r="N673">
        <v>423</v>
      </c>
      <c r="O673" s="16">
        <v>2.07341207076537e-5</v>
      </c>
      <c r="P673">
        <v>-2.35299540737504</v>
      </c>
      <c r="Q673" t="s">
        <v>131</v>
      </c>
      <c r="R673" t="s">
        <v>136</v>
      </c>
      <c r="T673" t="s">
        <v>527</v>
      </c>
      <c r="U673" t="s">
        <v>3573</v>
      </c>
      <c r="V673" t="s">
        <v>136</v>
      </c>
      <c r="W673" t="s">
        <v>190</v>
      </c>
      <c r="X673" t="s">
        <v>191</v>
      </c>
      <c r="Y673" t="s">
        <v>265</v>
      </c>
      <c r="Z673" t="s">
        <v>3574</v>
      </c>
      <c r="AA673" t="s">
        <v>83</v>
      </c>
      <c r="AB673" t="s">
        <v>191</v>
      </c>
      <c r="AC673" t="s">
        <v>3575</v>
      </c>
      <c r="AD673" t="s">
        <v>195</v>
      </c>
    </row>
    <row r="674" spans="1:30">
      <c r="A674" t="s">
        <v>3576</v>
      </c>
      <c r="B674" t="s">
        <v>3576</v>
      </c>
      <c r="C674" s="3">
        <v>1.84602</v>
      </c>
      <c r="D674" s="3">
        <v>30</v>
      </c>
      <c r="E674" s="3">
        <v>5.791854</v>
      </c>
      <c r="F674" s="3">
        <v>81</v>
      </c>
      <c r="G674" s="3">
        <v>1.893664</v>
      </c>
      <c r="H674" s="3">
        <v>32</v>
      </c>
      <c r="I674" s="3">
        <v>0.899287</v>
      </c>
      <c r="J674" s="3">
        <v>16</v>
      </c>
      <c r="K674" s="3">
        <v>0</v>
      </c>
      <c r="L674" s="3">
        <v>0</v>
      </c>
      <c r="M674" s="3">
        <v>0.42455</v>
      </c>
      <c r="N674">
        <v>7</v>
      </c>
      <c r="O674">
        <v>0.00752024498316666</v>
      </c>
      <c r="P674">
        <v>-3.16759197142425</v>
      </c>
      <c r="Q674" t="s">
        <v>131</v>
      </c>
      <c r="R674" t="s">
        <v>136</v>
      </c>
      <c r="S674" t="s">
        <v>136</v>
      </c>
      <c r="T674" t="s">
        <v>3577</v>
      </c>
      <c r="U674" t="s">
        <v>3578</v>
      </c>
      <c r="V674" t="s">
        <v>1566</v>
      </c>
      <c r="W674" t="s">
        <v>136</v>
      </c>
      <c r="X674" t="s">
        <v>136</v>
      </c>
      <c r="Y674" t="s">
        <v>3579</v>
      </c>
      <c r="Z674" t="s">
        <v>3580</v>
      </c>
      <c r="AA674" t="s">
        <v>164</v>
      </c>
      <c r="AB674" t="s">
        <v>165</v>
      </c>
      <c r="AC674" t="s">
        <v>3581</v>
      </c>
      <c r="AD674" t="s">
        <v>3582</v>
      </c>
    </row>
    <row r="675" spans="1:30">
      <c r="A675" t="s">
        <v>3583</v>
      </c>
      <c r="B675" t="s">
        <v>3583</v>
      </c>
      <c r="C675" s="3">
        <v>0.0999</v>
      </c>
      <c r="D675" s="3">
        <v>6</v>
      </c>
      <c r="E675" s="3">
        <v>0.038547</v>
      </c>
      <c r="F675" s="3">
        <v>2</v>
      </c>
      <c r="G675" s="3">
        <v>0.514714</v>
      </c>
      <c r="H675" s="3">
        <v>32</v>
      </c>
      <c r="I675" s="3">
        <v>2.076502</v>
      </c>
      <c r="J675" s="3">
        <v>131</v>
      </c>
      <c r="K675" s="3">
        <v>4.834231</v>
      </c>
      <c r="L675" s="3">
        <v>324</v>
      </c>
      <c r="M675" s="3">
        <v>0.943084</v>
      </c>
      <c r="N675">
        <v>57</v>
      </c>
      <c r="O675">
        <v>0.00614099190376676</v>
      </c>
      <c r="P675">
        <v>2.72321046044341</v>
      </c>
      <c r="Q675" t="s">
        <v>157</v>
      </c>
      <c r="R675" t="s">
        <v>136</v>
      </c>
      <c r="S675" t="s">
        <v>136</v>
      </c>
      <c r="T675" t="s">
        <v>1040</v>
      </c>
      <c r="U675" t="s">
        <v>3584</v>
      </c>
      <c r="V675" t="s">
        <v>1042</v>
      </c>
      <c r="W675" t="s">
        <v>534</v>
      </c>
      <c r="X675" t="s">
        <v>535</v>
      </c>
      <c r="Y675" t="s">
        <v>1043</v>
      </c>
      <c r="Z675" t="s">
        <v>3585</v>
      </c>
      <c r="AA675" t="s">
        <v>1045</v>
      </c>
      <c r="AB675" t="s">
        <v>535</v>
      </c>
      <c r="AC675" t="s">
        <v>2385</v>
      </c>
      <c r="AD675" t="s">
        <v>1047</v>
      </c>
    </row>
    <row r="676" spans="1:30">
      <c r="A676" t="s">
        <v>3586</v>
      </c>
      <c r="B676" t="s">
        <v>3586</v>
      </c>
      <c r="C676" s="3">
        <v>4.587779</v>
      </c>
      <c r="D676" s="3">
        <v>133</v>
      </c>
      <c r="E676" s="3">
        <v>21.995234</v>
      </c>
      <c r="F676" s="3">
        <v>564</v>
      </c>
      <c r="G676" s="3">
        <v>5.124603</v>
      </c>
      <c r="H676" s="3">
        <v>159</v>
      </c>
      <c r="I676" s="3">
        <v>0</v>
      </c>
      <c r="J676" s="3">
        <v>0</v>
      </c>
      <c r="K676" s="3">
        <v>0.178917</v>
      </c>
      <c r="L676" s="3">
        <v>6</v>
      </c>
      <c r="M676" s="3">
        <v>0.096249</v>
      </c>
      <c r="N676">
        <v>3</v>
      </c>
      <c r="O676" s="16">
        <v>7.45325959848494e-11</v>
      </c>
      <c r="P676">
        <v>-6.66123281144444</v>
      </c>
      <c r="Q676" t="s">
        <v>131</v>
      </c>
      <c r="R676" t="s">
        <v>136</v>
      </c>
      <c r="S676" t="s">
        <v>136</v>
      </c>
      <c r="T676" t="s">
        <v>3587</v>
      </c>
      <c r="U676" t="s">
        <v>3588</v>
      </c>
      <c r="V676" t="s">
        <v>136</v>
      </c>
      <c r="W676" t="s">
        <v>254</v>
      </c>
      <c r="X676" t="s">
        <v>255</v>
      </c>
      <c r="Y676" t="s">
        <v>2348</v>
      </c>
      <c r="Z676" t="s">
        <v>3589</v>
      </c>
      <c r="AA676" t="s">
        <v>85</v>
      </c>
      <c r="AB676" t="s">
        <v>342</v>
      </c>
      <c r="AC676" t="s">
        <v>3590</v>
      </c>
      <c r="AD676" t="s">
        <v>3591</v>
      </c>
    </row>
    <row r="677" spans="1:30">
      <c r="A677" t="s">
        <v>3592</v>
      </c>
      <c r="B677" t="s">
        <v>3592</v>
      </c>
      <c r="C677" s="3">
        <v>11.663971</v>
      </c>
      <c r="D677" s="3">
        <v>512</v>
      </c>
      <c r="E677" s="3">
        <v>7.197016</v>
      </c>
      <c r="F677" s="3">
        <v>280</v>
      </c>
      <c r="G677" s="3">
        <v>15.12416</v>
      </c>
      <c r="H677" s="3">
        <v>711</v>
      </c>
      <c r="I677" s="3">
        <v>0.248949</v>
      </c>
      <c r="J677" s="3">
        <v>12</v>
      </c>
      <c r="K677" s="3">
        <v>0.152882</v>
      </c>
      <c r="L677" s="3">
        <v>8</v>
      </c>
      <c r="M677" s="3">
        <v>0.146998</v>
      </c>
      <c r="N677">
        <v>7</v>
      </c>
      <c r="O677" s="16">
        <v>1.99834251976049e-41</v>
      </c>
      <c r="P677">
        <v>-6.35733842337728</v>
      </c>
      <c r="Q677" t="s">
        <v>131</v>
      </c>
      <c r="R677" t="s">
        <v>186</v>
      </c>
      <c r="S677" t="s">
        <v>187</v>
      </c>
      <c r="T677" t="s">
        <v>3593</v>
      </c>
      <c r="U677" t="s">
        <v>3594</v>
      </c>
      <c r="V677" t="s">
        <v>3595</v>
      </c>
      <c r="W677" t="s">
        <v>3596</v>
      </c>
      <c r="X677" t="s">
        <v>3597</v>
      </c>
      <c r="Y677" t="s">
        <v>181</v>
      </c>
      <c r="Z677" t="s">
        <v>3598</v>
      </c>
      <c r="AA677" t="s">
        <v>83</v>
      </c>
      <c r="AB677" t="s">
        <v>191</v>
      </c>
      <c r="AC677" t="s">
        <v>3599</v>
      </c>
      <c r="AD677" t="s">
        <v>3600</v>
      </c>
    </row>
    <row r="678" spans="1:30">
      <c r="A678" t="s">
        <v>3601</v>
      </c>
      <c r="B678" t="s">
        <v>3601</v>
      </c>
      <c r="C678" s="3">
        <v>0.645866</v>
      </c>
      <c r="D678" s="3">
        <v>14</v>
      </c>
      <c r="E678" s="3">
        <v>0.211572</v>
      </c>
      <c r="F678" s="3">
        <v>4</v>
      </c>
      <c r="G678" s="3">
        <v>0.172109</v>
      </c>
      <c r="H678" s="3">
        <v>4</v>
      </c>
      <c r="I678" s="3">
        <v>4.460636</v>
      </c>
      <c r="J678" s="3">
        <v>101</v>
      </c>
      <c r="K678" s="3">
        <v>5.081769</v>
      </c>
      <c r="L678" s="3">
        <v>123</v>
      </c>
      <c r="M678" s="3">
        <v>3.134306</v>
      </c>
      <c r="N678">
        <v>69</v>
      </c>
      <c r="O678">
        <v>0.000177500929040264</v>
      </c>
      <c r="P678">
        <v>2.80595887541358</v>
      </c>
      <c r="Q678" t="s">
        <v>157</v>
      </c>
      <c r="R678" t="s">
        <v>412</v>
      </c>
      <c r="S678" t="s">
        <v>413</v>
      </c>
      <c r="T678" t="s">
        <v>3602</v>
      </c>
      <c r="U678" t="s">
        <v>3603</v>
      </c>
      <c r="V678" t="s">
        <v>1807</v>
      </c>
      <c r="W678" t="s">
        <v>136</v>
      </c>
      <c r="X678" t="s">
        <v>136</v>
      </c>
      <c r="Y678" t="s">
        <v>3604</v>
      </c>
      <c r="Z678" t="s">
        <v>3605</v>
      </c>
      <c r="AA678" t="s">
        <v>85</v>
      </c>
      <c r="AB678" t="s">
        <v>342</v>
      </c>
      <c r="AC678" t="s">
        <v>3606</v>
      </c>
      <c r="AD678" t="s">
        <v>3607</v>
      </c>
    </row>
    <row r="679" spans="1:30">
      <c r="A679" t="s">
        <v>3608</v>
      </c>
      <c r="B679" t="s">
        <v>3608</v>
      </c>
      <c r="C679" s="3">
        <v>39.153179</v>
      </c>
      <c r="D679" s="3">
        <v>4066</v>
      </c>
      <c r="E679" s="3">
        <v>46.360043</v>
      </c>
      <c r="F679" s="3">
        <v>4264</v>
      </c>
      <c r="G679" s="3">
        <v>32.476681</v>
      </c>
      <c r="H679" s="3">
        <v>3616</v>
      </c>
      <c r="I679" s="3">
        <v>4.533764</v>
      </c>
      <c r="J679" s="3">
        <v>511</v>
      </c>
      <c r="K679" s="3">
        <v>6.027095</v>
      </c>
      <c r="L679" s="3">
        <v>725</v>
      </c>
      <c r="M679" s="3">
        <v>6.78373</v>
      </c>
      <c r="N679">
        <v>736</v>
      </c>
      <c r="O679" s="16">
        <v>5.67704003392424e-11</v>
      </c>
      <c r="P679">
        <v>-3.41408132320697</v>
      </c>
      <c r="Q679" t="s">
        <v>131</v>
      </c>
      <c r="R679" t="s">
        <v>190</v>
      </c>
      <c r="S679" t="s">
        <v>191</v>
      </c>
      <c r="T679" t="s">
        <v>3278</v>
      </c>
      <c r="U679" t="s">
        <v>3609</v>
      </c>
      <c r="V679" t="s">
        <v>180</v>
      </c>
      <c r="W679" t="s">
        <v>136</v>
      </c>
      <c r="X679" t="s">
        <v>136</v>
      </c>
      <c r="Y679" t="s">
        <v>2847</v>
      </c>
      <c r="Z679" t="s">
        <v>2848</v>
      </c>
      <c r="AA679" t="s">
        <v>83</v>
      </c>
      <c r="AB679" t="s">
        <v>191</v>
      </c>
      <c r="AC679" t="s">
        <v>3610</v>
      </c>
      <c r="AD679" t="s">
        <v>184</v>
      </c>
    </row>
    <row r="680" spans="1:30">
      <c r="A680" t="s">
        <v>3611</v>
      </c>
      <c r="B680" t="s">
        <v>3611</v>
      </c>
      <c r="C680" s="3">
        <v>19.587301</v>
      </c>
      <c r="D680" s="3">
        <v>179</v>
      </c>
      <c r="E680" s="3">
        <v>2.472582</v>
      </c>
      <c r="F680" s="3">
        <v>20</v>
      </c>
      <c r="G680" s="3">
        <v>11.440075</v>
      </c>
      <c r="H680" s="3">
        <v>112</v>
      </c>
      <c r="I680" s="3">
        <v>56.362701</v>
      </c>
      <c r="J680" s="3">
        <v>557</v>
      </c>
      <c r="K680" s="3">
        <v>116.242386</v>
      </c>
      <c r="L680" s="3">
        <v>1227</v>
      </c>
      <c r="M680" s="3">
        <v>59.058746</v>
      </c>
      <c r="N680">
        <v>562</v>
      </c>
      <c r="O680">
        <v>0.00120078777291763</v>
      </c>
      <c r="P680">
        <v>2.21933457294733</v>
      </c>
      <c r="Q680" t="s">
        <v>157</v>
      </c>
      <c r="R680" t="s">
        <v>170</v>
      </c>
      <c r="S680" t="s">
        <v>171</v>
      </c>
      <c r="T680" t="s">
        <v>437</v>
      </c>
      <c r="U680" t="s">
        <v>3612</v>
      </c>
      <c r="V680" t="s">
        <v>3613</v>
      </c>
      <c r="W680" t="s">
        <v>186</v>
      </c>
      <c r="X680" t="s">
        <v>187</v>
      </c>
      <c r="Y680" t="s">
        <v>3614</v>
      </c>
      <c r="Z680" t="s">
        <v>3615</v>
      </c>
      <c r="AA680" t="s">
        <v>209</v>
      </c>
      <c r="AB680" t="s">
        <v>187</v>
      </c>
      <c r="AC680" t="s">
        <v>3616</v>
      </c>
      <c r="AD680" t="s">
        <v>443</v>
      </c>
    </row>
    <row r="681" spans="1:30">
      <c r="A681" t="s">
        <v>3617</v>
      </c>
      <c r="B681" t="s">
        <v>3617</v>
      </c>
      <c r="C681" s="3">
        <v>20.809811</v>
      </c>
      <c r="D681" s="3">
        <v>276</v>
      </c>
      <c r="E681" s="3">
        <v>28.88386</v>
      </c>
      <c r="F681" s="3">
        <v>339</v>
      </c>
      <c r="G681" s="3">
        <v>13.201586</v>
      </c>
      <c r="H681" s="3">
        <v>188</v>
      </c>
      <c r="I681" s="3">
        <v>4.925482</v>
      </c>
      <c r="J681" s="3">
        <v>71</v>
      </c>
      <c r="K681" s="3">
        <v>4.226599</v>
      </c>
      <c r="L681" s="3">
        <v>65</v>
      </c>
      <c r="M681" s="3">
        <v>8.336367</v>
      </c>
      <c r="N681">
        <v>116</v>
      </c>
      <c r="O681">
        <v>0.000273908599723127</v>
      </c>
      <c r="P681">
        <v>-2.51441532485987</v>
      </c>
      <c r="Q681" t="s">
        <v>131</v>
      </c>
      <c r="R681" t="s">
        <v>136</v>
      </c>
      <c r="S681" t="s">
        <v>136</v>
      </c>
      <c r="T681" t="s">
        <v>136</v>
      </c>
      <c r="U681" t="s">
        <v>136</v>
      </c>
      <c r="V681" t="s">
        <v>136</v>
      </c>
      <c r="W681" t="s">
        <v>136</v>
      </c>
      <c r="X681" t="s">
        <v>136</v>
      </c>
      <c r="Y681" t="s">
        <v>136</v>
      </c>
      <c r="Z681" t="s">
        <v>136</v>
      </c>
      <c r="AA681" t="s">
        <v>136</v>
      </c>
      <c r="AB681" t="s">
        <v>136</v>
      </c>
      <c r="AC681" t="s">
        <v>136</v>
      </c>
      <c r="AD681" t="s">
        <v>136</v>
      </c>
    </row>
    <row r="682" spans="1:30">
      <c r="A682" t="s">
        <v>3618</v>
      </c>
      <c r="B682" t="s">
        <v>3618</v>
      </c>
      <c r="C682" s="3">
        <v>0.748728</v>
      </c>
      <c r="D682" s="3">
        <v>38</v>
      </c>
      <c r="E682" s="3">
        <v>0.088128</v>
      </c>
      <c r="F682" s="3">
        <v>4</v>
      </c>
      <c r="G682" s="3">
        <v>0.707265</v>
      </c>
      <c r="H682" s="3">
        <v>39</v>
      </c>
      <c r="I682" s="3">
        <v>4.536347</v>
      </c>
      <c r="J682" s="3">
        <v>250</v>
      </c>
      <c r="K682" s="3">
        <v>4.271048</v>
      </c>
      <c r="L682" s="3">
        <v>251</v>
      </c>
      <c r="M682" s="3">
        <v>3.440568</v>
      </c>
      <c r="N682">
        <v>183</v>
      </c>
      <c r="O682">
        <v>0.000338383961174289</v>
      </c>
      <c r="P682">
        <v>2.36840589904864</v>
      </c>
      <c r="Q682" t="s">
        <v>157</v>
      </c>
      <c r="R682" t="s">
        <v>136</v>
      </c>
      <c r="S682" t="s">
        <v>136</v>
      </c>
      <c r="T682" t="s">
        <v>3619</v>
      </c>
      <c r="U682" t="s">
        <v>136</v>
      </c>
      <c r="V682" t="s">
        <v>136</v>
      </c>
      <c r="W682" t="s">
        <v>136</v>
      </c>
      <c r="X682" t="s">
        <v>136</v>
      </c>
      <c r="Y682" t="s">
        <v>3620</v>
      </c>
      <c r="Z682" t="s">
        <v>3621</v>
      </c>
      <c r="AA682" t="s">
        <v>164</v>
      </c>
      <c r="AB682" t="s">
        <v>165</v>
      </c>
      <c r="AC682" t="s">
        <v>3622</v>
      </c>
      <c r="AD682" t="s">
        <v>3623</v>
      </c>
    </row>
    <row r="683" spans="1:30">
      <c r="A683" t="s">
        <v>3624</v>
      </c>
      <c r="B683" t="s">
        <v>3624</v>
      </c>
      <c r="C683" s="3">
        <v>195.701981</v>
      </c>
      <c r="D683" s="3">
        <v>4035</v>
      </c>
      <c r="E683" s="3">
        <v>278.022644</v>
      </c>
      <c r="F683" s="3">
        <v>5078</v>
      </c>
      <c r="G683" s="3">
        <v>122.393715</v>
      </c>
      <c r="H683" s="3">
        <v>2706</v>
      </c>
      <c r="I683" s="3">
        <v>27.647297</v>
      </c>
      <c r="J683" s="3">
        <v>619</v>
      </c>
      <c r="K683" s="3">
        <v>46.784622</v>
      </c>
      <c r="L683" s="3">
        <v>1118</v>
      </c>
      <c r="M683" s="3">
        <v>68.892281</v>
      </c>
      <c r="N683">
        <v>1483</v>
      </c>
      <c r="O683" s="16">
        <v>8.28787642444821e-5</v>
      </c>
      <c r="P683">
        <v>-2.71255440055763</v>
      </c>
      <c r="Q683" t="s">
        <v>131</v>
      </c>
      <c r="R683" t="s">
        <v>136</v>
      </c>
      <c r="S683" t="s">
        <v>136</v>
      </c>
      <c r="T683" t="s">
        <v>136</v>
      </c>
      <c r="U683" t="s">
        <v>136</v>
      </c>
      <c r="V683" t="s">
        <v>136</v>
      </c>
      <c r="W683" t="s">
        <v>136</v>
      </c>
      <c r="X683" t="s">
        <v>136</v>
      </c>
      <c r="Y683" t="s">
        <v>136</v>
      </c>
      <c r="Z683" t="s">
        <v>136</v>
      </c>
      <c r="AA683" t="s">
        <v>136</v>
      </c>
      <c r="AB683" t="s">
        <v>136</v>
      </c>
      <c r="AC683" t="s">
        <v>3625</v>
      </c>
      <c r="AD683" t="s">
        <v>136</v>
      </c>
    </row>
    <row r="684" spans="1:30">
      <c r="A684" t="s">
        <v>3626</v>
      </c>
      <c r="B684" t="s">
        <v>3626</v>
      </c>
      <c r="C684" s="3">
        <v>1.216361</v>
      </c>
      <c r="D684" s="3">
        <v>15</v>
      </c>
      <c r="E684" s="3">
        <v>0.181151</v>
      </c>
      <c r="F684" s="3">
        <v>2</v>
      </c>
      <c r="G684" s="3">
        <v>0.609309</v>
      </c>
      <c r="H684" s="3">
        <v>8</v>
      </c>
      <c r="I684" s="3">
        <v>11.835837</v>
      </c>
      <c r="J684" s="3">
        <v>150</v>
      </c>
      <c r="K684" s="3">
        <v>10.526662</v>
      </c>
      <c r="L684" s="3">
        <v>143</v>
      </c>
      <c r="M684" s="3">
        <v>5.17451</v>
      </c>
      <c r="N684">
        <v>64</v>
      </c>
      <c r="O684" s="16">
        <v>7.17366786920245e-5</v>
      </c>
      <c r="P684">
        <v>2.96542362583447</v>
      </c>
      <c r="Q684" t="s">
        <v>157</v>
      </c>
      <c r="R684" t="s">
        <v>186</v>
      </c>
      <c r="S684" t="s">
        <v>187</v>
      </c>
      <c r="T684" t="s">
        <v>437</v>
      </c>
      <c r="U684" t="s">
        <v>3627</v>
      </c>
      <c r="V684" t="s">
        <v>439</v>
      </c>
      <c r="W684" t="s">
        <v>186</v>
      </c>
      <c r="X684" t="s">
        <v>187</v>
      </c>
      <c r="Y684" t="s">
        <v>3628</v>
      </c>
      <c r="Z684" t="s">
        <v>3629</v>
      </c>
      <c r="AA684" t="s">
        <v>209</v>
      </c>
      <c r="AB684" t="s">
        <v>187</v>
      </c>
      <c r="AC684" t="s">
        <v>3630</v>
      </c>
      <c r="AD684" t="s">
        <v>443</v>
      </c>
    </row>
    <row r="685" spans="1:30">
      <c r="A685" t="s">
        <v>3631</v>
      </c>
      <c r="B685" t="s">
        <v>3631</v>
      </c>
      <c r="C685" s="3">
        <v>12.194893</v>
      </c>
      <c r="D685" s="3">
        <v>847</v>
      </c>
      <c r="E685" s="3">
        <v>22.603598</v>
      </c>
      <c r="F685" s="3">
        <v>1391</v>
      </c>
      <c r="G685" s="3">
        <v>10.693008</v>
      </c>
      <c r="H685" s="3">
        <v>797</v>
      </c>
      <c r="I685" s="3">
        <v>2.758172</v>
      </c>
      <c r="J685" s="3">
        <v>208</v>
      </c>
      <c r="K685" s="3">
        <v>8.513267</v>
      </c>
      <c r="L685" s="3">
        <v>685</v>
      </c>
      <c r="M685" s="3">
        <v>3.254646</v>
      </c>
      <c r="N685">
        <v>236</v>
      </c>
      <c r="O685">
        <v>0.00232800220618428</v>
      </c>
      <c r="P685">
        <v>-2.33356995887746</v>
      </c>
      <c r="Q685" t="s">
        <v>131</v>
      </c>
      <c r="R685" t="s">
        <v>316</v>
      </c>
      <c r="S685" t="s">
        <v>317</v>
      </c>
      <c r="T685" t="s">
        <v>136</v>
      </c>
      <c r="U685" t="s">
        <v>3632</v>
      </c>
      <c r="V685" t="s">
        <v>763</v>
      </c>
      <c r="W685" t="s">
        <v>136</v>
      </c>
      <c r="X685" t="s">
        <v>136</v>
      </c>
      <c r="Y685" t="s">
        <v>2263</v>
      </c>
      <c r="Z685" t="s">
        <v>3633</v>
      </c>
      <c r="AA685" t="s">
        <v>164</v>
      </c>
      <c r="AB685" t="s">
        <v>165</v>
      </c>
      <c r="AC685" t="s">
        <v>3634</v>
      </c>
      <c r="AD685" t="s">
        <v>136</v>
      </c>
    </row>
    <row r="686" spans="1:30">
      <c r="A686" t="s">
        <v>3635</v>
      </c>
      <c r="B686" t="s">
        <v>3635</v>
      </c>
      <c r="C686" s="3">
        <v>0.334238</v>
      </c>
      <c r="D686" s="3">
        <v>22</v>
      </c>
      <c r="E686" s="3">
        <v>0</v>
      </c>
      <c r="F686" s="3">
        <v>0</v>
      </c>
      <c r="G686" s="3">
        <v>0.361877</v>
      </c>
      <c r="H686" s="3">
        <v>25</v>
      </c>
      <c r="I686" s="3">
        <v>3.057681</v>
      </c>
      <c r="J686" s="3">
        <v>209</v>
      </c>
      <c r="K686" s="3">
        <v>4.192593</v>
      </c>
      <c r="L686" s="3">
        <v>306</v>
      </c>
      <c r="M686" s="3">
        <v>0.866299</v>
      </c>
      <c r="N686">
        <v>57</v>
      </c>
      <c r="O686">
        <v>0.00963591562577547</v>
      </c>
      <c r="P686">
        <v>2.69007857991096</v>
      </c>
      <c r="Q686" t="s">
        <v>157</v>
      </c>
      <c r="R686" t="s">
        <v>232</v>
      </c>
      <c r="S686" t="s">
        <v>233</v>
      </c>
      <c r="T686" t="s">
        <v>635</v>
      </c>
      <c r="U686" t="s">
        <v>136</v>
      </c>
      <c r="V686" t="s">
        <v>136</v>
      </c>
      <c r="W686" t="s">
        <v>136</v>
      </c>
      <c r="X686" t="s">
        <v>136</v>
      </c>
      <c r="Y686" t="s">
        <v>2681</v>
      </c>
      <c r="Z686" t="s">
        <v>136</v>
      </c>
      <c r="AA686" t="s">
        <v>164</v>
      </c>
      <c r="AB686" t="s">
        <v>165</v>
      </c>
      <c r="AC686" t="s">
        <v>3636</v>
      </c>
      <c r="AD686" t="s">
        <v>640</v>
      </c>
    </row>
    <row r="687" spans="1:30">
      <c r="A687" t="s">
        <v>3637</v>
      </c>
      <c r="B687" t="s">
        <v>3637</v>
      </c>
      <c r="C687" s="3">
        <v>0.366093</v>
      </c>
      <c r="D687" s="3">
        <v>22</v>
      </c>
      <c r="E687" s="3">
        <v>0.134325</v>
      </c>
      <c r="F687" s="3">
        <v>7</v>
      </c>
      <c r="G687" s="3">
        <v>0.555211</v>
      </c>
      <c r="H687" s="3">
        <v>35</v>
      </c>
      <c r="I687" s="3">
        <v>1.405141</v>
      </c>
      <c r="J687" s="3">
        <v>88</v>
      </c>
      <c r="K687" s="3">
        <v>5.40259</v>
      </c>
      <c r="L687" s="3">
        <v>362</v>
      </c>
      <c r="M687" s="3">
        <v>1.656194</v>
      </c>
      <c r="N687">
        <v>100</v>
      </c>
      <c r="O687">
        <v>0.00552524620852834</v>
      </c>
      <c r="P687">
        <v>2.26520204956279</v>
      </c>
      <c r="Q687" t="s">
        <v>157</v>
      </c>
      <c r="R687" t="s">
        <v>241</v>
      </c>
      <c r="S687" t="s">
        <v>242</v>
      </c>
      <c r="T687" t="s">
        <v>2256</v>
      </c>
      <c r="U687" t="s">
        <v>136</v>
      </c>
      <c r="V687" t="s">
        <v>136</v>
      </c>
      <c r="W687" t="s">
        <v>136</v>
      </c>
      <c r="X687" t="s">
        <v>136</v>
      </c>
      <c r="Y687" t="s">
        <v>2600</v>
      </c>
      <c r="Z687" t="s">
        <v>2601</v>
      </c>
      <c r="AA687" t="s">
        <v>248</v>
      </c>
      <c r="AB687" t="s">
        <v>242</v>
      </c>
      <c r="AC687" t="s">
        <v>3638</v>
      </c>
      <c r="AD687" t="s">
        <v>144</v>
      </c>
    </row>
    <row r="688" spans="1:30">
      <c r="A688" t="s">
        <v>3639</v>
      </c>
      <c r="B688" t="s">
        <v>3639</v>
      </c>
      <c r="C688" s="3">
        <v>5.354975</v>
      </c>
      <c r="D688" s="3">
        <v>44</v>
      </c>
      <c r="E688" s="3">
        <v>10.210522</v>
      </c>
      <c r="F688" s="3">
        <v>73</v>
      </c>
      <c r="G688" s="3">
        <v>4.36306</v>
      </c>
      <c r="H688" s="3">
        <v>38</v>
      </c>
      <c r="I688" s="3">
        <v>3.119633</v>
      </c>
      <c r="J688" s="3">
        <v>28</v>
      </c>
      <c r="K688" s="3">
        <v>1.080841</v>
      </c>
      <c r="L688" s="3">
        <v>11</v>
      </c>
      <c r="M688" s="3">
        <v>0.908313</v>
      </c>
      <c r="N688">
        <v>8</v>
      </c>
      <c r="O688">
        <v>0.00383995291886159</v>
      </c>
      <c r="P688">
        <v>-2.56776769139596</v>
      </c>
      <c r="Q688" t="s">
        <v>131</v>
      </c>
      <c r="R688" t="s">
        <v>136</v>
      </c>
      <c r="S688" t="s">
        <v>136</v>
      </c>
      <c r="T688" t="s">
        <v>136</v>
      </c>
      <c r="U688" t="s">
        <v>136</v>
      </c>
      <c r="V688" t="s">
        <v>136</v>
      </c>
      <c r="W688" t="s">
        <v>136</v>
      </c>
      <c r="X688" t="s">
        <v>136</v>
      </c>
      <c r="Y688" t="s">
        <v>1492</v>
      </c>
      <c r="Z688" t="s">
        <v>3640</v>
      </c>
      <c r="AA688" t="s">
        <v>164</v>
      </c>
      <c r="AB688" t="s">
        <v>165</v>
      </c>
      <c r="AC688" t="s">
        <v>3641</v>
      </c>
      <c r="AD688" t="s">
        <v>136</v>
      </c>
    </row>
    <row r="689" spans="1:30">
      <c r="A689" t="s">
        <v>3642</v>
      </c>
      <c r="B689" t="s">
        <v>3642</v>
      </c>
      <c r="C689" s="3">
        <v>162.458206</v>
      </c>
      <c r="D689" s="3">
        <v>8560</v>
      </c>
      <c r="E689" s="3">
        <v>161.207047</v>
      </c>
      <c r="F689" s="3">
        <v>7524</v>
      </c>
      <c r="G689" s="3">
        <v>279.436554</v>
      </c>
      <c r="H689" s="3">
        <v>15786</v>
      </c>
      <c r="I689" s="3">
        <v>41.845619</v>
      </c>
      <c r="J689" s="3">
        <v>2392</v>
      </c>
      <c r="K689" s="3">
        <v>84.061752</v>
      </c>
      <c r="L689" s="3">
        <v>5130</v>
      </c>
      <c r="M689" s="3">
        <v>90.139633</v>
      </c>
      <c r="N689">
        <v>4959</v>
      </c>
      <c r="O689">
        <v>0.000149303946340085</v>
      </c>
      <c r="P689">
        <v>-2.06244725474234</v>
      </c>
      <c r="Q689" t="s">
        <v>131</v>
      </c>
      <c r="R689" t="s">
        <v>136</v>
      </c>
      <c r="S689" t="s">
        <v>136</v>
      </c>
      <c r="T689" t="s">
        <v>243</v>
      </c>
      <c r="U689" t="s">
        <v>3643</v>
      </c>
      <c r="V689" t="s">
        <v>329</v>
      </c>
      <c r="W689" t="s">
        <v>136</v>
      </c>
      <c r="X689" t="s">
        <v>136</v>
      </c>
      <c r="Y689" t="s">
        <v>711</v>
      </c>
      <c r="Z689" t="s">
        <v>3390</v>
      </c>
      <c r="AA689" t="s">
        <v>248</v>
      </c>
      <c r="AB689" t="s">
        <v>242</v>
      </c>
      <c r="AC689" t="s">
        <v>3644</v>
      </c>
      <c r="AD689" t="s">
        <v>250</v>
      </c>
    </row>
    <row r="690" spans="1:30">
      <c r="A690" t="s">
        <v>3645</v>
      </c>
      <c r="B690" t="s">
        <v>3645</v>
      </c>
      <c r="C690" s="3">
        <v>15.382885</v>
      </c>
      <c r="D690" s="3">
        <v>783</v>
      </c>
      <c r="E690" s="3">
        <v>63.158058</v>
      </c>
      <c r="F690" s="3">
        <v>2848</v>
      </c>
      <c r="G690" s="3">
        <v>26.48451</v>
      </c>
      <c r="H690" s="3">
        <v>1446</v>
      </c>
      <c r="I690" s="3">
        <v>3.112546</v>
      </c>
      <c r="J690" s="3">
        <v>172</v>
      </c>
      <c r="K690" s="3">
        <v>4.69041</v>
      </c>
      <c r="L690" s="3">
        <v>277</v>
      </c>
      <c r="M690" s="3">
        <v>6.947573</v>
      </c>
      <c r="N690">
        <v>370</v>
      </c>
      <c r="O690" s="16">
        <v>1.51817030008349e-5</v>
      </c>
      <c r="P690">
        <v>-3.48025781009363</v>
      </c>
      <c r="Q690" t="s">
        <v>131</v>
      </c>
      <c r="R690" t="s">
        <v>136</v>
      </c>
      <c r="S690" t="s">
        <v>136</v>
      </c>
      <c r="T690" t="s">
        <v>3646</v>
      </c>
      <c r="U690" t="s">
        <v>136</v>
      </c>
      <c r="V690" t="s">
        <v>136</v>
      </c>
      <c r="W690" t="s">
        <v>136</v>
      </c>
      <c r="X690" t="s">
        <v>136</v>
      </c>
      <c r="Y690" t="s">
        <v>654</v>
      </c>
      <c r="Z690" t="s">
        <v>3647</v>
      </c>
      <c r="AA690" t="s">
        <v>164</v>
      </c>
      <c r="AB690" t="s">
        <v>165</v>
      </c>
      <c r="AC690" t="s">
        <v>3648</v>
      </c>
      <c r="AD690" t="s">
        <v>1863</v>
      </c>
    </row>
    <row r="691" spans="1:30">
      <c r="A691" t="s">
        <v>3649</v>
      </c>
      <c r="B691" t="s">
        <v>3649</v>
      </c>
      <c r="C691" s="3">
        <v>4.127269</v>
      </c>
      <c r="D691" s="3">
        <v>160</v>
      </c>
      <c r="E691" s="3">
        <v>1.92337</v>
      </c>
      <c r="F691" s="3">
        <v>66</v>
      </c>
      <c r="G691" s="3">
        <v>3.803792</v>
      </c>
      <c r="H691" s="3">
        <v>158</v>
      </c>
      <c r="I691" s="3">
        <v>32.648312</v>
      </c>
      <c r="J691" s="3">
        <v>1365</v>
      </c>
      <c r="K691" s="3">
        <v>19.182831</v>
      </c>
      <c r="L691" s="3">
        <v>856</v>
      </c>
      <c r="M691" s="3">
        <v>15.041662</v>
      </c>
      <c r="N691">
        <v>606</v>
      </c>
      <c r="O691" s="16">
        <v>1.72306752027885e-6</v>
      </c>
      <c r="P691">
        <v>2.09156089662371</v>
      </c>
      <c r="Q691" t="s">
        <v>157</v>
      </c>
      <c r="R691" t="s">
        <v>305</v>
      </c>
      <c r="S691" t="s">
        <v>142</v>
      </c>
      <c r="T691" t="s">
        <v>3650</v>
      </c>
      <c r="U691" t="s">
        <v>3651</v>
      </c>
      <c r="V691" t="s">
        <v>1042</v>
      </c>
      <c r="W691" t="s">
        <v>254</v>
      </c>
      <c r="X691" t="s">
        <v>255</v>
      </c>
      <c r="Y691" t="s">
        <v>3652</v>
      </c>
      <c r="Z691" t="s">
        <v>3653</v>
      </c>
      <c r="AA691" t="s">
        <v>164</v>
      </c>
      <c r="AB691" t="s">
        <v>165</v>
      </c>
      <c r="AC691" t="s">
        <v>3654</v>
      </c>
      <c r="AD691" t="s">
        <v>3655</v>
      </c>
    </row>
    <row r="692" spans="1:30">
      <c r="A692" t="s">
        <v>3656</v>
      </c>
      <c r="B692" t="s">
        <v>136</v>
      </c>
      <c r="C692" s="3">
        <v>3.117174</v>
      </c>
      <c r="D692" s="3">
        <v>85</v>
      </c>
      <c r="E692" s="3">
        <v>2.017314</v>
      </c>
      <c r="F692" s="3">
        <v>49</v>
      </c>
      <c r="G692" s="3">
        <v>2.932061</v>
      </c>
      <c r="H692" s="3">
        <v>85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>
        <v>0</v>
      </c>
      <c r="O692" s="16">
        <v>1.98530845436882e-11</v>
      </c>
      <c r="P692">
        <v>-7.63137429729569</v>
      </c>
      <c r="Q692" t="s">
        <v>131</v>
      </c>
      <c r="R692" t="s">
        <v>136</v>
      </c>
      <c r="S692" t="s">
        <v>136</v>
      </c>
      <c r="T692" t="s">
        <v>3657</v>
      </c>
      <c r="U692" t="s">
        <v>3658</v>
      </c>
      <c r="V692" t="s">
        <v>136</v>
      </c>
      <c r="W692" t="s">
        <v>136</v>
      </c>
      <c r="X692" t="s">
        <v>136</v>
      </c>
      <c r="Y692" t="s">
        <v>136</v>
      </c>
      <c r="Z692" t="s">
        <v>3659</v>
      </c>
      <c r="AA692" t="s">
        <v>48</v>
      </c>
      <c r="AB692" t="s">
        <v>326</v>
      </c>
      <c r="AC692" t="s">
        <v>3660</v>
      </c>
      <c r="AD692" t="s">
        <v>877</v>
      </c>
    </row>
    <row r="693" spans="1:30">
      <c r="A693" t="s">
        <v>3661</v>
      </c>
      <c r="B693" t="s">
        <v>3661</v>
      </c>
      <c r="C693" s="3">
        <v>2.397005</v>
      </c>
      <c r="D693" s="3">
        <v>135</v>
      </c>
      <c r="E693" s="3">
        <v>0.232875</v>
      </c>
      <c r="F693" s="3">
        <v>12</v>
      </c>
      <c r="G693" s="3">
        <v>1.597225</v>
      </c>
      <c r="H693" s="3">
        <v>97</v>
      </c>
      <c r="I693" s="3">
        <v>9.969476</v>
      </c>
      <c r="J693" s="3">
        <v>607</v>
      </c>
      <c r="K693" s="3">
        <v>28.121775</v>
      </c>
      <c r="L693" s="3">
        <v>1829</v>
      </c>
      <c r="M693" s="3">
        <v>3.965734</v>
      </c>
      <c r="N693">
        <v>233</v>
      </c>
      <c r="O693">
        <v>0.0028413779088304</v>
      </c>
      <c r="P693">
        <v>2.62441836650581</v>
      </c>
      <c r="Q693" t="s">
        <v>157</v>
      </c>
      <c r="R693" t="s">
        <v>170</v>
      </c>
      <c r="S693" t="s">
        <v>171</v>
      </c>
      <c r="T693" t="s">
        <v>225</v>
      </c>
      <c r="U693" t="s">
        <v>3662</v>
      </c>
      <c r="V693" t="s">
        <v>136</v>
      </c>
      <c r="W693" t="s">
        <v>170</v>
      </c>
      <c r="X693" t="s">
        <v>171</v>
      </c>
      <c r="Y693" t="s">
        <v>227</v>
      </c>
      <c r="Z693" t="s">
        <v>1718</v>
      </c>
      <c r="AA693" t="s">
        <v>174</v>
      </c>
      <c r="AB693" t="s">
        <v>171</v>
      </c>
      <c r="AC693" t="s">
        <v>1719</v>
      </c>
      <c r="AD693" t="s">
        <v>230</v>
      </c>
    </row>
    <row r="694" spans="1:30">
      <c r="A694" t="s">
        <v>3663</v>
      </c>
      <c r="B694" t="s">
        <v>3663</v>
      </c>
      <c r="C694" s="3">
        <v>29.281593</v>
      </c>
      <c r="D694" s="3">
        <v>177</v>
      </c>
      <c r="E694" s="3">
        <v>136.861328</v>
      </c>
      <c r="F694" s="3">
        <v>733</v>
      </c>
      <c r="G694" s="3">
        <v>12.578463</v>
      </c>
      <c r="H694" s="3">
        <v>82</v>
      </c>
      <c r="I694" s="3">
        <v>11.74526</v>
      </c>
      <c r="J694" s="3">
        <v>77</v>
      </c>
      <c r="K694" s="3">
        <v>14.335026</v>
      </c>
      <c r="L694" s="3">
        <v>101</v>
      </c>
      <c r="M694" s="3">
        <v>12.25371</v>
      </c>
      <c r="N694">
        <v>78</v>
      </c>
      <c r="O694">
        <v>0.00305624087710749</v>
      </c>
      <c r="P694">
        <v>-2.91573157775564</v>
      </c>
      <c r="Q694" t="s">
        <v>131</v>
      </c>
      <c r="R694" t="s">
        <v>136</v>
      </c>
      <c r="S694" t="s">
        <v>136</v>
      </c>
      <c r="T694" t="s">
        <v>1511</v>
      </c>
      <c r="U694" t="s">
        <v>136</v>
      </c>
      <c r="V694" t="s">
        <v>136</v>
      </c>
      <c r="W694" t="s">
        <v>136</v>
      </c>
      <c r="X694" t="s">
        <v>136</v>
      </c>
      <c r="Y694" t="s">
        <v>3664</v>
      </c>
      <c r="Z694" t="s">
        <v>3665</v>
      </c>
      <c r="AA694" t="s">
        <v>164</v>
      </c>
      <c r="AB694" t="s">
        <v>165</v>
      </c>
      <c r="AC694" t="s">
        <v>3666</v>
      </c>
      <c r="AD694" t="s">
        <v>281</v>
      </c>
    </row>
    <row r="695" spans="1:30">
      <c r="A695" t="s">
        <v>3667</v>
      </c>
      <c r="B695" t="s">
        <v>3667</v>
      </c>
      <c r="C695" s="3">
        <v>0.168554</v>
      </c>
      <c r="D695" s="3">
        <v>15</v>
      </c>
      <c r="E695" s="3">
        <v>0.065751</v>
      </c>
      <c r="F695" s="3">
        <v>5</v>
      </c>
      <c r="G695" s="3">
        <v>0.645507</v>
      </c>
      <c r="H695" s="3">
        <v>58</v>
      </c>
      <c r="I695" s="3">
        <v>1.839841</v>
      </c>
      <c r="J695" s="3">
        <v>166</v>
      </c>
      <c r="K695" s="3">
        <v>12.995771</v>
      </c>
      <c r="L695" s="3">
        <v>1251</v>
      </c>
      <c r="M695" s="3">
        <v>0.381065</v>
      </c>
      <c r="N695">
        <v>34</v>
      </c>
      <c r="O695">
        <v>0.00694358646738462</v>
      </c>
      <c r="P695">
        <v>3.05511315734431</v>
      </c>
      <c r="Q695" t="s">
        <v>157</v>
      </c>
      <c r="R695" t="s">
        <v>186</v>
      </c>
      <c r="S695" t="s">
        <v>187</v>
      </c>
      <c r="T695" t="s">
        <v>136</v>
      </c>
      <c r="U695" t="s">
        <v>3668</v>
      </c>
      <c r="V695" t="s">
        <v>136</v>
      </c>
      <c r="W695" t="s">
        <v>1174</v>
      </c>
      <c r="X695" t="s">
        <v>1175</v>
      </c>
      <c r="Y695" t="s">
        <v>3193</v>
      </c>
      <c r="Z695" t="s">
        <v>3669</v>
      </c>
      <c r="AA695" t="s">
        <v>164</v>
      </c>
      <c r="AB695" t="s">
        <v>165</v>
      </c>
      <c r="AC695" t="s">
        <v>3670</v>
      </c>
      <c r="AD695" t="s">
        <v>136</v>
      </c>
    </row>
    <row r="696" spans="1:30">
      <c r="A696" t="s">
        <v>3671</v>
      </c>
      <c r="B696" t="s">
        <v>3671</v>
      </c>
      <c r="C696" s="3">
        <v>11.022618</v>
      </c>
      <c r="D696" s="3">
        <v>977</v>
      </c>
      <c r="E696" s="3">
        <v>9.337485</v>
      </c>
      <c r="F696" s="3">
        <v>733</v>
      </c>
      <c r="G696" s="3">
        <v>2.221367</v>
      </c>
      <c r="H696" s="3">
        <v>211</v>
      </c>
      <c r="I696" s="3">
        <v>1.835894</v>
      </c>
      <c r="J696" s="3">
        <v>177</v>
      </c>
      <c r="K696" s="3">
        <v>1.438943</v>
      </c>
      <c r="L696" s="3">
        <v>148</v>
      </c>
      <c r="M696" s="3">
        <v>1.42501</v>
      </c>
      <c r="N696">
        <v>132</v>
      </c>
      <c r="O696" s="16">
        <v>7.73060689563953e-5</v>
      </c>
      <c r="P696">
        <v>-2.86608638108408</v>
      </c>
      <c r="Q696" t="s">
        <v>131</v>
      </c>
      <c r="R696" t="s">
        <v>190</v>
      </c>
      <c r="S696" t="s">
        <v>191</v>
      </c>
      <c r="T696" t="s">
        <v>178</v>
      </c>
      <c r="U696" t="s">
        <v>3672</v>
      </c>
      <c r="V696" t="s">
        <v>264</v>
      </c>
      <c r="W696" t="s">
        <v>136</v>
      </c>
      <c r="X696" t="s">
        <v>136</v>
      </c>
      <c r="Y696" t="s">
        <v>181</v>
      </c>
      <c r="Z696" t="s">
        <v>3673</v>
      </c>
      <c r="AA696" t="s">
        <v>83</v>
      </c>
      <c r="AB696" t="s">
        <v>191</v>
      </c>
      <c r="AC696" t="s">
        <v>3674</v>
      </c>
      <c r="AD696" t="s">
        <v>184</v>
      </c>
    </row>
    <row r="697" spans="1:30">
      <c r="A697" t="s">
        <v>3675</v>
      </c>
      <c r="B697" t="s">
        <v>3675</v>
      </c>
      <c r="C697" s="3">
        <v>0.675128</v>
      </c>
      <c r="D697" s="3">
        <v>41</v>
      </c>
      <c r="E697" s="3">
        <v>0.069992</v>
      </c>
      <c r="F697" s="3">
        <v>4</v>
      </c>
      <c r="G697" s="3">
        <v>0.596192</v>
      </c>
      <c r="H697" s="3">
        <v>39</v>
      </c>
      <c r="I697" s="3">
        <v>4.880625</v>
      </c>
      <c r="J697" s="3">
        <v>318</v>
      </c>
      <c r="K697" s="3">
        <v>7.858676</v>
      </c>
      <c r="L697" s="3">
        <v>547</v>
      </c>
      <c r="M697" s="3">
        <v>3.226962</v>
      </c>
      <c r="N697">
        <v>203</v>
      </c>
      <c r="O697" s="16">
        <v>5.12234314012182e-5</v>
      </c>
      <c r="P697">
        <v>2.9005233298901</v>
      </c>
      <c r="Q697" t="s">
        <v>157</v>
      </c>
      <c r="R697" t="s">
        <v>136</v>
      </c>
      <c r="S697" t="s">
        <v>136</v>
      </c>
      <c r="T697" t="s">
        <v>2251</v>
      </c>
      <c r="U697" t="s">
        <v>136</v>
      </c>
      <c r="V697" t="s">
        <v>136</v>
      </c>
      <c r="W697" t="s">
        <v>136</v>
      </c>
      <c r="X697" t="s">
        <v>136</v>
      </c>
      <c r="Y697" t="s">
        <v>2252</v>
      </c>
      <c r="Z697" t="s">
        <v>3676</v>
      </c>
      <c r="AA697" t="s">
        <v>164</v>
      </c>
      <c r="AB697" t="s">
        <v>165</v>
      </c>
      <c r="AC697" t="s">
        <v>3677</v>
      </c>
      <c r="AD697" t="s">
        <v>281</v>
      </c>
    </row>
    <row r="698" spans="1:30">
      <c r="A698" t="s">
        <v>3678</v>
      </c>
      <c r="B698" t="s">
        <v>3678</v>
      </c>
      <c r="C698" s="3">
        <v>0.092016</v>
      </c>
      <c r="D698" s="3">
        <v>9</v>
      </c>
      <c r="E698" s="3">
        <v>0.099802</v>
      </c>
      <c r="F698" s="3">
        <v>9</v>
      </c>
      <c r="G698" s="3">
        <v>0.123553</v>
      </c>
      <c r="H698" s="3">
        <v>13</v>
      </c>
      <c r="I698" s="3">
        <v>2.367913</v>
      </c>
      <c r="J698" s="3">
        <v>247</v>
      </c>
      <c r="K698" s="3">
        <v>5.61062</v>
      </c>
      <c r="L698" s="3">
        <v>625</v>
      </c>
      <c r="M698" s="3">
        <v>0.778394</v>
      </c>
      <c r="N698">
        <v>79</v>
      </c>
      <c r="O698" s="16">
        <v>6.21039333760094e-6</v>
      </c>
      <c r="P698">
        <v>3.73613513103351</v>
      </c>
      <c r="Q698" t="s">
        <v>157</v>
      </c>
      <c r="R698" t="s">
        <v>136</v>
      </c>
      <c r="S698" t="s">
        <v>136</v>
      </c>
      <c r="T698" t="s">
        <v>3679</v>
      </c>
      <c r="U698" t="s">
        <v>3680</v>
      </c>
      <c r="V698" t="s">
        <v>136</v>
      </c>
      <c r="W698" t="s">
        <v>366</v>
      </c>
      <c r="X698" t="s">
        <v>367</v>
      </c>
      <c r="Y698" t="s">
        <v>3681</v>
      </c>
      <c r="Z698" t="s">
        <v>3682</v>
      </c>
      <c r="AA698" t="s">
        <v>83</v>
      </c>
      <c r="AB698" t="s">
        <v>191</v>
      </c>
      <c r="AC698" t="s">
        <v>3683</v>
      </c>
      <c r="AD698" t="s">
        <v>3684</v>
      </c>
    </row>
    <row r="699" spans="1:30">
      <c r="A699" t="s">
        <v>3685</v>
      </c>
      <c r="B699" t="s">
        <v>3685</v>
      </c>
      <c r="C699" s="3">
        <v>40.374317</v>
      </c>
      <c r="D699" s="3">
        <v>555</v>
      </c>
      <c r="E699" s="3">
        <v>152.617691</v>
      </c>
      <c r="F699" s="3">
        <v>1859</v>
      </c>
      <c r="G699" s="3">
        <v>33.912807</v>
      </c>
      <c r="H699" s="3">
        <v>500</v>
      </c>
      <c r="I699" s="3">
        <v>1.375402</v>
      </c>
      <c r="J699" s="3">
        <v>21</v>
      </c>
      <c r="K699" s="3">
        <v>1.424815</v>
      </c>
      <c r="L699" s="3">
        <v>23</v>
      </c>
      <c r="M699" s="3">
        <v>2.641031</v>
      </c>
      <c r="N699">
        <v>38</v>
      </c>
      <c r="O699" s="16">
        <v>4.35906825171958e-12</v>
      </c>
      <c r="P699">
        <v>-5.79405957890309</v>
      </c>
      <c r="Q699" t="s">
        <v>131</v>
      </c>
      <c r="R699" t="s">
        <v>136</v>
      </c>
      <c r="S699" t="s">
        <v>136</v>
      </c>
      <c r="T699" t="s">
        <v>168</v>
      </c>
      <c r="U699" t="s">
        <v>3686</v>
      </c>
      <c r="V699" t="s">
        <v>136</v>
      </c>
      <c r="W699" t="s">
        <v>170</v>
      </c>
      <c r="X699" t="s">
        <v>171</v>
      </c>
      <c r="Y699" t="s">
        <v>172</v>
      </c>
      <c r="Z699" t="s">
        <v>3687</v>
      </c>
      <c r="AA699" t="s">
        <v>174</v>
      </c>
      <c r="AB699" t="s">
        <v>171</v>
      </c>
      <c r="AC699" t="s">
        <v>3688</v>
      </c>
      <c r="AD699" t="s">
        <v>176</v>
      </c>
    </row>
    <row r="700" spans="1:30">
      <c r="A700" t="s">
        <v>3689</v>
      </c>
      <c r="B700" t="s">
        <v>3689</v>
      </c>
      <c r="C700" s="3">
        <v>4.000607</v>
      </c>
      <c r="D700" s="3">
        <v>217</v>
      </c>
      <c r="E700" s="3">
        <v>13.019004</v>
      </c>
      <c r="F700" s="3">
        <v>626</v>
      </c>
      <c r="G700" s="3">
        <v>5.415111</v>
      </c>
      <c r="H700" s="3">
        <v>315</v>
      </c>
      <c r="I700" s="3">
        <v>1.172464</v>
      </c>
      <c r="J700" s="3">
        <v>69</v>
      </c>
      <c r="K700" s="3">
        <v>2.401431</v>
      </c>
      <c r="L700" s="3">
        <v>151</v>
      </c>
      <c r="M700" s="3">
        <v>1.951764</v>
      </c>
      <c r="N700">
        <v>111</v>
      </c>
      <c r="O700">
        <v>0.000634067539680981</v>
      </c>
      <c r="P700">
        <v>-2.72649060620738</v>
      </c>
      <c r="Q700" t="s">
        <v>131</v>
      </c>
      <c r="R700" t="s">
        <v>136</v>
      </c>
      <c r="S700" t="s">
        <v>136</v>
      </c>
      <c r="T700" t="s">
        <v>1829</v>
      </c>
      <c r="U700" t="s">
        <v>3690</v>
      </c>
      <c r="V700" t="s">
        <v>955</v>
      </c>
      <c r="W700" t="s">
        <v>136</v>
      </c>
      <c r="X700" t="s">
        <v>136</v>
      </c>
      <c r="Y700" t="s">
        <v>1960</v>
      </c>
      <c r="Z700" t="s">
        <v>3691</v>
      </c>
      <c r="AA700" t="s">
        <v>164</v>
      </c>
      <c r="AB700" t="s">
        <v>165</v>
      </c>
      <c r="AC700" t="s">
        <v>3692</v>
      </c>
      <c r="AD700" t="s">
        <v>1834</v>
      </c>
    </row>
    <row r="701" spans="1:30">
      <c r="A701" t="s">
        <v>3693</v>
      </c>
      <c r="B701" t="s">
        <v>3693</v>
      </c>
      <c r="C701" s="3">
        <v>0.640512</v>
      </c>
      <c r="D701" s="3">
        <v>9</v>
      </c>
      <c r="E701" s="3">
        <v>0</v>
      </c>
      <c r="F701" s="3">
        <v>0</v>
      </c>
      <c r="G701" s="3">
        <v>0.842639</v>
      </c>
      <c r="H701" s="3">
        <v>13</v>
      </c>
      <c r="I701" s="3">
        <v>6.738863</v>
      </c>
      <c r="J701" s="3">
        <v>103</v>
      </c>
      <c r="K701" s="3">
        <v>6.003594</v>
      </c>
      <c r="L701" s="3">
        <v>98</v>
      </c>
      <c r="M701" s="3">
        <v>3.883336</v>
      </c>
      <c r="N701">
        <v>57</v>
      </c>
      <c r="O701">
        <v>0.00270169607869194</v>
      </c>
      <c r="P701">
        <v>2.70352549026488</v>
      </c>
      <c r="Q701" t="s">
        <v>157</v>
      </c>
      <c r="R701" t="s">
        <v>137</v>
      </c>
      <c r="S701" t="s">
        <v>138</v>
      </c>
      <c r="T701" t="s">
        <v>3694</v>
      </c>
      <c r="U701" t="s">
        <v>3695</v>
      </c>
      <c r="V701" t="s">
        <v>3696</v>
      </c>
      <c r="W701" t="s">
        <v>137</v>
      </c>
      <c r="X701" t="s">
        <v>138</v>
      </c>
      <c r="Y701" t="s">
        <v>136</v>
      </c>
      <c r="Z701" t="s">
        <v>3697</v>
      </c>
      <c r="AA701" t="s">
        <v>153</v>
      </c>
      <c r="AB701" t="s">
        <v>138</v>
      </c>
      <c r="AC701" t="s">
        <v>3698</v>
      </c>
      <c r="AD701" t="s">
        <v>3699</v>
      </c>
    </row>
    <row r="702" spans="1:30">
      <c r="A702" t="s">
        <v>3700</v>
      </c>
      <c r="B702" t="s">
        <v>3700</v>
      </c>
      <c r="C702" s="3">
        <v>3.01115</v>
      </c>
      <c r="D702" s="3">
        <v>155</v>
      </c>
      <c r="E702" s="3">
        <v>0.196945</v>
      </c>
      <c r="F702" s="3">
        <v>9</v>
      </c>
      <c r="G702" s="3">
        <v>3.155104</v>
      </c>
      <c r="H702" s="3">
        <v>174</v>
      </c>
      <c r="I702" s="3">
        <v>28.819208</v>
      </c>
      <c r="J702" s="3">
        <v>1600</v>
      </c>
      <c r="K702" s="3">
        <v>8.609731</v>
      </c>
      <c r="L702" s="3">
        <v>511</v>
      </c>
      <c r="M702" s="3">
        <v>11.107245</v>
      </c>
      <c r="N702">
        <v>594</v>
      </c>
      <c r="O702">
        <v>0.00844090973238892</v>
      </c>
      <c r="P702">
        <v>2.26053359334879</v>
      </c>
      <c r="Q702" t="s">
        <v>157</v>
      </c>
      <c r="R702" t="s">
        <v>136</v>
      </c>
      <c r="S702" t="s">
        <v>136</v>
      </c>
      <c r="T702" t="s">
        <v>2744</v>
      </c>
      <c r="U702" t="s">
        <v>3701</v>
      </c>
      <c r="V702" t="s">
        <v>136</v>
      </c>
      <c r="W702" t="s">
        <v>241</v>
      </c>
      <c r="X702" t="s">
        <v>242</v>
      </c>
      <c r="Y702" t="s">
        <v>2746</v>
      </c>
      <c r="Z702" t="s">
        <v>2747</v>
      </c>
      <c r="AA702" t="s">
        <v>164</v>
      </c>
      <c r="AB702" t="s">
        <v>165</v>
      </c>
      <c r="AC702" t="s">
        <v>2748</v>
      </c>
      <c r="AD702" t="s">
        <v>2749</v>
      </c>
    </row>
    <row r="703" spans="1:30">
      <c r="A703" t="s">
        <v>3702</v>
      </c>
      <c r="B703" t="s">
        <v>3702</v>
      </c>
      <c r="C703" s="3">
        <v>0.149968</v>
      </c>
      <c r="D703" s="3">
        <v>4</v>
      </c>
      <c r="E703" s="3">
        <v>0.168729</v>
      </c>
      <c r="F703" s="3">
        <v>4</v>
      </c>
      <c r="G703" s="3">
        <v>0.058671</v>
      </c>
      <c r="H703" s="3">
        <v>2</v>
      </c>
      <c r="I703" s="3">
        <v>4.46557</v>
      </c>
      <c r="J703" s="3">
        <v>129</v>
      </c>
      <c r="K703" s="3">
        <v>6.554555</v>
      </c>
      <c r="L703" s="3">
        <v>202</v>
      </c>
      <c r="M703" s="3">
        <v>1.430765</v>
      </c>
      <c r="N703">
        <v>40</v>
      </c>
      <c r="O703" s="16">
        <v>1.75980804152888e-5</v>
      </c>
      <c r="P703">
        <v>3.86952363450389</v>
      </c>
      <c r="Q703" t="s">
        <v>157</v>
      </c>
      <c r="R703" t="s">
        <v>186</v>
      </c>
      <c r="S703" t="s">
        <v>187</v>
      </c>
      <c r="T703" t="s">
        <v>437</v>
      </c>
      <c r="U703" t="s">
        <v>3703</v>
      </c>
      <c r="V703" t="s">
        <v>439</v>
      </c>
      <c r="W703" t="s">
        <v>186</v>
      </c>
      <c r="X703" t="s">
        <v>187</v>
      </c>
      <c r="Y703" t="s">
        <v>3628</v>
      </c>
      <c r="Z703" t="s">
        <v>3704</v>
      </c>
      <c r="AA703" t="s">
        <v>209</v>
      </c>
      <c r="AB703" t="s">
        <v>187</v>
      </c>
      <c r="AC703" t="s">
        <v>3705</v>
      </c>
      <c r="AD703" t="s">
        <v>443</v>
      </c>
    </row>
    <row r="704" spans="1:30">
      <c r="A704" t="s">
        <v>3706</v>
      </c>
      <c r="B704" t="s">
        <v>3706</v>
      </c>
      <c r="C704" s="3">
        <v>6.710276</v>
      </c>
      <c r="D704" s="3">
        <v>50</v>
      </c>
      <c r="E704" s="3">
        <v>40.081772</v>
      </c>
      <c r="F704" s="3">
        <v>262</v>
      </c>
      <c r="G704" s="3">
        <v>4.217321</v>
      </c>
      <c r="H704" s="3">
        <v>34</v>
      </c>
      <c r="I704" s="3">
        <v>2.551706</v>
      </c>
      <c r="J704" s="3">
        <v>21</v>
      </c>
      <c r="K704" s="3">
        <v>1.051447</v>
      </c>
      <c r="L704" s="3">
        <v>9</v>
      </c>
      <c r="M704" s="3">
        <v>5.438928</v>
      </c>
      <c r="N704">
        <v>42</v>
      </c>
      <c r="O704">
        <v>0.00516156294775009</v>
      </c>
      <c r="P704">
        <v>-3.05585738969065</v>
      </c>
      <c r="Q704" t="s">
        <v>131</v>
      </c>
      <c r="R704" t="s">
        <v>136</v>
      </c>
      <c r="S704" t="s">
        <v>136</v>
      </c>
      <c r="T704" t="s">
        <v>136</v>
      </c>
      <c r="U704" t="s">
        <v>136</v>
      </c>
      <c r="V704" t="s">
        <v>136</v>
      </c>
      <c r="W704" t="s">
        <v>136</v>
      </c>
      <c r="X704" t="s">
        <v>136</v>
      </c>
      <c r="Y704" t="s">
        <v>136</v>
      </c>
      <c r="Z704" t="s">
        <v>136</v>
      </c>
      <c r="AA704" t="s">
        <v>164</v>
      </c>
      <c r="AB704" t="s">
        <v>165</v>
      </c>
      <c r="AC704" t="s">
        <v>3707</v>
      </c>
      <c r="AD704" t="s">
        <v>136</v>
      </c>
    </row>
    <row r="705" spans="1:30">
      <c r="A705" t="s">
        <v>3708</v>
      </c>
      <c r="B705" t="s">
        <v>3708</v>
      </c>
      <c r="C705" s="3">
        <v>1.753965</v>
      </c>
      <c r="D705" s="3">
        <v>83</v>
      </c>
      <c r="E705" s="3">
        <v>2.084965</v>
      </c>
      <c r="F705" s="3">
        <v>87</v>
      </c>
      <c r="G705" s="3">
        <v>2.174633</v>
      </c>
      <c r="H705" s="3">
        <v>110</v>
      </c>
      <c r="I705" s="3">
        <v>0.722897</v>
      </c>
      <c r="J705" s="3">
        <v>37</v>
      </c>
      <c r="K705" s="3">
        <v>0.401955</v>
      </c>
      <c r="L705" s="3">
        <v>22</v>
      </c>
      <c r="M705" s="3">
        <v>0.534839</v>
      </c>
      <c r="N705">
        <v>27</v>
      </c>
      <c r="O705" s="16">
        <v>2.9885380636818e-5</v>
      </c>
      <c r="P705">
        <v>-2.48748174666284</v>
      </c>
      <c r="Q705" t="s">
        <v>131</v>
      </c>
      <c r="R705" t="s">
        <v>254</v>
      </c>
      <c r="S705" t="s">
        <v>255</v>
      </c>
      <c r="T705" t="s">
        <v>2185</v>
      </c>
      <c r="U705" t="s">
        <v>3709</v>
      </c>
      <c r="V705" t="s">
        <v>136</v>
      </c>
      <c r="W705" t="s">
        <v>190</v>
      </c>
      <c r="X705" t="s">
        <v>191</v>
      </c>
      <c r="Y705" t="s">
        <v>1318</v>
      </c>
      <c r="Z705" t="s">
        <v>1701</v>
      </c>
      <c r="AA705" t="s">
        <v>164</v>
      </c>
      <c r="AB705" t="s">
        <v>165</v>
      </c>
      <c r="AC705" t="s">
        <v>3710</v>
      </c>
      <c r="AD705" t="s">
        <v>2189</v>
      </c>
    </row>
    <row r="706" spans="1:30">
      <c r="A706" t="s">
        <v>3711</v>
      </c>
      <c r="B706" t="s">
        <v>136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5.397664</v>
      </c>
      <c r="J706" s="3">
        <v>71</v>
      </c>
      <c r="K706" s="3">
        <v>5.766476</v>
      </c>
      <c r="L706" s="3">
        <v>80</v>
      </c>
      <c r="M706" s="3">
        <v>10.551017</v>
      </c>
      <c r="N706">
        <v>132</v>
      </c>
      <c r="O706" s="16">
        <v>7.39743989383554e-8</v>
      </c>
      <c r="P706">
        <v>6.5783386150007</v>
      </c>
      <c r="Q706" t="s">
        <v>157</v>
      </c>
      <c r="R706" t="s">
        <v>136</v>
      </c>
      <c r="S706" t="s">
        <v>136</v>
      </c>
      <c r="T706" t="s">
        <v>136</v>
      </c>
      <c r="U706" t="s">
        <v>136</v>
      </c>
      <c r="V706" t="s">
        <v>136</v>
      </c>
      <c r="W706" t="s">
        <v>136</v>
      </c>
      <c r="X706" t="s">
        <v>136</v>
      </c>
      <c r="Y706" t="s">
        <v>136</v>
      </c>
      <c r="Z706" t="s">
        <v>136</v>
      </c>
      <c r="AA706" t="s">
        <v>136</v>
      </c>
      <c r="AB706" t="s">
        <v>136</v>
      </c>
      <c r="AC706" t="s">
        <v>136</v>
      </c>
      <c r="AD706" t="s">
        <v>136</v>
      </c>
    </row>
    <row r="707" spans="1:30">
      <c r="A707" t="s">
        <v>3712</v>
      </c>
      <c r="B707" t="s">
        <v>3712</v>
      </c>
      <c r="C707" s="3">
        <v>43.850021</v>
      </c>
      <c r="D707" s="3">
        <v>3591</v>
      </c>
      <c r="E707" s="3">
        <v>52.896866</v>
      </c>
      <c r="F707" s="3">
        <v>3837</v>
      </c>
      <c r="G707" s="3">
        <v>50.625782</v>
      </c>
      <c r="H707" s="3">
        <v>4445</v>
      </c>
      <c r="I707" s="3">
        <v>14.089494</v>
      </c>
      <c r="J707" s="3">
        <v>1252</v>
      </c>
      <c r="K707" s="3">
        <v>13.295066</v>
      </c>
      <c r="L707" s="3">
        <v>1261</v>
      </c>
      <c r="M707" s="3">
        <v>12.260189</v>
      </c>
      <c r="N707">
        <v>1049</v>
      </c>
      <c r="O707" s="16">
        <v>9.62899973349699e-9</v>
      </c>
      <c r="P707">
        <v>-2.58444848001999</v>
      </c>
      <c r="Q707" t="s">
        <v>131</v>
      </c>
      <c r="R707" t="s">
        <v>190</v>
      </c>
      <c r="S707" t="s">
        <v>191</v>
      </c>
      <c r="T707" t="s">
        <v>3713</v>
      </c>
      <c r="U707" t="s">
        <v>3714</v>
      </c>
      <c r="V707" t="s">
        <v>264</v>
      </c>
      <c r="W707" t="s">
        <v>190</v>
      </c>
      <c r="X707" t="s">
        <v>191</v>
      </c>
      <c r="Y707" t="s">
        <v>181</v>
      </c>
      <c r="Z707" t="s">
        <v>3715</v>
      </c>
      <c r="AA707" t="s">
        <v>83</v>
      </c>
      <c r="AB707" t="s">
        <v>191</v>
      </c>
      <c r="AC707" t="s">
        <v>3716</v>
      </c>
      <c r="AD707" t="s">
        <v>3717</v>
      </c>
    </row>
    <row r="708" spans="1:30">
      <c r="A708" t="s">
        <v>3718</v>
      </c>
      <c r="B708" t="s">
        <v>136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77.837402</v>
      </c>
      <c r="J708" s="3">
        <v>1569</v>
      </c>
      <c r="K708" s="3">
        <v>32.438171</v>
      </c>
      <c r="L708" s="3">
        <v>698</v>
      </c>
      <c r="M708" s="3">
        <v>87.638405</v>
      </c>
      <c r="N708">
        <v>1700</v>
      </c>
      <c r="O708" s="16">
        <v>6.17702419909873e-22</v>
      </c>
      <c r="P708">
        <v>9.84757157148906</v>
      </c>
      <c r="Q708" t="s">
        <v>157</v>
      </c>
      <c r="R708" t="s">
        <v>136</v>
      </c>
      <c r="S708" t="s">
        <v>136</v>
      </c>
      <c r="T708" t="s">
        <v>136</v>
      </c>
      <c r="U708" t="s">
        <v>136</v>
      </c>
      <c r="V708" t="s">
        <v>136</v>
      </c>
      <c r="W708" t="s">
        <v>136</v>
      </c>
      <c r="X708" t="s">
        <v>136</v>
      </c>
      <c r="Y708" t="s">
        <v>136</v>
      </c>
      <c r="Z708" t="s">
        <v>136</v>
      </c>
      <c r="AA708" t="s">
        <v>136</v>
      </c>
      <c r="AB708" t="s">
        <v>136</v>
      </c>
      <c r="AC708" t="s">
        <v>136</v>
      </c>
      <c r="AD708" t="s">
        <v>136</v>
      </c>
    </row>
    <row r="709" spans="1:30">
      <c r="A709" t="s">
        <v>3719</v>
      </c>
      <c r="B709" t="s">
        <v>3719</v>
      </c>
      <c r="C709" s="3">
        <v>0.592798</v>
      </c>
      <c r="D709" s="3">
        <v>33</v>
      </c>
      <c r="E709" s="3">
        <v>0.101464</v>
      </c>
      <c r="F709" s="3">
        <v>5</v>
      </c>
      <c r="G709" s="3">
        <v>0.470848</v>
      </c>
      <c r="H709" s="3">
        <v>29</v>
      </c>
      <c r="I709" s="3">
        <v>5.252269</v>
      </c>
      <c r="J709" s="3">
        <v>317</v>
      </c>
      <c r="K709" s="3">
        <v>2.323186</v>
      </c>
      <c r="L709" s="3">
        <v>150</v>
      </c>
      <c r="M709" s="3">
        <v>1.78266</v>
      </c>
      <c r="N709">
        <v>104</v>
      </c>
      <c r="O709">
        <v>0.00136484403295758</v>
      </c>
      <c r="P709">
        <v>2.30813012061651</v>
      </c>
      <c r="Q709" t="s">
        <v>157</v>
      </c>
      <c r="R709" t="s">
        <v>190</v>
      </c>
      <c r="S709" t="s">
        <v>191</v>
      </c>
      <c r="T709" t="s">
        <v>262</v>
      </c>
      <c r="U709" t="s">
        <v>3720</v>
      </c>
      <c r="V709" t="s">
        <v>136</v>
      </c>
      <c r="W709" t="s">
        <v>254</v>
      </c>
      <c r="X709" t="s">
        <v>255</v>
      </c>
      <c r="Y709" t="s">
        <v>181</v>
      </c>
      <c r="Z709" t="s">
        <v>3721</v>
      </c>
      <c r="AA709" t="s">
        <v>83</v>
      </c>
      <c r="AB709" t="s">
        <v>191</v>
      </c>
      <c r="AC709" t="s">
        <v>3722</v>
      </c>
      <c r="AD709" t="s">
        <v>195</v>
      </c>
    </row>
    <row r="710" spans="1:30">
      <c r="A710" t="s">
        <v>3723</v>
      </c>
      <c r="B710" t="s">
        <v>3723</v>
      </c>
      <c r="C710" s="3">
        <v>0.233024</v>
      </c>
      <c r="D710" s="3">
        <v>14</v>
      </c>
      <c r="E710" s="3">
        <v>0.169608</v>
      </c>
      <c r="F710" s="3">
        <v>9</v>
      </c>
      <c r="G710" s="3">
        <v>0.10894</v>
      </c>
      <c r="H710" s="3">
        <v>7</v>
      </c>
      <c r="I710" s="3">
        <v>1.103259</v>
      </c>
      <c r="J710" s="3">
        <v>69</v>
      </c>
      <c r="K710" s="3">
        <v>5.137543</v>
      </c>
      <c r="L710" s="3">
        <v>340</v>
      </c>
      <c r="M710" s="3">
        <v>0.673226</v>
      </c>
      <c r="N710">
        <v>41</v>
      </c>
      <c r="O710">
        <v>0.00476747638467245</v>
      </c>
      <c r="P710">
        <v>2.71311048949294</v>
      </c>
      <c r="Q710" t="s">
        <v>157</v>
      </c>
      <c r="R710" t="s">
        <v>241</v>
      </c>
      <c r="S710" t="s">
        <v>242</v>
      </c>
      <c r="T710" t="s">
        <v>3724</v>
      </c>
      <c r="U710" t="s">
        <v>3725</v>
      </c>
      <c r="V710" t="s">
        <v>735</v>
      </c>
      <c r="W710" t="s">
        <v>241</v>
      </c>
      <c r="X710" t="s">
        <v>242</v>
      </c>
      <c r="Y710" t="s">
        <v>1867</v>
      </c>
      <c r="Z710" t="s">
        <v>3726</v>
      </c>
      <c r="AA710" t="s">
        <v>248</v>
      </c>
      <c r="AB710" t="s">
        <v>242</v>
      </c>
      <c r="AC710" t="s">
        <v>3727</v>
      </c>
      <c r="AD710" t="s">
        <v>1520</v>
      </c>
    </row>
    <row r="711" spans="1:30">
      <c r="A711" t="s">
        <v>3728</v>
      </c>
      <c r="B711" t="s">
        <v>3728</v>
      </c>
      <c r="C711" s="3">
        <v>1.461702</v>
      </c>
      <c r="D711" s="3">
        <v>62</v>
      </c>
      <c r="E711" s="3">
        <v>0.629552</v>
      </c>
      <c r="F711" s="3">
        <v>24</v>
      </c>
      <c r="G711" s="3">
        <v>1.258759</v>
      </c>
      <c r="H711" s="3">
        <v>57</v>
      </c>
      <c r="I711" s="3">
        <v>5.262491</v>
      </c>
      <c r="J711" s="3">
        <v>241</v>
      </c>
      <c r="K711" s="3">
        <v>25.252914</v>
      </c>
      <c r="L711" s="3">
        <v>1232</v>
      </c>
      <c r="M711" s="3">
        <v>3.727246</v>
      </c>
      <c r="N711">
        <v>164</v>
      </c>
      <c r="O711">
        <v>0.00192824508187055</v>
      </c>
      <c r="P711">
        <v>2.56858605553387</v>
      </c>
      <c r="Q711" t="s">
        <v>157</v>
      </c>
      <c r="R711" t="s">
        <v>136</v>
      </c>
      <c r="S711" t="s">
        <v>136</v>
      </c>
      <c r="T711" t="s">
        <v>168</v>
      </c>
      <c r="U711" t="s">
        <v>3729</v>
      </c>
      <c r="V711" t="s">
        <v>136</v>
      </c>
      <c r="W711" t="s">
        <v>594</v>
      </c>
      <c r="X711" t="s">
        <v>165</v>
      </c>
      <c r="Y711" t="s">
        <v>3730</v>
      </c>
      <c r="Z711" t="s">
        <v>3731</v>
      </c>
      <c r="AA711" t="s">
        <v>164</v>
      </c>
      <c r="AB711" t="s">
        <v>165</v>
      </c>
      <c r="AC711" t="s">
        <v>3732</v>
      </c>
      <c r="AD711" t="s">
        <v>176</v>
      </c>
    </row>
    <row r="712" spans="1:30">
      <c r="A712" t="s">
        <v>3733</v>
      </c>
      <c r="B712" t="s">
        <v>3733</v>
      </c>
      <c r="C712" s="3">
        <v>1.491914</v>
      </c>
      <c r="D712" s="3">
        <v>58</v>
      </c>
      <c r="E712" s="3">
        <v>6.840419</v>
      </c>
      <c r="F712" s="3">
        <v>235</v>
      </c>
      <c r="G712" s="3">
        <v>2.400297</v>
      </c>
      <c r="H712" s="3">
        <v>100</v>
      </c>
      <c r="I712" s="3">
        <v>0.028475</v>
      </c>
      <c r="J712" s="3">
        <v>2</v>
      </c>
      <c r="K712" s="3">
        <v>0.195795</v>
      </c>
      <c r="L712" s="3">
        <v>9</v>
      </c>
      <c r="M712" s="3">
        <v>0.19267</v>
      </c>
      <c r="N712">
        <v>8</v>
      </c>
      <c r="O712" s="16">
        <v>2.15769560215787e-7</v>
      </c>
      <c r="P712">
        <v>-4.91137042530414</v>
      </c>
      <c r="Q712" t="s">
        <v>131</v>
      </c>
      <c r="R712" t="s">
        <v>371</v>
      </c>
      <c r="S712" t="s">
        <v>293</v>
      </c>
      <c r="T712" t="s">
        <v>3278</v>
      </c>
      <c r="U712" t="s">
        <v>136</v>
      </c>
      <c r="V712" t="s">
        <v>136</v>
      </c>
      <c r="W712" t="s">
        <v>136</v>
      </c>
      <c r="X712" t="s">
        <v>136</v>
      </c>
      <c r="Y712" t="s">
        <v>2847</v>
      </c>
      <c r="Z712" t="s">
        <v>2848</v>
      </c>
      <c r="AA712" t="s">
        <v>136</v>
      </c>
      <c r="AB712" t="s">
        <v>136</v>
      </c>
      <c r="AC712" t="s">
        <v>3734</v>
      </c>
      <c r="AD712" t="s">
        <v>184</v>
      </c>
    </row>
    <row r="713" spans="1:30">
      <c r="A713" t="s">
        <v>3735</v>
      </c>
      <c r="B713" t="s">
        <v>3735</v>
      </c>
      <c r="C713" s="3">
        <v>6.066042</v>
      </c>
      <c r="D713" s="3">
        <v>60</v>
      </c>
      <c r="E713" s="3">
        <v>28.506721</v>
      </c>
      <c r="F713" s="3">
        <v>249</v>
      </c>
      <c r="G713" s="3">
        <v>6.256198</v>
      </c>
      <c r="H713" s="3">
        <v>67</v>
      </c>
      <c r="I713" s="3">
        <v>5.039622</v>
      </c>
      <c r="J713" s="3">
        <v>54</v>
      </c>
      <c r="K713" s="3">
        <v>2.213946</v>
      </c>
      <c r="L713" s="3">
        <v>26</v>
      </c>
      <c r="M713" s="3">
        <v>4.900506</v>
      </c>
      <c r="N713">
        <v>51</v>
      </c>
      <c r="O713">
        <v>0.00922069301505102</v>
      </c>
      <c r="P713">
        <v>-2.48441815161935</v>
      </c>
      <c r="Q713" t="s">
        <v>131</v>
      </c>
      <c r="R713" t="s">
        <v>136</v>
      </c>
      <c r="S713" t="s">
        <v>136</v>
      </c>
      <c r="T713" t="s">
        <v>3736</v>
      </c>
      <c r="U713" t="s">
        <v>136</v>
      </c>
      <c r="V713" t="s">
        <v>136</v>
      </c>
      <c r="W713" t="s">
        <v>254</v>
      </c>
      <c r="X713" t="s">
        <v>255</v>
      </c>
      <c r="Y713" t="s">
        <v>3737</v>
      </c>
      <c r="Z713" t="s">
        <v>3738</v>
      </c>
      <c r="AA713" t="s">
        <v>164</v>
      </c>
      <c r="AB713" t="s">
        <v>165</v>
      </c>
      <c r="AC713" t="s">
        <v>3739</v>
      </c>
      <c r="AD713" t="s">
        <v>281</v>
      </c>
    </row>
    <row r="714" spans="1:30">
      <c r="A714" t="s">
        <v>3740</v>
      </c>
      <c r="B714" t="s">
        <v>3740</v>
      </c>
      <c r="C714" s="3">
        <v>39.95713</v>
      </c>
      <c r="D714" s="3">
        <v>2142</v>
      </c>
      <c r="E714" s="3">
        <v>126.269325</v>
      </c>
      <c r="F714" s="3">
        <v>5995</v>
      </c>
      <c r="G714" s="3">
        <v>87.559204</v>
      </c>
      <c r="H714" s="3">
        <v>5032</v>
      </c>
      <c r="I714" s="3">
        <v>24.993565</v>
      </c>
      <c r="J714" s="3">
        <v>1453</v>
      </c>
      <c r="K714" s="3">
        <v>45.044941</v>
      </c>
      <c r="L714" s="3">
        <v>2797</v>
      </c>
      <c r="M714" s="3">
        <v>30.457518</v>
      </c>
      <c r="N714">
        <v>1705</v>
      </c>
      <c r="O714">
        <v>0.00445395147535839</v>
      </c>
      <c r="P714">
        <v>-2.07398339540309</v>
      </c>
      <c r="Q714" t="s">
        <v>131</v>
      </c>
      <c r="R714" t="s">
        <v>136</v>
      </c>
      <c r="S714" t="s">
        <v>136</v>
      </c>
      <c r="T714" t="s">
        <v>3741</v>
      </c>
      <c r="U714" t="s">
        <v>3742</v>
      </c>
      <c r="V714" t="s">
        <v>136</v>
      </c>
      <c r="W714" t="s">
        <v>305</v>
      </c>
      <c r="X714" t="s">
        <v>142</v>
      </c>
      <c r="Y714" t="s">
        <v>3743</v>
      </c>
      <c r="Z714" t="s">
        <v>3744</v>
      </c>
      <c r="AA714" t="s">
        <v>141</v>
      </c>
      <c r="AB714" t="s">
        <v>142</v>
      </c>
      <c r="AC714" t="s">
        <v>3745</v>
      </c>
      <c r="AD714" t="s">
        <v>1649</v>
      </c>
    </row>
    <row r="715" spans="1:30">
      <c r="A715" t="s">
        <v>3746</v>
      </c>
      <c r="B715" t="s">
        <v>3746</v>
      </c>
      <c r="C715" s="3">
        <v>0.582192</v>
      </c>
      <c r="D715" s="3">
        <v>56</v>
      </c>
      <c r="E715" s="3">
        <v>0.184485</v>
      </c>
      <c r="F715" s="3">
        <v>16</v>
      </c>
      <c r="G715" s="3">
        <v>0.586747</v>
      </c>
      <c r="H715" s="3">
        <v>60</v>
      </c>
      <c r="I715" s="3">
        <v>6.329748</v>
      </c>
      <c r="J715" s="3">
        <v>654</v>
      </c>
      <c r="K715" s="3">
        <v>5.643329</v>
      </c>
      <c r="L715" s="3">
        <v>623</v>
      </c>
      <c r="M715" s="3">
        <v>3.374011</v>
      </c>
      <c r="N715">
        <v>336</v>
      </c>
      <c r="O715" s="16">
        <v>4.07565542932316e-9</v>
      </c>
      <c r="P715">
        <v>2.84405560623142</v>
      </c>
      <c r="Q715" t="s">
        <v>157</v>
      </c>
      <c r="R715" t="s">
        <v>241</v>
      </c>
      <c r="S715" t="s">
        <v>242</v>
      </c>
      <c r="T715" t="s">
        <v>3747</v>
      </c>
      <c r="U715" t="s">
        <v>3748</v>
      </c>
      <c r="V715" t="s">
        <v>3749</v>
      </c>
      <c r="W715" t="s">
        <v>241</v>
      </c>
      <c r="X715" t="s">
        <v>242</v>
      </c>
      <c r="Y715" t="s">
        <v>3750</v>
      </c>
      <c r="Z715" t="s">
        <v>3751</v>
      </c>
      <c r="AA715" t="s">
        <v>248</v>
      </c>
      <c r="AB715" t="s">
        <v>242</v>
      </c>
      <c r="AC715" t="s">
        <v>3752</v>
      </c>
      <c r="AD715" t="s">
        <v>3753</v>
      </c>
    </row>
    <row r="716" spans="1:30">
      <c r="A716" t="s">
        <v>3754</v>
      </c>
      <c r="B716" t="s">
        <v>3754</v>
      </c>
      <c r="C716" s="3">
        <v>50.129902</v>
      </c>
      <c r="D716" s="3">
        <v>1333</v>
      </c>
      <c r="E716" s="3">
        <v>78.94323</v>
      </c>
      <c r="F716" s="3">
        <v>1859</v>
      </c>
      <c r="G716" s="3">
        <v>44.104729</v>
      </c>
      <c r="H716" s="3">
        <v>1257</v>
      </c>
      <c r="I716" s="3">
        <v>10.735275</v>
      </c>
      <c r="J716" s="3">
        <v>310</v>
      </c>
      <c r="K716" s="3">
        <v>17.64686</v>
      </c>
      <c r="L716" s="3">
        <v>544</v>
      </c>
      <c r="M716" s="3">
        <v>16.489143</v>
      </c>
      <c r="N716">
        <v>458</v>
      </c>
      <c r="O716" s="16">
        <v>2.19367320941186e-5</v>
      </c>
      <c r="P716">
        <v>-2.64098736822993</v>
      </c>
      <c r="Q716" t="s">
        <v>131</v>
      </c>
      <c r="R716" t="s">
        <v>190</v>
      </c>
      <c r="S716" t="s">
        <v>191</v>
      </c>
      <c r="T716" t="s">
        <v>3755</v>
      </c>
      <c r="U716" t="s">
        <v>3756</v>
      </c>
      <c r="V716" t="s">
        <v>755</v>
      </c>
      <c r="W716" t="s">
        <v>190</v>
      </c>
      <c r="X716" t="s">
        <v>191</v>
      </c>
      <c r="Y716" t="s">
        <v>192</v>
      </c>
      <c r="Z716" t="s">
        <v>3757</v>
      </c>
      <c r="AA716" t="s">
        <v>83</v>
      </c>
      <c r="AB716" t="s">
        <v>191</v>
      </c>
      <c r="AC716" t="s">
        <v>3758</v>
      </c>
      <c r="AD716" t="s">
        <v>3759</v>
      </c>
    </row>
    <row r="717" spans="1:30">
      <c r="A717" t="s">
        <v>3760</v>
      </c>
      <c r="B717" t="s">
        <v>3760</v>
      </c>
      <c r="C717" s="3">
        <v>105.226624</v>
      </c>
      <c r="D717" s="3">
        <v>10990</v>
      </c>
      <c r="E717" s="3">
        <v>241.86232</v>
      </c>
      <c r="F717" s="3">
        <v>22375</v>
      </c>
      <c r="G717" s="3">
        <v>102.675217</v>
      </c>
      <c r="H717" s="3">
        <v>11497</v>
      </c>
      <c r="I717" s="3">
        <v>50.630085</v>
      </c>
      <c r="J717" s="3">
        <v>5735</v>
      </c>
      <c r="K717" s="3">
        <v>91.046227</v>
      </c>
      <c r="L717" s="3">
        <v>11013</v>
      </c>
      <c r="M717" s="3">
        <v>37.918209</v>
      </c>
      <c r="N717">
        <v>4135</v>
      </c>
      <c r="O717">
        <v>0.00536890149760538</v>
      </c>
      <c r="P717">
        <v>-2.08581680086316</v>
      </c>
      <c r="Q717" t="s">
        <v>131</v>
      </c>
      <c r="R717" t="s">
        <v>190</v>
      </c>
      <c r="S717" t="s">
        <v>191</v>
      </c>
      <c r="T717" t="s">
        <v>3761</v>
      </c>
      <c r="U717" t="s">
        <v>3762</v>
      </c>
      <c r="V717" t="s">
        <v>351</v>
      </c>
      <c r="W717" t="s">
        <v>3763</v>
      </c>
      <c r="X717" t="s">
        <v>3764</v>
      </c>
      <c r="Y717" t="s">
        <v>3765</v>
      </c>
      <c r="Z717" t="s">
        <v>3766</v>
      </c>
      <c r="AA717" t="s">
        <v>85</v>
      </c>
      <c r="AB717" t="s">
        <v>342</v>
      </c>
      <c r="AC717" t="s">
        <v>3767</v>
      </c>
      <c r="AD717" t="s">
        <v>3768</v>
      </c>
    </row>
    <row r="718" spans="1:30">
      <c r="A718" t="s">
        <v>3769</v>
      </c>
      <c r="B718" t="s">
        <v>3769</v>
      </c>
      <c r="C718" s="3">
        <v>0.250011</v>
      </c>
      <c r="D718" s="3">
        <v>13</v>
      </c>
      <c r="E718" s="3">
        <v>0</v>
      </c>
      <c r="F718" s="3">
        <v>0</v>
      </c>
      <c r="G718" s="3">
        <v>0.283017</v>
      </c>
      <c r="H718" s="3">
        <v>15</v>
      </c>
      <c r="I718" s="3">
        <v>4.297007</v>
      </c>
      <c r="J718" s="3">
        <v>228</v>
      </c>
      <c r="K718" s="3">
        <v>14.261436</v>
      </c>
      <c r="L718" s="3">
        <v>808</v>
      </c>
      <c r="M718" s="3">
        <v>1.360953</v>
      </c>
      <c r="N718">
        <v>70</v>
      </c>
      <c r="O718" s="16">
        <v>7.14406476786521e-5</v>
      </c>
      <c r="P718">
        <v>4.12303184133679</v>
      </c>
      <c r="Q718" t="s">
        <v>157</v>
      </c>
      <c r="R718" t="s">
        <v>283</v>
      </c>
      <c r="S718" t="s">
        <v>284</v>
      </c>
      <c r="T718" t="s">
        <v>3342</v>
      </c>
      <c r="U718" t="s">
        <v>3770</v>
      </c>
      <c r="V718" t="s">
        <v>1566</v>
      </c>
      <c r="W718" t="s">
        <v>288</v>
      </c>
      <c r="X718" t="s">
        <v>289</v>
      </c>
      <c r="Y718" t="s">
        <v>290</v>
      </c>
      <c r="Z718" t="s">
        <v>3771</v>
      </c>
      <c r="AA718" t="s">
        <v>292</v>
      </c>
      <c r="AB718" t="s">
        <v>293</v>
      </c>
      <c r="AC718" t="s">
        <v>3772</v>
      </c>
      <c r="AD718" t="s">
        <v>2532</v>
      </c>
    </row>
    <row r="719" spans="1:30">
      <c r="A719" t="s">
        <v>3773</v>
      </c>
      <c r="B719" t="s">
        <v>3773</v>
      </c>
      <c r="C719" s="3">
        <v>0.580718</v>
      </c>
      <c r="D719" s="3">
        <v>8</v>
      </c>
      <c r="E719" s="3">
        <v>0</v>
      </c>
      <c r="F719" s="3">
        <v>0</v>
      </c>
      <c r="G719" s="3">
        <v>0.286284</v>
      </c>
      <c r="H719" s="3">
        <v>5</v>
      </c>
      <c r="I719" s="3">
        <v>2.575022</v>
      </c>
      <c r="J719" s="3">
        <v>39</v>
      </c>
      <c r="K719" s="3">
        <v>6.5645</v>
      </c>
      <c r="L719" s="3">
        <v>104</v>
      </c>
      <c r="M719" s="3">
        <v>2.538791</v>
      </c>
      <c r="N719">
        <v>37</v>
      </c>
      <c r="O719">
        <v>0.00561068758129733</v>
      </c>
      <c r="P719">
        <v>2.828341313884</v>
      </c>
      <c r="Q719" t="s">
        <v>157</v>
      </c>
      <c r="R719" t="s">
        <v>136</v>
      </c>
      <c r="S719" t="s">
        <v>136</v>
      </c>
      <c r="T719" t="s">
        <v>430</v>
      </c>
      <c r="U719" t="s">
        <v>3774</v>
      </c>
      <c r="V719" t="s">
        <v>136</v>
      </c>
      <c r="W719" t="s">
        <v>136</v>
      </c>
      <c r="X719" t="s">
        <v>136</v>
      </c>
      <c r="Y719" t="s">
        <v>136</v>
      </c>
      <c r="Z719" t="s">
        <v>3775</v>
      </c>
      <c r="AA719" t="s">
        <v>141</v>
      </c>
      <c r="AB719" t="s">
        <v>142</v>
      </c>
      <c r="AC719" t="s">
        <v>3776</v>
      </c>
      <c r="AD719" t="s">
        <v>309</v>
      </c>
    </row>
    <row r="720" spans="1:30">
      <c r="A720" t="s">
        <v>3777</v>
      </c>
      <c r="B720" t="s">
        <v>3777</v>
      </c>
      <c r="C720" s="3">
        <v>0.073217</v>
      </c>
      <c r="D720" s="3">
        <v>6</v>
      </c>
      <c r="E720" s="3">
        <v>0.061779</v>
      </c>
      <c r="F720" s="3">
        <v>5</v>
      </c>
      <c r="G720" s="3">
        <v>0.044748</v>
      </c>
      <c r="H720" s="3">
        <v>4</v>
      </c>
      <c r="I720" s="3">
        <v>1.628145</v>
      </c>
      <c r="J720" s="3">
        <v>142</v>
      </c>
      <c r="K720" s="3">
        <v>4.61582</v>
      </c>
      <c r="L720" s="3">
        <v>428</v>
      </c>
      <c r="M720" s="3">
        <v>1.486514</v>
      </c>
      <c r="N720">
        <v>125</v>
      </c>
      <c r="O720" s="16">
        <v>3.22599224032075e-8</v>
      </c>
      <c r="P720">
        <v>4.32556913810445</v>
      </c>
      <c r="Q720" t="s">
        <v>157</v>
      </c>
      <c r="R720" t="s">
        <v>136</v>
      </c>
      <c r="S720" t="s">
        <v>136</v>
      </c>
      <c r="T720" t="s">
        <v>2185</v>
      </c>
      <c r="U720" t="s">
        <v>3778</v>
      </c>
      <c r="V720" t="s">
        <v>264</v>
      </c>
      <c r="W720" t="s">
        <v>190</v>
      </c>
      <c r="X720" t="s">
        <v>191</v>
      </c>
      <c r="Y720" t="s">
        <v>1318</v>
      </c>
      <c r="Z720" t="s">
        <v>3167</v>
      </c>
      <c r="AA720" t="s">
        <v>164</v>
      </c>
      <c r="AB720" t="s">
        <v>165</v>
      </c>
      <c r="AC720" t="s">
        <v>3168</v>
      </c>
      <c r="AD720" t="s">
        <v>2189</v>
      </c>
    </row>
    <row r="721" spans="1:30">
      <c r="A721" t="s">
        <v>3779</v>
      </c>
      <c r="B721" t="s">
        <v>3779</v>
      </c>
      <c r="C721" s="3">
        <v>98.974838</v>
      </c>
      <c r="D721" s="3">
        <v>1328</v>
      </c>
      <c r="E721" s="3">
        <v>167.552124</v>
      </c>
      <c r="F721" s="3">
        <v>1991</v>
      </c>
      <c r="G721" s="3">
        <v>91.820953</v>
      </c>
      <c r="H721" s="3">
        <v>1321</v>
      </c>
      <c r="I721" s="3">
        <v>7.656857</v>
      </c>
      <c r="J721" s="3">
        <v>112</v>
      </c>
      <c r="K721" s="3">
        <v>14.761744</v>
      </c>
      <c r="L721" s="3">
        <v>230</v>
      </c>
      <c r="M721" s="3">
        <v>27.797647</v>
      </c>
      <c r="N721">
        <v>390</v>
      </c>
      <c r="O721" s="16">
        <v>2.46101558780072e-6</v>
      </c>
      <c r="P721">
        <v>-3.41767567177386</v>
      </c>
      <c r="Q721" t="s">
        <v>131</v>
      </c>
      <c r="R721" t="s">
        <v>136</v>
      </c>
      <c r="S721" t="s">
        <v>136</v>
      </c>
      <c r="T721" t="s">
        <v>136</v>
      </c>
      <c r="U721" t="s">
        <v>136</v>
      </c>
      <c r="V721" t="s">
        <v>136</v>
      </c>
      <c r="W721" t="s">
        <v>136</v>
      </c>
      <c r="X721" t="s">
        <v>136</v>
      </c>
      <c r="Y721" t="s">
        <v>136</v>
      </c>
      <c r="Z721" t="s">
        <v>136</v>
      </c>
      <c r="AA721" t="s">
        <v>164</v>
      </c>
      <c r="AB721" t="s">
        <v>165</v>
      </c>
      <c r="AC721" t="s">
        <v>3780</v>
      </c>
      <c r="AD721" t="s">
        <v>136</v>
      </c>
    </row>
    <row r="722" spans="1:30">
      <c r="A722" t="s">
        <v>3781</v>
      </c>
      <c r="B722" t="s">
        <v>3781</v>
      </c>
      <c r="C722" s="3">
        <v>4.010296</v>
      </c>
      <c r="D722" s="3">
        <v>387</v>
      </c>
      <c r="E722" s="3">
        <v>8.694607</v>
      </c>
      <c r="F722" s="3">
        <v>742</v>
      </c>
      <c r="G722" s="3">
        <v>5.038282</v>
      </c>
      <c r="H722" s="3">
        <v>521</v>
      </c>
      <c r="I722" s="3">
        <v>0.830324</v>
      </c>
      <c r="J722" s="3">
        <v>87</v>
      </c>
      <c r="K722" s="3">
        <v>0.73197</v>
      </c>
      <c r="L722" s="3">
        <v>82</v>
      </c>
      <c r="M722" s="3">
        <v>1.253143</v>
      </c>
      <c r="N722">
        <v>127</v>
      </c>
      <c r="O722" s="16">
        <v>7.25661181095508e-7</v>
      </c>
      <c r="P722">
        <v>-3.31981091861544</v>
      </c>
      <c r="Q722" t="s">
        <v>131</v>
      </c>
      <c r="R722" t="s">
        <v>136</v>
      </c>
      <c r="S722" t="s">
        <v>136</v>
      </c>
      <c r="T722" t="s">
        <v>136</v>
      </c>
      <c r="U722" t="s">
        <v>136</v>
      </c>
      <c r="V722" t="s">
        <v>136</v>
      </c>
      <c r="W722" t="s">
        <v>136</v>
      </c>
      <c r="X722" t="s">
        <v>136</v>
      </c>
      <c r="Y722" t="s">
        <v>3042</v>
      </c>
      <c r="Z722" t="s">
        <v>136</v>
      </c>
      <c r="AA722" t="s">
        <v>164</v>
      </c>
      <c r="AB722" t="s">
        <v>165</v>
      </c>
      <c r="AC722" t="s">
        <v>3782</v>
      </c>
      <c r="AD722" t="s">
        <v>136</v>
      </c>
    </row>
    <row r="723" spans="1:30">
      <c r="A723" t="s">
        <v>3783</v>
      </c>
      <c r="B723" t="s">
        <v>3783</v>
      </c>
      <c r="C723" s="3">
        <v>4.950573</v>
      </c>
      <c r="D723" s="3">
        <v>84</v>
      </c>
      <c r="E723" s="3">
        <v>12.750297</v>
      </c>
      <c r="F723" s="3">
        <v>190</v>
      </c>
      <c r="G723" s="3">
        <v>9.828265</v>
      </c>
      <c r="H723" s="3">
        <v>178</v>
      </c>
      <c r="I723" s="3">
        <v>0.769103</v>
      </c>
      <c r="J723" s="3">
        <v>15</v>
      </c>
      <c r="K723" s="3">
        <v>1.089089</v>
      </c>
      <c r="L723" s="3">
        <v>22</v>
      </c>
      <c r="M723" s="3">
        <v>1.435215</v>
      </c>
      <c r="N723">
        <v>26</v>
      </c>
      <c r="O723" s="16">
        <v>9.60278479789665e-7</v>
      </c>
      <c r="P723">
        <v>-3.59357911535608</v>
      </c>
      <c r="Q723" t="s">
        <v>131</v>
      </c>
      <c r="R723" t="s">
        <v>136</v>
      </c>
      <c r="S723" t="s">
        <v>136</v>
      </c>
      <c r="T723" t="s">
        <v>2790</v>
      </c>
      <c r="U723" t="s">
        <v>3784</v>
      </c>
      <c r="V723" t="s">
        <v>741</v>
      </c>
      <c r="W723" t="s">
        <v>136</v>
      </c>
      <c r="X723" t="s">
        <v>136</v>
      </c>
      <c r="Y723" t="s">
        <v>136</v>
      </c>
      <c r="Z723" t="s">
        <v>136</v>
      </c>
      <c r="AA723" t="s">
        <v>164</v>
      </c>
      <c r="AB723" t="s">
        <v>165</v>
      </c>
      <c r="AC723" t="s">
        <v>3785</v>
      </c>
      <c r="AD723" t="s">
        <v>2794</v>
      </c>
    </row>
    <row r="724" spans="1:30">
      <c r="A724" t="s">
        <v>3786</v>
      </c>
      <c r="B724" t="s">
        <v>3786</v>
      </c>
      <c r="C724" s="3">
        <v>0.238703</v>
      </c>
      <c r="D724" s="3">
        <v>24</v>
      </c>
      <c r="E724" s="3">
        <v>0.181335</v>
      </c>
      <c r="F724" s="3">
        <v>16</v>
      </c>
      <c r="G724" s="3">
        <v>0.319549</v>
      </c>
      <c r="H724" s="3">
        <v>34</v>
      </c>
      <c r="I724" s="3">
        <v>4.064106</v>
      </c>
      <c r="J724" s="3">
        <v>433</v>
      </c>
      <c r="K724" s="3">
        <v>10.572105</v>
      </c>
      <c r="L724" s="3">
        <v>1201</v>
      </c>
      <c r="M724" s="3">
        <v>2.049695</v>
      </c>
      <c r="N724">
        <v>210</v>
      </c>
      <c r="O724" s="16">
        <v>4.85542590029058e-7</v>
      </c>
      <c r="P724">
        <v>3.60957836431891</v>
      </c>
      <c r="Q724" t="s">
        <v>157</v>
      </c>
      <c r="R724" t="s">
        <v>1557</v>
      </c>
      <c r="S724" t="s">
        <v>1558</v>
      </c>
      <c r="T724" t="s">
        <v>3787</v>
      </c>
      <c r="U724" t="s">
        <v>3788</v>
      </c>
      <c r="V724" t="s">
        <v>136</v>
      </c>
      <c r="W724" t="s">
        <v>3789</v>
      </c>
      <c r="X724" t="s">
        <v>3790</v>
      </c>
      <c r="Y724" t="s">
        <v>3791</v>
      </c>
      <c r="Z724" t="s">
        <v>3792</v>
      </c>
      <c r="AA724" t="s">
        <v>1875</v>
      </c>
      <c r="AB724" t="s">
        <v>1558</v>
      </c>
      <c r="AC724" t="s">
        <v>3793</v>
      </c>
      <c r="AD724" t="s">
        <v>3794</v>
      </c>
    </row>
    <row r="725" spans="1:30">
      <c r="A725" t="s">
        <v>3795</v>
      </c>
      <c r="B725" t="s">
        <v>3795</v>
      </c>
      <c r="C725" s="3">
        <v>22.571375</v>
      </c>
      <c r="D725" s="3">
        <v>1009</v>
      </c>
      <c r="E725" s="3">
        <v>43.515156</v>
      </c>
      <c r="F725" s="3">
        <v>1723</v>
      </c>
      <c r="G725" s="3">
        <v>19.923931</v>
      </c>
      <c r="H725" s="3">
        <v>955</v>
      </c>
      <c r="I725" s="3">
        <v>5.848815</v>
      </c>
      <c r="J725" s="3">
        <v>284</v>
      </c>
      <c r="K725" s="3">
        <v>5.256524</v>
      </c>
      <c r="L725" s="3">
        <v>273</v>
      </c>
      <c r="M725" s="3">
        <v>12.247342</v>
      </c>
      <c r="N725">
        <v>572</v>
      </c>
      <c r="O725">
        <v>0.000398144264011686</v>
      </c>
      <c r="P725">
        <v>-2.5717379402843</v>
      </c>
      <c r="Q725" t="s">
        <v>131</v>
      </c>
      <c r="R725" t="s">
        <v>190</v>
      </c>
      <c r="S725" t="s">
        <v>191</v>
      </c>
      <c r="T725" t="s">
        <v>753</v>
      </c>
      <c r="U725" t="s">
        <v>3796</v>
      </c>
      <c r="V725" t="s">
        <v>136</v>
      </c>
      <c r="W725" t="s">
        <v>190</v>
      </c>
      <c r="X725" t="s">
        <v>191</v>
      </c>
      <c r="Y725" t="s">
        <v>192</v>
      </c>
      <c r="Z725" t="s">
        <v>3797</v>
      </c>
      <c r="AA725" t="s">
        <v>83</v>
      </c>
      <c r="AB725" t="s">
        <v>191</v>
      </c>
      <c r="AC725" t="s">
        <v>3798</v>
      </c>
      <c r="AD725" t="s">
        <v>195</v>
      </c>
    </row>
    <row r="726" spans="1:30">
      <c r="A726" t="s">
        <v>3799</v>
      </c>
      <c r="B726" t="s">
        <v>3799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31.64397</v>
      </c>
      <c r="J726" s="3">
        <v>259</v>
      </c>
      <c r="K726" s="3">
        <v>13.557602</v>
      </c>
      <c r="L726" s="3">
        <v>119</v>
      </c>
      <c r="M726" s="3">
        <v>29.947666</v>
      </c>
      <c r="N726">
        <v>236</v>
      </c>
      <c r="O726" s="16">
        <v>4.47798459260379e-11</v>
      </c>
      <c r="P726">
        <v>7.55589955241771</v>
      </c>
      <c r="Q726" t="s">
        <v>157</v>
      </c>
      <c r="R726" t="s">
        <v>136</v>
      </c>
      <c r="S726" t="s">
        <v>136</v>
      </c>
      <c r="T726" t="s">
        <v>3800</v>
      </c>
      <c r="U726" t="s">
        <v>136</v>
      </c>
      <c r="V726" t="s">
        <v>136</v>
      </c>
      <c r="W726" t="s">
        <v>136</v>
      </c>
      <c r="X726" t="s">
        <v>136</v>
      </c>
      <c r="Y726" t="s">
        <v>3801</v>
      </c>
      <c r="Z726" t="s">
        <v>3802</v>
      </c>
      <c r="AA726" t="s">
        <v>164</v>
      </c>
      <c r="AB726" t="s">
        <v>165</v>
      </c>
      <c r="AC726" t="s">
        <v>313</v>
      </c>
      <c r="AD726" t="s">
        <v>3803</v>
      </c>
    </row>
    <row r="727" spans="1:30">
      <c r="A727" t="s">
        <v>3804</v>
      </c>
      <c r="B727" t="s">
        <v>3804</v>
      </c>
      <c r="C727" s="3">
        <v>0.635408</v>
      </c>
      <c r="D727" s="3">
        <v>40</v>
      </c>
      <c r="E727" s="3">
        <v>0.348244</v>
      </c>
      <c r="F727" s="3">
        <v>19</v>
      </c>
      <c r="G727" s="3">
        <v>0.535569</v>
      </c>
      <c r="H727" s="3">
        <v>36</v>
      </c>
      <c r="I727" s="3">
        <v>4.743961</v>
      </c>
      <c r="J727" s="3">
        <v>317</v>
      </c>
      <c r="K727" s="3">
        <v>11.988091</v>
      </c>
      <c r="L727" s="3">
        <v>854</v>
      </c>
      <c r="M727" s="3">
        <v>1.631875</v>
      </c>
      <c r="N727">
        <v>105</v>
      </c>
      <c r="O727">
        <v>0.000449150952722612</v>
      </c>
      <c r="P727">
        <v>2.75722547955596</v>
      </c>
      <c r="Q727" t="s">
        <v>157</v>
      </c>
      <c r="R727" t="s">
        <v>136</v>
      </c>
      <c r="S727" t="s">
        <v>136</v>
      </c>
      <c r="T727" t="s">
        <v>3805</v>
      </c>
      <c r="U727" t="s">
        <v>136</v>
      </c>
      <c r="V727" t="s">
        <v>136</v>
      </c>
      <c r="W727" t="s">
        <v>254</v>
      </c>
      <c r="X727" t="s">
        <v>255</v>
      </c>
      <c r="Y727" t="s">
        <v>1815</v>
      </c>
      <c r="Z727" t="s">
        <v>3806</v>
      </c>
      <c r="AA727" t="s">
        <v>164</v>
      </c>
      <c r="AB727" t="s">
        <v>165</v>
      </c>
      <c r="AC727" t="s">
        <v>3807</v>
      </c>
      <c r="AD727" t="s">
        <v>3288</v>
      </c>
    </row>
    <row r="728" spans="1:30">
      <c r="A728" t="s">
        <v>3808</v>
      </c>
      <c r="B728" t="s">
        <v>3808</v>
      </c>
      <c r="C728" s="3">
        <v>0.239313</v>
      </c>
      <c r="D728" s="3">
        <v>20</v>
      </c>
      <c r="E728" s="3">
        <v>0.071456</v>
      </c>
      <c r="F728" s="3">
        <v>6</v>
      </c>
      <c r="G728" s="3">
        <v>0.202038</v>
      </c>
      <c r="H728" s="3">
        <v>19</v>
      </c>
      <c r="I728" s="3">
        <v>6.29882</v>
      </c>
      <c r="J728" s="3">
        <v>568</v>
      </c>
      <c r="K728" s="3">
        <v>5.52507</v>
      </c>
      <c r="L728" s="3">
        <v>532</v>
      </c>
      <c r="M728" s="3">
        <v>1.623303</v>
      </c>
      <c r="N728">
        <v>141</v>
      </c>
      <c r="O728" s="16">
        <v>8.38367383517936e-9</v>
      </c>
      <c r="P728">
        <v>3.84569116843761</v>
      </c>
      <c r="Q728" t="s">
        <v>157</v>
      </c>
      <c r="R728" t="s">
        <v>254</v>
      </c>
      <c r="S728" t="s">
        <v>255</v>
      </c>
      <c r="T728" t="s">
        <v>136</v>
      </c>
      <c r="U728" t="s">
        <v>3809</v>
      </c>
      <c r="V728" t="s">
        <v>136</v>
      </c>
      <c r="W728" t="s">
        <v>136</v>
      </c>
      <c r="X728" t="s">
        <v>136</v>
      </c>
      <c r="Y728" t="s">
        <v>3810</v>
      </c>
      <c r="Z728" t="s">
        <v>136</v>
      </c>
      <c r="AA728" t="s">
        <v>164</v>
      </c>
      <c r="AB728" t="s">
        <v>165</v>
      </c>
      <c r="AC728" t="s">
        <v>3811</v>
      </c>
      <c r="AD728" t="s">
        <v>136</v>
      </c>
    </row>
    <row r="729" spans="1:30">
      <c r="A729" t="s">
        <v>3812</v>
      </c>
      <c r="B729" t="s">
        <v>3812</v>
      </c>
      <c r="C729" s="3">
        <v>1.494612</v>
      </c>
      <c r="D729" s="3">
        <v>91</v>
      </c>
      <c r="E729" s="3">
        <v>0.12872</v>
      </c>
      <c r="F729" s="3">
        <v>7</v>
      </c>
      <c r="G729" s="3">
        <v>1.045435</v>
      </c>
      <c r="H729" s="3">
        <v>69</v>
      </c>
      <c r="I729" s="3">
        <v>7.146285</v>
      </c>
      <c r="J729" s="3">
        <v>471</v>
      </c>
      <c r="K729" s="3">
        <v>11.826263</v>
      </c>
      <c r="L729" s="3">
        <v>832</v>
      </c>
      <c r="M729" s="3">
        <v>3.853229</v>
      </c>
      <c r="N729">
        <v>245</v>
      </c>
      <c r="O729">
        <v>0.00153530255310083</v>
      </c>
      <c r="P729">
        <v>2.46715872798405</v>
      </c>
      <c r="Q729" t="s">
        <v>157</v>
      </c>
      <c r="R729" t="s">
        <v>136</v>
      </c>
      <c r="S729" t="s">
        <v>136</v>
      </c>
      <c r="T729" t="s">
        <v>460</v>
      </c>
      <c r="U729" t="s">
        <v>3813</v>
      </c>
      <c r="V729" t="s">
        <v>1179</v>
      </c>
      <c r="W729" t="s">
        <v>3814</v>
      </c>
      <c r="X729" t="s">
        <v>3815</v>
      </c>
      <c r="Y729" t="s">
        <v>3816</v>
      </c>
      <c r="Z729" t="s">
        <v>3817</v>
      </c>
      <c r="AA729" t="s">
        <v>85</v>
      </c>
      <c r="AB729" t="s">
        <v>342</v>
      </c>
      <c r="AC729" t="s">
        <v>3818</v>
      </c>
      <c r="AD729" t="s">
        <v>281</v>
      </c>
    </row>
    <row r="730" spans="1:30">
      <c r="A730" t="s">
        <v>3819</v>
      </c>
      <c r="B730" t="s">
        <v>3819</v>
      </c>
      <c r="C730" s="3">
        <v>4.172543</v>
      </c>
      <c r="D730" s="3">
        <v>127</v>
      </c>
      <c r="E730" s="3">
        <v>4.37505</v>
      </c>
      <c r="F730" s="3">
        <v>118</v>
      </c>
      <c r="G730" s="3">
        <v>3.18912</v>
      </c>
      <c r="H730" s="3">
        <v>104</v>
      </c>
      <c r="I730" s="3">
        <v>0.438565</v>
      </c>
      <c r="J730" s="3">
        <v>15</v>
      </c>
      <c r="K730" s="3">
        <v>0.86213</v>
      </c>
      <c r="L730" s="3">
        <v>31</v>
      </c>
      <c r="M730" s="3">
        <v>1.567349</v>
      </c>
      <c r="N730">
        <v>50</v>
      </c>
      <c r="O730">
        <v>0.000406596607732843</v>
      </c>
      <c r="P730">
        <v>-2.57422926545283</v>
      </c>
      <c r="Q730" t="s">
        <v>131</v>
      </c>
      <c r="R730" t="s">
        <v>136</v>
      </c>
      <c r="S730" t="s">
        <v>136</v>
      </c>
      <c r="T730" t="s">
        <v>1109</v>
      </c>
      <c r="U730" t="s">
        <v>3820</v>
      </c>
      <c r="V730" t="s">
        <v>136</v>
      </c>
      <c r="W730" t="s">
        <v>136</v>
      </c>
      <c r="X730" t="s">
        <v>136</v>
      </c>
      <c r="Y730" t="s">
        <v>1111</v>
      </c>
      <c r="Z730" t="s">
        <v>3821</v>
      </c>
      <c r="AA730" t="s">
        <v>164</v>
      </c>
      <c r="AB730" t="s">
        <v>165</v>
      </c>
      <c r="AC730" t="s">
        <v>3822</v>
      </c>
      <c r="AD730" t="s">
        <v>144</v>
      </c>
    </row>
    <row r="731" spans="1:30">
      <c r="A731" t="s">
        <v>3823</v>
      </c>
      <c r="B731" t="s">
        <v>3823</v>
      </c>
      <c r="C731" s="3">
        <v>1.286362</v>
      </c>
      <c r="D731" s="3">
        <v>25</v>
      </c>
      <c r="E731" s="3">
        <v>0.401065</v>
      </c>
      <c r="F731" s="3">
        <v>7</v>
      </c>
      <c r="G731" s="3">
        <v>1.488362</v>
      </c>
      <c r="H731" s="3">
        <v>31</v>
      </c>
      <c r="I731" s="3">
        <v>6.471</v>
      </c>
      <c r="J731" s="3">
        <v>136</v>
      </c>
      <c r="K731" s="3">
        <v>13.239779</v>
      </c>
      <c r="L731" s="3">
        <v>297</v>
      </c>
      <c r="M731" s="3">
        <v>3.855254</v>
      </c>
      <c r="N731">
        <v>78</v>
      </c>
      <c r="O731">
        <v>0.00285007148739758</v>
      </c>
      <c r="P731">
        <v>2.20359352111454</v>
      </c>
      <c r="Q731" t="s">
        <v>157</v>
      </c>
      <c r="R731" t="s">
        <v>186</v>
      </c>
      <c r="S731" t="s">
        <v>187</v>
      </c>
      <c r="T731" t="s">
        <v>3824</v>
      </c>
      <c r="U731" t="s">
        <v>3825</v>
      </c>
      <c r="V731" t="s">
        <v>439</v>
      </c>
      <c r="W731" t="s">
        <v>186</v>
      </c>
      <c r="X731" t="s">
        <v>187</v>
      </c>
      <c r="Y731" t="s">
        <v>3826</v>
      </c>
      <c r="Z731" t="s">
        <v>3827</v>
      </c>
      <c r="AA731" t="s">
        <v>209</v>
      </c>
      <c r="AB731" t="s">
        <v>187</v>
      </c>
      <c r="AC731" t="s">
        <v>3828</v>
      </c>
      <c r="AD731" t="s">
        <v>1674</v>
      </c>
    </row>
    <row r="732" spans="1:30">
      <c r="A732" t="s">
        <v>3829</v>
      </c>
      <c r="B732" t="s">
        <v>3829</v>
      </c>
      <c r="C732" s="3">
        <v>0.438378</v>
      </c>
      <c r="D732" s="3">
        <v>16</v>
      </c>
      <c r="E732" s="3">
        <v>0.186437</v>
      </c>
      <c r="F732" s="3">
        <v>6</v>
      </c>
      <c r="G732" s="3">
        <v>0.309781</v>
      </c>
      <c r="H732" s="3">
        <v>13</v>
      </c>
      <c r="I732" s="3">
        <v>2.16831</v>
      </c>
      <c r="J732" s="3">
        <v>86</v>
      </c>
      <c r="K732" s="3">
        <v>2.098425</v>
      </c>
      <c r="L732" s="3">
        <v>89</v>
      </c>
      <c r="M732" s="3">
        <v>1.954321</v>
      </c>
      <c r="N732">
        <v>74</v>
      </c>
      <c r="O732">
        <v>0.000917355662645042</v>
      </c>
      <c r="P732">
        <v>2.01958549743153</v>
      </c>
      <c r="Q732" t="s">
        <v>157</v>
      </c>
      <c r="R732" t="s">
        <v>136</v>
      </c>
      <c r="S732" t="s">
        <v>136</v>
      </c>
      <c r="T732" t="s">
        <v>3184</v>
      </c>
      <c r="U732" t="s">
        <v>3830</v>
      </c>
      <c r="V732" t="s">
        <v>3186</v>
      </c>
      <c r="W732" t="s">
        <v>136</v>
      </c>
      <c r="X732" t="s">
        <v>136</v>
      </c>
      <c r="Y732" t="s">
        <v>3187</v>
      </c>
      <c r="Z732" t="s">
        <v>3831</v>
      </c>
      <c r="AA732" t="s">
        <v>164</v>
      </c>
      <c r="AB732" t="s">
        <v>165</v>
      </c>
      <c r="AC732" t="s">
        <v>183</v>
      </c>
      <c r="AD732" t="s">
        <v>3190</v>
      </c>
    </row>
    <row r="733" spans="1:30">
      <c r="A733" t="s">
        <v>3832</v>
      </c>
      <c r="B733" t="s">
        <v>3832</v>
      </c>
      <c r="C733" s="3">
        <v>0.350512</v>
      </c>
      <c r="D733" s="3">
        <v>16</v>
      </c>
      <c r="E733" s="3">
        <v>0.146193</v>
      </c>
      <c r="F733" s="3">
        <v>6</v>
      </c>
      <c r="G733" s="3">
        <v>0.452934</v>
      </c>
      <c r="H733" s="3">
        <v>22</v>
      </c>
      <c r="I733" s="3">
        <v>4.238389</v>
      </c>
      <c r="J733" s="3">
        <v>208</v>
      </c>
      <c r="K733" s="3">
        <v>6.054104</v>
      </c>
      <c r="L733" s="3">
        <v>317</v>
      </c>
      <c r="M733" s="3">
        <v>1.378906</v>
      </c>
      <c r="N733">
        <v>65</v>
      </c>
      <c r="O733">
        <v>0.000164884671022764</v>
      </c>
      <c r="P733">
        <v>2.83112470292129</v>
      </c>
      <c r="Q733" t="s">
        <v>157</v>
      </c>
      <c r="R733" t="s">
        <v>137</v>
      </c>
      <c r="S733" t="s">
        <v>138</v>
      </c>
      <c r="T733" t="s">
        <v>136</v>
      </c>
      <c r="U733" t="s">
        <v>3833</v>
      </c>
      <c r="V733" t="s">
        <v>3834</v>
      </c>
      <c r="W733" t="s">
        <v>137</v>
      </c>
      <c r="X733" t="s">
        <v>138</v>
      </c>
      <c r="Y733" t="s">
        <v>3835</v>
      </c>
      <c r="Z733" t="s">
        <v>3836</v>
      </c>
      <c r="AA733" t="s">
        <v>153</v>
      </c>
      <c r="AB733" t="s">
        <v>138</v>
      </c>
      <c r="AC733" t="s">
        <v>3837</v>
      </c>
      <c r="AD733" t="s">
        <v>136</v>
      </c>
    </row>
    <row r="734" spans="1:30">
      <c r="A734" t="s">
        <v>3838</v>
      </c>
      <c r="B734" t="s">
        <v>3838</v>
      </c>
      <c r="C734" s="3">
        <v>1.50724</v>
      </c>
      <c r="D734" s="3">
        <v>26</v>
      </c>
      <c r="E734" s="3">
        <v>0.950581</v>
      </c>
      <c r="F734" s="3">
        <v>15</v>
      </c>
      <c r="G734" s="3">
        <v>1.32487</v>
      </c>
      <c r="H734" s="3">
        <v>24</v>
      </c>
      <c r="I734" s="3">
        <v>11.139406</v>
      </c>
      <c r="J734" s="3">
        <v>202</v>
      </c>
      <c r="K734" s="3">
        <v>8.281608</v>
      </c>
      <c r="L734" s="3">
        <v>160</v>
      </c>
      <c r="M734" s="3">
        <v>7.835643</v>
      </c>
      <c r="N734">
        <v>137</v>
      </c>
      <c r="O734" s="16">
        <v>1.99019517556804e-5</v>
      </c>
      <c r="P734">
        <v>2.09969196901221</v>
      </c>
      <c r="Q734" t="s">
        <v>157</v>
      </c>
      <c r="R734" t="s">
        <v>136</v>
      </c>
      <c r="S734" t="s">
        <v>136</v>
      </c>
      <c r="T734" t="s">
        <v>3839</v>
      </c>
      <c r="U734" t="s">
        <v>3840</v>
      </c>
      <c r="V734" t="s">
        <v>662</v>
      </c>
      <c r="W734" t="s">
        <v>534</v>
      </c>
      <c r="X734" t="s">
        <v>535</v>
      </c>
      <c r="Y734" t="s">
        <v>136</v>
      </c>
      <c r="Z734" t="s">
        <v>3841</v>
      </c>
      <c r="AA734" t="s">
        <v>2405</v>
      </c>
      <c r="AB734" t="s">
        <v>1175</v>
      </c>
      <c r="AC734" t="s">
        <v>3842</v>
      </c>
      <c r="AD734" t="s">
        <v>3843</v>
      </c>
    </row>
    <row r="735" spans="1:30">
      <c r="A735" t="s">
        <v>3844</v>
      </c>
      <c r="B735" t="s">
        <v>3844</v>
      </c>
      <c r="C735" s="3">
        <v>38.67094</v>
      </c>
      <c r="D735" s="3">
        <v>2844</v>
      </c>
      <c r="E735" s="3">
        <v>59.541946</v>
      </c>
      <c r="F735" s="3">
        <v>3878</v>
      </c>
      <c r="G735" s="3">
        <v>26.568071</v>
      </c>
      <c r="H735" s="3">
        <v>2095</v>
      </c>
      <c r="I735" s="3">
        <v>13.609346</v>
      </c>
      <c r="J735" s="3">
        <v>1086</v>
      </c>
      <c r="K735" s="3">
        <v>7.473706</v>
      </c>
      <c r="L735" s="3">
        <v>637</v>
      </c>
      <c r="M735" s="3">
        <v>19.714037</v>
      </c>
      <c r="N735">
        <v>1514</v>
      </c>
      <c r="O735">
        <v>0.000887934470574561</v>
      </c>
      <c r="P735">
        <v>-2.32056051104798</v>
      </c>
      <c r="Q735" t="s">
        <v>131</v>
      </c>
      <c r="R735" t="s">
        <v>136</v>
      </c>
      <c r="S735" t="s">
        <v>136</v>
      </c>
      <c r="T735" t="s">
        <v>136</v>
      </c>
      <c r="U735" t="s">
        <v>136</v>
      </c>
      <c r="V735" t="s">
        <v>136</v>
      </c>
      <c r="W735" t="s">
        <v>136</v>
      </c>
      <c r="X735" t="s">
        <v>136</v>
      </c>
      <c r="Y735" t="s">
        <v>2337</v>
      </c>
      <c r="Z735" t="s">
        <v>3845</v>
      </c>
      <c r="AA735" t="s">
        <v>164</v>
      </c>
      <c r="AB735" t="s">
        <v>165</v>
      </c>
      <c r="AC735" t="s">
        <v>3846</v>
      </c>
      <c r="AD735" t="s">
        <v>136</v>
      </c>
    </row>
    <row r="736" spans="1:30">
      <c r="A736" t="s">
        <v>3847</v>
      </c>
      <c r="B736" t="s">
        <v>3847</v>
      </c>
      <c r="C736" s="3">
        <v>0</v>
      </c>
      <c r="D736" s="3">
        <v>0</v>
      </c>
      <c r="E736" s="3">
        <v>0</v>
      </c>
      <c r="F736" s="3">
        <v>0</v>
      </c>
      <c r="G736" s="3">
        <v>0.178991</v>
      </c>
      <c r="H736" s="3">
        <v>5</v>
      </c>
      <c r="I736" s="3">
        <v>17.094193</v>
      </c>
      <c r="J736" s="3">
        <v>464</v>
      </c>
      <c r="K736" s="3">
        <v>18.739792</v>
      </c>
      <c r="L736" s="3">
        <v>543</v>
      </c>
      <c r="M736" s="3">
        <v>5.634497</v>
      </c>
      <c r="N736">
        <v>147</v>
      </c>
      <c r="O736" s="16">
        <v>1.04760326250602e-11</v>
      </c>
      <c r="P736">
        <v>6.30532593886784</v>
      </c>
      <c r="Q736" t="s">
        <v>157</v>
      </c>
      <c r="R736" t="s">
        <v>136</v>
      </c>
      <c r="S736" t="s">
        <v>136</v>
      </c>
      <c r="T736" t="s">
        <v>3848</v>
      </c>
      <c r="U736" t="s">
        <v>3849</v>
      </c>
      <c r="V736" t="s">
        <v>136</v>
      </c>
      <c r="W736" t="s">
        <v>3284</v>
      </c>
      <c r="X736" t="s">
        <v>3285</v>
      </c>
      <c r="Y736" t="s">
        <v>3850</v>
      </c>
      <c r="Z736" t="s">
        <v>3851</v>
      </c>
      <c r="AA736" t="s">
        <v>3852</v>
      </c>
      <c r="AB736" t="s">
        <v>3285</v>
      </c>
      <c r="AC736" t="s">
        <v>3853</v>
      </c>
      <c r="AD736" t="s">
        <v>3854</v>
      </c>
    </row>
    <row r="737" spans="1:30">
      <c r="A737" t="s">
        <v>3855</v>
      </c>
      <c r="B737" t="s">
        <v>3855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3.728879</v>
      </c>
      <c r="J737" s="3">
        <v>284</v>
      </c>
      <c r="K737" s="3">
        <v>3.181319</v>
      </c>
      <c r="L737" s="3">
        <v>259</v>
      </c>
      <c r="M737" s="3">
        <v>4.865755</v>
      </c>
      <c r="N737">
        <v>357</v>
      </c>
      <c r="O737" s="16">
        <v>1.25687391648079e-13</v>
      </c>
      <c r="P737">
        <v>8.13142824907077</v>
      </c>
      <c r="Q737" t="s">
        <v>157</v>
      </c>
      <c r="R737" t="s">
        <v>190</v>
      </c>
      <c r="S737" t="s">
        <v>191</v>
      </c>
      <c r="T737" t="s">
        <v>3856</v>
      </c>
      <c r="U737" t="s">
        <v>3857</v>
      </c>
      <c r="V737" t="s">
        <v>180</v>
      </c>
      <c r="W737" t="s">
        <v>136</v>
      </c>
      <c r="X737" t="s">
        <v>136</v>
      </c>
      <c r="Y737" t="s">
        <v>265</v>
      </c>
      <c r="Z737" t="s">
        <v>1528</v>
      </c>
      <c r="AA737" t="s">
        <v>83</v>
      </c>
      <c r="AB737" t="s">
        <v>191</v>
      </c>
      <c r="AC737" t="s">
        <v>3858</v>
      </c>
      <c r="AD737" t="s">
        <v>3859</v>
      </c>
    </row>
    <row r="738" spans="1:30">
      <c r="A738" t="s">
        <v>3860</v>
      </c>
      <c r="B738" t="s">
        <v>3860</v>
      </c>
      <c r="C738" s="3">
        <v>0.427094</v>
      </c>
      <c r="D738" s="3">
        <v>17</v>
      </c>
      <c r="E738" s="3">
        <v>0</v>
      </c>
      <c r="F738" s="3">
        <v>0</v>
      </c>
      <c r="G738" s="3">
        <v>0.144612</v>
      </c>
      <c r="H738" s="3">
        <v>7</v>
      </c>
      <c r="I738" s="3">
        <v>1.509716</v>
      </c>
      <c r="J738" s="3">
        <v>64</v>
      </c>
      <c r="K738" s="3">
        <v>8.524586</v>
      </c>
      <c r="L738" s="3">
        <v>383</v>
      </c>
      <c r="M738" s="3">
        <v>0.826538</v>
      </c>
      <c r="N738">
        <v>34</v>
      </c>
      <c r="O738">
        <v>0.0059740085144826</v>
      </c>
      <c r="P738">
        <v>3.17993092786343</v>
      </c>
      <c r="Q738" t="s">
        <v>157</v>
      </c>
      <c r="R738" t="s">
        <v>136</v>
      </c>
      <c r="S738" t="s">
        <v>136</v>
      </c>
      <c r="T738" t="s">
        <v>3861</v>
      </c>
      <c r="U738" t="s">
        <v>3862</v>
      </c>
      <c r="V738" t="s">
        <v>3863</v>
      </c>
      <c r="W738" t="s">
        <v>594</v>
      </c>
      <c r="X738" t="s">
        <v>165</v>
      </c>
      <c r="Y738" t="s">
        <v>3864</v>
      </c>
      <c r="Z738" t="s">
        <v>136</v>
      </c>
      <c r="AA738" t="s">
        <v>164</v>
      </c>
      <c r="AB738" t="s">
        <v>165</v>
      </c>
      <c r="AC738" t="s">
        <v>3865</v>
      </c>
      <c r="AD738" t="s">
        <v>3866</v>
      </c>
    </row>
    <row r="739" spans="1:30">
      <c r="A739" t="s">
        <v>3867</v>
      </c>
      <c r="B739" t="s">
        <v>3867</v>
      </c>
      <c r="C739" s="3">
        <v>18.728117</v>
      </c>
      <c r="D739" s="3">
        <v>1910</v>
      </c>
      <c r="E739" s="3">
        <v>21.252188</v>
      </c>
      <c r="F739" s="3">
        <v>1920</v>
      </c>
      <c r="G739" s="3">
        <v>24.198641</v>
      </c>
      <c r="H739" s="3">
        <v>2646</v>
      </c>
      <c r="I739" s="3">
        <v>8.633343</v>
      </c>
      <c r="J739" s="3">
        <v>955</v>
      </c>
      <c r="K739" s="3">
        <v>5.422105</v>
      </c>
      <c r="L739" s="3">
        <v>641</v>
      </c>
      <c r="M739" s="3">
        <v>10.730329</v>
      </c>
      <c r="N739">
        <v>1143</v>
      </c>
      <c r="O739" s="16">
        <v>6.74114471559884e-5</v>
      </c>
      <c r="P739">
        <v>-2.03654179107311</v>
      </c>
      <c r="Q739" t="s">
        <v>131</v>
      </c>
      <c r="R739" t="s">
        <v>136</v>
      </c>
      <c r="S739" t="s">
        <v>136</v>
      </c>
      <c r="T739" t="s">
        <v>136</v>
      </c>
      <c r="U739" t="s">
        <v>136</v>
      </c>
      <c r="V739" t="s">
        <v>136</v>
      </c>
      <c r="W739" t="s">
        <v>136</v>
      </c>
      <c r="X739" t="s">
        <v>136</v>
      </c>
      <c r="Y739" t="s">
        <v>3868</v>
      </c>
      <c r="Z739" t="s">
        <v>136</v>
      </c>
      <c r="AA739" t="s">
        <v>164</v>
      </c>
      <c r="AB739" t="s">
        <v>165</v>
      </c>
      <c r="AC739" t="s">
        <v>3869</v>
      </c>
      <c r="AD739" t="s">
        <v>136</v>
      </c>
    </row>
    <row r="740" spans="1:30">
      <c r="A740" t="s">
        <v>3870</v>
      </c>
      <c r="B740" t="s">
        <v>136</v>
      </c>
      <c r="C740" s="3">
        <v>0</v>
      </c>
      <c r="D740" s="3">
        <v>0</v>
      </c>
      <c r="E740" s="3">
        <v>0.225004</v>
      </c>
      <c r="F740" s="3">
        <v>4</v>
      </c>
      <c r="G740" s="3">
        <v>0</v>
      </c>
      <c r="H740" s="3">
        <v>0</v>
      </c>
      <c r="I740" s="3">
        <v>4.84608399999999</v>
      </c>
      <c r="J740" s="3">
        <v>72</v>
      </c>
      <c r="K740" s="3">
        <v>5.232249</v>
      </c>
      <c r="L740" s="3">
        <v>104</v>
      </c>
      <c r="M740" s="3">
        <v>4.13960499999999</v>
      </c>
      <c r="N740">
        <v>53</v>
      </c>
      <c r="O740">
        <v>0.00174626927919861</v>
      </c>
      <c r="P740">
        <v>3.71246954749638</v>
      </c>
      <c r="Q740" t="s">
        <v>157</v>
      </c>
      <c r="R740" t="s">
        <v>136</v>
      </c>
      <c r="S740" t="s">
        <v>136</v>
      </c>
      <c r="T740" t="s">
        <v>136</v>
      </c>
      <c r="U740" t="s">
        <v>3871</v>
      </c>
      <c r="V740" t="s">
        <v>2085</v>
      </c>
      <c r="W740" t="s">
        <v>136</v>
      </c>
      <c r="X740" t="s">
        <v>136</v>
      </c>
      <c r="Y740" t="s">
        <v>3872</v>
      </c>
      <c r="Z740" t="s">
        <v>136</v>
      </c>
      <c r="AA740" t="s">
        <v>43</v>
      </c>
      <c r="AB740" t="s">
        <v>538</v>
      </c>
      <c r="AC740" t="s">
        <v>3873</v>
      </c>
      <c r="AD740" t="s">
        <v>136</v>
      </c>
    </row>
    <row r="741" spans="1:30">
      <c r="A741" t="s">
        <v>3874</v>
      </c>
      <c r="B741" t="s">
        <v>3874</v>
      </c>
      <c r="C741" s="3">
        <v>1.58601</v>
      </c>
      <c r="D741" s="3">
        <v>59</v>
      </c>
      <c r="E741" s="3">
        <v>1.388088</v>
      </c>
      <c r="F741" s="3">
        <v>46</v>
      </c>
      <c r="G741" s="3">
        <v>2.229914</v>
      </c>
      <c r="H741" s="3">
        <v>89</v>
      </c>
      <c r="I741" s="3">
        <v>0.2884</v>
      </c>
      <c r="J741" s="3">
        <v>12</v>
      </c>
      <c r="K741" s="3">
        <v>0.268366</v>
      </c>
      <c r="L741" s="3">
        <v>12</v>
      </c>
      <c r="M741" s="3">
        <v>0.325187</v>
      </c>
      <c r="N741">
        <v>13</v>
      </c>
      <c r="O741" s="16">
        <v>4.63117517644737e-7</v>
      </c>
      <c r="P741">
        <v>-3.04946524371475</v>
      </c>
      <c r="Q741" t="s">
        <v>131</v>
      </c>
      <c r="R741" t="s">
        <v>136</v>
      </c>
      <c r="S741" t="s">
        <v>136</v>
      </c>
      <c r="T741" t="s">
        <v>2185</v>
      </c>
      <c r="U741" t="s">
        <v>3875</v>
      </c>
      <c r="V741" t="s">
        <v>264</v>
      </c>
      <c r="W741" t="s">
        <v>190</v>
      </c>
      <c r="X741" t="s">
        <v>191</v>
      </c>
      <c r="Y741" t="s">
        <v>3876</v>
      </c>
      <c r="Z741" t="s">
        <v>2741</v>
      </c>
      <c r="AA741" t="s">
        <v>164</v>
      </c>
      <c r="AB741" t="s">
        <v>165</v>
      </c>
      <c r="AC741" t="s">
        <v>2775</v>
      </c>
      <c r="AD741" t="s">
        <v>2189</v>
      </c>
    </row>
    <row r="742" spans="1:30">
      <c r="A742" t="s">
        <v>3877</v>
      </c>
      <c r="B742" t="s">
        <v>3877</v>
      </c>
      <c r="C742" s="3">
        <v>1.455923</v>
      </c>
      <c r="D742" s="3">
        <v>98</v>
      </c>
      <c r="E742" s="3">
        <v>0.147526</v>
      </c>
      <c r="F742" s="3">
        <v>9</v>
      </c>
      <c r="G742" s="3">
        <v>1.000321</v>
      </c>
      <c r="H742" s="3">
        <v>72</v>
      </c>
      <c r="I742" s="3">
        <v>8.47696</v>
      </c>
      <c r="J742" s="3">
        <v>616</v>
      </c>
      <c r="K742" s="3">
        <v>4.383681</v>
      </c>
      <c r="L742" s="3">
        <v>341</v>
      </c>
      <c r="M742" s="3">
        <v>6.694181</v>
      </c>
      <c r="N742">
        <v>469</v>
      </c>
      <c r="O742">
        <v>0.000751934784545141</v>
      </c>
      <c r="P742">
        <v>2.30983406165037</v>
      </c>
      <c r="Q742" t="s">
        <v>157</v>
      </c>
      <c r="R742" t="s">
        <v>316</v>
      </c>
      <c r="S742" t="s">
        <v>317</v>
      </c>
      <c r="T742" t="s">
        <v>3878</v>
      </c>
      <c r="U742" t="s">
        <v>3879</v>
      </c>
      <c r="V742" t="s">
        <v>2162</v>
      </c>
      <c r="W742" t="s">
        <v>316</v>
      </c>
      <c r="X742" t="s">
        <v>317</v>
      </c>
      <c r="Y742" t="s">
        <v>3880</v>
      </c>
      <c r="Z742" t="s">
        <v>3881</v>
      </c>
      <c r="AA742" t="s">
        <v>3882</v>
      </c>
      <c r="AB742" t="s">
        <v>317</v>
      </c>
      <c r="AC742" t="s">
        <v>3883</v>
      </c>
      <c r="AD742" t="s">
        <v>155</v>
      </c>
    </row>
    <row r="743" spans="1:30">
      <c r="A743" t="s">
        <v>3884</v>
      </c>
      <c r="B743" t="s">
        <v>3884</v>
      </c>
      <c r="C743" s="3">
        <v>0.194179</v>
      </c>
      <c r="D743" s="3">
        <v>16</v>
      </c>
      <c r="E743" s="3">
        <v>0.137954</v>
      </c>
      <c r="F743" s="3">
        <v>10</v>
      </c>
      <c r="G743" s="3">
        <v>0.107536</v>
      </c>
      <c r="H743" s="3">
        <v>9</v>
      </c>
      <c r="I743" s="3">
        <v>1.849872</v>
      </c>
      <c r="J743" s="3">
        <v>155</v>
      </c>
      <c r="K743" s="3">
        <v>4.540282</v>
      </c>
      <c r="L743" s="3">
        <v>407</v>
      </c>
      <c r="M743" s="3">
        <v>0.549408</v>
      </c>
      <c r="N743">
        <v>45</v>
      </c>
      <c r="O743">
        <v>0.000853097856617451</v>
      </c>
      <c r="P743">
        <v>2.9542816392375</v>
      </c>
      <c r="Q743" t="s">
        <v>157</v>
      </c>
      <c r="R743" t="s">
        <v>190</v>
      </c>
      <c r="S743" t="s">
        <v>191</v>
      </c>
      <c r="T743" t="s">
        <v>178</v>
      </c>
      <c r="U743" t="s">
        <v>3885</v>
      </c>
      <c r="V743" t="s">
        <v>763</v>
      </c>
      <c r="W743" t="s">
        <v>136</v>
      </c>
      <c r="X743" t="s">
        <v>136</v>
      </c>
      <c r="Y743" t="s">
        <v>265</v>
      </c>
      <c r="Z743" t="s">
        <v>1890</v>
      </c>
      <c r="AA743" t="s">
        <v>164</v>
      </c>
      <c r="AB743" t="s">
        <v>165</v>
      </c>
      <c r="AC743" t="s">
        <v>1891</v>
      </c>
      <c r="AD743" t="s">
        <v>184</v>
      </c>
    </row>
    <row r="744" spans="1:30">
      <c r="A744" t="s">
        <v>3886</v>
      </c>
      <c r="B744" t="s">
        <v>3886</v>
      </c>
      <c r="C744" s="3">
        <v>1.907187</v>
      </c>
      <c r="D744" s="3">
        <v>150</v>
      </c>
      <c r="E744" s="3">
        <v>0.701361</v>
      </c>
      <c r="F744" s="3">
        <v>49</v>
      </c>
      <c r="G744" s="3">
        <v>3.254645</v>
      </c>
      <c r="H744" s="3">
        <v>274</v>
      </c>
      <c r="I744" s="3">
        <v>29.671804</v>
      </c>
      <c r="J744" s="3">
        <v>2524</v>
      </c>
      <c r="K744" s="3">
        <v>76.085274</v>
      </c>
      <c r="L744" s="3">
        <v>6910</v>
      </c>
      <c r="M744" s="3">
        <v>15.216807</v>
      </c>
      <c r="N744">
        <v>1246</v>
      </c>
      <c r="O744" s="16">
        <v>4.90258461223244e-7</v>
      </c>
      <c r="P744">
        <v>3.60988451893663</v>
      </c>
      <c r="Q744" t="s">
        <v>157</v>
      </c>
      <c r="R744" t="s">
        <v>241</v>
      </c>
      <c r="S744" t="s">
        <v>242</v>
      </c>
      <c r="T744" t="s">
        <v>243</v>
      </c>
      <c r="U744" t="s">
        <v>3887</v>
      </c>
      <c r="V744" t="s">
        <v>735</v>
      </c>
      <c r="W744" t="s">
        <v>241</v>
      </c>
      <c r="X744" t="s">
        <v>242</v>
      </c>
      <c r="Y744" t="s">
        <v>1867</v>
      </c>
      <c r="Z744" t="s">
        <v>3888</v>
      </c>
      <c r="AA744" t="s">
        <v>248</v>
      </c>
      <c r="AB744" t="s">
        <v>242</v>
      </c>
      <c r="AC744" t="s">
        <v>3889</v>
      </c>
      <c r="AD744" t="s">
        <v>250</v>
      </c>
    </row>
    <row r="745" spans="1:30">
      <c r="A745" t="s">
        <v>3890</v>
      </c>
      <c r="B745" t="s">
        <v>3890</v>
      </c>
      <c r="C745" s="3">
        <v>5.778586</v>
      </c>
      <c r="D745" s="3">
        <v>60</v>
      </c>
      <c r="E745" s="3">
        <v>10.072776</v>
      </c>
      <c r="F745" s="3">
        <v>92</v>
      </c>
      <c r="G745" s="3">
        <v>2.590893</v>
      </c>
      <c r="H745" s="3">
        <v>29</v>
      </c>
      <c r="I745" s="3">
        <v>0.105374</v>
      </c>
      <c r="J745" s="3">
        <v>2</v>
      </c>
      <c r="K745" s="3">
        <v>0</v>
      </c>
      <c r="L745" s="3">
        <v>0</v>
      </c>
      <c r="M745" s="3">
        <v>0.144906</v>
      </c>
      <c r="N745">
        <v>2</v>
      </c>
      <c r="O745" s="16">
        <v>8.3045125322201e-8</v>
      </c>
      <c r="P745">
        <v>-5.58210273781817</v>
      </c>
      <c r="Q745" t="s">
        <v>131</v>
      </c>
      <c r="R745" t="s">
        <v>136</v>
      </c>
      <c r="S745" t="s">
        <v>136</v>
      </c>
      <c r="T745" t="s">
        <v>136</v>
      </c>
      <c r="U745" t="s">
        <v>3891</v>
      </c>
      <c r="V745" t="s">
        <v>955</v>
      </c>
      <c r="W745" t="s">
        <v>136</v>
      </c>
      <c r="X745" t="s">
        <v>136</v>
      </c>
      <c r="Y745" t="s">
        <v>3892</v>
      </c>
      <c r="Z745" t="s">
        <v>3893</v>
      </c>
      <c r="AA745" t="s">
        <v>164</v>
      </c>
      <c r="AB745" t="s">
        <v>165</v>
      </c>
      <c r="AC745" t="s">
        <v>3894</v>
      </c>
      <c r="AD745" t="s">
        <v>136</v>
      </c>
    </row>
    <row r="746" spans="1:30">
      <c r="A746" t="s">
        <v>3895</v>
      </c>
      <c r="B746" t="s">
        <v>136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3.372413</v>
      </c>
      <c r="J746" s="3">
        <v>57</v>
      </c>
      <c r="K746" s="3">
        <v>2.643269</v>
      </c>
      <c r="L746" s="3">
        <v>48</v>
      </c>
      <c r="M746" s="3">
        <v>2.569788</v>
      </c>
      <c r="N746">
        <v>42</v>
      </c>
      <c r="O746" s="16">
        <v>8.14823337261878e-6</v>
      </c>
      <c r="P746">
        <v>5.76071247834764</v>
      </c>
      <c r="Q746" t="s">
        <v>157</v>
      </c>
      <c r="R746" t="s">
        <v>136</v>
      </c>
      <c r="S746" t="s">
        <v>136</v>
      </c>
      <c r="T746" t="s">
        <v>136</v>
      </c>
      <c r="U746" t="s">
        <v>136</v>
      </c>
      <c r="V746" t="s">
        <v>136</v>
      </c>
      <c r="W746" t="s">
        <v>136</v>
      </c>
      <c r="X746" t="s">
        <v>136</v>
      </c>
      <c r="Y746" t="s">
        <v>136</v>
      </c>
      <c r="Z746" t="s">
        <v>136</v>
      </c>
      <c r="AA746" t="s">
        <v>136</v>
      </c>
      <c r="AB746" t="s">
        <v>136</v>
      </c>
      <c r="AC746" t="s">
        <v>136</v>
      </c>
      <c r="AD746" t="s">
        <v>136</v>
      </c>
    </row>
    <row r="747" spans="1:30">
      <c r="A747" t="s">
        <v>3896</v>
      </c>
      <c r="B747" t="s">
        <v>3896</v>
      </c>
      <c r="C747" s="3">
        <v>6.315856</v>
      </c>
      <c r="D747" s="3">
        <v>445</v>
      </c>
      <c r="E747" s="3">
        <v>10.741814</v>
      </c>
      <c r="F747" s="3">
        <v>670</v>
      </c>
      <c r="G747" s="3">
        <v>5.562077</v>
      </c>
      <c r="H747" s="3">
        <v>420</v>
      </c>
      <c r="I747" s="3">
        <v>2.170204</v>
      </c>
      <c r="J747" s="3">
        <v>166</v>
      </c>
      <c r="K747" s="3">
        <v>1.763653</v>
      </c>
      <c r="L747" s="3">
        <v>144</v>
      </c>
      <c r="M747" s="3">
        <v>1.747516</v>
      </c>
      <c r="N747">
        <v>129</v>
      </c>
      <c r="O747" s="16">
        <v>1.27200639184545e-5</v>
      </c>
      <c r="P747">
        <v>-2.71737008128108</v>
      </c>
      <c r="Q747" t="s">
        <v>131</v>
      </c>
      <c r="R747" t="s">
        <v>136</v>
      </c>
      <c r="S747" t="s">
        <v>136</v>
      </c>
      <c r="T747" t="s">
        <v>3897</v>
      </c>
      <c r="U747" t="s">
        <v>3898</v>
      </c>
      <c r="V747" t="s">
        <v>136</v>
      </c>
      <c r="W747" t="s">
        <v>136</v>
      </c>
      <c r="X747" t="s">
        <v>136</v>
      </c>
      <c r="Y747" t="s">
        <v>3899</v>
      </c>
      <c r="Z747" t="s">
        <v>3900</v>
      </c>
      <c r="AA747" t="s">
        <v>164</v>
      </c>
      <c r="AB747" t="s">
        <v>165</v>
      </c>
      <c r="AC747" t="s">
        <v>3901</v>
      </c>
      <c r="AD747" t="s">
        <v>1000</v>
      </c>
    </row>
    <row r="748" spans="1:30">
      <c r="A748" t="s">
        <v>3902</v>
      </c>
      <c r="B748" t="s">
        <v>136</v>
      </c>
      <c r="C748" s="3">
        <v>20.1431789999999</v>
      </c>
      <c r="D748" s="3">
        <v>1106</v>
      </c>
      <c r="E748" s="3">
        <v>11.88649</v>
      </c>
      <c r="F748" s="3">
        <v>509</v>
      </c>
      <c r="G748" s="3">
        <v>21.5753419999999</v>
      </c>
      <c r="H748" s="3">
        <v>1258</v>
      </c>
      <c r="I748" s="3">
        <v>0.012222</v>
      </c>
      <c r="J748" s="3">
        <v>1</v>
      </c>
      <c r="K748" s="3">
        <v>0.126902</v>
      </c>
      <c r="L748" s="3">
        <v>5</v>
      </c>
      <c r="M748" s="3">
        <v>0.017132</v>
      </c>
      <c r="N748">
        <v>3</v>
      </c>
      <c r="O748" s="16">
        <v>2.09910017388217e-50</v>
      </c>
      <c r="P748">
        <v>-8.62028395697347</v>
      </c>
      <c r="Q748" t="s">
        <v>131</v>
      </c>
      <c r="R748" t="s">
        <v>136</v>
      </c>
      <c r="S748" t="s">
        <v>136</v>
      </c>
      <c r="T748" t="s">
        <v>136</v>
      </c>
      <c r="U748" t="s">
        <v>136</v>
      </c>
      <c r="V748" t="s">
        <v>136</v>
      </c>
      <c r="W748" t="s">
        <v>136</v>
      </c>
      <c r="X748" t="s">
        <v>136</v>
      </c>
      <c r="Y748" t="s">
        <v>136</v>
      </c>
      <c r="Z748" t="s">
        <v>136</v>
      </c>
      <c r="AA748" t="s">
        <v>136</v>
      </c>
      <c r="AB748" t="s">
        <v>136</v>
      </c>
      <c r="AC748" t="s">
        <v>136</v>
      </c>
      <c r="AD748" t="s">
        <v>136</v>
      </c>
    </row>
    <row r="749" spans="1:30">
      <c r="A749" t="s">
        <v>3903</v>
      </c>
      <c r="B749" t="s">
        <v>3903</v>
      </c>
      <c r="C749" s="3">
        <v>0.225842</v>
      </c>
      <c r="D749" s="3">
        <v>31</v>
      </c>
      <c r="E749" s="3">
        <v>0.235334</v>
      </c>
      <c r="F749" s="3">
        <v>28</v>
      </c>
      <c r="G749" s="3">
        <v>0.141657</v>
      </c>
      <c r="H749" s="3">
        <v>21</v>
      </c>
      <c r="I749" s="3">
        <v>2.306</v>
      </c>
      <c r="J749" s="3">
        <v>336</v>
      </c>
      <c r="K749" s="3">
        <v>4.576761</v>
      </c>
      <c r="L749" s="3">
        <v>711</v>
      </c>
      <c r="M749" s="3">
        <v>1.127851</v>
      </c>
      <c r="N749">
        <v>158</v>
      </c>
      <c r="O749">
        <v>0.00013143545827182</v>
      </c>
      <c r="P749">
        <v>2.79636222859839</v>
      </c>
      <c r="Q749" t="s">
        <v>157</v>
      </c>
      <c r="R749" t="s">
        <v>1427</v>
      </c>
      <c r="S749" t="s">
        <v>538</v>
      </c>
      <c r="T749" t="s">
        <v>3904</v>
      </c>
      <c r="U749" t="s">
        <v>3905</v>
      </c>
      <c r="V749" t="s">
        <v>3292</v>
      </c>
      <c r="W749" t="s">
        <v>1427</v>
      </c>
      <c r="X749" t="s">
        <v>538</v>
      </c>
      <c r="Y749" t="s">
        <v>3906</v>
      </c>
      <c r="Z749" t="s">
        <v>3907</v>
      </c>
      <c r="AA749" t="s">
        <v>43</v>
      </c>
      <c r="AB749" t="s">
        <v>538</v>
      </c>
      <c r="AC749" t="s">
        <v>3908</v>
      </c>
      <c r="AD749" t="s">
        <v>3909</v>
      </c>
    </row>
    <row r="750" spans="1:30">
      <c r="A750" t="s">
        <v>3910</v>
      </c>
      <c r="B750" t="s">
        <v>3910</v>
      </c>
      <c r="C750" s="3">
        <v>0.676575</v>
      </c>
      <c r="D750" s="3">
        <v>35</v>
      </c>
      <c r="E750" s="3">
        <v>0</v>
      </c>
      <c r="F750" s="3">
        <v>0</v>
      </c>
      <c r="G750" s="3">
        <v>0.356473</v>
      </c>
      <c r="H750" s="3">
        <v>20</v>
      </c>
      <c r="I750" s="3">
        <v>4.425025</v>
      </c>
      <c r="J750" s="3">
        <v>245</v>
      </c>
      <c r="K750" s="3">
        <v>3.112196</v>
      </c>
      <c r="L750" s="3">
        <v>184</v>
      </c>
      <c r="M750" s="3">
        <v>2.668805</v>
      </c>
      <c r="N750">
        <v>143</v>
      </c>
      <c r="O750">
        <v>0.00699932976635617</v>
      </c>
      <c r="P750">
        <v>2.57470619640386</v>
      </c>
      <c r="Q750" t="s">
        <v>157</v>
      </c>
      <c r="R750" t="s">
        <v>136</v>
      </c>
      <c r="S750" t="s">
        <v>136</v>
      </c>
      <c r="T750" t="s">
        <v>3911</v>
      </c>
      <c r="U750" t="s">
        <v>136</v>
      </c>
      <c r="V750" t="s">
        <v>136</v>
      </c>
      <c r="W750" t="s">
        <v>136</v>
      </c>
      <c r="X750" t="s">
        <v>136</v>
      </c>
      <c r="Y750" t="s">
        <v>136</v>
      </c>
      <c r="Z750" t="s">
        <v>3912</v>
      </c>
      <c r="AA750" t="s">
        <v>164</v>
      </c>
      <c r="AB750" t="s">
        <v>165</v>
      </c>
      <c r="AC750" t="s">
        <v>3913</v>
      </c>
      <c r="AD750" t="s">
        <v>3914</v>
      </c>
    </row>
    <row r="751" spans="1:30">
      <c r="A751" t="s">
        <v>3915</v>
      </c>
      <c r="B751" t="s">
        <v>3915</v>
      </c>
      <c r="C751" s="3">
        <v>1.443577</v>
      </c>
      <c r="D751" s="3">
        <v>71</v>
      </c>
      <c r="E751" s="3">
        <v>0.293256</v>
      </c>
      <c r="F751" s="3">
        <v>13</v>
      </c>
      <c r="G751" s="3">
        <v>0.8065</v>
      </c>
      <c r="H751" s="3">
        <v>43</v>
      </c>
      <c r="I751" s="3">
        <v>3.652347</v>
      </c>
      <c r="J751" s="3">
        <v>195</v>
      </c>
      <c r="K751" s="3">
        <v>18.707516</v>
      </c>
      <c r="L751" s="3">
        <v>1063</v>
      </c>
      <c r="M751" s="3">
        <v>2.01339</v>
      </c>
      <c r="N751">
        <v>104</v>
      </c>
      <c r="O751">
        <v>0.00640996318265795</v>
      </c>
      <c r="P751">
        <v>2.50947533355143</v>
      </c>
      <c r="Q751" t="s">
        <v>157</v>
      </c>
      <c r="R751" t="s">
        <v>170</v>
      </c>
      <c r="S751" t="s">
        <v>171</v>
      </c>
      <c r="T751" t="s">
        <v>3916</v>
      </c>
      <c r="U751" t="s">
        <v>3917</v>
      </c>
      <c r="V751" t="s">
        <v>136</v>
      </c>
      <c r="W751" t="s">
        <v>170</v>
      </c>
      <c r="X751" t="s">
        <v>171</v>
      </c>
      <c r="Y751" t="s">
        <v>199</v>
      </c>
      <c r="Z751" t="s">
        <v>3918</v>
      </c>
      <c r="AA751" t="s">
        <v>174</v>
      </c>
      <c r="AB751" t="s">
        <v>171</v>
      </c>
      <c r="AC751" t="s">
        <v>3919</v>
      </c>
      <c r="AD751" t="s">
        <v>3920</v>
      </c>
    </row>
    <row r="752" spans="1:30">
      <c r="A752" t="s">
        <v>3921</v>
      </c>
      <c r="B752" t="s">
        <v>3921</v>
      </c>
      <c r="C752" s="3">
        <v>7.186171</v>
      </c>
      <c r="D752" s="3">
        <v>114</v>
      </c>
      <c r="E752" s="3">
        <v>14.488605</v>
      </c>
      <c r="F752" s="3">
        <v>202</v>
      </c>
      <c r="G752" s="3">
        <v>5.177439</v>
      </c>
      <c r="H752" s="3">
        <v>88</v>
      </c>
      <c r="I752" s="3">
        <v>0.984273</v>
      </c>
      <c r="J752" s="3">
        <v>17</v>
      </c>
      <c r="K752" s="3">
        <v>1.738821</v>
      </c>
      <c r="L752" s="3">
        <v>32</v>
      </c>
      <c r="M752" s="3">
        <v>4.14647</v>
      </c>
      <c r="N752">
        <v>69</v>
      </c>
      <c r="O752">
        <v>0.00366846315801979</v>
      </c>
      <c r="P752">
        <v>-2.56803045218577</v>
      </c>
      <c r="Q752" t="s">
        <v>131</v>
      </c>
      <c r="R752" t="s">
        <v>136</v>
      </c>
      <c r="S752" t="s">
        <v>136</v>
      </c>
      <c r="T752" t="s">
        <v>136</v>
      </c>
      <c r="U752" t="s">
        <v>136</v>
      </c>
      <c r="V752" t="s">
        <v>136</v>
      </c>
      <c r="W752" t="s">
        <v>136</v>
      </c>
      <c r="X752" t="s">
        <v>136</v>
      </c>
      <c r="Y752" t="s">
        <v>136</v>
      </c>
      <c r="Z752" t="s">
        <v>136</v>
      </c>
      <c r="AA752" t="s">
        <v>164</v>
      </c>
      <c r="AB752" t="s">
        <v>165</v>
      </c>
      <c r="AC752" t="s">
        <v>3922</v>
      </c>
      <c r="AD752" t="s">
        <v>136</v>
      </c>
    </row>
    <row r="753" spans="1:30">
      <c r="A753" t="s">
        <v>3923</v>
      </c>
      <c r="B753" t="s">
        <v>3923</v>
      </c>
      <c r="C753" s="3">
        <v>0.979571</v>
      </c>
      <c r="D753" s="3">
        <v>64</v>
      </c>
      <c r="E753" s="3">
        <v>0.612777</v>
      </c>
      <c r="F753" s="3">
        <v>36</v>
      </c>
      <c r="G753" s="3">
        <v>0.359324</v>
      </c>
      <c r="H753" s="3">
        <v>26</v>
      </c>
      <c r="I753" s="3">
        <v>8.445452</v>
      </c>
      <c r="J753" s="3">
        <v>596</v>
      </c>
      <c r="K753" s="3">
        <v>4.799031</v>
      </c>
      <c r="L753" s="3">
        <v>362</v>
      </c>
      <c r="M753" s="3">
        <v>5.009277</v>
      </c>
      <c r="N753">
        <v>340</v>
      </c>
      <c r="O753" s="16">
        <v>2.97728768405363e-5</v>
      </c>
      <c r="P753">
        <v>2.41773407354838</v>
      </c>
      <c r="Q753" t="s">
        <v>157</v>
      </c>
      <c r="R753" t="s">
        <v>136</v>
      </c>
      <c r="S753" t="s">
        <v>136</v>
      </c>
      <c r="T753" t="s">
        <v>1511</v>
      </c>
      <c r="U753" t="s">
        <v>3924</v>
      </c>
      <c r="V753" t="s">
        <v>136</v>
      </c>
      <c r="W753" t="s">
        <v>136</v>
      </c>
      <c r="X753" t="s">
        <v>136</v>
      </c>
      <c r="Y753" t="s">
        <v>3925</v>
      </c>
      <c r="Z753" t="s">
        <v>3926</v>
      </c>
      <c r="AA753" t="s">
        <v>164</v>
      </c>
      <c r="AB753" t="s">
        <v>165</v>
      </c>
      <c r="AC753" t="s">
        <v>3927</v>
      </c>
      <c r="AD753" t="s">
        <v>281</v>
      </c>
    </row>
    <row r="754" spans="1:30">
      <c r="A754" t="s">
        <v>3928</v>
      </c>
      <c r="B754" t="s">
        <v>3928</v>
      </c>
      <c r="C754" s="3">
        <v>6.913881</v>
      </c>
      <c r="D754" s="3">
        <v>309</v>
      </c>
      <c r="E754" s="3">
        <v>14.542328</v>
      </c>
      <c r="F754" s="3">
        <v>575</v>
      </c>
      <c r="G754" s="3">
        <v>8.148828</v>
      </c>
      <c r="H754" s="3">
        <v>390</v>
      </c>
      <c r="I754" s="3">
        <v>1.6864</v>
      </c>
      <c r="J754" s="3">
        <v>82</v>
      </c>
      <c r="K754" s="3">
        <v>1.257103</v>
      </c>
      <c r="L754" s="3">
        <v>65</v>
      </c>
      <c r="M754" s="3">
        <v>3.46512</v>
      </c>
      <c r="N754">
        <v>162</v>
      </c>
      <c r="O754">
        <v>0.000109108745547749</v>
      </c>
      <c r="P754">
        <v>-2.86172481343361</v>
      </c>
      <c r="Q754" t="s">
        <v>131</v>
      </c>
      <c r="R754" t="s">
        <v>136</v>
      </c>
      <c r="S754" t="s">
        <v>136</v>
      </c>
      <c r="T754" t="s">
        <v>168</v>
      </c>
      <c r="U754" t="s">
        <v>136</v>
      </c>
      <c r="V754" t="s">
        <v>136</v>
      </c>
      <c r="W754" t="s">
        <v>136</v>
      </c>
      <c r="X754" t="s">
        <v>136</v>
      </c>
      <c r="Y754" t="s">
        <v>705</v>
      </c>
      <c r="Z754" t="s">
        <v>3929</v>
      </c>
      <c r="AA754" t="s">
        <v>164</v>
      </c>
      <c r="AB754" t="s">
        <v>165</v>
      </c>
      <c r="AC754" t="s">
        <v>3930</v>
      </c>
      <c r="AD754" t="s">
        <v>176</v>
      </c>
    </row>
    <row r="755" spans="1:30">
      <c r="A755" t="s">
        <v>3931</v>
      </c>
      <c r="B755" t="s">
        <v>136</v>
      </c>
      <c r="C755" s="3">
        <v>0.314964</v>
      </c>
      <c r="D755" s="3">
        <v>12</v>
      </c>
      <c r="E755" s="3">
        <v>0</v>
      </c>
      <c r="F755" s="3">
        <v>0</v>
      </c>
      <c r="G755" s="3">
        <v>0</v>
      </c>
      <c r="H755" s="3">
        <v>0</v>
      </c>
      <c r="I755" s="3">
        <v>4.294496</v>
      </c>
      <c r="J755" s="3">
        <v>167</v>
      </c>
      <c r="K755" s="3">
        <v>1.359736</v>
      </c>
      <c r="L755" s="3">
        <v>57</v>
      </c>
      <c r="M755" s="3">
        <v>1.758004</v>
      </c>
      <c r="N755">
        <v>66</v>
      </c>
      <c r="O755">
        <v>0.0076166032793906</v>
      </c>
      <c r="P755">
        <v>3.2854809130523</v>
      </c>
      <c r="Q755" t="s">
        <v>157</v>
      </c>
      <c r="R755" t="s">
        <v>136</v>
      </c>
      <c r="S755" t="s">
        <v>136</v>
      </c>
      <c r="T755" t="s">
        <v>168</v>
      </c>
      <c r="U755" t="s">
        <v>3932</v>
      </c>
      <c r="V755" t="s">
        <v>136</v>
      </c>
      <c r="W755" t="s">
        <v>594</v>
      </c>
      <c r="X755" t="s">
        <v>165</v>
      </c>
      <c r="Y755" t="s">
        <v>3933</v>
      </c>
      <c r="Z755" t="s">
        <v>3934</v>
      </c>
      <c r="AA755" t="s">
        <v>164</v>
      </c>
      <c r="AB755" t="s">
        <v>165</v>
      </c>
      <c r="AC755" t="s">
        <v>3935</v>
      </c>
      <c r="AD755" t="s">
        <v>176</v>
      </c>
    </row>
    <row r="756" spans="1:30">
      <c r="A756" t="s">
        <v>3936</v>
      </c>
      <c r="B756" t="s">
        <v>3936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2.498273</v>
      </c>
      <c r="J756" s="3">
        <v>124</v>
      </c>
      <c r="K756" s="3">
        <v>6.611248</v>
      </c>
      <c r="L756" s="3">
        <v>348</v>
      </c>
      <c r="M756" s="3">
        <v>0.839898</v>
      </c>
      <c r="N756">
        <v>40</v>
      </c>
      <c r="O756" s="16">
        <v>2.03322612684848e-8</v>
      </c>
      <c r="P756">
        <v>6.92271618106187</v>
      </c>
      <c r="Q756" t="s">
        <v>157</v>
      </c>
      <c r="R756" t="s">
        <v>136</v>
      </c>
      <c r="S756" t="s">
        <v>136</v>
      </c>
      <c r="T756" t="s">
        <v>136</v>
      </c>
      <c r="U756" t="s">
        <v>136</v>
      </c>
      <c r="V756" t="s">
        <v>136</v>
      </c>
      <c r="W756" t="s">
        <v>136</v>
      </c>
      <c r="X756" t="s">
        <v>136</v>
      </c>
      <c r="Y756" t="s">
        <v>136</v>
      </c>
      <c r="Z756" t="s">
        <v>136</v>
      </c>
      <c r="AA756" t="s">
        <v>164</v>
      </c>
      <c r="AB756" t="s">
        <v>165</v>
      </c>
      <c r="AC756" t="s">
        <v>3937</v>
      </c>
      <c r="AD756" t="s">
        <v>136</v>
      </c>
    </row>
    <row r="757" spans="1:30">
      <c r="A757" t="s">
        <v>3938</v>
      </c>
      <c r="B757" t="s">
        <v>3938</v>
      </c>
      <c r="C757" s="3">
        <v>1.72359</v>
      </c>
      <c r="D757" s="3">
        <v>84</v>
      </c>
      <c r="E757" s="3">
        <v>2.762883</v>
      </c>
      <c r="F757" s="3">
        <v>119</v>
      </c>
      <c r="G757" s="3">
        <v>0.601558</v>
      </c>
      <c r="H757" s="3">
        <v>32</v>
      </c>
      <c r="I757" s="3">
        <v>0.071952</v>
      </c>
      <c r="J757" s="3">
        <v>4</v>
      </c>
      <c r="K757" s="3">
        <v>0.169285</v>
      </c>
      <c r="L757" s="3">
        <v>10</v>
      </c>
      <c r="M757" s="3">
        <v>0</v>
      </c>
      <c r="N757">
        <v>0</v>
      </c>
      <c r="O757" s="16">
        <v>3.11524097960866e-5</v>
      </c>
      <c r="P757">
        <v>-4.45731239773228</v>
      </c>
      <c r="Q757" t="s">
        <v>131</v>
      </c>
      <c r="R757" t="s">
        <v>136</v>
      </c>
      <c r="S757" t="s">
        <v>136</v>
      </c>
      <c r="T757" t="s">
        <v>168</v>
      </c>
      <c r="U757" t="s">
        <v>3939</v>
      </c>
      <c r="V757" t="s">
        <v>136</v>
      </c>
      <c r="W757" t="s">
        <v>170</v>
      </c>
      <c r="X757" t="s">
        <v>171</v>
      </c>
      <c r="Y757" t="s">
        <v>172</v>
      </c>
      <c r="Z757" t="s">
        <v>3940</v>
      </c>
      <c r="AA757" t="s">
        <v>174</v>
      </c>
      <c r="AB757" t="s">
        <v>171</v>
      </c>
      <c r="AC757" t="s">
        <v>3941</v>
      </c>
      <c r="AD757" t="s">
        <v>176</v>
      </c>
    </row>
    <row r="758" spans="1:30">
      <c r="A758" t="s">
        <v>3942</v>
      </c>
      <c r="B758" t="s">
        <v>3942</v>
      </c>
      <c r="C758" s="3">
        <v>1.070037</v>
      </c>
      <c r="D758" s="3">
        <v>41</v>
      </c>
      <c r="E758" s="3">
        <v>0.602098</v>
      </c>
      <c r="F758" s="3">
        <v>21</v>
      </c>
      <c r="G758" s="3">
        <v>1.950272</v>
      </c>
      <c r="H758" s="3">
        <v>80</v>
      </c>
      <c r="I758" s="3">
        <v>8.540245</v>
      </c>
      <c r="J758" s="3">
        <v>353</v>
      </c>
      <c r="K758" s="3">
        <v>11.280653</v>
      </c>
      <c r="L758" s="3">
        <v>498</v>
      </c>
      <c r="M758" s="3">
        <v>5.953782</v>
      </c>
      <c r="N758">
        <v>237</v>
      </c>
      <c r="O758">
        <v>0.000110599021693332</v>
      </c>
      <c r="P758">
        <v>2.15128661344643</v>
      </c>
      <c r="Q758" t="s">
        <v>157</v>
      </c>
      <c r="R758" t="s">
        <v>254</v>
      </c>
      <c r="S758" t="s">
        <v>255</v>
      </c>
      <c r="T758" t="s">
        <v>514</v>
      </c>
      <c r="U758" t="s">
        <v>3943</v>
      </c>
      <c r="V758" t="s">
        <v>136</v>
      </c>
      <c r="W758" t="s">
        <v>136</v>
      </c>
      <c r="X758" t="s">
        <v>136</v>
      </c>
      <c r="Y758" t="s">
        <v>2093</v>
      </c>
      <c r="Z758" t="s">
        <v>3944</v>
      </c>
      <c r="AA758" t="s">
        <v>153</v>
      </c>
      <c r="AB758" t="s">
        <v>138</v>
      </c>
      <c r="AC758" t="s">
        <v>3945</v>
      </c>
      <c r="AD758" t="s">
        <v>144</v>
      </c>
    </row>
    <row r="759" spans="1:30">
      <c r="A759" t="s">
        <v>3946</v>
      </c>
      <c r="B759" t="s">
        <v>3946</v>
      </c>
      <c r="C759" s="3">
        <v>1.279563</v>
      </c>
      <c r="D759" s="3">
        <v>41</v>
      </c>
      <c r="E759" s="3">
        <v>0.247488</v>
      </c>
      <c r="F759" s="3">
        <v>7</v>
      </c>
      <c r="G759" s="3">
        <v>1.766662</v>
      </c>
      <c r="H759" s="3">
        <v>60</v>
      </c>
      <c r="I759" s="3">
        <v>12.180428</v>
      </c>
      <c r="J759" s="3">
        <v>415</v>
      </c>
      <c r="K759" s="3">
        <v>7.972138</v>
      </c>
      <c r="L759" s="3">
        <v>290</v>
      </c>
      <c r="M759" s="3">
        <v>5.535131</v>
      </c>
      <c r="N759">
        <v>182</v>
      </c>
      <c r="O759">
        <v>0.000583645787240991</v>
      </c>
      <c r="P759">
        <v>2.30030028981779</v>
      </c>
      <c r="Q759" t="s">
        <v>157</v>
      </c>
      <c r="R759" t="s">
        <v>136</v>
      </c>
      <c r="S759" t="s">
        <v>136</v>
      </c>
      <c r="T759" t="s">
        <v>168</v>
      </c>
      <c r="U759" t="s">
        <v>136</v>
      </c>
      <c r="V759" t="s">
        <v>136</v>
      </c>
      <c r="W759" t="s">
        <v>136</v>
      </c>
      <c r="X759" t="s">
        <v>136</v>
      </c>
      <c r="Y759" t="s">
        <v>3045</v>
      </c>
      <c r="Z759" t="s">
        <v>136</v>
      </c>
      <c r="AA759" t="s">
        <v>164</v>
      </c>
      <c r="AB759" t="s">
        <v>165</v>
      </c>
      <c r="AC759" t="s">
        <v>3947</v>
      </c>
      <c r="AD759" t="s">
        <v>176</v>
      </c>
    </row>
    <row r="760" spans="1:30">
      <c r="A760" t="s">
        <v>3948</v>
      </c>
      <c r="B760" t="s">
        <v>3948</v>
      </c>
      <c r="C760" s="3">
        <v>1.865269</v>
      </c>
      <c r="D760" s="3">
        <v>80</v>
      </c>
      <c r="E760" s="3">
        <v>2.161383</v>
      </c>
      <c r="F760" s="3">
        <v>82</v>
      </c>
      <c r="G760" s="3">
        <v>1.729819</v>
      </c>
      <c r="H760" s="3">
        <v>79</v>
      </c>
      <c r="I760" s="3">
        <v>0.827046</v>
      </c>
      <c r="J760" s="3">
        <v>39</v>
      </c>
      <c r="K760" s="3">
        <v>0.314074</v>
      </c>
      <c r="L760" s="3">
        <v>16</v>
      </c>
      <c r="M760" s="3">
        <v>0.736665</v>
      </c>
      <c r="N760">
        <v>33</v>
      </c>
      <c r="O760">
        <v>0.00111952251495757</v>
      </c>
      <c r="P760">
        <v>-2.24218204840316</v>
      </c>
      <c r="Q760" t="s">
        <v>131</v>
      </c>
      <c r="R760" t="s">
        <v>136</v>
      </c>
      <c r="S760" t="s">
        <v>136</v>
      </c>
      <c r="T760" t="s">
        <v>136</v>
      </c>
      <c r="U760" t="s">
        <v>136</v>
      </c>
      <c r="V760" t="s">
        <v>136</v>
      </c>
      <c r="W760" t="s">
        <v>136</v>
      </c>
      <c r="X760" t="s">
        <v>136</v>
      </c>
      <c r="Y760" t="s">
        <v>136</v>
      </c>
      <c r="Z760" t="s">
        <v>136</v>
      </c>
      <c r="AA760" t="s">
        <v>164</v>
      </c>
      <c r="AB760" t="s">
        <v>165</v>
      </c>
      <c r="AC760" t="s">
        <v>183</v>
      </c>
      <c r="AD760" t="s">
        <v>136</v>
      </c>
    </row>
    <row r="761" spans="1:30">
      <c r="A761" t="s">
        <v>3949</v>
      </c>
      <c r="B761" t="s">
        <v>3949</v>
      </c>
      <c r="C761" s="3">
        <v>4.857155</v>
      </c>
      <c r="D761" s="3">
        <v>175</v>
      </c>
      <c r="E761" s="3">
        <v>1.611862</v>
      </c>
      <c r="F761" s="3">
        <v>52</v>
      </c>
      <c r="G761" s="3">
        <v>4.224023</v>
      </c>
      <c r="H761" s="3">
        <v>163</v>
      </c>
      <c r="I761" s="3">
        <v>35.981857</v>
      </c>
      <c r="J761" s="3">
        <v>1403</v>
      </c>
      <c r="K761" s="3">
        <v>51.009583</v>
      </c>
      <c r="L761" s="3">
        <v>2123</v>
      </c>
      <c r="M761" s="3">
        <v>10.193506</v>
      </c>
      <c r="N761">
        <v>383</v>
      </c>
      <c r="O761">
        <v>0.00020194592338592</v>
      </c>
      <c r="P761">
        <v>2.49013972358958</v>
      </c>
      <c r="Q761" t="s">
        <v>157</v>
      </c>
      <c r="R761" t="s">
        <v>136</v>
      </c>
      <c r="S761" t="s">
        <v>136</v>
      </c>
      <c r="T761" t="s">
        <v>168</v>
      </c>
      <c r="U761" t="s">
        <v>136</v>
      </c>
      <c r="V761" t="s">
        <v>136</v>
      </c>
      <c r="W761" t="s">
        <v>190</v>
      </c>
      <c r="X761" t="s">
        <v>191</v>
      </c>
      <c r="Y761" t="s">
        <v>967</v>
      </c>
      <c r="Z761" t="s">
        <v>3950</v>
      </c>
      <c r="AA761" t="s">
        <v>164</v>
      </c>
      <c r="AB761" t="s">
        <v>165</v>
      </c>
      <c r="AC761" t="s">
        <v>3951</v>
      </c>
      <c r="AD761" t="s">
        <v>176</v>
      </c>
    </row>
    <row r="762" spans="1:30">
      <c r="A762" t="s">
        <v>3952</v>
      </c>
      <c r="B762" t="s">
        <v>136</v>
      </c>
      <c r="C762" s="3">
        <v>5.125614</v>
      </c>
      <c r="D762" s="3">
        <v>33</v>
      </c>
      <c r="E762" s="3">
        <v>7.009261</v>
      </c>
      <c r="F762" s="3">
        <v>40</v>
      </c>
      <c r="G762" s="3">
        <v>6.841041</v>
      </c>
      <c r="H762" s="3">
        <v>48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>
        <v>0</v>
      </c>
      <c r="O762" s="16">
        <v>2.41737139000633e-8</v>
      </c>
      <c r="P762">
        <v>-6.81336236829203</v>
      </c>
      <c r="Q762" t="s">
        <v>131</v>
      </c>
      <c r="R762" t="s">
        <v>136</v>
      </c>
      <c r="S762" t="s">
        <v>136</v>
      </c>
      <c r="T762" t="s">
        <v>136</v>
      </c>
      <c r="U762" t="s">
        <v>136</v>
      </c>
      <c r="V762" t="s">
        <v>136</v>
      </c>
      <c r="W762" t="s">
        <v>254</v>
      </c>
      <c r="X762" t="s">
        <v>255</v>
      </c>
      <c r="Y762" t="s">
        <v>136</v>
      </c>
      <c r="Z762" t="s">
        <v>3953</v>
      </c>
      <c r="AA762" t="s">
        <v>136</v>
      </c>
      <c r="AB762" t="s">
        <v>136</v>
      </c>
      <c r="AC762" t="s">
        <v>136</v>
      </c>
      <c r="AD762" t="s">
        <v>136</v>
      </c>
    </row>
    <row r="763" spans="1:30">
      <c r="A763" t="s">
        <v>3954</v>
      </c>
      <c r="B763" t="s">
        <v>3954</v>
      </c>
      <c r="C763" s="3">
        <v>201.635193</v>
      </c>
      <c r="D763" s="3">
        <v>3824</v>
      </c>
      <c r="E763" s="3">
        <v>608.880615</v>
      </c>
      <c r="F763" s="3">
        <v>10227</v>
      </c>
      <c r="G763" s="3">
        <v>282.112061</v>
      </c>
      <c r="H763" s="3">
        <v>5736</v>
      </c>
      <c r="I763" s="3">
        <v>41.017788</v>
      </c>
      <c r="J763" s="3">
        <v>844</v>
      </c>
      <c r="K763" s="3">
        <v>51.695183</v>
      </c>
      <c r="L763" s="3">
        <v>1136</v>
      </c>
      <c r="M763" s="3">
        <v>95.177734</v>
      </c>
      <c r="N763">
        <v>1885</v>
      </c>
      <c r="O763" s="16">
        <v>2.46928181867152e-5</v>
      </c>
      <c r="P763">
        <v>-3.20802856165162</v>
      </c>
      <c r="Q763" t="s">
        <v>131</v>
      </c>
      <c r="R763" t="s">
        <v>136</v>
      </c>
      <c r="S763" t="s">
        <v>136</v>
      </c>
      <c r="T763" t="s">
        <v>136</v>
      </c>
      <c r="U763" t="s">
        <v>136</v>
      </c>
      <c r="V763" t="s">
        <v>136</v>
      </c>
      <c r="W763" t="s">
        <v>136</v>
      </c>
      <c r="X763" t="s">
        <v>136</v>
      </c>
      <c r="Y763" t="s">
        <v>3955</v>
      </c>
      <c r="Z763" t="s">
        <v>136</v>
      </c>
      <c r="AA763" t="s">
        <v>164</v>
      </c>
      <c r="AB763" t="s">
        <v>165</v>
      </c>
      <c r="AC763" t="s">
        <v>3956</v>
      </c>
      <c r="AD763" t="s">
        <v>136</v>
      </c>
    </row>
    <row r="764" spans="1:30">
      <c r="A764" t="s">
        <v>3957</v>
      </c>
      <c r="B764" t="s">
        <v>3957</v>
      </c>
      <c r="C764" s="3">
        <v>5.097638</v>
      </c>
      <c r="D764" s="3">
        <v>137</v>
      </c>
      <c r="E764" s="3">
        <v>5.545717</v>
      </c>
      <c r="F764" s="3">
        <v>132</v>
      </c>
      <c r="G764" s="3">
        <v>2.822986</v>
      </c>
      <c r="H764" s="3">
        <v>82</v>
      </c>
      <c r="I764" s="3">
        <v>0.609831</v>
      </c>
      <c r="J764" s="3">
        <v>18</v>
      </c>
      <c r="K764" s="3">
        <v>0.836534</v>
      </c>
      <c r="L764" s="3">
        <v>26</v>
      </c>
      <c r="M764" s="3">
        <v>1.665617</v>
      </c>
      <c r="N764">
        <v>47</v>
      </c>
      <c r="O764">
        <v>0.000303400626106845</v>
      </c>
      <c r="P764">
        <v>-2.68784729402589</v>
      </c>
      <c r="Q764" t="s">
        <v>131</v>
      </c>
      <c r="R764" t="s">
        <v>137</v>
      </c>
      <c r="S764" t="s">
        <v>138</v>
      </c>
      <c r="T764" t="s">
        <v>2894</v>
      </c>
      <c r="U764" t="s">
        <v>3958</v>
      </c>
      <c r="V764" t="s">
        <v>136</v>
      </c>
      <c r="W764" t="s">
        <v>2300</v>
      </c>
      <c r="X764" t="s">
        <v>2301</v>
      </c>
      <c r="Y764" t="s">
        <v>2302</v>
      </c>
      <c r="Z764" t="s">
        <v>2896</v>
      </c>
      <c r="AA764" t="s">
        <v>153</v>
      </c>
      <c r="AB764" t="s">
        <v>138</v>
      </c>
      <c r="AC764" t="s">
        <v>3959</v>
      </c>
      <c r="AD764" t="s">
        <v>512</v>
      </c>
    </row>
    <row r="765" spans="1:30">
      <c r="A765" t="s">
        <v>3960</v>
      </c>
      <c r="B765" t="s">
        <v>3960</v>
      </c>
      <c r="C765" s="3">
        <v>95.664223</v>
      </c>
      <c r="D765" s="3">
        <v>4666</v>
      </c>
      <c r="E765" s="3">
        <v>113.124344</v>
      </c>
      <c r="F765" s="3">
        <v>4887</v>
      </c>
      <c r="G765" s="3">
        <v>53.898434</v>
      </c>
      <c r="H765" s="3">
        <v>2819</v>
      </c>
      <c r="I765" s="3">
        <v>20.229918</v>
      </c>
      <c r="J765" s="3">
        <v>1070</v>
      </c>
      <c r="K765" s="3">
        <v>8.744272</v>
      </c>
      <c r="L765" s="3">
        <v>494</v>
      </c>
      <c r="M765" s="3">
        <v>48.704205</v>
      </c>
      <c r="N765">
        <v>2480</v>
      </c>
      <c r="O765">
        <v>0.00288456089823689</v>
      </c>
      <c r="P765">
        <v>-2.36500995099792</v>
      </c>
      <c r="Q765" t="s">
        <v>131</v>
      </c>
      <c r="R765" t="s">
        <v>1360</v>
      </c>
      <c r="S765" t="s">
        <v>1361</v>
      </c>
      <c r="T765" t="s">
        <v>2655</v>
      </c>
      <c r="U765" t="s">
        <v>3961</v>
      </c>
      <c r="V765" t="s">
        <v>2657</v>
      </c>
      <c r="W765" t="s">
        <v>1360</v>
      </c>
      <c r="X765" t="s">
        <v>1361</v>
      </c>
      <c r="Y765" t="s">
        <v>2658</v>
      </c>
      <c r="Z765" t="s">
        <v>2659</v>
      </c>
      <c r="AA765" t="s">
        <v>2660</v>
      </c>
      <c r="AB765" t="s">
        <v>1361</v>
      </c>
      <c r="AC765" t="s">
        <v>2661</v>
      </c>
      <c r="AD765" t="s">
        <v>2662</v>
      </c>
    </row>
    <row r="766" spans="1:30">
      <c r="A766" t="s">
        <v>3962</v>
      </c>
      <c r="B766" t="s">
        <v>3962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5.621169</v>
      </c>
      <c r="J766" s="3">
        <v>309</v>
      </c>
      <c r="K766" s="3">
        <v>5.501053</v>
      </c>
      <c r="L766" s="3">
        <v>323</v>
      </c>
      <c r="M766" s="3">
        <v>3.877033</v>
      </c>
      <c r="N766">
        <v>205</v>
      </c>
      <c r="O766" s="16">
        <v>2.66618849962566e-13</v>
      </c>
      <c r="P766">
        <v>8.0399136458488</v>
      </c>
      <c r="Q766" t="s">
        <v>157</v>
      </c>
      <c r="R766" t="s">
        <v>241</v>
      </c>
      <c r="S766" t="s">
        <v>242</v>
      </c>
      <c r="T766" t="s">
        <v>3963</v>
      </c>
      <c r="U766" t="s">
        <v>3964</v>
      </c>
      <c r="V766" t="s">
        <v>473</v>
      </c>
      <c r="W766" t="s">
        <v>241</v>
      </c>
      <c r="X766" t="s">
        <v>242</v>
      </c>
      <c r="Y766" t="s">
        <v>2929</v>
      </c>
      <c r="Z766" t="s">
        <v>3965</v>
      </c>
      <c r="AA766" t="s">
        <v>248</v>
      </c>
      <c r="AB766" t="s">
        <v>242</v>
      </c>
      <c r="AC766" t="s">
        <v>3966</v>
      </c>
      <c r="AD766" t="s">
        <v>3967</v>
      </c>
    </row>
    <row r="767" spans="1:30">
      <c r="A767" t="s">
        <v>3968</v>
      </c>
      <c r="B767" t="s">
        <v>136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4.673032</v>
      </c>
      <c r="J767" s="3">
        <v>92</v>
      </c>
      <c r="K767" s="3">
        <v>3.200343</v>
      </c>
      <c r="L767" s="3">
        <v>73</v>
      </c>
      <c r="M767" s="3">
        <v>2.051654</v>
      </c>
      <c r="N767">
        <v>40</v>
      </c>
      <c r="O767" s="16">
        <v>1.11074517958306e-6</v>
      </c>
      <c r="P767">
        <v>6.13468907385436</v>
      </c>
      <c r="Q767" t="s">
        <v>157</v>
      </c>
      <c r="R767" t="s">
        <v>136</v>
      </c>
      <c r="S767" t="s">
        <v>136</v>
      </c>
      <c r="T767" t="s">
        <v>136</v>
      </c>
      <c r="U767" t="s">
        <v>136</v>
      </c>
      <c r="V767" t="s">
        <v>136</v>
      </c>
      <c r="W767" t="s">
        <v>136</v>
      </c>
      <c r="X767" t="s">
        <v>136</v>
      </c>
      <c r="Y767" t="s">
        <v>136</v>
      </c>
      <c r="Z767" t="s">
        <v>136</v>
      </c>
      <c r="AA767" t="s">
        <v>136</v>
      </c>
      <c r="AB767" t="s">
        <v>136</v>
      </c>
      <c r="AC767" t="s">
        <v>136</v>
      </c>
      <c r="AD767" t="s">
        <v>136</v>
      </c>
    </row>
    <row r="768" spans="1:30">
      <c r="A768" t="s">
        <v>3969</v>
      </c>
      <c r="B768" t="s">
        <v>136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3.749154</v>
      </c>
      <c r="J768" s="3">
        <v>48</v>
      </c>
      <c r="K768" s="3">
        <v>2.658907</v>
      </c>
      <c r="L768" s="3">
        <v>36</v>
      </c>
      <c r="M768" s="3">
        <v>5.665653</v>
      </c>
      <c r="N768">
        <v>70</v>
      </c>
      <c r="O768" s="16">
        <v>8.9657996650397e-6</v>
      </c>
      <c r="P768">
        <v>5.77009071764313</v>
      </c>
      <c r="Q768" t="s">
        <v>157</v>
      </c>
      <c r="R768" t="s">
        <v>136</v>
      </c>
      <c r="S768" t="s">
        <v>136</v>
      </c>
      <c r="T768" t="s">
        <v>136</v>
      </c>
      <c r="U768" t="s">
        <v>136</v>
      </c>
      <c r="V768" t="s">
        <v>136</v>
      </c>
      <c r="W768" t="s">
        <v>136</v>
      </c>
      <c r="X768" t="s">
        <v>136</v>
      </c>
      <c r="Y768" t="s">
        <v>136</v>
      </c>
      <c r="Z768" t="s">
        <v>136</v>
      </c>
      <c r="AA768" t="s">
        <v>164</v>
      </c>
      <c r="AB768" t="s">
        <v>165</v>
      </c>
      <c r="AC768" t="s">
        <v>3970</v>
      </c>
      <c r="AD768" t="s">
        <v>136</v>
      </c>
    </row>
    <row r="769" spans="1:30">
      <c r="A769" t="s">
        <v>3971</v>
      </c>
      <c r="B769" t="s">
        <v>3971</v>
      </c>
      <c r="C769" s="3">
        <v>0.191356</v>
      </c>
      <c r="D769" s="3">
        <v>21</v>
      </c>
      <c r="E769" s="3">
        <v>0.114899</v>
      </c>
      <c r="F769" s="3">
        <v>11</v>
      </c>
      <c r="G769" s="3">
        <v>0.265914</v>
      </c>
      <c r="H769" s="3">
        <v>31</v>
      </c>
      <c r="I769" s="3">
        <v>8.171568</v>
      </c>
      <c r="J769" s="3">
        <v>958</v>
      </c>
      <c r="K769" s="3">
        <v>13.397288</v>
      </c>
      <c r="L769" s="3">
        <v>1677</v>
      </c>
      <c r="M769" s="3">
        <v>2.115662</v>
      </c>
      <c r="N769">
        <v>239</v>
      </c>
      <c r="O769" s="16">
        <v>5.26991217539465e-10</v>
      </c>
      <c r="P769">
        <v>4.45291596130487</v>
      </c>
      <c r="Q769" t="s">
        <v>157</v>
      </c>
      <c r="R769" t="s">
        <v>232</v>
      </c>
      <c r="S769" t="s">
        <v>233</v>
      </c>
      <c r="T769" t="s">
        <v>3972</v>
      </c>
      <c r="U769" t="s">
        <v>3973</v>
      </c>
      <c r="V769" t="s">
        <v>136</v>
      </c>
      <c r="W769" t="s">
        <v>254</v>
      </c>
      <c r="X769" t="s">
        <v>255</v>
      </c>
      <c r="Y769" t="s">
        <v>3974</v>
      </c>
      <c r="Z769" t="s">
        <v>3975</v>
      </c>
      <c r="AA769" t="s">
        <v>85</v>
      </c>
      <c r="AB769" t="s">
        <v>342</v>
      </c>
      <c r="AC769" t="s">
        <v>3976</v>
      </c>
      <c r="AD769" t="s">
        <v>3977</v>
      </c>
    </row>
    <row r="770" spans="1:30">
      <c r="A770" t="s">
        <v>3978</v>
      </c>
      <c r="B770" t="s">
        <v>3978</v>
      </c>
      <c r="C770" s="3">
        <v>11.073792</v>
      </c>
      <c r="D770" s="3">
        <v>433</v>
      </c>
      <c r="E770" s="3">
        <v>4.586024</v>
      </c>
      <c r="F770" s="3">
        <v>159</v>
      </c>
      <c r="G770" s="3">
        <v>3.837823</v>
      </c>
      <c r="H770" s="3">
        <v>161</v>
      </c>
      <c r="I770" s="3">
        <v>2.226586</v>
      </c>
      <c r="J770" s="3">
        <v>95</v>
      </c>
      <c r="K770" s="3">
        <v>0.703004</v>
      </c>
      <c r="L770" s="3">
        <v>32</v>
      </c>
      <c r="M770" s="3">
        <v>0.915099</v>
      </c>
      <c r="N770">
        <v>38</v>
      </c>
      <c r="O770" s="16">
        <v>1.52334240723132e-5</v>
      </c>
      <c r="P770">
        <v>-2.83659224750145</v>
      </c>
      <c r="Q770" t="s">
        <v>131</v>
      </c>
      <c r="R770" t="s">
        <v>136</v>
      </c>
      <c r="S770" t="s">
        <v>136</v>
      </c>
      <c r="T770" t="s">
        <v>136</v>
      </c>
      <c r="U770" t="s">
        <v>3979</v>
      </c>
      <c r="V770" t="s">
        <v>1636</v>
      </c>
      <c r="W770" t="s">
        <v>136</v>
      </c>
      <c r="X770" t="s">
        <v>136</v>
      </c>
      <c r="Y770" t="s">
        <v>3980</v>
      </c>
      <c r="Z770" t="s">
        <v>3981</v>
      </c>
      <c r="AA770" t="s">
        <v>164</v>
      </c>
      <c r="AB770" t="s">
        <v>165</v>
      </c>
      <c r="AC770" t="s">
        <v>3982</v>
      </c>
      <c r="AD770" t="s">
        <v>136</v>
      </c>
    </row>
    <row r="771" spans="1:30">
      <c r="A771" t="s">
        <v>3983</v>
      </c>
      <c r="B771" t="s">
        <v>3983</v>
      </c>
      <c r="C771" s="3">
        <v>2.099405</v>
      </c>
      <c r="D771" s="3">
        <v>83</v>
      </c>
      <c r="E771" s="3">
        <v>5.236241</v>
      </c>
      <c r="F771" s="3">
        <v>182</v>
      </c>
      <c r="G771" s="3">
        <v>2.288862</v>
      </c>
      <c r="H771" s="3">
        <v>97</v>
      </c>
      <c r="I771" s="3">
        <v>0</v>
      </c>
      <c r="J771" s="3">
        <v>0</v>
      </c>
      <c r="K771" s="3">
        <v>0.407748</v>
      </c>
      <c r="L771" s="3">
        <v>19</v>
      </c>
      <c r="M771" s="3">
        <v>0.370065</v>
      </c>
      <c r="N771">
        <v>16</v>
      </c>
      <c r="O771">
        <v>0.000539574965631256</v>
      </c>
      <c r="P771">
        <v>-3.78414004540409</v>
      </c>
      <c r="Q771" t="s">
        <v>131</v>
      </c>
      <c r="R771" t="s">
        <v>136</v>
      </c>
      <c r="S771" t="s">
        <v>136</v>
      </c>
      <c r="T771" t="s">
        <v>3984</v>
      </c>
      <c r="U771" t="s">
        <v>3985</v>
      </c>
      <c r="V771" t="s">
        <v>329</v>
      </c>
      <c r="W771" t="s">
        <v>136</v>
      </c>
      <c r="X771" t="s">
        <v>136</v>
      </c>
      <c r="Y771" t="s">
        <v>711</v>
      </c>
      <c r="Z771" t="s">
        <v>3986</v>
      </c>
      <c r="AA771" t="s">
        <v>248</v>
      </c>
      <c r="AB771" t="s">
        <v>242</v>
      </c>
      <c r="AC771" t="s">
        <v>3987</v>
      </c>
      <c r="AD771" t="s">
        <v>3988</v>
      </c>
    </row>
    <row r="772" spans="1:30">
      <c r="A772" t="s">
        <v>3989</v>
      </c>
      <c r="B772" t="s">
        <v>3989</v>
      </c>
      <c r="C772" s="3">
        <v>0.227054</v>
      </c>
      <c r="D772" s="3">
        <v>31</v>
      </c>
      <c r="E772" s="3">
        <v>0.298035</v>
      </c>
      <c r="F772" s="3">
        <v>36</v>
      </c>
      <c r="G772" s="3">
        <v>0.426708</v>
      </c>
      <c r="H772" s="3">
        <v>62</v>
      </c>
      <c r="I772" s="3">
        <v>0</v>
      </c>
      <c r="J772" s="3">
        <v>0</v>
      </c>
      <c r="K772" s="3">
        <v>0</v>
      </c>
      <c r="L772" s="3">
        <v>0</v>
      </c>
      <c r="M772" s="3">
        <v>0.014129</v>
      </c>
      <c r="N772">
        <v>2</v>
      </c>
      <c r="O772" s="16">
        <v>1.1590853492569e-7</v>
      </c>
      <c r="P772">
        <v>-5.64849024423832</v>
      </c>
      <c r="Q772" t="s">
        <v>131</v>
      </c>
      <c r="R772" t="s">
        <v>136</v>
      </c>
      <c r="S772" t="s">
        <v>136</v>
      </c>
      <c r="T772" t="s">
        <v>1316</v>
      </c>
      <c r="U772" t="s">
        <v>3990</v>
      </c>
      <c r="V772" t="s">
        <v>136</v>
      </c>
      <c r="W772" t="s">
        <v>190</v>
      </c>
      <c r="X772" t="s">
        <v>191</v>
      </c>
      <c r="Y772" t="s">
        <v>1318</v>
      </c>
      <c r="Z772" t="s">
        <v>3991</v>
      </c>
      <c r="AA772" t="s">
        <v>164</v>
      </c>
      <c r="AB772" t="s">
        <v>165</v>
      </c>
      <c r="AC772" t="s">
        <v>2000</v>
      </c>
      <c r="AD772" t="s">
        <v>281</v>
      </c>
    </row>
    <row r="773" spans="1:30">
      <c r="A773" t="s">
        <v>3992</v>
      </c>
      <c r="B773" t="s">
        <v>3992</v>
      </c>
      <c r="C773" s="3">
        <v>0.264782</v>
      </c>
      <c r="D773" s="3">
        <v>18</v>
      </c>
      <c r="E773" s="3">
        <v>0.301771</v>
      </c>
      <c r="F773" s="3">
        <v>18</v>
      </c>
      <c r="G773" s="3">
        <v>0.189448</v>
      </c>
      <c r="H773" s="3">
        <v>14</v>
      </c>
      <c r="I773" s="3">
        <v>2.150683</v>
      </c>
      <c r="J773" s="3">
        <v>154</v>
      </c>
      <c r="K773" s="3">
        <v>3.279604</v>
      </c>
      <c r="L773" s="3">
        <v>250</v>
      </c>
      <c r="M773" s="3">
        <v>1.737983</v>
      </c>
      <c r="N773">
        <v>120</v>
      </c>
      <c r="O773">
        <v>0.000328786033687685</v>
      </c>
      <c r="P773">
        <v>2.362707361949</v>
      </c>
      <c r="Q773" t="s">
        <v>157</v>
      </c>
      <c r="R773" t="s">
        <v>136</v>
      </c>
      <c r="S773" t="s">
        <v>136</v>
      </c>
      <c r="T773" t="s">
        <v>136</v>
      </c>
      <c r="U773" t="s">
        <v>3993</v>
      </c>
      <c r="V773" t="s">
        <v>136</v>
      </c>
      <c r="W773" t="s">
        <v>136</v>
      </c>
      <c r="X773" t="s">
        <v>136</v>
      </c>
      <c r="Y773" t="s">
        <v>136</v>
      </c>
      <c r="Z773" t="s">
        <v>136</v>
      </c>
      <c r="AA773" t="s">
        <v>164</v>
      </c>
      <c r="AB773" t="s">
        <v>165</v>
      </c>
      <c r="AC773" t="s">
        <v>3994</v>
      </c>
      <c r="AD773" t="s">
        <v>136</v>
      </c>
    </row>
    <row r="774" spans="1:30">
      <c r="A774" t="s">
        <v>3995</v>
      </c>
      <c r="B774" t="s">
        <v>3995</v>
      </c>
      <c r="C774" s="3">
        <v>1.129446</v>
      </c>
      <c r="D774" s="3">
        <v>39</v>
      </c>
      <c r="E774" s="3">
        <v>0.896723</v>
      </c>
      <c r="F774" s="3">
        <v>27</v>
      </c>
      <c r="G774" s="3">
        <v>1.500311</v>
      </c>
      <c r="H774" s="3">
        <v>55</v>
      </c>
      <c r="I774" s="3">
        <v>20.241735</v>
      </c>
      <c r="J774" s="3">
        <v>742</v>
      </c>
      <c r="K774" s="3">
        <v>29.967958</v>
      </c>
      <c r="L774" s="3">
        <v>1173</v>
      </c>
      <c r="M774" s="3">
        <v>11.527003</v>
      </c>
      <c r="N774">
        <v>407</v>
      </c>
      <c r="O774" s="16">
        <v>3.67207382269844e-10</v>
      </c>
      <c r="P774">
        <v>3.34694440437663</v>
      </c>
      <c r="Q774" t="s">
        <v>157</v>
      </c>
      <c r="R774" t="s">
        <v>3996</v>
      </c>
      <c r="S774" t="s">
        <v>3997</v>
      </c>
      <c r="T774" t="s">
        <v>3998</v>
      </c>
      <c r="U774" t="s">
        <v>3999</v>
      </c>
      <c r="V774" t="s">
        <v>1195</v>
      </c>
      <c r="W774" t="s">
        <v>412</v>
      </c>
      <c r="X774" t="s">
        <v>413</v>
      </c>
      <c r="Y774" t="s">
        <v>4000</v>
      </c>
      <c r="Z774" t="s">
        <v>4001</v>
      </c>
      <c r="AA774" t="s">
        <v>419</v>
      </c>
      <c r="AB774" t="s">
        <v>413</v>
      </c>
      <c r="AC774" t="s">
        <v>4002</v>
      </c>
      <c r="AD774" t="s">
        <v>4003</v>
      </c>
    </row>
    <row r="775" spans="1:30">
      <c r="A775" t="s">
        <v>4004</v>
      </c>
      <c r="B775" t="s">
        <v>4004</v>
      </c>
      <c r="C775" s="3">
        <v>23.910742</v>
      </c>
      <c r="D775" s="3">
        <v>266</v>
      </c>
      <c r="E775" s="3">
        <v>42.412563</v>
      </c>
      <c r="F775" s="3">
        <v>417</v>
      </c>
      <c r="G775" s="3">
        <v>27.933651</v>
      </c>
      <c r="H775" s="3">
        <v>333</v>
      </c>
      <c r="I775" s="3">
        <v>7.610764</v>
      </c>
      <c r="J775" s="3">
        <v>92</v>
      </c>
      <c r="K775" s="3">
        <v>5.581083</v>
      </c>
      <c r="L775" s="3">
        <v>72</v>
      </c>
      <c r="M775" s="3">
        <v>14.483068</v>
      </c>
      <c r="N775">
        <v>168</v>
      </c>
      <c r="O775">
        <v>0.000502237925385424</v>
      </c>
      <c r="P775">
        <v>-2.4384471235642</v>
      </c>
      <c r="Q775" t="s">
        <v>131</v>
      </c>
      <c r="R775" t="s">
        <v>136</v>
      </c>
      <c r="S775" t="s">
        <v>136</v>
      </c>
      <c r="T775" t="s">
        <v>136</v>
      </c>
      <c r="U775" t="s">
        <v>136</v>
      </c>
      <c r="V775" t="s">
        <v>136</v>
      </c>
      <c r="W775" t="s">
        <v>136</v>
      </c>
      <c r="X775" t="s">
        <v>136</v>
      </c>
      <c r="Y775" t="s">
        <v>136</v>
      </c>
      <c r="Z775" t="s">
        <v>136</v>
      </c>
      <c r="AA775" t="s">
        <v>136</v>
      </c>
      <c r="AB775" t="s">
        <v>136</v>
      </c>
      <c r="AC775" t="s">
        <v>4005</v>
      </c>
      <c r="AD775" t="s">
        <v>136</v>
      </c>
    </row>
    <row r="776" spans="1:30">
      <c r="A776" t="s">
        <v>4006</v>
      </c>
      <c r="B776" t="s">
        <v>4006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0.462532</v>
      </c>
      <c r="J776" s="3">
        <v>32</v>
      </c>
      <c r="K776" s="3">
        <v>0.657906</v>
      </c>
      <c r="L776" s="3">
        <v>49</v>
      </c>
      <c r="M776" s="3">
        <v>0.472322</v>
      </c>
      <c r="N776">
        <v>32</v>
      </c>
      <c r="O776" s="16">
        <v>5.81125372356204e-5</v>
      </c>
      <c r="P776">
        <v>5.37265840930591</v>
      </c>
      <c r="Q776" t="s">
        <v>157</v>
      </c>
      <c r="R776" t="s">
        <v>186</v>
      </c>
      <c r="S776" t="s">
        <v>187</v>
      </c>
      <c r="T776" t="s">
        <v>4007</v>
      </c>
      <c r="U776" t="s">
        <v>4008</v>
      </c>
      <c r="V776" t="s">
        <v>4009</v>
      </c>
      <c r="W776" t="s">
        <v>186</v>
      </c>
      <c r="X776" t="s">
        <v>187</v>
      </c>
      <c r="Y776" t="s">
        <v>4010</v>
      </c>
      <c r="Z776" t="s">
        <v>4011</v>
      </c>
      <c r="AA776" t="s">
        <v>209</v>
      </c>
      <c r="AB776" t="s">
        <v>187</v>
      </c>
      <c r="AC776" t="s">
        <v>4012</v>
      </c>
      <c r="AD776" t="s">
        <v>144</v>
      </c>
    </row>
    <row r="777" spans="1:30">
      <c r="A777" t="s">
        <v>4013</v>
      </c>
      <c r="B777" t="s">
        <v>4013</v>
      </c>
      <c r="C777" s="3">
        <v>2.037436</v>
      </c>
      <c r="D777" s="3">
        <v>189</v>
      </c>
      <c r="E777" s="3">
        <v>0.357828</v>
      </c>
      <c r="F777" s="3">
        <v>30</v>
      </c>
      <c r="G777" s="3">
        <v>1.94498</v>
      </c>
      <c r="H777" s="3">
        <v>194</v>
      </c>
      <c r="I777" s="3">
        <v>4.013396</v>
      </c>
      <c r="J777" s="3">
        <v>404</v>
      </c>
      <c r="K777" s="3">
        <v>32.778049</v>
      </c>
      <c r="L777" s="3">
        <v>3521</v>
      </c>
      <c r="M777" s="3">
        <v>11.082842</v>
      </c>
      <c r="N777">
        <v>1074</v>
      </c>
      <c r="O777">
        <v>0.0011039061313605</v>
      </c>
      <c r="P777">
        <v>2.77261387687393</v>
      </c>
      <c r="Q777" t="s">
        <v>157</v>
      </c>
      <c r="R777" t="s">
        <v>136</v>
      </c>
      <c r="S777" t="s">
        <v>136</v>
      </c>
      <c r="T777" t="s">
        <v>136</v>
      </c>
      <c r="U777" t="s">
        <v>136</v>
      </c>
      <c r="V777" t="s">
        <v>136</v>
      </c>
      <c r="W777" t="s">
        <v>136</v>
      </c>
      <c r="X777" t="s">
        <v>136</v>
      </c>
      <c r="Y777" t="s">
        <v>3868</v>
      </c>
      <c r="Z777" t="s">
        <v>136</v>
      </c>
      <c r="AA777" t="s">
        <v>164</v>
      </c>
      <c r="AB777" t="s">
        <v>165</v>
      </c>
      <c r="AC777" t="s">
        <v>4014</v>
      </c>
      <c r="AD777" t="s">
        <v>136</v>
      </c>
    </row>
    <row r="778" spans="1:30">
      <c r="A778" t="s">
        <v>4015</v>
      </c>
      <c r="B778" t="s">
        <v>4015</v>
      </c>
      <c r="C778" s="3">
        <v>3.895444</v>
      </c>
      <c r="D778" s="3">
        <v>161</v>
      </c>
      <c r="E778" s="3">
        <v>2.044556</v>
      </c>
      <c r="F778" s="3">
        <v>75</v>
      </c>
      <c r="G778" s="3">
        <v>10.655896</v>
      </c>
      <c r="H778" s="3">
        <v>470</v>
      </c>
      <c r="I778" s="3">
        <v>0.217244</v>
      </c>
      <c r="J778" s="3">
        <v>10</v>
      </c>
      <c r="K778" s="3">
        <v>1.104438</v>
      </c>
      <c r="L778" s="3">
        <v>53</v>
      </c>
      <c r="M778" s="3">
        <v>0.101614</v>
      </c>
      <c r="N778">
        <v>5</v>
      </c>
      <c r="O778" s="16">
        <v>7.45353924753766e-5</v>
      </c>
      <c r="P778">
        <v>-3.64554018380006</v>
      </c>
      <c r="Q778" t="s">
        <v>131</v>
      </c>
      <c r="R778" t="s">
        <v>136</v>
      </c>
      <c r="S778" t="s">
        <v>136</v>
      </c>
      <c r="T778" t="s">
        <v>168</v>
      </c>
      <c r="U778" t="s">
        <v>136</v>
      </c>
      <c r="V778" t="s">
        <v>136</v>
      </c>
      <c r="W778" t="s">
        <v>136</v>
      </c>
      <c r="X778" t="s">
        <v>136</v>
      </c>
      <c r="Y778" t="s">
        <v>136</v>
      </c>
      <c r="Z778" t="s">
        <v>136</v>
      </c>
      <c r="AA778" t="s">
        <v>136</v>
      </c>
      <c r="AB778" t="s">
        <v>136</v>
      </c>
      <c r="AC778" t="s">
        <v>4016</v>
      </c>
      <c r="AD778" t="s">
        <v>176</v>
      </c>
    </row>
    <row r="779" spans="1:30">
      <c r="A779" t="s">
        <v>4017</v>
      </c>
      <c r="B779" t="s">
        <v>4017</v>
      </c>
      <c r="C779" s="3">
        <v>22.89332</v>
      </c>
      <c r="D779" s="3">
        <v>2665</v>
      </c>
      <c r="E779" s="3">
        <v>77.461632</v>
      </c>
      <c r="F779" s="3">
        <v>7986</v>
      </c>
      <c r="G779" s="3">
        <v>12.612757</v>
      </c>
      <c r="H779" s="3">
        <v>1574</v>
      </c>
      <c r="I779" s="3">
        <v>2.784918</v>
      </c>
      <c r="J779" s="3">
        <v>352</v>
      </c>
      <c r="K779" s="3">
        <v>2.214574</v>
      </c>
      <c r="L779" s="3">
        <v>299</v>
      </c>
      <c r="M779" s="3">
        <v>6.904613</v>
      </c>
      <c r="N779">
        <v>840</v>
      </c>
      <c r="O779" s="16">
        <v>2.54023631469973e-5</v>
      </c>
      <c r="P779">
        <v>-3.82143448445249</v>
      </c>
      <c r="Q779" t="s">
        <v>131</v>
      </c>
      <c r="R779" t="s">
        <v>232</v>
      </c>
      <c r="S779" t="s">
        <v>233</v>
      </c>
      <c r="T779" t="s">
        <v>3972</v>
      </c>
      <c r="U779" t="s">
        <v>4018</v>
      </c>
      <c r="V779" t="s">
        <v>136</v>
      </c>
      <c r="W779" t="s">
        <v>254</v>
      </c>
      <c r="X779" t="s">
        <v>255</v>
      </c>
      <c r="Y779" t="s">
        <v>3974</v>
      </c>
      <c r="Z779" t="s">
        <v>4019</v>
      </c>
      <c r="AA779" t="s">
        <v>85</v>
      </c>
      <c r="AB779" t="s">
        <v>342</v>
      </c>
      <c r="AC779" t="s">
        <v>4020</v>
      </c>
      <c r="AD779" t="s">
        <v>3977</v>
      </c>
    </row>
    <row r="780" spans="1:30">
      <c r="A780" t="s">
        <v>4021</v>
      </c>
      <c r="B780" t="s">
        <v>4021</v>
      </c>
      <c r="C780" s="3">
        <v>2.61455</v>
      </c>
      <c r="D780" s="3">
        <v>178</v>
      </c>
      <c r="E780" s="3">
        <v>0.390479</v>
      </c>
      <c r="F780" s="3">
        <v>24</v>
      </c>
      <c r="G780" s="3">
        <v>3.006879</v>
      </c>
      <c r="H780" s="3">
        <v>219</v>
      </c>
      <c r="I780" s="3">
        <v>13.255495</v>
      </c>
      <c r="J780" s="3">
        <v>977</v>
      </c>
      <c r="K780" s="3">
        <v>46.016884</v>
      </c>
      <c r="L780" s="3">
        <v>3620</v>
      </c>
      <c r="M780" s="3">
        <v>4.74266</v>
      </c>
      <c r="N780">
        <v>337</v>
      </c>
      <c r="O780">
        <v>0.00293366677016062</v>
      </c>
      <c r="P780">
        <v>2.68761870127439</v>
      </c>
      <c r="Q780" t="s">
        <v>157</v>
      </c>
      <c r="R780" t="s">
        <v>136</v>
      </c>
      <c r="S780" t="s">
        <v>136</v>
      </c>
      <c r="T780" t="s">
        <v>815</v>
      </c>
      <c r="U780" t="s">
        <v>4022</v>
      </c>
      <c r="V780" t="s">
        <v>136</v>
      </c>
      <c r="W780" t="s">
        <v>254</v>
      </c>
      <c r="X780" t="s">
        <v>255</v>
      </c>
      <c r="Y780" t="s">
        <v>4023</v>
      </c>
      <c r="Z780" t="s">
        <v>4024</v>
      </c>
      <c r="AA780" t="s">
        <v>164</v>
      </c>
      <c r="AB780" t="s">
        <v>165</v>
      </c>
      <c r="AC780" t="s">
        <v>4025</v>
      </c>
      <c r="AD780" t="s">
        <v>281</v>
      </c>
    </row>
    <row r="781" spans="1:30">
      <c r="A781" t="s">
        <v>4026</v>
      </c>
      <c r="B781" t="s">
        <v>4026</v>
      </c>
      <c r="C781" s="3">
        <v>20.24826</v>
      </c>
      <c r="D781" s="3">
        <v>1264</v>
      </c>
      <c r="E781" s="3">
        <v>125.423889</v>
      </c>
      <c r="F781" s="3">
        <v>6933</v>
      </c>
      <c r="G781" s="3">
        <v>31.357426</v>
      </c>
      <c r="H781" s="3">
        <v>2098</v>
      </c>
      <c r="I781" s="3">
        <v>2.835654</v>
      </c>
      <c r="J781" s="3">
        <v>192</v>
      </c>
      <c r="K781" s="3">
        <v>6.100309</v>
      </c>
      <c r="L781" s="3">
        <v>441</v>
      </c>
      <c r="M781" s="3">
        <v>14.782954</v>
      </c>
      <c r="N781">
        <v>964</v>
      </c>
      <c r="O781">
        <v>0.000359038967033143</v>
      </c>
      <c r="P781">
        <v>-3.46373839722348</v>
      </c>
      <c r="Q781" t="s">
        <v>131</v>
      </c>
      <c r="R781" t="s">
        <v>1086</v>
      </c>
      <c r="S781" t="s">
        <v>1087</v>
      </c>
      <c r="T781" t="s">
        <v>1779</v>
      </c>
      <c r="U781" t="s">
        <v>4027</v>
      </c>
      <c r="V781" t="s">
        <v>136</v>
      </c>
      <c r="W781" t="s">
        <v>371</v>
      </c>
      <c r="X781" t="s">
        <v>293</v>
      </c>
      <c r="Y781" t="s">
        <v>1091</v>
      </c>
      <c r="Z781" t="s">
        <v>1781</v>
      </c>
      <c r="AA781" t="s">
        <v>292</v>
      </c>
      <c r="AB781" t="s">
        <v>293</v>
      </c>
      <c r="AC781" t="s">
        <v>313</v>
      </c>
      <c r="AD781" t="s">
        <v>1782</v>
      </c>
    </row>
    <row r="782" spans="1:30">
      <c r="A782" t="s">
        <v>4028</v>
      </c>
      <c r="B782" t="s">
        <v>4028</v>
      </c>
      <c r="C782" s="3">
        <v>1.237612</v>
      </c>
      <c r="D782" s="3">
        <v>71</v>
      </c>
      <c r="E782" s="3">
        <v>0.241795</v>
      </c>
      <c r="F782" s="3">
        <v>13</v>
      </c>
      <c r="G782" s="3">
        <v>0.998999</v>
      </c>
      <c r="H782" s="3">
        <v>62</v>
      </c>
      <c r="I782" s="3">
        <v>5.379123</v>
      </c>
      <c r="J782" s="3">
        <v>334</v>
      </c>
      <c r="K782" s="3">
        <v>3.904939</v>
      </c>
      <c r="L782" s="3">
        <v>259</v>
      </c>
      <c r="M782" s="3">
        <v>6.941272</v>
      </c>
      <c r="N782">
        <v>415</v>
      </c>
      <c r="O782">
        <v>0.000290185927167369</v>
      </c>
      <c r="P782">
        <v>2.10687279009844</v>
      </c>
      <c r="Q782" t="s">
        <v>157</v>
      </c>
      <c r="R782" t="s">
        <v>136</v>
      </c>
      <c r="S782" t="s">
        <v>136</v>
      </c>
      <c r="T782" t="s">
        <v>4029</v>
      </c>
      <c r="U782" t="s">
        <v>4030</v>
      </c>
      <c r="V782" t="s">
        <v>662</v>
      </c>
      <c r="W782" t="s">
        <v>594</v>
      </c>
      <c r="X782" t="s">
        <v>165</v>
      </c>
      <c r="Y782" t="s">
        <v>4031</v>
      </c>
      <c r="Z782" t="s">
        <v>4032</v>
      </c>
      <c r="AA782" t="s">
        <v>85</v>
      </c>
      <c r="AB782" t="s">
        <v>342</v>
      </c>
      <c r="AC782" t="s">
        <v>4033</v>
      </c>
      <c r="AD782" t="s">
        <v>4034</v>
      </c>
    </row>
    <row r="783" spans="1:30">
      <c r="A783" t="s">
        <v>4035</v>
      </c>
      <c r="B783" t="s">
        <v>4035</v>
      </c>
      <c r="C783" s="3">
        <v>1.607055</v>
      </c>
      <c r="D783" s="3">
        <v>46</v>
      </c>
      <c r="E783" s="3">
        <v>0.641787</v>
      </c>
      <c r="F783" s="3">
        <v>17</v>
      </c>
      <c r="G783" s="3">
        <v>1.611608</v>
      </c>
      <c r="H783" s="3">
        <v>49</v>
      </c>
      <c r="I783" s="3">
        <v>11.986403</v>
      </c>
      <c r="J783" s="3">
        <v>368</v>
      </c>
      <c r="K783" s="3">
        <v>118.469894</v>
      </c>
      <c r="L783" s="3">
        <v>3878</v>
      </c>
      <c r="M783" s="3">
        <v>4.990212</v>
      </c>
      <c r="N783">
        <v>148</v>
      </c>
      <c r="O783" s="16">
        <v>6.11053162088663e-5</v>
      </c>
      <c r="P783">
        <v>4.01618686543661</v>
      </c>
      <c r="Q783" t="s">
        <v>157</v>
      </c>
      <c r="R783" t="s">
        <v>136</v>
      </c>
      <c r="S783" t="s">
        <v>136</v>
      </c>
      <c r="T783" t="s">
        <v>1608</v>
      </c>
      <c r="U783" t="s">
        <v>4036</v>
      </c>
      <c r="V783" t="s">
        <v>136</v>
      </c>
      <c r="W783" t="s">
        <v>254</v>
      </c>
      <c r="X783" t="s">
        <v>255</v>
      </c>
      <c r="Y783" t="s">
        <v>2863</v>
      </c>
      <c r="Z783" t="s">
        <v>4037</v>
      </c>
      <c r="AA783" t="s">
        <v>3852</v>
      </c>
      <c r="AB783" t="s">
        <v>3285</v>
      </c>
      <c r="AC783" t="s">
        <v>4038</v>
      </c>
      <c r="AD783" t="s">
        <v>1612</v>
      </c>
    </row>
    <row r="784" spans="1:30">
      <c r="A784" t="s">
        <v>4039</v>
      </c>
      <c r="B784" t="s">
        <v>4039</v>
      </c>
      <c r="C784" s="3">
        <v>2.185269</v>
      </c>
      <c r="D784" s="3">
        <v>134</v>
      </c>
      <c r="E784" s="3">
        <v>4.78592</v>
      </c>
      <c r="F784" s="3">
        <v>260</v>
      </c>
      <c r="G784" s="3">
        <v>2.029996</v>
      </c>
      <c r="H784" s="3">
        <v>133</v>
      </c>
      <c r="I784" s="3">
        <v>0.521145</v>
      </c>
      <c r="J784" s="3">
        <v>35</v>
      </c>
      <c r="K784" s="3">
        <v>0.370133</v>
      </c>
      <c r="L784" s="3">
        <v>27</v>
      </c>
      <c r="M784" s="3">
        <v>1.06846</v>
      </c>
      <c r="N784">
        <v>69</v>
      </c>
      <c r="O784">
        <v>0.000433330809999296</v>
      </c>
      <c r="P784">
        <v>-2.83251829303189</v>
      </c>
      <c r="Q784" t="s">
        <v>131</v>
      </c>
      <c r="R784" t="s">
        <v>232</v>
      </c>
      <c r="S784" t="s">
        <v>233</v>
      </c>
      <c r="T784" t="s">
        <v>4040</v>
      </c>
      <c r="U784" t="s">
        <v>4041</v>
      </c>
      <c r="V784" t="s">
        <v>136</v>
      </c>
      <c r="W784" t="s">
        <v>136</v>
      </c>
      <c r="X784" t="s">
        <v>136</v>
      </c>
      <c r="Y784" t="s">
        <v>789</v>
      </c>
      <c r="Z784" t="s">
        <v>4042</v>
      </c>
      <c r="AA784" t="s">
        <v>237</v>
      </c>
      <c r="AB784" t="s">
        <v>233</v>
      </c>
      <c r="AC784" t="s">
        <v>4043</v>
      </c>
      <c r="AD784" t="s">
        <v>4044</v>
      </c>
    </row>
    <row r="785" spans="1:30">
      <c r="A785" t="s">
        <v>4045</v>
      </c>
      <c r="B785" t="s">
        <v>4045</v>
      </c>
      <c r="C785" s="3">
        <v>4.423035</v>
      </c>
      <c r="D785" s="3">
        <v>412</v>
      </c>
      <c r="E785" s="3">
        <v>1.916706</v>
      </c>
      <c r="F785" s="3">
        <v>158</v>
      </c>
      <c r="G785" s="3">
        <v>4.45953</v>
      </c>
      <c r="H785" s="3">
        <v>445</v>
      </c>
      <c r="I785" s="3">
        <v>0.549032</v>
      </c>
      <c r="J785" s="3">
        <v>56</v>
      </c>
      <c r="K785" s="3">
        <v>0.936246</v>
      </c>
      <c r="L785" s="3">
        <v>101</v>
      </c>
      <c r="M785" s="3">
        <v>0.70498</v>
      </c>
      <c r="N785">
        <v>69</v>
      </c>
      <c r="O785" s="16">
        <v>2.78538766795055e-10</v>
      </c>
      <c r="P785">
        <v>-2.79607906088076</v>
      </c>
      <c r="Q785" t="s">
        <v>131</v>
      </c>
      <c r="R785" t="s">
        <v>136</v>
      </c>
      <c r="S785" t="s">
        <v>136</v>
      </c>
      <c r="T785" t="s">
        <v>4046</v>
      </c>
      <c r="U785" t="s">
        <v>4047</v>
      </c>
      <c r="V785" t="s">
        <v>136</v>
      </c>
      <c r="W785" t="s">
        <v>136</v>
      </c>
      <c r="X785" t="s">
        <v>136</v>
      </c>
      <c r="Y785" t="s">
        <v>4048</v>
      </c>
      <c r="Z785" t="s">
        <v>4049</v>
      </c>
      <c r="AA785" t="s">
        <v>141</v>
      </c>
      <c r="AB785" t="s">
        <v>142</v>
      </c>
      <c r="AC785" t="s">
        <v>4050</v>
      </c>
      <c r="AD785" t="s">
        <v>1649</v>
      </c>
    </row>
    <row r="786" spans="1:30">
      <c r="A786" t="s">
        <v>4051</v>
      </c>
      <c r="B786" t="s">
        <v>4051</v>
      </c>
      <c r="C786" s="3">
        <v>1.34215</v>
      </c>
      <c r="D786" s="3">
        <v>77</v>
      </c>
      <c r="E786" s="3">
        <v>0.442518</v>
      </c>
      <c r="F786" s="3">
        <v>23</v>
      </c>
      <c r="G786" s="3">
        <v>1.216246</v>
      </c>
      <c r="H786" s="3">
        <v>75</v>
      </c>
      <c r="I786" s="3">
        <v>22.730066</v>
      </c>
      <c r="J786" s="3">
        <v>1411</v>
      </c>
      <c r="K786" s="3">
        <v>6.309239</v>
      </c>
      <c r="L786" s="3">
        <v>419</v>
      </c>
      <c r="M786" s="3">
        <v>5.92173</v>
      </c>
      <c r="N786">
        <v>354</v>
      </c>
      <c r="O786" s="16">
        <v>2.84368951799671e-5</v>
      </c>
      <c r="P786">
        <v>2.78562664334124</v>
      </c>
      <c r="Q786" t="s">
        <v>157</v>
      </c>
      <c r="R786" t="s">
        <v>137</v>
      </c>
      <c r="S786" t="s">
        <v>138</v>
      </c>
      <c r="T786" t="s">
        <v>4052</v>
      </c>
      <c r="U786" t="s">
        <v>4053</v>
      </c>
      <c r="V786" t="s">
        <v>136</v>
      </c>
      <c r="W786" t="s">
        <v>137</v>
      </c>
      <c r="X786" t="s">
        <v>138</v>
      </c>
      <c r="Y786" t="s">
        <v>1523</v>
      </c>
      <c r="Z786" t="s">
        <v>4054</v>
      </c>
      <c r="AA786" t="s">
        <v>153</v>
      </c>
      <c r="AB786" t="s">
        <v>138</v>
      </c>
      <c r="AC786" t="s">
        <v>4055</v>
      </c>
      <c r="AD786" t="s">
        <v>4056</v>
      </c>
    </row>
    <row r="787" spans="1:30">
      <c r="A787" t="s">
        <v>4057</v>
      </c>
      <c r="B787" t="s">
        <v>136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11.512121</v>
      </c>
      <c r="J787" s="3">
        <v>248</v>
      </c>
      <c r="K787" s="3">
        <v>12.420586</v>
      </c>
      <c r="L787" s="3">
        <v>276</v>
      </c>
      <c r="M787" s="3">
        <v>8.398776</v>
      </c>
      <c r="N787">
        <v>168</v>
      </c>
      <c r="O787" s="16">
        <v>3.08872123338726e-12</v>
      </c>
      <c r="P787">
        <v>7.7914856587586</v>
      </c>
      <c r="Q787" t="s">
        <v>157</v>
      </c>
      <c r="R787" t="s">
        <v>136</v>
      </c>
      <c r="S787" t="s">
        <v>136</v>
      </c>
      <c r="T787" t="s">
        <v>136</v>
      </c>
      <c r="U787" t="s">
        <v>136</v>
      </c>
      <c r="V787" t="s">
        <v>136</v>
      </c>
      <c r="W787" t="s">
        <v>136</v>
      </c>
      <c r="X787" t="s">
        <v>136</v>
      </c>
      <c r="Y787" t="s">
        <v>136</v>
      </c>
      <c r="Z787" t="s">
        <v>136</v>
      </c>
      <c r="AA787" t="s">
        <v>136</v>
      </c>
      <c r="AB787" t="s">
        <v>136</v>
      </c>
      <c r="AC787" t="s">
        <v>136</v>
      </c>
      <c r="AD787" t="s">
        <v>136</v>
      </c>
    </row>
    <row r="788" spans="1:30">
      <c r="A788" t="s">
        <v>4058</v>
      </c>
      <c r="B788" t="s">
        <v>4058</v>
      </c>
      <c r="C788" s="3">
        <v>39.877724</v>
      </c>
      <c r="D788" s="3">
        <v>1714</v>
      </c>
      <c r="E788" s="3">
        <v>59.117088</v>
      </c>
      <c r="F788" s="3">
        <v>2251</v>
      </c>
      <c r="G788" s="3">
        <v>15.893794</v>
      </c>
      <c r="H788" s="3">
        <v>733</v>
      </c>
      <c r="I788" s="3">
        <v>3.43223</v>
      </c>
      <c r="J788" s="3">
        <v>160</v>
      </c>
      <c r="K788" s="3">
        <v>3.177723</v>
      </c>
      <c r="L788" s="3">
        <v>159</v>
      </c>
      <c r="M788" s="3">
        <v>5.990178</v>
      </c>
      <c r="N788">
        <v>269</v>
      </c>
      <c r="O788" s="16">
        <v>2.0986136925626e-7</v>
      </c>
      <c r="P788">
        <v>-3.79051114855951</v>
      </c>
      <c r="Q788" t="s">
        <v>131</v>
      </c>
      <c r="R788" t="s">
        <v>136</v>
      </c>
      <c r="S788" t="s">
        <v>136</v>
      </c>
      <c r="T788" t="s">
        <v>136</v>
      </c>
      <c r="U788" t="s">
        <v>136</v>
      </c>
      <c r="V788" t="s">
        <v>136</v>
      </c>
      <c r="W788" t="s">
        <v>136</v>
      </c>
      <c r="X788" t="s">
        <v>136</v>
      </c>
      <c r="Y788" t="s">
        <v>4059</v>
      </c>
      <c r="Z788" t="s">
        <v>136</v>
      </c>
      <c r="AA788" t="s">
        <v>164</v>
      </c>
      <c r="AB788" t="s">
        <v>165</v>
      </c>
      <c r="AC788" t="s">
        <v>4060</v>
      </c>
      <c r="AD788" t="s">
        <v>136</v>
      </c>
    </row>
    <row r="789" spans="1:30">
      <c r="A789" t="s">
        <v>4061</v>
      </c>
      <c r="B789" t="s">
        <v>4061</v>
      </c>
      <c r="C789" s="3">
        <v>89.927238</v>
      </c>
      <c r="D789" s="3">
        <v>1765</v>
      </c>
      <c r="E789" s="3">
        <v>213.094971</v>
      </c>
      <c r="F789" s="3">
        <v>3705</v>
      </c>
      <c r="G789" s="3">
        <v>138.532394</v>
      </c>
      <c r="H789" s="3">
        <v>2915</v>
      </c>
      <c r="I789" s="3">
        <v>32.123787</v>
      </c>
      <c r="J789" s="3">
        <v>684</v>
      </c>
      <c r="K789" s="3">
        <v>20.570921</v>
      </c>
      <c r="L789" s="3">
        <v>468</v>
      </c>
      <c r="M789" s="3">
        <v>55.655396</v>
      </c>
      <c r="N789">
        <v>1141</v>
      </c>
      <c r="O789">
        <v>0.000148017829130217</v>
      </c>
      <c r="P789">
        <v>-2.71031722517502</v>
      </c>
      <c r="Q789" t="s">
        <v>131</v>
      </c>
      <c r="R789" t="s">
        <v>136</v>
      </c>
      <c r="S789" t="s">
        <v>136</v>
      </c>
      <c r="T789" t="s">
        <v>3262</v>
      </c>
      <c r="U789" t="s">
        <v>4062</v>
      </c>
      <c r="V789" t="s">
        <v>3264</v>
      </c>
      <c r="W789" t="s">
        <v>136</v>
      </c>
      <c r="X789" t="s">
        <v>136</v>
      </c>
      <c r="Y789" t="s">
        <v>4063</v>
      </c>
      <c r="Z789" t="s">
        <v>4064</v>
      </c>
      <c r="AA789" t="s">
        <v>164</v>
      </c>
      <c r="AB789" t="s">
        <v>165</v>
      </c>
      <c r="AC789" t="s">
        <v>4065</v>
      </c>
      <c r="AD789" t="s">
        <v>3267</v>
      </c>
    </row>
    <row r="790" spans="1:30">
      <c r="A790" t="s">
        <v>4066</v>
      </c>
      <c r="B790" t="s">
        <v>4066</v>
      </c>
      <c r="C790" s="3">
        <v>3.221211</v>
      </c>
      <c r="D790" s="3">
        <v>203</v>
      </c>
      <c r="E790" s="3">
        <v>23.010931</v>
      </c>
      <c r="F790" s="3">
        <v>1283</v>
      </c>
      <c r="G790" s="3">
        <v>3.77715</v>
      </c>
      <c r="H790" s="3">
        <v>255</v>
      </c>
      <c r="I790" s="3">
        <v>1.014262</v>
      </c>
      <c r="J790" s="3">
        <v>70</v>
      </c>
      <c r="K790" s="3">
        <v>1.177876</v>
      </c>
      <c r="L790" s="3">
        <v>86</v>
      </c>
      <c r="M790" s="3">
        <v>2.879718</v>
      </c>
      <c r="N790">
        <v>190</v>
      </c>
      <c r="O790">
        <v>0.0013506130867328</v>
      </c>
      <c r="P790">
        <v>-3.19119002238113</v>
      </c>
      <c r="Q790" t="s">
        <v>131</v>
      </c>
      <c r="R790" t="s">
        <v>4067</v>
      </c>
      <c r="S790" t="s">
        <v>4068</v>
      </c>
      <c r="T790" t="s">
        <v>4069</v>
      </c>
      <c r="U790" t="s">
        <v>4070</v>
      </c>
      <c r="V790" t="s">
        <v>763</v>
      </c>
      <c r="W790" t="s">
        <v>136</v>
      </c>
      <c r="X790" t="s">
        <v>136</v>
      </c>
      <c r="Y790" t="s">
        <v>2263</v>
      </c>
      <c r="Z790" t="s">
        <v>4071</v>
      </c>
      <c r="AA790" t="s">
        <v>164</v>
      </c>
      <c r="AB790" t="s">
        <v>165</v>
      </c>
      <c r="AC790" t="s">
        <v>4072</v>
      </c>
      <c r="AD790" t="s">
        <v>4073</v>
      </c>
    </row>
    <row r="791" spans="1:30">
      <c r="A791" t="s">
        <v>4074</v>
      </c>
      <c r="B791" t="s">
        <v>4074</v>
      </c>
      <c r="C791" s="3">
        <v>0.15049</v>
      </c>
      <c r="D791" s="3">
        <v>13</v>
      </c>
      <c r="E791" s="3">
        <v>0.034822</v>
      </c>
      <c r="F791" s="3">
        <v>3</v>
      </c>
      <c r="G791" s="3">
        <v>0.357534</v>
      </c>
      <c r="H791" s="3">
        <v>32</v>
      </c>
      <c r="I791" s="3">
        <v>2.84234</v>
      </c>
      <c r="J791" s="3">
        <v>253</v>
      </c>
      <c r="K791" s="3">
        <v>13.096461</v>
      </c>
      <c r="L791" s="3">
        <v>1243</v>
      </c>
      <c r="M791" s="3">
        <v>1.108118</v>
      </c>
      <c r="N791">
        <v>95</v>
      </c>
      <c r="O791" s="16">
        <v>5.26572919885045e-5</v>
      </c>
      <c r="P791">
        <v>3.926958449486</v>
      </c>
      <c r="Q791" t="s">
        <v>157</v>
      </c>
      <c r="R791" t="s">
        <v>1427</v>
      </c>
      <c r="S791" t="s">
        <v>538</v>
      </c>
      <c r="T791" t="s">
        <v>4075</v>
      </c>
      <c r="U791" t="s">
        <v>4076</v>
      </c>
      <c r="V791" t="s">
        <v>4077</v>
      </c>
      <c r="W791" t="s">
        <v>1427</v>
      </c>
      <c r="X791" t="s">
        <v>538</v>
      </c>
      <c r="Y791" t="s">
        <v>4078</v>
      </c>
      <c r="Z791" t="s">
        <v>4079</v>
      </c>
      <c r="AA791" t="s">
        <v>43</v>
      </c>
      <c r="AB791" t="s">
        <v>538</v>
      </c>
      <c r="AC791" t="s">
        <v>4080</v>
      </c>
      <c r="AD791" t="s">
        <v>1633</v>
      </c>
    </row>
    <row r="792" spans="1:30">
      <c r="A792" t="s">
        <v>4081</v>
      </c>
      <c r="B792" t="s">
        <v>4081</v>
      </c>
      <c r="C792" s="3">
        <v>2.663128</v>
      </c>
      <c r="D792" s="3">
        <v>127</v>
      </c>
      <c r="E792" s="3">
        <v>3.977115</v>
      </c>
      <c r="F792" s="3">
        <v>168</v>
      </c>
      <c r="G792" s="3">
        <v>1.791397</v>
      </c>
      <c r="H792" s="3">
        <v>92</v>
      </c>
      <c r="I792" s="3">
        <v>0.75557</v>
      </c>
      <c r="J792" s="3">
        <v>39</v>
      </c>
      <c r="K792" s="3">
        <v>0.15849</v>
      </c>
      <c r="L792" s="3">
        <v>9</v>
      </c>
      <c r="M792" s="3">
        <v>0.735214</v>
      </c>
      <c r="N792">
        <v>37</v>
      </c>
      <c r="O792">
        <v>0.000352869017286773</v>
      </c>
      <c r="P792">
        <v>-2.94995792032721</v>
      </c>
      <c r="Q792" t="s">
        <v>131</v>
      </c>
      <c r="R792" t="s">
        <v>136</v>
      </c>
      <c r="S792" t="s">
        <v>136</v>
      </c>
      <c r="T792" t="s">
        <v>136</v>
      </c>
      <c r="U792" t="s">
        <v>136</v>
      </c>
      <c r="V792" t="s">
        <v>136</v>
      </c>
      <c r="W792" t="s">
        <v>136</v>
      </c>
      <c r="X792" t="s">
        <v>136</v>
      </c>
      <c r="Y792" t="s">
        <v>4082</v>
      </c>
      <c r="Z792" t="s">
        <v>136</v>
      </c>
      <c r="AA792" t="s">
        <v>164</v>
      </c>
      <c r="AB792" t="s">
        <v>165</v>
      </c>
      <c r="AC792" t="s">
        <v>4083</v>
      </c>
      <c r="AD792" t="s">
        <v>136</v>
      </c>
    </row>
    <row r="793" spans="1:30">
      <c r="A793" t="s">
        <v>4084</v>
      </c>
      <c r="B793" t="s">
        <v>136</v>
      </c>
      <c r="C793" s="3">
        <v>3.273943</v>
      </c>
      <c r="D793" s="3">
        <v>61</v>
      </c>
      <c r="E793" s="3">
        <v>0.369058</v>
      </c>
      <c r="F793" s="3">
        <v>6</v>
      </c>
      <c r="G793" s="3">
        <v>1.825059</v>
      </c>
      <c r="H793" s="3">
        <v>36</v>
      </c>
      <c r="I793" s="3">
        <v>27.774557</v>
      </c>
      <c r="J793" s="3">
        <v>553</v>
      </c>
      <c r="K793" s="3">
        <v>17.901957</v>
      </c>
      <c r="L793" s="3">
        <v>381</v>
      </c>
      <c r="M793" s="3">
        <v>12.760169</v>
      </c>
      <c r="N793">
        <v>245</v>
      </c>
      <c r="O793" s="16">
        <v>3.79100371873687e-5</v>
      </c>
      <c r="P793">
        <v>2.7649731677913</v>
      </c>
      <c r="Q793" t="s">
        <v>157</v>
      </c>
      <c r="R793" t="s">
        <v>136</v>
      </c>
      <c r="S793" t="s">
        <v>136</v>
      </c>
      <c r="T793" t="s">
        <v>916</v>
      </c>
      <c r="U793" t="s">
        <v>4085</v>
      </c>
      <c r="V793" t="s">
        <v>264</v>
      </c>
      <c r="W793" t="s">
        <v>136</v>
      </c>
      <c r="X793" t="s">
        <v>136</v>
      </c>
      <c r="Y793" t="s">
        <v>136</v>
      </c>
      <c r="Z793" t="s">
        <v>136</v>
      </c>
      <c r="AA793" t="s">
        <v>237</v>
      </c>
      <c r="AB793" t="s">
        <v>233</v>
      </c>
      <c r="AC793" t="s">
        <v>4086</v>
      </c>
      <c r="AD793" t="s">
        <v>792</v>
      </c>
    </row>
    <row r="794" spans="1:30">
      <c r="A794" t="s">
        <v>4087</v>
      </c>
      <c r="B794" t="s">
        <v>4087</v>
      </c>
      <c r="C794" s="3">
        <v>291.154663</v>
      </c>
      <c r="D794" s="3">
        <v>5481</v>
      </c>
      <c r="E794" s="3">
        <v>652.242981</v>
      </c>
      <c r="F794" s="3">
        <v>10875</v>
      </c>
      <c r="G794" s="3">
        <v>432.765198</v>
      </c>
      <c r="H794" s="3">
        <v>8734</v>
      </c>
      <c r="I794" s="3">
        <v>100.381493</v>
      </c>
      <c r="J794" s="3">
        <v>2050</v>
      </c>
      <c r="K794" s="3">
        <v>81.595673</v>
      </c>
      <c r="L794" s="3">
        <v>1779</v>
      </c>
      <c r="M794" s="3">
        <v>254.604614</v>
      </c>
      <c r="N794">
        <v>5004</v>
      </c>
      <c r="O794">
        <v>0.00195299395046454</v>
      </c>
      <c r="P794">
        <v>-2.33078079567555</v>
      </c>
      <c r="Q794" t="s">
        <v>131</v>
      </c>
      <c r="R794" t="s">
        <v>136</v>
      </c>
      <c r="S794" t="s">
        <v>136</v>
      </c>
      <c r="T794" t="s">
        <v>4088</v>
      </c>
      <c r="U794" t="s">
        <v>4089</v>
      </c>
      <c r="V794" t="s">
        <v>2203</v>
      </c>
      <c r="W794" t="s">
        <v>534</v>
      </c>
      <c r="X794" t="s">
        <v>535</v>
      </c>
      <c r="Y794" t="s">
        <v>4090</v>
      </c>
      <c r="Z794" t="s">
        <v>4091</v>
      </c>
      <c r="AA794" t="s">
        <v>85</v>
      </c>
      <c r="AB794" t="s">
        <v>342</v>
      </c>
      <c r="AC794" t="s">
        <v>4092</v>
      </c>
      <c r="AD794" t="s">
        <v>4093</v>
      </c>
    </row>
    <row r="795" spans="1:30">
      <c r="A795" t="s">
        <v>4094</v>
      </c>
      <c r="B795" t="s">
        <v>136</v>
      </c>
      <c r="C795" s="3">
        <v>2.230707</v>
      </c>
      <c r="D795" s="3">
        <v>28</v>
      </c>
      <c r="E795" s="3">
        <v>2.623815</v>
      </c>
      <c r="F795" s="3">
        <v>29</v>
      </c>
      <c r="G795" s="3">
        <v>3.278838</v>
      </c>
      <c r="H795" s="3">
        <v>43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>
        <v>0</v>
      </c>
      <c r="O795" s="16">
        <v>1.34803039103614e-7</v>
      </c>
      <c r="P795">
        <v>-6.54523764894855</v>
      </c>
      <c r="Q795" t="s">
        <v>131</v>
      </c>
      <c r="R795" t="s">
        <v>136</v>
      </c>
      <c r="S795" t="s">
        <v>136</v>
      </c>
      <c r="T795" t="s">
        <v>136</v>
      </c>
      <c r="U795" t="s">
        <v>136</v>
      </c>
      <c r="V795" t="s">
        <v>136</v>
      </c>
      <c r="W795" t="s">
        <v>136</v>
      </c>
      <c r="X795" t="s">
        <v>136</v>
      </c>
      <c r="Y795" t="s">
        <v>136</v>
      </c>
      <c r="Z795" t="s">
        <v>136</v>
      </c>
      <c r="AA795" t="s">
        <v>136</v>
      </c>
      <c r="AB795" t="s">
        <v>136</v>
      </c>
      <c r="AC795" t="s">
        <v>136</v>
      </c>
      <c r="AD795" t="s">
        <v>136</v>
      </c>
    </row>
    <row r="796" spans="1:30">
      <c r="A796" t="s">
        <v>4095</v>
      </c>
      <c r="B796" t="s">
        <v>4095</v>
      </c>
      <c r="C796" s="3">
        <v>2.29384</v>
      </c>
      <c r="D796" s="3">
        <v>71</v>
      </c>
      <c r="E796" s="3">
        <v>6.696939</v>
      </c>
      <c r="F796" s="3">
        <v>184</v>
      </c>
      <c r="G796" s="3">
        <v>1.834776</v>
      </c>
      <c r="H796" s="3">
        <v>61</v>
      </c>
      <c r="I796" s="3">
        <v>0.155646</v>
      </c>
      <c r="J796" s="3">
        <v>6</v>
      </c>
      <c r="K796" s="3">
        <v>0.290023</v>
      </c>
      <c r="L796" s="3">
        <v>11</v>
      </c>
      <c r="M796" s="3">
        <v>1.095353</v>
      </c>
      <c r="N796">
        <v>36</v>
      </c>
      <c r="O796">
        <v>0.0011401796205216</v>
      </c>
      <c r="P796">
        <v>-3.25068480572089</v>
      </c>
      <c r="Q796" t="s">
        <v>131</v>
      </c>
      <c r="R796" t="s">
        <v>218</v>
      </c>
      <c r="S796" t="s">
        <v>219</v>
      </c>
      <c r="T796" t="s">
        <v>4096</v>
      </c>
      <c r="U796" t="s">
        <v>4097</v>
      </c>
      <c r="V796" t="s">
        <v>2156</v>
      </c>
      <c r="W796" t="s">
        <v>218</v>
      </c>
      <c r="X796" t="s">
        <v>219</v>
      </c>
      <c r="Y796" t="s">
        <v>840</v>
      </c>
      <c r="Z796" t="s">
        <v>4098</v>
      </c>
      <c r="AA796" t="s">
        <v>164</v>
      </c>
      <c r="AB796" t="s">
        <v>165</v>
      </c>
      <c r="AC796" t="s">
        <v>175</v>
      </c>
      <c r="AD796" t="s">
        <v>1233</v>
      </c>
    </row>
    <row r="797" spans="1:30">
      <c r="A797" t="s">
        <v>4099</v>
      </c>
      <c r="B797" t="s">
        <v>4099</v>
      </c>
      <c r="C797" s="3">
        <v>1.394818</v>
      </c>
      <c r="D797" s="3">
        <v>95</v>
      </c>
      <c r="E797" s="3">
        <v>0.443231</v>
      </c>
      <c r="F797" s="3">
        <v>27</v>
      </c>
      <c r="G797" s="3">
        <v>1.412346</v>
      </c>
      <c r="H797" s="3">
        <v>103</v>
      </c>
      <c r="I797" s="3">
        <v>13.507955</v>
      </c>
      <c r="J797" s="3">
        <v>989</v>
      </c>
      <c r="K797" s="3">
        <v>4.928533</v>
      </c>
      <c r="L797" s="3">
        <v>386</v>
      </c>
      <c r="M797" s="3">
        <v>3.809447</v>
      </c>
      <c r="N797">
        <v>269</v>
      </c>
      <c r="O797">
        <v>0.00128304273363124</v>
      </c>
      <c r="P797">
        <v>2.07824750714077</v>
      </c>
      <c r="Q797" t="s">
        <v>157</v>
      </c>
      <c r="R797" t="s">
        <v>241</v>
      </c>
      <c r="S797" t="s">
        <v>242</v>
      </c>
      <c r="T797" t="s">
        <v>136</v>
      </c>
      <c r="U797" t="s">
        <v>4100</v>
      </c>
      <c r="V797" t="s">
        <v>4101</v>
      </c>
      <c r="W797" t="s">
        <v>399</v>
      </c>
      <c r="X797" t="s">
        <v>342</v>
      </c>
      <c r="Y797" t="s">
        <v>4102</v>
      </c>
      <c r="Z797" t="s">
        <v>4103</v>
      </c>
      <c r="AA797" t="s">
        <v>164</v>
      </c>
      <c r="AB797" t="s">
        <v>165</v>
      </c>
      <c r="AC797" t="s">
        <v>4104</v>
      </c>
      <c r="AD797" t="s">
        <v>136</v>
      </c>
    </row>
    <row r="798" spans="1:30">
      <c r="A798" t="s">
        <v>4105</v>
      </c>
      <c r="B798" t="s">
        <v>4105</v>
      </c>
      <c r="C798" s="3">
        <v>2.166016</v>
      </c>
      <c r="D798" s="3">
        <v>119</v>
      </c>
      <c r="E798" s="3">
        <v>1.54334</v>
      </c>
      <c r="F798" s="3">
        <v>76</v>
      </c>
      <c r="G798" s="3">
        <v>2.980261</v>
      </c>
      <c r="H798" s="3">
        <v>176</v>
      </c>
      <c r="I798" s="3">
        <v>41.214752</v>
      </c>
      <c r="J798" s="3">
        <v>2454</v>
      </c>
      <c r="K798" s="3">
        <v>228.205841</v>
      </c>
      <c r="L798" s="3">
        <v>14509</v>
      </c>
      <c r="M798" s="3">
        <v>10.793963</v>
      </c>
      <c r="N798">
        <v>619</v>
      </c>
      <c r="O798" s="16">
        <v>3.59488427118693e-6</v>
      </c>
      <c r="P798">
        <v>4.27955904564404</v>
      </c>
      <c r="Q798" t="s">
        <v>157</v>
      </c>
      <c r="R798" t="s">
        <v>316</v>
      </c>
      <c r="S798" t="s">
        <v>317</v>
      </c>
      <c r="T798" t="s">
        <v>4106</v>
      </c>
      <c r="U798" t="s">
        <v>4107</v>
      </c>
      <c r="V798" t="s">
        <v>2174</v>
      </c>
      <c r="W798" t="s">
        <v>316</v>
      </c>
      <c r="X798" t="s">
        <v>317</v>
      </c>
      <c r="Y798" t="s">
        <v>4108</v>
      </c>
      <c r="Z798" t="s">
        <v>4109</v>
      </c>
      <c r="AA798" t="s">
        <v>3882</v>
      </c>
      <c r="AB798" t="s">
        <v>317</v>
      </c>
      <c r="AC798" t="s">
        <v>4110</v>
      </c>
      <c r="AD798" t="s">
        <v>1278</v>
      </c>
    </row>
    <row r="799" spans="1:30">
      <c r="A799" t="s">
        <v>4111</v>
      </c>
      <c r="B799" t="s">
        <v>136</v>
      </c>
      <c r="C799" s="3">
        <v>4.193863</v>
      </c>
      <c r="D799" s="3">
        <v>169</v>
      </c>
      <c r="E799" s="3">
        <v>8.003724</v>
      </c>
      <c r="F799" s="3">
        <v>286</v>
      </c>
      <c r="G799" s="3">
        <v>4.31224</v>
      </c>
      <c r="H799" s="3">
        <v>187</v>
      </c>
      <c r="I799" s="3">
        <v>1.12856</v>
      </c>
      <c r="J799" s="3">
        <v>50</v>
      </c>
      <c r="K799" s="3">
        <v>0.857426</v>
      </c>
      <c r="L799" s="3">
        <v>41</v>
      </c>
      <c r="M799" s="3">
        <v>1.623343</v>
      </c>
      <c r="N799">
        <v>69</v>
      </c>
      <c r="O799" s="16">
        <v>4.26416148767242e-5</v>
      </c>
      <c r="P799">
        <v>-2.8546468252809</v>
      </c>
      <c r="Q799" t="s">
        <v>131</v>
      </c>
      <c r="R799" t="s">
        <v>136</v>
      </c>
      <c r="S799" t="s">
        <v>136</v>
      </c>
      <c r="T799" t="s">
        <v>136</v>
      </c>
      <c r="U799" t="s">
        <v>136</v>
      </c>
      <c r="V799" t="s">
        <v>136</v>
      </c>
      <c r="W799" t="s">
        <v>136</v>
      </c>
      <c r="X799" t="s">
        <v>136</v>
      </c>
      <c r="Y799" t="s">
        <v>136</v>
      </c>
      <c r="Z799" t="s">
        <v>136</v>
      </c>
      <c r="AA799" t="s">
        <v>136</v>
      </c>
      <c r="AB799" t="s">
        <v>136</v>
      </c>
      <c r="AC799" t="s">
        <v>136</v>
      </c>
      <c r="AD799" t="s">
        <v>136</v>
      </c>
    </row>
    <row r="800" spans="1:30">
      <c r="A800" t="s">
        <v>4112</v>
      </c>
      <c r="B800" t="s">
        <v>4112</v>
      </c>
      <c r="C800" s="3">
        <v>8.002606</v>
      </c>
      <c r="D800" s="3">
        <v>578</v>
      </c>
      <c r="E800" s="3">
        <v>21.527283</v>
      </c>
      <c r="F800" s="3">
        <v>1376</v>
      </c>
      <c r="G800" s="3">
        <v>3.807161</v>
      </c>
      <c r="H800" s="3">
        <v>295</v>
      </c>
      <c r="I800" s="3">
        <v>1.817034</v>
      </c>
      <c r="J800" s="3">
        <v>143</v>
      </c>
      <c r="K800" s="3">
        <v>2.918322</v>
      </c>
      <c r="L800" s="3">
        <v>244</v>
      </c>
      <c r="M800" s="3">
        <v>0.680133</v>
      </c>
      <c r="N800">
        <v>52</v>
      </c>
      <c r="O800">
        <v>0.000306967174724738</v>
      </c>
      <c r="P800">
        <v>-3.2634493139026</v>
      </c>
      <c r="Q800" t="s">
        <v>131</v>
      </c>
      <c r="R800" t="s">
        <v>137</v>
      </c>
      <c r="S800" t="s">
        <v>138</v>
      </c>
      <c r="T800" t="s">
        <v>4113</v>
      </c>
      <c r="U800" t="s">
        <v>4114</v>
      </c>
      <c r="V800" t="s">
        <v>4115</v>
      </c>
      <c r="W800" t="s">
        <v>137</v>
      </c>
      <c r="X800" t="s">
        <v>138</v>
      </c>
      <c r="Y800" t="s">
        <v>4116</v>
      </c>
      <c r="Z800" t="s">
        <v>4117</v>
      </c>
      <c r="AA800" t="s">
        <v>153</v>
      </c>
      <c r="AB800" t="s">
        <v>138</v>
      </c>
      <c r="AC800" t="s">
        <v>4118</v>
      </c>
      <c r="AD800" t="s">
        <v>4119</v>
      </c>
    </row>
    <row r="801" spans="1:30">
      <c r="A801" t="s">
        <v>4120</v>
      </c>
      <c r="B801" t="s">
        <v>4120</v>
      </c>
      <c r="C801" s="3">
        <v>25.315275</v>
      </c>
      <c r="D801" s="3">
        <v>2991</v>
      </c>
      <c r="E801" s="3">
        <v>55.814178</v>
      </c>
      <c r="F801" s="3">
        <v>5841</v>
      </c>
      <c r="G801" s="3">
        <v>25.310717</v>
      </c>
      <c r="H801" s="3">
        <v>3206</v>
      </c>
      <c r="I801" s="3">
        <v>11.321179</v>
      </c>
      <c r="J801" s="3">
        <v>1451</v>
      </c>
      <c r="K801" s="3">
        <v>9.894464</v>
      </c>
      <c r="L801" s="3">
        <v>1354</v>
      </c>
      <c r="M801" s="3">
        <v>14.041094</v>
      </c>
      <c r="N801">
        <v>1732</v>
      </c>
      <c r="O801">
        <v>0.000581804013095962</v>
      </c>
      <c r="P801">
        <v>-2.35060132387817</v>
      </c>
      <c r="Q801" t="s">
        <v>131</v>
      </c>
      <c r="R801" t="s">
        <v>4121</v>
      </c>
      <c r="S801" t="s">
        <v>4122</v>
      </c>
      <c r="T801" t="s">
        <v>136</v>
      </c>
      <c r="U801" t="s">
        <v>4123</v>
      </c>
      <c r="V801" t="s">
        <v>976</v>
      </c>
      <c r="W801" t="s">
        <v>594</v>
      </c>
      <c r="X801" t="s">
        <v>165</v>
      </c>
      <c r="Y801" t="s">
        <v>4124</v>
      </c>
      <c r="Z801" t="s">
        <v>4125</v>
      </c>
      <c r="AA801" t="s">
        <v>4126</v>
      </c>
      <c r="AB801" t="s">
        <v>4122</v>
      </c>
      <c r="AC801" t="s">
        <v>4127</v>
      </c>
      <c r="AD801" t="s">
        <v>136</v>
      </c>
    </row>
    <row r="802" spans="1:30">
      <c r="A802" t="s">
        <v>4128</v>
      </c>
      <c r="B802" t="s">
        <v>4128</v>
      </c>
      <c r="C802" s="3">
        <v>1.491724</v>
      </c>
      <c r="D802" s="3">
        <v>114</v>
      </c>
      <c r="E802" s="3">
        <v>1.11666</v>
      </c>
      <c r="F802" s="3">
        <v>76</v>
      </c>
      <c r="G802" s="3">
        <v>1.347649</v>
      </c>
      <c r="H802" s="3">
        <v>110</v>
      </c>
      <c r="I802" s="3">
        <v>0.163877</v>
      </c>
      <c r="J802" s="3">
        <v>14</v>
      </c>
      <c r="K802" s="3">
        <v>0.189162</v>
      </c>
      <c r="L802" s="3">
        <v>17</v>
      </c>
      <c r="M802" s="3">
        <v>0.376181</v>
      </c>
      <c r="N802">
        <v>30</v>
      </c>
      <c r="O802" s="16">
        <v>1.18506643268015e-6</v>
      </c>
      <c r="P802">
        <v>-2.95330578303451</v>
      </c>
      <c r="Q802" t="s">
        <v>131</v>
      </c>
      <c r="R802" t="s">
        <v>136</v>
      </c>
      <c r="S802" t="s">
        <v>136</v>
      </c>
      <c r="T802" t="s">
        <v>2534</v>
      </c>
      <c r="U802" t="s">
        <v>4129</v>
      </c>
      <c r="V802" t="s">
        <v>763</v>
      </c>
      <c r="W802" t="s">
        <v>136</v>
      </c>
      <c r="X802" t="s">
        <v>136</v>
      </c>
      <c r="Y802" t="s">
        <v>1915</v>
      </c>
      <c r="Z802" t="s">
        <v>4130</v>
      </c>
      <c r="AA802" t="s">
        <v>164</v>
      </c>
      <c r="AB802" t="s">
        <v>165</v>
      </c>
      <c r="AC802" t="s">
        <v>4131</v>
      </c>
      <c r="AD802" t="s">
        <v>2538</v>
      </c>
    </row>
    <row r="803" spans="1:30">
      <c r="A803" t="s">
        <v>4132</v>
      </c>
      <c r="B803" t="s">
        <v>4132</v>
      </c>
      <c r="C803" s="3">
        <v>4.51261</v>
      </c>
      <c r="D803" s="3">
        <v>543</v>
      </c>
      <c r="E803" s="3">
        <v>1.737329</v>
      </c>
      <c r="F803" s="3">
        <v>185</v>
      </c>
      <c r="G803" s="3">
        <v>5.837133</v>
      </c>
      <c r="H803" s="3">
        <v>752</v>
      </c>
      <c r="I803" s="3">
        <v>22.610287</v>
      </c>
      <c r="J803" s="3">
        <v>2947</v>
      </c>
      <c r="K803" s="3">
        <v>47.921669</v>
      </c>
      <c r="L803" s="3">
        <v>6668</v>
      </c>
      <c r="M803" s="3">
        <v>10.818624</v>
      </c>
      <c r="N803">
        <v>1358</v>
      </c>
      <c r="O803">
        <v>0.001718211013866</v>
      </c>
      <c r="P803">
        <v>2.09919491335177</v>
      </c>
      <c r="Q803" t="s">
        <v>157</v>
      </c>
      <c r="R803" t="s">
        <v>366</v>
      </c>
      <c r="S803" t="s">
        <v>367</v>
      </c>
      <c r="T803" t="s">
        <v>368</v>
      </c>
      <c r="U803" t="s">
        <v>4133</v>
      </c>
      <c r="V803" t="s">
        <v>370</v>
      </c>
      <c r="W803" t="s">
        <v>371</v>
      </c>
      <c r="X803" t="s">
        <v>293</v>
      </c>
      <c r="Y803" t="s">
        <v>2816</v>
      </c>
      <c r="Z803" t="s">
        <v>2817</v>
      </c>
      <c r="AA803" t="s">
        <v>374</v>
      </c>
      <c r="AB803" t="s">
        <v>367</v>
      </c>
      <c r="AC803" t="s">
        <v>4134</v>
      </c>
      <c r="AD803" t="s">
        <v>376</v>
      </c>
    </row>
    <row r="804" spans="1:30">
      <c r="A804" t="s">
        <v>4135</v>
      </c>
      <c r="B804" t="s">
        <v>4135</v>
      </c>
      <c r="C804" s="3">
        <v>0</v>
      </c>
      <c r="D804" s="3">
        <v>0</v>
      </c>
      <c r="E804" s="3">
        <v>0.23112</v>
      </c>
      <c r="F804" s="3">
        <v>7</v>
      </c>
      <c r="G804" s="3">
        <v>0.089264</v>
      </c>
      <c r="H804" s="3">
        <v>4</v>
      </c>
      <c r="I804" s="3">
        <v>4.774146</v>
      </c>
      <c r="J804" s="3">
        <v>166</v>
      </c>
      <c r="K804" s="3">
        <v>3.883023</v>
      </c>
      <c r="L804" s="3">
        <v>145</v>
      </c>
      <c r="M804" s="3">
        <v>5.141564</v>
      </c>
      <c r="N804">
        <v>173</v>
      </c>
      <c r="O804" s="16">
        <v>4.2015960098165e-5</v>
      </c>
      <c r="P804">
        <v>3.89807928606177</v>
      </c>
      <c r="Q804" t="s">
        <v>157</v>
      </c>
      <c r="R804" t="s">
        <v>136</v>
      </c>
      <c r="S804" t="s">
        <v>136</v>
      </c>
      <c r="T804" t="s">
        <v>4136</v>
      </c>
      <c r="U804" t="s">
        <v>4137</v>
      </c>
      <c r="V804" t="s">
        <v>4138</v>
      </c>
      <c r="W804" t="s">
        <v>254</v>
      </c>
      <c r="X804" t="s">
        <v>255</v>
      </c>
      <c r="Y804" t="s">
        <v>4139</v>
      </c>
      <c r="Z804" t="s">
        <v>4140</v>
      </c>
      <c r="AA804" t="s">
        <v>164</v>
      </c>
      <c r="AB804" t="s">
        <v>165</v>
      </c>
      <c r="AC804" t="s">
        <v>4141</v>
      </c>
      <c r="AD804" t="s">
        <v>4142</v>
      </c>
    </row>
    <row r="805" spans="1:30">
      <c r="A805" t="s">
        <v>4143</v>
      </c>
      <c r="B805" t="s">
        <v>4143</v>
      </c>
      <c r="C805" s="3">
        <v>0.412505</v>
      </c>
      <c r="D805" s="3">
        <v>14</v>
      </c>
      <c r="E805" s="3">
        <v>0</v>
      </c>
      <c r="F805" s="3">
        <v>0</v>
      </c>
      <c r="G805" s="3">
        <v>0.386992</v>
      </c>
      <c r="H805" s="3">
        <v>14</v>
      </c>
      <c r="I805" s="3">
        <v>4.298275</v>
      </c>
      <c r="J805" s="3">
        <v>148</v>
      </c>
      <c r="K805" s="3">
        <v>5.100548</v>
      </c>
      <c r="L805" s="3">
        <v>187</v>
      </c>
      <c r="M805" s="3">
        <v>1.341678</v>
      </c>
      <c r="N805">
        <v>45</v>
      </c>
      <c r="O805">
        <v>0.00362172177050495</v>
      </c>
      <c r="P805">
        <v>2.84843697665156</v>
      </c>
      <c r="Q805" t="s">
        <v>157</v>
      </c>
      <c r="R805" t="s">
        <v>136</v>
      </c>
      <c r="S805" t="s">
        <v>136</v>
      </c>
      <c r="T805" t="s">
        <v>136</v>
      </c>
      <c r="U805" t="s">
        <v>136</v>
      </c>
      <c r="V805" t="s">
        <v>136</v>
      </c>
      <c r="W805" t="s">
        <v>136</v>
      </c>
      <c r="X805" t="s">
        <v>136</v>
      </c>
      <c r="Y805" t="s">
        <v>136</v>
      </c>
      <c r="Z805" t="s">
        <v>136</v>
      </c>
      <c r="AA805" t="s">
        <v>164</v>
      </c>
      <c r="AB805" t="s">
        <v>165</v>
      </c>
      <c r="AC805" t="s">
        <v>4144</v>
      </c>
      <c r="AD805" t="s">
        <v>136</v>
      </c>
    </row>
    <row r="806" spans="1:30">
      <c r="A806" t="s">
        <v>4145</v>
      </c>
      <c r="B806" t="s">
        <v>136</v>
      </c>
      <c r="C806" s="3">
        <v>2.33309</v>
      </c>
      <c r="D806" s="3">
        <v>56</v>
      </c>
      <c r="E806" s="3">
        <v>1.550178</v>
      </c>
      <c r="F806" s="3">
        <v>33</v>
      </c>
      <c r="G806" s="3">
        <v>20.162476</v>
      </c>
      <c r="H806" s="3">
        <v>483</v>
      </c>
      <c r="I806" s="3">
        <v>0</v>
      </c>
      <c r="J806" s="3">
        <v>0</v>
      </c>
      <c r="K806" s="3">
        <v>0.064918</v>
      </c>
      <c r="L806" s="3">
        <v>2</v>
      </c>
      <c r="M806" s="3">
        <v>0</v>
      </c>
      <c r="N806">
        <v>0</v>
      </c>
      <c r="O806" s="16">
        <v>4.53247285304095e-10</v>
      </c>
      <c r="P806">
        <v>-6.96239158938275</v>
      </c>
      <c r="Q806" t="s">
        <v>131</v>
      </c>
      <c r="R806" t="s">
        <v>136</v>
      </c>
      <c r="S806" t="s">
        <v>136</v>
      </c>
      <c r="T806" t="s">
        <v>136</v>
      </c>
      <c r="U806" t="s">
        <v>136</v>
      </c>
      <c r="V806" t="s">
        <v>136</v>
      </c>
      <c r="W806" t="s">
        <v>136</v>
      </c>
      <c r="X806" t="s">
        <v>136</v>
      </c>
      <c r="Y806" t="s">
        <v>136</v>
      </c>
      <c r="Z806" t="s">
        <v>136</v>
      </c>
      <c r="AA806" t="s">
        <v>136</v>
      </c>
      <c r="AB806" t="s">
        <v>136</v>
      </c>
      <c r="AC806" t="s">
        <v>136</v>
      </c>
      <c r="AD806" t="s">
        <v>136</v>
      </c>
    </row>
    <row r="807" spans="1:30">
      <c r="A807" t="s">
        <v>4146</v>
      </c>
      <c r="B807" t="s">
        <v>4146</v>
      </c>
      <c r="C807" s="3">
        <v>11.25992</v>
      </c>
      <c r="D807" s="3">
        <v>295</v>
      </c>
      <c r="E807" s="3">
        <v>3.411826</v>
      </c>
      <c r="F807" s="3">
        <v>80</v>
      </c>
      <c r="G807" s="3">
        <v>5.630476</v>
      </c>
      <c r="H807" s="3">
        <v>158</v>
      </c>
      <c r="I807" s="3">
        <v>40.071899</v>
      </c>
      <c r="J807" s="3">
        <v>1138</v>
      </c>
      <c r="K807" s="3">
        <v>80.302383</v>
      </c>
      <c r="L807" s="3">
        <v>2434</v>
      </c>
      <c r="M807" s="3">
        <v>27.07399</v>
      </c>
      <c r="N807">
        <v>740</v>
      </c>
      <c r="O807">
        <v>0.000225591129475414</v>
      </c>
      <c r="P807">
        <v>2.21959482319833</v>
      </c>
      <c r="Q807" t="s">
        <v>157</v>
      </c>
      <c r="R807" t="s">
        <v>186</v>
      </c>
      <c r="S807" t="s">
        <v>187</v>
      </c>
      <c r="T807" t="s">
        <v>437</v>
      </c>
      <c r="U807" t="s">
        <v>4147</v>
      </c>
      <c r="V807" t="s">
        <v>439</v>
      </c>
      <c r="W807" t="s">
        <v>186</v>
      </c>
      <c r="X807" t="s">
        <v>187</v>
      </c>
      <c r="Y807" t="s">
        <v>4148</v>
      </c>
      <c r="Z807" t="s">
        <v>4149</v>
      </c>
      <c r="AA807" t="s">
        <v>209</v>
      </c>
      <c r="AB807" t="s">
        <v>187</v>
      </c>
      <c r="AC807" t="s">
        <v>4150</v>
      </c>
      <c r="AD807" t="s">
        <v>443</v>
      </c>
    </row>
    <row r="808" spans="1:30">
      <c r="A808" t="s">
        <v>4151</v>
      </c>
      <c r="B808" t="s">
        <v>4151</v>
      </c>
      <c r="C808" s="3">
        <v>15.871901</v>
      </c>
      <c r="D808" s="3">
        <v>893</v>
      </c>
      <c r="E808" s="3">
        <v>41.46431</v>
      </c>
      <c r="F808" s="3">
        <v>2066</v>
      </c>
      <c r="G808" s="3">
        <v>28.504135</v>
      </c>
      <c r="H808" s="3">
        <v>1719</v>
      </c>
      <c r="I808" s="3">
        <v>5.301328</v>
      </c>
      <c r="J808" s="3">
        <v>324</v>
      </c>
      <c r="K808" s="3">
        <v>4.752421</v>
      </c>
      <c r="L808" s="3">
        <v>310</v>
      </c>
      <c r="M808" s="3">
        <v>12.230529</v>
      </c>
      <c r="N808">
        <v>719</v>
      </c>
      <c r="O808">
        <v>0.000445200031771721</v>
      </c>
      <c r="P808">
        <v>-2.61286842205347</v>
      </c>
      <c r="Q808" t="s">
        <v>131</v>
      </c>
      <c r="R808" t="s">
        <v>190</v>
      </c>
      <c r="S808" t="s">
        <v>191</v>
      </c>
      <c r="T808" t="s">
        <v>262</v>
      </c>
      <c r="U808" t="s">
        <v>4152</v>
      </c>
      <c r="V808" t="s">
        <v>136</v>
      </c>
      <c r="W808" t="s">
        <v>190</v>
      </c>
      <c r="X808" t="s">
        <v>191</v>
      </c>
      <c r="Y808" t="s">
        <v>181</v>
      </c>
      <c r="Z808" t="s">
        <v>3163</v>
      </c>
      <c r="AA808" t="s">
        <v>83</v>
      </c>
      <c r="AB808" t="s">
        <v>191</v>
      </c>
      <c r="AC808" t="s">
        <v>4153</v>
      </c>
      <c r="AD808" t="s">
        <v>195</v>
      </c>
    </row>
    <row r="809" spans="1:30">
      <c r="A809" t="s">
        <v>4154</v>
      </c>
      <c r="B809" t="s">
        <v>4154</v>
      </c>
      <c r="C809" s="3">
        <v>394.951416</v>
      </c>
      <c r="D809" s="3">
        <v>32940</v>
      </c>
      <c r="E809" s="3">
        <v>270.358154</v>
      </c>
      <c r="F809" s="3">
        <v>19975</v>
      </c>
      <c r="G809" s="3">
        <v>691.68457</v>
      </c>
      <c r="H809" s="3">
        <v>61853</v>
      </c>
      <c r="I809" s="3">
        <v>74.716766</v>
      </c>
      <c r="J809" s="3">
        <v>6759</v>
      </c>
      <c r="K809" s="3">
        <v>166.977203</v>
      </c>
      <c r="L809" s="3">
        <v>16129</v>
      </c>
      <c r="M809" s="3">
        <v>62.582855</v>
      </c>
      <c r="N809">
        <v>5450</v>
      </c>
      <c r="O809" s="16">
        <v>2.98208910489009e-6</v>
      </c>
      <c r="P809">
        <v>-2.65842031597355</v>
      </c>
      <c r="Q809" t="s">
        <v>131</v>
      </c>
      <c r="R809" t="s">
        <v>241</v>
      </c>
      <c r="S809" t="s">
        <v>242</v>
      </c>
      <c r="T809" t="s">
        <v>4155</v>
      </c>
      <c r="U809" t="s">
        <v>4156</v>
      </c>
      <c r="V809" t="s">
        <v>2522</v>
      </c>
      <c r="W809" t="s">
        <v>241</v>
      </c>
      <c r="X809" t="s">
        <v>242</v>
      </c>
      <c r="Y809" t="s">
        <v>4157</v>
      </c>
      <c r="Z809" t="s">
        <v>4158</v>
      </c>
      <c r="AA809" t="s">
        <v>248</v>
      </c>
      <c r="AB809" t="s">
        <v>242</v>
      </c>
      <c r="AC809" t="s">
        <v>4159</v>
      </c>
      <c r="AD809" t="s">
        <v>4160</v>
      </c>
    </row>
    <row r="810" spans="1:30">
      <c r="A810" t="s">
        <v>4161</v>
      </c>
      <c r="B810" t="s">
        <v>4161</v>
      </c>
      <c r="C810" s="3">
        <v>12.913491</v>
      </c>
      <c r="D810" s="3">
        <v>760</v>
      </c>
      <c r="E810" s="3">
        <v>0.447685</v>
      </c>
      <c r="F810" s="3">
        <v>24</v>
      </c>
      <c r="G810" s="3">
        <v>3.554185</v>
      </c>
      <c r="H810" s="3">
        <v>225</v>
      </c>
      <c r="I810" s="3">
        <v>147.847366</v>
      </c>
      <c r="J810" s="3">
        <v>9431</v>
      </c>
      <c r="K810" s="3">
        <v>18.467073</v>
      </c>
      <c r="L810" s="3">
        <v>1258</v>
      </c>
      <c r="M810" s="3">
        <v>146.698273</v>
      </c>
      <c r="N810">
        <v>9009</v>
      </c>
      <c r="O810">
        <v>0.000572503388080617</v>
      </c>
      <c r="P810">
        <v>3.3864362753742</v>
      </c>
      <c r="Q810" t="s">
        <v>157</v>
      </c>
      <c r="R810" t="s">
        <v>137</v>
      </c>
      <c r="S810" t="s">
        <v>138</v>
      </c>
      <c r="T810" t="s">
        <v>4162</v>
      </c>
      <c r="U810" t="s">
        <v>4163</v>
      </c>
      <c r="V810" t="s">
        <v>136</v>
      </c>
      <c r="W810" t="s">
        <v>137</v>
      </c>
      <c r="X810" t="s">
        <v>138</v>
      </c>
      <c r="Y810" t="s">
        <v>1523</v>
      </c>
      <c r="Z810" t="s">
        <v>4164</v>
      </c>
      <c r="AA810" t="s">
        <v>153</v>
      </c>
      <c r="AB810" t="s">
        <v>138</v>
      </c>
      <c r="AC810" t="s">
        <v>4165</v>
      </c>
      <c r="AD810" t="s">
        <v>4166</v>
      </c>
    </row>
    <row r="811" spans="1:30">
      <c r="A811" t="s">
        <v>4167</v>
      </c>
      <c r="B811" t="s">
        <v>4167</v>
      </c>
      <c r="C811" s="3">
        <v>0.155195</v>
      </c>
      <c r="D811" s="3">
        <v>5</v>
      </c>
      <c r="E811" s="3">
        <v>0.034697</v>
      </c>
      <c r="F811" s="3">
        <v>1</v>
      </c>
      <c r="G811" s="3">
        <v>0.185525</v>
      </c>
      <c r="H811" s="3">
        <v>7</v>
      </c>
      <c r="I811" s="3">
        <v>1.967674</v>
      </c>
      <c r="J811" s="3">
        <v>66</v>
      </c>
      <c r="K811" s="3">
        <v>1.288055</v>
      </c>
      <c r="L811" s="3">
        <v>46</v>
      </c>
      <c r="M811" s="3">
        <v>1.340433</v>
      </c>
      <c r="N811">
        <v>44</v>
      </c>
      <c r="O811">
        <v>0.00149405705434665</v>
      </c>
      <c r="P811">
        <v>2.67966606121833</v>
      </c>
      <c r="Q811" t="s">
        <v>157</v>
      </c>
      <c r="R811" t="s">
        <v>136</v>
      </c>
      <c r="S811" t="s">
        <v>136</v>
      </c>
      <c r="T811" t="s">
        <v>136</v>
      </c>
      <c r="U811" t="s">
        <v>136</v>
      </c>
      <c r="V811" t="s">
        <v>136</v>
      </c>
      <c r="W811" t="s">
        <v>594</v>
      </c>
      <c r="X811" t="s">
        <v>165</v>
      </c>
      <c r="Y811" t="s">
        <v>136</v>
      </c>
      <c r="Z811" t="s">
        <v>4168</v>
      </c>
      <c r="AA811" t="s">
        <v>164</v>
      </c>
      <c r="AB811" t="s">
        <v>165</v>
      </c>
      <c r="AC811" t="s">
        <v>4169</v>
      </c>
      <c r="AD811" t="s">
        <v>136</v>
      </c>
    </row>
    <row r="812" spans="1:30">
      <c r="A812" t="s">
        <v>4170</v>
      </c>
      <c r="B812" t="s">
        <v>4170</v>
      </c>
      <c r="C812" s="3">
        <v>198.804077</v>
      </c>
      <c r="D812" s="3">
        <v>17415</v>
      </c>
      <c r="E812" s="3">
        <v>548.142578</v>
      </c>
      <c r="F812" s="3">
        <v>42534</v>
      </c>
      <c r="G812" s="3">
        <v>222.317886</v>
      </c>
      <c r="H812" s="3">
        <v>20881</v>
      </c>
      <c r="I812" s="3">
        <v>45.810299</v>
      </c>
      <c r="J812" s="3">
        <v>4353</v>
      </c>
      <c r="K812" s="3">
        <v>34.22271</v>
      </c>
      <c r="L812" s="3">
        <v>3472</v>
      </c>
      <c r="M812" s="3">
        <v>118.430603</v>
      </c>
      <c r="N812">
        <v>10832</v>
      </c>
      <c r="O812">
        <v>0.000307159515062449</v>
      </c>
      <c r="P812">
        <v>-2.94725999301414</v>
      </c>
      <c r="Q812" t="s">
        <v>131</v>
      </c>
      <c r="R812" t="s">
        <v>412</v>
      </c>
      <c r="S812" t="s">
        <v>413</v>
      </c>
      <c r="T812" t="s">
        <v>4171</v>
      </c>
      <c r="U812" t="s">
        <v>4172</v>
      </c>
      <c r="V812" t="s">
        <v>4173</v>
      </c>
      <c r="W812" t="s">
        <v>412</v>
      </c>
      <c r="X812" t="s">
        <v>413</v>
      </c>
      <c r="Y812" t="s">
        <v>4174</v>
      </c>
      <c r="Z812" t="s">
        <v>4175</v>
      </c>
      <c r="AA812" t="s">
        <v>419</v>
      </c>
      <c r="AB812" t="s">
        <v>413</v>
      </c>
      <c r="AC812" t="s">
        <v>4176</v>
      </c>
      <c r="AD812" t="s">
        <v>1278</v>
      </c>
    </row>
    <row r="813" spans="1:30">
      <c r="A813" t="s">
        <v>4177</v>
      </c>
      <c r="B813" t="s">
        <v>4177</v>
      </c>
      <c r="C813" s="3">
        <v>2.4862</v>
      </c>
      <c r="D813" s="3">
        <v>108</v>
      </c>
      <c r="E813" s="3">
        <v>9.604209</v>
      </c>
      <c r="F813" s="3">
        <v>367</v>
      </c>
      <c r="G813" s="3">
        <v>2.070404</v>
      </c>
      <c r="H813" s="3">
        <v>96</v>
      </c>
      <c r="I813" s="3">
        <v>0.168326</v>
      </c>
      <c r="J813" s="3">
        <v>8</v>
      </c>
      <c r="K813" s="3">
        <v>0</v>
      </c>
      <c r="L813" s="3">
        <v>0</v>
      </c>
      <c r="M813" s="3">
        <v>0.829751</v>
      </c>
      <c r="N813">
        <v>38</v>
      </c>
      <c r="O813">
        <v>0.00149736321035611</v>
      </c>
      <c r="P813">
        <v>-3.86944938922259</v>
      </c>
      <c r="Q813" t="s">
        <v>131</v>
      </c>
      <c r="R813" t="s">
        <v>325</v>
      </c>
      <c r="S813" t="s">
        <v>326</v>
      </c>
      <c r="T813" t="s">
        <v>4178</v>
      </c>
      <c r="U813" t="s">
        <v>4179</v>
      </c>
      <c r="V813" t="s">
        <v>136</v>
      </c>
      <c r="W813" t="s">
        <v>190</v>
      </c>
      <c r="X813" t="s">
        <v>191</v>
      </c>
      <c r="Y813" t="s">
        <v>265</v>
      </c>
      <c r="Z813" t="s">
        <v>748</v>
      </c>
      <c r="AA813" t="s">
        <v>83</v>
      </c>
      <c r="AB813" t="s">
        <v>191</v>
      </c>
      <c r="AC813" t="s">
        <v>4180</v>
      </c>
      <c r="AD813" t="s">
        <v>4181</v>
      </c>
    </row>
    <row r="814" spans="1:30">
      <c r="A814" t="s">
        <v>4182</v>
      </c>
      <c r="B814" t="s">
        <v>4182</v>
      </c>
      <c r="C814" s="3">
        <v>0.82778</v>
      </c>
      <c r="D814" s="3">
        <v>54</v>
      </c>
      <c r="E814" s="3">
        <v>0.402707</v>
      </c>
      <c r="F814" s="3">
        <v>24</v>
      </c>
      <c r="G814" s="3">
        <v>0.536312</v>
      </c>
      <c r="H814" s="3">
        <v>38</v>
      </c>
      <c r="I814" s="3">
        <v>7.709517</v>
      </c>
      <c r="J814" s="3">
        <v>542</v>
      </c>
      <c r="K814" s="3">
        <v>13.372076</v>
      </c>
      <c r="L814" s="3">
        <v>1004</v>
      </c>
      <c r="M814" s="3">
        <v>2.687256</v>
      </c>
      <c r="N814">
        <v>182</v>
      </c>
      <c r="O814" s="16">
        <v>1.74299374780873e-5</v>
      </c>
      <c r="P814">
        <v>2.94016135042468</v>
      </c>
      <c r="Q814" t="s">
        <v>157</v>
      </c>
      <c r="R814" t="s">
        <v>4183</v>
      </c>
      <c r="S814" t="s">
        <v>4184</v>
      </c>
      <c r="T814" t="s">
        <v>136</v>
      </c>
      <c r="U814" t="s">
        <v>4185</v>
      </c>
      <c r="V814" t="s">
        <v>136</v>
      </c>
      <c r="W814" t="s">
        <v>3284</v>
      </c>
      <c r="X814" t="s">
        <v>3285</v>
      </c>
      <c r="Y814" t="s">
        <v>4186</v>
      </c>
      <c r="Z814" t="s">
        <v>4187</v>
      </c>
      <c r="AA814" t="s">
        <v>4188</v>
      </c>
      <c r="AB814" t="s">
        <v>4184</v>
      </c>
      <c r="AC814" t="s">
        <v>4189</v>
      </c>
      <c r="AD814" t="s">
        <v>136</v>
      </c>
    </row>
    <row r="815" spans="1:30">
      <c r="A815" t="s">
        <v>4190</v>
      </c>
      <c r="B815" t="s">
        <v>4190</v>
      </c>
      <c r="C815" s="3">
        <v>587.070618</v>
      </c>
      <c r="D815" s="3">
        <v>36682</v>
      </c>
      <c r="E815" s="3">
        <v>826.263611</v>
      </c>
      <c r="F815" s="3">
        <v>45734</v>
      </c>
      <c r="G815" s="3">
        <v>628.227844</v>
      </c>
      <c r="H815" s="3">
        <v>42088</v>
      </c>
      <c r="I815" s="3">
        <v>156.933578</v>
      </c>
      <c r="J815" s="3">
        <v>10636</v>
      </c>
      <c r="K815" s="3">
        <v>105.383514</v>
      </c>
      <c r="L815" s="3">
        <v>7627</v>
      </c>
      <c r="M815" s="3">
        <v>190.787308</v>
      </c>
      <c r="N815">
        <v>12447</v>
      </c>
      <c r="O815" s="16">
        <v>1.94938305211398e-7</v>
      </c>
      <c r="P815">
        <v>-2.8567879846275</v>
      </c>
      <c r="Q815" t="s">
        <v>131</v>
      </c>
      <c r="R815" t="s">
        <v>218</v>
      </c>
      <c r="S815" t="s">
        <v>219</v>
      </c>
      <c r="T815" t="s">
        <v>4191</v>
      </c>
      <c r="U815" t="s">
        <v>4192</v>
      </c>
      <c r="V815" t="s">
        <v>4193</v>
      </c>
      <c r="W815" t="s">
        <v>218</v>
      </c>
      <c r="X815" t="s">
        <v>219</v>
      </c>
      <c r="Y815" t="s">
        <v>4194</v>
      </c>
      <c r="Z815" t="s">
        <v>4195</v>
      </c>
      <c r="AA815" t="s">
        <v>686</v>
      </c>
      <c r="AB815" t="s">
        <v>219</v>
      </c>
      <c r="AC815" t="s">
        <v>4196</v>
      </c>
      <c r="AD815" t="s">
        <v>4197</v>
      </c>
    </row>
    <row r="816" spans="1:30">
      <c r="A816" t="s">
        <v>4198</v>
      </c>
      <c r="B816" t="s">
        <v>4198</v>
      </c>
      <c r="C816" s="3">
        <v>0.68204</v>
      </c>
      <c r="D816" s="3">
        <v>58</v>
      </c>
      <c r="E816" s="3">
        <v>0.267565</v>
      </c>
      <c r="F816" s="3">
        <v>20</v>
      </c>
      <c r="G816" s="3">
        <v>0.791357</v>
      </c>
      <c r="H816" s="3">
        <v>71</v>
      </c>
      <c r="I816" s="3">
        <v>8.835032</v>
      </c>
      <c r="J816" s="3">
        <v>802</v>
      </c>
      <c r="K816" s="3">
        <v>4.464144</v>
      </c>
      <c r="L816" s="3">
        <v>433</v>
      </c>
      <c r="M816" s="3">
        <v>2.715308</v>
      </c>
      <c r="N816">
        <v>238</v>
      </c>
      <c r="O816" s="16">
        <v>2.65162603590739e-5</v>
      </c>
      <c r="P816">
        <v>2.49070675425588</v>
      </c>
      <c r="Q816" t="s">
        <v>157</v>
      </c>
      <c r="R816" t="s">
        <v>241</v>
      </c>
      <c r="S816" t="s">
        <v>242</v>
      </c>
      <c r="T816" t="s">
        <v>4199</v>
      </c>
      <c r="U816" t="s">
        <v>4200</v>
      </c>
      <c r="V816" t="s">
        <v>4201</v>
      </c>
      <c r="W816" t="s">
        <v>325</v>
      </c>
      <c r="X816" t="s">
        <v>326</v>
      </c>
      <c r="Y816" t="s">
        <v>4202</v>
      </c>
      <c r="Z816" t="s">
        <v>4203</v>
      </c>
      <c r="AA816" t="s">
        <v>248</v>
      </c>
      <c r="AB816" t="s">
        <v>242</v>
      </c>
      <c r="AC816" t="s">
        <v>4204</v>
      </c>
      <c r="AD816" t="s">
        <v>4205</v>
      </c>
    </row>
    <row r="817" spans="1:30">
      <c r="A817" t="s">
        <v>4206</v>
      </c>
      <c r="B817" t="s">
        <v>4206</v>
      </c>
      <c r="C817" s="3">
        <v>71.644798</v>
      </c>
      <c r="D817" s="3">
        <v>1393</v>
      </c>
      <c r="E817" s="3">
        <v>96.446671</v>
      </c>
      <c r="F817" s="3">
        <v>1660</v>
      </c>
      <c r="G817" s="3">
        <v>43.786736</v>
      </c>
      <c r="H817" s="3">
        <v>913</v>
      </c>
      <c r="I817" s="3">
        <v>14.051867</v>
      </c>
      <c r="J817" s="3">
        <v>297</v>
      </c>
      <c r="K817" s="3">
        <v>13.630867</v>
      </c>
      <c r="L817" s="3">
        <v>307</v>
      </c>
      <c r="M817" s="3">
        <v>32.124512</v>
      </c>
      <c r="N817">
        <v>652</v>
      </c>
      <c r="O817">
        <v>0.000394420550104334</v>
      </c>
      <c r="P817">
        <v>-2.48401723276843</v>
      </c>
      <c r="Q817" t="s">
        <v>131</v>
      </c>
      <c r="R817" t="s">
        <v>136</v>
      </c>
      <c r="S817" t="s">
        <v>136</v>
      </c>
      <c r="T817" t="s">
        <v>168</v>
      </c>
      <c r="U817" t="s">
        <v>136</v>
      </c>
      <c r="V817" t="s">
        <v>136</v>
      </c>
      <c r="W817" t="s">
        <v>136</v>
      </c>
      <c r="X817" t="s">
        <v>136</v>
      </c>
      <c r="Y817" t="s">
        <v>136</v>
      </c>
      <c r="Z817" t="s">
        <v>136</v>
      </c>
      <c r="AA817" t="s">
        <v>164</v>
      </c>
      <c r="AB817" t="s">
        <v>165</v>
      </c>
      <c r="AC817" t="s">
        <v>4207</v>
      </c>
      <c r="AD817" t="s">
        <v>176</v>
      </c>
    </row>
    <row r="818" spans="1:30">
      <c r="A818" t="s">
        <v>4208</v>
      </c>
      <c r="B818" t="s">
        <v>4208</v>
      </c>
      <c r="C818" s="3">
        <v>1.930434</v>
      </c>
      <c r="D818" s="3">
        <v>177</v>
      </c>
      <c r="E818" s="3">
        <v>0.267925</v>
      </c>
      <c r="F818" s="3">
        <v>22</v>
      </c>
      <c r="G818" s="3">
        <v>2.503141</v>
      </c>
      <c r="H818" s="3">
        <v>246</v>
      </c>
      <c r="I818" s="3">
        <v>14.951088</v>
      </c>
      <c r="J818" s="3">
        <v>1485</v>
      </c>
      <c r="K818" s="3">
        <v>12.379745</v>
      </c>
      <c r="L818" s="3">
        <v>1313</v>
      </c>
      <c r="M818" s="3">
        <v>13.914292</v>
      </c>
      <c r="N818">
        <v>1330</v>
      </c>
      <c r="O818">
        <v>0.0001040660421164</v>
      </c>
      <c r="P818">
        <v>2.53759570454663</v>
      </c>
      <c r="Q818" t="s">
        <v>157</v>
      </c>
      <c r="R818" t="s">
        <v>136</v>
      </c>
      <c r="S818" t="s">
        <v>136</v>
      </c>
      <c r="T818" t="s">
        <v>136</v>
      </c>
      <c r="U818" t="s">
        <v>136</v>
      </c>
      <c r="V818" t="s">
        <v>136</v>
      </c>
      <c r="W818" t="s">
        <v>136</v>
      </c>
      <c r="X818" t="s">
        <v>136</v>
      </c>
      <c r="Y818" t="s">
        <v>3868</v>
      </c>
      <c r="Z818" t="s">
        <v>4209</v>
      </c>
      <c r="AA818" t="s">
        <v>164</v>
      </c>
      <c r="AB818" t="s">
        <v>165</v>
      </c>
      <c r="AC818" t="s">
        <v>4210</v>
      </c>
      <c r="AD818" t="s">
        <v>136</v>
      </c>
    </row>
    <row r="819" spans="1:30">
      <c r="A819" t="s">
        <v>4211</v>
      </c>
      <c r="B819" t="s">
        <v>4211</v>
      </c>
      <c r="C819" s="3">
        <v>0.166363</v>
      </c>
      <c r="D819" s="3">
        <v>14</v>
      </c>
      <c r="E819" s="3">
        <v>0</v>
      </c>
      <c r="F819" s="3">
        <v>0</v>
      </c>
      <c r="G819" s="3">
        <v>0.471623</v>
      </c>
      <c r="H819" s="3">
        <v>43</v>
      </c>
      <c r="I819" s="3">
        <v>4.14906</v>
      </c>
      <c r="J819" s="3">
        <v>374</v>
      </c>
      <c r="K819" s="3">
        <v>3.397763</v>
      </c>
      <c r="L819" s="3">
        <v>327</v>
      </c>
      <c r="M819" s="3">
        <v>1.168364</v>
      </c>
      <c r="N819">
        <v>102</v>
      </c>
      <c r="O819">
        <v>0.00616893787897849</v>
      </c>
      <c r="P819">
        <v>2.86481782562923</v>
      </c>
      <c r="Q819" t="s">
        <v>157</v>
      </c>
      <c r="R819" t="s">
        <v>136</v>
      </c>
      <c r="S819" t="s">
        <v>136</v>
      </c>
      <c r="T819" t="s">
        <v>1165</v>
      </c>
      <c r="U819" t="s">
        <v>4212</v>
      </c>
      <c r="V819" t="s">
        <v>136</v>
      </c>
      <c r="W819" t="s">
        <v>594</v>
      </c>
      <c r="X819" t="s">
        <v>165</v>
      </c>
      <c r="Y819" t="s">
        <v>4213</v>
      </c>
      <c r="Z819" t="s">
        <v>4214</v>
      </c>
      <c r="AA819" t="s">
        <v>164</v>
      </c>
      <c r="AB819" t="s">
        <v>165</v>
      </c>
      <c r="AC819" t="s">
        <v>183</v>
      </c>
      <c r="AD819" t="s">
        <v>688</v>
      </c>
    </row>
    <row r="820" spans="1:30">
      <c r="A820" t="s">
        <v>4215</v>
      </c>
      <c r="B820" t="s">
        <v>4215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1.11533</v>
      </c>
      <c r="J820" s="3">
        <v>48</v>
      </c>
      <c r="K820" s="3">
        <v>1.491025</v>
      </c>
      <c r="L820" s="3">
        <v>68</v>
      </c>
      <c r="M820" s="3">
        <v>0.674897</v>
      </c>
      <c r="N820">
        <v>28</v>
      </c>
      <c r="O820" s="16">
        <v>1.67417926078962e-5</v>
      </c>
      <c r="P820">
        <v>5.64561600829552</v>
      </c>
      <c r="Q820" t="s">
        <v>157</v>
      </c>
      <c r="R820" t="s">
        <v>137</v>
      </c>
      <c r="S820" t="s">
        <v>138</v>
      </c>
      <c r="T820" t="s">
        <v>4216</v>
      </c>
      <c r="U820" t="s">
        <v>4217</v>
      </c>
      <c r="V820" t="s">
        <v>4218</v>
      </c>
      <c r="W820" t="s">
        <v>137</v>
      </c>
      <c r="X820" t="s">
        <v>138</v>
      </c>
      <c r="Y820" t="s">
        <v>4116</v>
      </c>
      <c r="Z820" t="s">
        <v>4219</v>
      </c>
      <c r="AA820" t="s">
        <v>153</v>
      </c>
      <c r="AB820" t="s">
        <v>138</v>
      </c>
      <c r="AC820" t="s">
        <v>4220</v>
      </c>
      <c r="AD820" t="s">
        <v>4221</v>
      </c>
    </row>
    <row r="821" spans="1:30">
      <c r="A821" t="s">
        <v>4222</v>
      </c>
      <c r="B821" t="s">
        <v>4222</v>
      </c>
      <c r="C821" s="3">
        <v>36.379032</v>
      </c>
      <c r="D821" s="3">
        <v>413</v>
      </c>
      <c r="E821" s="3">
        <v>39.279388</v>
      </c>
      <c r="F821" s="3">
        <v>395</v>
      </c>
      <c r="G821" s="3">
        <v>62.035622</v>
      </c>
      <c r="H821" s="3">
        <v>755</v>
      </c>
      <c r="I821" s="3">
        <v>10.974052</v>
      </c>
      <c r="J821" s="3">
        <v>136</v>
      </c>
      <c r="K821" s="3">
        <v>24.931559</v>
      </c>
      <c r="L821" s="3">
        <v>328</v>
      </c>
      <c r="M821" s="3">
        <v>15.3542</v>
      </c>
      <c r="N821">
        <v>182</v>
      </c>
      <c r="O821">
        <v>0.00036663947574713</v>
      </c>
      <c r="P821">
        <v>-2.02266087634879</v>
      </c>
      <c r="Q821" t="s">
        <v>131</v>
      </c>
      <c r="R821" t="s">
        <v>136</v>
      </c>
      <c r="S821" t="s">
        <v>136</v>
      </c>
      <c r="T821" t="s">
        <v>4223</v>
      </c>
      <c r="U821" t="s">
        <v>4224</v>
      </c>
      <c r="V821" t="s">
        <v>136</v>
      </c>
      <c r="W821" t="s">
        <v>3284</v>
      </c>
      <c r="X821" t="s">
        <v>3285</v>
      </c>
      <c r="Y821" t="s">
        <v>3850</v>
      </c>
      <c r="Z821" t="s">
        <v>4225</v>
      </c>
      <c r="AA821" t="s">
        <v>3852</v>
      </c>
      <c r="AB821" t="s">
        <v>3285</v>
      </c>
      <c r="AC821" t="s">
        <v>4226</v>
      </c>
      <c r="AD821" t="s">
        <v>4227</v>
      </c>
    </row>
    <row r="822" spans="1:30">
      <c r="A822" t="s">
        <v>4228</v>
      </c>
      <c r="B822" t="s">
        <v>4228</v>
      </c>
      <c r="C822" s="3">
        <v>1.473715</v>
      </c>
      <c r="D822" s="3">
        <v>111</v>
      </c>
      <c r="E822" s="3">
        <v>1.211583</v>
      </c>
      <c r="F822" s="3">
        <v>81</v>
      </c>
      <c r="G822" s="3">
        <v>1.469485</v>
      </c>
      <c r="H822" s="3">
        <v>118</v>
      </c>
      <c r="I822" s="3">
        <v>0.129839</v>
      </c>
      <c r="J822" s="3">
        <v>11</v>
      </c>
      <c r="K822" s="3">
        <v>0.347156</v>
      </c>
      <c r="L822" s="3">
        <v>31</v>
      </c>
      <c r="M822" s="3">
        <v>0.144851</v>
      </c>
      <c r="N822">
        <v>12</v>
      </c>
      <c r="O822" s="16">
        <v>7.10009754407894e-7</v>
      </c>
      <c r="P822">
        <v>-3.19661958586947</v>
      </c>
      <c r="Q822" t="s">
        <v>131</v>
      </c>
      <c r="R822" t="s">
        <v>254</v>
      </c>
      <c r="S822" t="s">
        <v>255</v>
      </c>
      <c r="T822" t="s">
        <v>2185</v>
      </c>
      <c r="U822" t="s">
        <v>4229</v>
      </c>
      <c r="V822" t="s">
        <v>264</v>
      </c>
      <c r="W822" t="s">
        <v>190</v>
      </c>
      <c r="X822" t="s">
        <v>191</v>
      </c>
      <c r="Y822" t="s">
        <v>1318</v>
      </c>
      <c r="Z822" t="s">
        <v>2516</v>
      </c>
      <c r="AA822" t="s">
        <v>164</v>
      </c>
      <c r="AB822" t="s">
        <v>165</v>
      </c>
      <c r="AC822" t="s">
        <v>2517</v>
      </c>
      <c r="AD822" t="s">
        <v>2189</v>
      </c>
    </row>
    <row r="823" spans="1:30">
      <c r="A823" t="s">
        <v>4230</v>
      </c>
      <c r="B823" t="s">
        <v>4230</v>
      </c>
      <c r="C823" s="3">
        <v>2.940254</v>
      </c>
      <c r="D823" s="3">
        <v>112</v>
      </c>
      <c r="E823" s="3">
        <v>1.408484</v>
      </c>
      <c r="F823" s="3">
        <v>48</v>
      </c>
      <c r="G823" s="3">
        <v>7.366396</v>
      </c>
      <c r="H823" s="3">
        <v>301</v>
      </c>
      <c r="I823" s="3">
        <v>0.501689</v>
      </c>
      <c r="J823" s="3">
        <v>21</v>
      </c>
      <c r="K823" s="3">
        <v>0.654773</v>
      </c>
      <c r="L823" s="3">
        <v>29</v>
      </c>
      <c r="M823" s="3">
        <v>1.15989</v>
      </c>
      <c r="N823">
        <v>47</v>
      </c>
      <c r="O823">
        <v>0.000244363304670533</v>
      </c>
      <c r="P823">
        <v>-2.67972604079512</v>
      </c>
      <c r="Q823" t="s">
        <v>131</v>
      </c>
      <c r="R823" t="s">
        <v>136</v>
      </c>
      <c r="S823" t="s">
        <v>136</v>
      </c>
      <c r="T823" t="s">
        <v>4231</v>
      </c>
      <c r="U823" t="s">
        <v>4232</v>
      </c>
      <c r="V823" t="s">
        <v>1968</v>
      </c>
      <c r="W823" t="s">
        <v>136</v>
      </c>
      <c r="X823" t="s">
        <v>136</v>
      </c>
      <c r="Y823" t="s">
        <v>1969</v>
      </c>
      <c r="Z823" t="s">
        <v>4233</v>
      </c>
      <c r="AA823" t="s">
        <v>164</v>
      </c>
      <c r="AB823" t="s">
        <v>165</v>
      </c>
      <c r="AC823" t="s">
        <v>4234</v>
      </c>
      <c r="AD823" t="s">
        <v>1972</v>
      </c>
    </row>
    <row r="824" spans="1:30">
      <c r="A824" t="s">
        <v>4235</v>
      </c>
      <c r="B824" t="s">
        <v>136</v>
      </c>
      <c r="C824" s="3">
        <v>0.097901</v>
      </c>
      <c r="D824" s="3">
        <v>1</v>
      </c>
      <c r="E824" s="3">
        <v>0</v>
      </c>
      <c r="F824" s="3">
        <v>0</v>
      </c>
      <c r="G824" s="3">
        <v>0</v>
      </c>
      <c r="H824" s="3">
        <v>0</v>
      </c>
      <c r="I824" s="3">
        <v>30.557014</v>
      </c>
      <c r="J824" s="3">
        <v>208</v>
      </c>
      <c r="K824" s="3">
        <v>34.225815</v>
      </c>
      <c r="L824" s="3">
        <v>249</v>
      </c>
      <c r="M824" s="3">
        <v>16.234358</v>
      </c>
      <c r="N824">
        <v>107</v>
      </c>
      <c r="O824" s="16">
        <v>2.92320579362216e-11</v>
      </c>
      <c r="P824">
        <v>6.82246316399405</v>
      </c>
      <c r="Q824" t="s">
        <v>157</v>
      </c>
      <c r="R824" t="s">
        <v>254</v>
      </c>
      <c r="S824" t="s">
        <v>255</v>
      </c>
      <c r="T824" t="s">
        <v>4236</v>
      </c>
      <c r="U824" t="s">
        <v>4237</v>
      </c>
      <c r="V824" t="s">
        <v>4238</v>
      </c>
      <c r="W824" t="s">
        <v>371</v>
      </c>
      <c r="X824" t="s">
        <v>293</v>
      </c>
      <c r="Y824" t="s">
        <v>136</v>
      </c>
      <c r="Z824" t="s">
        <v>4239</v>
      </c>
      <c r="AA824" t="s">
        <v>292</v>
      </c>
      <c r="AB824" t="s">
        <v>293</v>
      </c>
      <c r="AC824" t="s">
        <v>4240</v>
      </c>
      <c r="AD824" t="s">
        <v>4241</v>
      </c>
    </row>
    <row r="825" spans="1:30">
      <c r="A825" t="s">
        <v>4242</v>
      </c>
      <c r="B825" t="s">
        <v>4242</v>
      </c>
      <c r="C825" s="3">
        <v>1.347447</v>
      </c>
      <c r="D825" s="3">
        <v>62</v>
      </c>
      <c r="E825" s="3">
        <v>0.024582</v>
      </c>
      <c r="F825" s="3">
        <v>1</v>
      </c>
      <c r="G825" s="3">
        <v>1.110363</v>
      </c>
      <c r="H825" s="3">
        <v>55</v>
      </c>
      <c r="I825" s="3">
        <v>9.91138</v>
      </c>
      <c r="J825" s="3">
        <v>494</v>
      </c>
      <c r="K825" s="3">
        <v>7.044088</v>
      </c>
      <c r="L825" s="3">
        <v>375</v>
      </c>
      <c r="M825" s="3">
        <v>11.401989</v>
      </c>
      <c r="N825">
        <v>547</v>
      </c>
      <c r="O825">
        <v>0.00149478570906802</v>
      </c>
      <c r="P825">
        <v>2.82691488596914</v>
      </c>
      <c r="Q825" t="s">
        <v>157</v>
      </c>
      <c r="R825" t="s">
        <v>136</v>
      </c>
      <c r="S825" t="s">
        <v>136</v>
      </c>
      <c r="T825" t="s">
        <v>1959</v>
      </c>
      <c r="U825" t="s">
        <v>4243</v>
      </c>
      <c r="V825" t="s">
        <v>136</v>
      </c>
      <c r="W825" t="s">
        <v>136</v>
      </c>
      <c r="X825" t="s">
        <v>136</v>
      </c>
      <c r="Y825" t="s">
        <v>433</v>
      </c>
      <c r="Z825" t="s">
        <v>4244</v>
      </c>
      <c r="AA825" t="s">
        <v>141</v>
      </c>
      <c r="AB825" t="s">
        <v>142</v>
      </c>
      <c r="AC825" t="s">
        <v>4245</v>
      </c>
      <c r="AD825" t="s">
        <v>1834</v>
      </c>
    </row>
    <row r="826" spans="1:30">
      <c r="A826" t="s">
        <v>4246</v>
      </c>
      <c r="B826" t="s">
        <v>4246</v>
      </c>
      <c r="C826" s="3">
        <v>6.041532</v>
      </c>
      <c r="D826" s="3">
        <v>576</v>
      </c>
      <c r="E826" s="3">
        <v>7.794271</v>
      </c>
      <c r="F826" s="3">
        <v>658</v>
      </c>
      <c r="G826" s="3">
        <v>6.218834</v>
      </c>
      <c r="H826" s="3">
        <v>636</v>
      </c>
      <c r="I826" s="3">
        <v>0.662419</v>
      </c>
      <c r="J826" s="3">
        <v>69</v>
      </c>
      <c r="K826" s="3">
        <v>0.544818</v>
      </c>
      <c r="L826" s="3">
        <v>61</v>
      </c>
      <c r="M826" s="3">
        <v>1.366992</v>
      </c>
      <c r="N826">
        <v>136</v>
      </c>
      <c r="O826" s="16">
        <v>7.17637973884483e-9</v>
      </c>
      <c r="P826">
        <v>-3.54852928409499</v>
      </c>
      <c r="Q826" t="s">
        <v>131</v>
      </c>
      <c r="R826" t="s">
        <v>325</v>
      </c>
      <c r="S826" t="s">
        <v>326</v>
      </c>
      <c r="T826" t="s">
        <v>349</v>
      </c>
      <c r="U826" t="s">
        <v>4247</v>
      </c>
      <c r="V826" t="s">
        <v>763</v>
      </c>
      <c r="W826" t="s">
        <v>136</v>
      </c>
      <c r="X826" t="s">
        <v>136</v>
      </c>
      <c r="Y826" t="s">
        <v>181</v>
      </c>
      <c r="Z826" t="s">
        <v>353</v>
      </c>
      <c r="AA826" t="s">
        <v>164</v>
      </c>
      <c r="AB826" t="s">
        <v>165</v>
      </c>
      <c r="AC826" t="s">
        <v>354</v>
      </c>
      <c r="AD826" t="s">
        <v>184</v>
      </c>
    </row>
    <row r="827" spans="1:30">
      <c r="A827" t="s">
        <v>4248</v>
      </c>
      <c r="B827" t="s">
        <v>4248</v>
      </c>
      <c r="C827" s="3">
        <v>0.443175</v>
      </c>
      <c r="D827" s="3">
        <v>52</v>
      </c>
      <c r="E827" s="3">
        <v>0.677542</v>
      </c>
      <c r="F827" s="3">
        <v>70</v>
      </c>
      <c r="G827" s="3">
        <v>0.59354</v>
      </c>
      <c r="H827" s="3">
        <v>74</v>
      </c>
      <c r="I827" s="3">
        <v>4.681081</v>
      </c>
      <c r="J827" s="3">
        <v>589</v>
      </c>
      <c r="K827" s="3">
        <v>9.280999</v>
      </c>
      <c r="L827" s="3">
        <v>1246</v>
      </c>
      <c r="M827" s="3">
        <v>2.163388</v>
      </c>
      <c r="N827">
        <v>262</v>
      </c>
      <c r="O827">
        <v>0.00152852584242544</v>
      </c>
      <c r="P827">
        <v>2.31360258564428</v>
      </c>
      <c r="Q827" t="s">
        <v>157</v>
      </c>
      <c r="R827" t="s">
        <v>366</v>
      </c>
      <c r="S827" t="s">
        <v>367</v>
      </c>
      <c r="T827" t="s">
        <v>4249</v>
      </c>
      <c r="U827" t="s">
        <v>4250</v>
      </c>
      <c r="V827" t="s">
        <v>370</v>
      </c>
      <c r="W827" t="s">
        <v>371</v>
      </c>
      <c r="X827" t="s">
        <v>293</v>
      </c>
      <c r="Y827" t="s">
        <v>2816</v>
      </c>
      <c r="Z827" t="s">
        <v>4251</v>
      </c>
      <c r="AA827" t="s">
        <v>374</v>
      </c>
      <c r="AB827" t="s">
        <v>367</v>
      </c>
      <c r="AC827" t="s">
        <v>4252</v>
      </c>
      <c r="AD827" t="s">
        <v>4253</v>
      </c>
    </row>
    <row r="828" spans="1:30">
      <c r="A828" t="s">
        <v>4254</v>
      </c>
      <c r="B828" t="s">
        <v>4254</v>
      </c>
      <c r="C828" s="3">
        <v>1.552946</v>
      </c>
      <c r="D828" s="3">
        <v>67</v>
      </c>
      <c r="E828" s="3">
        <v>6.637538</v>
      </c>
      <c r="F828" s="3">
        <v>254</v>
      </c>
      <c r="G828" s="3">
        <v>2.292088</v>
      </c>
      <c r="H828" s="3">
        <v>106</v>
      </c>
      <c r="I828" s="3">
        <v>0.858644</v>
      </c>
      <c r="J828" s="3">
        <v>41</v>
      </c>
      <c r="K828" s="3">
        <v>0.600714</v>
      </c>
      <c r="L828" s="3">
        <v>30</v>
      </c>
      <c r="M828" s="3">
        <v>1.668475</v>
      </c>
      <c r="N828">
        <v>76</v>
      </c>
      <c r="O828">
        <v>0.00790879891349936</v>
      </c>
      <c r="P828">
        <v>-2.43874270510264</v>
      </c>
      <c r="Q828" t="s">
        <v>131</v>
      </c>
      <c r="R828" t="s">
        <v>136</v>
      </c>
      <c r="S828" t="s">
        <v>136</v>
      </c>
      <c r="T828" t="s">
        <v>178</v>
      </c>
      <c r="U828" t="s">
        <v>4255</v>
      </c>
      <c r="V828" t="s">
        <v>180</v>
      </c>
      <c r="W828" t="s">
        <v>136</v>
      </c>
      <c r="X828" t="s">
        <v>136</v>
      </c>
      <c r="Y828" t="s">
        <v>826</v>
      </c>
      <c r="Z828" t="s">
        <v>1528</v>
      </c>
      <c r="AA828" t="s">
        <v>83</v>
      </c>
      <c r="AB828" t="s">
        <v>191</v>
      </c>
      <c r="AC828" t="s">
        <v>828</v>
      </c>
      <c r="AD828" t="s">
        <v>184</v>
      </c>
    </row>
    <row r="829" spans="1:30">
      <c r="A829" t="s">
        <v>4256</v>
      </c>
      <c r="B829" t="s">
        <v>136</v>
      </c>
      <c r="C829" s="3">
        <v>4.063917</v>
      </c>
      <c r="D829" s="3">
        <v>171</v>
      </c>
      <c r="E829" s="3">
        <v>2.196763</v>
      </c>
      <c r="F829" s="3">
        <v>82</v>
      </c>
      <c r="G829" s="3">
        <v>3.093568</v>
      </c>
      <c r="H829" s="3">
        <v>140</v>
      </c>
      <c r="I829" s="3">
        <v>0.878926</v>
      </c>
      <c r="J829" s="3">
        <v>41</v>
      </c>
      <c r="K829" s="3">
        <v>0.158579</v>
      </c>
      <c r="L829" s="3">
        <v>8</v>
      </c>
      <c r="M829" s="3">
        <v>0.443462</v>
      </c>
      <c r="N829">
        <v>20</v>
      </c>
      <c r="O829" s="16">
        <v>5.05581249615647e-6</v>
      </c>
      <c r="P829">
        <v>-3.11523285220483</v>
      </c>
      <c r="Q829" t="s">
        <v>131</v>
      </c>
      <c r="R829" t="s">
        <v>136</v>
      </c>
      <c r="S829" t="s">
        <v>136</v>
      </c>
      <c r="T829" t="s">
        <v>1608</v>
      </c>
      <c r="U829" t="s">
        <v>136</v>
      </c>
      <c r="V829" t="s">
        <v>136</v>
      </c>
      <c r="W829" t="s">
        <v>136</v>
      </c>
      <c r="X829" t="s">
        <v>136</v>
      </c>
      <c r="Y829" t="s">
        <v>136</v>
      </c>
      <c r="Z829" t="s">
        <v>136</v>
      </c>
      <c r="AA829" t="s">
        <v>141</v>
      </c>
      <c r="AB829" t="s">
        <v>142</v>
      </c>
      <c r="AC829" t="s">
        <v>313</v>
      </c>
      <c r="AD829" t="s">
        <v>1612</v>
      </c>
    </row>
    <row r="830" spans="1:30">
      <c r="A830" t="s">
        <v>4257</v>
      </c>
      <c r="B830" t="s">
        <v>4257</v>
      </c>
      <c r="C830" s="3">
        <v>1.455139</v>
      </c>
      <c r="D830" s="3">
        <v>78</v>
      </c>
      <c r="E830" s="3">
        <v>0.689185</v>
      </c>
      <c r="F830" s="3">
        <v>33</v>
      </c>
      <c r="G830" s="3">
        <v>2.628951</v>
      </c>
      <c r="H830" s="3">
        <v>150</v>
      </c>
      <c r="I830" s="3">
        <v>55.235542</v>
      </c>
      <c r="J830" s="3">
        <v>3177</v>
      </c>
      <c r="K830" s="3">
        <v>83.077164</v>
      </c>
      <c r="L830" s="3">
        <v>5102</v>
      </c>
      <c r="M830" s="3">
        <v>22.37113</v>
      </c>
      <c r="N830">
        <v>1239</v>
      </c>
      <c r="O830" s="16">
        <v>4.35578927650034e-12</v>
      </c>
      <c r="P830">
        <v>4.28758377886381</v>
      </c>
      <c r="Q830" t="s">
        <v>157</v>
      </c>
      <c r="R830" t="s">
        <v>2437</v>
      </c>
      <c r="S830" t="s">
        <v>2438</v>
      </c>
      <c r="T830" t="s">
        <v>4258</v>
      </c>
      <c r="U830" t="s">
        <v>4259</v>
      </c>
      <c r="V830" t="s">
        <v>2441</v>
      </c>
      <c r="W830" t="s">
        <v>146</v>
      </c>
      <c r="X830" t="s">
        <v>147</v>
      </c>
      <c r="Y830" t="s">
        <v>2442</v>
      </c>
      <c r="Z830" t="s">
        <v>4260</v>
      </c>
      <c r="AA830" t="s">
        <v>2444</v>
      </c>
      <c r="AB830" t="s">
        <v>2445</v>
      </c>
      <c r="AC830" t="s">
        <v>4261</v>
      </c>
      <c r="AD830" t="s">
        <v>1972</v>
      </c>
    </row>
    <row r="831" spans="1:30">
      <c r="A831" t="s">
        <v>4262</v>
      </c>
      <c r="B831" t="s">
        <v>136</v>
      </c>
      <c r="C831" s="3">
        <v>0.19817</v>
      </c>
      <c r="D831" s="3">
        <v>7</v>
      </c>
      <c r="E831" s="3">
        <v>0.360294</v>
      </c>
      <c r="F831" s="3">
        <v>11</v>
      </c>
      <c r="G831" s="3">
        <v>0.204283</v>
      </c>
      <c r="H831" s="3">
        <v>8</v>
      </c>
      <c r="I831" s="3">
        <v>2.265683</v>
      </c>
      <c r="J831" s="3">
        <v>79</v>
      </c>
      <c r="K831" s="3">
        <v>2.033155</v>
      </c>
      <c r="L831" s="3">
        <v>76</v>
      </c>
      <c r="M831" s="3">
        <v>2.232007</v>
      </c>
      <c r="N831">
        <v>75</v>
      </c>
      <c r="O831">
        <v>0.00624800574625405</v>
      </c>
      <c r="P831">
        <v>2.07900783453384</v>
      </c>
      <c r="Q831" t="s">
        <v>157</v>
      </c>
      <c r="R831" t="s">
        <v>136</v>
      </c>
      <c r="S831" t="s">
        <v>136</v>
      </c>
      <c r="T831" t="s">
        <v>4263</v>
      </c>
      <c r="U831" t="s">
        <v>136</v>
      </c>
      <c r="V831" t="s">
        <v>136</v>
      </c>
      <c r="W831" t="s">
        <v>136</v>
      </c>
      <c r="X831" t="s">
        <v>136</v>
      </c>
      <c r="Y831" t="s">
        <v>4264</v>
      </c>
      <c r="Z831" t="s">
        <v>4265</v>
      </c>
      <c r="AA831" t="s">
        <v>174</v>
      </c>
      <c r="AB831" t="s">
        <v>171</v>
      </c>
      <c r="AC831" t="s">
        <v>4266</v>
      </c>
      <c r="AD831" t="s">
        <v>4267</v>
      </c>
    </row>
    <row r="832" spans="1:30">
      <c r="A832" t="s">
        <v>4268</v>
      </c>
      <c r="B832" t="s">
        <v>4268</v>
      </c>
      <c r="C832" s="3">
        <v>1.770589</v>
      </c>
      <c r="D832" s="3">
        <v>21</v>
      </c>
      <c r="E832" s="3">
        <v>1.424487</v>
      </c>
      <c r="F832" s="3">
        <v>15</v>
      </c>
      <c r="G832" s="3">
        <v>1.178992</v>
      </c>
      <c r="H832" s="3">
        <v>15</v>
      </c>
      <c r="I832" s="3">
        <v>12.624526</v>
      </c>
      <c r="J832" s="3">
        <v>163</v>
      </c>
      <c r="K832" s="3">
        <v>22.899267</v>
      </c>
      <c r="L832" s="3">
        <v>315</v>
      </c>
      <c r="M832" s="3">
        <v>9.895537</v>
      </c>
      <c r="N832">
        <v>123</v>
      </c>
      <c r="O832" s="16">
        <v>6.48706963319319e-5</v>
      </c>
      <c r="P832">
        <v>2.58166902852713</v>
      </c>
      <c r="Q832" t="s">
        <v>157</v>
      </c>
      <c r="R832" t="s">
        <v>136</v>
      </c>
      <c r="S832" t="s">
        <v>136</v>
      </c>
      <c r="T832" t="s">
        <v>437</v>
      </c>
      <c r="U832" t="s">
        <v>4269</v>
      </c>
      <c r="V832" t="s">
        <v>439</v>
      </c>
      <c r="W832" t="s">
        <v>186</v>
      </c>
      <c r="X832" t="s">
        <v>187</v>
      </c>
      <c r="Y832" t="s">
        <v>4270</v>
      </c>
      <c r="Z832" t="s">
        <v>4271</v>
      </c>
      <c r="AA832" t="s">
        <v>209</v>
      </c>
      <c r="AB832" t="s">
        <v>187</v>
      </c>
      <c r="AC832" t="s">
        <v>4272</v>
      </c>
      <c r="AD832" t="s">
        <v>443</v>
      </c>
    </row>
    <row r="833" spans="1:30">
      <c r="A833" t="s">
        <v>4273</v>
      </c>
      <c r="B833" t="s">
        <v>4273</v>
      </c>
      <c r="C833" s="3">
        <v>80.822647</v>
      </c>
      <c r="D833" s="3">
        <v>2550</v>
      </c>
      <c r="E833" s="3">
        <v>346.414978</v>
      </c>
      <c r="F833" s="3">
        <v>9681</v>
      </c>
      <c r="G833" s="3">
        <v>117.087219</v>
      </c>
      <c r="H833" s="3">
        <v>3961</v>
      </c>
      <c r="I833" s="3">
        <v>26.88813</v>
      </c>
      <c r="J833" s="3">
        <v>920</v>
      </c>
      <c r="K833" s="3">
        <v>28.857037</v>
      </c>
      <c r="L833" s="3">
        <v>1055</v>
      </c>
      <c r="M833" s="3">
        <v>65.243874</v>
      </c>
      <c r="N833">
        <v>2149</v>
      </c>
      <c r="O833">
        <v>0.000802263713938327</v>
      </c>
      <c r="P833">
        <v>-2.86851791940087</v>
      </c>
      <c r="Q833" t="s">
        <v>131</v>
      </c>
      <c r="R833" t="s">
        <v>218</v>
      </c>
      <c r="S833" t="s">
        <v>219</v>
      </c>
      <c r="T833" t="s">
        <v>1885</v>
      </c>
      <c r="U833" t="s">
        <v>4274</v>
      </c>
      <c r="V833" t="s">
        <v>2156</v>
      </c>
      <c r="W833" t="s">
        <v>218</v>
      </c>
      <c r="X833" t="s">
        <v>219</v>
      </c>
      <c r="Y833" t="s">
        <v>840</v>
      </c>
      <c r="Z833" t="s">
        <v>136</v>
      </c>
      <c r="AA833" t="s">
        <v>164</v>
      </c>
      <c r="AB833" t="s">
        <v>165</v>
      </c>
      <c r="AC833" t="s">
        <v>4275</v>
      </c>
      <c r="AD833" t="s">
        <v>1887</v>
      </c>
    </row>
    <row r="834" spans="1:30">
      <c r="A834" t="s">
        <v>4276</v>
      </c>
      <c r="B834" t="s">
        <v>4276</v>
      </c>
      <c r="C834" s="3">
        <v>0</v>
      </c>
      <c r="D834" s="3">
        <v>0</v>
      </c>
      <c r="E834" s="3">
        <v>0</v>
      </c>
      <c r="F834" s="3">
        <v>0</v>
      </c>
      <c r="G834" s="3">
        <v>0.287911</v>
      </c>
      <c r="H834" s="3">
        <v>16</v>
      </c>
      <c r="I834" s="3">
        <v>5.936559</v>
      </c>
      <c r="J834" s="3">
        <v>330</v>
      </c>
      <c r="K834" s="3">
        <v>2.369805</v>
      </c>
      <c r="L834" s="3">
        <v>141</v>
      </c>
      <c r="M834" s="3">
        <v>3.473644</v>
      </c>
      <c r="N834">
        <v>186</v>
      </c>
      <c r="O834">
        <v>0.000527430503409315</v>
      </c>
      <c r="P834">
        <v>3.99978372962814</v>
      </c>
      <c r="Q834" t="s">
        <v>157</v>
      </c>
      <c r="R834" t="s">
        <v>137</v>
      </c>
      <c r="S834" t="s">
        <v>138</v>
      </c>
      <c r="T834" t="s">
        <v>4277</v>
      </c>
      <c r="U834" t="s">
        <v>4278</v>
      </c>
      <c r="V834" t="s">
        <v>136</v>
      </c>
      <c r="W834" t="s">
        <v>4279</v>
      </c>
      <c r="X834" t="s">
        <v>4280</v>
      </c>
      <c r="Y834" t="s">
        <v>4281</v>
      </c>
      <c r="Z834" t="s">
        <v>4282</v>
      </c>
      <c r="AA834" t="s">
        <v>164</v>
      </c>
      <c r="AB834" t="s">
        <v>165</v>
      </c>
      <c r="AC834" t="s">
        <v>4283</v>
      </c>
      <c r="AD834" t="s">
        <v>4284</v>
      </c>
    </row>
    <row r="835" spans="1:30">
      <c r="A835" t="s">
        <v>4285</v>
      </c>
      <c r="B835" t="s">
        <v>4285</v>
      </c>
      <c r="C835" s="3">
        <v>0.461391</v>
      </c>
      <c r="D835" s="3">
        <v>22</v>
      </c>
      <c r="E835" s="3">
        <v>0.282793</v>
      </c>
      <c r="F835" s="3">
        <v>12</v>
      </c>
      <c r="G835" s="3">
        <v>0.361187</v>
      </c>
      <c r="H835" s="3">
        <v>19</v>
      </c>
      <c r="I835" s="3">
        <v>3.495721</v>
      </c>
      <c r="J835" s="3">
        <v>178</v>
      </c>
      <c r="K835" s="3">
        <v>3.445893</v>
      </c>
      <c r="L835" s="3">
        <v>188</v>
      </c>
      <c r="M835" s="3">
        <v>1.217826</v>
      </c>
      <c r="N835">
        <v>60</v>
      </c>
      <c r="O835">
        <v>0.00201811309949743</v>
      </c>
      <c r="P835">
        <v>2.08951206601894</v>
      </c>
      <c r="Q835" t="s">
        <v>157</v>
      </c>
      <c r="R835" t="s">
        <v>137</v>
      </c>
      <c r="S835" t="s">
        <v>138</v>
      </c>
      <c r="T835" t="s">
        <v>4286</v>
      </c>
      <c r="U835" t="s">
        <v>4287</v>
      </c>
      <c r="V835" t="s">
        <v>136</v>
      </c>
      <c r="W835" t="s">
        <v>4279</v>
      </c>
      <c r="X835" t="s">
        <v>4280</v>
      </c>
      <c r="Y835" t="s">
        <v>4281</v>
      </c>
      <c r="Z835" t="s">
        <v>4288</v>
      </c>
      <c r="AA835" t="s">
        <v>237</v>
      </c>
      <c r="AB835" t="s">
        <v>233</v>
      </c>
      <c r="AC835" t="s">
        <v>4289</v>
      </c>
      <c r="AD835" t="s">
        <v>4290</v>
      </c>
    </row>
    <row r="836" spans="1:30">
      <c r="A836" t="s">
        <v>4291</v>
      </c>
      <c r="B836" t="s">
        <v>4291</v>
      </c>
      <c r="C836" s="3">
        <v>6.83253</v>
      </c>
      <c r="D836" s="3">
        <v>418</v>
      </c>
      <c r="E836" s="3">
        <v>14.401402</v>
      </c>
      <c r="F836" s="3">
        <v>780</v>
      </c>
      <c r="G836" s="3">
        <v>8.029687</v>
      </c>
      <c r="H836" s="3">
        <v>526</v>
      </c>
      <c r="I836" s="3">
        <v>1.875428</v>
      </c>
      <c r="J836" s="3">
        <v>125</v>
      </c>
      <c r="K836" s="3">
        <v>2.597427</v>
      </c>
      <c r="L836" s="3">
        <v>184</v>
      </c>
      <c r="M836" s="3">
        <v>2.487683</v>
      </c>
      <c r="N836">
        <v>159</v>
      </c>
      <c r="O836" s="16">
        <v>2.61519566617594e-5</v>
      </c>
      <c r="P836">
        <v>-2.77741969737708</v>
      </c>
      <c r="Q836" t="s">
        <v>131</v>
      </c>
      <c r="R836" t="s">
        <v>325</v>
      </c>
      <c r="S836" t="s">
        <v>326</v>
      </c>
      <c r="T836" t="s">
        <v>3526</v>
      </c>
      <c r="U836" t="s">
        <v>4292</v>
      </c>
      <c r="V836" t="s">
        <v>264</v>
      </c>
      <c r="W836" t="s">
        <v>190</v>
      </c>
      <c r="X836" t="s">
        <v>191</v>
      </c>
      <c r="Y836" t="s">
        <v>265</v>
      </c>
      <c r="Z836" t="s">
        <v>4293</v>
      </c>
      <c r="AA836" t="s">
        <v>83</v>
      </c>
      <c r="AB836" t="s">
        <v>191</v>
      </c>
      <c r="AC836" t="s">
        <v>4294</v>
      </c>
      <c r="AD836" t="s">
        <v>1490</v>
      </c>
    </row>
    <row r="837" spans="1:30">
      <c r="A837" t="s">
        <v>4295</v>
      </c>
      <c r="B837" t="s">
        <v>4295</v>
      </c>
      <c r="C837" s="3">
        <v>2.050616</v>
      </c>
      <c r="D837" s="3">
        <v>58</v>
      </c>
      <c r="E837" s="3">
        <v>0.23536</v>
      </c>
      <c r="F837" s="3">
        <v>6</v>
      </c>
      <c r="G837" s="3">
        <v>1.54801</v>
      </c>
      <c r="H837" s="3">
        <v>47</v>
      </c>
      <c r="I837" s="3">
        <v>7.046223</v>
      </c>
      <c r="J837" s="3">
        <v>213</v>
      </c>
      <c r="K837" s="3">
        <v>14.195639</v>
      </c>
      <c r="L837" s="3">
        <v>458</v>
      </c>
      <c r="M837" s="3">
        <v>6.058061</v>
      </c>
      <c r="N837">
        <v>176</v>
      </c>
      <c r="O837">
        <v>0.00294312664816839</v>
      </c>
      <c r="P837">
        <v>2.20784302757609</v>
      </c>
      <c r="Q837" t="s">
        <v>157</v>
      </c>
      <c r="R837" t="s">
        <v>186</v>
      </c>
      <c r="S837" t="s">
        <v>187</v>
      </c>
      <c r="T837" t="s">
        <v>4296</v>
      </c>
      <c r="U837" t="s">
        <v>4297</v>
      </c>
      <c r="V837" t="s">
        <v>439</v>
      </c>
      <c r="W837" t="s">
        <v>186</v>
      </c>
      <c r="X837" t="s">
        <v>187</v>
      </c>
      <c r="Y837" t="s">
        <v>4298</v>
      </c>
      <c r="Z837" t="s">
        <v>4299</v>
      </c>
      <c r="AA837" t="s">
        <v>209</v>
      </c>
      <c r="AB837" t="s">
        <v>187</v>
      </c>
      <c r="AC837" t="s">
        <v>4300</v>
      </c>
      <c r="AD837" t="s">
        <v>4301</v>
      </c>
    </row>
    <row r="838" spans="1:30">
      <c r="A838" t="s">
        <v>4302</v>
      </c>
      <c r="B838" t="s">
        <v>4302</v>
      </c>
      <c r="C838" s="3">
        <v>1.623934</v>
      </c>
      <c r="D838" s="3">
        <v>76</v>
      </c>
      <c r="E838" s="3">
        <v>1.027355</v>
      </c>
      <c r="F838" s="3">
        <v>43</v>
      </c>
      <c r="G838" s="3">
        <v>1.659687</v>
      </c>
      <c r="H838" s="3">
        <v>83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>
        <v>0</v>
      </c>
      <c r="O838" s="16">
        <v>5.71055804809251e-11</v>
      </c>
      <c r="P838">
        <v>-7.51326312364631</v>
      </c>
      <c r="Q838" t="s">
        <v>131</v>
      </c>
      <c r="R838" t="s">
        <v>136</v>
      </c>
      <c r="S838" t="s">
        <v>136</v>
      </c>
      <c r="T838" t="s">
        <v>4303</v>
      </c>
      <c r="U838" t="s">
        <v>4304</v>
      </c>
      <c r="V838" t="s">
        <v>4305</v>
      </c>
      <c r="W838" t="s">
        <v>1427</v>
      </c>
      <c r="X838" t="s">
        <v>538</v>
      </c>
      <c r="Y838" t="s">
        <v>4306</v>
      </c>
      <c r="Z838" t="s">
        <v>4307</v>
      </c>
      <c r="AA838" t="s">
        <v>43</v>
      </c>
      <c r="AB838" t="s">
        <v>538</v>
      </c>
      <c r="AC838" t="s">
        <v>4308</v>
      </c>
      <c r="AD838" t="s">
        <v>4309</v>
      </c>
    </row>
    <row r="839" spans="1:30">
      <c r="A839" t="s">
        <v>4310</v>
      </c>
      <c r="B839" t="s">
        <v>4310</v>
      </c>
      <c r="C839" s="3">
        <v>4.009398</v>
      </c>
      <c r="D839" s="3">
        <v>77</v>
      </c>
      <c r="E839" s="3">
        <v>7.051483</v>
      </c>
      <c r="F839" s="3">
        <v>119</v>
      </c>
      <c r="G839" s="3">
        <v>7.617523</v>
      </c>
      <c r="H839" s="3">
        <v>156</v>
      </c>
      <c r="I839" s="3">
        <v>0.65175</v>
      </c>
      <c r="J839" s="3">
        <v>14</v>
      </c>
      <c r="K839" s="3">
        <v>1.212439</v>
      </c>
      <c r="L839" s="3">
        <v>27</v>
      </c>
      <c r="M839" s="3">
        <v>1.403533</v>
      </c>
      <c r="N839">
        <v>28</v>
      </c>
      <c r="O839" s="16">
        <v>9.12098593826902e-6</v>
      </c>
      <c r="P839">
        <v>-3.0719183857709</v>
      </c>
      <c r="Q839" t="s">
        <v>131</v>
      </c>
      <c r="R839" t="s">
        <v>136</v>
      </c>
      <c r="S839" t="s">
        <v>136</v>
      </c>
      <c r="T839" t="s">
        <v>4311</v>
      </c>
      <c r="U839" t="s">
        <v>4312</v>
      </c>
      <c r="V839" t="s">
        <v>136</v>
      </c>
      <c r="W839" t="s">
        <v>412</v>
      </c>
      <c r="X839" t="s">
        <v>413</v>
      </c>
      <c r="Y839" t="s">
        <v>4313</v>
      </c>
      <c r="Z839" t="s">
        <v>4314</v>
      </c>
      <c r="AA839" t="s">
        <v>164</v>
      </c>
      <c r="AB839" t="s">
        <v>165</v>
      </c>
      <c r="AC839" t="s">
        <v>4315</v>
      </c>
      <c r="AD839" t="s">
        <v>281</v>
      </c>
    </row>
    <row r="840" spans="1:30">
      <c r="A840" t="s">
        <v>4316</v>
      </c>
      <c r="B840" t="s">
        <v>4316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2.290262</v>
      </c>
      <c r="J840" s="3">
        <v>76</v>
      </c>
      <c r="K840" s="3">
        <v>3.327673</v>
      </c>
      <c r="L840" s="3">
        <v>117</v>
      </c>
      <c r="M840" s="3">
        <v>1.801207</v>
      </c>
      <c r="N840">
        <v>57</v>
      </c>
      <c r="O840" s="16">
        <v>1.89334414165089e-7</v>
      </c>
      <c r="P840">
        <v>6.41775433842103</v>
      </c>
      <c r="Q840" t="s">
        <v>157</v>
      </c>
      <c r="R840" t="s">
        <v>136</v>
      </c>
      <c r="S840" t="s">
        <v>136</v>
      </c>
      <c r="T840" t="s">
        <v>2256</v>
      </c>
      <c r="U840" t="s">
        <v>4317</v>
      </c>
      <c r="V840" t="s">
        <v>2486</v>
      </c>
      <c r="W840" t="s">
        <v>136</v>
      </c>
      <c r="X840" t="s">
        <v>136</v>
      </c>
      <c r="Y840" t="s">
        <v>1303</v>
      </c>
      <c r="Z840" t="s">
        <v>136</v>
      </c>
      <c r="AA840" t="s">
        <v>292</v>
      </c>
      <c r="AB840" t="s">
        <v>293</v>
      </c>
      <c r="AC840" t="s">
        <v>4318</v>
      </c>
      <c r="AD840" t="s">
        <v>144</v>
      </c>
    </row>
    <row r="841" spans="1:30">
      <c r="A841" t="s">
        <v>4319</v>
      </c>
      <c r="B841" t="s">
        <v>4319</v>
      </c>
      <c r="C841" s="3">
        <v>1.133595</v>
      </c>
      <c r="D841" s="3">
        <v>65</v>
      </c>
      <c r="E841" s="3">
        <v>0.335582</v>
      </c>
      <c r="F841" s="3">
        <v>18</v>
      </c>
      <c r="G841" s="3">
        <v>1.731854</v>
      </c>
      <c r="H841" s="3">
        <v>107</v>
      </c>
      <c r="I841" s="3">
        <v>10.619167</v>
      </c>
      <c r="J841" s="3">
        <v>661</v>
      </c>
      <c r="K841" s="3">
        <v>15.257697</v>
      </c>
      <c r="L841" s="3">
        <v>1013</v>
      </c>
      <c r="M841" s="3">
        <v>3.0509</v>
      </c>
      <c r="N841">
        <v>183</v>
      </c>
      <c r="O841">
        <v>0.00092198424628004</v>
      </c>
      <c r="P841">
        <v>2.46847062364733</v>
      </c>
      <c r="Q841" t="s">
        <v>157</v>
      </c>
      <c r="R841" t="s">
        <v>136</v>
      </c>
      <c r="S841" t="s">
        <v>136</v>
      </c>
      <c r="T841" t="s">
        <v>4320</v>
      </c>
      <c r="U841" t="s">
        <v>4321</v>
      </c>
      <c r="V841" t="s">
        <v>136</v>
      </c>
      <c r="W841" t="s">
        <v>136</v>
      </c>
      <c r="X841" t="s">
        <v>136</v>
      </c>
      <c r="Y841" t="s">
        <v>4322</v>
      </c>
      <c r="Z841" t="s">
        <v>4323</v>
      </c>
      <c r="AA841" t="s">
        <v>141</v>
      </c>
      <c r="AB841" t="s">
        <v>142</v>
      </c>
      <c r="AC841" t="s">
        <v>4324</v>
      </c>
      <c r="AD841" t="s">
        <v>4325</v>
      </c>
    </row>
    <row r="842" spans="1:30">
      <c r="A842" t="s">
        <v>4326</v>
      </c>
      <c r="B842" t="s">
        <v>4326</v>
      </c>
      <c r="C842" s="3">
        <v>0.932512</v>
      </c>
      <c r="D842" s="3">
        <v>55</v>
      </c>
      <c r="E842" s="3">
        <v>1.174528</v>
      </c>
      <c r="F842" s="3">
        <v>61</v>
      </c>
      <c r="G842" s="3">
        <v>0.469142</v>
      </c>
      <c r="H842" s="3">
        <v>30</v>
      </c>
      <c r="I842" s="3">
        <v>0.236662</v>
      </c>
      <c r="J842" s="3">
        <v>15</v>
      </c>
      <c r="K842" s="3">
        <v>0.089923</v>
      </c>
      <c r="L842" s="3">
        <v>7</v>
      </c>
      <c r="M842" s="3">
        <v>0.356717</v>
      </c>
      <c r="N842">
        <v>22</v>
      </c>
      <c r="O842">
        <v>0.00484586395580886</v>
      </c>
      <c r="P842">
        <v>-2.46960719300913</v>
      </c>
      <c r="Q842" t="s">
        <v>131</v>
      </c>
      <c r="R842" t="s">
        <v>283</v>
      </c>
      <c r="S842" t="s">
        <v>284</v>
      </c>
      <c r="T842" t="s">
        <v>3342</v>
      </c>
      <c r="U842" t="s">
        <v>4327</v>
      </c>
      <c r="V842" t="s">
        <v>136</v>
      </c>
      <c r="W842" t="s">
        <v>371</v>
      </c>
      <c r="X842" t="s">
        <v>293</v>
      </c>
      <c r="Y842" t="s">
        <v>290</v>
      </c>
      <c r="Z842" t="s">
        <v>4328</v>
      </c>
      <c r="AA842" t="s">
        <v>292</v>
      </c>
      <c r="AB842" t="s">
        <v>293</v>
      </c>
      <c r="AC842" t="s">
        <v>4329</v>
      </c>
      <c r="AD842" t="s">
        <v>2532</v>
      </c>
    </row>
    <row r="843" spans="1:30">
      <c r="A843" t="s">
        <v>4330</v>
      </c>
      <c r="B843" t="s">
        <v>136</v>
      </c>
      <c r="C843" s="3">
        <v>6.480705</v>
      </c>
      <c r="D843" s="3">
        <v>107</v>
      </c>
      <c r="E843" s="3">
        <v>6.382117</v>
      </c>
      <c r="F843" s="3">
        <v>94</v>
      </c>
      <c r="G843" s="3">
        <v>10.42838</v>
      </c>
      <c r="H843" s="3">
        <v>185</v>
      </c>
      <c r="I843" s="3">
        <v>0.239109</v>
      </c>
      <c r="J843" s="3">
        <v>5</v>
      </c>
      <c r="K843" s="3">
        <v>0</v>
      </c>
      <c r="L843" s="3">
        <v>0</v>
      </c>
      <c r="M843" s="3">
        <v>0.328844</v>
      </c>
      <c r="N843">
        <v>6</v>
      </c>
      <c r="O843" s="16">
        <v>8.1251191414882e-12</v>
      </c>
      <c r="P843">
        <v>-5.44338476517859</v>
      </c>
      <c r="Q843" t="s">
        <v>131</v>
      </c>
      <c r="R843" t="s">
        <v>136</v>
      </c>
      <c r="S843" t="s">
        <v>136</v>
      </c>
      <c r="T843" t="s">
        <v>136</v>
      </c>
      <c r="U843" t="s">
        <v>136</v>
      </c>
      <c r="V843" t="s">
        <v>136</v>
      </c>
      <c r="W843" t="s">
        <v>136</v>
      </c>
      <c r="X843" t="s">
        <v>136</v>
      </c>
      <c r="Y843" t="s">
        <v>136</v>
      </c>
      <c r="Z843" t="s">
        <v>136</v>
      </c>
      <c r="AA843" t="s">
        <v>136</v>
      </c>
      <c r="AB843" t="s">
        <v>136</v>
      </c>
      <c r="AC843" t="s">
        <v>136</v>
      </c>
      <c r="AD843" t="s">
        <v>136</v>
      </c>
    </row>
    <row r="844" spans="1:30">
      <c r="A844" t="s">
        <v>4331</v>
      </c>
      <c r="B844" t="s">
        <v>136</v>
      </c>
      <c r="C844" s="3">
        <v>12.240508</v>
      </c>
      <c r="D844" s="3">
        <v>539</v>
      </c>
      <c r="E844" s="3">
        <v>20.482635</v>
      </c>
      <c r="F844" s="3">
        <v>577</v>
      </c>
      <c r="G844" s="3">
        <v>16.677067</v>
      </c>
      <c r="H844" s="3">
        <v>782</v>
      </c>
      <c r="I844" s="3">
        <v>6.79411</v>
      </c>
      <c r="J844" s="3">
        <v>311</v>
      </c>
      <c r="K844" s="3">
        <v>5.50503999999999</v>
      </c>
      <c r="L844" s="3">
        <v>239</v>
      </c>
      <c r="M844" s="3">
        <v>6.60223899999999</v>
      </c>
      <c r="N844">
        <v>269</v>
      </c>
      <c r="O844" s="16">
        <v>1.75243375023012e-5</v>
      </c>
      <c r="P844">
        <v>-2.04118552449085</v>
      </c>
      <c r="Q844" t="s">
        <v>131</v>
      </c>
      <c r="R844" t="s">
        <v>136</v>
      </c>
      <c r="S844" t="s">
        <v>136</v>
      </c>
      <c r="T844" t="s">
        <v>279</v>
      </c>
      <c r="U844" t="s">
        <v>136</v>
      </c>
      <c r="V844" t="s">
        <v>136</v>
      </c>
      <c r="W844" t="s">
        <v>254</v>
      </c>
      <c r="X844" t="s">
        <v>255</v>
      </c>
      <c r="Y844" t="s">
        <v>4332</v>
      </c>
      <c r="Z844" t="s">
        <v>136</v>
      </c>
      <c r="AA844" t="s">
        <v>164</v>
      </c>
      <c r="AB844" t="s">
        <v>165</v>
      </c>
      <c r="AC844" t="s">
        <v>280</v>
      </c>
      <c r="AD844" t="s">
        <v>281</v>
      </c>
    </row>
    <row r="845" spans="1:30">
      <c r="A845" t="s">
        <v>4333</v>
      </c>
      <c r="B845" t="s">
        <v>136</v>
      </c>
      <c r="C845" s="3">
        <v>3.233867</v>
      </c>
      <c r="D845" s="3">
        <v>113</v>
      </c>
      <c r="E845" s="3">
        <v>3.630583</v>
      </c>
      <c r="F845" s="3">
        <v>113</v>
      </c>
      <c r="G845" s="3">
        <v>3.362109</v>
      </c>
      <c r="H845" s="3">
        <v>126</v>
      </c>
      <c r="I845" s="3">
        <v>0.077843</v>
      </c>
      <c r="J845" s="3">
        <v>3</v>
      </c>
      <c r="K845" s="3">
        <v>0.275183</v>
      </c>
      <c r="L845" s="3">
        <v>12</v>
      </c>
      <c r="M845" s="3">
        <v>0.112461</v>
      </c>
      <c r="N845">
        <v>5</v>
      </c>
      <c r="O845" s="16">
        <v>4.21459086449595e-11</v>
      </c>
      <c r="P845">
        <v>-4.72094849827611</v>
      </c>
      <c r="Q845" t="s">
        <v>131</v>
      </c>
      <c r="R845" t="s">
        <v>136</v>
      </c>
      <c r="S845" t="s">
        <v>136</v>
      </c>
      <c r="T845" t="s">
        <v>136</v>
      </c>
      <c r="U845" t="s">
        <v>136</v>
      </c>
      <c r="V845" t="s">
        <v>136</v>
      </c>
      <c r="W845" t="s">
        <v>136</v>
      </c>
      <c r="X845" t="s">
        <v>136</v>
      </c>
      <c r="Y845" t="s">
        <v>136</v>
      </c>
      <c r="Z845" t="s">
        <v>136</v>
      </c>
      <c r="AA845" t="s">
        <v>136</v>
      </c>
      <c r="AB845" t="s">
        <v>136</v>
      </c>
      <c r="AC845" t="s">
        <v>136</v>
      </c>
      <c r="AD845" t="s">
        <v>136</v>
      </c>
    </row>
    <row r="846" spans="1:30">
      <c r="A846" t="s">
        <v>4334</v>
      </c>
      <c r="B846" t="s">
        <v>4334</v>
      </c>
      <c r="C846" s="3">
        <v>32.274742</v>
      </c>
      <c r="D846" s="3">
        <v>3023</v>
      </c>
      <c r="E846" s="3">
        <v>20.671833</v>
      </c>
      <c r="F846" s="3">
        <v>1715</v>
      </c>
      <c r="G846" s="3">
        <v>11.245359</v>
      </c>
      <c r="H846" s="3">
        <v>1130</v>
      </c>
      <c r="I846" s="3">
        <v>5.506633</v>
      </c>
      <c r="J846" s="3">
        <v>560</v>
      </c>
      <c r="K846" s="3">
        <v>3.181675</v>
      </c>
      <c r="L846" s="3">
        <v>346</v>
      </c>
      <c r="M846" s="3">
        <v>9.977369</v>
      </c>
      <c r="N846">
        <v>976</v>
      </c>
      <c r="O846">
        <v>0.000491887990970174</v>
      </c>
      <c r="P846">
        <v>-2.34302137836061</v>
      </c>
      <c r="Q846" t="s">
        <v>131</v>
      </c>
      <c r="R846" t="s">
        <v>325</v>
      </c>
      <c r="S846" t="s">
        <v>326</v>
      </c>
      <c r="T846" t="s">
        <v>168</v>
      </c>
      <c r="U846" t="s">
        <v>4335</v>
      </c>
      <c r="V846" t="s">
        <v>136</v>
      </c>
      <c r="W846" t="s">
        <v>241</v>
      </c>
      <c r="X846" t="s">
        <v>242</v>
      </c>
      <c r="Y846" t="s">
        <v>136</v>
      </c>
      <c r="Z846" t="s">
        <v>4336</v>
      </c>
      <c r="AA846" t="s">
        <v>174</v>
      </c>
      <c r="AB846" t="s">
        <v>171</v>
      </c>
      <c r="AC846" t="s">
        <v>4337</v>
      </c>
      <c r="AD846" t="s">
        <v>176</v>
      </c>
    </row>
    <row r="847" spans="1:30">
      <c r="A847" t="s">
        <v>4338</v>
      </c>
      <c r="B847" t="s">
        <v>4338</v>
      </c>
      <c r="C847" s="3">
        <v>0.884617</v>
      </c>
      <c r="D847" s="3">
        <v>43</v>
      </c>
      <c r="E847" s="3">
        <v>1.035395</v>
      </c>
      <c r="F847" s="3">
        <v>45</v>
      </c>
      <c r="G847" s="3">
        <v>1.537338</v>
      </c>
      <c r="H847" s="3">
        <v>80</v>
      </c>
      <c r="I847" s="3">
        <v>0.076014</v>
      </c>
      <c r="J847" s="3">
        <v>5</v>
      </c>
      <c r="K847" s="3">
        <v>0.106777</v>
      </c>
      <c r="L847" s="3">
        <v>6</v>
      </c>
      <c r="M847" s="3">
        <v>0.453491</v>
      </c>
      <c r="N847">
        <v>23</v>
      </c>
      <c r="O847">
        <v>0.00162084792171115</v>
      </c>
      <c r="P847">
        <v>-2.80431008157941</v>
      </c>
      <c r="Q847" t="s">
        <v>131</v>
      </c>
      <c r="R847" t="s">
        <v>136</v>
      </c>
      <c r="S847" t="s">
        <v>136</v>
      </c>
      <c r="T847" t="s">
        <v>136</v>
      </c>
      <c r="U847" t="s">
        <v>4339</v>
      </c>
      <c r="V847" t="s">
        <v>136</v>
      </c>
      <c r="W847" t="s">
        <v>136</v>
      </c>
      <c r="X847" t="s">
        <v>136</v>
      </c>
      <c r="Y847" t="s">
        <v>2423</v>
      </c>
      <c r="Z847" t="s">
        <v>4340</v>
      </c>
      <c r="AA847" t="s">
        <v>164</v>
      </c>
      <c r="AB847" t="s">
        <v>165</v>
      </c>
      <c r="AC847" t="s">
        <v>4341</v>
      </c>
      <c r="AD847" t="s">
        <v>136</v>
      </c>
    </row>
    <row r="848" spans="1:30">
      <c r="A848" t="s">
        <v>4342</v>
      </c>
      <c r="B848" t="s">
        <v>136</v>
      </c>
      <c r="C848" s="3">
        <v>56.009657</v>
      </c>
      <c r="D848" s="3">
        <v>1588</v>
      </c>
      <c r="E848" s="3">
        <v>70.720934</v>
      </c>
      <c r="F848" s="3">
        <v>1928</v>
      </c>
      <c r="G848" s="3">
        <v>70.331353</v>
      </c>
      <c r="H848" s="3">
        <v>2061</v>
      </c>
      <c r="I848" s="3">
        <v>23.427088</v>
      </c>
      <c r="J848" s="3">
        <v>677</v>
      </c>
      <c r="K848" s="3">
        <v>15.327016</v>
      </c>
      <c r="L848" s="3">
        <v>441</v>
      </c>
      <c r="M848" s="3">
        <v>30.511046</v>
      </c>
      <c r="N848">
        <v>844</v>
      </c>
      <c r="O848" s="16">
        <v>4.08532122574075e-5</v>
      </c>
      <c r="P848">
        <v>-2.33084664115065</v>
      </c>
      <c r="Q848" t="s">
        <v>131</v>
      </c>
      <c r="R848" t="s">
        <v>136</v>
      </c>
      <c r="S848" t="s">
        <v>136</v>
      </c>
      <c r="T848" t="s">
        <v>4343</v>
      </c>
      <c r="U848" t="s">
        <v>136</v>
      </c>
      <c r="V848" t="s">
        <v>136</v>
      </c>
      <c r="W848" t="s">
        <v>136</v>
      </c>
      <c r="X848" t="s">
        <v>136</v>
      </c>
      <c r="Y848" t="s">
        <v>4344</v>
      </c>
      <c r="Z848" t="s">
        <v>4345</v>
      </c>
      <c r="AA848" t="s">
        <v>164</v>
      </c>
      <c r="AB848" t="s">
        <v>165</v>
      </c>
      <c r="AC848" t="s">
        <v>4346</v>
      </c>
      <c r="AD848" t="s">
        <v>612</v>
      </c>
    </row>
    <row r="849" spans="1:30">
      <c r="A849" t="s">
        <v>4347</v>
      </c>
      <c r="B849" t="s">
        <v>4347</v>
      </c>
      <c r="C849" s="3">
        <v>3.065599</v>
      </c>
      <c r="D849" s="3">
        <v>216</v>
      </c>
      <c r="E849" s="3">
        <v>4.705292</v>
      </c>
      <c r="F849" s="3">
        <v>293</v>
      </c>
      <c r="G849" s="3">
        <v>0.600049</v>
      </c>
      <c r="H849" s="3">
        <v>46</v>
      </c>
      <c r="I849" s="3">
        <v>0.474574</v>
      </c>
      <c r="J849" s="3">
        <v>37</v>
      </c>
      <c r="K849" s="3">
        <v>0.253382</v>
      </c>
      <c r="L849" s="3">
        <v>21</v>
      </c>
      <c r="M849" s="3">
        <v>0.504412</v>
      </c>
      <c r="N849">
        <v>38</v>
      </c>
      <c r="O849">
        <v>0.000211427285384555</v>
      </c>
      <c r="P849">
        <v>-3.30668674973832</v>
      </c>
      <c r="Q849" t="s">
        <v>131</v>
      </c>
      <c r="R849" t="s">
        <v>232</v>
      </c>
      <c r="S849" t="s">
        <v>233</v>
      </c>
      <c r="T849" t="s">
        <v>4348</v>
      </c>
      <c r="U849" t="s">
        <v>4349</v>
      </c>
      <c r="V849" t="s">
        <v>136</v>
      </c>
      <c r="W849" t="s">
        <v>232</v>
      </c>
      <c r="X849" t="s">
        <v>233</v>
      </c>
      <c r="Y849" t="s">
        <v>4350</v>
      </c>
      <c r="Z849" t="s">
        <v>4351</v>
      </c>
      <c r="AA849" t="s">
        <v>237</v>
      </c>
      <c r="AB849" t="s">
        <v>233</v>
      </c>
      <c r="AC849" t="s">
        <v>4352</v>
      </c>
      <c r="AD849" t="s">
        <v>4353</v>
      </c>
    </row>
    <row r="850" spans="1:30">
      <c r="A850" t="s">
        <v>4354</v>
      </c>
      <c r="B850" t="s">
        <v>4354</v>
      </c>
      <c r="C850" s="3">
        <v>2.06778</v>
      </c>
      <c r="D850" s="3">
        <v>66</v>
      </c>
      <c r="E850" s="3">
        <v>0.507081</v>
      </c>
      <c r="F850" s="3">
        <v>15</v>
      </c>
      <c r="G850" s="3">
        <v>1.971978</v>
      </c>
      <c r="H850" s="3">
        <v>67</v>
      </c>
      <c r="I850" s="3">
        <v>9.748129</v>
      </c>
      <c r="J850" s="3">
        <v>333</v>
      </c>
      <c r="K850" s="3">
        <v>14.850368</v>
      </c>
      <c r="L850" s="3">
        <v>541</v>
      </c>
      <c r="M850" s="3">
        <v>4.397713</v>
      </c>
      <c r="N850">
        <v>145</v>
      </c>
      <c r="O850">
        <v>0.00267678769639856</v>
      </c>
      <c r="P850">
        <v>2.01919432051081</v>
      </c>
      <c r="Q850" t="s">
        <v>157</v>
      </c>
      <c r="R850" t="s">
        <v>213</v>
      </c>
      <c r="S850" t="s">
        <v>214</v>
      </c>
      <c r="T850" t="s">
        <v>215</v>
      </c>
      <c r="U850" t="s">
        <v>4355</v>
      </c>
      <c r="V850" t="s">
        <v>217</v>
      </c>
      <c r="W850" t="s">
        <v>218</v>
      </c>
      <c r="X850" t="s">
        <v>219</v>
      </c>
      <c r="Y850" t="s">
        <v>220</v>
      </c>
      <c r="Z850" t="s">
        <v>221</v>
      </c>
      <c r="AA850" t="s">
        <v>164</v>
      </c>
      <c r="AB850" t="s">
        <v>165</v>
      </c>
      <c r="AC850" t="s">
        <v>4356</v>
      </c>
      <c r="AD850" t="s">
        <v>223</v>
      </c>
    </row>
    <row r="851" spans="1:30">
      <c r="A851" t="s">
        <v>4357</v>
      </c>
      <c r="B851" t="s">
        <v>136</v>
      </c>
      <c r="C851" s="3">
        <v>2.433523</v>
      </c>
      <c r="D851" s="3">
        <v>62</v>
      </c>
      <c r="E851" s="3">
        <v>1.804654</v>
      </c>
      <c r="F851" s="3">
        <v>41</v>
      </c>
      <c r="G851" s="3">
        <v>5.070663</v>
      </c>
      <c r="H851" s="3">
        <v>137</v>
      </c>
      <c r="I851" s="3">
        <v>0.50326</v>
      </c>
      <c r="J851" s="3">
        <v>14</v>
      </c>
      <c r="K851" s="3">
        <v>0.409723</v>
      </c>
      <c r="L851" s="3">
        <v>12</v>
      </c>
      <c r="M851" s="3">
        <v>0.628074</v>
      </c>
      <c r="N851">
        <v>17</v>
      </c>
      <c r="O851" s="16">
        <v>2.75741564661212e-6</v>
      </c>
      <c r="P851">
        <v>-3.03849490005304</v>
      </c>
      <c r="Q851" t="s">
        <v>131</v>
      </c>
      <c r="R851" t="s">
        <v>136</v>
      </c>
      <c r="S851" t="s">
        <v>136</v>
      </c>
      <c r="T851" t="s">
        <v>136</v>
      </c>
      <c r="U851" t="s">
        <v>136</v>
      </c>
      <c r="V851" t="s">
        <v>136</v>
      </c>
      <c r="W851" t="s">
        <v>136</v>
      </c>
      <c r="X851" t="s">
        <v>136</v>
      </c>
      <c r="Y851" t="s">
        <v>136</v>
      </c>
      <c r="Z851" t="s">
        <v>136</v>
      </c>
      <c r="AA851" t="s">
        <v>136</v>
      </c>
      <c r="AB851" t="s">
        <v>136</v>
      </c>
      <c r="AC851" t="s">
        <v>136</v>
      </c>
      <c r="AD851" t="s">
        <v>136</v>
      </c>
    </row>
    <row r="852" spans="1:30">
      <c r="A852" t="s">
        <v>4358</v>
      </c>
      <c r="B852" t="s">
        <v>136</v>
      </c>
      <c r="C852" s="3">
        <v>0.868301</v>
      </c>
      <c r="D852" s="3">
        <v>14</v>
      </c>
      <c r="E852" s="3">
        <v>0.339447999999999</v>
      </c>
      <c r="F852" s="3">
        <v>6</v>
      </c>
      <c r="G852" s="3">
        <v>0</v>
      </c>
      <c r="H852" s="3">
        <v>0</v>
      </c>
      <c r="I852" s="3">
        <v>17.832544</v>
      </c>
      <c r="J852" s="3">
        <v>306</v>
      </c>
      <c r="K852" s="3">
        <v>13.914884</v>
      </c>
      <c r="L852" s="3">
        <v>257</v>
      </c>
      <c r="M852" s="3">
        <v>7.693337</v>
      </c>
      <c r="N852">
        <v>129</v>
      </c>
      <c r="O852" s="16">
        <v>5.63421442120225e-5</v>
      </c>
      <c r="P852">
        <v>3.79807335747051</v>
      </c>
      <c r="Q852" t="s">
        <v>157</v>
      </c>
      <c r="R852" t="s">
        <v>136</v>
      </c>
      <c r="S852" t="s">
        <v>136</v>
      </c>
      <c r="T852" t="s">
        <v>136</v>
      </c>
      <c r="U852" t="s">
        <v>136</v>
      </c>
      <c r="V852" t="s">
        <v>136</v>
      </c>
      <c r="W852" t="s">
        <v>136</v>
      </c>
      <c r="X852" t="s">
        <v>136</v>
      </c>
      <c r="Y852" t="s">
        <v>136</v>
      </c>
      <c r="Z852" t="s">
        <v>136</v>
      </c>
      <c r="AA852" t="s">
        <v>136</v>
      </c>
      <c r="AB852" t="s">
        <v>136</v>
      </c>
      <c r="AC852" t="s">
        <v>136</v>
      </c>
      <c r="AD852" t="s">
        <v>136</v>
      </c>
    </row>
    <row r="853" spans="1:30">
      <c r="A853" t="s">
        <v>4359</v>
      </c>
      <c r="B853" t="s">
        <v>4359</v>
      </c>
      <c r="C853" s="3">
        <v>0.665184</v>
      </c>
      <c r="D853" s="3">
        <v>43</v>
      </c>
      <c r="E853" s="3">
        <v>0</v>
      </c>
      <c r="F853" s="3">
        <v>0</v>
      </c>
      <c r="G853" s="3">
        <v>0.228246</v>
      </c>
      <c r="H853" s="3">
        <v>16</v>
      </c>
      <c r="I853" s="3">
        <v>7.554542</v>
      </c>
      <c r="J853" s="3">
        <v>518</v>
      </c>
      <c r="K853" s="3">
        <v>10.002196</v>
      </c>
      <c r="L853" s="3">
        <v>733</v>
      </c>
      <c r="M853" s="3">
        <v>2.275429</v>
      </c>
      <c r="N853">
        <v>151</v>
      </c>
      <c r="O853">
        <v>0.000448673292906941</v>
      </c>
      <c r="P853">
        <v>3.55506878958491</v>
      </c>
      <c r="Q853" t="s">
        <v>157</v>
      </c>
      <c r="R853" t="s">
        <v>136</v>
      </c>
      <c r="S853" t="s">
        <v>136</v>
      </c>
      <c r="T853" t="s">
        <v>168</v>
      </c>
      <c r="U853" t="s">
        <v>136</v>
      </c>
      <c r="V853" t="s">
        <v>136</v>
      </c>
      <c r="W853" t="s">
        <v>136</v>
      </c>
      <c r="X853" t="s">
        <v>136</v>
      </c>
      <c r="Y853" t="s">
        <v>136</v>
      </c>
      <c r="Z853" t="s">
        <v>4360</v>
      </c>
      <c r="AA853" t="s">
        <v>164</v>
      </c>
      <c r="AB853" t="s">
        <v>165</v>
      </c>
      <c r="AC853" t="s">
        <v>4361</v>
      </c>
      <c r="AD853" t="s">
        <v>176</v>
      </c>
    </row>
    <row r="854" spans="1:30">
      <c r="A854" t="s">
        <v>4362</v>
      </c>
      <c r="B854" t="s">
        <v>4362</v>
      </c>
      <c r="C854" s="3">
        <v>15.914532</v>
      </c>
      <c r="D854" s="3">
        <v>603</v>
      </c>
      <c r="E854" s="3">
        <v>53.172932</v>
      </c>
      <c r="F854" s="3">
        <v>1783</v>
      </c>
      <c r="G854" s="3">
        <v>7.063682</v>
      </c>
      <c r="H854" s="3">
        <v>287</v>
      </c>
      <c r="I854" s="3">
        <v>1.797044</v>
      </c>
      <c r="J854" s="3">
        <v>74</v>
      </c>
      <c r="K854" s="3">
        <v>1.019274</v>
      </c>
      <c r="L854" s="3">
        <v>45</v>
      </c>
      <c r="M854" s="3">
        <v>3.146955</v>
      </c>
      <c r="N854">
        <v>125</v>
      </c>
      <c r="O854" s="16">
        <v>4.60969913326925e-6</v>
      </c>
      <c r="P854">
        <v>-4.20305446858376</v>
      </c>
      <c r="Q854" t="s">
        <v>131</v>
      </c>
      <c r="R854" t="s">
        <v>241</v>
      </c>
      <c r="S854" t="s">
        <v>242</v>
      </c>
      <c r="T854" t="s">
        <v>2051</v>
      </c>
      <c r="U854" t="s">
        <v>4363</v>
      </c>
      <c r="V854" t="s">
        <v>4364</v>
      </c>
      <c r="W854" t="s">
        <v>2054</v>
      </c>
      <c r="X854" t="s">
        <v>2055</v>
      </c>
      <c r="Y854" t="s">
        <v>2056</v>
      </c>
      <c r="Z854" t="s">
        <v>4365</v>
      </c>
      <c r="AA854" t="s">
        <v>164</v>
      </c>
      <c r="AB854" t="s">
        <v>165</v>
      </c>
      <c r="AC854" t="s">
        <v>4366</v>
      </c>
      <c r="AD854" t="s">
        <v>144</v>
      </c>
    </row>
    <row r="855" spans="1:30">
      <c r="A855" t="s">
        <v>4367</v>
      </c>
      <c r="B855" t="s">
        <v>4367</v>
      </c>
      <c r="C855" s="3">
        <v>0.276661</v>
      </c>
      <c r="D855" s="3">
        <v>13</v>
      </c>
      <c r="E855" s="3">
        <v>0.3775</v>
      </c>
      <c r="F855" s="3">
        <v>16</v>
      </c>
      <c r="G855" s="3">
        <v>0.328856</v>
      </c>
      <c r="H855" s="3">
        <v>17</v>
      </c>
      <c r="I855" s="3">
        <v>5.172145</v>
      </c>
      <c r="J855" s="3">
        <v>262</v>
      </c>
      <c r="K855" s="3">
        <v>69.03476</v>
      </c>
      <c r="L855" s="3">
        <v>3721</v>
      </c>
      <c r="M855" s="3">
        <v>1.671261</v>
      </c>
      <c r="N855">
        <v>82</v>
      </c>
      <c r="O855" s="16">
        <v>1.54836397612295e-5</v>
      </c>
      <c r="P855">
        <v>4.68572687755708</v>
      </c>
      <c r="Q855" t="s">
        <v>157</v>
      </c>
      <c r="R855" t="s">
        <v>371</v>
      </c>
      <c r="S855" t="s">
        <v>293</v>
      </c>
      <c r="T855" t="s">
        <v>4368</v>
      </c>
      <c r="U855" t="s">
        <v>4369</v>
      </c>
      <c r="V855" t="s">
        <v>1566</v>
      </c>
      <c r="W855" t="s">
        <v>371</v>
      </c>
      <c r="X855" t="s">
        <v>293</v>
      </c>
      <c r="Y855" t="s">
        <v>2622</v>
      </c>
      <c r="Z855" t="s">
        <v>4370</v>
      </c>
      <c r="AA855" t="s">
        <v>292</v>
      </c>
      <c r="AB855" t="s">
        <v>293</v>
      </c>
      <c r="AC855" t="s">
        <v>4371</v>
      </c>
      <c r="AD855" t="s">
        <v>2532</v>
      </c>
    </row>
    <row r="856" spans="1:30">
      <c r="A856" t="s">
        <v>4372</v>
      </c>
      <c r="B856" t="s">
        <v>4372</v>
      </c>
      <c r="C856" s="3">
        <v>9.1361</v>
      </c>
      <c r="D856" s="3">
        <v>257</v>
      </c>
      <c r="E856" s="3">
        <v>3.193708</v>
      </c>
      <c r="F856" s="3">
        <v>80</v>
      </c>
      <c r="G856" s="3">
        <v>5.009112</v>
      </c>
      <c r="H856" s="3">
        <v>152</v>
      </c>
      <c r="I856" s="3">
        <v>1.744835</v>
      </c>
      <c r="J856" s="3">
        <v>54</v>
      </c>
      <c r="K856" s="3">
        <v>1.568886</v>
      </c>
      <c r="L856" s="3">
        <v>52</v>
      </c>
      <c r="M856" s="3">
        <v>1.159255</v>
      </c>
      <c r="N856">
        <v>35</v>
      </c>
      <c r="O856" s="16">
        <v>3.56911534403376e-7</v>
      </c>
      <c r="P856">
        <v>-2.44654904692976</v>
      </c>
      <c r="Q856" t="s">
        <v>131</v>
      </c>
      <c r="R856" t="s">
        <v>136</v>
      </c>
      <c r="S856" t="s">
        <v>136</v>
      </c>
      <c r="T856" t="s">
        <v>4373</v>
      </c>
      <c r="U856" t="s">
        <v>136</v>
      </c>
      <c r="V856" t="s">
        <v>136</v>
      </c>
      <c r="W856" t="s">
        <v>136</v>
      </c>
      <c r="X856" t="s">
        <v>136</v>
      </c>
      <c r="Y856" t="s">
        <v>136</v>
      </c>
      <c r="Z856" t="s">
        <v>136</v>
      </c>
      <c r="AA856" t="s">
        <v>164</v>
      </c>
      <c r="AB856" t="s">
        <v>165</v>
      </c>
      <c r="AC856" t="s">
        <v>4374</v>
      </c>
      <c r="AD856" t="s">
        <v>4375</v>
      </c>
    </row>
    <row r="857" spans="1:30">
      <c r="A857" t="s">
        <v>4376</v>
      </c>
      <c r="B857" t="s">
        <v>4376</v>
      </c>
      <c r="C857" s="3">
        <v>3.138056</v>
      </c>
      <c r="D857" s="3">
        <v>216</v>
      </c>
      <c r="E857" s="3">
        <v>1.982811</v>
      </c>
      <c r="F857" s="3">
        <v>121</v>
      </c>
      <c r="G857" s="3">
        <v>2.917372</v>
      </c>
      <c r="H857" s="3">
        <v>215</v>
      </c>
      <c r="I857" s="3">
        <v>0.616097</v>
      </c>
      <c r="J857" s="3">
        <v>46</v>
      </c>
      <c r="K857" s="3">
        <v>0.957503</v>
      </c>
      <c r="L857" s="3">
        <v>76</v>
      </c>
      <c r="M857" s="3">
        <v>0.874254</v>
      </c>
      <c r="N857">
        <v>63</v>
      </c>
      <c r="O857" s="16">
        <v>3.77583976437112e-7</v>
      </c>
      <c r="P857">
        <v>-2.29044235030215</v>
      </c>
      <c r="Q857" t="s">
        <v>131</v>
      </c>
      <c r="R857" t="s">
        <v>136</v>
      </c>
      <c r="S857" t="s">
        <v>136</v>
      </c>
      <c r="T857" t="s">
        <v>4377</v>
      </c>
      <c r="U857" t="s">
        <v>4378</v>
      </c>
      <c r="V857" t="s">
        <v>763</v>
      </c>
      <c r="W857" t="s">
        <v>136</v>
      </c>
      <c r="X857" t="s">
        <v>136</v>
      </c>
      <c r="Y857" t="s">
        <v>1915</v>
      </c>
      <c r="Z857" t="s">
        <v>4379</v>
      </c>
      <c r="AA857" t="s">
        <v>164</v>
      </c>
      <c r="AB857" t="s">
        <v>165</v>
      </c>
      <c r="AC857" t="s">
        <v>4380</v>
      </c>
      <c r="AD857" t="s">
        <v>1983</v>
      </c>
    </row>
    <row r="858" spans="1:30">
      <c r="A858" t="s">
        <v>4381</v>
      </c>
      <c r="B858" t="s">
        <v>4381</v>
      </c>
      <c r="C858" s="3">
        <v>1.19994</v>
      </c>
      <c r="D858" s="3">
        <v>25</v>
      </c>
      <c r="E858" s="3">
        <v>0.640717</v>
      </c>
      <c r="F858" s="3">
        <v>12</v>
      </c>
      <c r="G858" s="3">
        <v>1.825867</v>
      </c>
      <c r="H858" s="3">
        <v>40</v>
      </c>
      <c r="I858" s="3">
        <v>8.99216</v>
      </c>
      <c r="J858" s="3">
        <v>199</v>
      </c>
      <c r="K858" s="3">
        <v>19.489212</v>
      </c>
      <c r="L858" s="3">
        <v>460</v>
      </c>
      <c r="M858" s="3">
        <v>3.269644</v>
      </c>
      <c r="N858">
        <v>70</v>
      </c>
      <c r="O858">
        <v>0.00335476478820643</v>
      </c>
      <c r="P858">
        <v>2.33320769131738</v>
      </c>
      <c r="Q858" t="s">
        <v>157</v>
      </c>
      <c r="R858" t="s">
        <v>136</v>
      </c>
      <c r="S858" t="s">
        <v>136</v>
      </c>
      <c r="T858" t="s">
        <v>303</v>
      </c>
      <c r="U858" t="s">
        <v>4382</v>
      </c>
      <c r="V858" t="s">
        <v>136</v>
      </c>
      <c r="W858" t="s">
        <v>305</v>
      </c>
      <c r="X858" t="s">
        <v>142</v>
      </c>
      <c r="Y858" t="s">
        <v>2364</v>
      </c>
      <c r="Z858" t="s">
        <v>4383</v>
      </c>
      <c r="AA858" t="s">
        <v>141</v>
      </c>
      <c r="AB858" t="s">
        <v>142</v>
      </c>
      <c r="AC858" t="s">
        <v>4384</v>
      </c>
      <c r="AD858" t="s">
        <v>309</v>
      </c>
    </row>
    <row r="859" spans="1:30">
      <c r="A859" t="s">
        <v>4385</v>
      </c>
      <c r="B859" t="s">
        <v>4385</v>
      </c>
      <c r="C859" s="3">
        <v>43.888809</v>
      </c>
      <c r="D859" s="3">
        <v>1312</v>
      </c>
      <c r="E859" s="3">
        <v>14.623189</v>
      </c>
      <c r="F859" s="3">
        <v>388</v>
      </c>
      <c r="G859" s="3">
        <v>71.82045</v>
      </c>
      <c r="H859" s="3">
        <v>2302</v>
      </c>
      <c r="I859" s="3">
        <v>280.991455</v>
      </c>
      <c r="J859" s="3">
        <v>9109</v>
      </c>
      <c r="K859" s="3">
        <v>286.336212</v>
      </c>
      <c r="L859" s="3">
        <v>9912</v>
      </c>
      <c r="M859" s="3">
        <v>320.260834</v>
      </c>
      <c r="N859">
        <v>9995</v>
      </c>
      <c r="O859" s="16">
        <v>2.62481106327305e-5</v>
      </c>
      <c r="P859">
        <v>2.18347450721079</v>
      </c>
      <c r="Q859" t="s">
        <v>157</v>
      </c>
      <c r="R859" t="s">
        <v>371</v>
      </c>
      <c r="S859" t="s">
        <v>293</v>
      </c>
      <c r="T859" t="s">
        <v>1149</v>
      </c>
      <c r="U859" t="s">
        <v>4386</v>
      </c>
      <c r="V859" t="s">
        <v>741</v>
      </c>
      <c r="W859" t="s">
        <v>1151</v>
      </c>
      <c r="X859" t="s">
        <v>1152</v>
      </c>
      <c r="Y859" t="s">
        <v>2321</v>
      </c>
      <c r="Z859" t="s">
        <v>4387</v>
      </c>
      <c r="AA859" t="s">
        <v>164</v>
      </c>
      <c r="AB859" t="s">
        <v>165</v>
      </c>
      <c r="AC859" t="s">
        <v>4388</v>
      </c>
      <c r="AD859" t="s">
        <v>1155</v>
      </c>
    </row>
    <row r="860" spans="1:30">
      <c r="A860" t="s">
        <v>4389</v>
      </c>
      <c r="B860" t="s">
        <v>4389</v>
      </c>
      <c r="C860" s="3">
        <v>12.171979</v>
      </c>
      <c r="D860" s="3">
        <v>1144</v>
      </c>
      <c r="E860" s="3">
        <v>1.353851</v>
      </c>
      <c r="F860" s="3">
        <v>113</v>
      </c>
      <c r="G860" s="3">
        <v>10.561997</v>
      </c>
      <c r="H860" s="3">
        <v>1064</v>
      </c>
      <c r="I860" s="3">
        <v>1.967134</v>
      </c>
      <c r="J860" s="3">
        <v>201</v>
      </c>
      <c r="K860" s="3">
        <v>2.95994</v>
      </c>
      <c r="L860" s="3">
        <v>323</v>
      </c>
      <c r="M860" s="3">
        <v>2.434968</v>
      </c>
      <c r="N860">
        <v>239</v>
      </c>
      <c r="O860">
        <v>0.00339191135996731</v>
      </c>
      <c r="P860">
        <v>-2.03493967097885</v>
      </c>
      <c r="Q860" t="s">
        <v>131</v>
      </c>
      <c r="R860" t="s">
        <v>136</v>
      </c>
      <c r="S860" t="s">
        <v>136</v>
      </c>
      <c r="T860" t="s">
        <v>4390</v>
      </c>
      <c r="U860" t="s">
        <v>4391</v>
      </c>
      <c r="V860" t="s">
        <v>136</v>
      </c>
      <c r="W860" t="s">
        <v>534</v>
      </c>
      <c r="X860" t="s">
        <v>535</v>
      </c>
      <c r="Y860" t="s">
        <v>1103</v>
      </c>
      <c r="Z860" t="s">
        <v>4392</v>
      </c>
      <c r="AA860" t="s">
        <v>1045</v>
      </c>
      <c r="AB860" t="s">
        <v>535</v>
      </c>
      <c r="AC860" t="s">
        <v>4393</v>
      </c>
      <c r="AD860" t="s">
        <v>4394</v>
      </c>
    </row>
    <row r="861" spans="1:30">
      <c r="A861" t="s">
        <v>4395</v>
      </c>
      <c r="B861" t="s">
        <v>4395</v>
      </c>
      <c r="C861" s="3">
        <v>1.060363</v>
      </c>
      <c r="D861" s="3">
        <v>45</v>
      </c>
      <c r="E861" s="3">
        <v>0.23384</v>
      </c>
      <c r="F861" s="3">
        <v>9</v>
      </c>
      <c r="G861" s="3">
        <v>0.831606</v>
      </c>
      <c r="H861" s="3">
        <v>38</v>
      </c>
      <c r="I861" s="3">
        <v>4.794935</v>
      </c>
      <c r="J861" s="3">
        <v>217</v>
      </c>
      <c r="K861" s="3">
        <v>6.638051</v>
      </c>
      <c r="L861" s="3">
        <v>321</v>
      </c>
      <c r="M861" s="3">
        <v>3.051265</v>
      </c>
      <c r="N861">
        <v>133</v>
      </c>
      <c r="O861">
        <v>0.000626344008594931</v>
      </c>
      <c r="P861">
        <v>2.11844431660099</v>
      </c>
      <c r="Q861" t="s">
        <v>157</v>
      </c>
      <c r="R861" t="s">
        <v>136</v>
      </c>
      <c r="S861" t="s">
        <v>136</v>
      </c>
      <c r="T861" t="s">
        <v>4396</v>
      </c>
      <c r="U861" t="s">
        <v>4397</v>
      </c>
      <c r="V861" t="s">
        <v>1179</v>
      </c>
      <c r="W861" t="s">
        <v>1557</v>
      </c>
      <c r="X861" t="s">
        <v>1558</v>
      </c>
      <c r="Y861" t="s">
        <v>4398</v>
      </c>
      <c r="Z861" t="s">
        <v>4399</v>
      </c>
      <c r="AA861" t="s">
        <v>85</v>
      </c>
      <c r="AB861" t="s">
        <v>342</v>
      </c>
      <c r="AC861" t="s">
        <v>4400</v>
      </c>
      <c r="AD861" t="s">
        <v>4401</v>
      </c>
    </row>
    <row r="862" spans="1:30">
      <c r="A862" t="s">
        <v>4402</v>
      </c>
      <c r="B862" t="s">
        <v>4402</v>
      </c>
      <c r="C862" s="3">
        <v>1.08213</v>
      </c>
      <c r="D862" s="3">
        <v>63</v>
      </c>
      <c r="E862" s="2">
        <v>1.120305</v>
      </c>
      <c r="F862" s="3">
        <v>65</v>
      </c>
      <c r="G862" s="2">
        <v>0.906967</v>
      </c>
      <c r="H862" s="3">
        <v>59</v>
      </c>
      <c r="I862" s="2">
        <v>7.161798</v>
      </c>
      <c r="J862" s="3">
        <v>477</v>
      </c>
      <c r="K862" s="2">
        <v>7.776221</v>
      </c>
      <c r="L862" s="3">
        <v>507</v>
      </c>
      <c r="M862" s="2">
        <v>7.628453</v>
      </c>
      <c r="N862">
        <v>490</v>
      </c>
      <c r="O862">
        <v>0.00559959986154224</v>
      </c>
      <c r="P862">
        <v>2.20163896336501</v>
      </c>
      <c r="Q862" t="s">
        <v>157</v>
      </c>
      <c r="R862" t="s">
        <v>136</v>
      </c>
      <c r="S862" t="s">
        <v>136</v>
      </c>
      <c r="T862" t="s">
        <v>4403</v>
      </c>
      <c r="U862" t="s">
        <v>4404</v>
      </c>
      <c r="V862" t="s">
        <v>4405</v>
      </c>
      <c r="W862" t="s">
        <v>371</v>
      </c>
      <c r="X862" t="s">
        <v>293</v>
      </c>
      <c r="Y862" t="s">
        <v>4406</v>
      </c>
      <c r="Z862" t="s">
        <v>4407</v>
      </c>
      <c r="AA862" t="s">
        <v>686</v>
      </c>
      <c r="AB862" t="s">
        <v>219</v>
      </c>
      <c r="AC862" t="s">
        <v>4408</v>
      </c>
      <c r="AD862" t="s">
        <v>1972</v>
      </c>
    </row>
    <row r="863" spans="1:30">
      <c r="A863" t="s">
        <v>4409</v>
      </c>
      <c r="B863" t="s">
        <v>136</v>
      </c>
      <c r="C863" s="3">
        <v>50.32283</v>
      </c>
      <c r="D863" s="3">
        <v>1677</v>
      </c>
      <c r="E863" s="3">
        <v>34.855808</v>
      </c>
      <c r="F863" s="3">
        <v>1029</v>
      </c>
      <c r="G863" s="3">
        <v>78.776558</v>
      </c>
      <c r="H863" s="3">
        <v>2814</v>
      </c>
      <c r="I863" s="3">
        <v>16.61767</v>
      </c>
      <c r="J863" s="3">
        <v>601</v>
      </c>
      <c r="K863" s="3">
        <v>14.473029</v>
      </c>
      <c r="L863" s="3">
        <v>559</v>
      </c>
      <c r="M863" s="3">
        <v>18.92061</v>
      </c>
      <c r="N863">
        <v>659</v>
      </c>
      <c r="O863" s="16">
        <v>6.03057625563975e-9</v>
      </c>
      <c r="P863">
        <v>-2.28865012645277</v>
      </c>
      <c r="Q863" t="s">
        <v>131</v>
      </c>
      <c r="R863" t="s">
        <v>136</v>
      </c>
      <c r="S863" t="s">
        <v>136</v>
      </c>
      <c r="T863" t="s">
        <v>136</v>
      </c>
      <c r="U863" t="s">
        <v>136</v>
      </c>
      <c r="V863" t="s">
        <v>136</v>
      </c>
      <c r="W863" t="s">
        <v>136</v>
      </c>
      <c r="X863" t="s">
        <v>136</v>
      </c>
      <c r="Y863" t="s">
        <v>136</v>
      </c>
      <c r="Z863" t="s">
        <v>136</v>
      </c>
      <c r="AA863" t="s">
        <v>136</v>
      </c>
      <c r="AB863" t="s">
        <v>136</v>
      </c>
      <c r="AC863" t="s">
        <v>136</v>
      </c>
      <c r="AD863" t="s">
        <v>136</v>
      </c>
    </row>
    <row r="864" spans="1:30">
      <c r="A864" t="s">
        <v>4410</v>
      </c>
      <c r="B864" t="s">
        <v>4410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1.64843</v>
      </c>
      <c r="J864" s="3">
        <v>84</v>
      </c>
      <c r="K864" s="3">
        <v>1.551769</v>
      </c>
      <c r="L864" s="3">
        <v>84</v>
      </c>
      <c r="M864" s="3">
        <v>2.612413</v>
      </c>
      <c r="N864">
        <v>128</v>
      </c>
      <c r="O864" s="16">
        <v>3.54005511862394e-8</v>
      </c>
      <c r="P864">
        <v>6.66946737798403</v>
      </c>
      <c r="Q864" t="s">
        <v>157</v>
      </c>
      <c r="R864" t="s">
        <v>594</v>
      </c>
      <c r="S864" t="s">
        <v>165</v>
      </c>
      <c r="T864" t="s">
        <v>136</v>
      </c>
      <c r="U864" t="s">
        <v>136</v>
      </c>
      <c r="V864" t="s">
        <v>136</v>
      </c>
      <c r="W864" t="s">
        <v>594</v>
      </c>
      <c r="X864" t="s">
        <v>165</v>
      </c>
      <c r="Y864" t="s">
        <v>4411</v>
      </c>
      <c r="Z864" t="s">
        <v>4412</v>
      </c>
      <c r="AA864" t="s">
        <v>164</v>
      </c>
      <c r="AB864" t="s">
        <v>165</v>
      </c>
      <c r="AC864" t="s">
        <v>4413</v>
      </c>
      <c r="AD864" t="s">
        <v>136</v>
      </c>
    </row>
    <row r="865" spans="1:30">
      <c r="A865" t="s">
        <v>4414</v>
      </c>
      <c r="B865" t="s">
        <v>4414</v>
      </c>
      <c r="C865" s="3">
        <v>38.200592</v>
      </c>
      <c r="D865" s="3">
        <v>2335</v>
      </c>
      <c r="E865" s="3">
        <v>199.200821</v>
      </c>
      <c r="F865" s="3">
        <v>10783</v>
      </c>
      <c r="G865" s="3">
        <v>83.02581</v>
      </c>
      <c r="H865" s="3">
        <v>5440</v>
      </c>
      <c r="I865" s="3">
        <v>6.28419</v>
      </c>
      <c r="J865" s="3">
        <v>417</v>
      </c>
      <c r="K865" s="3">
        <v>9.778237</v>
      </c>
      <c r="L865" s="3">
        <v>692</v>
      </c>
      <c r="M865" s="3">
        <v>16.908621</v>
      </c>
      <c r="N865">
        <v>1079</v>
      </c>
      <c r="O865" s="16">
        <v>4.20262235976058e-6</v>
      </c>
      <c r="P865">
        <v>-3.87342911845704</v>
      </c>
      <c r="Q865" t="s">
        <v>131</v>
      </c>
      <c r="R865" t="s">
        <v>136</v>
      </c>
      <c r="S865" t="s">
        <v>136</v>
      </c>
      <c r="T865" t="s">
        <v>865</v>
      </c>
      <c r="U865" t="s">
        <v>4415</v>
      </c>
      <c r="V865" t="s">
        <v>2122</v>
      </c>
      <c r="W865" t="s">
        <v>305</v>
      </c>
      <c r="X865" t="s">
        <v>142</v>
      </c>
      <c r="Y865" t="s">
        <v>3193</v>
      </c>
      <c r="Z865" t="s">
        <v>3194</v>
      </c>
      <c r="AA865" t="s">
        <v>141</v>
      </c>
      <c r="AB865" t="s">
        <v>142</v>
      </c>
      <c r="AC865" t="s">
        <v>4416</v>
      </c>
      <c r="AD865" t="s">
        <v>281</v>
      </c>
    </row>
    <row r="866" spans="1:30">
      <c r="A866" t="s">
        <v>4417</v>
      </c>
      <c r="B866" t="s">
        <v>4417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43.698353</v>
      </c>
      <c r="J866" s="3">
        <v>1963</v>
      </c>
      <c r="K866" s="3">
        <v>37.693321</v>
      </c>
      <c r="L866" s="3">
        <v>1808</v>
      </c>
      <c r="M866" s="3">
        <v>3.384673</v>
      </c>
      <c r="N866">
        <v>147</v>
      </c>
      <c r="O866" s="16">
        <v>1.70574474816959e-16</v>
      </c>
      <c r="P866">
        <v>9.20889559350091</v>
      </c>
      <c r="Q866" t="s">
        <v>157</v>
      </c>
      <c r="R866" t="s">
        <v>136</v>
      </c>
      <c r="S866" t="s">
        <v>136</v>
      </c>
      <c r="T866" t="s">
        <v>4418</v>
      </c>
      <c r="U866" t="s">
        <v>136</v>
      </c>
      <c r="V866" t="s">
        <v>136</v>
      </c>
      <c r="W866" t="s">
        <v>136</v>
      </c>
      <c r="X866" t="s">
        <v>136</v>
      </c>
      <c r="Y866" t="s">
        <v>4419</v>
      </c>
      <c r="Z866" t="s">
        <v>4420</v>
      </c>
      <c r="AA866" t="s">
        <v>164</v>
      </c>
      <c r="AB866" t="s">
        <v>165</v>
      </c>
      <c r="AC866" t="s">
        <v>4421</v>
      </c>
      <c r="AD866" t="s">
        <v>4422</v>
      </c>
    </row>
    <row r="867" spans="1:30">
      <c r="A867" t="s">
        <v>4423</v>
      </c>
      <c r="B867" t="s">
        <v>4423</v>
      </c>
      <c r="C867" s="3">
        <v>246.872284</v>
      </c>
      <c r="D867" s="3">
        <v>4559</v>
      </c>
      <c r="E867" s="3">
        <v>1248.259033</v>
      </c>
      <c r="F867" s="3">
        <v>20416</v>
      </c>
      <c r="G867" s="3">
        <v>406.548279</v>
      </c>
      <c r="H867" s="3">
        <v>8049</v>
      </c>
      <c r="I867" s="3">
        <v>32.59293</v>
      </c>
      <c r="J867" s="3">
        <v>653</v>
      </c>
      <c r="K867" s="3">
        <v>62.305752</v>
      </c>
      <c r="L867" s="3">
        <v>1333</v>
      </c>
      <c r="M867" s="3">
        <v>112.68412</v>
      </c>
      <c r="N867">
        <v>2173</v>
      </c>
      <c r="O867" s="16">
        <v>1.75975857427044e-5</v>
      </c>
      <c r="P867">
        <v>-3.78007820676932</v>
      </c>
      <c r="Q867" t="s">
        <v>131</v>
      </c>
      <c r="R867" t="s">
        <v>136</v>
      </c>
      <c r="S867" t="s">
        <v>136</v>
      </c>
      <c r="T867" t="s">
        <v>136</v>
      </c>
      <c r="U867" t="s">
        <v>136</v>
      </c>
      <c r="V867" t="s">
        <v>136</v>
      </c>
      <c r="W867" t="s">
        <v>136</v>
      </c>
      <c r="X867" t="s">
        <v>136</v>
      </c>
      <c r="Y867" t="s">
        <v>136</v>
      </c>
      <c r="Z867" t="s">
        <v>136</v>
      </c>
      <c r="AA867" t="s">
        <v>164</v>
      </c>
      <c r="AB867" t="s">
        <v>165</v>
      </c>
      <c r="AC867" t="s">
        <v>4424</v>
      </c>
      <c r="AD867" t="s">
        <v>136</v>
      </c>
    </row>
    <row r="868" spans="1:30">
      <c r="A868" t="s">
        <v>4425</v>
      </c>
      <c r="B868" t="s">
        <v>4425</v>
      </c>
      <c r="C868" s="3">
        <v>0.108813</v>
      </c>
      <c r="D868" s="3">
        <v>8</v>
      </c>
      <c r="E868" s="3">
        <v>0</v>
      </c>
      <c r="F868" s="3">
        <v>0</v>
      </c>
      <c r="G868" s="3">
        <v>0</v>
      </c>
      <c r="H868" s="3">
        <v>0</v>
      </c>
      <c r="I868" s="3">
        <v>1.828002</v>
      </c>
      <c r="J868" s="3">
        <v>143</v>
      </c>
      <c r="K868" s="3">
        <v>3.579543</v>
      </c>
      <c r="L868" s="3">
        <v>298</v>
      </c>
      <c r="M868" s="3">
        <v>0.43907</v>
      </c>
      <c r="N868">
        <v>33</v>
      </c>
      <c r="O868">
        <v>0.000262902205795992</v>
      </c>
      <c r="P868">
        <v>4.32020974491089</v>
      </c>
      <c r="Q868" t="s">
        <v>157</v>
      </c>
      <c r="R868" t="s">
        <v>1360</v>
      </c>
      <c r="S868" t="s">
        <v>1361</v>
      </c>
      <c r="T868" t="s">
        <v>635</v>
      </c>
      <c r="U868" t="s">
        <v>4426</v>
      </c>
      <c r="V868" t="s">
        <v>136</v>
      </c>
      <c r="W868" t="s">
        <v>1360</v>
      </c>
      <c r="X868" t="s">
        <v>1361</v>
      </c>
      <c r="Y868" t="s">
        <v>4427</v>
      </c>
      <c r="Z868" t="s">
        <v>4428</v>
      </c>
      <c r="AA868" t="s">
        <v>2660</v>
      </c>
      <c r="AB868" t="s">
        <v>1361</v>
      </c>
      <c r="AC868" t="s">
        <v>4429</v>
      </c>
      <c r="AD868" t="s">
        <v>640</v>
      </c>
    </row>
    <row r="869" spans="1:30">
      <c r="A869" t="s">
        <v>4430</v>
      </c>
      <c r="B869" t="s">
        <v>4430</v>
      </c>
      <c r="C869" s="3">
        <v>5.489116</v>
      </c>
      <c r="D869" s="3">
        <v>120</v>
      </c>
      <c r="E869" s="3">
        <v>2.696169</v>
      </c>
      <c r="F869" s="3">
        <v>53</v>
      </c>
      <c r="G869" s="3">
        <v>2.598746</v>
      </c>
      <c r="H869" s="3">
        <v>61</v>
      </c>
      <c r="I869" s="3">
        <v>39.221306</v>
      </c>
      <c r="J869" s="3">
        <v>927</v>
      </c>
      <c r="K869" s="3">
        <v>20.819271</v>
      </c>
      <c r="L869" s="3">
        <v>526</v>
      </c>
      <c r="M869" s="3">
        <v>15.699358</v>
      </c>
      <c r="N869">
        <v>357</v>
      </c>
      <c r="O869">
        <v>0.000187104969056202</v>
      </c>
      <c r="P869">
        <v>2.07135009123432</v>
      </c>
      <c r="Q869" t="s">
        <v>157</v>
      </c>
      <c r="R869" t="s">
        <v>136</v>
      </c>
      <c r="S869" t="s">
        <v>136</v>
      </c>
      <c r="T869" t="s">
        <v>136</v>
      </c>
      <c r="U869" t="s">
        <v>136</v>
      </c>
      <c r="V869" t="s">
        <v>136</v>
      </c>
      <c r="W869" t="s">
        <v>136</v>
      </c>
      <c r="X869" t="s">
        <v>136</v>
      </c>
      <c r="Y869" t="s">
        <v>136</v>
      </c>
      <c r="Z869" t="s">
        <v>136</v>
      </c>
      <c r="AA869" t="s">
        <v>164</v>
      </c>
      <c r="AB869" t="s">
        <v>165</v>
      </c>
      <c r="AC869" t="s">
        <v>4431</v>
      </c>
      <c r="AD869" t="s">
        <v>136</v>
      </c>
    </row>
    <row r="870" spans="1:30">
      <c r="A870" t="s">
        <v>4432</v>
      </c>
      <c r="B870" t="s">
        <v>136</v>
      </c>
      <c r="C870" s="3">
        <v>0.564891</v>
      </c>
      <c r="D870" s="3">
        <v>33</v>
      </c>
      <c r="E870" s="3">
        <v>0.401745</v>
      </c>
      <c r="F870" s="3">
        <v>21</v>
      </c>
      <c r="G870" s="3">
        <v>0.746016</v>
      </c>
      <c r="H870" s="3">
        <v>46</v>
      </c>
      <c r="I870" s="3">
        <v>7.46721</v>
      </c>
      <c r="J870" s="3">
        <v>400</v>
      </c>
      <c r="K870" s="3">
        <v>3.376972</v>
      </c>
      <c r="L870" s="3">
        <v>203</v>
      </c>
      <c r="M870" s="3">
        <v>4.85553299999999</v>
      </c>
      <c r="N870">
        <v>266</v>
      </c>
      <c r="O870" s="16">
        <v>8.96788934912326e-6</v>
      </c>
      <c r="P870">
        <v>2.28265182304591</v>
      </c>
      <c r="Q870" t="s">
        <v>157</v>
      </c>
      <c r="R870" t="s">
        <v>136</v>
      </c>
      <c r="S870" t="s">
        <v>136</v>
      </c>
      <c r="T870" t="s">
        <v>136</v>
      </c>
      <c r="U870" t="s">
        <v>136</v>
      </c>
      <c r="V870" t="s">
        <v>136</v>
      </c>
      <c r="W870" t="s">
        <v>136</v>
      </c>
      <c r="X870" t="s">
        <v>136</v>
      </c>
      <c r="Y870" t="s">
        <v>136</v>
      </c>
      <c r="Z870" t="s">
        <v>136</v>
      </c>
      <c r="AA870" t="s">
        <v>136</v>
      </c>
      <c r="AB870" t="s">
        <v>136</v>
      </c>
      <c r="AC870" t="s">
        <v>136</v>
      </c>
      <c r="AD870" t="s">
        <v>136</v>
      </c>
    </row>
    <row r="871" spans="1:30">
      <c r="A871" t="s">
        <v>4433</v>
      </c>
      <c r="B871" t="s">
        <v>4433</v>
      </c>
      <c r="C871" s="3">
        <v>0</v>
      </c>
      <c r="D871" s="3">
        <v>0</v>
      </c>
      <c r="E871" s="3">
        <v>0.034281</v>
      </c>
      <c r="F871" s="3">
        <v>2</v>
      </c>
      <c r="G871" s="3">
        <v>0</v>
      </c>
      <c r="H871" s="3">
        <v>0</v>
      </c>
      <c r="I871" s="3">
        <v>2.267051</v>
      </c>
      <c r="J871" s="3">
        <v>119</v>
      </c>
      <c r="K871" s="3">
        <v>3.006696</v>
      </c>
      <c r="L871" s="3">
        <v>169</v>
      </c>
      <c r="M871" s="3">
        <v>0.584063</v>
      </c>
      <c r="N871">
        <v>30</v>
      </c>
      <c r="O871" s="16">
        <v>1.00124478690297e-5</v>
      </c>
      <c r="P871">
        <v>5.00168624786649</v>
      </c>
      <c r="Q871" t="s">
        <v>157</v>
      </c>
      <c r="R871" t="s">
        <v>136</v>
      </c>
      <c r="S871" t="s">
        <v>136</v>
      </c>
      <c r="T871" t="s">
        <v>234</v>
      </c>
      <c r="U871" t="s">
        <v>4434</v>
      </c>
      <c r="V871" t="s">
        <v>136</v>
      </c>
      <c r="W871" t="s">
        <v>594</v>
      </c>
      <c r="X871" t="s">
        <v>165</v>
      </c>
      <c r="Y871" t="s">
        <v>4435</v>
      </c>
      <c r="Z871" t="s">
        <v>4436</v>
      </c>
      <c r="AA871" t="s">
        <v>164</v>
      </c>
      <c r="AB871" t="s">
        <v>165</v>
      </c>
      <c r="AC871" t="s">
        <v>4437</v>
      </c>
      <c r="AD871" t="s">
        <v>239</v>
      </c>
    </row>
    <row r="872" spans="1:30">
      <c r="A872" t="s">
        <v>4438</v>
      </c>
      <c r="B872" t="s">
        <v>136</v>
      </c>
      <c r="C872" s="3">
        <v>1.283513</v>
      </c>
      <c r="D872" s="3">
        <v>26</v>
      </c>
      <c r="E872" s="3">
        <v>0.183434</v>
      </c>
      <c r="F872" s="3">
        <v>4</v>
      </c>
      <c r="G872" s="3">
        <v>1.990471</v>
      </c>
      <c r="H872" s="3">
        <v>43</v>
      </c>
      <c r="I872" s="3">
        <v>15.032629</v>
      </c>
      <c r="J872" s="3">
        <v>325</v>
      </c>
      <c r="K872" s="3">
        <v>20.293556</v>
      </c>
      <c r="L872" s="3">
        <v>468</v>
      </c>
      <c r="M872" s="3">
        <v>5.786998</v>
      </c>
      <c r="N872">
        <v>121</v>
      </c>
      <c r="O872">
        <v>0.000268215794576696</v>
      </c>
      <c r="P872">
        <v>2.82643051288508</v>
      </c>
      <c r="Q872" t="s">
        <v>157</v>
      </c>
      <c r="R872" t="s">
        <v>136</v>
      </c>
      <c r="S872" t="s">
        <v>136</v>
      </c>
      <c r="T872" t="s">
        <v>136</v>
      </c>
      <c r="U872" t="s">
        <v>136</v>
      </c>
      <c r="V872" t="s">
        <v>136</v>
      </c>
      <c r="W872" t="s">
        <v>136</v>
      </c>
      <c r="X872" t="s">
        <v>136</v>
      </c>
      <c r="Y872" t="s">
        <v>136</v>
      </c>
      <c r="Z872" t="s">
        <v>136</v>
      </c>
      <c r="AA872" t="s">
        <v>136</v>
      </c>
      <c r="AB872" t="s">
        <v>136</v>
      </c>
      <c r="AC872" t="s">
        <v>4439</v>
      </c>
      <c r="AD872" t="s">
        <v>136</v>
      </c>
    </row>
    <row r="873" spans="1:30">
      <c r="A873" t="s">
        <v>4440</v>
      </c>
      <c r="B873" t="s">
        <v>4440</v>
      </c>
      <c r="C873" s="3">
        <v>0.801324</v>
      </c>
      <c r="D873" s="3">
        <v>77</v>
      </c>
      <c r="E873" s="3">
        <v>0.658303</v>
      </c>
      <c r="F873" s="3">
        <v>56</v>
      </c>
      <c r="G873" s="3">
        <v>0.902355</v>
      </c>
      <c r="H873" s="3">
        <v>93</v>
      </c>
      <c r="I873" s="3">
        <v>7.639525</v>
      </c>
      <c r="J873" s="3">
        <v>790</v>
      </c>
      <c r="K873" s="3">
        <v>10.711567</v>
      </c>
      <c r="L873" s="3">
        <v>1182</v>
      </c>
      <c r="M873" s="3">
        <v>1.251685</v>
      </c>
      <c r="N873">
        <v>125</v>
      </c>
      <c r="O873">
        <v>0.00561068758129733</v>
      </c>
      <c r="P873">
        <v>2.19610958792121</v>
      </c>
      <c r="Q873" t="s">
        <v>157</v>
      </c>
      <c r="R873" t="s">
        <v>190</v>
      </c>
      <c r="S873" t="s">
        <v>191</v>
      </c>
      <c r="T873" t="s">
        <v>4441</v>
      </c>
      <c r="U873" t="s">
        <v>4442</v>
      </c>
      <c r="V873" t="s">
        <v>136</v>
      </c>
      <c r="W873" t="s">
        <v>136</v>
      </c>
      <c r="X873" t="s">
        <v>136</v>
      </c>
      <c r="Y873" t="s">
        <v>181</v>
      </c>
      <c r="Z873" t="s">
        <v>4443</v>
      </c>
      <c r="AA873" t="s">
        <v>164</v>
      </c>
      <c r="AB873" t="s">
        <v>165</v>
      </c>
      <c r="AC873" t="s">
        <v>4444</v>
      </c>
      <c r="AD873" t="s">
        <v>4445</v>
      </c>
    </row>
    <row r="874" spans="1:30">
      <c r="A874" t="s">
        <v>4446</v>
      </c>
      <c r="B874" t="s">
        <v>136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0</v>
      </c>
      <c r="I874" s="3">
        <v>7.259911</v>
      </c>
      <c r="J874" s="3">
        <v>66</v>
      </c>
      <c r="K874" s="3">
        <v>7.063341</v>
      </c>
      <c r="L874" s="3">
        <v>68</v>
      </c>
      <c r="M874" s="3">
        <v>7.454239</v>
      </c>
      <c r="N874">
        <v>65</v>
      </c>
      <c r="O874" s="16">
        <v>7.05285131107608e-7</v>
      </c>
      <c r="P874">
        <v>6.18660359771562</v>
      </c>
      <c r="Q874" t="s">
        <v>157</v>
      </c>
      <c r="R874" t="s">
        <v>136</v>
      </c>
      <c r="S874" t="s">
        <v>136</v>
      </c>
      <c r="T874" t="s">
        <v>136</v>
      </c>
      <c r="U874" t="s">
        <v>136</v>
      </c>
      <c r="V874" t="s">
        <v>136</v>
      </c>
      <c r="W874" t="s">
        <v>136</v>
      </c>
      <c r="X874" t="s">
        <v>136</v>
      </c>
      <c r="Y874" t="s">
        <v>136</v>
      </c>
      <c r="Z874" t="s">
        <v>136</v>
      </c>
      <c r="AA874" t="s">
        <v>136</v>
      </c>
      <c r="AB874" t="s">
        <v>136</v>
      </c>
      <c r="AC874" t="s">
        <v>136</v>
      </c>
      <c r="AD874" t="s">
        <v>136</v>
      </c>
    </row>
    <row r="875" spans="1:30">
      <c r="A875" t="s">
        <v>4447</v>
      </c>
      <c r="B875" t="s">
        <v>4447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0</v>
      </c>
      <c r="I875" s="3">
        <v>2.070848</v>
      </c>
      <c r="J875" s="3">
        <v>66</v>
      </c>
      <c r="K875" s="3">
        <v>2.243465</v>
      </c>
      <c r="L875" s="3">
        <v>76</v>
      </c>
      <c r="M875" s="3">
        <v>1.50171</v>
      </c>
      <c r="N875">
        <v>46</v>
      </c>
      <c r="O875" s="16">
        <v>1.41994759167033e-6</v>
      </c>
      <c r="P875">
        <v>6.07565527941271</v>
      </c>
      <c r="Q875" t="s">
        <v>157</v>
      </c>
      <c r="R875" t="s">
        <v>136</v>
      </c>
      <c r="S875" t="s">
        <v>136</v>
      </c>
      <c r="T875" t="s">
        <v>4448</v>
      </c>
      <c r="U875" t="s">
        <v>4449</v>
      </c>
      <c r="V875" t="s">
        <v>136</v>
      </c>
      <c r="W875" t="s">
        <v>254</v>
      </c>
      <c r="X875" t="s">
        <v>255</v>
      </c>
      <c r="Y875" t="s">
        <v>4450</v>
      </c>
      <c r="Z875" t="s">
        <v>4451</v>
      </c>
      <c r="AA875" t="s">
        <v>164</v>
      </c>
      <c r="AB875" t="s">
        <v>165</v>
      </c>
      <c r="AC875" t="s">
        <v>4452</v>
      </c>
      <c r="AD875" t="s">
        <v>2113</v>
      </c>
    </row>
    <row r="876" spans="1:30">
      <c r="A876" t="s">
        <v>4453</v>
      </c>
      <c r="B876" t="s">
        <v>4453</v>
      </c>
      <c r="C876" s="3">
        <v>1.373135</v>
      </c>
      <c r="D876" s="3">
        <v>93</v>
      </c>
      <c r="E876" s="3">
        <v>0.285577</v>
      </c>
      <c r="F876" s="3">
        <v>17</v>
      </c>
      <c r="G876" s="3">
        <v>1.236438</v>
      </c>
      <c r="H876" s="3">
        <v>90</v>
      </c>
      <c r="I876" s="3">
        <v>7.822433</v>
      </c>
      <c r="J876" s="3">
        <v>570</v>
      </c>
      <c r="K876" s="3">
        <v>32.797451</v>
      </c>
      <c r="L876" s="3">
        <v>2552</v>
      </c>
      <c r="M876" s="3">
        <v>3.950941</v>
      </c>
      <c r="N876">
        <v>278</v>
      </c>
      <c r="O876">
        <v>0.000207821382824426</v>
      </c>
      <c r="P876">
        <v>3.16823234020863</v>
      </c>
      <c r="Q876" t="s">
        <v>157</v>
      </c>
      <c r="R876" t="s">
        <v>136</v>
      </c>
      <c r="S876" t="s">
        <v>136</v>
      </c>
      <c r="T876" t="s">
        <v>4454</v>
      </c>
      <c r="U876" t="s">
        <v>4455</v>
      </c>
      <c r="V876" t="s">
        <v>136</v>
      </c>
      <c r="W876" t="s">
        <v>136</v>
      </c>
      <c r="X876" t="s">
        <v>136</v>
      </c>
      <c r="Y876" t="s">
        <v>4456</v>
      </c>
      <c r="Z876" t="s">
        <v>4457</v>
      </c>
      <c r="AA876" t="s">
        <v>164</v>
      </c>
      <c r="AB876" t="s">
        <v>165</v>
      </c>
      <c r="AC876" t="s">
        <v>4458</v>
      </c>
      <c r="AD876" t="s">
        <v>4459</v>
      </c>
    </row>
    <row r="877" spans="1:30">
      <c r="A877" t="s">
        <v>4460</v>
      </c>
      <c r="B877" t="s">
        <v>4460</v>
      </c>
      <c r="C877" s="3">
        <v>5.839183</v>
      </c>
      <c r="D877" s="3">
        <v>141</v>
      </c>
      <c r="E877" s="3">
        <v>1.590308</v>
      </c>
      <c r="F877" s="3">
        <v>34</v>
      </c>
      <c r="G877" s="3">
        <v>1.570119</v>
      </c>
      <c r="H877" s="3">
        <v>41</v>
      </c>
      <c r="I877" s="3">
        <v>22.977484</v>
      </c>
      <c r="J877" s="3">
        <v>598</v>
      </c>
      <c r="K877" s="3">
        <v>25.893826</v>
      </c>
      <c r="L877" s="3">
        <v>720</v>
      </c>
      <c r="M877" s="3">
        <v>14.424912</v>
      </c>
      <c r="N877">
        <v>362</v>
      </c>
      <c r="O877">
        <v>0.000516579920722724</v>
      </c>
      <c r="P877">
        <v>2.154784686943</v>
      </c>
      <c r="Q877" t="s">
        <v>157</v>
      </c>
      <c r="R877" t="s">
        <v>186</v>
      </c>
      <c r="S877" t="s">
        <v>187</v>
      </c>
      <c r="T877" t="s">
        <v>4461</v>
      </c>
      <c r="U877" t="s">
        <v>4462</v>
      </c>
      <c r="V877" t="s">
        <v>439</v>
      </c>
      <c r="W877" t="s">
        <v>186</v>
      </c>
      <c r="X877" t="s">
        <v>187</v>
      </c>
      <c r="Y877" t="s">
        <v>4463</v>
      </c>
      <c r="Z877" t="s">
        <v>4464</v>
      </c>
      <c r="AA877" t="s">
        <v>209</v>
      </c>
      <c r="AB877" t="s">
        <v>187</v>
      </c>
      <c r="AC877" t="s">
        <v>4465</v>
      </c>
      <c r="AD877" t="s">
        <v>4466</v>
      </c>
    </row>
    <row r="878" spans="1:30">
      <c r="A878" t="s">
        <v>4467</v>
      </c>
      <c r="B878" t="s">
        <v>4467</v>
      </c>
      <c r="C878" s="3">
        <v>1.93096</v>
      </c>
      <c r="D878" s="3">
        <v>98</v>
      </c>
      <c r="E878" s="3">
        <v>3.716403</v>
      </c>
      <c r="F878" s="3">
        <v>167</v>
      </c>
      <c r="G878" s="3">
        <v>1.62157</v>
      </c>
      <c r="H878" s="3">
        <v>89</v>
      </c>
      <c r="I878" s="3">
        <v>0.50921</v>
      </c>
      <c r="J878" s="3">
        <v>28</v>
      </c>
      <c r="K878" s="3">
        <v>0.51749</v>
      </c>
      <c r="L878" s="3">
        <v>31</v>
      </c>
      <c r="M878" s="3">
        <v>1.330805</v>
      </c>
      <c r="N878">
        <v>71</v>
      </c>
      <c r="O878">
        <v>0.00583547292808312</v>
      </c>
      <c r="P878">
        <v>-2.27833829037599</v>
      </c>
      <c r="Q878" t="s">
        <v>131</v>
      </c>
      <c r="R878" t="s">
        <v>190</v>
      </c>
      <c r="S878" t="s">
        <v>191</v>
      </c>
      <c r="T878" t="s">
        <v>4468</v>
      </c>
      <c r="U878" t="s">
        <v>4469</v>
      </c>
      <c r="V878" t="s">
        <v>264</v>
      </c>
      <c r="W878" t="s">
        <v>136</v>
      </c>
      <c r="X878" t="s">
        <v>136</v>
      </c>
      <c r="Y878" t="s">
        <v>181</v>
      </c>
      <c r="Z878" t="s">
        <v>4470</v>
      </c>
      <c r="AA878" t="s">
        <v>83</v>
      </c>
      <c r="AB878" t="s">
        <v>191</v>
      </c>
      <c r="AC878" t="s">
        <v>4471</v>
      </c>
      <c r="AD878" t="s">
        <v>184</v>
      </c>
    </row>
    <row r="879" spans="1:30">
      <c r="A879" t="s">
        <v>4472</v>
      </c>
      <c r="B879" t="s">
        <v>4472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3.000777</v>
      </c>
      <c r="J879" s="3">
        <v>286</v>
      </c>
      <c r="K879" s="3">
        <v>1.366815</v>
      </c>
      <c r="L879" s="3">
        <v>139</v>
      </c>
      <c r="M879" s="3">
        <v>1.001138</v>
      </c>
      <c r="N879">
        <v>92</v>
      </c>
      <c r="O879" s="16">
        <v>6.43710522400515e-10</v>
      </c>
      <c r="P879">
        <v>7.25281128775512</v>
      </c>
      <c r="Q879" t="s">
        <v>157</v>
      </c>
      <c r="R879" t="s">
        <v>190</v>
      </c>
      <c r="S879" t="s">
        <v>191</v>
      </c>
      <c r="T879" t="s">
        <v>4473</v>
      </c>
      <c r="U879" t="s">
        <v>4474</v>
      </c>
      <c r="V879" t="s">
        <v>351</v>
      </c>
      <c r="W879" t="s">
        <v>3763</v>
      </c>
      <c r="X879" t="s">
        <v>3764</v>
      </c>
      <c r="Y879" t="s">
        <v>3765</v>
      </c>
      <c r="Z879" t="s">
        <v>4475</v>
      </c>
      <c r="AA879" t="s">
        <v>85</v>
      </c>
      <c r="AB879" t="s">
        <v>342</v>
      </c>
      <c r="AC879" t="s">
        <v>4476</v>
      </c>
      <c r="AD879" t="s">
        <v>4477</v>
      </c>
    </row>
    <row r="880" spans="1:30">
      <c r="A880" t="s">
        <v>4478</v>
      </c>
      <c r="B880" t="s">
        <v>4478</v>
      </c>
      <c r="C880" s="3">
        <v>1.200154</v>
      </c>
      <c r="D880" s="3">
        <v>49</v>
      </c>
      <c r="E880" s="3">
        <v>1.729281</v>
      </c>
      <c r="F880" s="3">
        <v>63</v>
      </c>
      <c r="G880" s="3">
        <v>1.385335</v>
      </c>
      <c r="H880" s="3">
        <v>61</v>
      </c>
      <c r="I880" s="3">
        <v>26.653337</v>
      </c>
      <c r="J880" s="3">
        <v>1173</v>
      </c>
      <c r="K880" s="3">
        <v>47.037167</v>
      </c>
      <c r="L880" s="3">
        <v>2211</v>
      </c>
      <c r="M880" s="3">
        <v>5.140254</v>
      </c>
      <c r="N880">
        <v>218</v>
      </c>
      <c r="O880">
        <v>0.000141472248606983</v>
      </c>
      <c r="P880">
        <v>3.13229427286816</v>
      </c>
      <c r="Q880" t="s">
        <v>157</v>
      </c>
      <c r="R880" t="s">
        <v>136</v>
      </c>
      <c r="S880" t="s">
        <v>136</v>
      </c>
      <c r="T880" t="s">
        <v>136</v>
      </c>
      <c r="U880" t="s">
        <v>4479</v>
      </c>
      <c r="V880" t="s">
        <v>4480</v>
      </c>
      <c r="W880" t="s">
        <v>136</v>
      </c>
      <c r="X880" t="s">
        <v>136</v>
      </c>
      <c r="Y880" t="s">
        <v>4481</v>
      </c>
      <c r="Z880" t="s">
        <v>4482</v>
      </c>
      <c r="AA880" t="s">
        <v>164</v>
      </c>
      <c r="AB880" t="s">
        <v>165</v>
      </c>
      <c r="AC880" t="s">
        <v>4483</v>
      </c>
      <c r="AD880" t="s">
        <v>136</v>
      </c>
    </row>
    <row r="881" spans="1:30">
      <c r="A881" t="s">
        <v>4484</v>
      </c>
      <c r="B881" t="s">
        <v>4484</v>
      </c>
      <c r="C881" s="3">
        <v>0</v>
      </c>
      <c r="D881" s="3">
        <v>0</v>
      </c>
      <c r="E881" s="3">
        <v>0</v>
      </c>
      <c r="F881" s="3">
        <v>0</v>
      </c>
      <c r="G881" s="3">
        <v>0.091357</v>
      </c>
      <c r="H881" s="3">
        <v>2</v>
      </c>
      <c r="I881" s="3">
        <v>2.381438</v>
      </c>
      <c r="J881" s="3">
        <v>42</v>
      </c>
      <c r="K881" s="3">
        <v>1.983931</v>
      </c>
      <c r="L881" s="3">
        <v>37</v>
      </c>
      <c r="M881" s="3">
        <v>2.975571</v>
      </c>
      <c r="N881">
        <v>50</v>
      </c>
      <c r="O881">
        <v>0.000164383395261814</v>
      </c>
      <c r="P881">
        <v>4.34173683270516</v>
      </c>
      <c r="Q881" t="s">
        <v>157</v>
      </c>
      <c r="R881" t="s">
        <v>136</v>
      </c>
      <c r="S881" t="s">
        <v>136</v>
      </c>
      <c r="T881" t="s">
        <v>4485</v>
      </c>
      <c r="U881" t="s">
        <v>4486</v>
      </c>
      <c r="V881" t="s">
        <v>264</v>
      </c>
      <c r="W881" t="s">
        <v>190</v>
      </c>
      <c r="X881" t="s">
        <v>191</v>
      </c>
      <c r="Y881" t="s">
        <v>4487</v>
      </c>
      <c r="Z881" t="s">
        <v>4488</v>
      </c>
      <c r="AA881" t="s">
        <v>83</v>
      </c>
      <c r="AB881" t="s">
        <v>191</v>
      </c>
      <c r="AC881" t="s">
        <v>4489</v>
      </c>
      <c r="AD881" t="s">
        <v>4490</v>
      </c>
    </row>
    <row r="882" spans="1:30">
      <c r="A882" t="s">
        <v>4491</v>
      </c>
      <c r="B882" t="s">
        <v>136</v>
      </c>
      <c r="C882" s="3">
        <v>2.094305</v>
      </c>
      <c r="D882" s="3">
        <v>22</v>
      </c>
      <c r="E882" s="3">
        <v>0.595244</v>
      </c>
      <c r="F882" s="3">
        <v>6</v>
      </c>
      <c r="G882" s="3">
        <v>3.394489</v>
      </c>
      <c r="H882" s="3">
        <v>38</v>
      </c>
      <c r="I882" s="3">
        <v>43.39541</v>
      </c>
      <c r="J882" s="3">
        <v>473</v>
      </c>
      <c r="K882" s="3">
        <v>41.2399469999999</v>
      </c>
      <c r="L882" s="3">
        <v>482</v>
      </c>
      <c r="M882" s="3">
        <v>17.605428</v>
      </c>
      <c r="N882">
        <v>187</v>
      </c>
      <c r="O882" s="16">
        <v>2.77011809877809e-7</v>
      </c>
      <c r="P882">
        <v>3.28253390643329</v>
      </c>
      <c r="Q882" t="s">
        <v>157</v>
      </c>
      <c r="R882" t="s">
        <v>136</v>
      </c>
      <c r="S882" t="s">
        <v>136</v>
      </c>
      <c r="T882" t="s">
        <v>136</v>
      </c>
      <c r="U882" t="s">
        <v>136</v>
      </c>
      <c r="V882" t="s">
        <v>136</v>
      </c>
      <c r="W882" t="s">
        <v>136</v>
      </c>
      <c r="X882" t="s">
        <v>136</v>
      </c>
      <c r="Y882" t="s">
        <v>136</v>
      </c>
      <c r="Z882" t="s">
        <v>136</v>
      </c>
      <c r="AA882" t="s">
        <v>136</v>
      </c>
      <c r="AB882" t="s">
        <v>136</v>
      </c>
      <c r="AC882" t="s">
        <v>136</v>
      </c>
      <c r="AD882" t="s">
        <v>136</v>
      </c>
    </row>
    <row r="883" spans="1:30">
      <c r="A883" t="s">
        <v>4492</v>
      </c>
      <c r="B883" t="s">
        <v>136</v>
      </c>
      <c r="C883" s="3">
        <v>0.090361</v>
      </c>
      <c r="D883" s="3">
        <v>2</v>
      </c>
      <c r="E883" s="3">
        <v>0</v>
      </c>
      <c r="F883" s="3">
        <v>0</v>
      </c>
      <c r="G883" s="3">
        <v>0.040782</v>
      </c>
      <c r="H883" s="3">
        <v>1</v>
      </c>
      <c r="I883" s="3">
        <v>3.486226</v>
      </c>
      <c r="J883" s="3">
        <v>84</v>
      </c>
      <c r="K883" s="3">
        <v>2.732077</v>
      </c>
      <c r="L883" s="3">
        <v>69</v>
      </c>
      <c r="M883" s="3">
        <v>4.102711</v>
      </c>
      <c r="N883">
        <v>99</v>
      </c>
      <c r="O883" s="16">
        <v>1.78696041097331e-7</v>
      </c>
      <c r="P883">
        <v>5.00211442379225</v>
      </c>
      <c r="Q883" t="s">
        <v>157</v>
      </c>
      <c r="R883" t="s">
        <v>136</v>
      </c>
      <c r="S883" t="s">
        <v>136</v>
      </c>
      <c r="T883" t="s">
        <v>136</v>
      </c>
      <c r="U883" t="s">
        <v>136</v>
      </c>
      <c r="V883" t="s">
        <v>136</v>
      </c>
      <c r="W883" t="s">
        <v>136</v>
      </c>
      <c r="X883" t="s">
        <v>136</v>
      </c>
      <c r="Y883" t="s">
        <v>136</v>
      </c>
      <c r="Z883" t="s">
        <v>136</v>
      </c>
      <c r="AA883" t="s">
        <v>136</v>
      </c>
      <c r="AB883" t="s">
        <v>136</v>
      </c>
      <c r="AC883" t="s">
        <v>136</v>
      </c>
      <c r="AD883" t="s">
        <v>136</v>
      </c>
    </row>
    <row r="884" spans="1:30">
      <c r="A884" t="s">
        <v>4493</v>
      </c>
      <c r="B884" t="s">
        <v>4493</v>
      </c>
      <c r="C884" s="3">
        <v>0.609281</v>
      </c>
      <c r="D884" s="3">
        <v>18</v>
      </c>
      <c r="E884" s="3">
        <v>0.173604</v>
      </c>
      <c r="F884" s="3">
        <v>5</v>
      </c>
      <c r="G884" s="3">
        <v>1.245672</v>
      </c>
      <c r="H884" s="3">
        <v>39</v>
      </c>
      <c r="I884" s="3">
        <v>7.471753</v>
      </c>
      <c r="J884" s="3">
        <v>231</v>
      </c>
      <c r="K884" s="3">
        <v>6.021672</v>
      </c>
      <c r="L884" s="3">
        <v>199</v>
      </c>
      <c r="M884" s="3">
        <v>4.186297</v>
      </c>
      <c r="N884">
        <v>125</v>
      </c>
      <c r="O884">
        <v>0.000422820446467551</v>
      </c>
      <c r="P884">
        <v>2.38842761902753</v>
      </c>
      <c r="Q884" t="s">
        <v>157</v>
      </c>
      <c r="R884" t="s">
        <v>136</v>
      </c>
      <c r="S884" t="s">
        <v>136</v>
      </c>
      <c r="T884" t="s">
        <v>1645</v>
      </c>
      <c r="U884" t="s">
        <v>4494</v>
      </c>
      <c r="V884" t="s">
        <v>136</v>
      </c>
      <c r="W884" t="s">
        <v>136</v>
      </c>
      <c r="X884" t="s">
        <v>136</v>
      </c>
      <c r="Y884" t="s">
        <v>1647</v>
      </c>
      <c r="Z884" t="s">
        <v>136</v>
      </c>
      <c r="AA884" t="s">
        <v>136</v>
      </c>
      <c r="AB884" t="s">
        <v>136</v>
      </c>
      <c r="AC884" t="s">
        <v>4495</v>
      </c>
      <c r="AD884" t="s">
        <v>1649</v>
      </c>
    </row>
    <row r="885" spans="1:30">
      <c r="A885" t="s">
        <v>4496</v>
      </c>
      <c r="B885" t="s">
        <v>4496</v>
      </c>
      <c r="C885" s="3">
        <v>0.9294</v>
      </c>
      <c r="D885" s="3">
        <v>37</v>
      </c>
      <c r="E885" s="3">
        <v>0.488471</v>
      </c>
      <c r="F885" s="3">
        <v>17</v>
      </c>
      <c r="G885" s="3">
        <v>1.014382</v>
      </c>
      <c r="H885" s="3">
        <v>43</v>
      </c>
      <c r="I885" s="3">
        <v>6.088141</v>
      </c>
      <c r="J885" s="3">
        <v>260</v>
      </c>
      <c r="K885" s="3">
        <v>11.500924</v>
      </c>
      <c r="L885" s="3">
        <v>524</v>
      </c>
      <c r="M885" s="3">
        <v>2.838893</v>
      </c>
      <c r="N885">
        <v>117</v>
      </c>
      <c r="O885">
        <v>0.00058443892374438</v>
      </c>
      <c r="P885">
        <v>2.3379418948248</v>
      </c>
      <c r="Q885" t="s">
        <v>157</v>
      </c>
      <c r="R885" t="s">
        <v>186</v>
      </c>
      <c r="S885" t="s">
        <v>187</v>
      </c>
      <c r="T885" t="s">
        <v>4497</v>
      </c>
      <c r="U885" t="s">
        <v>4498</v>
      </c>
      <c r="V885" t="s">
        <v>136</v>
      </c>
      <c r="W885" t="s">
        <v>4499</v>
      </c>
      <c r="X885" t="s">
        <v>4500</v>
      </c>
      <c r="Y885" t="s">
        <v>4501</v>
      </c>
      <c r="Z885" t="s">
        <v>136</v>
      </c>
      <c r="AA885" t="s">
        <v>209</v>
      </c>
      <c r="AB885" t="s">
        <v>187</v>
      </c>
      <c r="AC885" t="s">
        <v>4502</v>
      </c>
      <c r="AD885" t="s">
        <v>4503</v>
      </c>
    </row>
    <row r="886" spans="1:30">
      <c r="A886" t="s">
        <v>4504</v>
      </c>
      <c r="B886" t="s">
        <v>4504</v>
      </c>
      <c r="C886" s="3">
        <v>3.250644</v>
      </c>
      <c r="D886" s="3">
        <v>171</v>
      </c>
      <c r="E886" s="3">
        <v>1.375495</v>
      </c>
      <c r="F886" s="3">
        <v>65</v>
      </c>
      <c r="G886" s="3">
        <v>2.252122</v>
      </c>
      <c r="H886" s="3">
        <v>127</v>
      </c>
      <c r="I886" s="3">
        <v>12.565055</v>
      </c>
      <c r="J886" s="3">
        <v>717</v>
      </c>
      <c r="K886" s="3">
        <v>33.642426</v>
      </c>
      <c r="L886" s="3">
        <v>2048</v>
      </c>
      <c r="M886" s="3">
        <v>7.020476</v>
      </c>
      <c r="N886">
        <v>386</v>
      </c>
      <c r="O886">
        <v>0.00116368712286987</v>
      </c>
      <c r="P886">
        <v>2.24372026312811</v>
      </c>
      <c r="Q886" t="s">
        <v>157</v>
      </c>
      <c r="R886" t="s">
        <v>241</v>
      </c>
      <c r="S886" t="s">
        <v>242</v>
      </c>
      <c r="T886" t="s">
        <v>4505</v>
      </c>
      <c r="U886" t="s">
        <v>4506</v>
      </c>
      <c r="V886" t="s">
        <v>4507</v>
      </c>
      <c r="W886" t="s">
        <v>241</v>
      </c>
      <c r="X886" t="s">
        <v>242</v>
      </c>
      <c r="Y886" t="s">
        <v>4508</v>
      </c>
      <c r="Z886" t="s">
        <v>4509</v>
      </c>
      <c r="AA886" t="s">
        <v>248</v>
      </c>
      <c r="AB886" t="s">
        <v>242</v>
      </c>
      <c r="AC886" t="s">
        <v>4510</v>
      </c>
      <c r="AD886" t="s">
        <v>4511</v>
      </c>
    </row>
    <row r="887" spans="1:30">
      <c r="A887" t="s">
        <v>4512</v>
      </c>
      <c r="B887" t="s">
        <v>4512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  <c r="I887" s="3">
        <v>7.306754</v>
      </c>
      <c r="J887" s="3">
        <v>361</v>
      </c>
      <c r="K887" s="3">
        <v>1.785492</v>
      </c>
      <c r="L887" s="3">
        <v>95</v>
      </c>
      <c r="M887" s="3">
        <v>1.419798</v>
      </c>
      <c r="N887">
        <v>68</v>
      </c>
      <c r="O887" s="16">
        <v>6.69865423775042e-9</v>
      </c>
      <c r="P887">
        <v>7.04098423394793</v>
      </c>
      <c r="Q887" t="s">
        <v>157</v>
      </c>
      <c r="R887" t="s">
        <v>136</v>
      </c>
      <c r="S887" t="s">
        <v>136</v>
      </c>
      <c r="T887" t="s">
        <v>136</v>
      </c>
      <c r="U887" t="s">
        <v>136</v>
      </c>
      <c r="V887" t="s">
        <v>136</v>
      </c>
      <c r="W887" t="s">
        <v>136</v>
      </c>
      <c r="X887" t="s">
        <v>136</v>
      </c>
      <c r="Y887" t="s">
        <v>2451</v>
      </c>
      <c r="Z887" t="s">
        <v>136</v>
      </c>
      <c r="AA887" t="s">
        <v>164</v>
      </c>
      <c r="AB887" t="s">
        <v>165</v>
      </c>
      <c r="AC887" t="s">
        <v>4513</v>
      </c>
      <c r="AD887" t="s">
        <v>136</v>
      </c>
    </row>
    <row r="888" spans="1:30">
      <c r="A888" t="s">
        <v>4514</v>
      </c>
      <c r="B888" t="s">
        <v>4514</v>
      </c>
      <c r="C888" s="3">
        <v>2.848839</v>
      </c>
      <c r="D888" s="3">
        <v>74</v>
      </c>
      <c r="E888" s="3">
        <v>0.851799</v>
      </c>
      <c r="F888" s="3">
        <v>20</v>
      </c>
      <c r="G888" s="3">
        <v>1.012617</v>
      </c>
      <c r="H888" s="3">
        <v>28</v>
      </c>
      <c r="I888" s="3">
        <v>13.761873</v>
      </c>
      <c r="J888" s="3">
        <v>384</v>
      </c>
      <c r="K888" s="3">
        <v>16.127588</v>
      </c>
      <c r="L888" s="3">
        <v>480</v>
      </c>
      <c r="M888" s="3">
        <v>6.039888</v>
      </c>
      <c r="N888">
        <v>162</v>
      </c>
      <c r="O888">
        <v>0.000637878833728822</v>
      </c>
      <c r="P888">
        <v>2.23026100232949</v>
      </c>
      <c r="Q888" t="s">
        <v>157</v>
      </c>
      <c r="R888" t="s">
        <v>186</v>
      </c>
      <c r="S888" t="s">
        <v>187</v>
      </c>
      <c r="T888" t="s">
        <v>4515</v>
      </c>
      <c r="U888" t="s">
        <v>4516</v>
      </c>
      <c r="V888" t="s">
        <v>439</v>
      </c>
      <c r="W888" t="s">
        <v>186</v>
      </c>
      <c r="X888" t="s">
        <v>187</v>
      </c>
      <c r="Y888" t="s">
        <v>4517</v>
      </c>
      <c r="Z888" t="s">
        <v>4518</v>
      </c>
      <c r="AA888" t="s">
        <v>209</v>
      </c>
      <c r="AB888" t="s">
        <v>187</v>
      </c>
      <c r="AC888" t="s">
        <v>4519</v>
      </c>
      <c r="AD888" t="s">
        <v>4520</v>
      </c>
    </row>
    <row r="889" spans="1:30">
      <c r="A889" t="s">
        <v>4521</v>
      </c>
      <c r="B889" t="s">
        <v>4521</v>
      </c>
      <c r="C889" s="3">
        <v>1.236675</v>
      </c>
      <c r="D889" s="3">
        <v>81</v>
      </c>
      <c r="E889" s="3">
        <v>0.112529</v>
      </c>
      <c r="F889" s="3">
        <v>7</v>
      </c>
      <c r="G889" s="3">
        <v>1.276577</v>
      </c>
      <c r="H889" s="3">
        <v>90</v>
      </c>
      <c r="I889" s="3">
        <v>11.668503</v>
      </c>
      <c r="J889" s="3">
        <v>828</v>
      </c>
      <c r="K889" s="3">
        <v>12.0783</v>
      </c>
      <c r="L889" s="3">
        <v>915</v>
      </c>
      <c r="M889" s="3">
        <v>4.446004</v>
      </c>
      <c r="N889">
        <v>304</v>
      </c>
      <c r="O889">
        <v>0.00027587569847924</v>
      </c>
      <c r="P889">
        <v>2.75882563025331</v>
      </c>
      <c r="Q889" t="s">
        <v>157</v>
      </c>
      <c r="R889" t="s">
        <v>254</v>
      </c>
      <c r="S889" t="s">
        <v>255</v>
      </c>
      <c r="T889" t="s">
        <v>4522</v>
      </c>
      <c r="U889" t="s">
        <v>4523</v>
      </c>
      <c r="V889" t="s">
        <v>1195</v>
      </c>
      <c r="W889" t="s">
        <v>412</v>
      </c>
      <c r="X889" t="s">
        <v>413</v>
      </c>
      <c r="Y889" t="s">
        <v>4524</v>
      </c>
      <c r="Z889" t="s">
        <v>4525</v>
      </c>
      <c r="AA889" t="s">
        <v>4526</v>
      </c>
      <c r="AB889" t="s">
        <v>2076</v>
      </c>
      <c r="AC889" t="s">
        <v>4527</v>
      </c>
      <c r="AD889" t="s">
        <v>4528</v>
      </c>
    </row>
    <row r="890" spans="1:30">
      <c r="A890" t="s">
        <v>4529</v>
      </c>
      <c r="B890" t="s">
        <v>4529</v>
      </c>
      <c r="C890" s="3">
        <v>4.096894</v>
      </c>
      <c r="D890" s="3">
        <v>296</v>
      </c>
      <c r="E890" s="3">
        <v>0.373257</v>
      </c>
      <c r="F890" s="3">
        <v>24</v>
      </c>
      <c r="G890" s="3">
        <v>4.422256</v>
      </c>
      <c r="H890" s="3">
        <v>343</v>
      </c>
      <c r="I890" s="3">
        <v>18.892696</v>
      </c>
      <c r="J890" s="3">
        <v>1479</v>
      </c>
      <c r="K890" s="3">
        <v>25.64679</v>
      </c>
      <c r="L890" s="3">
        <v>2143</v>
      </c>
      <c r="M890" s="3">
        <v>10.40936</v>
      </c>
      <c r="N890">
        <v>785</v>
      </c>
      <c r="O890">
        <v>0.00882261350837668</v>
      </c>
      <c r="P890">
        <v>2.0407442096147</v>
      </c>
      <c r="Q890" t="s">
        <v>157</v>
      </c>
      <c r="R890" t="s">
        <v>136</v>
      </c>
      <c r="S890" t="s">
        <v>136</v>
      </c>
      <c r="T890" t="s">
        <v>4530</v>
      </c>
      <c r="U890" t="s">
        <v>4531</v>
      </c>
      <c r="V890" t="s">
        <v>662</v>
      </c>
      <c r="W890" t="s">
        <v>1360</v>
      </c>
      <c r="X890" t="s">
        <v>1361</v>
      </c>
      <c r="Y890" t="s">
        <v>4532</v>
      </c>
      <c r="Z890" t="s">
        <v>4533</v>
      </c>
      <c r="AA890" t="s">
        <v>85</v>
      </c>
      <c r="AB890" t="s">
        <v>342</v>
      </c>
      <c r="AC890" t="s">
        <v>4534</v>
      </c>
      <c r="AD890" t="s">
        <v>1739</v>
      </c>
    </row>
    <row r="891" spans="1:30">
      <c r="A891" t="s">
        <v>4535</v>
      </c>
      <c r="B891" t="s">
        <v>4535</v>
      </c>
      <c r="C891" s="3">
        <v>2.0605</v>
      </c>
      <c r="D891" s="3">
        <v>218</v>
      </c>
      <c r="E891" s="3">
        <v>0.436623</v>
      </c>
      <c r="F891" s="3">
        <v>41</v>
      </c>
      <c r="G891" s="3">
        <v>1.811364</v>
      </c>
      <c r="H891" s="3">
        <v>205</v>
      </c>
      <c r="I891" s="3">
        <v>10.270917</v>
      </c>
      <c r="J891" s="3">
        <v>1174</v>
      </c>
      <c r="K891" s="3">
        <v>12.001015</v>
      </c>
      <c r="L891" s="3">
        <v>1464</v>
      </c>
      <c r="M891" s="3">
        <v>4.892728</v>
      </c>
      <c r="N891">
        <v>539</v>
      </c>
      <c r="O891">
        <v>0.000568883899722591</v>
      </c>
      <c r="P891">
        <v>2.05960259275264</v>
      </c>
      <c r="Q891" t="s">
        <v>157</v>
      </c>
      <c r="R891" t="s">
        <v>4536</v>
      </c>
      <c r="S891" t="s">
        <v>4537</v>
      </c>
      <c r="T891" t="s">
        <v>4538</v>
      </c>
      <c r="U891" t="s">
        <v>4539</v>
      </c>
      <c r="V891" t="s">
        <v>136</v>
      </c>
      <c r="W891" t="s">
        <v>3284</v>
      </c>
      <c r="X891" t="s">
        <v>3285</v>
      </c>
      <c r="Y891" t="s">
        <v>4540</v>
      </c>
      <c r="Z891" t="s">
        <v>4541</v>
      </c>
      <c r="AA891" t="s">
        <v>43</v>
      </c>
      <c r="AB891" t="s">
        <v>538</v>
      </c>
      <c r="AC891" t="s">
        <v>4542</v>
      </c>
      <c r="AD891" t="s">
        <v>4543</v>
      </c>
    </row>
    <row r="892" spans="1:30">
      <c r="A892" t="s">
        <v>4544</v>
      </c>
      <c r="B892" t="s">
        <v>4544</v>
      </c>
      <c r="C892" s="3">
        <v>0.147569</v>
      </c>
      <c r="D892" s="3">
        <v>9</v>
      </c>
      <c r="E892" s="3">
        <v>0</v>
      </c>
      <c r="F892" s="3">
        <v>0</v>
      </c>
      <c r="G892" s="3">
        <v>0.234929</v>
      </c>
      <c r="H892" s="3">
        <v>15</v>
      </c>
      <c r="I892" s="3">
        <v>3.387504</v>
      </c>
      <c r="J892" s="3">
        <v>216</v>
      </c>
      <c r="K892" s="3">
        <v>10.839111</v>
      </c>
      <c r="L892" s="3">
        <v>738</v>
      </c>
      <c r="M892" s="3">
        <v>1.104954</v>
      </c>
      <c r="N892">
        <v>68</v>
      </c>
      <c r="O892" s="16">
        <v>4.26420962568417e-5</v>
      </c>
      <c r="P892">
        <v>4.21589084661982</v>
      </c>
      <c r="Q892" t="s">
        <v>157</v>
      </c>
      <c r="R892" t="s">
        <v>283</v>
      </c>
      <c r="S892" t="s">
        <v>284</v>
      </c>
      <c r="T892" t="s">
        <v>285</v>
      </c>
      <c r="U892" t="s">
        <v>4545</v>
      </c>
      <c r="V892" t="s">
        <v>684</v>
      </c>
      <c r="W892" t="s">
        <v>371</v>
      </c>
      <c r="X892" t="s">
        <v>293</v>
      </c>
      <c r="Y892" t="s">
        <v>290</v>
      </c>
      <c r="Z892" t="s">
        <v>2359</v>
      </c>
      <c r="AA892" t="s">
        <v>292</v>
      </c>
      <c r="AB892" t="s">
        <v>293</v>
      </c>
      <c r="AC892" t="s">
        <v>2360</v>
      </c>
      <c r="AD892" t="s">
        <v>295</v>
      </c>
    </row>
    <row r="893" spans="1:30">
      <c r="A893" t="s">
        <v>4546</v>
      </c>
      <c r="B893" t="s">
        <v>4546</v>
      </c>
      <c r="C893" s="3">
        <v>2.722769</v>
      </c>
      <c r="D893" s="3">
        <v>83</v>
      </c>
      <c r="E893" s="3">
        <v>6.986855</v>
      </c>
      <c r="F893" s="3">
        <v>188</v>
      </c>
      <c r="G893" s="3">
        <v>1.943247</v>
      </c>
      <c r="H893" s="3">
        <v>64</v>
      </c>
      <c r="I893" s="3">
        <v>0.964789</v>
      </c>
      <c r="J893" s="3">
        <v>32</v>
      </c>
      <c r="K893" s="3">
        <v>1.183739</v>
      </c>
      <c r="L893" s="3">
        <v>42</v>
      </c>
      <c r="M893" s="3">
        <v>1.520129</v>
      </c>
      <c r="N893">
        <v>49</v>
      </c>
      <c r="O893">
        <v>0.00530534898322908</v>
      </c>
      <c r="P893">
        <v>-2.37410095293369</v>
      </c>
      <c r="Q893" t="s">
        <v>131</v>
      </c>
      <c r="R893" t="s">
        <v>136</v>
      </c>
      <c r="S893" t="s">
        <v>136</v>
      </c>
      <c r="T893" t="s">
        <v>136</v>
      </c>
      <c r="U893" t="s">
        <v>136</v>
      </c>
      <c r="V893" t="s">
        <v>136</v>
      </c>
      <c r="W893" t="s">
        <v>136</v>
      </c>
      <c r="X893" t="s">
        <v>136</v>
      </c>
      <c r="Y893" t="s">
        <v>136</v>
      </c>
      <c r="Z893" t="s">
        <v>136</v>
      </c>
      <c r="AA893" t="s">
        <v>164</v>
      </c>
      <c r="AB893" t="s">
        <v>165</v>
      </c>
      <c r="AC893" t="s">
        <v>183</v>
      </c>
      <c r="AD893" t="s">
        <v>136</v>
      </c>
    </row>
    <row r="894" spans="1:30">
      <c r="A894" t="s">
        <v>4547</v>
      </c>
      <c r="B894" t="s">
        <v>4547</v>
      </c>
      <c r="C894" s="3">
        <v>0.318698</v>
      </c>
      <c r="D894" s="3">
        <v>8</v>
      </c>
      <c r="E894" s="3">
        <v>0</v>
      </c>
      <c r="F894" s="3">
        <v>0</v>
      </c>
      <c r="G894" s="3">
        <v>0.472746</v>
      </c>
      <c r="H894" s="3">
        <v>13</v>
      </c>
      <c r="I894" s="3">
        <v>2.802601</v>
      </c>
      <c r="J894" s="3">
        <v>76</v>
      </c>
      <c r="K894" s="3">
        <v>4.258991</v>
      </c>
      <c r="L894" s="3">
        <v>124</v>
      </c>
      <c r="M894" s="3">
        <v>1.572679</v>
      </c>
      <c r="N894">
        <v>42</v>
      </c>
      <c r="O894">
        <v>0.00717309302123756</v>
      </c>
      <c r="P894">
        <v>2.63584204632423</v>
      </c>
      <c r="Q894" t="s">
        <v>157</v>
      </c>
      <c r="R894" t="s">
        <v>186</v>
      </c>
      <c r="S894" t="s">
        <v>187</v>
      </c>
      <c r="T894" t="s">
        <v>437</v>
      </c>
      <c r="U894" t="s">
        <v>4548</v>
      </c>
      <c r="V894" t="s">
        <v>439</v>
      </c>
      <c r="W894" t="s">
        <v>186</v>
      </c>
      <c r="X894" t="s">
        <v>187</v>
      </c>
      <c r="Y894" t="s">
        <v>4549</v>
      </c>
      <c r="Z894" t="s">
        <v>4550</v>
      </c>
      <c r="AA894" t="s">
        <v>209</v>
      </c>
      <c r="AB894" t="s">
        <v>187</v>
      </c>
      <c r="AC894" t="s">
        <v>4551</v>
      </c>
      <c r="AD894" t="s">
        <v>443</v>
      </c>
    </row>
    <row r="895" spans="1:30">
      <c r="A895" t="s">
        <v>4552</v>
      </c>
      <c r="B895" t="s">
        <v>4552</v>
      </c>
      <c r="C895" s="3">
        <v>238.919052</v>
      </c>
      <c r="D895" s="3">
        <v>11065</v>
      </c>
      <c r="E895" s="3">
        <v>235.370804</v>
      </c>
      <c r="F895" s="3">
        <v>9656</v>
      </c>
      <c r="G895" s="3">
        <v>371.664429</v>
      </c>
      <c r="H895" s="3">
        <v>18455</v>
      </c>
      <c r="I895" s="3">
        <v>143.846771</v>
      </c>
      <c r="J895" s="3">
        <v>7226</v>
      </c>
      <c r="K895" s="3">
        <v>39.287678</v>
      </c>
      <c r="L895" s="3">
        <v>2108</v>
      </c>
      <c r="M895" s="3">
        <v>119.699341</v>
      </c>
      <c r="N895">
        <v>5788</v>
      </c>
      <c r="O895">
        <v>0.000556801846294987</v>
      </c>
      <c r="P895">
        <v>-2.09568664755418</v>
      </c>
      <c r="Q895" t="s">
        <v>131</v>
      </c>
      <c r="R895" t="s">
        <v>136</v>
      </c>
      <c r="S895" t="s">
        <v>136</v>
      </c>
      <c r="T895" t="s">
        <v>2583</v>
      </c>
      <c r="U895" t="s">
        <v>4553</v>
      </c>
      <c r="V895" t="s">
        <v>136</v>
      </c>
      <c r="W895" t="s">
        <v>136</v>
      </c>
      <c r="X895" t="s">
        <v>136</v>
      </c>
      <c r="Y895" t="s">
        <v>654</v>
      </c>
      <c r="Z895" t="s">
        <v>4554</v>
      </c>
      <c r="AA895" t="s">
        <v>141</v>
      </c>
      <c r="AB895" t="s">
        <v>142</v>
      </c>
      <c r="AC895" t="s">
        <v>2586</v>
      </c>
      <c r="AD895" t="s">
        <v>2587</v>
      </c>
    </row>
    <row r="896" spans="1:30">
      <c r="A896" t="s">
        <v>4555</v>
      </c>
      <c r="B896" t="s">
        <v>4555</v>
      </c>
      <c r="C896" s="3">
        <v>1.228425</v>
      </c>
      <c r="D896" s="3">
        <v>56</v>
      </c>
      <c r="E896" s="3">
        <v>4.493734</v>
      </c>
      <c r="F896" s="3">
        <v>182</v>
      </c>
      <c r="G896" s="3">
        <v>1.369647</v>
      </c>
      <c r="H896" s="3">
        <v>67</v>
      </c>
      <c r="I896" s="3">
        <v>0.336578</v>
      </c>
      <c r="J896" s="3">
        <v>17</v>
      </c>
      <c r="K896" s="3">
        <v>0.350439</v>
      </c>
      <c r="L896" s="3">
        <v>19</v>
      </c>
      <c r="M896" s="3">
        <v>0.767342</v>
      </c>
      <c r="N896">
        <v>37</v>
      </c>
      <c r="O896">
        <v>0.00152852584242544</v>
      </c>
      <c r="P896">
        <v>-2.90652874493923</v>
      </c>
      <c r="Q896" t="s">
        <v>131</v>
      </c>
      <c r="R896" t="s">
        <v>190</v>
      </c>
      <c r="S896" t="s">
        <v>191</v>
      </c>
      <c r="T896" t="s">
        <v>4556</v>
      </c>
      <c r="U896" t="s">
        <v>4557</v>
      </c>
      <c r="V896" t="s">
        <v>4480</v>
      </c>
      <c r="W896" t="s">
        <v>190</v>
      </c>
      <c r="X896" t="s">
        <v>191</v>
      </c>
      <c r="Y896" t="s">
        <v>265</v>
      </c>
      <c r="Z896" t="s">
        <v>4558</v>
      </c>
      <c r="AA896" t="s">
        <v>83</v>
      </c>
      <c r="AB896" t="s">
        <v>191</v>
      </c>
      <c r="AC896" t="s">
        <v>4559</v>
      </c>
      <c r="AD896" t="s">
        <v>4560</v>
      </c>
    </row>
    <row r="897" spans="1:30">
      <c r="A897" t="s">
        <v>4561</v>
      </c>
      <c r="B897" t="s">
        <v>136</v>
      </c>
      <c r="C897" s="3">
        <v>7.467989</v>
      </c>
      <c r="D897" s="3">
        <v>52</v>
      </c>
      <c r="E897" s="3">
        <v>5.739693</v>
      </c>
      <c r="F897" s="3">
        <v>35</v>
      </c>
      <c r="G897" s="3">
        <v>9.641542</v>
      </c>
      <c r="H897" s="3">
        <v>72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>
        <v>0</v>
      </c>
      <c r="O897" s="16">
        <v>1.1111739895235e-9</v>
      </c>
      <c r="P897">
        <v>-7.17371824697198</v>
      </c>
      <c r="Q897" t="s">
        <v>131</v>
      </c>
      <c r="R897" t="s">
        <v>136</v>
      </c>
      <c r="S897" t="s">
        <v>136</v>
      </c>
      <c r="T897" t="s">
        <v>136</v>
      </c>
      <c r="U897" t="s">
        <v>136</v>
      </c>
      <c r="V897" t="s">
        <v>136</v>
      </c>
      <c r="W897" t="s">
        <v>136</v>
      </c>
      <c r="X897" t="s">
        <v>136</v>
      </c>
      <c r="Y897" t="s">
        <v>136</v>
      </c>
      <c r="Z897" t="s">
        <v>136</v>
      </c>
      <c r="AA897" t="s">
        <v>136</v>
      </c>
      <c r="AB897" t="s">
        <v>136</v>
      </c>
      <c r="AC897" t="s">
        <v>136</v>
      </c>
      <c r="AD897" t="s">
        <v>136</v>
      </c>
    </row>
    <row r="898" spans="1:30">
      <c r="A898" t="s">
        <v>4562</v>
      </c>
      <c r="B898" t="s">
        <v>4562</v>
      </c>
      <c r="C898" s="3">
        <v>14.74402</v>
      </c>
      <c r="D898" s="3">
        <v>678</v>
      </c>
      <c r="E898" s="3">
        <v>12.467279</v>
      </c>
      <c r="F898" s="3">
        <v>508</v>
      </c>
      <c r="G898" s="3">
        <v>39.986355</v>
      </c>
      <c r="H898" s="3">
        <v>1972</v>
      </c>
      <c r="I898" s="3">
        <v>3.215694</v>
      </c>
      <c r="J898" s="3">
        <v>161</v>
      </c>
      <c r="K898" s="3">
        <v>0.992526</v>
      </c>
      <c r="L898" s="3">
        <v>53</v>
      </c>
      <c r="M898" s="3">
        <v>3.189349</v>
      </c>
      <c r="N898">
        <v>154</v>
      </c>
      <c r="O898" s="16">
        <v>3.20488591212225e-8</v>
      </c>
      <c r="P898">
        <v>-3.60771755153985</v>
      </c>
      <c r="Q898" t="s">
        <v>131</v>
      </c>
      <c r="R898" t="s">
        <v>136</v>
      </c>
      <c r="S898" t="s">
        <v>136</v>
      </c>
      <c r="T898" t="s">
        <v>1608</v>
      </c>
      <c r="U898" t="s">
        <v>4563</v>
      </c>
      <c r="V898" t="s">
        <v>136</v>
      </c>
      <c r="W898" t="s">
        <v>305</v>
      </c>
      <c r="X898" t="s">
        <v>142</v>
      </c>
      <c r="Y898" t="s">
        <v>1377</v>
      </c>
      <c r="Z898" t="s">
        <v>4564</v>
      </c>
      <c r="AA898" t="s">
        <v>141</v>
      </c>
      <c r="AB898" t="s">
        <v>142</v>
      </c>
      <c r="AC898" t="s">
        <v>4565</v>
      </c>
      <c r="AD898" t="s">
        <v>1612</v>
      </c>
    </row>
    <row r="899" spans="1:30">
      <c r="A899" t="s">
        <v>4566</v>
      </c>
      <c r="B899" t="s">
        <v>4566</v>
      </c>
      <c r="C899" s="3">
        <v>1.34127</v>
      </c>
      <c r="D899" s="3">
        <v>39</v>
      </c>
      <c r="E899" s="3">
        <v>16.012362</v>
      </c>
      <c r="F899" s="3">
        <v>406</v>
      </c>
      <c r="G899" s="3">
        <v>3.840444</v>
      </c>
      <c r="H899" s="3">
        <v>118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>
        <v>0</v>
      </c>
      <c r="O899" s="16">
        <v>5.94138692179376e-12</v>
      </c>
      <c r="P899">
        <v>-8.27953181670903</v>
      </c>
      <c r="Q899" t="s">
        <v>131</v>
      </c>
      <c r="R899" t="s">
        <v>136</v>
      </c>
      <c r="S899" t="s">
        <v>136</v>
      </c>
      <c r="T899" t="s">
        <v>4567</v>
      </c>
      <c r="U899" t="s">
        <v>136</v>
      </c>
      <c r="V899" t="s">
        <v>136</v>
      </c>
      <c r="W899" t="s">
        <v>136</v>
      </c>
      <c r="X899" t="s">
        <v>136</v>
      </c>
      <c r="Y899" t="s">
        <v>4568</v>
      </c>
      <c r="Z899" t="s">
        <v>136</v>
      </c>
      <c r="AA899" t="s">
        <v>83</v>
      </c>
      <c r="AB899" t="s">
        <v>191</v>
      </c>
      <c r="AC899" t="s">
        <v>4569</v>
      </c>
      <c r="AD899" t="s">
        <v>184</v>
      </c>
    </row>
    <row r="900" spans="1:30">
      <c r="A900" t="s">
        <v>4570</v>
      </c>
      <c r="B900" t="s">
        <v>136</v>
      </c>
      <c r="C900" s="3">
        <v>1.80347</v>
      </c>
      <c r="D900" s="3">
        <v>75</v>
      </c>
      <c r="E900" s="3">
        <v>11.528102</v>
      </c>
      <c r="F900" s="3">
        <v>423</v>
      </c>
      <c r="G900" s="3">
        <v>2.010059</v>
      </c>
      <c r="H900" s="3">
        <v>90</v>
      </c>
      <c r="I900" s="3">
        <v>0.21722</v>
      </c>
      <c r="J900" s="3">
        <v>10</v>
      </c>
      <c r="K900" s="3">
        <v>0.187129</v>
      </c>
      <c r="L900" s="3">
        <v>9</v>
      </c>
      <c r="M900" s="3">
        <v>0.653746</v>
      </c>
      <c r="N900">
        <v>29</v>
      </c>
      <c r="O900" s="16">
        <v>2.53089682100903e-5</v>
      </c>
      <c r="P900">
        <v>-4.2561835306261</v>
      </c>
      <c r="Q900" t="s">
        <v>131</v>
      </c>
      <c r="R900" t="s">
        <v>136</v>
      </c>
      <c r="S900" t="s">
        <v>136</v>
      </c>
      <c r="T900" t="s">
        <v>136</v>
      </c>
      <c r="U900" t="s">
        <v>136</v>
      </c>
      <c r="V900" t="s">
        <v>136</v>
      </c>
      <c r="W900" t="s">
        <v>136</v>
      </c>
      <c r="X900" t="s">
        <v>136</v>
      </c>
      <c r="Y900" t="s">
        <v>136</v>
      </c>
      <c r="Z900" t="s">
        <v>136</v>
      </c>
      <c r="AA900" t="s">
        <v>136</v>
      </c>
      <c r="AB900" t="s">
        <v>136</v>
      </c>
      <c r="AC900" t="s">
        <v>136</v>
      </c>
      <c r="AD900" t="s">
        <v>136</v>
      </c>
    </row>
    <row r="901" spans="1:30">
      <c r="A901" t="s">
        <v>4571</v>
      </c>
      <c r="B901" t="s">
        <v>4571</v>
      </c>
      <c r="C901" s="3">
        <v>2.111832</v>
      </c>
      <c r="D901" s="3">
        <v>119</v>
      </c>
      <c r="E901" s="3">
        <v>0.295071</v>
      </c>
      <c r="F901" s="3">
        <v>15</v>
      </c>
      <c r="G901" s="3">
        <v>2.872595</v>
      </c>
      <c r="H901" s="3">
        <v>173</v>
      </c>
      <c r="I901" s="3">
        <v>11.959221</v>
      </c>
      <c r="J901" s="3">
        <v>729</v>
      </c>
      <c r="K901" s="3">
        <v>16.58573</v>
      </c>
      <c r="L901" s="3">
        <v>1079</v>
      </c>
      <c r="M901" s="3">
        <v>16.533169</v>
      </c>
      <c r="N901">
        <v>970</v>
      </c>
      <c r="O901">
        <v>0.00023551135093822</v>
      </c>
      <c r="P901">
        <v>2.50145190307359</v>
      </c>
      <c r="Q901" t="s">
        <v>157</v>
      </c>
      <c r="R901" t="s">
        <v>136</v>
      </c>
      <c r="S901" t="s">
        <v>136</v>
      </c>
      <c r="T901" t="s">
        <v>136</v>
      </c>
      <c r="U901" t="s">
        <v>136</v>
      </c>
      <c r="V901" t="s">
        <v>136</v>
      </c>
      <c r="W901" t="s">
        <v>136</v>
      </c>
      <c r="X901" t="s">
        <v>136</v>
      </c>
      <c r="Y901" t="s">
        <v>4572</v>
      </c>
      <c r="Z901" t="s">
        <v>136</v>
      </c>
      <c r="AA901" t="s">
        <v>136</v>
      </c>
      <c r="AB901" t="s">
        <v>136</v>
      </c>
      <c r="AC901" t="s">
        <v>4573</v>
      </c>
      <c r="AD901" t="s">
        <v>136</v>
      </c>
    </row>
    <row r="902" spans="1:30">
      <c r="A902" t="s">
        <v>4574</v>
      </c>
      <c r="B902" t="s">
        <v>4574</v>
      </c>
      <c r="C902" s="3">
        <v>1.529874</v>
      </c>
      <c r="D902" s="3">
        <v>27</v>
      </c>
      <c r="E902" s="3">
        <v>2.629413</v>
      </c>
      <c r="F902" s="3">
        <v>40</v>
      </c>
      <c r="G902" s="3">
        <v>2.74911</v>
      </c>
      <c r="H902" s="3">
        <v>51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>
        <v>0</v>
      </c>
      <c r="O902" s="16">
        <v>4.27870185609363e-8</v>
      </c>
      <c r="P902">
        <v>-6.7448802968869</v>
      </c>
      <c r="Q902" t="s">
        <v>131</v>
      </c>
      <c r="R902" t="s">
        <v>241</v>
      </c>
      <c r="S902" t="s">
        <v>242</v>
      </c>
      <c r="T902" t="s">
        <v>2256</v>
      </c>
      <c r="U902" t="s">
        <v>136</v>
      </c>
      <c r="V902" t="s">
        <v>136</v>
      </c>
      <c r="W902" t="s">
        <v>136</v>
      </c>
      <c r="X902" t="s">
        <v>136</v>
      </c>
      <c r="Y902" t="s">
        <v>2600</v>
      </c>
      <c r="Z902" t="s">
        <v>4575</v>
      </c>
      <c r="AA902" t="s">
        <v>248</v>
      </c>
      <c r="AB902" t="s">
        <v>242</v>
      </c>
      <c r="AC902" t="s">
        <v>3638</v>
      </c>
      <c r="AD902" t="s">
        <v>144</v>
      </c>
    </row>
    <row r="903" spans="1:30">
      <c r="A903" t="s">
        <v>4576</v>
      </c>
      <c r="B903" t="s">
        <v>4576</v>
      </c>
      <c r="C903" s="3">
        <v>320.645905</v>
      </c>
      <c r="D903" s="3">
        <v>15151</v>
      </c>
      <c r="E903" s="3">
        <v>685.236389</v>
      </c>
      <c r="F903" s="3">
        <v>28680</v>
      </c>
      <c r="G903" s="3">
        <v>281.128143</v>
      </c>
      <c r="H903" s="3">
        <v>14242</v>
      </c>
      <c r="I903" s="3">
        <v>155.828705</v>
      </c>
      <c r="J903" s="3">
        <v>7986</v>
      </c>
      <c r="K903" s="3">
        <v>78.524384</v>
      </c>
      <c r="L903" s="3">
        <v>4297</v>
      </c>
      <c r="M903" s="3">
        <v>137.682693</v>
      </c>
      <c r="N903">
        <v>6793</v>
      </c>
      <c r="O903">
        <v>0.000295098255374916</v>
      </c>
      <c r="P903">
        <v>-2.54715967045607</v>
      </c>
      <c r="Q903" t="s">
        <v>131</v>
      </c>
      <c r="R903" t="s">
        <v>136</v>
      </c>
      <c r="S903" t="s">
        <v>136</v>
      </c>
      <c r="T903" t="s">
        <v>4577</v>
      </c>
      <c r="U903" t="s">
        <v>4578</v>
      </c>
      <c r="V903" t="s">
        <v>136</v>
      </c>
      <c r="W903" t="s">
        <v>136</v>
      </c>
      <c r="X903" t="s">
        <v>136</v>
      </c>
      <c r="Y903" t="s">
        <v>654</v>
      </c>
      <c r="Z903" t="s">
        <v>4579</v>
      </c>
      <c r="AA903" t="s">
        <v>164</v>
      </c>
      <c r="AB903" t="s">
        <v>165</v>
      </c>
      <c r="AC903" t="s">
        <v>4580</v>
      </c>
      <c r="AD903" t="s">
        <v>4581</v>
      </c>
    </row>
    <row r="904" spans="1:30">
      <c r="A904" t="s">
        <v>4582</v>
      </c>
      <c r="B904" t="s">
        <v>4582</v>
      </c>
      <c r="C904" s="3">
        <v>1.493412</v>
      </c>
      <c r="D904" s="3">
        <v>40</v>
      </c>
      <c r="E904" s="3">
        <v>2.916728</v>
      </c>
      <c r="F904" s="3">
        <v>69</v>
      </c>
      <c r="G904" s="3">
        <v>2.610808</v>
      </c>
      <c r="H904" s="3">
        <v>74</v>
      </c>
      <c r="I904" s="3">
        <v>0</v>
      </c>
      <c r="J904" s="3">
        <v>0</v>
      </c>
      <c r="K904" s="3">
        <v>0.294717</v>
      </c>
      <c r="L904" s="3">
        <v>9</v>
      </c>
      <c r="M904" s="3">
        <v>0</v>
      </c>
      <c r="N904">
        <v>0</v>
      </c>
      <c r="O904">
        <v>0.000261677759920768</v>
      </c>
      <c r="P904">
        <v>-4.34555826208572</v>
      </c>
      <c r="Q904" t="s">
        <v>131</v>
      </c>
      <c r="R904" t="s">
        <v>136</v>
      </c>
      <c r="S904" t="s">
        <v>136</v>
      </c>
      <c r="T904" t="s">
        <v>168</v>
      </c>
      <c r="U904" t="s">
        <v>4583</v>
      </c>
      <c r="V904" t="s">
        <v>136</v>
      </c>
      <c r="W904" t="s">
        <v>136</v>
      </c>
      <c r="X904" t="s">
        <v>136</v>
      </c>
      <c r="Y904" t="s">
        <v>4584</v>
      </c>
      <c r="Z904" t="s">
        <v>4585</v>
      </c>
      <c r="AA904" t="s">
        <v>164</v>
      </c>
      <c r="AB904" t="s">
        <v>165</v>
      </c>
      <c r="AC904" t="s">
        <v>4586</v>
      </c>
      <c r="AD904" t="s">
        <v>176</v>
      </c>
    </row>
    <row r="905" spans="1:30">
      <c r="A905" t="s">
        <v>4587</v>
      </c>
      <c r="B905" t="s">
        <v>4587</v>
      </c>
      <c r="C905" s="3">
        <v>35.320827</v>
      </c>
      <c r="D905" s="3">
        <v>702</v>
      </c>
      <c r="E905" s="3">
        <v>84.700615</v>
      </c>
      <c r="F905" s="3">
        <v>1491</v>
      </c>
      <c r="G905" s="3">
        <v>18.748217</v>
      </c>
      <c r="H905" s="3">
        <v>400</v>
      </c>
      <c r="I905" s="3">
        <v>9.64599</v>
      </c>
      <c r="J905" s="3">
        <v>208</v>
      </c>
      <c r="K905" s="3">
        <v>13.297512</v>
      </c>
      <c r="L905" s="3">
        <v>307</v>
      </c>
      <c r="M905" s="3">
        <v>11.379953</v>
      </c>
      <c r="N905">
        <v>237</v>
      </c>
      <c r="O905">
        <v>0.000614930832192142</v>
      </c>
      <c r="P905">
        <v>-2.74289897153832</v>
      </c>
      <c r="Q905" t="s">
        <v>131</v>
      </c>
      <c r="R905" t="s">
        <v>136</v>
      </c>
      <c r="S905" t="s">
        <v>136</v>
      </c>
      <c r="T905" t="s">
        <v>2881</v>
      </c>
      <c r="U905" t="s">
        <v>136</v>
      </c>
      <c r="V905" t="s">
        <v>136</v>
      </c>
      <c r="W905" t="s">
        <v>136</v>
      </c>
      <c r="X905" t="s">
        <v>136</v>
      </c>
      <c r="Y905" t="s">
        <v>2882</v>
      </c>
      <c r="Z905" t="s">
        <v>3275</v>
      </c>
      <c r="AA905" t="s">
        <v>164</v>
      </c>
      <c r="AB905" t="s">
        <v>165</v>
      </c>
      <c r="AC905" t="s">
        <v>4588</v>
      </c>
      <c r="AD905" t="s">
        <v>2885</v>
      </c>
    </row>
    <row r="906" spans="1:30">
      <c r="A906" t="s">
        <v>4589</v>
      </c>
      <c r="B906" t="s">
        <v>4589</v>
      </c>
      <c r="C906" s="3">
        <v>0.400628</v>
      </c>
      <c r="D906" s="3">
        <v>10</v>
      </c>
      <c r="E906" s="3">
        <v>0.157125</v>
      </c>
      <c r="F906" s="3">
        <v>4</v>
      </c>
      <c r="G906" s="3">
        <v>0.14769</v>
      </c>
      <c r="H906" s="3">
        <v>4</v>
      </c>
      <c r="I906" s="3">
        <v>8.358254</v>
      </c>
      <c r="J906" s="3">
        <v>225</v>
      </c>
      <c r="K906" s="3">
        <v>2.808397</v>
      </c>
      <c r="L906" s="3">
        <v>81</v>
      </c>
      <c r="M906" s="3">
        <v>2.111769</v>
      </c>
      <c r="N906">
        <v>55</v>
      </c>
      <c r="O906">
        <v>0.000126561098787086</v>
      </c>
      <c r="P906">
        <v>3.23174554119903</v>
      </c>
      <c r="Q906" t="s">
        <v>157</v>
      </c>
      <c r="R906" t="s">
        <v>136</v>
      </c>
      <c r="S906" t="s">
        <v>136</v>
      </c>
      <c r="T906" t="s">
        <v>4590</v>
      </c>
      <c r="U906" t="s">
        <v>4591</v>
      </c>
      <c r="V906" t="s">
        <v>662</v>
      </c>
      <c r="W906" t="s">
        <v>136</v>
      </c>
      <c r="X906" t="s">
        <v>136</v>
      </c>
      <c r="Y906" t="s">
        <v>4592</v>
      </c>
      <c r="Z906" t="s">
        <v>4593</v>
      </c>
      <c r="AA906" t="s">
        <v>164</v>
      </c>
      <c r="AB906" t="s">
        <v>165</v>
      </c>
      <c r="AC906" t="s">
        <v>4594</v>
      </c>
      <c r="AD906" t="s">
        <v>4595</v>
      </c>
    </row>
    <row r="907" spans="1:30">
      <c r="A907" t="s">
        <v>4596</v>
      </c>
      <c r="B907" t="s">
        <v>4596</v>
      </c>
      <c r="C907" s="3">
        <v>31.220438</v>
      </c>
      <c r="D907" s="3">
        <v>1116</v>
      </c>
      <c r="E907" s="3">
        <v>26.973434</v>
      </c>
      <c r="F907" s="3">
        <v>854</v>
      </c>
      <c r="G907" s="3">
        <v>60.04731</v>
      </c>
      <c r="H907" s="3">
        <v>2302</v>
      </c>
      <c r="I907" s="3">
        <v>10.536022</v>
      </c>
      <c r="J907" s="3">
        <v>409</v>
      </c>
      <c r="K907" s="3">
        <v>8.4327</v>
      </c>
      <c r="L907" s="3">
        <v>350</v>
      </c>
      <c r="M907" s="3">
        <v>17.054985</v>
      </c>
      <c r="N907">
        <v>637</v>
      </c>
      <c r="O907" s="16">
        <v>1.66458786449385e-5</v>
      </c>
      <c r="P907">
        <v>-2.26960429373675</v>
      </c>
      <c r="Q907" t="s">
        <v>131</v>
      </c>
      <c r="R907" t="s">
        <v>594</v>
      </c>
      <c r="S907" t="s">
        <v>165</v>
      </c>
      <c r="T907" t="s">
        <v>136</v>
      </c>
      <c r="U907" t="s">
        <v>4597</v>
      </c>
      <c r="V907" t="s">
        <v>136</v>
      </c>
      <c r="W907" t="s">
        <v>594</v>
      </c>
      <c r="X907" t="s">
        <v>165</v>
      </c>
      <c r="Y907" t="s">
        <v>4598</v>
      </c>
      <c r="Z907" t="s">
        <v>4599</v>
      </c>
      <c r="AA907" t="s">
        <v>164</v>
      </c>
      <c r="AB907" t="s">
        <v>165</v>
      </c>
      <c r="AC907" t="s">
        <v>4600</v>
      </c>
      <c r="AD907" t="s">
        <v>136</v>
      </c>
    </row>
    <row r="908" spans="1:30">
      <c r="A908" t="s">
        <v>4601</v>
      </c>
      <c r="B908" t="s">
        <v>4601</v>
      </c>
      <c r="C908" s="3">
        <v>150.996597</v>
      </c>
      <c r="D908" s="3">
        <v>8227</v>
      </c>
      <c r="E908" s="3">
        <v>209.870667</v>
      </c>
      <c r="F908" s="3">
        <v>10129</v>
      </c>
      <c r="G908" s="3">
        <v>109.631966</v>
      </c>
      <c r="H908" s="3">
        <v>6404</v>
      </c>
      <c r="I908" s="3">
        <v>14.700009</v>
      </c>
      <c r="J908" s="3">
        <v>869</v>
      </c>
      <c r="K908" s="3">
        <v>8.059604</v>
      </c>
      <c r="L908" s="3">
        <v>509</v>
      </c>
      <c r="M908" s="3">
        <v>28.979939</v>
      </c>
      <c r="N908">
        <v>1649</v>
      </c>
      <c r="O908" s="16">
        <v>5.37168422744626e-8</v>
      </c>
      <c r="P908">
        <v>-3.76436048353116</v>
      </c>
      <c r="Q908" t="s">
        <v>131</v>
      </c>
      <c r="R908" t="s">
        <v>136</v>
      </c>
      <c r="S908" t="s">
        <v>136</v>
      </c>
      <c r="T908" t="s">
        <v>1966</v>
      </c>
      <c r="U908" t="s">
        <v>4602</v>
      </c>
      <c r="V908" t="s">
        <v>1968</v>
      </c>
      <c r="W908" t="s">
        <v>136</v>
      </c>
      <c r="X908" t="s">
        <v>136</v>
      </c>
      <c r="Y908" t="s">
        <v>1969</v>
      </c>
      <c r="Z908" t="s">
        <v>4603</v>
      </c>
      <c r="AA908" t="s">
        <v>164</v>
      </c>
      <c r="AB908" t="s">
        <v>165</v>
      </c>
      <c r="AC908" t="s">
        <v>1971</v>
      </c>
      <c r="AD908" t="s">
        <v>1972</v>
      </c>
    </row>
    <row r="909" spans="1:30">
      <c r="A909" t="s">
        <v>4604</v>
      </c>
      <c r="B909" t="s">
        <v>136</v>
      </c>
      <c r="C909" s="3">
        <v>6.080203</v>
      </c>
      <c r="D909" s="3">
        <v>126</v>
      </c>
      <c r="E909" s="3">
        <v>2.629851</v>
      </c>
      <c r="F909" s="3">
        <v>49</v>
      </c>
      <c r="G909" s="3">
        <v>4.827622</v>
      </c>
      <c r="H909" s="3">
        <v>108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>
        <v>0</v>
      </c>
      <c r="O909" s="16">
        <v>1.33391325162975e-12</v>
      </c>
      <c r="P909">
        <v>-7.91856755196433</v>
      </c>
      <c r="Q909" t="s">
        <v>131</v>
      </c>
      <c r="R909" t="s">
        <v>136</v>
      </c>
      <c r="S909" t="s">
        <v>136</v>
      </c>
      <c r="T909" t="s">
        <v>136</v>
      </c>
      <c r="U909" t="s">
        <v>136</v>
      </c>
      <c r="V909" t="s">
        <v>136</v>
      </c>
      <c r="W909" t="s">
        <v>136</v>
      </c>
      <c r="X909" t="s">
        <v>136</v>
      </c>
      <c r="Y909" t="s">
        <v>136</v>
      </c>
      <c r="Z909" t="s">
        <v>136</v>
      </c>
      <c r="AA909" t="s">
        <v>136</v>
      </c>
      <c r="AB909" t="s">
        <v>136</v>
      </c>
      <c r="AC909" t="s">
        <v>136</v>
      </c>
      <c r="AD909" t="s">
        <v>136</v>
      </c>
    </row>
    <row r="910" spans="1:30">
      <c r="A910" t="s">
        <v>4605</v>
      </c>
      <c r="B910" t="s">
        <v>136</v>
      </c>
      <c r="C910" s="3">
        <v>0</v>
      </c>
      <c r="D910" s="3">
        <v>0</v>
      </c>
      <c r="E910" s="3">
        <v>0</v>
      </c>
      <c r="F910" s="3">
        <v>0</v>
      </c>
      <c r="G910" s="3">
        <v>0.306487</v>
      </c>
      <c r="H910" s="3">
        <v>4</v>
      </c>
      <c r="I910" s="3">
        <v>3.268585</v>
      </c>
      <c r="J910" s="3">
        <v>41</v>
      </c>
      <c r="K910" s="3">
        <v>3.986322</v>
      </c>
      <c r="L910" s="3">
        <v>54</v>
      </c>
      <c r="M910" s="3">
        <v>3.784797</v>
      </c>
      <c r="N910">
        <v>46</v>
      </c>
      <c r="O910">
        <v>0.00100171296653358</v>
      </c>
      <c r="P910">
        <v>3.75197468872533</v>
      </c>
      <c r="Q910" t="s">
        <v>157</v>
      </c>
      <c r="R910" t="s">
        <v>3243</v>
      </c>
      <c r="S910" t="s">
        <v>3244</v>
      </c>
      <c r="T910" t="s">
        <v>3245</v>
      </c>
      <c r="U910" t="s">
        <v>4606</v>
      </c>
      <c r="V910" t="s">
        <v>136</v>
      </c>
      <c r="W910" t="s">
        <v>170</v>
      </c>
      <c r="X910" t="s">
        <v>171</v>
      </c>
      <c r="Y910" t="s">
        <v>4607</v>
      </c>
      <c r="Z910" t="s">
        <v>4608</v>
      </c>
      <c r="AA910" t="s">
        <v>174</v>
      </c>
      <c r="AB910" t="s">
        <v>171</v>
      </c>
      <c r="AC910" t="s">
        <v>4609</v>
      </c>
      <c r="AD910" t="s">
        <v>745</v>
      </c>
    </row>
    <row r="911" spans="1:30">
      <c r="A911" t="s">
        <v>4610</v>
      </c>
      <c r="B911" t="s">
        <v>136</v>
      </c>
      <c r="C911" s="3">
        <v>23.164104</v>
      </c>
      <c r="D911" s="3">
        <v>756</v>
      </c>
      <c r="E911" s="3">
        <v>61.980259</v>
      </c>
      <c r="F911" s="3">
        <v>1790</v>
      </c>
      <c r="G911" s="3">
        <v>12.975741</v>
      </c>
      <c r="H911" s="3">
        <v>454</v>
      </c>
      <c r="I911" s="3">
        <v>5.372098</v>
      </c>
      <c r="J911" s="3">
        <v>190</v>
      </c>
      <c r="K911" s="3">
        <v>3.090944</v>
      </c>
      <c r="L911" s="3">
        <v>117</v>
      </c>
      <c r="M911" s="3">
        <v>9.917165</v>
      </c>
      <c r="N911">
        <v>338</v>
      </c>
      <c r="O911">
        <v>0.00039104534827499</v>
      </c>
      <c r="P911">
        <v>-3.08095502321877</v>
      </c>
      <c r="Q911" t="s">
        <v>131</v>
      </c>
      <c r="R911" t="s">
        <v>136</v>
      </c>
      <c r="S911" t="s">
        <v>136</v>
      </c>
      <c r="T911" t="s">
        <v>136</v>
      </c>
      <c r="U911" t="s">
        <v>136</v>
      </c>
      <c r="V911" t="s">
        <v>136</v>
      </c>
      <c r="W911" t="s">
        <v>136</v>
      </c>
      <c r="X911" t="s">
        <v>136</v>
      </c>
      <c r="Y911" t="s">
        <v>136</v>
      </c>
      <c r="Z911" t="s">
        <v>136</v>
      </c>
      <c r="AA911" t="s">
        <v>136</v>
      </c>
      <c r="AB911" t="s">
        <v>136</v>
      </c>
      <c r="AC911" t="s">
        <v>4611</v>
      </c>
      <c r="AD911" t="s">
        <v>136</v>
      </c>
    </row>
    <row r="912" spans="1:30">
      <c r="A912" t="s">
        <v>4612</v>
      </c>
      <c r="B912" t="s">
        <v>4612</v>
      </c>
      <c r="C912" s="3">
        <v>0.247617</v>
      </c>
      <c r="D912" s="3">
        <v>37</v>
      </c>
      <c r="E912" s="3">
        <v>0.205075</v>
      </c>
      <c r="F912" s="3">
        <v>27</v>
      </c>
      <c r="G912" s="3">
        <v>0.271203</v>
      </c>
      <c r="H912" s="3">
        <v>43</v>
      </c>
      <c r="I912" s="3">
        <v>1.911555</v>
      </c>
      <c r="J912" s="3">
        <v>303</v>
      </c>
      <c r="K912" s="3">
        <v>2.130187</v>
      </c>
      <c r="L912" s="3">
        <v>360</v>
      </c>
      <c r="M912" s="3">
        <v>0.973402</v>
      </c>
      <c r="N912">
        <v>149</v>
      </c>
      <c r="O912">
        <v>0.000224857522241346</v>
      </c>
      <c r="P912">
        <v>2.02584563833282</v>
      </c>
      <c r="Q912" t="s">
        <v>157</v>
      </c>
      <c r="R912" t="s">
        <v>1427</v>
      </c>
      <c r="S912" t="s">
        <v>538</v>
      </c>
      <c r="T912" t="s">
        <v>4613</v>
      </c>
      <c r="U912" t="s">
        <v>4614</v>
      </c>
      <c r="V912" t="s">
        <v>264</v>
      </c>
      <c r="W912" t="s">
        <v>190</v>
      </c>
      <c r="X912" t="s">
        <v>191</v>
      </c>
      <c r="Y912" t="s">
        <v>1318</v>
      </c>
      <c r="Z912" t="s">
        <v>4615</v>
      </c>
      <c r="AA912" t="s">
        <v>164</v>
      </c>
      <c r="AB912" t="s">
        <v>165</v>
      </c>
      <c r="AC912" t="s">
        <v>4616</v>
      </c>
      <c r="AD912" t="s">
        <v>2189</v>
      </c>
    </row>
    <row r="913" spans="1:30">
      <c r="A913" t="s">
        <v>4617</v>
      </c>
      <c r="B913" t="s">
        <v>4617</v>
      </c>
      <c r="C913" s="3">
        <v>6.246681</v>
      </c>
      <c r="D913" s="3">
        <v>129</v>
      </c>
      <c r="E913" s="3">
        <v>7.334162</v>
      </c>
      <c r="F913" s="3">
        <v>134</v>
      </c>
      <c r="G913" s="3">
        <v>5.301646</v>
      </c>
      <c r="H913" s="3">
        <v>118</v>
      </c>
      <c r="I913" s="3">
        <v>0.254908</v>
      </c>
      <c r="J913" s="3">
        <v>6</v>
      </c>
      <c r="K913" s="3">
        <v>0.366559</v>
      </c>
      <c r="L913" s="3">
        <v>9</v>
      </c>
      <c r="M913" s="3">
        <v>1.775639</v>
      </c>
      <c r="N913">
        <v>39</v>
      </c>
      <c r="O913">
        <v>0.000138888136379144</v>
      </c>
      <c r="P913">
        <v>-3.34822361654457</v>
      </c>
      <c r="Q913" t="s">
        <v>131</v>
      </c>
      <c r="R913" t="s">
        <v>136</v>
      </c>
      <c r="S913" t="s">
        <v>136</v>
      </c>
      <c r="T913" t="s">
        <v>2881</v>
      </c>
      <c r="U913" t="s">
        <v>136</v>
      </c>
      <c r="V913" t="s">
        <v>136</v>
      </c>
      <c r="W913" t="s">
        <v>136</v>
      </c>
      <c r="X913" t="s">
        <v>136</v>
      </c>
      <c r="Y913" t="s">
        <v>2882</v>
      </c>
      <c r="Z913" t="s">
        <v>2883</v>
      </c>
      <c r="AA913" t="s">
        <v>164</v>
      </c>
      <c r="AB913" t="s">
        <v>165</v>
      </c>
      <c r="AC913" t="s">
        <v>4618</v>
      </c>
      <c r="AD913" t="s">
        <v>2885</v>
      </c>
    </row>
    <row r="914" spans="1:30">
      <c r="A914" t="s">
        <v>4619</v>
      </c>
      <c r="B914" t="s">
        <v>4619</v>
      </c>
      <c r="C914" s="3">
        <v>1.790723</v>
      </c>
      <c r="D914" s="3">
        <v>168</v>
      </c>
      <c r="E914" s="3">
        <v>1.617741</v>
      </c>
      <c r="F914" s="3">
        <v>134</v>
      </c>
      <c r="G914" s="3">
        <v>1.508447</v>
      </c>
      <c r="H914" s="3">
        <v>152</v>
      </c>
      <c r="I914" s="3">
        <v>0.783057</v>
      </c>
      <c r="J914" s="3">
        <v>80</v>
      </c>
      <c r="K914" s="3">
        <v>0.487949</v>
      </c>
      <c r="L914" s="3">
        <v>53</v>
      </c>
      <c r="M914" s="3">
        <v>0.532309</v>
      </c>
      <c r="N914">
        <v>52</v>
      </c>
      <c r="O914" s="16">
        <v>3.53961194381678e-5</v>
      </c>
      <c r="P914">
        <v>-2.10749685971137</v>
      </c>
      <c r="Q914" t="s">
        <v>131</v>
      </c>
      <c r="R914" t="s">
        <v>136</v>
      </c>
      <c r="S914" t="s">
        <v>136</v>
      </c>
      <c r="T914" t="s">
        <v>2185</v>
      </c>
      <c r="U914" t="s">
        <v>4620</v>
      </c>
      <c r="V914" t="s">
        <v>264</v>
      </c>
      <c r="W914" t="s">
        <v>190</v>
      </c>
      <c r="X914" t="s">
        <v>191</v>
      </c>
      <c r="Y914" t="s">
        <v>1318</v>
      </c>
      <c r="Z914" t="s">
        <v>4621</v>
      </c>
      <c r="AA914" t="s">
        <v>164</v>
      </c>
      <c r="AB914" t="s">
        <v>165</v>
      </c>
      <c r="AC914" t="s">
        <v>313</v>
      </c>
      <c r="AD914" t="s">
        <v>2189</v>
      </c>
    </row>
    <row r="915" spans="1:30">
      <c r="A915" t="s">
        <v>4622</v>
      </c>
      <c r="B915" t="s">
        <v>136</v>
      </c>
      <c r="C915" s="3">
        <v>2.055525</v>
      </c>
      <c r="D915" s="3">
        <v>83</v>
      </c>
      <c r="E915" s="3">
        <v>0.861106</v>
      </c>
      <c r="F915" s="3">
        <v>31</v>
      </c>
      <c r="G915" s="3">
        <v>1.754196</v>
      </c>
      <c r="H915" s="3">
        <v>76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>
        <v>0</v>
      </c>
      <c r="O915" s="16">
        <v>2.2103711697575e-10</v>
      </c>
      <c r="P915">
        <v>-7.36638954642842</v>
      </c>
      <c r="Q915" t="s">
        <v>131</v>
      </c>
      <c r="R915" t="s">
        <v>136</v>
      </c>
      <c r="S915" t="s">
        <v>136</v>
      </c>
      <c r="T915" t="s">
        <v>136</v>
      </c>
      <c r="U915" t="s">
        <v>136</v>
      </c>
      <c r="V915" t="s">
        <v>136</v>
      </c>
      <c r="W915" t="s">
        <v>136</v>
      </c>
      <c r="X915" t="s">
        <v>136</v>
      </c>
      <c r="Y915" t="s">
        <v>136</v>
      </c>
      <c r="Z915" t="s">
        <v>136</v>
      </c>
      <c r="AA915" t="s">
        <v>136</v>
      </c>
      <c r="AB915" t="s">
        <v>136</v>
      </c>
      <c r="AC915" t="s">
        <v>136</v>
      </c>
      <c r="AD915" t="s">
        <v>136</v>
      </c>
    </row>
    <row r="916" spans="1:30">
      <c r="A916" t="s">
        <v>4623</v>
      </c>
      <c r="B916" t="s">
        <v>4623</v>
      </c>
      <c r="C916" s="3">
        <v>0.565926</v>
      </c>
      <c r="D916" s="3">
        <v>26</v>
      </c>
      <c r="E916" s="3">
        <v>0</v>
      </c>
      <c r="F916" s="3">
        <v>0</v>
      </c>
      <c r="G916" s="3">
        <v>0.227243</v>
      </c>
      <c r="H916" s="3">
        <v>11</v>
      </c>
      <c r="I916" s="3">
        <v>12.025179</v>
      </c>
      <c r="J916" s="3">
        <v>583</v>
      </c>
      <c r="K916" s="3">
        <v>22.692341</v>
      </c>
      <c r="L916" s="3">
        <v>1175</v>
      </c>
      <c r="M916" s="3">
        <v>3.580448</v>
      </c>
      <c r="N916">
        <v>168</v>
      </c>
      <c r="O916" s="16">
        <v>2.24269953527506e-6</v>
      </c>
      <c r="P916">
        <v>4.56641059684844</v>
      </c>
      <c r="Q916" t="s">
        <v>157</v>
      </c>
      <c r="R916" t="s">
        <v>241</v>
      </c>
      <c r="S916" t="s">
        <v>242</v>
      </c>
      <c r="T916" t="s">
        <v>4624</v>
      </c>
      <c r="U916" t="s">
        <v>4625</v>
      </c>
      <c r="V916" t="s">
        <v>1260</v>
      </c>
      <c r="W916" t="s">
        <v>371</v>
      </c>
      <c r="X916" t="s">
        <v>293</v>
      </c>
      <c r="Y916" t="s">
        <v>4626</v>
      </c>
      <c r="Z916" t="s">
        <v>4627</v>
      </c>
      <c r="AA916" t="s">
        <v>419</v>
      </c>
      <c r="AB916" t="s">
        <v>413</v>
      </c>
      <c r="AC916" t="s">
        <v>4628</v>
      </c>
      <c r="AD916" t="s">
        <v>155</v>
      </c>
    </row>
    <row r="917" spans="1:30">
      <c r="A917" t="s">
        <v>4629</v>
      </c>
      <c r="B917" t="s">
        <v>4629</v>
      </c>
      <c r="C917" s="3">
        <v>125.714462</v>
      </c>
      <c r="D917" s="3">
        <v>6128</v>
      </c>
      <c r="E917" s="3">
        <v>406.61734</v>
      </c>
      <c r="F917" s="3">
        <v>17556</v>
      </c>
      <c r="G917" s="3">
        <v>113.63942</v>
      </c>
      <c r="H917" s="3">
        <v>5939</v>
      </c>
      <c r="I917" s="3">
        <v>10.319856</v>
      </c>
      <c r="J917" s="3">
        <v>546</v>
      </c>
      <c r="K917" s="3">
        <v>15.024533</v>
      </c>
      <c r="L917" s="3">
        <v>849</v>
      </c>
      <c r="M917" s="3">
        <v>54.59412</v>
      </c>
      <c r="N917">
        <v>2779</v>
      </c>
      <c r="O917">
        <v>0.000107707290933784</v>
      </c>
      <c r="P917">
        <v>-3.55648066913836</v>
      </c>
      <c r="Q917" t="s">
        <v>131</v>
      </c>
      <c r="R917" t="s">
        <v>1427</v>
      </c>
      <c r="S917" t="s">
        <v>538</v>
      </c>
      <c r="T917" t="s">
        <v>3467</v>
      </c>
      <c r="U917" t="s">
        <v>136</v>
      </c>
      <c r="V917" t="s">
        <v>136</v>
      </c>
      <c r="W917" t="s">
        <v>136</v>
      </c>
      <c r="X917" t="s">
        <v>136</v>
      </c>
      <c r="Y917" t="s">
        <v>4630</v>
      </c>
      <c r="Z917" t="s">
        <v>4631</v>
      </c>
      <c r="AA917" t="s">
        <v>164</v>
      </c>
      <c r="AB917" t="s">
        <v>165</v>
      </c>
      <c r="AC917" t="s">
        <v>4632</v>
      </c>
      <c r="AD917" t="s">
        <v>281</v>
      </c>
    </row>
    <row r="918" spans="1:30">
      <c r="A918" t="s">
        <v>4633</v>
      </c>
      <c r="B918" t="s">
        <v>4633</v>
      </c>
      <c r="C918" s="3">
        <v>5.758706</v>
      </c>
      <c r="D918" s="3">
        <v>273</v>
      </c>
      <c r="E918" s="3">
        <v>1.676839</v>
      </c>
      <c r="F918" s="3">
        <v>71</v>
      </c>
      <c r="G918" s="3">
        <v>1.7398</v>
      </c>
      <c r="H918" s="3">
        <v>89</v>
      </c>
      <c r="I918" s="3">
        <v>25.174028</v>
      </c>
      <c r="J918" s="3">
        <v>1294</v>
      </c>
      <c r="K918" s="3">
        <v>28.245594</v>
      </c>
      <c r="L918" s="3">
        <v>1550</v>
      </c>
      <c r="M918" s="3">
        <v>12.366422</v>
      </c>
      <c r="N918">
        <v>612</v>
      </c>
      <c r="O918">
        <v>0.000365358418593254</v>
      </c>
      <c r="P918">
        <v>2.1782506904958</v>
      </c>
      <c r="Q918" t="s">
        <v>157</v>
      </c>
      <c r="R918" t="s">
        <v>241</v>
      </c>
      <c r="S918" t="s">
        <v>242</v>
      </c>
      <c r="T918" t="s">
        <v>4634</v>
      </c>
      <c r="U918" t="s">
        <v>4635</v>
      </c>
      <c r="V918" t="s">
        <v>590</v>
      </c>
      <c r="W918" t="s">
        <v>241</v>
      </c>
      <c r="X918" t="s">
        <v>242</v>
      </c>
      <c r="Y918" t="s">
        <v>649</v>
      </c>
      <c r="Z918" t="s">
        <v>4636</v>
      </c>
      <c r="AA918" t="s">
        <v>248</v>
      </c>
      <c r="AB918" t="s">
        <v>242</v>
      </c>
      <c r="AC918" t="s">
        <v>4637</v>
      </c>
      <c r="AD918" t="s">
        <v>4638</v>
      </c>
    </row>
    <row r="919" spans="1:30">
      <c r="A919" t="s">
        <v>4639</v>
      </c>
      <c r="B919" t="s">
        <v>4639</v>
      </c>
      <c r="C919" s="3">
        <v>162.544571</v>
      </c>
      <c r="D919" s="3">
        <v>5312</v>
      </c>
      <c r="E919" s="3">
        <v>331.753723</v>
      </c>
      <c r="F919" s="3">
        <v>9603</v>
      </c>
      <c r="G919" s="3">
        <v>179.011795</v>
      </c>
      <c r="H919" s="3">
        <v>6272</v>
      </c>
      <c r="I919" s="3">
        <v>57.890976</v>
      </c>
      <c r="J919" s="3">
        <v>2052</v>
      </c>
      <c r="K919" s="3">
        <v>45.468594</v>
      </c>
      <c r="L919" s="3">
        <v>1721</v>
      </c>
      <c r="M919" s="3">
        <v>134.706696</v>
      </c>
      <c r="N919">
        <v>4596</v>
      </c>
      <c r="O919">
        <v>0.0032863389177072</v>
      </c>
      <c r="P919">
        <v>-2.19998439425946</v>
      </c>
      <c r="Q919" t="s">
        <v>131</v>
      </c>
      <c r="R919" t="s">
        <v>190</v>
      </c>
      <c r="S919" t="s">
        <v>191</v>
      </c>
      <c r="T919" t="s">
        <v>4640</v>
      </c>
      <c r="U919" t="s">
        <v>4641</v>
      </c>
      <c r="V919" t="s">
        <v>136</v>
      </c>
      <c r="W919" t="s">
        <v>190</v>
      </c>
      <c r="X919" t="s">
        <v>191</v>
      </c>
      <c r="Y919" t="s">
        <v>4642</v>
      </c>
      <c r="Z919" t="s">
        <v>4643</v>
      </c>
      <c r="AA919" t="s">
        <v>83</v>
      </c>
      <c r="AB919" t="s">
        <v>191</v>
      </c>
      <c r="AC919" t="s">
        <v>4644</v>
      </c>
      <c r="AD919" t="s">
        <v>4645</v>
      </c>
    </row>
    <row r="920" spans="1:30">
      <c r="A920" t="s">
        <v>4646</v>
      </c>
      <c r="B920" t="s">
        <v>136</v>
      </c>
      <c r="C920" s="3">
        <v>0.077332</v>
      </c>
      <c r="D920" s="3">
        <v>3</v>
      </c>
      <c r="E920" s="3">
        <v>0</v>
      </c>
      <c r="F920" s="3">
        <v>0</v>
      </c>
      <c r="G920" s="3">
        <v>0.196825</v>
      </c>
      <c r="H920" s="3">
        <v>7</v>
      </c>
      <c r="I920" s="3">
        <v>2.668156</v>
      </c>
      <c r="J920" s="3">
        <v>95</v>
      </c>
      <c r="K920" s="3">
        <v>8.84853</v>
      </c>
      <c r="L920" s="3">
        <v>336</v>
      </c>
      <c r="M920" s="3">
        <v>1.373686</v>
      </c>
      <c r="N920">
        <v>47</v>
      </c>
      <c r="O920" s="16">
        <v>2.43170005735253e-5</v>
      </c>
      <c r="P920">
        <v>4.31598615448405</v>
      </c>
      <c r="Q920" t="s">
        <v>157</v>
      </c>
      <c r="R920" t="s">
        <v>136</v>
      </c>
      <c r="S920" t="s">
        <v>136</v>
      </c>
      <c r="T920" t="s">
        <v>136</v>
      </c>
      <c r="U920" t="s">
        <v>136</v>
      </c>
      <c r="V920" t="s">
        <v>136</v>
      </c>
      <c r="W920" t="s">
        <v>136</v>
      </c>
      <c r="X920" t="s">
        <v>136</v>
      </c>
      <c r="Y920" t="s">
        <v>136</v>
      </c>
      <c r="Z920" t="s">
        <v>136</v>
      </c>
      <c r="AA920" t="s">
        <v>136</v>
      </c>
      <c r="AB920" t="s">
        <v>136</v>
      </c>
      <c r="AC920" t="s">
        <v>4647</v>
      </c>
      <c r="AD920" t="s">
        <v>136</v>
      </c>
    </row>
    <row r="921" spans="1:30">
      <c r="A921" t="s">
        <v>4648</v>
      </c>
      <c r="B921" t="s">
        <v>4648</v>
      </c>
      <c r="C921" s="3">
        <v>0.596099</v>
      </c>
      <c r="D921" s="3">
        <v>33</v>
      </c>
      <c r="E921" s="3">
        <v>0.40287</v>
      </c>
      <c r="F921" s="3">
        <v>20</v>
      </c>
      <c r="G921" s="3">
        <v>1.310193</v>
      </c>
      <c r="H921" s="3">
        <v>77</v>
      </c>
      <c r="I921" s="3">
        <v>12.697906</v>
      </c>
      <c r="J921" s="3">
        <v>748</v>
      </c>
      <c r="K921" s="3">
        <v>13.771978</v>
      </c>
      <c r="L921" s="3">
        <v>866</v>
      </c>
      <c r="M921" s="3">
        <v>4.441726</v>
      </c>
      <c r="N921">
        <v>252</v>
      </c>
      <c r="O921" s="16">
        <v>4.32402657512609e-6</v>
      </c>
      <c r="P921">
        <v>2.96079450424856</v>
      </c>
      <c r="Q921" t="s">
        <v>157</v>
      </c>
      <c r="R921" t="s">
        <v>170</v>
      </c>
      <c r="S921" t="s">
        <v>171</v>
      </c>
      <c r="T921" t="s">
        <v>4649</v>
      </c>
      <c r="U921" t="s">
        <v>4650</v>
      </c>
      <c r="V921" t="s">
        <v>136</v>
      </c>
      <c r="W921" t="s">
        <v>170</v>
      </c>
      <c r="X921" t="s">
        <v>171</v>
      </c>
      <c r="Y921" t="s">
        <v>4651</v>
      </c>
      <c r="Z921" t="s">
        <v>4652</v>
      </c>
      <c r="AA921" t="s">
        <v>174</v>
      </c>
      <c r="AB921" t="s">
        <v>171</v>
      </c>
      <c r="AC921" t="s">
        <v>4653</v>
      </c>
      <c r="AD921" t="s">
        <v>144</v>
      </c>
    </row>
    <row r="922" spans="1:30">
      <c r="A922" t="s">
        <v>4654</v>
      </c>
      <c r="B922" t="s">
        <v>4654</v>
      </c>
      <c r="C922" s="3">
        <v>0.057479</v>
      </c>
      <c r="D922" s="3">
        <v>2</v>
      </c>
      <c r="E922" s="3">
        <v>0</v>
      </c>
      <c r="F922" s="3">
        <v>0</v>
      </c>
      <c r="G922" s="3">
        <v>0</v>
      </c>
      <c r="H922" s="3">
        <v>0</v>
      </c>
      <c r="I922" s="3">
        <v>3.460459</v>
      </c>
      <c r="J922" s="3">
        <v>104</v>
      </c>
      <c r="K922" s="3">
        <v>3.963263</v>
      </c>
      <c r="L922" s="3">
        <v>127</v>
      </c>
      <c r="M922" s="3">
        <v>4.224954</v>
      </c>
      <c r="N922">
        <v>122</v>
      </c>
      <c r="O922" s="16">
        <v>2.64942475371718e-9</v>
      </c>
      <c r="P922">
        <v>5.80512263335089</v>
      </c>
      <c r="Q922" t="s">
        <v>157</v>
      </c>
      <c r="R922" t="s">
        <v>283</v>
      </c>
      <c r="S922" t="s">
        <v>284</v>
      </c>
      <c r="T922" t="s">
        <v>3342</v>
      </c>
      <c r="U922" t="s">
        <v>4655</v>
      </c>
      <c r="V922" t="s">
        <v>136</v>
      </c>
      <c r="W922" t="s">
        <v>288</v>
      </c>
      <c r="X922" t="s">
        <v>289</v>
      </c>
      <c r="Y922" t="s">
        <v>290</v>
      </c>
      <c r="Z922" t="s">
        <v>4656</v>
      </c>
      <c r="AA922" t="s">
        <v>292</v>
      </c>
      <c r="AB922" t="s">
        <v>293</v>
      </c>
      <c r="AC922" t="s">
        <v>313</v>
      </c>
      <c r="AD922" t="s">
        <v>2532</v>
      </c>
    </row>
    <row r="923" spans="1:30">
      <c r="A923" t="s">
        <v>4657</v>
      </c>
      <c r="B923" t="s">
        <v>4657</v>
      </c>
      <c r="C923" s="3">
        <v>1.931497</v>
      </c>
      <c r="D923" s="3">
        <v>27</v>
      </c>
      <c r="E923" s="3">
        <v>0.220624</v>
      </c>
      <c r="F923" s="3">
        <v>3</v>
      </c>
      <c r="G923" s="3">
        <v>0.193435</v>
      </c>
      <c r="H923" s="3">
        <v>3</v>
      </c>
      <c r="I923" s="3">
        <v>8.197055</v>
      </c>
      <c r="J923" s="3">
        <v>122</v>
      </c>
      <c r="K923" s="3">
        <v>10.351428</v>
      </c>
      <c r="L923" s="3">
        <v>164</v>
      </c>
      <c r="M923" s="3">
        <v>6.147876</v>
      </c>
      <c r="N923">
        <v>88</v>
      </c>
      <c r="O923">
        <v>0.00391838869451194</v>
      </c>
      <c r="P923">
        <v>2.60710254572468</v>
      </c>
      <c r="Q923" t="s">
        <v>157</v>
      </c>
      <c r="R923" t="s">
        <v>186</v>
      </c>
      <c r="S923" t="s">
        <v>187</v>
      </c>
      <c r="T923" t="s">
        <v>437</v>
      </c>
      <c r="U923" t="s">
        <v>4658</v>
      </c>
      <c r="V923" t="s">
        <v>439</v>
      </c>
      <c r="W923" t="s">
        <v>186</v>
      </c>
      <c r="X923" t="s">
        <v>187</v>
      </c>
      <c r="Y923" t="s">
        <v>4659</v>
      </c>
      <c r="Z923" t="s">
        <v>4660</v>
      </c>
      <c r="AA923" t="s">
        <v>164</v>
      </c>
      <c r="AB923" t="s">
        <v>165</v>
      </c>
      <c r="AC923" t="s">
        <v>4661</v>
      </c>
      <c r="AD923" t="s">
        <v>443</v>
      </c>
    </row>
    <row r="924" spans="1:30">
      <c r="A924" t="s">
        <v>4662</v>
      </c>
      <c r="B924" t="s">
        <v>4662</v>
      </c>
      <c r="C924" s="3">
        <v>0</v>
      </c>
      <c r="D924" s="3">
        <v>0</v>
      </c>
      <c r="E924" s="3">
        <v>0.036751</v>
      </c>
      <c r="F924" s="3">
        <v>3</v>
      </c>
      <c r="G924" s="3">
        <v>0</v>
      </c>
      <c r="H924" s="3">
        <v>0</v>
      </c>
      <c r="I924" s="3">
        <v>18.58485</v>
      </c>
      <c r="J924" s="3">
        <v>1239</v>
      </c>
      <c r="K924" s="3">
        <v>15.274855</v>
      </c>
      <c r="L924" s="3">
        <v>1087</v>
      </c>
      <c r="M924" s="3">
        <v>23.729227</v>
      </c>
      <c r="N924">
        <v>1523</v>
      </c>
      <c r="O924" s="16">
        <v>2.74634204034536e-27</v>
      </c>
      <c r="P924">
        <v>8.49663151032788</v>
      </c>
      <c r="Q924" t="s">
        <v>157</v>
      </c>
      <c r="R924" t="s">
        <v>170</v>
      </c>
      <c r="S924" t="s">
        <v>171</v>
      </c>
      <c r="T924" t="s">
        <v>4663</v>
      </c>
      <c r="U924" t="s">
        <v>4664</v>
      </c>
      <c r="V924" t="s">
        <v>136</v>
      </c>
      <c r="W924" t="s">
        <v>170</v>
      </c>
      <c r="X924" t="s">
        <v>171</v>
      </c>
      <c r="Y924" t="s">
        <v>1652</v>
      </c>
      <c r="Z924" t="s">
        <v>4665</v>
      </c>
      <c r="AA924" t="s">
        <v>174</v>
      </c>
      <c r="AB924" t="s">
        <v>171</v>
      </c>
      <c r="AC924" t="s">
        <v>4666</v>
      </c>
      <c r="AD924" t="s">
        <v>4667</v>
      </c>
    </row>
    <row r="925" spans="1:30">
      <c r="A925" t="s">
        <v>4668</v>
      </c>
      <c r="B925" t="s">
        <v>4668</v>
      </c>
      <c r="C925" s="3">
        <v>5.469755</v>
      </c>
      <c r="D925" s="3">
        <v>53</v>
      </c>
      <c r="E925" s="3">
        <v>12.332044</v>
      </c>
      <c r="F925" s="3">
        <v>105</v>
      </c>
      <c r="G925" s="3">
        <v>4.074249</v>
      </c>
      <c r="H925" s="3">
        <v>42</v>
      </c>
      <c r="I925" s="3">
        <v>0.986431</v>
      </c>
      <c r="J925" s="3">
        <v>11</v>
      </c>
      <c r="K925" s="3">
        <v>0.805869</v>
      </c>
      <c r="L925" s="3">
        <v>9</v>
      </c>
      <c r="M925" s="3">
        <v>0.594138</v>
      </c>
      <c r="N925">
        <v>6</v>
      </c>
      <c r="O925" s="16">
        <v>1.63140445908691e-5</v>
      </c>
      <c r="P925">
        <v>-3.71564092257499</v>
      </c>
      <c r="Q925" t="s">
        <v>131</v>
      </c>
      <c r="R925" t="s">
        <v>136</v>
      </c>
      <c r="S925" t="s">
        <v>136</v>
      </c>
      <c r="T925" t="s">
        <v>168</v>
      </c>
      <c r="U925" t="s">
        <v>136</v>
      </c>
      <c r="V925" t="s">
        <v>136</v>
      </c>
      <c r="W925" t="s">
        <v>136</v>
      </c>
      <c r="X925" t="s">
        <v>136</v>
      </c>
      <c r="Y925" t="s">
        <v>136</v>
      </c>
      <c r="Z925" t="s">
        <v>136</v>
      </c>
      <c r="AA925" t="s">
        <v>164</v>
      </c>
      <c r="AB925" t="s">
        <v>165</v>
      </c>
      <c r="AC925" t="s">
        <v>4669</v>
      </c>
      <c r="AD925" t="s">
        <v>176</v>
      </c>
    </row>
    <row r="926" spans="1:30">
      <c r="A926" t="s">
        <v>4670</v>
      </c>
      <c r="B926" t="s">
        <v>136</v>
      </c>
      <c r="C926" s="3">
        <v>36.664177</v>
      </c>
      <c r="D926" s="3">
        <v>621</v>
      </c>
      <c r="E926" s="3">
        <v>75.482552</v>
      </c>
      <c r="F926" s="3">
        <v>1132</v>
      </c>
      <c r="G926" s="3">
        <v>26.117321</v>
      </c>
      <c r="H926" s="3">
        <v>474</v>
      </c>
      <c r="I926" s="3">
        <v>4.474416</v>
      </c>
      <c r="J926" s="3">
        <v>83</v>
      </c>
      <c r="K926" s="3">
        <v>8.602777</v>
      </c>
      <c r="L926" s="3">
        <v>169</v>
      </c>
      <c r="M926" s="3">
        <v>11.39548</v>
      </c>
      <c r="N926">
        <v>202</v>
      </c>
      <c r="O926" s="16">
        <v>3.94402632730734e-5</v>
      </c>
      <c r="P926">
        <v>-3.1438833223246</v>
      </c>
      <c r="Q926" t="s">
        <v>131</v>
      </c>
      <c r="R926" t="s">
        <v>136</v>
      </c>
      <c r="S926" t="s">
        <v>136</v>
      </c>
      <c r="T926" t="s">
        <v>136</v>
      </c>
      <c r="U926" t="s">
        <v>136</v>
      </c>
      <c r="V926" t="s">
        <v>136</v>
      </c>
      <c r="W926" t="s">
        <v>136</v>
      </c>
      <c r="X926" t="s">
        <v>136</v>
      </c>
      <c r="Y926" t="s">
        <v>136</v>
      </c>
      <c r="Z926" t="s">
        <v>136</v>
      </c>
      <c r="AA926" t="s">
        <v>136</v>
      </c>
      <c r="AB926" t="s">
        <v>136</v>
      </c>
      <c r="AC926" t="s">
        <v>4671</v>
      </c>
      <c r="AD926" t="s">
        <v>136</v>
      </c>
    </row>
    <row r="927" spans="1:30">
      <c r="A927" t="s">
        <v>4672</v>
      </c>
      <c r="B927" t="s">
        <v>4672</v>
      </c>
      <c r="C927" s="3">
        <v>0.341856</v>
      </c>
      <c r="D927" s="3">
        <v>15</v>
      </c>
      <c r="E927" s="3">
        <v>0.137498</v>
      </c>
      <c r="F927" s="3">
        <v>6</v>
      </c>
      <c r="G927" s="3">
        <v>0.103791</v>
      </c>
      <c r="H927" s="3">
        <v>5</v>
      </c>
      <c r="I927" s="3">
        <v>5.150528</v>
      </c>
      <c r="J927" s="3">
        <v>238</v>
      </c>
      <c r="K927" s="3">
        <v>14.632747</v>
      </c>
      <c r="L927" s="3">
        <v>720</v>
      </c>
      <c r="M927" s="3">
        <v>0.722165</v>
      </c>
      <c r="N927">
        <v>33</v>
      </c>
      <c r="O927" s="16">
        <v>8.28754277673108e-5</v>
      </c>
      <c r="P927">
        <v>3.90499620214577</v>
      </c>
      <c r="Q927" t="s">
        <v>157</v>
      </c>
      <c r="R927" t="s">
        <v>136</v>
      </c>
      <c r="S927" t="s">
        <v>136</v>
      </c>
      <c r="T927" t="s">
        <v>1258</v>
      </c>
      <c r="U927" t="s">
        <v>4673</v>
      </c>
      <c r="V927" t="s">
        <v>1260</v>
      </c>
      <c r="W927" t="s">
        <v>136</v>
      </c>
      <c r="X927" t="s">
        <v>136</v>
      </c>
      <c r="Y927" t="s">
        <v>1261</v>
      </c>
      <c r="Z927" t="s">
        <v>4674</v>
      </c>
      <c r="AA927" t="s">
        <v>164</v>
      </c>
      <c r="AB927" t="s">
        <v>165</v>
      </c>
      <c r="AC927" t="s">
        <v>313</v>
      </c>
      <c r="AD927" t="s">
        <v>1264</v>
      </c>
    </row>
    <row r="928" spans="1:30">
      <c r="A928" t="s">
        <v>4675</v>
      </c>
      <c r="B928" t="s">
        <v>4675</v>
      </c>
      <c r="C928" s="3">
        <v>10.711261</v>
      </c>
      <c r="D928" s="3">
        <v>245</v>
      </c>
      <c r="E928" s="3">
        <v>1.77102</v>
      </c>
      <c r="F928" s="3">
        <v>36</v>
      </c>
      <c r="G928" s="3">
        <v>10.937571</v>
      </c>
      <c r="H928" s="3">
        <v>268</v>
      </c>
      <c r="I928" s="3">
        <v>62.932457</v>
      </c>
      <c r="J928" s="3">
        <v>1558</v>
      </c>
      <c r="K928" s="3">
        <v>123.144249</v>
      </c>
      <c r="L928" s="3">
        <v>3256</v>
      </c>
      <c r="M928" s="3">
        <v>43.747963</v>
      </c>
      <c r="N928">
        <v>1043</v>
      </c>
      <c r="O928" s="16">
        <v>7.7575449815027e-5</v>
      </c>
      <c r="P928">
        <v>2.679328818441</v>
      </c>
      <c r="Q928" t="s">
        <v>157</v>
      </c>
      <c r="R928" t="s">
        <v>136</v>
      </c>
      <c r="S928" t="s">
        <v>136</v>
      </c>
      <c r="T928" t="s">
        <v>4676</v>
      </c>
      <c r="U928" t="s">
        <v>4677</v>
      </c>
      <c r="V928" t="s">
        <v>439</v>
      </c>
      <c r="W928" t="s">
        <v>186</v>
      </c>
      <c r="X928" t="s">
        <v>187</v>
      </c>
      <c r="Y928" t="s">
        <v>643</v>
      </c>
      <c r="Z928" t="s">
        <v>4678</v>
      </c>
      <c r="AA928" t="s">
        <v>209</v>
      </c>
      <c r="AB928" t="s">
        <v>187</v>
      </c>
      <c r="AC928" t="s">
        <v>4679</v>
      </c>
      <c r="AD928" t="s">
        <v>4680</v>
      </c>
    </row>
    <row r="929" spans="1:30">
      <c r="A929" t="s">
        <v>4681</v>
      </c>
      <c r="B929" t="s">
        <v>4681</v>
      </c>
      <c r="C929" s="3">
        <v>0.207759</v>
      </c>
      <c r="D929" s="3">
        <v>9</v>
      </c>
      <c r="E929" s="3">
        <v>0</v>
      </c>
      <c r="F929" s="3">
        <v>0</v>
      </c>
      <c r="G929" s="3">
        <v>0</v>
      </c>
      <c r="H929" s="3">
        <v>0</v>
      </c>
      <c r="I929" s="3">
        <v>0.798996</v>
      </c>
      <c r="J929" s="3">
        <v>38</v>
      </c>
      <c r="K929" s="3">
        <v>3.050246</v>
      </c>
      <c r="L929" s="3">
        <v>152</v>
      </c>
      <c r="M929" s="3">
        <v>1.27184</v>
      </c>
      <c r="N929">
        <v>58</v>
      </c>
      <c r="O929">
        <v>0.00548882219215866</v>
      </c>
      <c r="P929">
        <v>3.42757039413786</v>
      </c>
      <c r="Q929" t="s">
        <v>157</v>
      </c>
      <c r="R929" t="s">
        <v>1360</v>
      </c>
      <c r="S929" t="s">
        <v>1361</v>
      </c>
      <c r="T929" t="s">
        <v>4682</v>
      </c>
      <c r="U929" t="s">
        <v>4683</v>
      </c>
      <c r="V929" t="s">
        <v>2657</v>
      </c>
      <c r="W929" t="s">
        <v>136</v>
      </c>
      <c r="X929" t="s">
        <v>136</v>
      </c>
      <c r="Y929" t="s">
        <v>4684</v>
      </c>
      <c r="Z929" t="s">
        <v>136</v>
      </c>
      <c r="AA929" t="s">
        <v>2660</v>
      </c>
      <c r="AB929" t="s">
        <v>1361</v>
      </c>
      <c r="AC929" t="s">
        <v>4685</v>
      </c>
      <c r="AD929" t="s">
        <v>4686</v>
      </c>
    </row>
    <row r="930" spans="1:30">
      <c r="A930" t="s">
        <v>4687</v>
      </c>
      <c r="B930" t="s">
        <v>4687</v>
      </c>
      <c r="C930" s="3">
        <v>4.481678</v>
      </c>
      <c r="D930" s="3">
        <v>334</v>
      </c>
      <c r="E930" s="3">
        <v>2.260623</v>
      </c>
      <c r="F930" s="3">
        <v>149</v>
      </c>
      <c r="G930" s="3">
        <v>4.008336</v>
      </c>
      <c r="H930" s="3">
        <v>320</v>
      </c>
      <c r="I930" s="3">
        <v>27.170605</v>
      </c>
      <c r="J930" s="3">
        <v>2191</v>
      </c>
      <c r="K930" s="3">
        <v>35.36097</v>
      </c>
      <c r="L930" s="3">
        <v>3044</v>
      </c>
      <c r="M930" s="3">
        <v>9.442872</v>
      </c>
      <c r="N930">
        <v>733</v>
      </c>
      <c r="O930">
        <v>0.00044774598727671</v>
      </c>
      <c r="P930">
        <v>2.04622256601086</v>
      </c>
      <c r="Q930" t="s">
        <v>157</v>
      </c>
      <c r="R930" t="s">
        <v>136</v>
      </c>
      <c r="S930" t="s">
        <v>136</v>
      </c>
      <c r="T930" t="s">
        <v>1280</v>
      </c>
      <c r="U930" t="s">
        <v>4688</v>
      </c>
      <c r="V930" t="s">
        <v>136</v>
      </c>
      <c r="W930" t="s">
        <v>170</v>
      </c>
      <c r="X930" t="s">
        <v>171</v>
      </c>
      <c r="Y930" t="s">
        <v>1282</v>
      </c>
      <c r="Z930" t="s">
        <v>1283</v>
      </c>
      <c r="AA930" t="s">
        <v>174</v>
      </c>
      <c r="AB930" t="s">
        <v>171</v>
      </c>
      <c r="AC930" t="s">
        <v>4689</v>
      </c>
      <c r="AD930" t="s">
        <v>1285</v>
      </c>
    </row>
    <row r="931" spans="1:30">
      <c r="A931" t="s">
        <v>4690</v>
      </c>
      <c r="B931" t="s">
        <v>4690</v>
      </c>
      <c r="C931" s="3">
        <v>0.082784</v>
      </c>
      <c r="D931" s="3">
        <v>5</v>
      </c>
      <c r="E931" s="3">
        <v>0</v>
      </c>
      <c r="F931" s="3">
        <v>0</v>
      </c>
      <c r="G931" s="3">
        <v>0.104621</v>
      </c>
      <c r="H931" s="3">
        <v>7</v>
      </c>
      <c r="I931" s="3">
        <v>1.807683</v>
      </c>
      <c r="J931" s="3">
        <v>112</v>
      </c>
      <c r="K931" s="3">
        <v>2.726787</v>
      </c>
      <c r="L931" s="3">
        <v>180</v>
      </c>
      <c r="M931" s="3">
        <v>0.887165</v>
      </c>
      <c r="N931">
        <v>53</v>
      </c>
      <c r="O931" s="16">
        <v>1.91246288090101e-5</v>
      </c>
      <c r="P931">
        <v>3.81754590512085</v>
      </c>
      <c r="Q931" t="s">
        <v>157</v>
      </c>
      <c r="R931" t="s">
        <v>186</v>
      </c>
      <c r="S931" t="s">
        <v>187</v>
      </c>
      <c r="T931" t="s">
        <v>136</v>
      </c>
      <c r="U931" t="s">
        <v>136</v>
      </c>
      <c r="V931" t="s">
        <v>136</v>
      </c>
      <c r="W931" t="s">
        <v>136</v>
      </c>
      <c r="X931" t="s">
        <v>136</v>
      </c>
      <c r="Y931" t="s">
        <v>4691</v>
      </c>
      <c r="Z931" t="s">
        <v>136</v>
      </c>
      <c r="AA931" t="s">
        <v>164</v>
      </c>
      <c r="AB931" t="s">
        <v>165</v>
      </c>
      <c r="AC931" t="s">
        <v>4692</v>
      </c>
      <c r="AD931" t="s">
        <v>136</v>
      </c>
    </row>
    <row r="932" spans="1:30">
      <c r="A932" t="s">
        <v>4693</v>
      </c>
      <c r="B932" t="s">
        <v>4693</v>
      </c>
      <c r="C932" s="3">
        <v>5.875523</v>
      </c>
      <c r="D932" s="3">
        <v>330</v>
      </c>
      <c r="E932" s="3">
        <v>3.268289</v>
      </c>
      <c r="F932" s="3">
        <v>163</v>
      </c>
      <c r="G932" s="3">
        <v>4.844897</v>
      </c>
      <c r="H932" s="3">
        <v>292</v>
      </c>
      <c r="I932" s="3">
        <v>44.751972</v>
      </c>
      <c r="J932" s="3">
        <v>2722</v>
      </c>
      <c r="K932" s="3">
        <v>108.557625</v>
      </c>
      <c r="L932" s="3">
        <v>7051</v>
      </c>
      <c r="M932" s="3">
        <v>11.205807</v>
      </c>
      <c r="N932">
        <v>657</v>
      </c>
      <c r="O932">
        <v>0.000452137666976154</v>
      </c>
      <c r="P932">
        <v>2.73253446265154</v>
      </c>
      <c r="Q932" t="s">
        <v>157</v>
      </c>
      <c r="R932" t="s">
        <v>170</v>
      </c>
      <c r="S932" t="s">
        <v>171</v>
      </c>
      <c r="T932" t="s">
        <v>4694</v>
      </c>
      <c r="U932" t="s">
        <v>4695</v>
      </c>
      <c r="V932" t="s">
        <v>136</v>
      </c>
      <c r="W932" t="s">
        <v>170</v>
      </c>
      <c r="X932" t="s">
        <v>171</v>
      </c>
      <c r="Y932" t="s">
        <v>2062</v>
      </c>
      <c r="Z932" t="s">
        <v>4696</v>
      </c>
      <c r="AA932" t="s">
        <v>174</v>
      </c>
      <c r="AB932" t="s">
        <v>171</v>
      </c>
      <c r="AC932" t="s">
        <v>4697</v>
      </c>
      <c r="AD932" t="s">
        <v>4698</v>
      </c>
    </row>
    <row r="933" spans="1:30">
      <c r="A933" t="s">
        <v>4699</v>
      </c>
      <c r="B933" t="s">
        <v>136</v>
      </c>
      <c r="C933" s="3">
        <v>0.927961</v>
      </c>
      <c r="D933" s="3">
        <v>22</v>
      </c>
      <c r="E933" s="3">
        <v>0.616053</v>
      </c>
      <c r="F933" s="3">
        <v>13</v>
      </c>
      <c r="G933" s="3">
        <v>1.800098</v>
      </c>
      <c r="H933" s="3">
        <v>44</v>
      </c>
      <c r="I933" s="3">
        <v>11.235838</v>
      </c>
      <c r="J933" s="3">
        <v>276</v>
      </c>
      <c r="K933" s="3">
        <v>2.735754</v>
      </c>
      <c r="L933" s="3">
        <v>72</v>
      </c>
      <c r="M933" s="3">
        <v>10.256908</v>
      </c>
      <c r="N933">
        <v>230</v>
      </c>
      <c r="O933">
        <v>0.00669637474872975</v>
      </c>
      <c r="P933">
        <v>2.03734374801236</v>
      </c>
      <c r="Q933" t="s">
        <v>157</v>
      </c>
      <c r="R933" t="s">
        <v>218</v>
      </c>
      <c r="S933" t="s">
        <v>219</v>
      </c>
      <c r="T933" t="s">
        <v>4700</v>
      </c>
      <c r="U933" t="s">
        <v>4701</v>
      </c>
      <c r="V933" t="s">
        <v>4193</v>
      </c>
      <c r="W933" t="s">
        <v>218</v>
      </c>
      <c r="X933" t="s">
        <v>219</v>
      </c>
      <c r="Y933" t="s">
        <v>4194</v>
      </c>
      <c r="Z933" t="s">
        <v>4702</v>
      </c>
      <c r="AA933" t="s">
        <v>686</v>
      </c>
      <c r="AB933" t="s">
        <v>219</v>
      </c>
      <c r="AC933" t="s">
        <v>313</v>
      </c>
      <c r="AD933" t="s">
        <v>4703</v>
      </c>
    </row>
    <row r="934" spans="1:30">
      <c r="A934" t="s">
        <v>4704</v>
      </c>
      <c r="B934" t="s">
        <v>136</v>
      </c>
      <c r="C934" s="3">
        <v>1.113577</v>
      </c>
      <c r="D934" s="3">
        <v>45</v>
      </c>
      <c r="E934" s="3">
        <v>0.27835</v>
      </c>
      <c r="F934" s="3">
        <v>10</v>
      </c>
      <c r="G934" s="3">
        <v>0.965216</v>
      </c>
      <c r="H934" s="3">
        <v>42</v>
      </c>
      <c r="I934" s="3">
        <v>17.116116</v>
      </c>
      <c r="J934" s="3">
        <v>741</v>
      </c>
      <c r="K934" s="3">
        <v>10.050773</v>
      </c>
      <c r="L934" s="3">
        <v>465</v>
      </c>
      <c r="M934" s="3">
        <v>9.235183</v>
      </c>
      <c r="N934">
        <v>385</v>
      </c>
      <c r="O934" s="16">
        <v>1.38361558649883e-10</v>
      </c>
      <c r="P934">
        <v>3.26541862007963</v>
      </c>
      <c r="Q934" t="s">
        <v>157</v>
      </c>
      <c r="R934" t="s">
        <v>136</v>
      </c>
      <c r="S934" t="s">
        <v>136</v>
      </c>
      <c r="T934" t="s">
        <v>136</v>
      </c>
      <c r="U934" t="s">
        <v>136</v>
      </c>
      <c r="V934" t="s">
        <v>136</v>
      </c>
      <c r="W934" t="s">
        <v>136</v>
      </c>
      <c r="X934" t="s">
        <v>136</v>
      </c>
      <c r="Y934" t="s">
        <v>136</v>
      </c>
      <c r="Z934" t="s">
        <v>136</v>
      </c>
      <c r="AA934" t="s">
        <v>136</v>
      </c>
      <c r="AB934" t="s">
        <v>136</v>
      </c>
      <c r="AC934" t="s">
        <v>136</v>
      </c>
      <c r="AD934" t="s">
        <v>136</v>
      </c>
    </row>
    <row r="935" spans="1:30">
      <c r="A935" t="s">
        <v>4705</v>
      </c>
      <c r="B935" t="s">
        <v>4705</v>
      </c>
      <c r="C935" s="3">
        <v>9.394943</v>
      </c>
      <c r="D935" s="3">
        <v>107</v>
      </c>
      <c r="E935" s="3">
        <v>5.958107</v>
      </c>
      <c r="F935" s="3">
        <v>60</v>
      </c>
      <c r="G935" s="3">
        <v>10.071402</v>
      </c>
      <c r="H935" s="3">
        <v>123</v>
      </c>
      <c r="I935" s="3">
        <v>0</v>
      </c>
      <c r="J935" s="3">
        <v>0</v>
      </c>
      <c r="K935" s="3">
        <v>0</v>
      </c>
      <c r="L935" s="3">
        <v>0</v>
      </c>
      <c r="M935" s="3">
        <v>1.369534</v>
      </c>
      <c r="N935">
        <v>17</v>
      </c>
      <c r="O935">
        <v>0.00296965029745813</v>
      </c>
      <c r="P935">
        <v>-3.75073512826392</v>
      </c>
      <c r="Q935" t="s">
        <v>131</v>
      </c>
      <c r="R935" t="s">
        <v>136</v>
      </c>
      <c r="S935" t="s">
        <v>136</v>
      </c>
      <c r="T935" t="s">
        <v>4706</v>
      </c>
      <c r="U935" t="s">
        <v>4707</v>
      </c>
      <c r="V935" t="s">
        <v>1938</v>
      </c>
      <c r="W935" t="s">
        <v>1174</v>
      </c>
      <c r="X935" t="s">
        <v>1175</v>
      </c>
      <c r="Y935" t="s">
        <v>4708</v>
      </c>
      <c r="Z935" t="s">
        <v>4709</v>
      </c>
      <c r="AA935" t="s">
        <v>43</v>
      </c>
      <c r="AB935" t="s">
        <v>538</v>
      </c>
      <c r="AC935" t="s">
        <v>4710</v>
      </c>
      <c r="AD935" t="s">
        <v>929</v>
      </c>
    </row>
    <row r="936" spans="1:30">
      <c r="A936" t="s">
        <v>4711</v>
      </c>
      <c r="B936" t="s">
        <v>4711</v>
      </c>
      <c r="C936" s="3">
        <v>16.408426</v>
      </c>
      <c r="D936" s="3">
        <v>313</v>
      </c>
      <c r="E936" s="3">
        <v>3.829557</v>
      </c>
      <c r="F936" s="3">
        <v>65</v>
      </c>
      <c r="G936" s="3">
        <v>6.967168</v>
      </c>
      <c r="H936" s="3">
        <v>143</v>
      </c>
      <c r="I936" s="3">
        <v>59.940868</v>
      </c>
      <c r="J936" s="3">
        <v>1238</v>
      </c>
      <c r="K936" s="3">
        <v>98.544418</v>
      </c>
      <c r="L936" s="3">
        <v>2174</v>
      </c>
      <c r="M936" s="3">
        <v>39.804054</v>
      </c>
      <c r="N936">
        <v>792</v>
      </c>
      <c r="O936">
        <v>0.000161733703695709</v>
      </c>
      <c r="P936">
        <v>2.25175528683597</v>
      </c>
      <c r="Q936" t="s">
        <v>157</v>
      </c>
      <c r="R936" t="s">
        <v>186</v>
      </c>
      <c r="S936" t="s">
        <v>187</v>
      </c>
      <c r="T936" t="s">
        <v>4712</v>
      </c>
      <c r="U936" t="s">
        <v>4713</v>
      </c>
      <c r="V936" t="s">
        <v>439</v>
      </c>
      <c r="W936" t="s">
        <v>186</v>
      </c>
      <c r="X936" t="s">
        <v>187</v>
      </c>
      <c r="Y936" t="s">
        <v>4148</v>
      </c>
      <c r="Z936" t="s">
        <v>4149</v>
      </c>
      <c r="AA936" t="s">
        <v>209</v>
      </c>
      <c r="AB936" t="s">
        <v>187</v>
      </c>
      <c r="AC936" t="s">
        <v>4150</v>
      </c>
      <c r="AD936" t="s">
        <v>4714</v>
      </c>
    </row>
    <row r="937" spans="1:30">
      <c r="A937" t="s">
        <v>4715</v>
      </c>
      <c r="B937" t="s">
        <v>4715</v>
      </c>
      <c r="C937" s="3">
        <v>1.527757</v>
      </c>
      <c r="D937" s="3">
        <v>30</v>
      </c>
      <c r="E937" s="3">
        <v>0.885961</v>
      </c>
      <c r="F937" s="3">
        <v>16</v>
      </c>
      <c r="G937" s="3">
        <v>0.933068</v>
      </c>
      <c r="H937" s="3">
        <v>20</v>
      </c>
      <c r="I937" s="3">
        <v>19.281101</v>
      </c>
      <c r="J937" s="3">
        <v>406</v>
      </c>
      <c r="K937" s="3">
        <v>31.478622</v>
      </c>
      <c r="L937" s="3">
        <v>708</v>
      </c>
      <c r="M937" s="3">
        <v>12.129009</v>
      </c>
      <c r="N937">
        <v>246</v>
      </c>
      <c r="O937" s="16">
        <v>3.49396326193745e-9</v>
      </c>
      <c r="P937">
        <v>3.41633922389925</v>
      </c>
      <c r="Q937" t="s">
        <v>157</v>
      </c>
      <c r="R937" t="s">
        <v>136</v>
      </c>
      <c r="S937" t="s">
        <v>136</v>
      </c>
      <c r="T937" t="s">
        <v>4716</v>
      </c>
      <c r="U937" t="s">
        <v>4717</v>
      </c>
      <c r="V937" t="s">
        <v>439</v>
      </c>
      <c r="W937" t="s">
        <v>186</v>
      </c>
      <c r="X937" t="s">
        <v>187</v>
      </c>
      <c r="Y937" t="s">
        <v>4718</v>
      </c>
      <c r="Z937" t="s">
        <v>4719</v>
      </c>
      <c r="AA937" t="s">
        <v>209</v>
      </c>
      <c r="AB937" t="s">
        <v>187</v>
      </c>
      <c r="AC937" t="s">
        <v>4720</v>
      </c>
      <c r="AD937" t="s">
        <v>4721</v>
      </c>
    </row>
    <row r="938" spans="1:30">
      <c r="A938" t="s">
        <v>4722</v>
      </c>
      <c r="B938" t="s">
        <v>4722</v>
      </c>
      <c r="C938" s="3">
        <v>1.855913</v>
      </c>
      <c r="D938" s="3">
        <v>104</v>
      </c>
      <c r="E938" s="3">
        <v>1.301015</v>
      </c>
      <c r="F938" s="3">
        <v>65</v>
      </c>
      <c r="G938" s="3">
        <v>1.831012</v>
      </c>
      <c r="H938" s="3">
        <v>110</v>
      </c>
      <c r="I938" s="3">
        <v>15.62946</v>
      </c>
      <c r="J938" s="3">
        <v>942</v>
      </c>
      <c r="K938" s="3">
        <v>19.148306</v>
      </c>
      <c r="L938" s="3">
        <v>1233</v>
      </c>
      <c r="M938" s="3">
        <v>6.573866</v>
      </c>
      <c r="N938">
        <v>382</v>
      </c>
      <c r="O938" s="16">
        <v>2.45756074434218e-5</v>
      </c>
      <c r="P938">
        <v>2.29682245181583</v>
      </c>
      <c r="Q938" t="s">
        <v>157</v>
      </c>
      <c r="R938" t="s">
        <v>241</v>
      </c>
      <c r="S938" t="s">
        <v>242</v>
      </c>
      <c r="T938" t="s">
        <v>4723</v>
      </c>
      <c r="U938" t="s">
        <v>4724</v>
      </c>
      <c r="V938" t="s">
        <v>4725</v>
      </c>
      <c r="W938" t="s">
        <v>241</v>
      </c>
      <c r="X938" t="s">
        <v>242</v>
      </c>
      <c r="Y938" t="s">
        <v>4726</v>
      </c>
      <c r="Z938" t="s">
        <v>4727</v>
      </c>
      <c r="AA938" t="s">
        <v>248</v>
      </c>
      <c r="AB938" t="s">
        <v>242</v>
      </c>
      <c r="AC938" t="s">
        <v>4728</v>
      </c>
      <c r="AD938" t="s">
        <v>4729</v>
      </c>
    </row>
    <row r="939" spans="1:30">
      <c r="A939" t="s">
        <v>4730</v>
      </c>
      <c r="B939" t="s">
        <v>4730</v>
      </c>
      <c r="C939" s="3">
        <v>25.323925</v>
      </c>
      <c r="D939" s="3">
        <v>1516</v>
      </c>
      <c r="E939" s="3">
        <v>60.158348</v>
      </c>
      <c r="F939" s="3">
        <v>3189</v>
      </c>
      <c r="G939" s="3">
        <v>27.956333</v>
      </c>
      <c r="H939" s="3">
        <v>1794</v>
      </c>
      <c r="I939" s="3">
        <v>3.214054</v>
      </c>
      <c r="J939" s="3">
        <v>209</v>
      </c>
      <c r="K939" s="3">
        <v>9.177786</v>
      </c>
      <c r="L939" s="3">
        <v>636</v>
      </c>
      <c r="M939" s="3">
        <v>3.554682</v>
      </c>
      <c r="N939">
        <v>223</v>
      </c>
      <c r="O939" s="16">
        <v>5.14512976422955e-6</v>
      </c>
      <c r="P939">
        <v>-3.46097052650589</v>
      </c>
      <c r="Q939" t="s">
        <v>131</v>
      </c>
      <c r="R939" t="s">
        <v>283</v>
      </c>
      <c r="S939" t="s">
        <v>284</v>
      </c>
      <c r="T939" t="s">
        <v>285</v>
      </c>
      <c r="U939" t="s">
        <v>4731</v>
      </c>
      <c r="V939" t="s">
        <v>684</v>
      </c>
      <c r="W939" t="s">
        <v>288</v>
      </c>
      <c r="X939" t="s">
        <v>289</v>
      </c>
      <c r="Y939" t="s">
        <v>290</v>
      </c>
      <c r="Z939" t="s">
        <v>4732</v>
      </c>
      <c r="AA939" t="s">
        <v>292</v>
      </c>
      <c r="AB939" t="s">
        <v>293</v>
      </c>
      <c r="AC939" t="s">
        <v>4733</v>
      </c>
      <c r="AD939" t="s">
        <v>295</v>
      </c>
    </row>
    <row r="940" spans="1:30">
      <c r="A940" t="s">
        <v>4734</v>
      </c>
      <c r="B940" t="s">
        <v>136</v>
      </c>
      <c r="C940" s="3">
        <v>0</v>
      </c>
      <c r="D940" s="3">
        <v>0</v>
      </c>
      <c r="E940" s="3">
        <v>0</v>
      </c>
      <c r="F940" s="3">
        <v>0</v>
      </c>
      <c r="G940" s="3">
        <v>0.049259</v>
      </c>
      <c r="H940" s="3">
        <v>2</v>
      </c>
      <c r="I940" s="3">
        <v>3.655903</v>
      </c>
      <c r="J940" s="3">
        <v>125</v>
      </c>
      <c r="K940" s="3">
        <v>5.991321</v>
      </c>
      <c r="L940" s="3">
        <v>220</v>
      </c>
      <c r="M940" s="3">
        <v>1.19954</v>
      </c>
      <c r="N940">
        <v>40</v>
      </c>
      <c r="O940" s="16">
        <v>2.56517652062787e-7</v>
      </c>
      <c r="P940">
        <v>5.62736195460549</v>
      </c>
      <c r="Q940" t="s">
        <v>157</v>
      </c>
      <c r="R940" t="s">
        <v>136</v>
      </c>
      <c r="S940" t="s">
        <v>136</v>
      </c>
      <c r="T940" t="s">
        <v>4735</v>
      </c>
      <c r="U940" t="s">
        <v>4736</v>
      </c>
      <c r="V940" t="s">
        <v>136</v>
      </c>
      <c r="W940" t="s">
        <v>305</v>
      </c>
      <c r="X940" t="s">
        <v>142</v>
      </c>
      <c r="Y940" t="s">
        <v>3743</v>
      </c>
      <c r="Z940" t="s">
        <v>4737</v>
      </c>
      <c r="AA940" t="s">
        <v>141</v>
      </c>
      <c r="AB940" t="s">
        <v>142</v>
      </c>
      <c r="AC940" t="s">
        <v>4738</v>
      </c>
      <c r="AD940" t="s">
        <v>4739</v>
      </c>
    </row>
    <row r="941" spans="1:30">
      <c r="A941" t="s">
        <v>4740</v>
      </c>
      <c r="B941" t="s">
        <v>4740</v>
      </c>
      <c r="C941" s="3">
        <v>9.892838</v>
      </c>
      <c r="D941" s="3">
        <v>488</v>
      </c>
      <c r="E941" s="3">
        <v>1.12297</v>
      </c>
      <c r="F941" s="3">
        <v>50</v>
      </c>
      <c r="G941" s="3">
        <v>7.963619</v>
      </c>
      <c r="H941" s="3">
        <v>422</v>
      </c>
      <c r="I941" s="3">
        <v>38.183174</v>
      </c>
      <c r="J941" s="3">
        <v>2043</v>
      </c>
      <c r="K941" s="3">
        <v>102.950272</v>
      </c>
      <c r="L941" s="3">
        <v>5881</v>
      </c>
      <c r="M941" s="3">
        <v>18.998404</v>
      </c>
      <c r="N941">
        <v>979</v>
      </c>
      <c r="O941">
        <v>0.00307130915822306</v>
      </c>
      <c r="P941">
        <v>2.44011182377205</v>
      </c>
      <c r="Q941" t="s">
        <v>157</v>
      </c>
      <c r="R941" t="s">
        <v>412</v>
      </c>
      <c r="S941" t="s">
        <v>413</v>
      </c>
      <c r="T941" t="s">
        <v>4741</v>
      </c>
      <c r="U941" t="s">
        <v>4742</v>
      </c>
      <c r="V941" t="s">
        <v>2486</v>
      </c>
      <c r="W941" t="s">
        <v>2487</v>
      </c>
      <c r="X941" t="s">
        <v>2488</v>
      </c>
      <c r="Y941" t="s">
        <v>2489</v>
      </c>
      <c r="Z941" t="s">
        <v>4743</v>
      </c>
      <c r="AA941" t="s">
        <v>419</v>
      </c>
      <c r="AB941" t="s">
        <v>413</v>
      </c>
      <c r="AC941" t="s">
        <v>4744</v>
      </c>
      <c r="AD941" t="s">
        <v>4745</v>
      </c>
    </row>
    <row r="942" spans="1:30">
      <c r="A942" t="s">
        <v>4746</v>
      </c>
      <c r="B942" t="s">
        <v>4746</v>
      </c>
      <c r="C942" s="3">
        <v>2.415942</v>
      </c>
      <c r="D942" s="3">
        <v>92</v>
      </c>
      <c r="E942" s="3">
        <v>0.365254</v>
      </c>
      <c r="F942" s="3">
        <v>13</v>
      </c>
      <c r="G942" s="3">
        <v>1.300359</v>
      </c>
      <c r="H942" s="3">
        <v>53</v>
      </c>
      <c r="I942" s="3">
        <v>8.975228</v>
      </c>
      <c r="J942" s="3">
        <v>370</v>
      </c>
      <c r="K942" s="3">
        <v>17.780466</v>
      </c>
      <c r="L942" s="3">
        <v>783</v>
      </c>
      <c r="M942" s="3">
        <v>3.735768</v>
      </c>
      <c r="N942">
        <v>149</v>
      </c>
      <c r="O942">
        <v>0.00371510057715196</v>
      </c>
      <c r="P942">
        <v>2.25417550236077</v>
      </c>
      <c r="Q942" t="s">
        <v>157</v>
      </c>
      <c r="R942" t="s">
        <v>136</v>
      </c>
      <c r="S942" t="s">
        <v>136</v>
      </c>
      <c r="T942" t="s">
        <v>4747</v>
      </c>
      <c r="U942" t="s">
        <v>4748</v>
      </c>
      <c r="V942" t="s">
        <v>136</v>
      </c>
      <c r="W942" t="s">
        <v>1174</v>
      </c>
      <c r="X942" t="s">
        <v>1175</v>
      </c>
      <c r="Y942" t="s">
        <v>4749</v>
      </c>
      <c r="Z942" t="s">
        <v>136</v>
      </c>
      <c r="AA942" t="s">
        <v>209</v>
      </c>
      <c r="AB942" t="s">
        <v>187</v>
      </c>
      <c r="AC942" t="s">
        <v>4750</v>
      </c>
      <c r="AD942" t="s">
        <v>4751</v>
      </c>
    </row>
    <row r="943" spans="1:30">
      <c r="A943" t="s">
        <v>4752</v>
      </c>
      <c r="B943" t="s">
        <v>4752</v>
      </c>
      <c r="C943" s="3">
        <v>11.704007</v>
      </c>
      <c r="D943" s="3">
        <v>456</v>
      </c>
      <c r="E943" s="3">
        <v>62.615646</v>
      </c>
      <c r="F943" s="3">
        <v>2159</v>
      </c>
      <c r="G943" s="3">
        <v>26.265989</v>
      </c>
      <c r="H943" s="3">
        <v>1096</v>
      </c>
      <c r="I943" s="3">
        <v>0.735769</v>
      </c>
      <c r="J943" s="3">
        <v>32</v>
      </c>
      <c r="K943" s="3">
        <v>1.625125</v>
      </c>
      <c r="L943" s="3">
        <v>74</v>
      </c>
      <c r="M943" s="3">
        <v>1.736562</v>
      </c>
      <c r="N943">
        <v>71</v>
      </c>
      <c r="O943" s="16">
        <v>8.55031443114928e-10</v>
      </c>
      <c r="P943">
        <v>-5.08025853928769</v>
      </c>
      <c r="Q943" t="s">
        <v>131</v>
      </c>
      <c r="R943" t="s">
        <v>283</v>
      </c>
      <c r="S943" t="s">
        <v>284</v>
      </c>
      <c r="T943" t="s">
        <v>285</v>
      </c>
      <c r="U943" t="s">
        <v>4753</v>
      </c>
      <c r="V943" t="s">
        <v>520</v>
      </c>
      <c r="W943" t="s">
        <v>371</v>
      </c>
      <c r="X943" t="s">
        <v>293</v>
      </c>
      <c r="Y943" t="s">
        <v>290</v>
      </c>
      <c r="Z943" t="s">
        <v>521</v>
      </c>
      <c r="AA943" t="s">
        <v>292</v>
      </c>
      <c r="AB943" t="s">
        <v>293</v>
      </c>
      <c r="AC943" t="s">
        <v>313</v>
      </c>
      <c r="AD943" t="s">
        <v>295</v>
      </c>
    </row>
    <row r="944" spans="1:30">
      <c r="A944" t="s">
        <v>4754</v>
      </c>
      <c r="B944" t="s">
        <v>4754</v>
      </c>
      <c r="C944" s="3">
        <v>5.000451</v>
      </c>
      <c r="D944" s="3">
        <v>226</v>
      </c>
      <c r="E944" s="3">
        <v>5.484649</v>
      </c>
      <c r="F944" s="3">
        <v>220</v>
      </c>
      <c r="G944" s="3">
        <v>4.7394</v>
      </c>
      <c r="H944" s="3">
        <v>230</v>
      </c>
      <c r="I944" s="3">
        <v>31.412334</v>
      </c>
      <c r="J944" s="3">
        <v>1537</v>
      </c>
      <c r="K944" s="3">
        <v>72.044533</v>
      </c>
      <c r="L944" s="3">
        <v>3763</v>
      </c>
      <c r="M944" s="3">
        <v>14.635889</v>
      </c>
      <c r="N944">
        <v>690</v>
      </c>
      <c r="O944">
        <v>0.00356564042199822</v>
      </c>
      <c r="P944">
        <v>2.09108220675981</v>
      </c>
      <c r="Q944" t="s">
        <v>157</v>
      </c>
      <c r="R944" t="s">
        <v>232</v>
      </c>
      <c r="S944" t="s">
        <v>233</v>
      </c>
      <c r="T944" t="s">
        <v>4755</v>
      </c>
      <c r="U944" t="s">
        <v>4756</v>
      </c>
      <c r="V944" t="s">
        <v>2939</v>
      </c>
      <c r="W944" t="s">
        <v>136</v>
      </c>
      <c r="X944" t="s">
        <v>136</v>
      </c>
      <c r="Y944" t="s">
        <v>1261</v>
      </c>
      <c r="Z944" t="s">
        <v>4757</v>
      </c>
      <c r="AA944" t="s">
        <v>237</v>
      </c>
      <c r="AB944" t="s">
        <v>233</v>
      </c>
      <c r="AC944" t="s">
        <v>4758</v>
      </c>
      <c r="AD944" t="s">
        <v>4477</v>
      </c>
    </row>
    <row r="945" spans="1:30">
      <c r="A945" t="s">
        <v>4759</v>
      </c>
      <c r="B945" t="s">
        <v>4759</v>
      </c>
      <c r="C945" s="3">
        <v>0.18154</v>
      </c>
      <c r="D945" s="3">
        <v>6</v>
      </c>
      <c r="E945" s="3">
        <v>0.07068</v>
      </c>
      <c r="F945" s="3">
        <v>2</v>
      </c>
      <c r="G945" s="3">
        <v>0</v>
      </c>
      <c r="H945" s="3">
        <v>0</v>
      </c>
      <c r="I945" s="3">
        <v>1.096245</v>
      </c>
      <c r="J945" s="3">
        <v>36</v>
      </c>
      <c r="K945" s="3">
        <v>3.518909</v>
      </c>
      <c r="L945" s="3">
        <v>123</v>
      </c>
      <c r="M945" s="3">
        <v>1.707391</v>
      </c>
      <c r="N945">
        <v>54</v>
      </c>
      <c r="O945">
        <v>0.00156619201398342</v>
      </c>
      <c r="P945">
        <v>3.4010648549159</v>
      </c>
      <c r="Q945" t="s">
        <v>157</v>
      </c>
      <c r="R945" t="s">
        <v>136</v>
      </c>
      <c r="S945" t="s">
        <v>136</v>
      </c>
      <c r="T945" t="s">
        <v>136</v>
      </c>
      <c r="U945" t="s">
        <v>4760</v>
      </c>
      <c r="V945" t="s">
        <v>136</v>
      </c>
      <c r="W945" t="s">
        <v>136</v>
      </c>
      <c r="X945" t="s">
        <v>136</v>
      </c>
      <c r="Y945" t="s">
        <v>4761</v>
      </c>
      <c r="Z945" t="s">
        <v>136</v>
      </c>
      <c r="AA945" t="s">
        <v>164</v>
      </c>
      <c r="AB945" t="s">
        <v>165</v>
      </c>
      <c r="AC945" t="s">
        <v>4762</v>
      </c>
      <c r="AD945" t="s">
        <v>136</v>
      </c>
    </row>
    <row r="946" spans="1:30">
      <c r="A946" t="s">
        <v>4763</v>
      </c>
      <c r="B946" t="s">
        <v>4763</v>
      </c>
      <c r="C946" s="3">
        <v>0.356171</v>
      </c>
      <c r="D946" s="3">
        <v>17</v>
      </c>
      <c r="E946" s="3">
        <v>0.357221</v>
      </c>
      <c r="F946" s="3">
        <v>15</v>
      </c>
      <c r="G946" s="3">
        <v>1.072827</v>
      </c>
      <c r="H946" s="3">
        <v>54</v>
      </c>
      <c r="I946" s="3">
        <v>7.011366</v>
      </c>
      <c r="J946" s="3">
        <v>354</v>
      </c>
      <c r="K946" s="3">
        <v>7.573075</v>
      </c>
      <c r="L946" s="3">
        <v>408</v>
      </c>
      <c r="M946" s="3">
        <v>1.736373</v>
      </c>
      <c r="N946">
        <v>85</v>
      </c>
      <c r="O946">
        <v>0.00267520795369904</v>
      </c>
      <c r="P946">
        <v>2.36056165790199</v>
      </c>
      <c r="Q946" t="s">
        <v>157</v>
      </c>
      <c r="R946" t="s">
        <v>136</v>
      </c>
      <c r="S946" t="s">
        <v>136</v>
      </c>
      <c r="T946" t="s">
        <v>168</v>
      </c>
      <c r="U946" t="s">
        <v>136</v>
      </c>
      <c r="V946" t="s">
        <v>136</v>
      </c>
      <c r="W946" t="s">
        <v>136</v>
      </c>
      <c r="X946" t="s">
        <v>136</v>
      </c>
      <c r="Y946" t="s">
        <v>4764</v>
      </c>
      <c r="Z946" t="s">
        <v>4765</v>
      </c>
      <c r="AA946" t="s">
        <v>164</v>
      </c>
      <c r="AB946" t="s">
        <v>165</v>
      </c>
      <c r="AC946" t="s">
        <v>4766</v>
      </c>
      <c r="AD946" t="s">
        <v>176</v>
      </c>
    </row>
    <row r="947" spans="1:30">
      <c r="A947" t="s">
        <v>4767</v>
      </c>
      <c r="B947" t="s">
        <v>136</v>
      </c>
      <c r="C947" s="3">
        <v>0</v>
      </c>
      <c r="D947" s="3">
        <v>0</v>
      </c>
      <c r="E947" s="3">
        <v>0</v>
      </c>
      <c r="F947" s="3">
        <v>0</v>
      </c>
      <c r="G947" s="3">
        <v>0.310222</v>
      </c>
      <c r="H947" s="3">
        <v>9</v>
      </c>
      <c r="I947" s="3">
        <v>13.32793</v>
      </c>
      <c r="J947" s="3">
        <v>295</v>
      </c>
      <c r="K947" s="3">
        <v>15.498851</v>
      </c>
      <c r="L947" s="3">
        <v>318</v>
      </c>
      <c r="M947" s="3">
        <v>9.08992399999999</v>
      </c>
      <c r="N947">
        <v>198</v>
      </c>
      <c r="O947" s="16">
        <v>3.90446010524372e-8</v>
      </c>
      <c r="P947">
        <v>5.19403786484061</v>
      </c>
      <c r="Q947" t="s">
        <v>157</v>
      </c>
      <c r="R947" t="s">
        <v>136</v>
      </c>
      <c r="S947" t="s">
        <v>136</v>
      </c>
      <c r="T947" t="s">
        <v>4768</v>
      </c>
      <c r="U947" t="s">
        <v>136</v>
      </c>
      <c r="V947" t="s">
        <v>136</v>
      </c>
      <c r="W947" t="s">
        <v>136</v>
      </c>
      <c r="X947" t="s">
        <v>136</v>
      </c>
      <c r="Y947" t="s">
        <v>136</v>
      </c>
      <c r="Z947" t="s">
        <v>136</v>
      </c>
      <c r="AA947" t="s">
        <v>136</v>
      </c>
      <c r="AB947" t="s">
        <v>136</v>
      </c>
      <c r="AC947" t="s">
        <v>4769</v>
      </c>
      <c r="AD947" t="s">
        <v>4770</v>
      </c>
    </row>
    <row r="948" spans="1:30">
      <c r="A948" t="s">
        <v>4771</v>
      </c>
      <c r="B948" t="s">
        <v>136</v>
      </c>
      <c r="C948" s="3">
        <v>13.619858</v>
      </c>
      <c r="D948" s="3">
        <v>353</v>
      </c>
      <c r="E948" s="3">
        <v>7.010274</v>
      </c>
      <c r="F948" s="3">
        <v>161</v>
      </c>
      <c r="G948" s="3">
        <v>4.647282</v>
      </c>
      <c r="H948" s="3">
        <v>129</v>
      </c>
      <c r="I948" s="3">
        <v>1.37864</v>
      </c>
      <c r="J948" s="3">
        <v>39</v>
      </c>
      <c r="K948" s="3">
        <v>3.838859</v>
      </c>
      <c r="L948" s="3">
        <v>115</v>
      </c>
      <c r="M948" s="3">
        <v>3.404596</v>
      </c>
      <c r="N948">
        <v>92</v>
      </c>
      <c r="O948">
        <v>0.00295189720652015</v>
      </c>
      <c r="P948">
        <v>-2.06504259347453</v>
      </c>
      <c r="Q948" t="s">
        <v>131</v>
      </c>
      <c r="R948" t="s">
        <v>136</v>
      </c>
      <c r="S948" t="s">
        <v>136</v>
      </c>
      <c r="T948" t="s">
        <v>136</v>
      </c>
      <c r="U948" t="s">
        <v>136</v>
      </c>
      <c r="V948" t="s">
        <v>136</v>
      </c>
      <c r="W948" t="s">
        <v>136</v>
      </c>
      <c r="X948" t="s">
        <v>136</v>
      </c>
      <c r="Y948" t="s">
        <v>136</v>
      </c>
      <c r="Z948" t="s">
        <v>136</v>
      </c>
      <c r="AA948" t="s">
        <v>136</v>
      </c>
      <c r="AB948" t="s">
        <v>136</v>
      </c>
      <c r="AC948" t="s">
        <v>4772</v>
      </c>
      <c r="AD948" t="s">
        <v>136</v>
      </c>
    </row>
    <row r="949" spans="1:30">
      <c r="A949" t="s">
        <v>4773</v>
      </c>
      <c r="B949" t="s">
        <v>4773</v>
      </c>
      <c r="C949" s="3">
        <v>6.108675</v>
      </c>
      <c r="D949" s="3">
        <v>155</v>
      </c>
      <c r="E949" s="3">
        <v>13.498746</v>
      </c>
      <c r="F949" s="3">
        <v>302</v>
      </c>
      <c r="G949" s="3">
        <v>7.170046</v>
      </c>
      <c r="H949" s="3">
        <v>195</v>
      </c>
      <c r="I949" s="3">
        <v>2.624464</v>
      </c>
      <c r="J949" s="3">
        <v>72</v>
      </c>
      <c r="K949" s="3">
        <v>2.00798</v>
      </c>
      <c r="L949" s="3">
        <v>59</v>
      </c>
      <c r="M949" s="3">
        <v>1.747988</v>
      </c>
      <c r="N949">
        <v>47</v>
      </c>
      <c r="O949" s="16">
        <v>5.63771311111236e-5</v>
      </c>
      <c r="P949">
        <v>-2.7839971899216</v>
      </c>
      <c r="Q949" t="s">
        <v>131</v>
      </c>
      <c r="R949" t="s">
        <v>136</v>
      </c>
      <c r="S949" t="s">
        <v>136</v>
      </c>
      <c r="T949" t="s">
        <v>460</v>
      </c>
      <c r="U949" t="s">
        <v>136</v>
      </c>
      <c r="V949" t="s">
        <v>136</v>
      </c>
      <c r="W949" t="s">
        <v>136</v>
      </c>
      <c r="X949" t="s">
        <v>136</v>
      </c>
      <c r="Y949" t="s">
        <v>312</v>
      </c>
      <c r="Z949" t="s">
        <v>4774</v>
      </c>
      <c r="AA949" t="s">
        <v>164</v>
      </c>
      <c r="AB949" t="s">
        <v>165</v>
      </c>
      <c r="AC949" t="s">
        <v>4775</v>
      </c>
      <c r="AD949" t="s">
        <v>281</v>
      </c>
    </row>
    <row r="950" spans="1:30">
      <c r="A950" t="s">
        <v>4776</v>
      </c>
      <c r="B950" t="s">
        <v>4776</v>
      </c>
      <c r="C950" s="3">
        <v>0.600447</v>
      </c>
      <c r="D950" s="3">
        <v>16</v>
      </c>
      <c r="E950" s="3">
        <v>0</v>
      </c>
      <c r="F950" s="3">
        <v>0</v>
      </c>
      <c r="G950" s="3">
        <v>1.288354</v>
      </c>
      <c r="H950" s="3">
        <v>37</v>
      </c>
      <c r="I950" s="3">
        <v>7.613073</v>
      </c>
      <c r="J950" s="3">
        <v>216</v>
      </c>
      <c r="K950" s="3">
        <v>8.635932</v>
      </c>
      <c r="L950" s="3">
        <v>261</v>
      </c>
      <c r="M950" s="3">
        <v>5.41228</v>
      </c>
      <c r="N950">
        <v>148</v>
      </c>
      <c r="O950">
        <v>0.00495712690448979</v>
      </c>
      <c r="P950">
        <v>2.71886857208215</v>
      </c>
      <c r="Q950" t="s">
        <v>157</v>
      </c>
      <c r="R950" t="s">
        <v>136</v>
      </c>
      <c r="S950" t="s">
        <v>136</v>
      </c>
      <c r="T950" t="s">
        <v>4777</v>
      </c>
      <c r="U950" t="s">
        <v>136</v>
      </c>
      <c r="V950" t="s">
        <v>136</v>
      </c>
      <c r="W950" t="s">
        <v>399</v>
      </c>
      <c r="X950" t="s">
        <v>342</v>
      </c>
      <c r="Y950" t="s">
        <v>4778</v>
      </c>
      <c r="Z950" t="s">
        <v>136</v>
      </c>
      <c r="AA950" t="s">
        <v>85</v>
      </c>
      <c r="AB950" t="s">
        <v>342</v>
      </c>
      <c r="AC950" t="s">
        <v>4779</v>
      </c>
      <c r="AD950" t="s">
        <v>4780</v>
      </c>
    </row>
    <row r="951" spans="1:30">
      <c r="A951" t="s">
        <v>4781</v>
      </c>
      <c r="B951" t="s">
        <v>4781</v>
      </c>
      <c r="C951" s="3">
        <v>1.78075</v>
      </c>
      <c r="D951" s="3">
        <v>54</v>
      </c>
      <c r="E951" s="3">
        <v>0.847877</v>
      </c>
      <c r="F951" s="3">
        <v>23</v>
      </c>
      <c r="G951" s="3">
        <v>0.947315</v>
      </c>
      <c r="H951" s="3">
        <v>31</v>
      </c>
      <c r="I951" s="3">
        <v>10.546451</v>
      </c>
      <c r="J951" s="3">
        <v>344</v>
      </c>
      <c r="K951" s="3">
        <v>30.820585</v>
      </c>
      <c r="L951" s="3">
        <v>1073</v>
      </c>
      <c r="M951" s="3">
        <v>4.954407</v>
      </c>
      <c r="N951">
        <v>156</v>
      </c>
      <c r="O951">
        <v>0.000217714658199375</v>
      </c>
      <c r="P951">
        <v>2.86352725910453</v>
      </c>
      <c r="Q951" t="s">
        <v>157</v>
      </c>
      <c r="R951" t="s">
        <v>136</v>
      </c>
      <c r="S951" t="s">
        <v>136</v>
      </c>
      <c r="T951" t="s">
        <v>1511</v>
      </c>
      <c r="U951" t="s">
        <v>136</v>
      </c>
      <c r="V951" t="s">
        <v>136</v>
      </c>
      <c r="W951" t="s">
        <v>254</v>
      </c>
      <c r="X951" t="s">
        <v>255</v>
      </c>
      <c r="Y951" t="s">
        <v>4782</v>
      </c>
      <c r="Z951" t="s">
        <v>136</v>
      </c>
      <c r="AA951" t="s">
        <v>164</v>
      </c>
      <c r="AB951" t="s">
        <v>165</v>
      </c>
      <c r="AC951" t="s">
        <v>4783</v>
      </c>
      <c r="AD951" t="s">
        <v>281</v>
      </c>
    </row>
    <row r="952" spans="1:30">
      <c r="A952" t="s">
        <v>4784</v>
      </c>
      <c r="B952" t="s">
        <v>4784</v>
      </c>
      <c r="C952" s="3">
        <v>1.059475</v>
      </c>
      <c r="D952" s="3">
        <v>46</v>
      </c>
      <c r="E952" s="3">
        <v>0.150101</v>
      </c>
      <c r="F952" s="3">
        <v>6</v>
      </c>
      <c r="G952" s="3">
        <v>1.818432</v>
      </c>
      <c r="H952" s="3">
        <v>85</v>
      </c>
      <c r="I952" s="3">
        <v>5.91333</v>
      </c>
      <c r="J952" s="3">
        <v>278</v>
      </c>
      <c r="K952" s="3">
        <v>20.52409</v>
      </c>
      <c r="L952" s="3">
        <v>1030</v>
      </c>
      <c r="M952" s="3">
        <v>3.204883</v>
      </c>
      <c r="N952">
        <v>145</v>
      </c>
      <c r="O952">
        <v>0.00562085590431576</v>
      </c>
      <c r="P952">
        <v>2.55960926531809</v>
      </c>
      <c r="Q952" t="s">
        <v>157</v>
      </c>
      <c r="R952" t="s">
        <v>241</v>
      </c>
      <c r="S952" t="s">
        <v>242</v>
      </c>
      <c r="T952" t="s">
        <v>4785</v>
      </c>
      <c r="U952" t="s">
        <v>4786</v>
      </c>
      <c r="V952" t="s">
        <v>2122</v>
      </c>
      <c r="W952" t="s">
        <v>136</v>
      </c>
      <c r="X952" t="s">
        <v>136</v>
      </c>
      <c r="Y952" t="s">
        <v>4787</v>
      </c>
      <c r="Z952" t="s">
        <v>4788</v>
      </c>
      <c r="AA952" t="s">
        <v>48</v>
      </c>
      <c r="AB952" t="s">
        <v>326</v>
      </c>
      <c r="AC952" t="s">
        <v>4789</v>
      </c>
      <c r="AD952" t="s">
        <v>4790</v>
      </c>
    </row>
    <row r="953" spans="1:30">
      <c r="A953" t="s">
        <v>4791</v>
      </c>
      <c r="B953" t="s">
        <v>4791</v>
      </c>
      <c r="C953" s="3">
        <v>0</v>
      </c>
      <c r="D953" s="3">
        <v>0</v>
      </c>
      <c r="E953" s="3">
        <v>0</v>
      </c>
      <c r="F953" s="3">
        <v>0</v>
      </c>
      <c r="G953" s="3">
        <v>0.019359</v>
      </c>
      <c r="H953" s="3">
        <v>2</v>
      </c>
      <c r="I953" s="3">
        <v>5.057115</v>
      </c>
      <c r="J953" s="3">
        <v>326</v>
      </c>
      <c r="K953" s="3">
        <v>1.890849</v>
      </c>
      <c r="L953" s="3">
        <v>131</v>
      </c>
      <c r="M953" s="3">
        <v>0.789045</v>
      </c>
      <c r="N953">
        <v>49</v>
      </c>
      <c r="O953" s="16">
        <v>4.67593105785765e-8</v>
      </c>
      <c r="P953">
        <v>5.92948462926743</v>
      </c>
      <c r="Q953" t="s">
        <v>157</v>
      </c>
      <c r="R953" t="s">
        <v>136</v>
      </c>
      <c r="S953" t="s">
        <v>136</v>
      </c>
      <c r="T953" t="s">
        <v>4320</v>
      </c>
      <c r="U953" t="s">
        <v>4792</v>
      </c>
      <c r="V953" t="s">
        <v>136</v>
      </c>
      <c r="W953" t="s">
        <v>136</v>
      </c>
      <c r="X953" t="s">
        <v>136</v>
      </c>
      <c r="Y953" t="s">
        <v>4322</v>
      </c>
      <c r="Z953" t="s">
        <v>4793</v>
      </c>
      <c r="AA953" t="s">
        <v>164</v>
      </c>
      <c r="AB953" t="s">
        <v>165</v>
      </c>
      <c r="AC953" t="s">
        <v>4324</v>
      </c>
      <c r="AD953" t="s">
        <v>4325</v>
      </c>
    </row>
    <row r="954" spans="1:30">
      <c r="A954" t="s">
        <v>4794</v>
      </c>
      <c r="B954" t="s">
        <v>136</v>
      </c>
      <c r="C954" s="3">
        <v>0.184253</v>
      </c>
      <c r="D954" s="3">
        <v>5</v>
      </c>
      <c r="E954" s="3">
        <v>0.261959</v>
      </c>
      <c r="F954" s="3">
        <v>7</v>
      </c>
      <c r="G954" s="3">
        <v>0.282098</v>
      </c>
      <c r="H954" s="3">
        <v>8</v>
      </c>
      <c r="I954" s="3">
        <v>3.447457</v>
      </c>
      <c r="J954" s="3">
        <v>98</v>
      </c>
      <c r="K954" s="3">
        <v>2.612025</v>
      </c>
      <c r="L954" s="3">
        <v>79</v>
      </c>
      <c r="M954" s="3">
        <v>1.725806</v>
      </c>
      <c r="N954">
        <v>47</v>
      </c>
      <c r="O954">
        <v>0.00157666117192057</v>
      </c>
      <c r="P954">
        <v>2.43090966812109</v>
      </c>
      <c r="Q954" t="s">
        <v>157</v>
      </c>
      <c r="R954" t="s">
        <v>136</v>
      </c>
      <c r="S954" t="s">
        <v>136</v>
      </c>
      <c r="T954" t="s">
        <v>4795</v>
      </c>
      <c r="U954" t="s">
        <v>4796</v>
      </c>
      <c r="V954" t="s">
        <v>136</v>
      </c>
      <c r="W954" t="s">
        <v>305</v>
      </c>
      <c r="X954" t="s">
        <v>142</v>
      </c>
      <c r="Y954" t="s">
        <v>136</v>
      </c>
      <c r="Z954" t="s">
        <v>4797</v>
      </c>
      <c r="AA954" t="s">
        <v>141</v>
      </c>
      <c r="AB954" t="s">
        <v>142</v>
      </c>
      <c r="AC954" t="s">
        <v>4798</v>
      </c>
      <c r="AD954" t="s">
        <v>4799</v>
      </c>
    </row>
    <row r="955" spans="1:30">
      <c r="A955" t="s">
        <v>4800</v>
      </c>
      <c r="B955" t="s">
        <v>4800</v>
      </c>
      <c r="C955" s="3">
        <v>40.599503</v>
      </c>
      <c r="D955" s="3">
        <v>1848</v>
      </c>
      <c r="E955" s="3">
        <v>61.639015</v>
      </c>
      <c r="F955" s="3">
        <v>2485</v>
      </c>
      <c r="G955" s="3">
        <v>51.94281</v>
      </c>
      <c r="H955" s="3">
        <v>2535</v>
      </c>
      <c r="I955" s="3">
        <v>7.192261</v>
      </c>
      <c r="J955" s="3">
        <v>356</v>
      </c>
      <c r="K955" s="3">
        <v>7.855742</v>
      </c>
      <c r="L955" s="3">
        <v>415</v>
      </c>
      <c r="M955" s="3">
        <v>11.467264</v>
      </c>
      <c r="N955">
        <v>545</v>
      </c>
      <c r="O955" s="16">
        <v>7.0636315164773e-9</v>
      </c>
      <c r="P955">
        <v>-3.19462188627933</v>
      </c>
      <c r="Q955" t="s">
        <v>131</v>
      </c>
      <c r="R955" t="s">
        <v>241</v>
      </c>
      <c r="S955" t="s">
        <v>242</v>
      </c>
      <c r="T955" t="s">
        <v>4801</v>
      </c>
      <c r="U955" t="s">
        <v>4802</v>
      </c>
      <c r="V955" t="s">
        <v>329</v>
      </c>
      <c r="W955" t="s">
        <v>136</v>
      </c>
      <c r="X955" t="s">
        <v>136</v>
      </c>
      <c r="Y955" t="s">
        <v>4803</v>
      </c>
      <c r="Z955" t="s">
        <v>4804</v>
      </c>
      <c r="AA955" t="s">
        <v>164</v>
      </c>
      <c r="AB955" t="s">
        <v>165</v>
      </c>
      <c r="AC955" t="s">
        <v>4805</v>
      </c>
      <c r="AD955" t="s">
        <v>512</v>
      </c>
    </row>
    <row r="956" spans="1:30">
      <c r="A956" t="s">
        <v>4806</v>
      </c>
      <c r="B956" t="s">
        <v>4806</v>
      </c>
      <c r="C956" s="3">
        <v>0.172278</v>
      </c>
      <c r="D956" s="3">
        <v>15</v>
      </c>
      <c r="E956" s="3">
        <v>0.050837</v>
      </c>
      <c r="F956" s="3">
        <v>4</v>
      </c>
      <c r="G956" s="3">
        <v>0.097247</v>
      </c>
      <c r="H956" s="3">
        <v>10</v>
      </c>
      <c r="I956" s="3">
        <v>0.75653</v>
      </c>
      <c r="J956" s="3">
        <v>72</v>
      </c>
      <c r="K956" s="3">
        <v>5.434782</v>
      </c>
      <c r="L956" s="3">
        <v>546</v>
      </c>
      <c r="M956" s="3">
        <v>0.573144</v>
      </c>
      <c r="N956">
        <v>52</v>
      </c>
      <c r="O956">
        <v>0.000558369564857931</v>
      </c>
      <c r="P956">
        <v>3.38987608932564</v>
      </c>
      <c r="Q956" t="s">
        <v>157</v>
      </c>
      <c r="R956" t="s">
        <v>305</v>
      </c>
      <c r="S956" t="s">
        <v>142</v>
      </c>
      <c r="T956" t="s">
        <v>2185</v>
      </c>
      <c r="U956" t="s">
        <v>4807</v>
      </c>
      <c r="V956" t="s">
        <v>264</v>
      </c>
      <c r="W956" t="s">
        <v>190</v>
      </c>
      <c r="X956" t="s">
        <v>191</v>
      </c>
      <c r="Y956" t="s">
        <v>1318</v>
      </c>
      <c r="Z956" t="s">
        <v>4615</v>
      </c>
      <c r="AA956" t="s">
        <v>164</v>
      </c>
      <c r="AB956" t="s">
        <v>165</v>
      </c>
      <c r="AC956" t="s">
        <v>3168</v>
      </c>
      <c r="AD956" t="s">
        <v>2189</v>
      </c>
    </row>
    <row r="957" spans="1:30">
      <c r="A957" t="s">
        <v>4808</v>
      </c>
      <c r="B957" t="s">
        <v>4808</v>
      </c>
      <c r="C957" s="3">
        <v>49.252949</v>
      </c>
      <c r="D957" s="3">
        <v>3729</v>
      </c>
      <c r="E957" s="3">
        <v>30.703205</v>
      </c>
      <c r="F957" s="3">
        <v>2059</v>
      </c>
      <c r="G957" s="3">
        <v>65.87487</v>
      </c>
      <c r="H957" s="3">
        <v>5347</v>
      </c>
      <c r="I957" s="3">
        <v>10.633639</v>
      </c>
      <c r="J957" s="3">
        <v>874</v>
      </c>
      <c r="K957" s="3">
        <v>8.466962</v>
      </c>
      <c r="L957" s="3">
        <v>743</v>
      </c>
      <c r="M957" s="3">
        <v>29.440016</v>
      </c>
      <c r="N957">
        <v>2328</v>
      </c>
      <c r="O957">
        <v>0.0011042922715939</v>
      </c>
      <c r="P957">
        <v>-2.08016736861824</v>
      </c>
      <c r="Q957" t="s">
        <v>131</v>
      </c>
      <c r="R957" t="s">
        <v>136</v>
      </c>
      <c r="S957" t="s">
        <v>136</v>
      </c>
      <c r="T957" t="s">
        <v>1859</v>
      </c>
      <c r="U957" t="s">
        <v>136</v>
      </c>
      <c r="V957" t="s">
        <v>136</v>
      </c>
      <c r="W957" t="s">
        <v>305</v>
      </c>
      <c r="X957" t="s">
        <v>142</v>
      </c>
      <c r="Y957" t="s">
        <v>4809</v>
      </c>
      <c r="Z957" t="s">
        <v>4810</v>
      </c>
      <c r="AA957" t="s">
        <v>141</v>
      </c>
      <c r="AB957" t="s">
        <v>142</v>
      </c>
      <c r="AC957" t="s">
        <v>4811</v>
      </c>
      <c r="AD957" t="s">
        <v>1863</v>
      </c>
    </row>
    <row r="958" spans="1:30">
      <c r="A958" t="s">
        <v>4812</v>
      </c>
      <c r="B958" t="s">
        <v>4812</v>
      </c>
      <c r="C958" s="3">
        <v>0.472382</v>
      </c>
      <c r="D958" s="3">
        <v>11</v>
      </c>
      <c r="E958" s="3">
        <v>0.302992</v>
      </c>
      <c r="F958" s="3">
        <v>6</v>
      </c>
      <c r="G958" s="3">
        <v>2.158661</v>
      </c>
      <c r="H958" s="3">
        <v>52</v>
      </c>
      <c r="I958" s="3">
        <v>17.739639</v>
      </c>
      <c r="J958" s="3">
        <v>431</v>
      </c>
      <c r="K958" s="3">
        <v>6.70439</v>
      </c>
      <c r="L958" s="3">
        <v>174</v>
      </c>
      <c r="M958" s="3">
        <v>3.294617</v>
      </c>
      <c r="N958">
        <v>77</v>
      </c>
      <c r="O958">
        <v>0.00898737993291405</v>
      </c>
      <c r="P958">
        <v>2.39067332246071</v>
      </c>
      <c r="Q958" t="s">
        <v>157</v>
      </c>
      <c r="R958" t="s">
        <v>136</v>
      </c>
      <c r="S958" t="s">
        <v>136</v>
      </c>
      <c r="T958" t="s">
        <v>136</v>
      </c>
      <c r="U958" t="s">
        <v>4813</v>
      </c>
      <c r="V958" t="s">
        <v>817</v>
      </c>
      <c r="W958" t="s">
        <v>136</v>
      </c>
      <c r="X958" t="s">
        <v>136</v>
      </c>
      <c r="Y958" t="s">
        <v>4814</v>
      </c>
      <c r="Z958" t="s">
        <v>4815</v>
      </c>
      <c r="AA958" t="s">
        <v>164</v>
      </c>
      <c r="AB958" t="s">
        <v>165</v>
      </c>
      <c r="AC958" t="s">
        <v>4816</v>
      </c>
      <c r="AD958" t="s">
        <v>136</v>
      </c>
    </row>
    <row r="959" spans="1:30">
      <c r="A959" t="s">
        <v>4817</v>
      </c>
      <c r="B959" t="s">
        <v>4817</v>
      </c>
      <c r="C959" s="3">
        <v>360.730194</v>
      </c>
      <c r="D959" s="3">
        <v>10514</v>
      </c>
      <c r="E959" s="3">
        <v>466.516632</v>
      </c>
      <c r="F959" s="3">
        <v>12044</v>
      </c>
      <c r="G959" s="3">
        <v>284.450256</v>
      </c>
      <c r="H959" s="3">
        <v>8889</v>
      </c>
      <c r="I959" s="3">
        <v>49.18047</v>
      </c>
      <c r="J959" s="3">
        <v>1555</v>
      </c>
      <c r="K959" s="3">
        <v>31.715855</v>
      </c>
      <c r="L959" s="3">
        <v>1071</v>
      </c>
      <c r="M959" s="3">
        <v>121.197319</v>
      </c>
      <c r="N959">
        <v>3689</v>
      </c>
      <c r="O959" s="16">
        <v>1.54882149851058e-5</v>
      </c>
      <c r="P959">
        <v>-3.05171621244031</v>
      </c>
      <c r="Q959" t="s">
        <v>131</v>
      </c>
      <c r="R959" t="s">
        <v>136</v>
      </c>
      <c r="S959" t="s">
        <v>136</v>
      </c>
      <c r="T959" t="s">
        <v>1966</v>
      </c>
      <c r="U959" t="s">
        <v>4818</v>
      </c>
      <c r="V959" t="s">
        <v>1968</v>
      </c>
      <c r="W959" t="s">
        <v>136</v>
      </c>
      <c r="X959" t="s">
        <v>136</v>
      </c>
      <c r="Y959" t="s">
        <v>1969</v>
      </c>
      <c r="Z959" t="s">
        <v>1970</v>
      </c>
      <c r="AA959" t="s">
        <v>164</v>
      </c>
      <c r="AB959" t="s">
        <v>165</v>
      </c>
      <c r="AC959" t="s">
        <v>1971</v>
      </c>
      <c r="AD959" t="s">
        <v>1972</v>
      </c>
    </row>
    <row r="960" spans="1:30">
      <c r="A960" t="s">
        <v>4819</v>
      </c>
      <c r="B960" t="s">
        <v>4819</v>
      </c>
      <c r="C960" s="3">
        <v>0.822891</v>
      </c>
      <c r="D960" s="3">
        <v>47</v>
      </c>
      <c r="E960" s="3">
        <v>0.187295</v>
      </c>
      <c r="F960" s="3">
        <v>10</v>
      </c>
      <c r="G960" s="3">
        <v>0.435214</v>
      </c>
      <c r="H960" s="3">
        <v>27</v>
      </c>
      <c r="I960" s="3">
        <v>7.712679</v>
      </c>
      <c r="J960" s="3">
        <v>477</v>
      </c>
      <c r="K960" s="3">
        <v>5.50017</v>
      </c>
      <c r="L960" s="3">
        <v>364</v>
      </c>
      <c r="M960" s="3">
        <v>3.409193</v>
      </c>
      <c r="N960">
        <v>203</v>
      </c>
      <c r="O960" s="16">
        <v>7.07357439566512e-7</v>
      </c>
      <c r="P960">
        <v>2.83665509568635</v>
      </c>
      <c r="Q960" t="s">
        <v>157</v>
      </c>
      <c r="R960" t="s">
        <v>136</v>
      </c>
      <c r="S960" t="s">
        <v>136</v>
      </c>
      <c r="T960" t="s">
        <v>4820</v>
      </c>
      <c r="U960" t="s">
        <v>4821</v>
      </c>
      <c r="V960" t="s">
        <v>976</v>
      </c>
      <c r="W960" t="s">
        <v>170</v>
      </c>
      <c r="X960" t="s">
        <v>171</v>
      </c>
      <c r="Y960" t="s">
        <v>977</v>
      </c>
      <c r="Z960" t="s">
        <v>4822</v>
      </c>
      <c r="AA960" t="s">
        <v>174</v>
      </c>
      <c r="AB960" t="s">
        <v>171</v>
      </c>
      <c r="AC960" t="s">
        <v>4823</v>
      </c>
      <c r="AD960" t="s">
        <v>4824</v>
      </c>
    </row>
    <row r="961" spans="1:30">
      <c r="A961" t="s">
        <v>4825</v>
      </c>
      <c r="B961" t="s">
        <v>4825</v>
      </c>
      <c r="C961" s="3">
        <v>0.26806</v>
      </c>
      <c r="D961" s="3">
        <v>8</v>
      </c>
      <c r="E961" s="3">
        <v>0.172882</v>
      </c>
      <c r="F961" s="3">
        <v>5</v>
      </c>
      <c r="G961" s="3">
        <v>0.503086</v>
      </c>
      <c r="H961" s="3">
        <v>16</v>
      </c>
      <c r="I961" s="3">
        <v>2.124721</v>
      </c>
      <c r="J961" s="3">
        <v>66</v>
      </c>
      <c r="K961" s="3">
        <v>16.269327</v>
      </c>
      <c r="L961" s="3">
        <v>536</v>
      </c>
      <c r="M961" s="3">
        <v>2.529145</v>
      </c>
      <c r="N961">
        <v>76</v>
      </c>
      <c r="O961">
        <v>0.000359985179878466</v>
      </c>
      <c r="P961">
        <v>3.39866175418891</v>
      </c>
      <c r="Q961" t="s">
        <v>157</v>
      </c>
      <c r="R961" t="s">
        <v>136</v>
      </c>
      <c r="S961" t="s">
        <v>136</v>
      </c>
      <c r="T961" t="s">
        <v>136</v>
      </c>
      <c r="U961" t="s">
        <v>4826</v>
      </c>
      <c r="V961" t="s">
        <v>136</v>
      </c>
      <c r="W961" t="s">
        <v>170</v>
      </c>
      <c r="X961" t="s">
        <v>171</v>
      </c>
      <c r="Y961" t="s">
        <v>977</v>
      </c>
      <c r="Z961" t="s">
        <v>4827</v>
      </c>
      <c r="AA961" t="s">
        <v>174</v>
      </c>
      <c r="AB961" t="s">
        <v>171</v>
      </c>
      <c r="AC961" t="s">
        <v>4828</v>
      </c>
      <c r="AD961" t="s">
        <v>136</v>
      </c>
    </row>
    <row r="962" spans="1:30">
      <c r="A962" t="s">
        <v>4829</v>
      </c>
      <c r="B962" t="s">
        <v>4829</v>
      </c>
      <c r="C962" s="3">
        <v>5.038974</v>
      </c>
      <c r="D962" s="3">
        <v>235</v>
      </c>
      <c r="E962" s="3">
        <v>3.632545</v>
      </c>
      <c r="F962" s="3">
        <v>150</v>
      </c>
      <c r="G962" s="3">
        <v>3.241923</v>
      </c>
      <c r="H962" s="3">
        <v>163</v>
      </c>
      <c r="I962" s="3">
        <v>1.518819</v>
      </c>
      <c r="J962" s="3">
        <v>77</v>
      </c>
      <c r="K962" s="3">
        <v>0.441349</v>
      </c>
      <c r="L962" s="3">
        <v>24</v>
      </c>
      <c r="M962" s="3">
        <v>2.193402</v>
      </c>
      <c r="N962">
        <v>107</v>
      </c>
      <c r="O962">
        <v>0.00400870437173217</v>
      </c>
      <c r="P962">
        <v>-2.0820641842052</v>
      </c>
      <c r="Q962" t="s">
        <v>131</v>
      </c>
      <c r="R962" t="s">
        <v>136</v>
      </c>
      <c r="S962" t="s">
        <v>136</v>
      </c>
      <c r="T962" t="s">
        <v>4830</v>
      </c>
      <c r="U962" t="s">
        <v>4831</v>
      </c>
      <c r="V962" t="s">
        <v>4832</v>
      </c>
      <c r="W962" t="s">
        <v>218</v>
      </c>
      <c r="X962" t="s">
        <v>219</v>
      </c>
      <c r="Y962" t="s">
        <v>4833</v>
      </c>
      <c r="Z962" t="s">
        <v>4834</v>
      </c>
      <c r="AA962" t="s">
        <v>686</v>
      </c>
      <c r="AB962" t="s">
        <v>219</v>
      </c>
      <c r="AC962" t="s">
        <v>4835</v>
      </c>
      <c r="AD962" t="s">
        <v>4836</v>
      </c>
    </row>
    <row r="963" spans="1:30">
      <c r="A963" t="s">
        <v>4837</v>
      </c>
      <c r="B963" t="s">
        <v>4837</v>
      </c>
      <c r="C963" s="3">
        <v>0.91737</v>
      </c>
      <c r="D963" s="3">
        <v>29</v>
      </c>
      <c r="E963" s="3">
        <v>2.551799</v>
      </c>
      <c r="F963" s="3">
        <v>71</v>
      </c>
      <c r="G963" s="3">
        <v>0.659565</v>
      </c>
      <c r="H963" s="3">
        <v>23</v>
      </c>
      <c r="I963" s="3">
        <v>71.391663</v>
      </c>
      <c r="J963" s="3">
        <v>2420</v>
      </c>
      <c r="K963" s="3">
        <v>98.391251</v>
      </c>
      <c r="L963" s="3">
        <v>3561</v>
      </c>
      <c r="M963" s="3">
        <v>7.948929</v>
      </c>
      <c r="N963">
        <v>260</v>
      </c>
      <c r="O963" s="16">
        <v>3.50419035778942e-5</v>
      </c>
      <c r="P963">
        <v>3.96667002273871</v>
      </c>
      <c r="Q963" t="s">
        <v>157</v>
      </c>
      <c r="R963" t="s">
        <v>136</v>
      </c>
      <c r="S963" t="s">
        <v>136</v>
      </c>
      <c r="T963" t="s">
        <v>3130</v>
      </c>
      <c r="U963" t="s">
        <v>136</v>
      </c>
      <c r="V963" t="s">
        <v>136</v>
      </c>
      <c r="W963" t="s">
        <v>136</v>
      </c>
      <c r="X963" t="s">
        <v>136</v>
      </c>
      <c r="Y963" t="s">
        <v>3131</v>
      </c>
      <c r="Z963" t="s">
        <v>4838</v>
      </c>
      <c r="AA963" t="s">
        <v>136</v>
      </c>
      <c r="AB963" t="s">
        <v>136</v>
      </c>
      <c r="AC963" t="s">
        <v>4839</v>
      </c>
      <c r="AD963" t="s">
        <v>3133</v>
      </c>
    </row>
    <row r="964" spans="1:30">
      <c r="A964" t="s">
        <v>4840</v>
      </c>
      <c r="B964" t="s">
        <v>4840</v>
      </c>
      <c r="C964" s="3">
        <v>0</v>
      </c>
      <c r="D964" s="3">
        <v>0</v>
      </c>
      <c r="E964" s="3">
        <v>0.061474</v>
      </c>
      <c r="F964" s="3">
        <v>4</v>
      </c>
      <c r="G964" s="3">
        <v>0.131748</v>
      </c>
      <c r="H964" s="3">
        <v>9</v>
      </c>
      <c r="I964" s="3">
        <v>2.655523</v>
      </c>
      <c r="J964" s="3">
        <v>166</v>
      </c>
      <c r="K964" s="3">
        <v>2.029897</v>
      </c>
      <c r="L964" s="3">
        <v>135</v>
      </c>
      <c r="M964" s="3">
        <v>2.389964</v>
      </c>
      <c r="N964">
        <v>143</v>
      </c>
      <c r="O964" s="16">
        <v>1.53226659710565e-5</v>
      </c>
      <c r="P964">
        <v>3.85161841765537</v>
      </c>
      <c r="Q964" t="s">
        <v>157</v>
      </c>
      <c r="R964" t="s">
        <v>136</v>
      </c>
      <c r="S964" t="s">
        <v>136</v>
      </c>
      <c r="T964" t="s">
        <v>1879</v>
      </c>
      <c r="U964" t="s">
        <v>4841</v>
      </c>
      <c r="V964" t="s">
        <v>136</v>
      </c>
      <c r="W964" t="s">
        <v>371</v>
      </c>
      <c r="X964" t="s">
        <v>293</v>
      </c>
      <c r="Y964" t="s">
        <v>2263</v>
      </c>
      <c r="Z964" t="s">
        <v>4842</v>
      </c>
      <c r="AA964" t="s">
        <v>374</v>
      </c>
      <c r="AB964" t="s">
        <v>367</v>
      </c>
      <c r="AC964" t="s">
        <v>4843</v>
      </c>
      <c r="AD964" t="s">
        <v>1883</v>
      </c>
    </row>
    <row r="965" spans="1:30">
      <c r="A965" t="s">
        <v>4844</v>
      </c>
      <c r="B965" t="s">
        <v>4844</v>
      </c>
      <c r="C965" s="3">
        <v>0.300361</v>
      </c>
      <c r="D965" s="3">
        <v>24</v>
      </c>
      <c r="E965" s="3">
        <v>0.070547</v>
      </c>
      <c r="F965" s="3">
        <v>5</v>
      </c>
      <c r="G965" s="3">
        <v>0.254838</v>
      </c>
      <c r="H965" s="3">
        <v>22</v>
      </c>
      <c r="I965" s="3">
        <v>2.288555</v>
      </c>
      <c r="J965" s="3">
        <v>193</v>
      </c>
      <c r="K965" s="3">
        <v>4.071428</v>
      </c>
      <c r="L965" s="3">
        <v>367</v>
      </c>
      <c r="M965" s="3">
        <v>1.387534</v>
      </c>
      <c r="N965">
        <v>113</v>
      </c>
      <c r="O965" s="16">
        <v>2.54023631469973e-5</v>
      </c>
      <c r="P965">
        <v>2.89201597806144</v>
      </c>
      <c r="Q965" t="s">
        <v>157</v>
      </c>
      <c r="R965" t="s">
        <v>170</v>
      </c>
      <c r="S965" t="s">
        <v>171</v>
      </c>
      <c r="T965" t="s">
        <v>4845</v>
      </c>
      <c r="U965" t="s">
        <v>4846</v>
      </c>
      <c r="V965" t="s">
        <v>2106</v>
      </c>
      <c r="W965" t="s">
        <v>170</v>
      </c>
      <c r="X965" t="s">
        <v>171</v>
      </c>
      <c r="Y965" t="s">
        <v>4607</v>
      </c>
      <c r="Z965" t="s">
        <v>4847</v>
      </c>
      <c r="AA965" t="s">
        <v>174</v>
      </c>
      <c r="AB965" t="s">
        <v>171</v>
      </c>
      <c r="AC965" t="s">
        <v>4848</v>
      </c>
      <c r="AD965" t="s">
        <v>4849</v>
      </c>
    </row>
    <row r="966" spans="1:30">
      <c r="A966" t="s">
        <v>4850</v>
      </c>
      <c r="B966" t="s">
        <v>136</v>
      </c>
      <c r="C966" s="3">
        <v>0.024733</v>
      </c>
      <c r="D966" s="3">
        <v>2</v>
      </c>
      <c r="E966" s="3">
        <v>0.027083</v>
      </c>
      <c r="F966" s="3">
        <v>2</v>
      </c>
      <c r="G966" s="3">
        <v>0.026836</v>
      </c>
      <c r="H966" s="3">
        <v>3</v>
      </c>
      <c r="I966" s="3">
        <v>0.819294</v>
      </c>
      <c r="J966" s="3">
        <v>72</v>
      </c>
      <c r="K966" s="3">
        <v>1.534507</v>
      </c>
      <c r="L966" s="3">
        <v>144</v>
      </c>
      <c r="M966" s="3">
        <v>0.493104</v>
      </c>
      <c r="N966">
        <v>42</v>
      </c>
      <c r="O966" s="16">
        <v>1.21292475020502e-5</v>
      </c>
      <c r="P966">
        <v>3.94810977858991</v>
      </c>
      <c r="Q966" t="s">
        <v>157</v>
      </c>
      <c r="R966" t="s">
        <v>136</v>
      </c>
      <c r="S966" t="s">
        <v>136</v>
      </c>
      <c r="T966" t="s">
        <v>4851</v>
      </c>
      <c r="U966" t="s">
        <v>4852</v>
      </c>
      <c r="V966" t="s">
        <v>136</v>
      </c>
      <c r="W966" t="s">
        <v>254</v>
      </c>
      <c r="X966" t="s">
        <v>255</v>
      </c>
      <c r="Y966" t="s">
        <v>1480</v>
      </c>
      <c r="Z966" t="s">
        <v>136</v>
      </c>
      <c r="AA966" t="s">
        <v>43</v>
      </c>
      <c r="AB966" t="s">
        <v>538</v>
      </c>
      <c r="AC966" t="s">
        <v>4853</v>
      </c>
      <c r="AD966" t="s">
        <v>3145</v>
      </c>
    </row>
    <row r="967" spans="1:30">
      <c r="A967" t="s">
        <v>4854</v>
      </c>
      <c r="B967" t="s">
        <v>136</v>
      </c>
      <c r="C967" s="3">
        <v>5.784799</v>
      </c>
      <c r="D967" s="3">
        <v>102</v>
      </c>
      <c r="E967" s="3">
        <v>9.286501</v>
      </c>
      <c r="F967" s="3">
        <v>147</v>
      </c>
      <c r="G967" s="3">
        <v>4.072742</v>
      </c>
      <c r="H967" s="3">
        <v>78</v>
      </c>
      <c r="I967" s="3">
        <v>1.75504</v>
      </c>
      <c r="J967" s="3">
        <v>33</v>
      </c>
      <c r="K967" s="3">
        <v>3.067201</v>
      </c>
      <c r="L967" s="3">
        <v>64</v>
      </c>
      <c r="M967" s="3">
        <v>1.135079</v>
      </c>
      <c r="N967">
        <v>22</v>
      </c>
      <c r="O967">
        <v>0.00270971891491867</v>
      </c>
      <c r="P967">
        <v>-2.34779823276738</v>
      </c>
      <c r="Q967" t="s">
        <v>131</v>
      </c>
      <c r="R967" t="s">
        <v>136</v>
      </c>
      <c r="S967" t="s">
        <v>136</v>
      </c>
      <c r="T967" t="s">
        <v>4855</v>
      </c>
      <c r="U967" t="s">
        <v>136</v>
      </c>
      <c r="V967" t="s">
        <v>136</v>
      </c>
      <c r="W967" t="s">
        <v>136</v>
      </c>
      <c r="X967" t="s">
        <v>136</v>
      </c>
      <c r="Y967" t="s">
        <v>136</v>
      </c>
      <c r="Z967" t="s">
        <v>136</v>
      </c>
      <c r="AA967" t="s">
        <v>164</v>
      </c>
      <c r="AB967" t="s">
        <v>165</v>
      </c>
      <c r="AC967" t="s">
        <v>4856</v>
      </c>
      <c r="AD967" t="s">
        <v>4857</v>
      </c>
    </row>
    <row r="968" spans="1:30">
      <c r="A968" t="s">
        <v>4858</v>
      </c>
      <c r="B968" t="s">
        <v>4858</v>
      </c>
      <c r="C968" s="3">
        <v>0.40058</v>
      </c>
      <c r="D968" s="3">
        <v>16</v>
      </c>
      <c r="E968" s="3">
        <v>0.209599</v>
      </c>
      <c r="F968" s="3">
        <v>8</v>
      </c>
      <c r="G968" s="3">
        <v>0.987844</v>
      </c>
      <c r="H968" s="3">
        <v>41</v>
      </c>
      <c r="I968" s="3">
        <v>3.971497</v>
      </c>
      <c r="J968" s="3">
        <v>166</v>
      </c>
      <c r="K968" s="3">
        <v>17.261768</v>
      </c>
      <c r="L968" s="3">
        <v>771</v>
      </c>
      <c r="M968" s="3">
        <v>3.139818</v>
      </c>
      <c r="N968">
        <v>127</v>
      </c>
      <c r="O968">
        <v>0.000396023596674791</v>
      </c>
      <c r="P968">
        <v>3.06057850373869</v>
      </c>
      <c r="Q968" t="s">
        <v>157</v>
      </c>
      <c r="R968" t="s">
        <v>136</v>
      </c>
      <c r="S968" t="s">
        <v>136</v>
      </c>
      <c r="T968" t="s">
        <v>4859</v>
      </c>
      <c r="U968" t="s">
        <v>4860</v>
      </c>
      <c r="V968" t="s">
        <v>136</v>
      </c>
      <c r="W968" t="s">
        <v>4536</v>
      </c>
      <c r="X968" t="s">
        <v>4537</v>
      </c>
      <c r="Y968" t="s">
        <v>4861</v>
      </c>
      <c r="Z968" t="s">
        <v>4862</v>
      </c>
      <c r="AA968" t="s">
        <v>141</v>
      </c>
      <c r="AB968" t="s">
        <v>142</v>
      </c>
      <c r="AC968" t="s">
        <v>4863</v>
      </c>
      <c r="AD968" t="s">
        <v>4864</v>
      </c>
    </row>
    <row r="969" spans="1:30">
      <c r="A969" t="s">
        <v>4865</v>
      </c>
      <c r="B969" t="s">
        <v>4865</v>
      </c>
      <c r="C969" s="3">
        <v>0.175773</v>
      </c>
      <c r="D969" s="3">
        <v>10</v>
      </c>
      <c r="E969" s="3">
        <v>0.080188</v>
      </c>
      <c r="F969" s="3">
        <v>4</v>
      </c>
      <c r="G969" s="3">
        <v>0.713903</v>
      </c>
      <c r="H969" s="3">
        <v>43</v>
      </c>
      <c r="I969" s="3">
        <v>7.046978</v>
      </c>
      <c r="J969" s="3">
        <v>423</v>
      </c>
      <c r="K969" s="3">
        <v>9.304775</v>
      </c>
      <c r="L969" s="3">
        <v>596</v>
      </c>
      <c r="M969" s="3">
        <v>3.087672</v>
      </c>
      <c r="N969">
        <v>179</v>
      </c>
      <c r="O969" s="16">
        <v>1.50345908527199e-5</v>
      </c>
      <c r="P969">
        <v>3.47549030798851</v>
      </c>
      <c r="Q969" t="s">
        <v>157</v>
      </c>
      <c r="R969" t="s">
        <v>136</v>
      </c>
      <c r="S969" t="s">
        <v>136</v>
      </c>
      <c r="T969" t="s">
        <v>3487</v>
      </c>
      <c r="U969" t="s">
        <v>4866</v>
      </c>
      <c r="V969" t="s">
        <v>136</v>
      </c>
      <c r="W969" t="s">
        <v>136</v>
      </c>
      <c r="X969" t="s">
        <v>136</v>
      </c>
      <c r="Y969" t="s">
        <v>2314</v>
      </c>
      <c r="Z969" t="s">
        <v>4867</v>
      </c>
      <c r="AA969" t="s">
        <v>164</v>
      </c>
      <c r="AB969" t="s">
        <v>165</v>
      </c>
      <c r="AC969" t="s">
        <v>4868</v>
      </c>
      <c r="AD969" t="s">
        <v>3491</v>
      </c>
    </row>
    <row r="970" spans="1:30">
      <c r="A970" t="s">
        <v>4869</v>
      </c>
      <c r="B970" t="s">
        <v>4869</v>
      </c>
      <c r="C970" s="3">
        <v>322.819977</v>
      </c>
      <c r="D970" s="3">
        <v>19788</v>
      </c>
      <c r="E970" s="3">
        <v>408.354309</v>
      </c>
      <c r="F970" s="3">
        <v>22173</v>
      </c>
      <c r="G970" s="3">
        <v>248.864395</v>
      </c>
      <c r="H970" s="3">
        <v>16356</v>
      </c>
      <c r="I970" s="3">
        <v>15.041682</v>
      </c>
      <c r="J970" s="3">
        <v>1000</v>
      </c>
      <c r="K970" s="3">
        <v>13.682278</v>
      </c>
      <c r="L970" s="3">
        <v>972</v>
      </c>
      <c r="M970" s="3">
        <v>64.734474</v>
      </c>
      <c r="N970">
        <v>4144</v>
      </c>
      <c r="O970" s="16">
        <v>6.35816220923304e-7</v>
      </c>
      <c r="P970">
        <v>-3.85642186486715</v>
      </c>
      <c r="Q970" t="s">
        <v>131</v>
      </c>
      <c r="R970" t="s">
        <v>137</v>
      </c>
      <c r="S970" t="s">
        <v>138</v>
      </c>
      <c r="T970" t="s">
        <v>3349</v>
      </c>
      <c r="U970" t="s">
        <v>4870</v>
      </c>
      <c r="V970" t="s">
        <v>805</v>
      </c>
      <c r="W970" t="s">
        <v>137</v>
      </c>
      <c r="X970" t="s">
        <v>138</v>
      </c>
      <c r="Y970" t="s">
        <v>3351</v>
      </c>
      <c r="Z970" t="s">
        <v>3352</v>
      </c>
      <c r="AA970" t="s">
        <v>153</v>
      </c>
      <c r="AB970" t="s">
        <v>138</v>
      </c>
      <c r="AC970" t="s">
        <v>3353</v>
      </c>
      <c r="AD970" t="s">
        <v>3354</v>
      </c>
    </row>
    <row r="971" spans="1:30">
      <c r="A971" t="s">
        <v>4871</v>
      </c>
      <c r="B971" t="s">
        <v>4871</v>
      </c>
      <c r="C971" s="3">
        <v>0.885717</v>
      </c>
      <c r="D971" s="3">
        <v>9</v>
      </c>
      <c r="E971" s="3">
        <v>0.479563</v>
      </c>
      <c r="F971" s="3">
        <v>5</v>
      </c>
      <c r="G971" s="3">
        <v>0.675885</v>
      </c>
      <c r="H971" s="3">
        <v>7</v>
      </c>
      <c r="I971" s="3">
        <v>9.396548</v>
      </c>
      <c r="J971" s="3">
        <v>98</v>
      </c>
      <c r="K971" s="3">
        <v>6.367701</v>
      </c>
      <c r="L971" s="3">
        <v>71</v>
      </c>
      <c r="M971" s="3">
        <v>5.598309</v>
      </c>
      <c r="N971">
        <v>57</v>
      </c>
      <c r="O971">
        <v>0.000311595816197958</v>
      </c>
      <c r="P971">
        <v>2.50061342588803</v>
      </c>
      <c r="Q971" t="s">
        <v>157</v>
      </c>
      <c r="R971" t="s">
        <v>136</v>
      </c>
      <c r="S971" t="s">
        <v>136</v>
      </c>
      <c r="T971" t="s">
        <v>136</v>
      </c>
      <c r="U971" t="s">
        <v>136</v>
      </c>
      <c r="V971" t="s">
        <v>136</v>
      </c>
      <c r="W971" t="s">
        <v>594</v>
      </c>
      <c r="X971" t="s">
        <v>165</v>
      </c>
      <c r="Y971" t="s">
        <v>4872</v>
      </c>
      <c r="Z971" t="s">
        <v>136</v>
      </c>
      <c r="AA971" t="s">
        <v>174</v>
      </c>
      <c r="AB971" t="s">
        <v>171</v>
      </c>
      <c r="AC971" t="s">
        <v>4873</v>
      </c>
      <c r="AD971" t="s">
        <v>136</v>
      </c>
    </row>
    <row r="972" spans="1:30">
      <c r="A972" t="s">
        <v>4874</v>
      </c>
      <c r="B972" t="s">
        <v>4874</v>
      </c>
      <c r="C972" s="3">
        <v>1.339781</v>
      </c>
      <c r="D972" s="3">
        <v>22</v>
      </c>
      <c r="E972" s="3">
        <v>0.387018</v>
      </c>
      <c r="F972" s="3">
        <v>6</v>
      </c>
      <c r="G972" s="3">
        <v>0.646078</v>
      </c>
      <c r="H972" s="3">
        <v>12</v>
      </c>
      <c r="I972" s="3">
        <v>19.444134</v>
      </c>
      <c r="J972" s="3">
        <v>339</v>
      </c>
      <c r="K972" s="3">
        <v>1.951679</v>
      </c>
      <c r="L972" s="3">
        <v>37</v>
      </c>
      <c r="M972" s="3">
        <v>4.483539</v>
      </c>
      <c r="N972">
        <v>76</v>
      </c>
      <c r="O972">
        <v>0.00848674090337628</v>
      </c>
      <c r="P972">
        <v>2.48811402998636</v>
      </c>
      <c r="Q972" t="s">
        <v>157</v>
      </c>
      <c r="R972" t="s">
        <v>136</v>
      </c>
      <c r="S972" t="s">
        <v>136</v>
      </c>
      <c r="T972" t="s">
        <v>576</v>
      </c>
      <c r="U972" t="s">
        <v>136</v>
      </c>
      <c r="V972" t="s">
        <v>136</v>
      </c>
      <c r="W972" t="s">
        <v>136</v>
      </c>
      <c r="X972" t="s">
        <v>136</v>
      </c>
      <c r="Y972" t="s">
        <v>577</v>
      </c>
      <c r="Z972" t="s">
        <v>578</v>
      </c>
      <c r="AA972" t="s">
        <v>164</v>
      </c>
      <c r="AB972" t="s">
        <v>165</v>
      </c>
      <c r="AC972" t="s">
        <v>4875</v>
      </c>
      <c r="AD972" t="s">
        <v>580</v>
      </c>
    </row>
    <row r="973" spans="1:30">
      <c r="A973" t="s">
        <v>4876</v>
      </c>
      <c r="B973" t="s">
        <v>4876</v>
      </c>
      <c r="C973" s="3">
        <v>1.115528</v>
      </c>
      <c r="D973" s="3">
        <v>45</v>
      </c>
      <c r="E973" s="3">
        <v>0.079575</v>
      </c>
      <c r="F973" s="3">
        <v>3</v>
      </c>
      <c r="G973" s="3">
        <v>0.672784</v>
      </c>
      <c r="H973" s="3">
        <v>29</v>
      </c>
      <c r="I973" s="3">
        <v>10.41626</v>
      </c>
      <c r="J973" s="3">
        <v>454</v>
      </c>
      <c r="K973" s="3">
        <v>8.509341</v>
      </c>
      <c r="L973" s="3">
        <v>396</v>
      </c>
      <c r="M973" s="3">
        <v>2.514137</v>
      </c>
      <c r="N973">
        <v>106</v>
      </c>
      <c r="O973">
        <v>0.000714300367543817</v>
      </c>
      <c r="P973">
        <v>2.8056843870605</v>
      </c>
      <c r="Q973" t="s">
        <v>157</v>
      </c>
      <c r="R973" t="s">
        <v>136</v>
      </c>
      <c r="S973" t="s">
        <v>136</v>
      </c>
      <c r="T973" t="s">
        <v>4877</v>
      </c>
      <c r="U973" t="s">
        <v>4878</v>
      </c>
      <c r="V973" t="s">
        <v>136</v>
      </c>
      <c r="W973" t="s">
        <v>4879</v>
      </c>
      <c r="X973" t="s">
        <v>4880</v>
      </c>
      <c r="Y973" t="s">
        <v>4881</v>
      </c>
      <c r="Z973" t="s">
        <v>4882</v>
      </c>
      <c r="AA973" t="s">
        <v>164</v>
      </c>
      <c r="AB973" t="s">
        <v>165</v>
      </c>
      <c r="AC973" t="s">
        <v>4883</v>
      </c>
      <c r="AD973" t="s">
        <v>4884</v>
      </c>
    </row>
    <row r="974" spans="1:30">
      <c r="A974" t="s">
        <v>4885</v>
      </c>
      <c r="B974" t="s">
        <v>136</v>
      </c>
      <c r="C974" s="3">
        <v>0.893035</v>
      </c>
      <c r="D974" s="3">
        <v>35</v>
      </c>
      <c r="E974" s="3">
        <v>0.257937</v>
      </c>
      <c r="F974" s="3">
        <v>9</v>
      </c>
      <c r="G974" s="3">
        <v>0.862981</v>
      </c>
      <c r="H974" s="3">
        <v>36</v>
      </c>
      <c r="I974" s="3">
        <v>6.379008</v>
      </c>
      <c r="J974" s="3">
        <v>265</v>
      </c>
      <c r="K974" s="3">
        <v>12.2834039999999</v>
      </c>
      <c r="L974" s="3">
        <v>542</v>
      </c>
      <c r="M974" s="3">
        <v>3.838083</v>
      </c>
      <c r="N974">
        <v>154</v>
      </c>
      <c r="O974" s="16">
        <v>2.90319195446302e-5</v>
      </c>
      <c r="P974">
        <v>2.7665435700938</v>
      </c>
      <c r="Q974" t="s">
        <v>157</v>
      </c>
      <c r="R974" t="s">
        <v>136</v>
      </c>
      <c r="S974" t="s">
        <v>136</v>
      </c>
      <c r="T974" t="s">
        <v>136</v>
      </c>
      <c r="U974" t="s">
        <v>136</v>
      </c>
      <c r="V974" t="s">
        <v>136</v>
      </c>
      <c r="W974" t="s">
        <v>136</v>
      </c>
      <c r="X974" t="s">
        <v>136</v>
      </c>
      <c r="Y974" t="s">
        <v>136</v>
      </c>
      <c r="Z974" t="s">
        <v>136</v>
      </c>
      <c r="AA974" t="s">
        <v>136</v>
      </c>
      <c r="AB974" t="s">
        <v>136</v>
      </c>
      <c r="AC974" t="s">
        <v>136</v>
      </c>
      <c r="AD974" t="s">
        <v>136</v>
      </c>
    </row>
    <row r="975" spans="1:30">
      <c r="A975" t="s">
        <v>4886</v>
      </c>
      <c r="B975" t="s">
        <v>4886</v>
      </c>
      <c r="C975" s="3">
        <v>1.418936</v>
      </c>
      <c r="D975" s="3">
        <v>75</v>
      </c>
      <c r="E975" s="3">
        <v>9.920107</v>
      </c>
      <c r="F975" s="3">
        <v>459</v>
      </c>
      <c r="G975" s="3">
        <v>1.043271</v>
      </c>
      <c r="H975" s="3">
        <v>59</v>
      </c>
      <c r="I975" s="3">
        <v>0.017676</v>
      </c>
      <c r="J975" s="3">
        <v>1</v>
      </c>
      <c r="K975" s="3">
        <v>0.271142</v>
      </c>
      <c r="L975" s="3">
        <v>17</v>
      </c>
      <c r="M975" s="3">
        <v>0.057532</v>
      </c>
      <c r="N975">
        <v>4</v>
      </c>
      <c r="O975" s="16">
        <v>6.1994651462789e-6</v>
      </c>
      <c r="P975">
        <v>-5.08805811774971</v>
      </c>
      <c r="Q975" t="s">
        <v>131</v>
      </c>
      <c r="R975" t="s">
        <v>232</v>
      </c>
      <c r="S975" t="s">
        <v>233</v>
      </c>
      <c r="T975" t="s">
        <v>4887</v>
      </c>
      <c r="U975" t="s">
        <v>4888</v>
      </c>
      <c r="V975" t="s">
        <v>136</v>
      </c>
      <c r="W975" t="s">
        <v>232</v>
      </c>
      <c r="X975" t="s">
        <v>233</v>
      </c>
      <c r="Y975" t="s">
        <v>4889</v>
      </c>
      <c r="Z975" t="s">
        <v>4890</v>
      </c>
      <c r="AA975" t="s">
        <v>237</v>
      </c>
      <c r="AB975" t="s">
        <v>233</v>
      </c>
      <c r="AC975" t="s">
        <v>4891</v>
      </c>
      <c r="AD975" t="s">
        <v>792</v>
      </c>
    </row>
    <row r="976" spans="1:30">
      <c r="A976" t="s">
        <v>4892</v>
      </c>
      <c r="B976" t="s">
        <v>4892</v>
      </c>
      <c r="C976" s="3">
        <v>0.953046</v>
      </c>
      <c r="D976" s="3">
        <v>40</v>
      </c>
      <c r="E976" s="3">
        <v>0.422853</v>
      </c>
      <c r="F976" s="3">
        <v>16</v>
      </c>
      <c r="G976" s="3">
        <v>0.762446</v>
      </c>
      <c r="H976" s="3">
        <v>35</v>
      </c>
      <c r="I976" s="3">
        <v>7.143649</v>
      </c>
      <c r="J976" s="3">
        <v>326</v>
      </c>
      <c r="K976" s="3">
        <v>10.118699</v>
      </c>
      <c r="L976" s="3">
        <v>492</v>
      </c>
      <c r="M976" s="3">
        <v>2.840601</v>
      </c>
      <c r="N976">
        <v>125</v>
      </c>
      <c r="O976" s="16">
        <v>8.91560083909256e-5</v>
      </c>
      <c r="P976">
        <v>2.49986605851921</v>
      </c>
      <c r="Q976" t="s">
        <v>157</v>
      </c>
      <c r="R976" t="s">
        <v>136</v>
      </c>
      <c r="S976" t="s">
        <v>136</v>
      </c>
      <c r="T976" t="s">
        <v>4893</v>
      </c>
      <c r="U976" t="s">
        <v>4894</v>
      </c>
      <c r="V976" t="s">
        <v>1167</v>
      </c>
      <c r="W976" t="s">
        <v>594</v>
      </c>
      <c r="X976" t="s">
        <v>165</v>
      </c>
      <c r="Y976" t="s">
        <v>1168</v>
      </c>
      <c r="Z976" t="s">
        <v>4895</v>
      </c>
      <c r="AA976" t="s">
        <v>164</v>
      </c>
      <c r="AB976" t="s">
        <v>165</v>
      </c>
      <c r="AC976" t="s">
        <v>313</v>
      </c>
      <c r="AD976" t="s">
        <v>144</v>
      </c>
    </row>
    <row r="977" spans="1:30">
      <c r="A977" t="s">
        <v>4896</v>
      </c>
      <c r="B977" t="s">
        <v>4896</v>
      </c>
      <c r="C977" s="3">
        <v>60.614746</v>
      </c>
      <c r="D977" s="3">
        <v>854</v>
      </c>
      <c r="E977" s="3">
        <v>13.041139</v>
      </c>
      <c r="F977" s="3">
        <v>163</v>
      </c>
      <c r="G977" s="3">
        <v>29.640881</v>
      </c>
      <c r="H977" s="3">
        <v>448</v>
      </c>
      <c r="I977" s="3">
        <v>5.144154</v>
      </c>
      <c r="J977" s="3">
        <v>79</v>
      </c>
      <c r="K977" s="3">
        <v>7.134346</v>
      </c>
      <c r="L977" s="3">
        <v>117</v>
      </c>
      <c r="M977" s="3">
        <v>14.118342</v>
      </c>
      <c r="N977">
        <v>208</v>
      </c>
      <c r="O977">
        <v>0.000334989943286294</v>
      </c>
      <c r="P977">
        <v>-2.33293672036481</v>
      </c>
      <c r="Q977" t="s">
        <v>131</v>
      </c>
      <c r="R977" t="s">
        <v>136</v>
      </c>
      <c r="S977" t="s">
        <v>136</v>
      </c>
      <c r="T977" t="s">
        <v>136</v>
      </c>
      <c r="U977" t="s">
        <v>136</v>
      </c>
      <c r="V977" t="s">
        <v>136</v>
      </c>
      <c r="W977" t="s">
        <v>136</v>
      </c>
      <c r="X977" t="s">
        <v>136</v>
      </c>
      <c r="Y977" t="s">
        <v>136</v>
      </c>
      <c r="Z977" t="s">
        <v>136</v>
      </c>
      <c r="AA977" t="s">
        <v>136</v>
      </c>
      <c r="AB977" t="s">
        <v>136</v>
      </c>
      <c r="AC977" t="s">
        <v>4897</v>
      </c>
      <c r="AD977" t="s">
        <v>136</v>
      </c>
    </row>
    <row r="978" spans="1:30">
      <c r="A978" t="s">
        <v>4898</v>
      </c>
      <c r="B978" t="s">
        <v>4898</v>
      </c>
      <c r="C978" s="3">
        <v>104.772179</v>
      </c>
      <c r="D978" s="3">
        <v>1805</v>
      </c>
      <c r="E978" s="3">
        <v>157.88942</v>
      </c>
      <c r="F978" s="3">
        <v>2409</v>
      </c>
      <c r="G978" s="3">
        <v>131.555527</v>
      </c>
      <c r="H978" s="3">
        <v>2430</v>
      </c>
      <c r="I978" s="3">
        <v>36.239017</v>
      </c>
      <c r="J978" s="3">
        <v>677</v>
      </c>
      <c r="K978" s="3">
        <v>68.575813</v>
      </c>
      <c r="L978" s="3">
        <v>1368</v>
      </c>
      <c r="M978" s="3">
        <v>17.176741</v>
      </c>
      <c r="N978">
        <v>309</v>
      </c>
      <c r="O978">
        <v>0.000674828244147502</v>
      </c>
      <c r="P978">
        <v>-2.35115067346084</v>
      </c>
      <c r="Q978" t="s">
        <v>131</v>
      </c>
      <c r="R978" t="s">
        <v>136</v>
      </c>
      <c r="S978" t="s">
        <v>136</v>
      </c>
      <c r="T978" t="s">
        <v>136</v>
      </c>
      <c r="U978" t="s">
        <v>136</v>
      </c>
      <c r="V978" t="s">
        <v>136</v>
      </c>
      <c r="W978" t="s">
        <v>136</v>
      </c>
      <c r="X978" t="s">
        <v>136</v>
      </c>
      <c r="Y978" t="s">
        <v>3980</v>
      </c>
      <c r="Z978" t="s">
        <v>4899</v>
      </c>
      <c r="AA978" t="s">
        <v>164</v>
      </c>
      <c r="AB978" t="s">
        <v>165</v>
      </c>
      <c r="AC978" t="s">
        <v>4900</v>
      </c>
      <c r="AD978" t="s">
        <v>136</v>
      </c>
    </row>
    <row r="979" spans="1:30">
      <c r="A979" t="s">
        <v>4901</v>
      </c>
      <c r="B979" t="s">
        <v>4901</v>
      </c>
      <c r="C979" s="3">
        <v>9.306584</v>
      </c>
      <c r="D979" s="3">
        <v>103</v>
      </c>
      <c r="E979" s="3">
        <v>7.586535</v>
      </c>
      <c r="F979" s="3">
        <v>75</v>
      </c>
      <c r="G979" s="3">
        <v>9.084737</v>
      </c>
      <c r="H979" s="3">
        <v>108</v>
      </c>
      <c r="I979" s="3">
        <v>3.086845</v>
      </c>
      <c r="J979" s="3">
        <v>37</v>
      </c>
      <c r="K979" s="3">
        <v>3.592221</v>
      </c>
      <c r="L979" s="3">
        <v>46</v>
      </c>
      <c r="M979" s="3">
        <v>2.154063</v>
      </c>
      <c r="N979">
        <v>25</v>
      </c>
      <c r="O979" s="16">
        <v>3.87933629424486e-5</v>
      </c>
      <c r="P979">
        <v>-2.17407087633747</v>
      </c>
      <c r="Q979" t="s">
        <v>131</v>
      </c>
      <c r="R979" t="s">
        <v>136</v>
      </c>
      <c r="S979" t="s">
        <v>136</v>
      </c>
      <c r="T979" t="s">
        <v>136</v>
      </c>
      <c r="U979" t="s">
        <v>4902</v>
      </c>
      <c r="V979" t="s">
        <v>136</v>
      </c>
      <c r="W979" t="s">
        <v>170</v>
      </c>
      <c r="X979" t="s">
        <v>171</v>
      </c>
      <c r="Y979" t="s">
        <v>136</v>
      </c>
      <c r="Z979" t="s">
        <v>2035</v>
      </c>
      <c r="AA979" t="s">
        <v>174</v>
      </c>
      <c r="AB979" t="s">
        <v>171</v>
      </c>
      <c r="AC979" t="s">
        <v>4903</v>
      </c>
      <c r="AD979" t="s">
        <v>136</v>
      </c>
    </row>
    <row r="980" spans="1:30">
      <c r="A980" t="s">
        <v>4904</v>
      </c>
      <c r="B980" t="s">
        <v>4904</v>
      </c>
      <c r="C980" s="3">
        <v>7.962753</v>
      </c>
      <c r="D980" s="3">
        <v>361</v>
      </c>
      <c r="E980" s="3">
        <v>26.485819</v>
      </c>
      <c r="F980" s="3">
        <v>1062</v>
      </c>
      <c r="G980" s="3">
        <v>6.875967</v>
      </c>
      <c r="H980" s="3">
        <v>334</v>
      </c>
      <c r="I980" s="3">
        <v>2.394359</v>
      </c>
      <c r="J980" s="3">
        <v>118</v>
      </c>
      <c r="K980" s="3">
        <v>1.08538</v>
      </c>
      <c r="L980" s="3">
        <v>57</v>
      </c>
      <c r="M980" s="3">
        <v>2.705783</v>
      </c>
      <c r="N980">
        <v>128</v>
      </c>
      <c r="O980" s="16">
        <v>4.85982686299534e-5</v>
      </c>
      <c r="P980">
        <v>-3.416409304162</v>
      </c>
      <c r="Q980" t="s">
        <v>131</v>
      </c>
      <c r="R980" t="s">
        <v>136</v>
      </c>
      <c r="S980" t="s">
        <v>136</v>
      </c>
      <c r="T980" t="s">
        <v>4905</v>
      </c>
      <c r="U980" t="s">
        <v>4906</v>
      </c>
      <c r="V980" t="s">
        <v>136</v>
      </c>
      <c r="W980" t="s">
        <v>254</v>
      </c>
      <c r="X980" t="s">
        <v>255</v>
      </c>
      <c r="Y980" t="s">
        <v>1583</v>
      </c>
      <c r="Z980" t="s">
        <v>4907</v>
      </c>
      <c r="AA980" t="s">
        <v>164</v>
      </c>
      <c r="AB980" t="s">
        <v>165</v>
      </c>
      <c r="AC980" t="s">
        <v>175</v>
      </c>
      <c r="AD980" t="s">
        <v>4908</v>
      </c>
    </row>
    <row r="981" spans="1:30">
      <c r="A981" t="s">
        <v>4909</v>
      </c>
      <c r="B981" t="s">
        <v>4909</v>
      </c>
      <c r="C981" s="3">
        <v>0.087551</v>
      </c>
      <c r="D981" s="3">
        <v>5</v>
      </c>
      <c r="E981" s="3">
        <v>0</v>
      </c>
      <c r="F981" s="3">
        <v>0</v>
      </c>
      <c r="G981" s="3">
        <v>0.418485</v>
      </c>
      <c r="H981" s="3">
        <v>26</v>
      </c>
      <c r="I981" s="3">
        <v>3.903579</v>
      </c>
      <c r="J981" s="3">
        <v>237</v>
      </c>
      <c r="K981" s="3">
        <v>3.463451</v>
      </c>
      <c r="L981" s="3">
        <v>224</v>
      </c>
      <c r="M981" s="3">
        <v>1.79598</v>
      </c>
      <c r="N981">
        <v>105</v>
      </c>
      <c r="O981">
        <v>0.0013415040512726</v>
      </c>
      <c r="P981">
        <v>3.21232808728158</v>
      </c>
      <c r="Q981" t="s">
        <v>157</v>
      </c>
      <c r="R981" t="s">
        <v>254</v>
      </c>
      <c r="S981" t="s">
        <v>255</v>
      </c>
      <c r="T981" t="s">
        <v>4910</v>
      </c>
      <c r="U981" t="s">
        <v>4911</v>
      </c>
      <c r="V981" t="s">
        <v>136</v>
      </c>
      <c r="W981" t="s">
        <v>594</v>
      </c>
      <c r="X981" t="s">
        <v>165</v>
      </c>
      <c r="Y981" t="s">
        <v>4912</v>
      </c>
      <c r="Z981" t="s">
        <v>4913</v>
      </c>
      <c r="AA981" t="s">
        <v>237</v>
      </c>
      <c r="AB981" t="s">
        <v>233</v>
      </c>
      <c r="AC981" t="s">
        <v>4914</v>
      </c>
      <c r="AD981" t="s">
        <v>4915</v>
      </c>
    </row>
    <row r="982" spans="1:30">
      <c r="A982" t="s">
        <v>4916</v>
      </c>
      <c r="B982" t="s">
        <v>4916</v>
      </c>
      <c r="C982" s="3">
        <v>0.472913</v>
      </c>
      <c r="D982" s="3">
        <v>24</v>
      </c>
      <c r="E982" s="3">
        <v>0.17932</v>
      </c>
      <c r="F982" s="3">
        <v>8</v>
      </c>
      <c r="G982" s="3">
        <v>0.306697</v>
      </c>
      <c r="H982" s="3">
        <v>17</v>
      </c>
      <c r="I982" s="3">
        <v>2.106013</v>
      </c>
      <c r="J982" s="3">
        <v>114</v>
      </c>
      <c r="K982" s="3">
        <v>8.271818</v>
      </c>
      <c r="L982" s="3">
        <v>476</v>
      </c>
      <c r="M982" s="3">
        <v>0.978775</v>
      </c>
      <c r="N982">
        <v>51</v>
      </c>
      <c r="O982">
        <v>0.00270564327127402</v>
      </c>
      <c r="P982">
        <v>2.70109146729351</v>
      </c>
      <c r="Q982" t="s">
        <v>157</v>
      </c>
      <c r="R982" t="s">
        <v>136</v>
      </c>
      <c r="S982" t="s">
        <v>136</v>
      </c>
      <c r="T982" t="s">
        <v>136</v>
      </c>
      <c r="U982" t="s">
        <v>4917</v>
      </c>
      <c r="V982" t="s">
        <v>1179</v>
      </c>
      <c r="W982" t="s">
        <v>1180</v>
      </c>
      <c r="X982" t="s">
        <v>1181</v>
      </c>
      <c r="Y982" t="s">
        <v>4918</v>
      </c>
      <c r="Z982" t="s">
        <v>4919</v>
      </c>
      <c r="AA982" t="s">
        <v>85</v>
      </c>
      <c r="AB982" t="s">
        <v>342</v>
      </c>
      <c r="AC982" t="s">
        <v>4920</v>
      </c>
      <c r="AD982" t="s">
        <v>136</v>
      </c>
    </row>
    <row r="983" spans="1:30">
      <c r="A983" t="s">
        <v>4921</v>
      </c>
      <c r="B983" t="s">
        <v>4921</v>
      </c>
      <c r="C983" s="3">
        <v>1.293802</v>
      </c>
      <c r="D983" s="3">
        <v>59</v>
      </c>
      <c r="E983" s="3">
        <v>0.135258</v>
      </c>
      <c r="F983" s="3">
        <v>6</v>
      </c>
      <c r="G983" s="3">
        <v>1.696559</v>
      </c>
      <c r="H983" s="3">
        <v>82</v>
      </c>
      <c r="I983" s="3">
        <v>27.3305</v>
      </c>
      <c r="J983" s="3">
        <v>1333</v>
      </c>
      <c r="K983" s="3">
        <v>17.52916</v>
      </c>
      <c r="L983" s="3">
        <v>913</v>
      </c>
      <c r="M983" s="3">
        <v>6.409105</v>
      </c>
      <c r="N983">
        <v>301</v>
      </c>
      <c r="O983" s="16">
        <v>2.98272035204897e-5</v>
      </c>
      <c r="P983">
        <v>3.27449976492443</v>
      </c>
      <c r="Q983" t="s">
        <v>157</v>
      </c>
      <c r="R983" t="s">
        <v>254</v>
      </c>
      <c r="S983" t="s">
        <v>255</v>
      </c>
      <c r="T983" t="s">
        <v>4922</v>
      </c>
      <c r="U983" t="s">
        <v>4923</v>
      </c>
      <c r="V983" t="s">
        <v>4924</v>
      </c>
      <c r="W983" t="s">
        <v>137</v>
      </c>
      <c r="X983" t="s">
        <v>138</v>
      </c>
      <c r="Y983" t="s">
        <v>4925</v>
      </c>
      <c r="Z983" t="s">
        <v>4926</v>
      </c>
      <c r="AA983" t="s">
        <v>164</v>
      </c>
      <c r="AB983" t="s">
        <v>165</v>
      </c>
      <c r="AC983" t="s">
        <v>4927</v>
      </c>
      <c r="AD983" t="s">
        <v>3967</v>
      </c>
    </row>
    <row r="984" spans="1:30">
      <c r="A984" t="s">
        <v>4928</v>
      </c>
      <c r="B984" t="s">
        <v>4928</v>
      </c>
      <c r="C984" s="3">
        <v>0.336507</v>
      </c>
      <c r="D984" s="3">
        <v>10</v>
      </c>
      <c r="E984" s="3">
        <v>0.061999</v>
      </c>
      <c r="F984" s="3">
        <v>2</v>
      </c>
      <c r="G984" s="3">
        <v>0</v>
      </c>
      <c r="H984" s="3">
        <v>0</v>
      </c>
      <c r="I984" s="3">
        <v>2.635325</v>
      </c>
      <c r="J984" s="3">
        <v>82</v>
      </c>
      <c r="K984" s="3">
        <v>1.330191</v>
      </c>
      <c r="L984" s="3">
        <v>45</v>
      </c>
      <c r="M984" s="3">
        <v>2.270499</v>
      </c>
      <c r="N984">
        <v>68</v>
      </c>
      <c r="O984">
        <v>0.00784887700368416</v>
      </c>
      <c r="P984">
        <v>2.86970503756904</v>
      </c>
      <c r="Q984" t="s">
        <v>157</v>
      </c>
      <c r="R984" t="s">
        <v>136</v>
      </c>
      <c r="S984" t="s">
        <v>136</v>
      </c>
      <c r="T984" t="s">
        <v>136</v>
      </c>
      <c r="U984" t="s">
        <v>4929</v>
      </c>
      <c r="V984" t="s">
        <v>2106</v>
      </c>
      <c r="W984" t="s">
        <v>190</v>
      </c>
      <c r="X984" t="s">
        <v>191</v>
      </c>
      <c r="Y984" t="s">
        <v>4930</v>
      </c>
      <c r="Z984" t="s">
        <v>4931</v>
      </c>
      <c r="AA984" t="s">
        <v>174</v>
      </c>
      <c r="AB984" t="s">
        <v>171</v>
      </c>
      <c r="AC984" t="s">
        <v>4932</v>
      </c>
      <c r="AD984" t="s">
        <v>136</v>
      </c>
    </row>
    <row r="985" spans="1:30">
      <c r="A985" t="s">
        <v>4933</v>
      </c>
      <c r="B985" t="s">
        <v>4933</v>
      </c>
      <c r="C985" s="3">
        <v>11.00868</v>
      </c>
      <c r="D985" s="3">
        <v>923</v>
      </c>
      <c r="E985" s="3">
        <v>24.45591</v>
      </c>
      <c r="F985" s="3">
        <v>1816</v>
      </c>
      <c r="G985" s="3">
        <v>16.549984</v>
      </c>
      <c r="H985" s="3">
        <v>1487</v>
      </c>
      <c r="I985" s="3">
        <v>6.370454</v>
      </c>
      <c r="J985" s="3">
        <v>579</v>
      </c>
      <c r="K985" s="3">
        <v>6.584165</v>
      </c>
      <c r="L985" s="3">
        <v>639</v>
      </c>
      <c r="M985" s="3">
        <v>7.75325</v>
      </c>
      <c r="N985">
        <v>679</v>
      </c>
      <c r="O985">
        <v>0.00121606255521266</v>
      </c>
      <c r="P985">
        <v>-2.07426470006594</v>
      </c>
      <c r="Q985" t="s">
        <v>131</v>
      </c>
      <c r="R985" t="s">
        <v>136</v>
      </c>
      <c r="S985" t="s">
        <v>136</v>
      </c>
      <c r="T985" t="s">
        <v>491</v>
      </c>
      <c r="U985" t="s">
        <v>4934</v>
      </c>
      <c r="V985" t="s">
        <v>136</v>
      </c>
      <c r="W985" t="s">
        <v>136</v>
      </c>
      <c r="X985" t="s">
        <v>136</v>
      </c>
      <c r="Y985" t="s">
        <v>493</v>
      </c>
      <c r="Z985" t="s">
        <v>136</v>
      </c>
      <c r="AA985" t="s">
        <v>164</v>
      </c>
      <c r="AB985" t="s">
        <v>165</v>
      </c>
      <c r="AC985" t="s">
        <v>4935</v>
      </c>
      <c r="AD985" t="s">
        <v>495</v>
      </c>
    </row>
    <row r="986" spans="1:30">
      <c r="A986" t="s">
        <v>4936</v>
      </c>
      <c r="B986" t="s">
        <v>4936</v>
      </c>
      <c r="C986" s="3">
        <v>0.070914</v>
      </c>
      <c r="D986" s="3">
        <v>3</v>
      </c>
      <c r="E986" s="3">
        <v>0.15371</v>
      </c>
      <c r="F986" s="3">
        <v>6</v>
      </c>
      <c r="G986" s="3">
        <v>0.380676</v>
      </c>
      <c r="H986" s="3">
        <v>17</v>
      </c>
      <c r="I986" s="3">
        <v>2.282449</v>
      </c>
      <c r="J986" s="3">
        <v>102</v>
      </c>
      <c r="K986" s="3">
        <v>5.114316</v>
      </c>
      <c r="L986" s="3">
        <v>244</v>
      </c>
      <c r="M986" s="3">
        <v>0.852683</v>
      </c>
      <c r="N986">
        <v>37</v>
      </c>
      <c r="O986">
        <v>0.00441634630822055</v>
      </c>
      <c r="P986">
        <v>2.73976552156166</v>
      </c>
      <c r="Q986" t="s">
        <v>157</v>
      </c>
      <c r="R986" t="s">
        <v>316</v>
      </c>
      <c r="S986" t="s">
        <v>317</v>
      </c>
      <c r="T986" t="s">
        <v>4937</v>
      </c>
      <c r="U986" t="s">
        <v>4938</v>
      </c>
      <c r="V986" t="s">
        <v>4939</v>
      </c>
      <c r="W986" t="s">
        <v>316</v>
      </c>
      <c r="X986" t="s">
        <v>317</v>
      </c>
      <c r="Y986" t="s">
        <v>4940</v>
      </c>
      <c r="Z986" t="s">
        <v>4941</v>
      </c>
      <c r="AA986" t="s">
        <v>3882</v>
      </c>
      <c r="AB986" t="s">
        <v>317</v>
      </c>
      <c r="AC986" t="s">
        <v>4942</v>
      </c>
      <c r="AD986" t="s">
        <v>4943</v>
      </c>
    </row>
    <row r="987" spans="1:30">
      <c r="A987" t="s">
        <v>4944</v>
      </c>
      <c r="B987" t="s">
        <v>136</v>
      </c>
      <c r="C987" s="3">
        <v>0.390975</v>
      </c>
      <c r="D987" s="3">
        <v>6</v>
      </c>
      <c r="E987" s="3">
        <v>0.168934</v>
      </c>
      <c r="F987" s="3">
        <v>3</v>
      </c>
      <c r="G987" s="3">
        <v>0.516929</v>
      </c>
      <c r="H987" s="3">
        <v>8</v>
      </c>
      <c r="I987" s="3">
        <v>7.534634</v>
      </c>
      <c r="J987" s="3">
        <v>118</v>
      </c>
      <c r="K987" s="3">
        <v>2.965055</v>
      </c>
      <c r="L987" s="3">
        <v>50</v>
      </c>
      <c r="M987" s="3">
        <v>2.741936</v>
      </c>
      <c r="N987">
        <v>42</v>
      </c>
      <c r="O987">
        <v>0.00129342423258087</v>
      </c>
      <c r="P987">
        <v>2.64904580348464</v>
      </c>
      <c r="Q987" t="s">
        <v>157</v>
      </c>
      <c r="R987" t="s">
        <v>136</v>
      </c>
      <c r="S987" t="s">
        <v>136</v>
      </c>
      <c r="T987" t="s">
        <v>136</v>
      </c>
      <c r="U987" t="s">
        <v>136</v>
      </c>
      <c r="V987" t="s">
        <v>136</v>
      </c>
      <c r="W987" t="s">
        <v>136</v>
      </c>
      <c r="X987" t="s">
        <v>136</v>
      </c>
      <c r="Y987" t="s">
        <v>136</v>
      </c>
      <c r="Z987" t="s">
        <v>136</v>
      </c>
      <c r="AA987" t="s">
        <v>136</v>
      </c>
      <c r="AB987" t="s">
        <v>136</v>
      </c>
      <c r="AC987" t="s">
        <v>4945</v>
      </c>
      <c r="AD987" t="s">
        <v>136</v>
      </c>
    </row>
    <row r="988" spans="1:30">
      <c r="A988" t="s">
        <v>4946</v>
      </c>
      <c r="B988" t="s">
        <v>4946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0</v>
      </c>
      <c r="I988" s="3">
        <v>1.852632</v>
      </c>
      <c r="J988" s="3">
        <v>166</v>
      </c>
      <c r="K988" s="3">
        <v>1.558553</v>
      </c>
      <c r="L988" s="3">
        <v>149</v>
      </c>
      <c r="M988" s="3">
        <v>0.595192</v>
      </c>
      <c r="N988">
        <v>52</v>
      </c>
      <c r="O988" s="16">
        <v>1.81942463218934e-8</v>
      </c>
      <c r="P988">
        <v>6.80571240293292</v>
      </c>
      <c r="Q988" t="s">
        <v>157</v>
      </c>
      <c r="R988" t="s">
        <v>136</v>
      </c>
      <c r="S988" t="s">
        <v>136</v>
      </c>
      <c r="T988" t="s">
        <v>136</v>
      </c>
      <c r="U988" t="s">
        <v>4947</v>
      </c>
      <c r="V988" t="s">
        <v>4948</v>
      </c>
      <c r="W988" t="s">
        <v>136</v>
      </c>
      <c r="X988" t="s">
        <v>136</v>
      </c>
      <c r="Y988" t="s">
        <v>4949</v>
      </c>
      <c r="Z988" t="s">
        <v>136</v>
      </c>
      <c r="AA988" t="s">
        <v>164</v>
      </c>
      <c r="AB988" t="s">
        <v>165</v>
      </c>
      <c r="AC988" t="s">
        <v>4950</v>
      </c>
      <c r="AD988" t="s">
        <v>136</v>
      </c>
    </row>
    <row r="989" spans="1:30">
      <c r="A989" t="s">
        <v>4951</v>
      </c>
      <c r="B989" t="s">
        <v>4951</v>
      </c>
      <c r="C989" s="3">
        <v>1.762685</v>
      </c>
      <c r="D989" s="3">
        <v>100</v>
      </c>
      <c r="E989" s="3">
        <v>0.292133</v>
      </c>
      <c r="F989" s="3">
        <v>15</v>
      </c>
      <c r="G989" s="3">
        <v>1.374432</v>
      </c>
      <c r="H989" s="3">
        <v>84</v>
      </c>
      <c r="I989" s="3">
        <v>9.707803</v>
      </c>
      <c r="J989" s="3">
        <v>596</v>
      </c>
      <c r="K989" s="3">
        <v>7.806737</v>
      </c>
      <c r="L989" s="3">
        <v>512</v>
      </c>
      <c r="M989" s="3">
        <v>7.443353</v>
      </c>
      <c r="N989">
        <v>440</v>
      </c>
      <c r="O989" s="16">
        <v>3.82194446548194e-5</v>
      </c>
      <c r="P989">
        <v>2.27458499754436</v>
      </c>
      <c r="Q989" t="s">
        <v>157</v>
      </c>
      <c r="R989" t="s">
        <v>136</v>
      </c>
      <c r="S989" t="s">
        <v>136</v>
      </c>
      <c r="T989" t="s">
        <v>136</v>
      </c>
      <c r="U989" t="s">
        <v>136</v>
      </c>
      <c r="V989" t="s">
        <v>136</v>
      </c>
      <c r="W989" t="s">
        <v>136</v>
      </c>
      <c r="X989" t="s">
        <v>136</v>
      </c>
      <c r="Y989" t="s">
        <v>1664</v>
      </c>
      <c r="Z989" t="s">
        <v>4952</v>
      </c>
      <c r="AA989" t="s">
        <v>164</v>
      </c>
      <c r="AB989" t="s">
        <v>165</v>
      </c>
      <c r="AC989" t="s">
        <v>4953</v>
      </c>
      <c r="AD989" t="s">
        <v>136</v>
      </c>
    </row>
    <row r="990" spans="1:30">
      <c r="A990" t="s">
        <v>4954</v>
      </c>
      <c r="B990" t="s">
        <v>4954</v>
      </c>
      <c r="C990" s="3">
        <v>2.187916</v>
      </c>
      <c r="D990" s="3">
        <v>37</v>
      </c>
      <c r="E990" s="3">
        <v>2.270874</v>
      </c>
      <c r="F990" s="3">
        <v>34</v>
      </c>
      <c r="G990" s="3">
        <v>3.101007</v>
      </c>
      <c r="H990" s="3">
        <v>56</v>
      </c>
      <c r="I990" s="3">
        <v>0.490061</v>
      </c>
      <c r="J990" s="3">
        <v>9</v>
      </c>
      <c r="K990" s="3">
        <v>0.654309</v>
      </c>
      <c r="L990" s="3">
        <v>13</v>
      </c>
      <c r="M990" s="3">
        <v>0.627195</v>
      </c>
      <c r="N990">
        <v>12</v>
      </c>
      <c r="O990">
        <v>0.000228095488104542</v>
      </c>
      <c r="P990">
        <v>-2.57629066053763</v>
      </c>
      <c r="Q990" t="s">
        <v>131</v>
      </c>
      <c r="R990" t="s">
        <v>136</v>
      </c>
      <c r="S990" t="s">
        <v>136</v>
      </c>
      <c r="T990" t="s">
        <v>349</v>
      </c>
      <c r="U990" t="s">
        <v>136</v>
      </c>
      <c r="V990" t="s">
        <v>136</v>
      </c>
      <c r="W990" t="s">
        <v>254</v>
      </c>
      <c r="X990" t="s">
        <v>255</v>
      </c>
      <c r="Y990" t="s">
        <v>4955</v>
      </c>
      <c r="Z990" t="s">
        <v>136</v>
      </c>
      <c r="AA990" t="s">
        <v>164</v>
      </c>
      <c r="AB990" t="s">
        <v>165</v>
      </c>
      <c r="AC990" t="s">
        <v>4956</v>
      </c>
      <c r="AD990" t="s">
        <v>184</v>
      </c>
    </row>
    <row r="991" spans="1:30">
      <c r="A991" t="s">
        <v>4957</v>
      </c>
      <c r="B991" t="s">
        <v>4957</v>
      </c>
      <c r="C991" s="3">
        <v>0.113093</v>
      </c>
      <c r="D991" s="3">
        <v>5</v>
      </c>
      <c r="E991" s="3">
        <v>0</v>
      </c>
      <c r="F991" s="3">
        <v>0</v>
      </c>
      <c r="G991" s="3">
        <v>0.12608</v>
      </c>
      <c r="H991" s="3">
        <v>6</v>
      </c>
      <c r="I991" s="3">
        <v>1.617053</v>
      </c>
      <c r="J991" s="3">
        <v>67</v>
      </c>
      <c r="K991" s="3">
        <v>1.693054</v>
      </c>
      <c r="L991" s="3">
        <v>74</v>
      </c>
      <c r="M991" s="3">
        <v>1.960988</v>
      </c>
      <c r="N991">
        <v>78</v>
      </c>
      <c r="O991" s="16">
        <v>6.59581207032484e-5</v>
      </c>
      <c r="P991">
        <v>3.39400079520198</v>
      </c>
      <c r="Q991" t="s">
        <v>157</v>
      </c>
      <c r="R991" t="s">
        <v>136</v>
      </c>
      <c r="S991" t="s">
        <v>136</v>
      </c>
      <c r="T991" t="s">
        <v>136</v>
      </c>
      <c r="U991" t="s">
        <v>136</v>
      </c>
      <c r="V991" t="s">
        <v>136</v>
      </c>
      <c r="W991" t="s">
        <v>136</v>
      </c>
      <c r="X991" t="s">
        <v>136</v>
      </c>
      <c r="Y991" t="s">
        <v>136</v>
      </c>
      <c r="Z991" t="s">
        <v>136</v>
      </c>
      <c r="AA991" t="s">
        <v>164</v>
      </c>
      <c r="AB991" t="s">
        <v>165</v>
      </c>
      <c r="AC991" t="s">
        <v>136</v>
      </c>
      <c r="AD991" t="s">
        <v>136</v>
      </c>
    </row>
    <row r="992" spans="1:30">
      <c r="A992" t="s">
        <v>4958</v>
      </c>
      <c r="B992" t="s">
        <v>4958</v>
      </c>
      <c r="C992" s="3">
        <v>5.937801</v>
      </c>
      <c r="D992" s="3">
        <v>496</v>
      </c>
      <c r="E992" s="3">
        <v>3.746936</v>
      </c>
      <c r="F992" s="3">
        <v>278</v>
      </c>
      <c r="G992" s="3">
        <v>6.019548</v>
      </c>
      <c r="H992" s="3">
        <v>539</v>
      </c>
      <c r="I992" s="3">
        <v>0.975266</v>
      </c>
      <c r="J992" s="3">
        <v>89</v>
      </c>
      <c r="K992" s="3">
        <v>1.099805</v>
      </c>
      <c r="L992" s="3">
        <v>107</v>
      </c>
      <c r="M992" s="3">
        <v>0.94162</v>
      </c>
      <c r="N992">
        <v>83</v>
      </c>
      <c r="O992" s="16">
        <v>2.17308703994593e-18</v>
      </c>
      <c r="P992">
        <v>-2.96223242577499</v>
      </c>
      <c r="Q992" t="s">
        <v>131</v>
      </c>
      <c r="R992" t="s">
        <v>136</v>
      </c>
      <c r="S992" t="s">
        <v>136</v>
      </c>
      <c r="T992" t="s">
        <v>4959</v>
      </c>
      <c r="U992" t="s">
        <v>136</v>
      </c>
      <c r="V992" t="s">
        <v>136</v>
      </c>
      <c r="W992" t="s">
        <v>186</v>
      </c>
      <c r="X992" t="s">
        <v>187</v>
      </c>
      <c r="Y992" t="s">
        <v>1211</v>
      </c>
      <c r="Z992" t="s">
        <v>4960</v>
      </c>
      <c r="AA992" t="s">
        <v>209</v>
      </c>
      <c r="AB992" t="s">
        <v>187</v>
      </c>
      <c r="AC992" t="s">
        <v>4961</v>
      </c>
      <c r="AD992" t="s">
        <v>4962</v>
      </c>
    </row>
    <row r="993" spans="1:30">
      <c r="A993" t="s">
        <v>4963</v>
      </c>
      <c r="B993" t="s">
        <v>136</v>
      </c>
      <c r="C993" s="3">
        <v>0.146477</v>
      </c>
      <c r="D993" s="3">
        <v>4</v>
      </c>
      <c r="E993" s="3">
        <v>0</v>
      </c>
      <c r="F993" s="3">
        <v>0</v>
      </c>
      <c r="G993" s="3">
        <v>0.072587</v>
      </c>
      <c r="H993" s="3">
        <v>3</v>
      </c>
      <c r="I993" s="3">
        <v>1.827614</v>
      </c>
      <c r="J993" s="3">
        <v>54</v>
      </c>
      <c r="K993" s="3">
        <v>2.75182</v>
      </c>
      <c r="L993" s="3">
        <v>87</v>
      </c>
      <c r="M993" s="3">
        <v>2.220474</v>
      </c>
      <c r="N993">
        <v>64</v>
      </c>
      <c r="O993" s="16">
        <v>2.1693003082328e-5</v>
      </c>
      <c r="P993">
        <v>3.82061492448698</v>
      </c>
      <c r="Q993" t="s">
        <v>157</v>
      </c>
      <c r="R993" t="s">
        <v>371</v>
      </c>
      <c r="S993" t="s">
        <v>293</v>
      </c>
      <c r="T993" t="s">
        <v>136</v>
      </c>
      <c r="U993" t="s">
        <v>4964</v>
      </c>
      <c r="V993" t="s">
        <v>136</v>
      </c>
      <c r="W993" t="s">
        <v>254</v>
      </c>
      <c r="X993" t="s">
        <v>255</v>
      </c>
      <c r="Y993" t="s">
        <v>4965</v>
      </c>
      <c r="Z993" t="s">
        <v>4966</v>
      </c>
      <c r="AA993" t="s">
        <v>164</v>
      </c>
      <c r="AB993" t="s">
        <v>165</v>
      </c>
      <c r="AC993" t="s">
        <v>4967</v>
      </c>
      <c r="AD993" t="s">
        <v>136</v>
      </c>
    </row>
    <row r="994" spans="1:30">
      <c r="A994" t="s">
        <v>4968</v>
      </c>
      <c r="B994" t="s">
        <v>4968</v>
      </c>
      <c r="C994" s="3">
        <v>0.408537</v>
      </c>
      <c r="D994" s="3">
        <v>20</v>
      </c>
      <c r="E994" s="3">
        <v>0.093548</v>
      </c>
      <c r="F994" s="3">
        <v>4</v>
      </c>
      <c r="G994" s="3">
        <v>0.223878</v>
      </c>
      <c r="H994" s="3">
        <v>12</v>
      </c>
      <c r="I994" s="3">
        <v>1.868111</v>
      </c>
      <c r="J994" s="3">
        <v>98</v>
      </c>
      <c r="K994" s="3">
        <v>1.924718</v>
      </c>
      <c r="L994" s="3">
        <v>108</v>
      </c>
      <c r="M994" s="3">
        <v>0.9971</v>
      </c>
      <c r="N994">
        <v>51</v>
      </c>
      <c r="O994">
        <v>0.00489832651943357</v>
      </c>
      <c r="P994">
        <v>2.02980475129274</v>
      </c>
      <c r="Q994" t="s">
        <v>157</v>
      </c>
      <c r="R994" t="s">
        <v>136</v>
      </c>
      <c r="S994" t="s">
        <v>136</v>
      </c>
      <c r="T994" t="s">
        <v>168</v>
      </c>
      <c r="U994" t="s">
        <v>136</v>
      </c>
      <c r="V994" t="s">
        <v>136</v>
      </c>
      <c r="W994" t="s">
        <v>136</v>
      </c>
      <c r="X994" t="s">
        <v>136</v>
      </c>
      <c r="Y994" t="s">
        <v>136</v>
      </c>
      <c r="Z994" t="s">
        <v>136</v>
      </c>
      <c r="AA994" t="s">
        <v>164</v>
      </c>
      <c r="AB994" t="s">
        <v>165</v>
      </c>
      <c r="AC994" t="s">
        <v>4969</v>
      </c>
      <c r="AD994" t="s">
        <v>176</v>
      </c>
    </row>
    <row r="995" spans="1:30">
      <c r="A995" t="s">
        <v>4970</v>
      </c>
      <c r="B995" t="s">
        <v>4970</v>
      </c>
      <c r="C995" s="3">
        <v>0.979435</v>
      </c>
      <c r="D995" s="3">
        <v>42</v>
      </c>
      <c r="E995" s="3">
        <v>0.169649</v>
      </c>
      <c r="F995" s="3">
        <v>7</v>
      </c>
      <c r="G995" s="3">
        <v>0.849714</v>
      </c>
      <c r="H995" s="3">
        <v>39</v>
      </c>
      <c r="I995" s="3">
        <v>5.085941</v>
      </c>
      <c r="J995" s="3">
        <v>232</v>
      </c>
      <c r="K995" s="3">
        <v>7.799228</v>
      </c>
      <c r="L995" s="3">
        <v>379</v>
      </c>
      <c r="M995" s="3">
        <v>1.552904</v>
      </c>
      <c r="N995">
        <v>68</v>
      </c>
      <c r="O995">
        <v>0.00771238318435236</v>
      </c>
      <c r="P995">
        <v>2.14414745823244</v>
      </c>
      <c r="Q995" t="s">
        <v>157</v>
      </c>
      <c r="R995" t="s">
        <v>316</v>
      </c>
      <c r="S995" t="s">
        <v>317</v>
      </c>
      <c r="T995" t="s">
        <v>4971</v>
      </c>
      <c r="U995" t="s">
        <v>4972</v>
      </c>
      <c r="V995" t="s">
        <v>4973</v>
      </c>
      <c r="W995" t="s">
        <v>316</v>
      </c>
      <c r="X995" t="s">
        <v>317</v>
      </c>
      <c r="Y995" t="s">
        <v>4974</v>
      </c>
      <c r="Z995" t="s">
        <v>4975</v>
      </c>
      <c r="AA995" t="s">
        <v>3882</v>
      </c>
      <c r="AB995" t="s">
        <v>317</v>
      </c>
      <c r="AC995" t="s">
        <v>4976</v>
      </c>
      <c r="AD995" t="s">
        <v>4977</v>
      </c>
    </row>
    <row r="996" spans="1:30">
      <c r="A996" t="s">
        <v>4978</v>
      </c>
      <c r="B996" t="s">
        <v>4978</v>
      </c>
      <c r="C996" s="3">
        <v>35.931358</v>
      </c>
      <c r="D996" s="3">
        <v>2166</v>
      </c>
      <c r="E996" s="3">
        <v>27.803379</v>
      </c>
      <c r="F996" s="3">
        <v>1485</v>
      </c>
      <c r="G996" s="3">
        <v>35.535927</v>
      </c>
      <c r="H996" s="3">
        <v>2297</v>
      </c>
      <c r="I996" s="3">
        <v>12.364228</v>
      </c>
      <c r="J996" s="3">
        <v>809</v>
      </c>
      <c r="K996" s="3">
        <v>10.583961</v>
      </c>
      <c r="L996" s="3">
        <v>739</v>
      </c>
      <c r="M996" s="3">
        <v>11.327965</v>
      </c>
      <c r="N996">
        <v>713</v>
      </c>
      <c r="O996" s="16">
        <v>4.33220456865176e-11</v>
      </c>
      <c r="P996">
        <v>-2.18296139312301</v>
      </c>
      <c r="Q996" t="s">
        <v>131</v>
      </c>
      <c r="R996" t="s">
        <v>1427</v>
      </c>
      <c r="S996" t="s">
        <v>538</v>
      </c>
      <c r="T996" t="s">
        <v>4979</v>
      </c>
      <c r="U996" t="s">
        <v>4980</v>
      </c>
      <c r="V996" t="s">
        <v>4981</v>
      </c>
      <c r="W996" t="s">
        <v>1427</v>
      </c>
      <c r="X996" t="s">
        <v>538</v>
      </c>
      <c r="Y996" t="s">
        <v>4982</v>
      </c>
      <c r="Z996" t="s">
        <v>4983</v>
      </c>
      <c r="AA996" t="s">
        <v>43</v>
      </c>
      <c r="AB996" t="s">
        <v>538</v>
      </c>
      <c r="AC996" t="s">
        <v>4984</v>
      </c>
      <c r="AD996" t="s">
        <v>4985</v>
      </c>
    </row>
    <row r="997" spans="1:30">
      <c r="A997" t="s">
        <v>4986</v>
      </c>
      <c r="B997" t="s">
        <v>4986</v>
      </c>
      <c r="C997" s="3">
        <v>0.889449</v>
      </c>
      <c r="D997" s="3">
        <v>68</v>
      </c>
      <c r="E997" s="3">
        <v>0.480596</v>
      </c>
      <c r="F997" s="3">
        <v>33</v>
      </c>
      <c r="G997" s="3">
        <v>0.565129</v>
      </c>
      <c r="H997" s="3">
        <v>46</v>
      </c>
      <c r="I997" s="3">
        <v>6.135412</v>
      </c>
      <c r="J997" s="3">
        <v>504</v>
      </c>
      <c r="K997" s="3">
        <v>7.337122</v>
      </c>
      <c r="L997" s="3">
        <v>643</v>
      </c>
      <c r="M997" s="3">
        <v>2.425898</v>
      </c>
      <c r="N997">
        <v>192</v>
      </c>
      <c r="O997">
        <v>0.000115318015744982</v>
      </c>
      <c r="P997">
        <v>2.28669948727781</v>
      </c>
      <c r="Q997" t="s">
        <v>157</v>
      </c>
      <c r="R997" t="s">
        <v>136</v>
      </c>
      <c r="S997" t="s">
        <v>136</v>
      </c>
      <c r="T997" t="s">
        <v>4987</v>
      </c>
      <c r="U997" t="s">
        <v>4988</v>
      </c>
      <c r="V997" t="s">
        <v>1706</v>
      </c>
      <c r="W997" t="s">
        <v>170</v>
      </c>
      <c r="X997" t="s">
        <v>171</v>
      </c>
      <c r="Y997" t="s">
        <v>4989</v>
      </c>
      <c r="Z997" t="s">
        <v>136</v>
      </c>
      <c r="AA997" t="s">
        <v>164</v>
      </c>
      <c r="AB997" t="s">
        <v>165</v>
      </c>
      <c r="AC997" t="s">
        <v>4990</v>
      </c>
      <c r="AD997" t="s">
        <v>1199</v>
      </c>
    </row>
    <row r="998" spans="1:30">
      <c r="A998" t="s">
        <v>4991</v>
      </c>
      <c r="B998" t="s">
        <v>4991</v>
      </c>
      <c r="C998" s="3">
        <v>0.467716</v>
      </c>
      <c r="D998" s="3">
        <v>21</v>
      </c>
      <c r="E998" s="3">
        <v>0</v>
      </c>
      <c r="F998" s="3">
        <v>0</v>
      </c>
      <c r="G998" s="3">
        <v>0.334102</v>
      </c>
      <c r="H998" s="3">
        <v>16</v>
      </c>
      <c r="I998" s="3">
        <v>4.036197</v>
      </c>
      <c r="J998" s="3">
        <v>192</v>
      </c>
      <c r="K998" s="3">
        <v>8.879761</v>
      </c>
      <c r="L998" s="3">
        <v>450</v>
      </c>
      <c r="M998" s="3">
        <v>1.211821</v>
      </c>
      <c r="N998">
        <v>56</v>
      </c>
      <c r="O998">
        <v>0.00201300332596665</v>
      </c>
      <c r="P998">
        <v>3.2239332927606</v>
      </c>
      <c r="Q998" t="s">
        <v>157</v>
      </c>
      <c r="R998" t="s">
        <v>136</v>
      </c>
      <c r="S998" t="s">
        <v>136</v>
      </c>
      <c r="T998" t="s">
        <v>4992</v>
      </c>
      <c r="U998" t="s">
        <v>4993</v>
      </c>
      <c r="V998" t="s">
        <v>136</v>
      </c>
      <c r="W998" t="s">
        <v>399</v>
      </c>
      <c r="X998" t="s">
        <v>342</v>
      </c>
      <c r="Y998" t="s">
        <v>4994</v>
      </c>
      <c r="Z998" t="s">
        <v>4995</v>
      </c>
      <c r="AA998" t="s">
        <v>174</v>
      </c>
      <c r="AB998" t="s">
        <v>171</v>
      </c>
      <c r="AC998" t="s">
        <v>4996</v>
      </c>
      <c r="AD998" t="s">
        <v>4997</v>
      </c>
    </row>
    <row r="999" spans="1:30">
      <c r="A999" t="s">
        <v>4998</v>
      </c>
      <c r="B999" t="s">
        <v>136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0</v>
      </c>
      <c r="I999" s="3">
        <v>13.349378</v>
      </c>
      <c r="J999" s="3">
        <v>186</v>
      </c>
      <c r="K999" s="3">
        <v>24.465708</v>
      </c>
      <c r="L999" s="3">
        <v>363</v>
      </c>
      <c r="M999" s="3">
        <v>9.071567</v>
      </c>
      <c r="N999">
        <v>122</v>
      </c>
      <c r="O999" s="16">
        <v>4.00028265961672e-11</v>
      </c>
      <c r="P999">
        <v>7.59589141825916</v>
      </c>
      <c r="Q999" t="s">
        <v>157</v>
      </c>
      <c r="R999" t="s">
        <v>136</v>
      </c>
      <c r="S999" t="s">
        <v>136</v>
      </c>
      <c r="T999" t="s">
        <v>136</v>
      </c>
      <c r="U999" t="s">
        <v>136</v>
      </c>
      <c r="V999" t="s">
        <v>136</v>
      </c>
      <c r="W999" t="s">
        <v>136</v>
      </c>
      <c r="X999" t="s">
        <v>136</v>
      </c>
      <c r="Y999" t="s">
        <v>136</v>
      </c>
      <c r="Z999" t="s">
        <v>136</v>
      </c>
      <c r="AA999" t="s">
        <v>43</v>
      </c>
      <c r="AB999" t="s">
        <v>538</v>
      </c>
      <c r="AC999" t="s">
        <v>4999</v>
      </c>
      <c r="AD999" t="s">
        <v>136</v>
      </c>
    </row>
    <row r="1000" spans="1:30">
      <c r="A1000" t="s">
        <v>5000</v>
      </c>
      <c r="B1000" t="s">
        <v>5000</v>
      </c>
      <c r="C1000" s="3">
        <v>6.197338</v>
      </c>
      <c r="D1000" s="3">
        <v>376</v>
      </c>
      <c r="E1000" s="3">
        <v>0.788387</v>
      </c>
      <c r="F1000" s="3">
        <v>43</v>
      </c>
      <c r="G1000" s="3">
        <v>4.144351</v>
      </c>
      <c r="H1000" s="3">
        <v>270</v>
      </c>
      <c r="I1000" s="3">
        <v>31.01198</v>
      </c>
      <c r="J1000" s="3">
        <v>2038</v>
      </c>
      <c r="K1000" s="3">
        <v>39.883282</v>
      </c>
      <c r="L1000" s="3">
        <v>2799</v>
      </c>
      <c r="M1000" s="3">
        <v>10.327502</v>
      </c>
      <c r="N1000">
        <v>654</v>
      </c>
      <c r="O1000">
        <v>0.00221198654603471</v>
      </c>
      <c r="P1000">
        <v>2.2543801924716</v>
      </c>
      <c r="Q1000" t="s">
        <v>157</v>
      </c>
      <c r="R1000" t="s">
        <v>146</v>
      </c>
      <c r="S1000" t="s">
        <v>147</v>
      </c>
      <c r="T1000" t="s">
        <v>5001</v>
      </c>
      <c r="U1000" t="s">
        <v>5002</v>
      </c>
      <c r="V1000" t="s">
        <v>5003</v>
      </c>
      <c r="W1000" t="s">
        <v>136</v>
      </c>
      <c r="X1000" t="s">
        <v>136</v>
      </c>
      <c r="Y1000" t="s">
        <v>5004</v>
      </c>
      <c r="Z1000" t="s">
        <v>5005</v>
      </c>
      <c r="AA1000" t="s">
        <v>153</v>
      </c>
      <c r="AB1000" t="s">
        <v>138</v>
      </c>
      <c r="AC1000" t="s">
        <v>5006</v>
      </c>
      <c r="AD1000" t="s">
        <v>5007</v>
      </c>
    </row>
    <row r="1001" spans="1:30">
      <c r="A1001" t="s">
        <v>5008</v>
      </c>
      <c r="B1001" t="s">
        <v>5008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0</v>
      </c>
      <c r="I1001" s="3">
        <v>5.0061</v>
      </c>
      <c r="J1001" s="3">
        <v>48</v>
      </c>
      <c r="K1001" s="3">
        <v>3.798326</v>
      </c>
      <c r="L1001" s="3">
        <v>39</v>
      </c>
      <c r="M1001" s="3">
        <v>5.996771</v>
      </c>
      <c r="N1001">
        <v>55</v>
      </c>
      <c r="O1001" s="16">
        <v>1.15055451481169e-5</v>
      </c>
      <c r="P1001">
        <v>5.70430401815854</v>
      </c>
      <c r="Q1001" t="s">
        <v>157</v>
      </c>
      <c r="R1001" t="s">
        <v>136</v>
      </c>
      <c r="S1001" t="s">
        <v>136</v>
      </c>
      <c r="T1001" t="s">
        <v>5009</v>
      </c>
      <c r="U1001" t="s">
        <v>5010</v>
      </c>
      <c r="V1001" t="s">
        <v>136</v>
      </c>
      <c r="W1001" t="s">
        <v>1557</v>
      </c>
      <c r="X1001" t="s">
        <v>1558</v>
      </c>
      <c r="Y1001" t="s">
        <v>181</v>
      </c>
      <c r="Z1001" t="s">
        <v>5011</v>
      </c>
      <c r="AA1001" t="s">
        <v>83</v>
      </c>
      <c r="AB1001" t="s">
        <v>191</v>
      </c>
      <c r="AC1001" t="s">
        <v>5012</v>
      </c>
      <c r="AD1001" t="s">
        <v>5013</v>
      </c>
    </row>
    <row r="1002" spans="1:30">
      <c r="A1002" t="s">
        <v>5014</v>
      </c>
      <c r="B1002" t="s">
        <v>5014</v>
      </c>
      <c r="C1002" s="3">
        <v>0.06758</v>
      </c>
      <c r="D1002" s="3">
        <v>7</v>
      </c>
      <c r="E1002" s="3">
        <v>0.05069</v>
      </c>
      <c r="F1002" s="3">
        <v>4</v>
      </c>
      <c r="G1002" s="3">
        <v>0.057987</v>
      </c>
      <c r="H1002" s="3">
        <v>6</v>
      </c>
      <c r="I1002" s="3">
        <v>0.386388</v>
      </c>
      <c r="J1002" s="3">
        <v>38</v>
      </c>
      <c r="K1002" s="3">
        <v>1.773338</v>
      </c>
      <c r="L1002" s="3">
        <v>183</v>
      </c>
      <c r="M1002" s="3">
        <v>0.393022</v>
      </c>
      <c r="N1002">
        <v>37</v>
      </c>
      <c r="O1002">
        <v>0.00311812977873276</v>
      </c>
      <c r="P1002">
        <v>2.80604736545518</v>
      </c>
      <c r="Q1002" t="s">
        <v>157</v>
      </c>
      <c r="R1002" t="s">
        <v>254</v>
      </c>
      <c r="S1002" t="s">
        <v>255</v>
      </c>
      <c r="T1002" t="s">
        <v>5015</v>
      </c>
      <c r="U1002" t="s">
        <v>5016</v>
      </c>
      <c r="V1002" t="s">
        <v>136</v>
      </c>
      <c r="W1002" t="s">
        <v>136</v>
      </c>
      <c r="X1002" t="s">
        <v>136</v>
      </c>
      <c r="Y1002" t="s">
        <v>181</v>
      </c>
      <c r="Z1002" t="s">
        <v>5017</v>
      </c>
      <c r="AA1002" t="s">
        <v>83</v>
      </c>
      <c r="AB1002" t="s">
        <v>191</v>
      </c>
      <c r="AC1002" t="s">
        <v>5018</v>
      </c>
      <c r="AD1002" t="s">
        <v>5019</v>
      </c>
    </row>
    <row r="1003" spans="1:30">
      <c r="A1003" t="s">
        <v>5020</v>
      </c>
      <c r="B1003" t="s">
        <v>5020</v>
      </c>
      <c r="C1003" s="3">
        <v>4.26467</v>
      </c>
      <c r="D1003" s="3">
        <v>652</v>
      </c>
      <c r="E1003" s="3">
        <v>0.54371</v>
      </c>
      <c r="F1003" s="3">
        <v>74</v>
      </c>
      <c r="G1003" s="3">
        <v>3.424534</v>
      </c>
      <c r="H1003" s="3">
        <v>561</v>
      </c>
      <c r="I1003" s="3">
        <v>32.145359</v>
      </c>
      <c r="J1003" s="3">
        <v>5325</v>
      </c>
      <c r="K1003" s="3">
        <v>116.970871</v>
      </c>
      <c r="L1003" s="3">
        <v>20691</v>
      </c>
      <c r="M1003" s="3">
        <v>24.909777</v>
      </c>
      <c r="N1003">
        <v>3973</v>
      </c>
      <c r="O1003" s="16">
        <v>3.14429943013281e-6</v>
      </c>
      <c r="P1003">
        <v>3.67822492897593</v>
      </c>
      <c r="Q1003" t="s">
        <v>157</v>
      </c>
      <c r="R1003" t="s">
        <v>2039</v>
      </c>
      <c r="S1003" t="s">
        <v>2040</v>
      </c>
      <c r="T1003" t="s">
        <v>2041</v>
      </c>
      <c r="U1003" t="s">
        <v>5021</v>
      </c>
      <c r="V1003" t="s">
        <v>136</v>
      </c>
      <c r="W1003" t="s">
        <v>136</v>
      </c>
      <c r="X1003" t="s">
        <v>136</v>
      </c>
      <c r="Y1003" t="s">
        <v>2043</v>
      </c>
      <c r="Z1003" t="s">
        <v>5022</v>
      </c>
      <c r="AA1003" t="s">
        <v>48</v>
      </c>
      <c r="AB1003" t="s">
        <v>326</v>
      </c>
      <c r="AC1003" t="s">
        <v>5023</v>
      </c>
      <c r="AD1003" t="s">
        <v>2046</v>
      </c>
    </row>
    <row r="1004" spans="1:30">
      <c r="A1004" t="s">
        <v>5024</v>
      </c>
      <c r="B1004" t="s">
        <v>5024</v>
      </c>
      <c r="C1004" s="3">
        <v>82.446609</v>
      </c>
      <c r="D1004" s="3">
        <v>4422</v>
      </c>
      <c r="E1004" s="3">
        <v>125.796036</v>
      </c>
      <c r="F1004" s="3">
        <v>5976</v>
      </c>
      <c r="G1004" s="3">
        <v>105.48175</v>
      </c>
      <c r="H1004" s="3">
        <v>6065</v>
      </c>
      <c r="I1004" s="3">
        <v>17.279102</v>
      </c>
      <c r="J1004" s="3">
        <v>1005</v>
      </c>
      <c r="K1004" s="3">
        <v>17.060333</v>
      </c>
      <c r="L1004" s="3">
        <v>1060</v>
      </c>
      <c r="M1004" s="3">
        <v>40.073845</v>
      </c>
      <c r="N1004">
        <v>2244</v>
      </c>
      <c r="O1004" s="16">
        <v>2.05611338554591e-5</v>
      </c>
      <c r="P1004">
        <v>-2.71265588915801</v>
      </c>
      <c r="Q1004" t="s">
        <v>131</v>
      </c>
      <c r="R1004" t="s">
        <v>136</v>
      </c>
      <c r="S1004" t="s">
        <v>136</v>
      </c>
      <c r="T1004" t="s">
        <v>136</v>
      </c>
      <c r="U1004" t="s">
        <v>136</v>
      </c>
      <c r="V1004" t="s">
        <v>136</v>
      </c>
      <c r="W1004" t="s">
        <v>136</v>
      </c>
      <c r="X1004" t="s">
        <v>136</v>
      </c>
      <c r="Y1004" t="s">
        <v>5025</v>
      </c>
      <c r="Z1004" t="s">
        <v>136</v>
      </c>
      <c r="AA1004" t="s">
        <v>164</v>
      </c>
      <c r="AB1004" t="s">
        <v>165</v>
      </c>
      <c r="AC1004" t="s">
        <v>5026</v>
      </c>
      <c r="AD1004" t="s">
        <v>136</v>
      </c>
    </row>
    <row r="1005" spans="1:30">
      <c r="A1005" t="s">
        <v>5027</v>
      </c>
      <c r="B1005" t="s">
        <v>5027</v>
      </c>
      <c r="C1005" s="3">
        <v>160.773865</v>
      </c>
      <c r="D1005" s="3">
        <v>2223</v>
      </c>
      <c r="E1005" s="3">
        <v>203.297974</v>
      </c>
      <c r="F1005" s="3">
        <v>2491</v>
      </c>
      <c r="G1005" s="3">
        <v>280.803864</v>
      </c>
      <c r="H1005" s="3">
        <v>4163</v>
      </c>
      <c r="I1005" s="3">
        <v>51.232685</v>
      </c>
      <c r="J1005" s="3">
        <v>769</v>
      </c>
      <c r="K1005" s="3">
        <v>51.285454</v>
      </c>
      <c r="L1005" s="3">
        <v>822</v>
      </c>
      <c r="M1005" s="3">
        <v>98.463219</v>
      </c>
      <c r="N1005">
        <v>1422</v>
      </c>
      <c r="O1005" s="16">
        <v>4.00776925229303e-5</v>
      </c>
      <c r="P1005">
        <v>-2.2992983850805</v>
      </c>
      <c r="Q1005" t="s">
        <v>131</v>
      </c>
      <c r="R1005" t="s">
        <v>136</v>
      </c>
      <c r="S1005" t="s">
        <v>136</v>
      </c>
      <c r="T1005" t="s">
        <v>1735</v>
      </c>
      <c r="U1005" t="s">
        <v>136</v>
      </c>
      <c r="V1005" t="s">
        <v>136</v>
      </c>
      <c r="W1005" t="s">
        <v>136</v>
      </c>
      <c r="X1005" t="s">
        <v>136</v>
      </c>
      <c r="Y1005" t="s">
        <v>136</v>
      </c>
      <c r="Z1005" t="s">
        <v>488</v>
      </c>
      <c r="AA1005" t="s">
        <v>164</v>
      </c>
      <c r="AB1005" t="s">
        <v>165</v>
      </c>
      <c r="AC1005" t="s">
        <v>5028</v>
      </c>
      <c r="AD1005" t="s">
        <v>1739</v>
      </c>
    </row>
    <row r="1006" spans="1:30">
      <c r="A1006" t="s">
        <v>5029</v>
      </c>
      <c r="B1006" t="s">
        <v>5029</v>
      </c>
      <c r="C1006" s="3">
        <v>0.661134</v>
      </c>
      <c r="D1006" s="3">
        <v>28</v>
      </c>
      <c r="E1006" s="3">
        <v>0.415447</v>
      </c>
      <c r="F1006" s="3">
        <v>16</v>
      </c>
      <c r="G1006" s="3">
        <v>0.431619</v>
      </c>
      <c r="H1006" s="3">
        <v>20</v>
      </c>
      <c r="I1006" s="3">
        <v>2.327746</v>
      </c>
      <c r="J1006" s="3">
        <v>107</v>
      </c>
      <c r="K1006" s="3">
        <v>13.479565</v>
      </c>
      <c r="L1006" s="3">
        <v>661</v>
      </c>
      <c r="M1006" s="3">
        <v>1.569023</v>
      </c>
      <c r="N1006">
        <v>70</v>
      </c>
      <c r="O1006">
        <v>0.00485682665784025</v>
      </c>
      <c r="P1006">
        <v>2.60285488679376</v>
      </c>
      <c r="Q1006" t="s">
        <v>157</v>
      </c>
      <c r="R1006" t="s">
        <v>594</v>
      </c>
      <c r="S1006" t="s">
        <v>165</v>
      </c>
      <c r="T1006" t="s">
        <v>136</v>
      </c>
      <c r="U1006" t="s">
        <v>136</v>
      </c>
      <c r="V1006" t="s">
        <v>136</v>
      </c>
      <c r="W1006" t="s">
        <v>254</v>
      </c>
      <c r="X1006" t="s">
        <v>255</v>
      </c>
      <c r="Y1006" t="s">
        <v>5030</v>
      </c>
      <c r="Z1006" t="s">
        <v>136</v>
      </c>
      <c r="AA1006" t="s">
        <v>164</v>
      </c>
      <c r="AB1006" t="s">
        <v>165</v>
      </c>
      <c r="AC1006" t="s">
        <v>5031</v>
      </c>
      <c r="AD1006" t="s">
        <v>136</v>
      </c>
    </row>
    <row r="1007" spans="1:30">
      <c r="A1007" t="s">
        <v>5032</v>
      </c>
      <c r="B1007" t="s">
        <v>5032</v>
      </c>
      <c r="C1007" s="3">
        <v>0.176658</v>
      </c>
      <c r="D1007" s="3">
        <v>11</v>
      </c>
      <c r="E1007" s="3">
        <v>0</v>
      </c>
      <c r="F1007" s="3">
        <v>0</v>
      </c>
      <c r="G1007" s="3">
        <v>0.058301</v>
      </c>
      <c r="H1007" s="3">
        <v>4</v>
      </c>
      <c r="I1007" s="3">
        <v>0.891788</v>
      </c>
      <c r="J1007" s="3">
        <v>60</v>
      </c>
      <c r="K1007" s="3">
        <v>3.312633</v>
      </c>
      <c r="L1007" s="3">
        <v>236</v>
      </c>
      <c r="M1007" s="3">
        <v>0.423558</v>
      </c>
      <c r="N1007">
        <v>28</v>
      </c>
      <c r="O1007">
        <v>0.0032259930928535</v>
      </c>
      <c r="P1007">
        <v>3.28877186132116</v>
      </c>
      <c r="Q1007" t="s">
        <v>157</v>
      </c>
      <c r="R1007" t="s">
        <v>136</v>
      </c>
      <c r="S1007" t="s">
        <v>136</v>
      </c>
      <c r="T1007" t="s">
        <v>5033</v>
      </c>
      <c r="U1007" t="s">
        <v>5034</v>
      </c>
      <c r="V1007" t="s">
        <v>136</v>
      </c>
      <c r="W1007" t="s">
        <v>594</v>
      </c>
      <c r="X1007" t="s">
        <v>165</v>
      </c>
      <c r="Y1007" t="s">
        <v>4213</v>
      </c>
      <c r="Z1007" t="s">
        <v>4214</v>
      </c>
      <c r="AA1007" t="s">
        <v>164</v>
      </c>
      <c r="AB1007" t="s">
        <v>165</v>
      </c>
      <c r="AC1007" t="s">
        <v>5035</v>
      </c>
      <c r="AD1007" t="s">
        <v>5036</v>
      </c>
    </row>
    <row r="1008" spans="1:30">
      <c r="A1008" t="s">
        <v>5037</v>
      </c>
      <c r="B1008" t="s">
        <v>5037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0</v>
      </c>
      <c r="I1008" s="3">
        <v>0.996262</v>
      </c>
      <c r="J1008" s="3">
        <v>45</v>
      </c>
      <c r="K1008" s="3">
        <v>0.696033</v>
      </c>
      <c r="L1008" s="3">
        <v>34</v>
      </c>
      <c r="M1008" s="3">
        <v>0.830532</v>
      </c>
      <c r="N1008">
        <v>37</v>
      </c>
      <c r="O1008" s="16">
        <v>4.33215476088924e-5</v>
      </c>
      <c r="P1008">
        <v>5.4309786981207</v>
      </c>
      <c r="Q1008" t="s">
        <v>157</v>
      </c>
      <c r="R1008" t="s">
        <v>136</v>
      </c>
      <c r="S1008" t="s">
        <v>136</v>
      </c>
      <c r="T1008" t="s">
        <v>1511</v>
      </c>
      <c r="U1008" t="s">
        <v>136</v>
      </c>
      <c r="V1008" t="s">
        <v>136</v>
      </c>
      <c r="W1008" t="s">
        <v>254</v>
      </c>
      <c r="X1008" t="s">
        <v>255</v>
      </c>
      <c r="Y1008" t="s">
        <v>557</v>
      </c>
      <c r="Z1008" t="s">
        <v>5038</v>
      </c>
      <c r="AA1008" t="s">
        <v>164</v>
      </c>
      <c r="AB1008" t="s">
        <v>165</v>
      </c>
      <c r="AC1008" t="s">
        <v>313</v>
      </c>
      <c r="AD1008" t="s">
        <v>281</v>
      </c>
    </row>
    <row r="1009" spans="1:30">
      <c r="A1009" t="s">
        <v>5039</v>
      </c>
      <c r="B1009" t="s">
        <v>5039</v>
      </c>
      <c r="C1009" s="3">
        <v>0.033966</v>
      </c>
      <c r="D1009" s="3">
        <v>2</v>
      </c>
      <c r="E1009" s="3">
        <v>0.076947</v>
      </c>
      <c r="F1009" s="3">
        <v>4</v>
      </c>
      <c r="G1009" s="3">
        <v>0.080539</v>
      </c>
      <c r="H1009" s="3">
        <v>5</v>
      </c>
      <c r="I1009" s="3">
        <v>1.219555</v>
      </c>
      <c r="J1009" s="3">
        <v>77</v>
      </c>
      <c r="K1009" s="3">
        <v>8.528088</v>
      </c>
      <c r="L1009" s="3">
        <v>572</v>
      </c>
      <c r="M1009" s="3">
        <v>1.053818</v>
      </c>
      <c r="N1009">
        <v>64</v>
      </c>
      <c r="O1009" s="16">
        <v>1.05120876847802e-5</v>
      </c>
      <c r="P1009">
        <v>4.44527676024455</v>
      </c>
      <c r="Q1009" t="s">
        <v>157</v>
      </c>
      <c r="R1009" t="s">
        <v>136</v>
      </c>
      <c r="S1009" t="s">
        <v>136</v>
      </c>
      <c r="T1009" t="s">
        <v>2051</v>
      </c>
      <c r="U1009" t="s">
        <v>5040</v>
      </c>
      <c r="V1009" t="s">
        <v>136</v>
      </c>
      <c r="W1009" t="s">
        <v>2054</v>
      </c>
      <c r="X1009" t="s">
        <v>2055</v>
      </c>
      <c r="Y1009" t="s">
        <v>2056</v>
      </c>
      <c r="Z1009" t="s">
        <v>5041</v>
      </c>
      <c r="AA1009" t="s">
        <v>164</v>
      </c>
      <c r="AB1009" t="s">
        <v>165</v>
      </c>
      <c r="AC1009" t="s">
        <v>5042</v>
      </c>
      <c r="AD1009" t="s">
        <v>144</v>
      </c>
    </row>
    <row r="1010" spans="1:30">
      <c r="A1010" t="s">
        <v>5043</v>
      </c>
      <c r="B1010" t="s">
        <v>5043</v>
      </c>
      <c r="C1010" s="3">
        <v>0.336835</v>
      </c>
      <c r="D1010" s="3">
        <v>16</v>
      </c>
      <c r="E1010" s="3">
        <v>0.146243</v>
      </c>
      <c r="F1010" s="3">
        <v>6</v>
      </c>
      <c r="G1010" s="3">
        <v>0.911181</v>
      </c>
      <c r="H1010" s="3">
        <v>45</v>
      </c>
      <c r="I1010" s="3">
        <v>27.831736</v>
      </c>
      <c r="J1010" s="3">
        <v>1389</v>
      </c>
      <c r="K1010" s="3">
        <v>7.536782</v>
      </c>
      <c r="L1010" s="3">
        <v>402</v>
      </c>
      <c r="M1010" s="3">
        <v>6.016598</v>
      </c>
      <c r="N1010">
        <v>290</v>
      </c>
      <c r="O1010" s="16">
        <v>4.57975659548484e-7</v>
      </c>
      <c r="P1010">
        <v>3.96836242163561</v>
      </c>
      <c r="Q1010" t="s">
        <v>157</v>
      </c>
      <c r="R1010" t="s">
        <v>137</v>
      </c>
      <c r="S1010" t="s">
        <v>138</v>
      </c>
      <c r="T1010" t="s">
        <v>1308</v>
      </c>
      <c r="U1010" t="s">
        <v>5044</v>
      </c>
      <c r="V1010" t="s">
        <v>1310</v>
      </c>
      <c r="W1010" t="s">
        <v>137</v>
      </c>
      <c r="X1010" t="s">
        <v>138</v>
      </c>
      <c r="Y1010" t="s">
        <v>1311</v>
      </c>
      <c r="Z1010" t="s">
        <v>1312</v>
      </c>
      <c r="AA1010" t="s">
        <v>153</v>
      </c>
      <c r="AB1010" t="s">
        <v>138</v>
      </c>
      <c r="AC1010" t="s">
        <v>5045</v>
      </c>
      <c r="AD1010" t="s">
        <v>1314</v>
      </c>
    </row>
    <row r="1011" spans="1:30">
      <c r="A1011" t="s">
        <v>5046</v>
      </c>
      <c r="B1011" t="s">
        <v>136</v>
      </c>
      <c r="C1011" s="3">
        <v>0</v>
      </c>
      <c r="D1011" s="3">
        <v>0</v>
      </c>
      <c r="E1011" s="3">
        <v>0</v>
      </c>
      <c r="F1011" s="3">
        <v>0</v>
      </c>
      <c r="G1011" s="3">
        <v>0.148685</v>
      </c>
      <c r="H1011" s="3">
        <v>2</v>
      </c>
      <c r="I1011" s="3">
        <v>3.760365</v>
      </c>
      <c r="J1011" s="3">
        <v>51</v>
      </c>
      <c r="K1011" s="3">
        <v>5.158276</v>
      </c>
      <c r="L1011" s="3">
        <v>74</v>
      </c>
      <c r="M1011" s="3">
        <v>4.328396</v>
      </c>
      <c r="N1011">
        <v>56</v>
      </c>
      <c r="O1011" s="16">
        <v>8.43775708808508e-6</v>
      </c>
      <c r="P1011">
        <v>4.82742670617382</v>
      </c>
      <c r="Q1011" t="s">
        <v>157</v>
      </c>
      <c r="R1011" t="s">
        <v>136</v>
      </c>
      <c r="S1011" t="s">
        <v>136</v>
      </c>
      <c r="T1011" t="s">
        <v>136</v>
      </c>
      <c r="U1011" t="s">
        <v>5047</v>
      </c>
      <c r="V1011" t="s">
        <v>136</v>
      </c>
      <c r="W1011" t="s">
        <v>136</v>
      </c>
      <c r="X1011" t="s">
        <v>136</v>
      </c>
      <c r="Y1011" t="s">
        <v>136</v>
      </c>
      <c r="Z1011" t="s">
        <v>136</v>
      </c>
      <c r="AA1011" t="s">
        <v>374</v>
      </c>
      <c r="AB1011" t="s">
        <v>367</v>
      </c>
      <c r="AC1011" t="s">
        <v>5048</v>
      </c>
      <c r="AD1011" t="s">
        <v>136</v>
      </c>
    </row>
    <row r="1012" spans="1:30">
      <c r="A1012" t="s">
        <v>5049</v>
      </c>
      <c r="B1012" t="s">
        <v>5049</v>
      </c>
      <c r="C1012" s="3">
        <v>8.456165</v>
      </c>
      <c r="D1012" s="3">
        <v>459</v>
      </c>
      <c r="E1012" s="3">
        <v>19.392145</v>
      </c>
      <c r="F1012" s="3">
        <v>932</v>
      </c>
      <c r="G1012" s="3">
        <v>9.134253</v>
      </c>
      <c r="H1012" s="3">
        <v>532</v>
      </c>
      <c r="I1012" s="3">
        <v>2.88824</v>
      </c>
      <c r="J1012" s="3">
        <v>170</v>
      </c>
      <c r="K1012" s="3">
        <v>1.914287</v>
      </c>
      <c r="L1012" s="3">
        <v>121</v>
      </c>
      <c r="M1012" s="3">
        <v>2.623633</v>
      </c>
      <c r="N1012">
        <v>149</v>
      </c>
      <c r="O1012" s="16">
        <v>8.60058298659046e-6</v>
      </c>
      <c r="P1012">
        <v>-3.03764690703855</v>
      </c>
      <c r="Q1012" t="s">
        <v>131</v>
      </c>
      <c r="R1012" t="s">
        <v>136</v>
      </c>
      <c r="S1012" t="s">
        <v>136</v>
      </c>
      <c r="T1012" t="s">
        <v>1531</v>
      </c>
      <c r="U1012" t="s">
        <v>5050</v>
      </c>
      <c r="V1012" t="s">
        <v>136</v>
      </c>
      <c r="W1012" t="s">
        <v>305</v>
      </c>
      <c r="X1012" t="s">
        <v>142</v>
      </c>
      <c r="Y1012" t="s">
        <v>1533</v>
      </c>
      <c r="Z1012" t="s">
        <v>1534</v>
      </c>
      <c r="AA1012" t="s">
        <v>141</v>
      </c>
      <c r="AB1012" t="s">
        <v>142</v>
      </c>
      <c r="AC1012" t="s">
        <v>1535</v>
      </c>
      <c r="AD1012" t="s">
        <v>1536</v>
      </c>
    </row>
    <row r="1013" spans="1:30">
      <c r="A1013" t="s">
        <v>5051</v>
      </c>
      <c r="B1013" t="s">
        <v>5051</v>
      </c>
      <c r="C1013" s="3">
        <v>0.176989</v>
      </c>
      <c r="D1013" s="3">
        <v>18</v>
      </c>
      <c r="E1013" s="3">
        <v>0</v>
      </c>
      <c r="F1013" s="3">
        <v>0</v>
      </c>
      <c r="G1013" s="3">
        <v>0.625721</v>
      </c>
      <c r="H1013" s="3">
        <v>66</v>
      </c>
      <c r="I1013" s="3">
        <v>5.637834</v>
      </c>
      <c r="J1013" s="3">
        <v>598</v>
      </c>
      <c r="K1013" s="3">
        <v>35.408756</v>
      </c>
      <c r="L1013" s="3">
        <v>4006</v>
      </c>
      <c r="M1013" s="3">
        <v>1.833195</v>
      </c>
      <c r="N1013">
        <v>187</v>
      </c>
      <c r="O1013">
        <v>0.000292419467214597</v>
      </c>
      <c r="P1013">
        <v>4.32888937268702</v>
      </c>
      <c r="Q1013" t="s">
        <v>157</v>
      </c>
      <c r="R1013" t="s">
        <v>136</v>
      </c>
      <c r="S1013" t="s">
        <v>136</v>
      </c>
      <c r="T1013" t="s">
        <v>556</v>
      </c>
      <c r="U1013" t="s">
        <v>136</v>
      </c>
      <c r="V1013" t="s">
        <v>136</v>
      </c>
      <c r="W1013" t="s">
        <v>136</v>
      </c>
      <c r="X1013" t="s">
        <v>136</v>
      </c>
      <c r="Y1013" t="s">
        <v>557</v>
      </c>
      <c r="Z1013" t="s">
        <v>5052</v>
      </c>
      <c r="AA1013" t="s">
        <v>164</v>
      </c>
      <c r="AB1013" t="s">
        <v>165</v>
      </c>
      <c r="AC1013" t="s">
        <v>5053</v>
      </c>
      <c r="AD1013" t="s">
        <v>281</v>
      </c>
    </row>
    <row r="1014" spans="1:30">
      <c r="A1014" t="s">
        <v>5054</v>
      </c>
      <c r="B1014" t="s">
        <v>5054</v>
      </c>
      <c r="C1014" s="3">
        <v>0.88098</v>
      </c>
      <c r="D1014" s="3">
        <v>70</v>
      </c>
      <c r="E1014" s="3">
        <v>0.493941</v>
      </c>
      <c r="F1014" s="3">
        <v>35</v>
      </c>
      <c r="G1014" s="3">
        <v>0.768811</v>
      </c>
      <c r="H1014" s="3">
        <v>66</v>
      </c>
      <c r="I1014" s="3">
        <v>3.987206</v>
      </c>
      <c r="J1014" s="3">
        <v>343</v>
      </c>
      <c r="K1014" s="3">
        <v>4.477265</v>
      </c>
      <c r="L1014" s="3">
        <v>412</v>
      </c>
      <c r="M1014" s="3">
        <v>5.517409</v>
      </c>
      <c r="N1014">
        <v>457</v>
      </c>
      <c r="O1014" s="16">
        <v>1.17649801990967e-6</v>
      </c>
      <c r="P1014">
        <v>2.04520948509868</v>
      </c>
      <c r="Q1014" t="s">
        <v>157</v>
      </c>
      <c r="R1014" t="s">
        <v>136</v>
      </c>
      <c r="S1014" t="s">
        <v>136</v>
      </c>
      <c r="T1014" t="s">
        <v>5055</v>
      </c>
      <c r="U1014" t="s">
        <v>5056</v>
      </c>
      <c r="V1014" t="s">
        <v>136</v>
      </c>
      <c r="W1014" t="s">
        <v>399</v>
      </c>
      <c r="X1014" t="s">
        <v>342</v>
      </c>
      <c r="Y1014" t="s">
        <v>5057</v>
      </c>
      <c r="Z1014" t="s">
        <v>5058</v>
      </c>
      <c r="AA1014" t="s">
        <v>164</v>
      </c>
      <c r="AB1014" t="s">
        <v>165</v>
      </c>
      <c r="AC1014" t="s">
        <v>5059</v>
      </c>
      <c r="AD1014" t="s">
        <v>5060</v>
      </c>
    </row>
    <row r="1015" spans="1:30">
      <c r="A1015" t="s">
        <v>5061</v>
      </c>
      <c r="B1015" t="s">
        <v>5061</v>
      </c>
      <c r="C1015" s="3">
        <v>1.985014</v>
      </c>
      <c r="D1015" s="3">
        <v>54</v>
      </c>
      <c r="E1015" s="3">
        <v>2.16159</v>
      </c>
      <c r="F1015" s="3">
        <v>52</v>
      </c>
      <c r="G1015" s="3">
        <v>1.534709</v>
      </c>
      <c r="H1015" s="3">
        <v>45</v>
      </c>
      <c r="I1015" s="3">
        <v>0</v>
      </c>
      <c r="J1015" s="3">
        <v>0</v>
      </c>
      <c r="K1015" s="3">
        <v>0</v>
      </c>
      <c r="L1015" s="3">
        <v>0</v>
      </c>
      <c r="M1015" s="3">
        <v>0.202903</v>
      </c>
      <c r="N1015">
        <v>6</v>
      </c>
      <c r="O1015" s="16">
        <v>7.77622073561007e-5</v>
      </c>
      <c r="P1015">
        <v>-4.52390865921787</v>
      </c>
      <c r="Q1015" t="s">
        <v>131</v>
      </c>
      <c r="R1015" t="s">
        <v>136</v>
      </c>
      <c r="S1015" t="s">
        <v>136</v>
      </c>
      <c r="T1015" t="s">
        <v>5062</v>
      </c>
      <c r="U1015" t="s">
        <v>5063</v>
      </c>
      <c r="V1015" t="s">
        <v>136</v>
      </c>
      <c r="W1015" t="s">
        <v>190</v>
      </c>
      <c r="X1015" t="s">
        <v>191</v>
      </c>
      <c r="Y1015" t="s">
        <v>5064</v>
      </c>
      <c r="Z1015" t="s">
        <v>5065</v>
      </c>
      <c r="AA1015" t="s">
        <v>83</v>
      </c>
      <c r="AB1015" t="s">
        <v>191</v>
      </c>
      <c r="AC1015" t="s">
        <v>5066</v>
      </c>
      <c r="AD1015" t="s">
        <v>195</v>
      </c>
    </row>
    <row r="1016" spans="1:30">
      <c r="A1016" t="s">
        <v>5067</v>
      </c>
      <c r="B1016" t="s">
        <v>5067</v>
      </c>
      <c r="C1016" s="3">
        <v>14.384196</v>
      </c>
      <c r="D1016" s="3">
        <v>290</v>
      </c>
      <c r="E1016" s="3">
        <v>54.342388</v>
      </c>
      <c r="F1016" s="3">
        <v>969</v>
      </c>
      <c r="G1016" s="3">
        <v>21.316809</v>
      </c>
      <c r="H1016" s="3">
        <v>460</v>
      </c>
      <c r="I1016" s="3">
        <v>7.662051</v>
      </c>
      <c r="J1016" s="3">
        <v>168</v>
      </c>
      <c r="K1016" s="3">
        <v>6.143825</v>
      </c>
      <c r="L1016" s="3">
        <v>144</v>
      </c>
      <c r="M1016" s="3">
        <v>14.164174</v>
      </c>
      <c r="N1016">
        <v>298</v>
      </c>
      <c r="O1016">
        <v>0.00368564224480104</v>
      </c>
      <c r="P1016">
        <v>-2.42168804931787</v>
      </c>
      <c r="Q1016" t="s">
        <v>131</v>
      </c>
      <c r="R1016" t="s">
        <v>136</v>
      </c>
      <c r="S1016" t="s">
        <v>136</v>
      </c>
      <c r="T1016" t="s">
        <v>5068</v>
      </c>
      <c r="U1016" t="s">
        <v>136</v>
      </c>
      <c r="V1016" t="s">
        <v>136</v>
      </c>
      <c r="W1016" t="s">
        <v>136</v>
      </c>
      <c r="X1016" t="s">
        <v>136</v>
      </c>
      <c r="Y1016" t="s">
        <v>312</v>
      </c>
      <c r="Z1016" t="s">
        <v>136</v>
      </c>
      <c r="AA1016" t="s">
        <v>164</v>
      </c>
      <c r="AB1016" t="s">
        <v>165</v>
      </c>
      <c r="AC1016" t="s">
        <v>5069</v>
      </c>
      <c r="AD1016" t="s">
        <v>3623</v>
      </c>
    </row>
    <row r="1017" spans="1:30">
      <c r="A1017" t="s">
        <v>5070</v>
      </c>
      <c r="B1017" t="s">
        <v>5070</v>
      </c>
      <c r="C1017" s="3">
        <v>0.211968</v>
      </c>
      <c r="D1017" s="3">
        <v>17</v>
      </c>
      <c r="E1017" s="3">
        <v>0</v>
      </c>
      <c r="F1017" s="3">
        <v>0</v>
      </c>
      <c r="G1017" s="3">
        <v>0.144199</v>
      </c>
      <c r="H1017" s="3">
        <v>12</v>
      </c>
      <c r="I1017" s="3">
        <v>0.95871</v>
      </c>
      <c r="J1017" s="3">
        <v>79</v>
      </c>
      <c r="K1017" s="3">
        <v>1.776046</v>
      </c>
      <c r="L1017" s="3">
        <v>156</v>
      </c>
      <c r="M1017" s="3">
        <v>1.045638</v>
      </c>
      <c r="N1017">
        <v>83</v>
      </c>
      <c r="O1017">
        <v>0.00484647860517196</v>
      </c>
      <c r="P1017">
        <v>2.6348793915295</v>
      </c>
      <c r="Q1017" t="s">
        <v>157</v>
      </c>
      <c r="R1017" t="s">
        <v>136</v>
      </c>
      <c r="S1017" t="s">
        <v>136</v>
      </c>
      <c r="T1017" t="s">
        <v>136</v>
      </c>
      <c r="U1017" t="s">
        <v>5071</v>
      </c>
      <c r="V1017" t="s">
        <v>136</v>
      </c>
      <c r="W1017" t="s">
        <v>136</v>
      </c>
      <c r="X1017" t="s">
        <v>136</v>
      </c>
      <c r="Y1017" t="s">
        <v>466</v>
      </c>
      <c r="Z1017" t="s">
        <v>136</v>
      </c>
      <c r="AA1017" t="s">
        <v>174</v>
      </c>
      <c r="AB1017" t="s">
        <v>171</v>
      </c>
      <c r="AC1017" t="s">
        <v>5072</v>
      </c>
      <c r="AD1017" t="s">
        <v>136</v>
      </c>
    </row>
    <row r="1018" spans="1:30">
      <c r="A1018" t="s">
        <v>5073</v>
      </c>
      <c r="B1018" t="s">
        <v>5073</v>
      </c>
      <c r="C1018" s="3">
        <v>0.077506</v>
      </c>
      <c r="D1018" s="3">
        <v>7</v>
      </c>
      <c r="E1018" s="3">
        <v>0</v>
      </c>
      <c r="F1018" s="3">
        <v>0</v>
      </c>
      <c r="G1018" s="3">
        <v>0.102577</v>
      </c>
      <c r="H1018" s="3">
        <v>10</v>
      </c>
      <c r="I1018" s="3">
        <v>0.766012</v>
      </c>
      <c r="J1018" s="3">
        <v>75</v>
      </c>
      <c r="K1018" s="3">
        <v>1.403799</v>
      </c>
      <c r="L1018" s="3">
        <v>147</v>
      </c>
      <c r="M1018" s="3">
        <v>0.71666</v>
      </c>
      <c r="N1018">
        <v>68</v>
      </c>
      <c r="O1018">
        <v>0.00035338233472537</v>
      </c>
      <c r="P1018">
        <v>3.18656172228748</v>
      </c>
      <c r="Q1018" t="s">
        <v>157</v>
      </c>
      <c r="R1018" t="s">
        <v>190</v>
      </c>
      <c r="S1018" t="s">
        <v>191</v>
      </c>
      <c r="T1018" t="s">
        <v>5074</v>
      </c>
      <c r="U1018" t="s">
        <v>5075</v>
      </c>
      <c r="V1018" t="s">
        <v>136</v>
      </c>
      <c r="W1018" t="s">
        <v>1557</v>
      </c>
      <c r="X1018" t="s">
        <v>1558</v>
      </c>
      <c r="Y1018" t="s">
        <v>181</v>
      </c>
      <c r="Z1018" t="s">
        <v>5011</v>
      </c>
      <c r="AA1018" t="s">
        <v>83</v>
      </c>
      <c r="AB1018" t="s">
        <v>191</v>
      </c>
      <c r="AC1018" t="s">
        <v>5076</v>
      </c>
      <c r="AD1018" t="s">
        <v>5077</v>
      </c>
    </row>
    <row r="1019" spans="1:30">
      <c r="A1019" t="s">
        <v>5078</v>
      </c>
      <c r="B1019" t="s">
        <v>5078</v>
      </c>
      <c r="C1019" s="3">
        <v>0.510695</v>
      </c>
      <c r="D1019" s="3">
        <v>11</v>
      </c>
      <c r="E1019" s="3">
        <v>0.686976</v>
      </c>
      <c r="F1019" s="3">
        <v>14</v>
      </c>
      <c r="G1019" s="3">
        <v>0.510236</v>
      </c>
      <c r="H1019" s="3">
        <v>12</v>
      </c>
      <c r="I1019" s="3">
        <v>7.705482</v>
      </c>
      <c r="J1019" s="3">
        <v>180</v>
      </c>
      <c r="K1019" s="3">
        <v>5.678473</v>
      </c>
      <c r="L1019" s="3">
        <v>142</v>
      </c>
      <c r="M1019" s="3">
        <v>12.89451</v>
      </c>
      <c r="N1019">
        <v>290</v>
      </c>
      <c r="O1019" s="16">
        <v>1.47198330615509e-5</v>
      </c>
      <c r="P1019">
        <v>3.00037563959099</v>
      </c>
      <c r="Q1019" t="s">
        <v>157</v>
      </c>
      <c r="R1019" t="s">
        <v>136</v>
      </c>
      <c r="S1019" t="s">
        <v>136</v>
      </c>
      <c r="T1019" t="s">
        <v>5079</v>
      </c>
      <c r="U1019" t="s">
        <v>5080</v>
      </c>
      <c r="V1019" t="s">
        <v>136</v>
      </c>
      <c r="W1019" t="s">
        <v>136</v>
      </c>
      <c r="X1019" t="s">
        <v>136</v>
      </c>
      <c r="Y1019" t="s">
        <v>5081</v>
      </c>
      <c r="Z1019" t="s">
        <v>5082</v>
      </c>
      <c r="AA1019" t="s">
        <v>164</v>
      </c>
      <c r="AB1019" t="s">
        <v>165</v>
      </c>
      <c r="AC1019" t="s">
        <v>5083</v>
      </c>
      <c r="AD1019" t="s">
        <v>5084</v>
      </c>
    </row>
    <row r="1020" spans="1:30">
      <c r="A1020" t="s">
        <v>5085</v>
      </c>
      <c r="B1020" t="s">
        <v>5085</v>
      </c>
      <c r="C1020" s="3">
        <v>4.016146</v>
      </c>
      <c r="D1020" s="3">
        <v>104</v>
      </c>
      <c r="E1020" s="3">
        <v>9.949903</v>
      </c>
      <c r="F1020" s="3">
        <v>227</v>
      </c>
      <c r="G1020" s="3">
        <v>3.863328</v>
      </c>
      <c r="H1020" s="3">
        <v>107</v>
      </c>
      <c r="I1020" s="3">
        <v>1.394815</v>
      </c>
      <c r="J1020" s="3">
        <v>39</v>
      </c>
      <c r="K1020" s="3">
        <v>0.949857</v>
      </c>
      <c r="L1020" s="3">
        <v>29</v>
      </c>
      <c r="M1020" s="3">
        <v>1.000292</v>
      </c>
      <c r="N1020">
        <v>27</v>
      </c>
      <c r="O1020" s="16">
        <v>5.41018507973217e-5</v>
      </c>
      <c r="P1020">
        <v>-3.10185824009772</v>
      </c>
      <c r="Q1020" t="s">
        <v>131</v>
      </c>
      <c r="R1020" t="s">
        <v>241</v>
      </c>
      <c r="S1020" t="s">
        <v>242</v>
      </c>
      <c r="T1020" t="s">
        <v>243</v>
      </c>
      <c r="U1020" t="s">
        <v>5086</v>
      </c>
      <c r="V1020" t="s">
        <v>473</v>
      </c>
      <c r="W1020" t="s">
        <v>325</v>
      </c>
      <c r="X1020" t="s">
        <v>326</v>
      </c>
      <c r="Y1020" t="s">
        <v>2929</v>
      </c>
      <c r="Z1020" t="s">
        <v>2930</v>
      </c>
      <c r="AA1020" t="s">
        <v>248</v>
      </c>
      <c r="AB1020" t="s">
        <v>242</v>
      </c>
      <c r="AC1020" t="s">
        <v>2931</v>
      </c>
      <c r="AD1020" t="s">
        <v>250</v>
      </c>
    </row>
    <row r="1021" spans="1:30">
      <c r="A1021" t="s">
        <v>5087</v>
      </c>
      <c r="B1021" t="s">
        <v>5087</v>
      </c>
      <c r="C1021" s="3">
        <v>34.543873</v>
      </c>
      <c r="D1021" s="3">
        <v>1991</v>
      </c>
      <c r="E1021" s="3">
        <v>113.379234</v>
      </c>
      <c r="F1021" s="3">
        <v>5788</v>
      </c>
      <c r="G1021" s="3">
        <v>46.344368</v>
      </c>
      <c r="H1021" s="3">
        <v>2864</v>
      </c>
      <c r="I1021" s="3">
        <v>10.406475</v>
      </c>
      <c r="J1021" s="3">
        <v>651</v>
      </c>
      <c r="K1021" s="3">
        <v>18.065142</v>
      </c>
      <c r="L1021" s="3">
        <v>1206</v>
      </c>
      <c r="M1021" s="3">
        <v>32.233376</v>
      </c>
      <c r="N1021">
        <v>1940</v>
      </c>
      <c r="O1021">
        <v>0.0039168827269829</v>
      </c>
      <c r="P1021">
        <v>-2.39120189665553</v>
      </c>
      <c r="Q1021" t="s">
        <v>131</v>
      </c>
      <c r="R1021" t="s">
        <v>136</v>
      </c>
      <c r="S1021" t="s">
        <v>136</v>
      </c>
      <c r="T1021" t="s">
        <v>635</v>
      </c>
      <c r="U1021" t="s">
        <v>5088</v>
      </c>
      <c r="V1021" t="s">
        <v>136</v>
      </c>
      <c r="W1021" t="s">
        <v>254</v>
      </c>
      <c r="X1021" t="s">
        <v>255</v>
      </c>
      <c r="Y1021" t="s">
        <v>991</v>
      </c>
      <c r="Z1021" t="s">
        <v>5089</v>
      </c>
      <c r="AA1021" t="s">
        <v>83</v>
      </c>
      <c r="AB1021" t="s">
        <v>191</v>
      </c>
      <c r="AC1021" t="s">
        <v>5090</v>
      </c>
      <c r="AD1021" t="s">
        <v>640</v>
      </c>
    </row>
    <row r="1022" spans="1:30">
      <c r="A1022" t="s">
        <v>5091</v>
      </c>
      <c r="B1022" t="s">
        <v>5091</v>
      </c>
      <c r="C1022" s="3">
        <v>0.402035</v>
      </c>
      <c r="D1022" s="3">
        <v>37</v>
      </c>
      <c r="E1022" s="3">
        <v>2.51559</v>
      </c>
      <c r="F1022" s="3">
        <v>203</v>
      </c>
      <c r="G1022" s="3">
        <v>0.294137</v>
      </c>
      <c r="H1022" s="3">
        <v>29</v>
      </c>
      <c r="I1022" s="3">
        <v>0.080719</v>
      </c>
      <c r="J1022" s="3">
        <v>8</v>
      </c>
      <c r="K1022" s="3">
        <v>0</v>
      </c>
      <c r="L1022" s="3">
        <v>0</v>
      </c>
      <c r="M1022" s="3">
        <v>0</v>
      </c>
      <c r="N1022">
        <v>0</v>
      </c>
      <c r="O1022">
        <v>0.000118408261487957</v>
      </c>
      <c r="P1022">
        <v>-4.94063931744923</v>
      </c>
      <c r="Q1022" t="s">
        <v>131</v>
      </c>
      <c r="R1022" t="s">
        <v>136</v>
      </c>
      <c r="S1022" t="s">
        <v>136</v>
      </c>
      <c r="T1022" t="s">
        <v>136</v>
      </c>
      <c r="U1022" t="s">
        <v>5092</v>
      </c>
      <c r="V1022" t="s">
        <v>5093</v>
      </c>
      <c r="W1022" t="s">
        <v>136</v>
      </c>
      <c r="X1022" t="s">
        <v>136</v>
      </c>
      <c r="Y1022" t="s">
        <v>5094</v>
      </c>
      <c r="Z1022" t="s">
        <v>136</v>
      </c>
      <c r="AA1022" t="s">
        <v>164</v>
      </c>
      <c r="AB1022" t="s">
        <v>165</v>
      </c>
      <c r="AC1022" t="s">
        <v>5095</v>
      </c>
      <c r="AD1022" t="s">
        <v>136</v>
      </c>
    </row>
    <row r="1023" spans="1:30">
      <c r="A1023" t="s">
        <v>5096</v>
      </c>
      <c r="B1023" t="s">
        <v>5096</v>
      </c>
      <c r="C1023" s="3">
        <v>3.316511</v>
      </c>
      <c r="D1023" s="3">
        <v>52</v>
      </c>
      <c r="E1023" s="3">
        <v>5.575942</v>
      </c>
      <c r="F1023" s="3">
        <v>77</v>
      </c>
      <c r="G1023" s="3">
        <v>4.096843</v>
      </c>
      <c r="H1023" s="3">
        <v>69</v>
      </c>
      <c r="I1023" s="3">
        <v>1.013897</v>
      </c>
      <c r="J1023" s="3">
        <v>18</v>
      </c>
      <c r="K1023" s="3">
        <v>1.38985</v>
      </c>
      <c r="L1023" s="3">
        <v>26</v>
      </c>
      <c r="M1023" s="3">
        <v>1.593489</v>
      </c>
      <c r="N1023">
        <v>26</v>
      </c>
      <c r="O1023">
        <v>0.00129056020625542</v>
      </c>
      <c r="P1023">
        <v>-2.31614298193607</v>
      </c>
      <c r="Q1023" t="s">
        <v>131</v>
      </c>
      <c r="R1023" t="s">
        <v>254</v>
      </c>
      <c r="S1023" t="s">
        <v>255</v>
      </c>
      <c r="T1023" t="s">
        <v>5097</v>
      </c>
      <c r="U1023" t="s">
        <v>5098</v>
      </c>
      <c r="V1023" t="s">
        <v>5099</v>
      </c>
      <c r="W1023" t="s">
        <v>254</v>
      </c>
      <c r="X1023" t="s">
        <v>255</v>
      </c>
      <c r="Y1023" t="s">
        <v>136</v>
      </c>
      <c r="Z1023" t="s">
        <v>5100</v>
      </c>
      <c r="AA1023" t="s">
        <v>248</v>
      </c>
      <c r="AB1023" t="s">
        <v>242</v>
      </c>
      <c r="AC1023" t="s">
        <v>5101</v>
      </c>
      <c r="AD1023" t="s">
        <v>5102</v>
      </c>
    </row>
    <row r="1024" spans="1:30">
      <c r="A1024" t="s">
        <v>5103</v>
      </c>
      <c r="B1024" t="s">
        <v>5103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0</v>
      </c>
      <c r="I1024" s="3">
        <v>90.202644</v>
      </c>
      <c r="J1024" s="3">
        <v>997</v>
      </c>
      <c r="K1024" s="3">
        <v>18.716444</v>
      </c>
      <c r="L1024" s="3">
        <v>221</v>
      </c>
      <c r="M1024" s="3">
        <v>4.296861</v>
      </c>
      <c r="N1024">
        <v>46</v>
      </c>
      <c r="O1024" s="16">
        <v>2.84833627217637e-10</v>
      </c>
      <c r="P1024">
        <v>7.67456974738118</v>
      </c>
      <c r="Q1024" t="s">
        <v>157</v>
      </c>
      <c r="R1024" t="s">
        <v>136</v>
      </c>
      <c r="S1024" t="s">
        <v>136</v>
      </c>
      <c r="T1024" t="s">
        <v>136</v>
      </c>
      <c r="U1024" t="s">
        <v>136</v>
      </c>
      <c r="V1024" t="s">
        <v>136</v>
      </c>
      <c r="W1024" t="s">
        <v>136</v>
      </c>
      <c r="X1024" t="s">
        <v>136</v>
      </c>
      <c r="Y1024" t="s">
        <v>5104</v>
      </c>
      <c r="Z1024" t="s">
        <v>136</v>
      </c>
      <c r="AA1024" t="s">
        <v>164</v>
      </c>
      <c r="AB1024" t="s">
        <v>165</v>
      </c>
      <c r="AC1024" t="s">
        <v>5105</v>
      </c>
      <c r="AD1024" t="s">
        <v>136</v>
      </c>
    </row>
    <row r="1025" spans="1:30">
      <c r="A1025" t="s">
        <v>5106</v>
      </c>
      <c r="B1025" t="s">
        <v>136</v>
      </c>
      <c r="C1025" s="3">
        <v>0</v>
      </c>
      <c r="D1025" s="3">
        <v>0</v>
      </c>
      <c r="E1025" s="3">
        <v>0</v>
      </c>
      <c r="F1025" s="3">
        <v>0</v>
      </c>
      <c r="G1025" s="3">
        <v>0</v>
      </c>
      <c r="H1025" s="3">
        <v>0</v>
      </c>
      <c r="I1025" s="3">
        <v>1.91101699999999</v>
      </c>
      <c r="J1025" s="3">
        <v>29</v>
      </c>
      <c r="K1025" s="3">
        <v>17.204196</v>
      </c>
      <c r="L1025" s="3">
        <v>266</v>
      </c>
      <c r="M1025" s="3">
        <v>6.045903</v>
      </c>
      <c r="N1025">
        <v>87</v>
      </c>
      <c r="O1025" s="16">
        <v>2.59595800802575e-7</v>
      </c>
      <c r="P1025">
        <v>6.5374660539516</v>
      </c>
      <c r="Q1025" t="s">
        <v>157</v>
      </c>
      <c r="R1025" t="s">
        <v>136</v>
      </c>
      <c r="S1025" t="s">
        <v>136</v>
      </c>
      <c r="T1025" t="s">
        <v>5107</v>
      </c>
      <c r="U1025" t="s">
        <v>5108</v>
      </c>
      <c r="V1025" t="s">
        <v>1938</v>
      </c>
      <c r="W1025" t="s">
        <v>136</v>
      </c>
      <c r="X1025" t="s">
        <v>136</v>
      </c>
      <c r="Y1025" t="s">
        <v>136</v>
      </c>
      <c r="Z1025" t="s">
        <v>136</v>
      </c>
      <c r="AA1025" t="s">
        <v>209</v>
      </c>
      <c r="AB1025" t="s">
        <v>187</v>
      </c>
      <c r="AC1025" t="s">
        <v>5109</v>
      </c>
      <c r="AD1025" t="s">
        <v>1633</v>
      </c>
    </row>
    <row r="1026" spans="1:30">
      <c r="A1026" t="s">
        <v>5110</v>
      </c>
      <c r="B1026" t="s">
        <v>136</v>
      </c>
      <c r="C1026" s="3">
        <v>6.738876</v>
      </c>
      <c r="D1026" s="3">
        <v>236</v>
      </c>
      <c r="E1026" s="3">
        <v>3.029553</v>
      </c>
      <c r="F1026" s="3">
        <v>81</v>
      </c>
      <c r="G1026" s="3">
        <v>8.601629</v>
      </c>
      <c r="H1026" s="3">
        <v>300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>
        <v>0</v>
      </c>
      <c r="O1026" s="16">
        <v>1.00760462271108e-16</v>
      </c>
      <c r="P1026">
        <v>-8.8321051119206</v>
      </c>
      <c r="Q1026" t="s">
        <v>131</v>
      </c>
      <c r="R1026" t="s">
        <v>136</v>
      </c>
      <c r="S1026" t="s">
        <v>136</v>
      </c>
      <c r="T1026" t="s">
        <v>5111</v>
      </c>
      <c r="U1026" t="s">
        <v>5112</v>
      </c>
      <c r="V1026" t="s">
        <v>5113</v>
      </c>
      <c r="W1026" t="s">
        <v>1427</v>
      </c>
      <c r="X1026" t="s">
        <v>538</v>
      </c>
      <c r="Y1026" t="s">
        <v>136</v>
      </c>
      <c r="Z1026" t="s">
        <v>5114</v>
      </c>
      <c r="AA1026" t="s">
        <v>43</v>
      </c>
      <c r="AB1026" t="s">
        <v>538</v>
      </c>
      <c r="AC1026" t="s">
        <v>5115</v>
      </c>
      <c r="AD1026" t="s">
        <v>5116</v>
      </c>
    </row>
    <row r="1027" spans="1:30">
      <c r="A1027" t="s">
        <v>5117</v>
      </c>
      <c r="B1027" t="s">
        <v>5117</v>
      </c>
      <c r="C1027" s="3">
        <v>0</v>
      </c>
      <c r="D1027" s="3">
        <v>0</v>
      </c>
      <c r="E1027" s="3">
        <v>0</v>
      </c>
      <c r="F1027" s="3">
        <v>0</v>
      </c>
      <c r="G1027" s="3">
        <v>0</v>
      </c>
      <c r="H1027" s="3">
        <v>0</v>
      </c>
      <c r="I1027" s="3">
        <v>3.241953</v>
      </c>
      <c r="J1027" s="3">
        <v>238</v>
      </c>
      <c r="K1027" s="3">
        <v>8.538003</v>
      </c>
      <c r="L1027" s="3">
        <v>670</v>
      </c>
      <c r="M1027" s="3">
        <v>1.068255</v>
      </c>
      <c r="N1027">
        <v>76</v>
      </c>
      <c r="O1027" s="16">
        <v>6.129443089123e-11</v>
      </c>
      <c r="P1027">
        <v>7.72155542824491</v>
      </c>
      <c r="Q1027" t="s">
        <v>157</v>
      </c>
      <c r="R1027" t="s">
        <v>136</v>
      </c>
      <c r="S1027" t="s">
        <v>136</v>
      </c>
      <c r="T1027" t="s">
        <v>5118</v>
      </c>
      <c r="U1027" t="s">
        <v>5119</v>
      </c>
      <c r="V1027" t="s">
        <v>136</v>
      </c>
      <c r="W1027" t="s">
        <v>136</v>
      </c>
      <c r="X1027" t="s">
        <v>136</v>
      </c>
      <c r="Y1027" t="s">
        <v>320</v>
      </c>
      <c r="Z1027" t="s">
        <v>5120</v>
      </c>
      <c r="AA1027" t="s">
        <v>164</v>
      </c>
      <c r="AB1027" t="s">
        <v>165</v>
      </c>
      <c r="AC1027" t="s">
        <v>5121</v>
      </c>
      <c r="AD1027" t="s">
        <v>5122</v>
      </c>
    </row>
    <row r="1028" spans="1:30">
      <c r="A1028" t="s">
        <v>5123</v>
      </c>
      <c r="B1028" t="s">
        <v>136</v>
      </c>
      <c r="C1028" s="3">
        <v>61.409988</v>
      </c>
      <c r="D1028" s="3">
        <v>4082</v>
      </c>
      <c r="E1028" s="3">
        <v>69.22027</v>
      </c>
      <c r="F1028" s="3">
        <v>4001</v>
      </c>
      <c r="G1028" s="3">
        <v>59.932097</v>
      </c>
      <c r="H1028" s="3">
        <v>4245</v>
      </c>
      <c r="I1028" s="3">
        <v>1.945859</v>
      </c>
      <c r="J1028" s="3">
        <v>143</v>
      </c>
      <c r="K1028" s="3">
        <v>5.700852</v>
      </c>
      <c r="L1028" s="3">
        <v>438</v>
      </c>
      <c r="M1028" s="3">
        <v>1.19278199999999</v>
      </c>
      <c r="N1028">
        <v>85</v>
      </c>
      <c r="O1028" s="16">
        <v>5.22394330728047e-13</v>
      </c>
      <c r="P1028">
        <v>-4.86350382924804</v>
      </c>
      <c r="Q1028" t="s">
        <v>131</v>
      </c>
      <c r="R1028" t="s">
        <v>136</v>
      </c>
      <c r="S1028" t="s">
        <v>136</v>
      </c>
      <c r="T1028" t="s">
        <v>136</v>
      </c>
      <c r="U1028" t="s">
        <v>136</v>
      </c>
      <c r="V1028" t="s">
        <v>136</v>
      </c>
      <c r="W1028" t="s">
        <v>136</v>
      </c>
      <c r="X1028" t="s">
        <v>136</v>
      </c>
      <c r="Y1028" t="s">
        <v>136</v>
      </c>
      <c r="Z1028" t="s">
        <v>136</v>
      </c>
      <c r="AA1028" t="s">
        <v>136</v>
      </c>
      <c r="AB1028" t="s">
        <v>136</v>
      </c>
      <c r="AC1028" t="s">
        <v>136</v>
      </c>
      <c r="AD1028" t="s">
        <v>136</v>
      </c>
    </row>
    <row r="1029" spans="1:30">
      <c r="A1029" t="s">
        <v>5124</v>
      </c>
      <c r="B1029" t="s">
        <v>5124</v>
      </c>
      <c r="C1029" s="3">
        <v>0</v>
      </c>
      <c r="D1029" s="3">
        <v>0</v>
      </c>
      <c r="E1029" s="3">
        <v>0</v>
      </c>
      <c r="F1029" s="3">
        <v>0</v>
      </c>
      <c r="G1029" s="3">
        <v>0</v>
      </c>
      <c r="H1029" s="3">
        <v>0</v>
      </c>
      <c r="I1029" s="3">
        <v>3.850487</v>
      </c>
      <c r="J1029" s="3">
        <v>164</v>
      </c>
      <c r="K1029" s="3">
        <v>3.427193</v>
      </c>
      <c r="L1029" s="3">
        <v>156</v>
      </c>
      <c r="M1029" s="3">
        <v>1.494384</v>
      </c>
      <c r="N1029">
        <v>61</v>
      </c>
      <c r="O1029" s="16">
        <v>8.35906017428018e-9</v>
      </c>
      <c r="P1029">
        <v>6.89647160223328</v>
      </c>
      <c r="Q1029" t="s">
        <v>157</v>
      </c>
      <c r="R1029" t="s">
        <v>190</v>
      </c>
      <c r="S1029" t="s">
        <v>191</v>
      </c>
      <c r="T1029" t="s">
        <v>262</v>
      </c>
      <c r="U1029" t="s">
        <v>5125</v>
      </c>
      <c r="V1029" t="s">
        <v>4480</v>
      </c>
      <c r="W1029" t="s">
        <v>190</v>
      </c>
      <c r="X1029" t="s">
        <v>191</v>
      </c>
      <c r="Y1029" t="s">
        <v>265</v>
      </c>
      <c r="Z1029" t="s">
        <v>5126</v>
      </c>
      <c r="AA1029" t="s">
        <v>83</v>
      </c>
      <c r="AB1029" t="s">
        <v>191</v>
      </c>
      <c r="AC1029" t="s">
        <v>5127</v>
      </c>
      <c r="AD1029" t="s">
        <v>195</v>
      </c>
    </row>
    <row r="1030" spans="1:30">
      <c r="A1030" t="s">
        <v>5128</v>
      </c>
      <c r="B1030" t="s">
        <v>5128</v>
      </c>
      <c r="C1030" s="3">
        <v>0.474564</v>
      </c>
      <c r="D1030" s="3">
        <v>19</v>
      </c>
      <c r="E1030" s="3">
        <v>1.338551</v>
      </c>
      <c r="F1030" s="3">
        <v>47</v>
      </c>
      <c r="G1030" s="3">
        <v>0.630411</v>
      </c>
      <c r="H1030" s="3">
        <v>27</v>
      </c>
      <c r="I1030" s="3">
        <v>6.780075</v>
      </c>
      <c r="J1030" s="3">
        <v>287</v>
      </c>
      <c r="K1030" s="3">
        <v>15.408384</v>
      </c>
      <c r="L1030" s="3">
        <v>696</v>
      </c>
      <c r="M1030" s="3">
        <v>4.76925</v>
      </c>
      <c r="N1030">
        <v>195</v>
      </c>
      <c r="O1030">
        <v>0.00450682998071099</v>
      </c>
      <c r="P1030">
        <v>2.37037430814446</v>
      </c>
      <c r="Q1030" t="s">
        <v>157</v>
      </c>
      <c r="R1030" t="s">
        <v>136</v>
      </c>
      <c r="S1030" t="s">
        <v>136</v>
      </c>
      <c r="T1030" t="s">
        <v>1978</v>
      </c>
      <c r="U1030" t="s">
        <v>5129</v>
      </c>
      <c r="V1030" t="s">
        <v>136</v>
      </c>
      <c r="W1030" t="s">
        <v>136</v>
      </c>
      <c r="X1030" t="s">
        <v>136</v>
      </c>
      <c r="Y1030" t="s">
        <v>1980</v>
      </c>
      <c r="Z1030" t="s">
        <v>5130</v>
      </c>
      <c r="AA1030" t="s">
        <v>164</v>
      </c>
      <c r="AB1030" t="s">
        <v>165</v>
      </c>
      <c r="AC1030" t="s">
        <v>5131</v>
      </c>
      <c r="AD1030" t="s">
        <v>1983</v>
      </c>
    </row>
    <row r="1031" spans="1:30">
      <c r="A1031" t="s">
        <v>5132</v>
      </c>
      <c r="B1031" t="s">
        <v>5132</v>
      </c>
      <c r="C1031" s="3">
        <v>0.347177</v>
      </c>
      <c r="D1031" s="3">
        <v>25</v>
      </c>
      <c r="E1031" s="3">
        <v>0.213555</v>
      </c>
      <c r="F1031" s="3">
        <v>14</v>
      </c>
      <c r="G1031" s="3">
        <v>0.311806</v>
      </c>
      <c r="H1031" s="3">
        <v>24</v>
      </c>
      <c r="I1031" s="3">
        <v>3.877589</v>
      </c>
      <c r="J1031" s="3">
        <v>299</v>
      </c>
      <c r="K1031" s="3">
        <v>8.790773</v>
      </c>
      <c r="L1031" s="3">
        <v>723</v>
      </c>
      <c r="M1031" s="3">
        <v>1.307905</v>
      </c>
      <c r="N1031">
        <v>97</v>
      </c>
      <c r="O1031" s="16">
        <v>5.84374579183876e-5</v>
      </c>
      <c r="P1031">
        <v>3.11227731944349</v>
      </c>
      <c r="Q1031" t="s">
        <v>157</v>
      </c>
      <c r="R1031" t="s">
        <v>170</v>
      </c>
      <c r="S1031" t="s">
        <v>171</v>
      </c>
      <c r="T1031" t="s">
        <v>5133</v>
      </c>
      <c r="U1031" t="s">
        <v>5134</v>
      </c>
      <c r="V1031" t="s">
        <v>136</v>
      </c>
      <c r="W1031" t="s">
        <v>170</v>
      </c>
      <c r="X1031" t="s">
        <v>171</v>
      </c>
      <c r="Y1031" t="s">
        <v>5135</v>
      </c>
      <c r="Z1031" t="s">
        <v>5136</v>
      </c>
      <c r="AA1031" t="s">
        <v>174</v>
      </c>
      <c r="AB1031" t="s">
        <v>171</v>
      </c>
      <c r="AC1031" t="s">
        <v>5137</v>
      </c>
      <c r="AD1031" t="s">
        <v>5138</v>
      </c>
    </row>
    <row r="1032" spans="1:30">
      <c r="A1032" t="s">
        <v>5139</v>
      </c>
      <c r="B1032" t="s">
        <v>5139</v>
      </c>
      <c r="C1032" s="3">
        <v>1.095194</v>
      </c>
      <c r="D1032" s="3">
        <v>39</v>
      </c>
      <c r="E1032" s="3">
        <v>0.357507</v>
      </c>
      <c r="F1032" s="3">
        <v>12</v>
      </c>
      <c r="G1032" s="3">
        <v>0.676417</v>
      </c>
      <c r="H1032" s="3">
        <v>26</v>
      </c>
      <c r="I1032" s="3">
        <v>6.42736</v>
      </c>
      <c r="J1032" s="3">
        <v>245</v>
      </c>
      <c r="K1032" s="3">
        <v>5.599221</v>
      </c>
      <c r="L1032" s="3">
        <v>228</v>
      </c>
      <c r="M1032" s="3">
        <v>2.30714</v>
      </c>
      <c r="N1032">
        <v>85</v>
      </c>
      <c r="O1032">
        <v>0.00146025674130566</v>
      </c>
      <c r="P1032">
        <v>2.02954397790974</v>
      </c>
      <c r="Q1032" t="s">
        <v>157</v>
      </c>
      <c r="R1032" t="s">
        <v>136</v>
      </c>
      <c r="S1032" t="s">
        <v>136</v>
      </c>
      <c r="T1032" t="s">
        <v>168</v>
      </c>
      <c r="U1032" t="s">
        <v>136</v>
      </c>
      <c r="V1032" t="s">
        <v>136</v>
      </c>
      <c r="W1032" t="s">
        <v>136</v>
      </c>
      <c r="X1032" t="s">
        <v>136</v>
      </c>
      <c r="Y1032" t="s">
        <v>136</v>
      </c>
      <c r="Z1032" t="s">
        <v>136</v>
      </c>
      <c r="AA1032" t="s">
        <v>164</v>
      </c>
      <c r="AB1032" t="s">
        <v>165</v>
      </c>
      <c r="AC1032" t="s">
        <v>5140</v>
      </c>
      <c r="AD1032" t="s">
        <v>176</v>
      </c>
    </row>
    <row r="1033" spans="1:30">
      <c r="A1033" t="s">
        <v>5141</v>
      </c>
      <c r="B1033" t="s">
        <v>5141</v>
      </c>
      <c r="C1033" s="3">
        <v>0.332278</v>
      </c>
      <c r="D1033" s="3">
        <v>33</v>
      </c>
      <c r="E1033" s="3">
        <v>0.096993</v>
      </c>
      <c r="F1033" s="3">
        <v>9</v>
      </c>
      <c r="G1033" s="3">
        <v>0.732477</v>
      </c>
      <c r="H1033" s="3">
        <v>78</v>
      </c>
      <c r="I1033" s="3">
        <v>4.158684</v>
      </c>
      <c r="J1033" s="3">
        <v>446</v>
      </c>
      <c r="K1033" s="3">
        <v>7.16291</v>
      </c>
      <c r="L1033" s="3">
        <v>820</v>
      </c>
      <c r="M1033" s="3">
        <v>2.506426</v>
      </c>
      <c r="N1033">
        <v>259</v>
      </c>
      <c r="O1033" s="16">
        <v>7.50338722974631e-5</v>
      </c>
      <c r="P1033">
        <v>2.86380974096455</v>
      </c>
      <c r="Q1033" t="s">
        <v>157</v>
      </c>
      <c r="R1033" t="s">
        <v>136</v>
      </c>
      <c r="S1033" t="s">
        <v>136</v>
      </c>
      <c r="T1033" t="s">
        <v>5142</v>
      </c>
      <c r="U1033" t="s">
        <v>5143</v>
      </c>
      <c r="V1033" t="s">
        <v>136</v>
      </c>
      <c r="W1033" t="s">
        <v>3789</v>
      </c>
      <c r="X1033" t="s">
        <v>3790</v>
      </c>
      <c r="Y1033" t="s">
        <v>5144</v>
      </c>
      <c r="Z1033" t="s">
        <v>136</v>
      </c>
      <c r="AA1033" t="s">
        <v>5145</v>
      </c>
      <c r="AB1033" t="s">
        <v>3790</v>
      </c>
      <c r="AC1033" t="s">
        <v>5146</v>
      </c>
      <c r="AD1033" t="s">
        <v>5147</v>
      </c>
    </row>
    <row r="1034" spans="1:30">
      <c r="A1034" t="s">
        <v>5148</v>
      </c>
      <c r="B1034" t="s">
        <v>5148</v>
      </c>
      <c r="C1034" s="3">
        <v>2.25811</v>
      </c>
      <c r="D1034" s="3">
        <v>34</v>
      </c>
      <c r="E1034" s="3">
        <v>0.973258</v>
      </c>
      <c r="F1034" s="3">
        <v>13</v>
      </c>
      <c r="G1034" s="3">
        <v>1.634323</v>
      </c>
      <c r="H1034" s="3">
        <v>27</v>
      </c>
      <c r="I1034" s="3">
        <v>22.120605</v>
      </c>
      <c r="J1034" s="3">
        <v>360</v>
      </c>
      <c r="K1034" s="3">
        <v>317.006592</v>
      </c>
      <c r="L1034" s="3">
        <v>5503</v>
      </c>
      <c r="M1034" s="3">
        <v>13.708538</v>
      </c>
      <c r="N1034">
        <v>215</v>
      </c>
      <c r="O1034" s="16">
        <v>1.4412081577212e-6</v>
      </c>
      <c r="P1034">
        <v>4.88246101990677</v>
      </c>
      <c r="Q1034" t="s">
        <v>157</v>
      </c>
      <c r="R1034" t="s">
        <v>136</v>
      </c>
      <c r="S1034" t="s">
        <v>136</v>
      </c>
      <c r="T1034" t="s">
        <v>136</v>
      </c>
      <c r="U1034" t="s">
        <v>5149</v>
      </c>
      <c r="V1034" t="s">
        <v>1636</v>
      </c>
      <c r="W1034" t="s">
        <v>136</v>
      </c>
      <c r="X1034" t="s">
        <v>136</v>
      </c>
      <c r="Y1034" t="s">
        <v>3980</v>
      </c>
      <c r="Z1034" t="s">
        <v>5150</v>
      </c>
      <c r="AA1034" t="s">
        <v>164</v>
      </c>
      <c r="AB1034" t="s">
        <v>165</v>
      </c>
      <c r="AC1034" t="s">
        <v>5151</v>
      </c>
      <c r="AD1034" t="s">
        <v>136</v>
      </c>
    </row>
    <row r="1035" spans="1:30">
      <c r="A1035" t="s">
        <v>5152</v>
      </c>
      <c r="B1035" t="s">
        <v>136</v>
      </c>
      <c r="C1035" s="3">
        <v>0</v>
      </c>
      <c r="D1035" s="3">
        <v>0</v>
      </c>
      <c r="E1035" s="3">
        <v>0</v>
      </c>
      <c r="F1035" s="3">
        <v>0</v>
      </c>
      <c r="G1035" s="3">
        <v>0</v>
      </c>
      <c r="H1035" s="3">
        <v>0</v>
      </c>
      <c r="I1035" s="3">
        <v>2.347792</v>
      </c>
      <c r="J1035" s="3">
        <v>55</v>
      </c>
      <c r="K1035" s="3">
        <v>2.101043</v>
      </c>
      <c r="L1035" s="3">
        <v>52</v>
      </c>
      <c r="M1035" s="3">
        <v>2.450006</v>
      </c>
      <c r="N1035">
        <v>55</v>
      </c>
      <c r="O1035" s="16">
        <v>3.74544251841391e-6</v>
      </c>
      <c r="P1035">
        <v>5.90424172552672</v>
      </c>
      <c r="Q1035" t="s">
        <v>157</v>
      </c>
      <c r="R1035" t="s">
        <v>136</v>
      </c>
      <c r="S1035" t="s">
        <v>136</v>
      </c>
      <c r="T1035" t="s">
        <v>136</v>
      </c>
      <c r="U1035" t="s">
        <v>136</v>
      </c>
      <c r="V1035" t="s">
        <v>136</v>
      </c>
      <c r="W1035" t="s">
        <v>136</v>
      </c>
      <c r="X1035" t="s">
        <v>136</v>
      </c>
      <c r="Y1035" t="s">
        <v>136</v>
      </c>
      <c r="Z1035" t="s">
        <v>136</v>
      </c>
      <c r="AA1035" t="s">
        <v>136</v>
      </c>
      <c r="AB1035" t="s">
        <v>136</v>
      </c>
      <c r="AC1035" t="s">
        <v>136</v>
      </c>
      <c r="AD1035" t="s">
        <v>136</v>
      </c>
    </row>
    <row r="1036" spans="1:30">
      <c r="A1036" t="s">
        <v>5153</v>
      </c>
      <c r="B1036" t="s">
        <v>5153</v>
      </c>
      <c r="C1036" s="3">
        <v>5.956087</v>
      </c>
      <c r="D1036" s="3">
        <v>476</v>
      </c>
      <c r="E1036" s="3">
        <v>1.213966</v>
      </c>
      <c r="F1036" s="3">
        <v>86</v>
      </c>
      <c r="G1036" s="3">
        <v>2.840942</v>
      </c>
      <c r="H1036" s="3">
        <v>244</v>
      </c>
      <c r="I1036" s="3">
        <v>0.245762</v>
      </c>
      <c r="J1036" s="3">
        <v>22</v>
      </c>
      <c r="K1036" s="3">
        <v>0.525688</v>
      </c>
      <c r="L1036" s="3">
        <v>49</v>
      </c>
      <c r="M1036" s="3">
        <v>0.397245</v>
      </c>
      <c r="N1036">
        <v>34</v>
      </c>
      <c r="O1036" s="16">
        <v>2.9205781238262e-8</v>
      </c>
      <c r="P1036">
        <v>-3.4039182888627</v>
      </c>
      <c r="Q1036" t="s">
        <v>131</v>
      </c>
      <c r="R1036" t="s">
        <v>232</v>
      </c>
      <c r="S1036" t="s">
        <v>233</v>
      </c>
      <c r="T1036" t="s">
        <v>1416</v>
      </c>
      <c r="U1036" t="s">
        <v>5154</v>
      </c>
      <c r="V1036" t="s">
        <v>136</v>
      </c>
      <c r="W1036" t="s">
        <v>232</v>
      </c>
      <c r="X1036" t="s">
        <v>233</v>
      </c>
      <c r="Y1036" t="s">
        <v>1418</v>
      </c>
      <c r="Z1036" t="s">
        <v>1419</v>
      </c>
      <c r="AA1036" t="s">
        <v>237</v>
      </c>
      <c r="AB1036" t="s">
        <v>233</v>
      </c>
      <c r="AC1036" t="s">
        <v>313</v>
      </c>
      <c r="AD1036" t="s">
        <v>1421</v>
      </c>
    </row>
    <row r="1037" spans="1:30">
      <c r="A1037" t="s">
        <v>5155</v>
      </c>
      <c r="B1037" t="s">
        <v>136</v>
      </c>
      <c r="C1037" s="3">
        <v>5.933313</v>
      </c>
      <c r="D1037" s="3">
        <v>273</v>
      </c>
      <c r="E1037" s="3">
        <v>2.09081</v>
      </c>
      <c r="F1037" s="3">
        <v>85</v>
      </c>
      <c r="G1037" s="3">
        <v>11.303658</v>
      </c>
      <c r="H1037" s="3">
        <v>556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>
        <v>0</v>
      </c>
      <c r="O1037" s="16">
        <v>1.72241524245759e-17</v>
      </c>
      <c r="P1037">
        <v>-9.11240537844814</v>
      </c>
      <c r="Q1037" t="s">
        <v>131</v>
      </c>
      <c r="R1037" t="s">
        <v>136</v>
      </c>
      <c r="S1037" t="s">
        <v>136</v>
      </c>
      <c r="T1037" t="s">
        <v>136</v>
      </c>
      <c r="U1037" t="s">
        <v>136</v>
      </c>
      <c r="V1037" t="s">
        <v>136</v>
      </c>
      <c r="W1037" t="s">
        <v>136</v>
      </c>
      <c r="X1037" t="s">
        <v>136</v>
      </c>
      <c r="Y1037" t="s">
        <v>136</v>
      </c>
      <c r="Z1037" t="s">
        <v>136</v>
      </c>
      <c r="AA1037" t="s">
        <v>136</v>
      </c>
      <c r="AB1037" t="s">
        <v>136</v>
      </c>
      <c r="AC1037" t="s">
        <v>136</v>
      </c>
      <c r="AD1037" t="s">
        <v>136</v>
      </c>
    </row>
    <row r="1038" spans="1:30">
      <c r="A1038" t="s">
        <v>5156</v>
      </c>
      <c r="B1038" t="s">
        <v>5156</v>
      </c>
      <c r="C1038" s="3">
        <v>0.371407</v>
      </c>
      <c r="D1038" s="3">
        <v>19</v>
      </c>
      <c r="E1038" s="3">
        <v>0</v>
      </c>
      <c r="F1038" s="3">
        <v>0</v>
      </c>
      <c r="G1038" s="3">
        <v>0.217573</v>
      </c>
      <c r="H1038" s="3">
        <v>12</v>
      </c>
      <c r="I1038" s="3">
        <v>1.332452</v>
      </c>
      <c r="J1038" s="3">
        <v>74</v>
      </c>
      <c r="K1038" s="3">
        <v>10.889027</v>
      </c>
      <c r="L1038" s="3">
        <v>640</v>
      </c>
      <c r="M1038" s="3">
        <v>2.058374</v>
      </c>
      <c r="N1038">
        <v>110</v>
      </c>
      <c r="O1038">
        <v>0.000865214768087623</v>
      </c>
      <c r="P1038">
        <v>3.61299879370054</v>
      </c>
      <c r="Q1038" t="s">
        <v>157</v>
      </c>
      <c r="R1038" t="s">
        <v>136</v>
      </c>
      <c r="S1038" t="s">
        <v>136</v>
      </c>
      <c r="T1038" t="s">
        <v>136</v>
      </c>
      <c r="U1038" t="s">
        <v>136</v>
      </c>
      <c r="V1038" t="s">
        <v>136</v>
      </c>
      <c r="W1038" t="s">
        <v>136</v>
      </c>
      <c r="X1038" t="s">
        <v>136</v>
      </c>
      <c r="Y1038" t="s">
        <v>136</v>
      </c>
      <c r="Z1038" t="s">
        <v>136</v>
      </c>
      <c r="AA1038" t="s">
        <v>164</v>
      </c>
      <c r="AB1038" t="s">
        <v>165</v>
      </c>
      <c r="AC1038" t="s">
        <v>5157</v>
      </c>
      <c r="AD1038" t="s">
        <v>136</v>
      </c>
    </row>
    <row r="1039" spans="1:30">
      <c r="A1039" t="s">
        <v>5158</v>
      </c>
      <c r="B1039" t="s">
        <v>5158</v>
      </c>
      <c r="C1039" s="3">
        <v>9.550246</v>
      </c>
      <c r="D1039" s="3">
        <v>570</v>
      </c>
      <c r="E1039" s="3">
        <v>14.341616</v>
      </c>
      <c r="F1039" s="3">
        <v>758</v>
      </c>
      <c r="G1039" s="3">
        <v>8.590821</v>
      </c>
      <c r="H1039" s="3">
        <v>550</v>
      </c>
      <c r="I1039" s="3">
        <v>1.595742</v>
      </c>
      <c r="J1039" s="3">
        <v>104</v>
      </c>
      <c r="K1039" s="3">
        <v>1.144678</v>
      </c>
      <c r="L1039" s="3">
        <v>80</v>
      </c>
      <c r="M1039" s="3">
        <v>2.682115</v>
      </c>
      <c r="N1039">
        <v>168</v>
      </c>
      <c r="O1039" s="16">
        <v>5.92728029360999e-7</v>
      </c>
      <c r="P1039">
        <v>-3.21734608474421</v>
      </c>
      <c r="Q1039" t="s">
        <v>131</v>
      </c>
      <c r="R1039" t="s">
        <v>136</v>
      </c>
      <c r="S1039" t="s">
        <v>136</v>
      </c>
      <c r="T1039" t="s">
        <v>5159</v>
      </c>
      <c r="U1039" t="s">
        <v>5160</v>
      </c>
      <c r="V1039" t="s">
        <v>136</v>
      </c>
      <c r="W1039" t="s">
        <v>136</v>
      </c>
      <c r="X1039" t="s">
        <v>136</v>
      </c>
      <c r="Y1039" t="s">
        <v>1218</v>
      </c>
      <c r="Z1039" t="s">
        <v>5161</v>
      </c>
      <c r="AA1039" t="s">
        <v>174</v>
      </c>
      <c r="AB1039" t="s">
        <v>171</v>
      </c>
      <c r="AC1039" t="s">
        <v>5162</v>
      </c>
      <c r="AD1039" t="s">
        <v>5163</v>
      </c>
    </row>
    <row r="1040" spans="1:30">
      <c r="A1040" t="s">
        <v>5164</v>
      </c>
      <c r="B1040" t="s">
        <v>5164</v>
      </c>
      <c r="C1040" s="3">
        <v>0.900243</v>
      </c>
      <c r="D1040" s="3">
        <v>29</v>
      </c>
      <c r="E1040" s="3">
        <v>0.428952</v>
      </c>
      <c r="F1040" s="3">
        <v>13</v>
      </c>
      <c r="G1040" s="3">
        <v>0.444784</v>
      </c>
      <c r="H1040" s="3">
        <v>16</v>
      </c>
      <c r="I1040" s="3">
        <v>12.513931</v>
      </c>
      <c r="J1040" s="3">
        <v>437</v>
      </c>
      <c r="K1040" s="3">
        <v>19.032795</v>
      </c>
      <c r="L1040" s="3">
        <v>709</v>
      </c>
      <c r="M1040" s="3">
        <v>9.408097</v>
      </c>
      <c r="N1040">
        <v>316</v>
      </c>
      <c r="O1040" s="16">
        <v>4.60387111864685e-12</v>
      </c>
      <c r="P1040">
        <v>3.73889529855919</v>
      </c>
      <c r="Q1040" t="s">
        <v>157</v>
      </c>
      <c r="R1040" t="s">
        <v>325</v>
      </c>
      <c r="S1040" t="s">
        <v>326</v>
      </c>
      <c r="T1040" t="s">
        <v>2256</v>
      </c>
      <c r="U1040" t="s">
        <v>5165</v>
      </c>
      <c r="V1040" t="s">
        <v>1260</v>
      </c>
      <c r="W1040" t="s">
        <v>366</v>
      </c>
      <c r="X1040" t="s">
        <v>367</v>
      </c>
      <c r="Y1040" t="s">
        <v>4524</v>
      </c>
      <c r="Z1040" t="s">
        <v>5166</v>
      </c>
      <c r="AA1040" t="s">
        <v>48</v>
      </c>
      <c r="AB1040" t="s">
        <v>326</v>
      </c>
      <c r="AC1040" t="s">
        <v>313</v>
      </c>
      <c r="AD1040" t="s">
        <v>144</v>
      </c>
    </row>
    <row r="1041" spans="1:30">
      <c r="A1041" t="s">
        <v>5167</v>
      </c>
      <c r="B1041" t="s">
        <v>5167</v>
      </c>
      <c r="C1041" s="3">
        <v>39.219452</v>
      </c>
      <c r="D1041" s="3">
        <v>3097</v>
      </c>
      <c r="E1041" s="3">
        <v>132.6539</v>
      </c>
      <c r="F1041" s="3">
        <v>9279</v>
      </c>
      <c r="G1041" s="3">
        <v>66.558235</v>
      </c>
      <c r="H1041" s="3">
        <v>5635</v>
      </c>
      <c r="I1041" s="3">
        <v>22.150642</v>
      </c>
      <c r="J1041" s="3">
        <v>1897</v>
      </c>
      <c r="K1041" s="3">
        <v>21.1621</v>
      </c>
      <c r="L1041" s="3">
        <v>1936</v>
      </c>
      <c r="M1041" s="3">
        <v>31.492922</v>
      </c>
      <c r="N1041">
        <v>2597</v>
      </c>
      <c r="O1041">
        <v>0.00113448472068692</v>
      </c>
      <c r="P1041">
        <v>-2.42521939652432</v>
      </c>
      <c r="Q1041" t="s">
        <v>131</v>
      </c>
      <c r="R1041" t="s">
        <v>2797</v>
      </c>
      <c r="S1041" t="s">
        <v>2798</v>
      </c>
      <c r="T1041" t="s">
        <v>5168</v>
      </c>
      <c r="U1041" t="s">
        <v>5169</v>
      </c>
      <c r="V1041" t="s">
        <v>590</v>
      </c>
      <c r="W1041" t="s">
        <v>190</v>
      </c>
      <c r="X1041" t="s">
        <v>191</v>
      </c>
      <c r="Y1041" t="s">
        <v>5170</v>
      </c>
      <c r="Z1041" t="s">
        <v>5171</v>
      </c>
      <c r="AA1041" t="s">
        <v>5172</v>
      </c>
      <c r="AB1041" t="s">
        <v>3404</v>
      </c>
      <c r="AC1041" t="s">
        <v>5173</v>
      </c>
      <c r="AD1041" t="s">
        <v>5174</v>
      </c>
    </row>
    <row r="1042" spans="1:30">
      <c r="A1042" t="s">
        <v>5175</v>
      </c>
      <c r="B1042" t="s">
        <v>5175</v>
      </c>
      <c r="C1042" s="3">
        <v>0.223927</v>
      </c>
      <c r="D1042" s="3">
        <v>11</v>
      </c>
      <c r="E1042" s="3">
        <v>0.33871</v>
      </c>
      <c r="F1042" s="3">
        <v>14</v>
      </c>
      <c r="G1042" s="3">
        <v>0.443053</v>
      </c>
      <c r="H1042" s="3">
        <v>22</v>
      </c>
      <c r="I1042" s="3">
        <v>7.269883</v>
      </c>
      <c r="J1042" s="3">
        <v>358</v>
      </c>
      <c r="K1042" s="3">
        <v>9.184027</v>
      </c>
      <c r="L1042" s="3">
        <v>483</v>
      </c>
      <c r="M1042" s="3">
        <v>2.691713</v>
      </c>
      <c r="N1042">
        <v>128</v>
      </c>
      <c r="O1042" s="16">
        <v>2.23142229576693e-6</v>
      </c>
      <c r="P1042">
        <v>3.29027160803804</v>
      </c>
      <c r="Q1042" t="s">
        <v>157</v>
      </c>
      <c r="R1042" t="s">
        <v>136</v>
      </c>
      <c r="S1042" t="s">
        <v>136</v>
      </c>
      <c r="T1042" t="s">
        <v>5176</v>
      </c>
      <c r="U1042" t="s">
        <v>5177</v>
      </c>
      <c r="V1042" t="s">
        <v>2162</v>
      </c>
      <c r="W1042" t="s">
        <v>136</v>
      </c>
      <c r="X1042" t="s">
        <v>136</v>
      </c>
      <c r="Y1042" t="s">
        <v>5178</v>
      </c>
      <c r="Z1042" t="s">
        <v>5179</v>
      </c>
      <c r="AA1042" t="s">
        <v>174</v>
      </c>
      <c r="AB1042" t="s">
        <v>171</v>
      </c>
      <c r="AC1042" t="s">
        <v>5180</v>
      </c>
      <c r="AD1042" t="s">
        <v>5181</v>
      </c>
    </row>
    <row r="1043" spans="1:30">
      <c r="A1043" t="s">
        <v>5182</v>
      </c>
      <c r="B1043" t="s">
        <v>5182</v>
      </c>
      <c r="C1043" s="3">
        <v>0.549544</v>
      </c>
      <c r="D1043" s="3">
        <v>29</v>
      </c>
      <c r="E1043" s="3">
        <v>0.166558</v>
      </c>
      <c r="F1043" s="3">
        <v>8</v>
      </c>
      <c r="G1043" s="3">
        <v>0.637522</v>
      </c>
      <c r="H1043" s="3">
        <v>36</v>
      </c>
      <c r="I1043" s="3">
        <v>3.469028</v>
      </c>
      <c r="J1043" s="3">
        <v>197</v>
      </c>
      <c r="K1043" s="3">
        <v>8.786442</v>
      </c>
      <c r="L1043" s="3">
        <v>532</v>
      </c>
      <c r="M1043" s="3">
        <v>1.384806</v>
      </c>
      <c r="N1043">
        <v>76</v>
      </c>
      <c r="O1043">
        <v>0.0016902790062663</v>
      </c>
      <c r="P1043">
        <v>2.57676380003819</v>
      </c>
      <c r="Q1043" t="s">
        <v>157</v>
      </c>
      <c r="R1043" t="s">
        <v>136</v>
      </c>
      <c r="S1043" t="s">
        <v>136</v>
      </c>
      <c r="T1043" t="s">
        <v>5183</v>
      </c>
      <c r="U1043" t="s">
        <v>5184</v>
      </c>
      <c r="V1043" t="s">
        <v>5185</v>
      </c>
      <c r="W1043" t="s">
        <v>136</v>
      </c>
      <c r="X1043" t="s">
        <v>136</v>
      </c>
      <c r="Y1043" t="s">
        <v>5186</v>
      </c>
      <c r="Z1043" t="s">
        <v>5187</v>
      </c>
      <c r="AA1043" t="s">
        <v>43</v>
      </c>
      <c r="AB1043" t="s">
        <v>538</v>
      </c>
      <c r="AC1043" t="s">
        <v>5188</v>
      </c>
      <c r="AD1043" t="s">
        <v>2738</v>
      </c>
    </row>
    <row r="1044" spans="1:30">
      <c r="A1044" t="s">
        <v>5189</v>
      </c>
      <c r="B1044" t="s">
        <v>136</v>
      </c>
      <c r="C1044" s="3">
        <v>0.114209</v>
      </c>
      <c r="D1044" s="3">
        <v>8</v>
      </c>
      <c r="E1044" s="3">
        <v>0.283168</v>
      </c>
      <c r="F1044" s="3">
        <v>16</v>
      </c>
      <c r="G1044" s="3">
        <v>0.143721</v>
      </c>
      <c r="H1044" s="3">
        <v>11</v>
      </c>
      <c r="I1044" s="3">
        <v>2.362204</v>
      </c>
      <c r="J1044" s="3">
        <v>167</v>
      </c>
      <c r="K1044" s="3">
        <v>1.580099</v>
      </c>
      <c r="L1044" s="3">
        <v>122</v>
      </c>
      <c r="M1044" s="3">
        <v>1.80992</v>
      </c>
      <c r="N1044">
        <v>125</v>
      </c>
      <c r="O1044">
        <v>0.000912172417803539</v>
      </c>
      <c r="P1044">
        <v>2.42925008879005</v>
      </c>
      <c r="Q1044" t="s">
        <v>157</v>
      </c>
      <c r="R1044" t="s">
        <v>136</v>
      </c>
      <c r="S1044" t="s">
        <v>136</v>
      </c>
      <c r="T1044" t="s">
        <v>136</v>
      </c>
      <c r="U1044" t="s">
        <v>136</v>
      </c>
      <c r="V1044" t="s">
        <v>136</v>
      </c>
      <c r="W1044" t="s">
        <v>136</v>
      </c>
      <c r="X1044" t="s">
        <v>136</v>
      </c>
      <c r="Y1044" t="s">
        <v>136</v>
      </c>
      <c r="Z1044" t="s">
        <v>136</v>
      </c>
      <c r="AA1044" t="s">
        <v>136</v>
      </c>
      <c r="AB1044" t="s">
        <v>136</v>
      </c>
      <c r="AC1044" t="s">
        <v>136</v>
      </c>
      <c r="AD1044" t="s">
        <v>136</v>
      </c>
    </row>
    <row r="1045" spans="1:30">
      <c r="A1045" t="s">
        <v>5190</v>
      </c>
      <c r="B1045" t="s">
        <v>5190</v>
      </c>
      <c r="C1045" s="3">
        <v>0.39186</v>
      </c>
      <c r="D1045" s="3">
        <v>20</v>
      </c>
      <c r="E1045" s="3">
        <v>0.103021</v>
      </c>
      <c r="F1045" s="3">
        <v>5</v>
      </c>
      <c r="G1045" s="3">
        <v>0.74665</v>
      </c>
      <c r="H1045" s="3">
        <v>41</v>
      </c>
      <c r="I1045" s="3">
        <v>20.474632</v>
      </c>
      <c r="J1045" s="3">
        <v>1126</v>
      </c>
      <c r="K1045" s="3">
        <v>4.336106</v>
      </c>
      <c r="L1045" s="3">
        <v>255</v>
      </c>
      <c r="M1045" s="3">
        <v>12.204708</v>
      </c>
      <c r="N1045">
        <v>647</v>
      </c>
      <c r="O1045" s="16">
        <v>5.00632692962329e-8</v>
      </c>
      <c r="P1045">
        <v>4.03995146101489</v>
      </c>
      <c r="Q1045" t="s">
        <v>157</v>
      </c>
      <c r="R1045" t="s">
        <v>136</v>
      </c>
      <c r="S1045" t="s">
        <v>136</v>
      </c>
      <c r="T1045" t="s">
        <v>136</v>
      </c>
      <c r="U1045" t="s">
        <v>5191</v>
      </c>
      <c r="V1045" t="s">
        <v>329</v>
      </c>
      <c r="W1045" t="s">
        <v>136</v>
      </c>
      <c r="X1045" t="s">
        <v>136</v>
      </c>
      <c r="Y1045" t="s">
        <v>1024</v>
      </c>
      <c r="Z1045" t="s">
        <v>5192</v>
      </c>
      <c r="AA1045" t="s">
        <v>164</v>
      </c>
      <c r="AB1045" t="s">
        <v>165</v>
      </c>
      <c r="AC1045" t="s">
        <v>5193</v>
      </c>
      <c r="AD1045" t="s">
        <v>136</v>
      </c>
    </row>
    <row r="1046" spans="1:30">
      <c r="A1046" t="s">
        <v>5194</v>
      </c>
      <c r="B1046" t="s">
        <v>5194</v>
      </c>
      <c r="C1046" s="3">
        <v>68.196815</v>
      </c>
      <c r="D1046" s="3">
        <v>1309</v>
      </c>
      <c r="E1046" s="3">
        <v>176.570221</v>
      </c>
      <c r="F1046" s="3">
        <v>3001</v>
      </c>
      <c r="G1046" s="3">
        <v>96.955002</v>
      </c>
      <c r="H1046" s="3">
        <v>1994</v>
      </c>
      <c r="I1046" s="3">
        <v>50.22805</v>
      </c>
      <c r="J1046" s="3">
        <v>1045</v>
      </c>
      <c r="K1046" s="3">
        <v>26.353289</v>
      </c>
      <c r="L1046" s="3">
        <v>586</v>
      </c>
      <c r="M1046" s="3">
        <v>66.57798</v>
      </c>
      <c r="N1046">
        <v>1334</v>
      </c>
      <c r="O1046">
        <v>0.00688248515949131</v>
      </c>
      <c r="P1046">
        <v>-2.01171907477902</v>
      </c>
      <c r="Q1046" t="s">
        <v>131</v>
      </c>
      <c r="R1046" t="s">
        <v>136</v>
      </c>
      <c r="S1046" t="s">
        <v>136</v>
      </c>
      <c r="T1046" t="s">
        <v>5195</v>
      </c>
      <c r="U1046" t="s">
        <v>5196</v>
      </c>
      <c r="V1046" t="s">
        <v>136</v>
      </c>
      <c r="W1046" t="s">
        <v>136</v>
      </c>
      <c r="X1046" t="s">
        <v>136</v>
      </c>
      <c r="Y1046" t="s">
        <v>5197</v>
      </c>
      <c r="Z1046" t="s">
        <v>136</v>
      </c>
      <c r="AA1046" t="s">
        <v>164</v>
      </c>
      <c r="AB1046" t="s">
        <v>165</v>
      </c>
      <c r="AC1046" t="s">
        <v>5198</v>
      </c>
      <c r="AD1046" t="s">
        <v>5199</v>
      </c>
    </row>
    <row r="1047" spans="1:30">
      <c r="A1047" t="s">
        <v>5200</v>
      </c>
      <c r="B1047" t="s">
        <v>5200</v>
      </c>
      <c r="C1047" s="3">
        <v>0</v>
      </c>
      <c r="D1047" s="3">
        <v>0</v>
      </c>
      <c r="E1047" s="3">
        <v>0</v>
      </c>
      <c r="F1047" s="3">
        <v>0</v>
      </c>
      <c r="G1047" s="3">
        <v>0</v>
      </c>
      <c r="H1047" s="3">
        <v>0</v>
      </c>
      <c r="I1047" s="3">
        <v>8.946965</v>
      </c>
      <c r="J1047" s="3">
        <v>105</v>
      </c>
      <c r="K1047" s="3">
        <v>8.342021</v>
      </c>
      <c r="L1047" s="3">
        <v>104</v>
      </c>
      <c r="M1047" s="3">
        <v>6.374249</v>
      </c>
      <c r="N1047">
        <v>72</v>
      </c>
      <c r="O1047" s="16">
        <v>3.8113341952426e-8</v>
      </c>
      <c r="P1047">
        <v>6.62942564875351</v>
      </c>
      <c r="Q1047" t="s">
        <v>157</v>
      </c>
      <c r="R1047" t="s">
        <v>136</v>
      </c>
      <c r="S1047" t="s">
        <v>136</v>
      </c>
      <c r="T1047" t="s">
        <v>136</v>
      </c>
      <c r="U1047" t="s">
        <v>136</v>
      </c>
      <c r="V1047" t="s">
        <v>136</v>
      </c>
      <c r="W1047" t="s">
        <v>136</v>
      </c>
      <c r="X1047" t="s">
        <v>136</v>
      </c>
      <c r="Y1047" t="s">
        <v>136</v>
      </c>
      <c r="Z1047" t="s">
        <v>136</v>
      </c>
      <c r="AA1047" t="s">
        <v>136</v>
      </c>
      <c r="AB1047" t="s">
        <v>136</v>
      </c>
      <c r="AC1047" t="s">
        <v>5201</v>
      </c>
      <c r="AD1047" t="s">
        <v>136</v>
      </c>
    </row>
    <row r="1048" spans="1:30">
      <c r="A1048" t="s">
        <v>5202</v>
      </c>
      <c r="B1048" t="s">
        <v>5202</v>
      </c>
      <c r="C1048" s="3">
        <v>0</v>
      </c>
      <c r="D1048" s="3">
        <v>0</v>
      </c>
      <c r="E1048" s="3">
        <v>0.056353</v>
      </c>
      <c r="F1048" s="3">
        <v>2</v>
      </c>
      <c r="G1048" s="3">
        <v>0</v>
      </c>
      <c r="H1048" s="3">
        <v>0</v>
      </c>
      <c r="I1048" s="3">
        <v>1.597511</v>
      </c>
      <c r="J1048" s="3">
        <v>68</v>
      </c>
      <c r="K1048" s="3">
        <v>3.084278</v>
      </c>
      <c r="L1048" s="3">
        <v>140</v>
      </c>
      <c r="M1048" s="3">
        <v>0.898227</v>
      </c>
      <c r="N1048">
        <v>37</v>
      </c>
      <c r="O1048" s="16">
        <v>2.83734028533141e-5</v>
      </c>
      <c r="P1048">
        <v>4.74060460489272</v>
      </c>
      <c r="Q1048" t="s">
        <v>157</v>
      </c>
      <c r="R1048" t="s">
        <v>136</v>
      </c>
      <c r="S1048" t="s">
        <v>136</v>
      </c>
      <c r="T1048" t="s">
        <v>5203</v>
      </c>
      <c r="U1048" t="s">
        <v>5204</v>
      </c>
      <c r="V1048" t="s">
        <v>136</v>
      </c>
      <c r="W1048" t="s">
        <v>254</v>
      </c>
      <c r="X1048" t="s">
        <v>255</v>
      </c>
      <c r="Y1048" t="s">
        <v>136</v>
      </c>
      <c r="Z1048" t="s">
        <v>5205</v>
      </c>
      <c r="AA1048" t="s">
        <v>164</v>
      </c>
      <c r="AB1048" t="s">
        <v>165</v>
      </c>
      <c r="AC1048" t="s">
        <v>5206</v>
      </c>
      <c r="AD1048" t="s">
        <v>5207</v>
      </c>
    </row>
    <row r="1049" spans="1:30">
      <c r="A1049" t="s">
        <v>5208</v>
      </c>
      <c r="B1049" t="s">
        <v>136</v>
      </c>
      <c r="C1049" s="3">
        <v>1.415378</v>
      </c>
      <c r="D1049" s="3">
        <v>18</v>
      </c>
      <c r="E1049" s="3">
        <v>0.744362</v>
      </c>
      <c r="F1049" s="3">
        <v>9</v>
      </c>
      <c r="G1049" s="3">
        <v>1.532006</v>
      </c>
      <c r="H1049" s="3">
        <v>21</v>
      </c>
      <c r="I1049" s="3">
        <v>9.358958</v>
      </c>
      <c r="J1049" s="3">
        <v>128</v>
      </c>
      <c r="K1049" s="3">
        <v>10.228456</v>
      </c>
      <c r="L1049" s="3">
        <v>149</v>
      </c>
      <c r="M1049" s="3">
        <v>11.025565</v>
      </c>
      <c r="N1049">
        <v>145</v>
      </c>
      <c r="O1049" s="16">
        <v>1.13305907836131e-5</v>
      </c>
      <c r="P1049">
        <v>2.33044265999312</v>
      </c>
      <c r="Q1049" t="s">
        <v>157</v>
      </c>
      <c r="R1049" t="s">
        <v>136</v>
      </c>
      <c r="S1049" t="s">
        <v>136</v>
      </c>
      <c r="T1049" t="s">
        <v>5209</v>
      </c>
      <c r="U1049" t="s">
        <v>5210</v>
      </c>
      <c r="V1049" t="s">
        <v>976</v>
      </c>
      <c r="W1049" t="s">
        <v>254</v>
      </c>
      <c r="X1049" t="s">
        <v>255</v>
      </c>
      <c r="Y1049" t="s">
        <v>136</v>
      </c>
      <c r="Z1049" t="s">
        <v>5211</v>
      </c>
      <c r="AA1049" t="s">
        <v>174</v>
      </c>
      <c r="AB1049" t="s">
        <v>171</v>
      </c>
      <c r="AC1049" t="s">
        <v>5212</v>
      </c>
      <c r="AD1049" t="s">
        <v>5213</v>
      </c>
    </row>
    <row r="1050" spans="1:30">
      <c r="A1050" t="s">
        <v>5214</v>
      </c>
      <c r="B1050" t="s">
        <v>5214</v>
      </c>
      <c r="C1050" s="3">
        <v>0</v>
      </c>
      <c r="D1050" s="3">
        <v>0</v>
      </c>
      <c r="E1050" s="3">
        <v>0</v>
      </c>
      <c r="F1050" s="3">
        <v>0</v>
      </c>
      <c r="G1050" s="3">
        <v>0</v>
      </c>
      <c r="H1050" s="3">
        <v>0</v>
      </c>
      <c r="I1050" s="3">
        <v>2.096622</v>
      </c>
      <c r="J1050" s="3">
        <v>115</v>
      </c>
      <c r="K1050" s="3">
        <v>5.04849</v>
      </c>
      <c r="L1050" s="3">
        <v>294</v>
      </c>
      <c r="M1050" s="3">
        <v>1.16452</v>
      </c>
      <c r="N1050">
        <v>62</v>
      </c>
      <c r="O1050" s="16">
        <v>7.22264754077881e-9</v>
      </c>
      <c r="P1050">
        <v>6.99748900726782</v>
      </c>
      <c r="Q1050" t="s">
        <v>157</v>
      </c>
      <c r="R1050" t="s">
        <v>186</v>
      </c>
      <c r="S1050" t="s">
        <v>187</v>
      </c>
      <c r="T1050" t="s">
        <v>5215</v>
      </c>
      <c r="U1050" t="s">
        <v>5216</v>
      </c>
      <c r="V1050" t="s">
        <v>136</v>
      </c>
      <c r="W1050" t="s">
        <v>594</v>
      </c>
      <c r="X1050" t="s">
        <v>165</v>
      </c>
      <c r="Y1050" t="s">
        <v>5217</v>
      </c>
      <c r="Z1050" t="s">
        <v>5218</v>
      </c>
      <c r="AA1050" t="s">
        <v>164</v>
      </c>
      <c r="AB1050" t="s">
        <v>165</v>
      </c>
      <c r="AC1050" t="s">
        <v>313</v>
      </c>
      <c r="AD1050" t="s">
        <v>1633</v>
      </c>
    </row>
    <row r="1051" spans="1:30">
      <c r="A1051" t="s">
        <v>5219</v>
      </c>
      <c r="B1051" t="s">
        <v>5219</v>
      </c>
      <c r="C1051" s="3">
        <v>0</v>
      </c>
      <c r="D1051" s="3">
        <v>0</v>
      </c>
      <c r="E1051" s="3">
        <v>0.052888</v>
      </c>
      <c r="F1051" s="3">
        <v>1</v>
      </c>
      <c r="G1051" s="3">
        <v>0</v>
      </c>
      <c r="H1051" s="3">
        <v>0</v>
      </c>
      <c r="I1051" s="3">
        <v>5.585504</v>
      </c>
      <c r="J1051" s="3">
        <v>122</v>
      </c>
      <c r="K1051" s="3">
        <v>1.402617</v>
      </c>
      <c r="L1051" s="3">
        <v>33</v>
      </c>
      <c r="M1051" s="3">
        <v>4.215881</v>
      </c>
      <c r="N1051">
        <v>89</v>
      </c>
      <c r="O1051" s="16">
        <v>2.27878620529086e-6</v>
      </c>
      <c r="P1051">
        <v>5.43844739494414</v>
      </c>
      <c r="Q1051" t="s">
        <v>157</v>
      </c>
      <c r="R1051" t="s">
        <v>136</v>
      </c>
      <c r="S1051" t="s">
        <v>136</v>
      </c>
      <c r="T1051" t="s">
        <v>5220</v>
      </c>
      <c r="U1051" t="s">
        <v>5221</v>
      </c>
      <c r="V1051" t="s">
        <v>136</v>
      </c>
      <c r="W1051" t="s">
        <v>594</v>
      </c>
      <c r="X1051" t="s">
        <v>165</v>
      </c>
      <c r="Y1051" t="s">
        <v>5222</v>
      </c>
      <c r="Z1051" t="s">
        <v>136</v>
      </c>
      <c r="AA1051" t="s">
        <v>164</v>
      </c>
      <c r="AB1051" t="s">
        <v>165</v>
      </c>
      <c r="AC1051" t="s">
        <v>5223</v>
      </c>
      <c r="AD1051" t="s">
        <v>5224</v>
      </c>
    </row>
    <row r="1052" spans="1:30">
      <c r="A1052" t="s">
        <v>5225</v>
      </c>
      <c r="B1052" t="s">
        <v>5225</v>
      </c>
      <c r="C1052" s="3">
        <v>22.01874</v>
      </c>
      <c r="D1052" s="3">
        <v>669</v>
      </c>
      <c r="E1052" s="3">
        <v>50.95171</v>
      </c>
      <c r="F1052" s="3">
        <v>1371</v>
      </c>
      <c r="G1052" s="3">
        <v>21.47562</v>
      </c>
      <c r="H1052" s="3">
        <v>700</v>
      </c>
      <c r="I1052" s="3">
        <v>10.004654</v>
      </c>
      <c r="J1052" s="3">
        <v>330</v>
      </c>
      <c r="K1052" s="3">
        <v>6.724823</v>
      </c>
      <c r="L1052" s="3">
        <v>237</v>
      </c>
      <c r="M1052" s="3">
        <v>9.419465</v>
      </c>
      <c r="N1052">
        <v>299</v>
      </c>
      <c r="O1052">
        <v>0.000205308213355826</v>
      </c>
      <c r="P1052">
        <v>-2.60560525996366</v>
      </c>
      <c r="Q1052" t="s">
        <v>131</v>
      </c>
      <c r="R1052" t="s">
        <v>136</v>
      </c>
      <c r="S1052" t="s">
        <v>136</v>
      </c>
      <c r="T1052" t="s">
        <v>136</v>
      </c>
      <c r="U1052" t="s">
        <v>136</v>
      </c>
      <c r="V1052" t="s">
        <v>136</v>
      </c>
      <c r="W1052" t="s">
        <v>136</v>
      </c>
      <c r="X1052" t="s">
        <v>136</v>
      </c>
      <c r="Y1052" t="s">
        <v>136</v>
      </c>
      <c r="Z1052" t="s">
        <v>136</v>
      </c>
      <c r="AA1052" t="s">
        <v>248</v>
      </c>
      <c r="AB1052" t="s">
        <v>242</v>
      </c>
      <c r="AC1052" t="s">
        <v>136</v>
      </c>
      <c r="AD1052" t="s">
        <v>136</v>
      </c>
    </row>
    <row r="1053" spans="1:30">
      <c r="A1053" t="s">
        <v>5226</v>
      </c>
      <c r="B1053" t="s">
        <v>5226</v>
      </c>
      <c r="C1053" s="3">
        <v>0.352011</v>
      </c>
      <c r="D1053" s="3">
        <v>33</v>
      </c>
      <c r="E1053" s="3">
        <v>0.194156</v>
      </c>
      <c r="F1053" s="3">
        <v>16</v>
      </c>
      <c r="G1053" s="3">
        <v>0.384032</v>
      </c>
      <c r="H1053" s="3">
        <v>39</v>
      </c>
      <c r="I1053" s="3">
        <v>3.173717</v>
      </c>
      <c r="J1053" s="3">
        <v>320</v>
      </c>
      <c r="K1053" s="3">
        <v>2.785485</v>
      </c>
      <c r="L1053" s="3">
        <v>300</v>
      </c>
      <c r="M1053" s="3">
        <v>2.587936</v>
      </c>
      <c r="N1053">
        <v>252</v>
      </c>
      <c r="O1053" s="16">
        <v>1.37499243200786e-9</v>
      </c>
      <c r="P1053">
        <v>2.51868424346803</v>
      </c>
      <c r="Q1053" t="s">
        <v>157</v>
      </c>
      <c r="R1053" t="s">
        <v>190</v>
      </c>
      <c r="S1053" t="s">
        <v>191</v>
      </c>
      <c r="T1053" t="s">
        <v>262</v>
      </c>
      <c r="U1053" t="s">
        <v>5227</v>
      </c>
      <c r="V1053" t="s">
        <v>136</v>
      </c>
      <c r="W1053" t="s">
        <v>136</v>
      </c>
      <c r="X1053" t="s">
        <v>136</v>
      </c>
      <c r="Y1053" t="s">
        <v>181</v>
      </c>
      <c r="Z1053" t="s">
        <v>5228</v>
      </c>
      <c r="AA1053" t="s">
        <v>83</v>
      </c>
      <c r="AB1053" t="s">
        <v>191</v>
      </c>
      <c r="AC1053" t="s">
        <v>5229</v>
      </c>
      <c r="AD1053" t="s">
        <v>195</v>
      </c>
    </row>
    <row r="1054" spans="1:30">
      <c r="A1054" t="s">
        <v>5230</v>
      </c>
      <c r="B1054" t="s">
        <v>5230</v>
      </c>
      <c r="C1054" s="3">
        <v>0.084655</v>
      </c>
      <c r="D1054" s="3">
        <v>7</v>
      </c>
      <c r="E1054" s="3">
        <v>0.231867</v>
      </c>
      <c r="F1054" s="3">
        <v>17</v>
      </c>
      <c r="G1054" s="3">
        <v>0.235732</v>
      </c>
      <c r="H1054" s="3">
        <v>21</v>
      </c>
      <c r="I1054" s="3">
        <v>1.754335</v>
      </c>
      <c r="J1054" s="3">
        <v>157</v>
      </c>
      <c r="K1054" s="3">
        <v>1.190372</v>
      </c>
      <c r="L1054" s="3">
        <v>114</v>
      </c>
      <c r="M1054" s="3">
        <v>1.893681</v>
      </c>
      <c r="N1054">
        <v>163</v>
      </c>
      <c r="O1054">
        <v>0.00308668770347518</v>
      </c>
      <c r="P1054">
        <v>2.21440667092408</v>
      </c>
      <c r="Q1054" t="s">
        <v>157</v>
      </c>
      <c r="R1054" t="s">
        <v>190</v>
      </c>
      <c r="S1054" t="s">
        <v>191</v>
      </c>
      <c r="T1054" t="s">
        <v>1016</v>
      </c>
      <c r="U1054" t="s">
        <v>5231</v>
      </c>
      <c r="V1054" t="s">
        <v>136</v>
      </c>
      <c r="W1054" t="s">
        <v>254</v>
      </c>
      <c r="X1054" t="s">
        <v>255</v>
      </c>
      <c r="Y1054" t="s">
        <v>181</v>
      </c>
      <c r="Z1054" t="s">
        <v>5232</v>
      </c>
      <c r="AA1054" t="s">
        <v>83</v>
      </c>
      <c r="AB1054" t="s">
        <v>191</v>
      </c>
      <c r="AC1054" t="s">
        <v>5233</v>
      </c>
      <c r="AD1054" t="s">
        <v>195</v>
      </c>
    </row>
    <row r="1055" spans="1:30">
      <c r="A1055" t="s">
        <v>5234</v>
      </c>
      <c r="B1055" t="s">
        <v>5234</v>
      </c>
      <c r="C1055" s="3">
        <v>4.027217</v>
      </c>
      <c r="D1055" s="3">
        <v>135</v>
      </c>
      <c r="E1055" s="3">
        <v>1.345631</v>
      </c>
      <c r="F1055" s="3">
        <v>40</v>
      </c>
      <c r="G1055" s="3">
        <v>4.269043</v>
      </c>
      <c r="H1055" s="3">
        <v>153</v>
      </c>
      <c r="I1055" s="3">
        <v>22.996284</v>
      </c>
      <c r="J1055" s="3">
        <v>832</v>
      </c>
      <c r="K1055" s="3">
        <v>33.605385</v>
      </c>
      <c r="L1055" s="3">
        <v>1298</v>
      </c>
      <c r="M1055" s="3">
        <v>8.643201</v>
      </c>
      <c r="N1055">
        <v>301</v>
      </c>
      <c r="O1055">
        <v>0.00107823385502609</v>
      </c>
      <c r="P1055">
        <v>2.10390064624411</v>
      </c>
      <c r="Q1055" t="s">
        <v>157</v>
      </c>
      <c r="R1055" t="s">
        <v>186</v>
      </c>
      <c r="S1055" t="s">
        <v>187</v>
      </c>
      <c r="T1055" t="s">
        <v>437</v>
      </c>
      <c r="U1055" t="s">
        <v>5235</v>
      </c>
      <c r="V1055" t="s">
        <v>439</v>
      </c>
      <c r="W1055" t="s">
        <v>186</v>
      </c>
      <c r="X1055" t="s">
        <v>187</v>
      </c>
      <c r="Y1055" t="s">
        <v>3497</v>
      </c>
      <c r="Z1055" t="s">
        <v>5236</v>
      </c>
      <c r="AA1055" t="s">
        <v>209</v>
      </c>
      <c r="AB1055" t="s">
        <v>187</v>
      </c>
      <c r="AC1055" t="s">
        <v>5237</v>
      </c>
      <c r="AD1055" t="s">
        <v>443</v>
      </c>
    </row>
    <row r="1056" spans="1:30">
      <c r="A1056" t="s">
        <v>5238</v>
      </c>
      <c r="B1056" t="s">
        <v>5238</v>
      </c>
      <c r="C1056" s="3">
        <v>0.062835</v>
      </c>
      <c r="D1056" s="3">
        <v>4</v>
      </c>
      <c r="E1056" s="3">
        <v>0</v>
      </c>
      <c r="F1056" s="3">
        <v>0</v>
      </c>
      <c r="G1056" s="3">
        <v>0.121769</v>
      </c>
      <c r="H1056" s="3">
        <v>8</v>
      </c>
      <c r="I1056" s="3">
        <v>1.649992</v>
      </c>
      <c r="J1056" s="3">
        <v>98</v>
      </c>
      <c r="K1056" s="3">
        <v>2.154997</v>
      </c>
      <c r="L1056" s="3">
        <v>137</v>
      </c>
      <c r="M1056" s="3">
        <v>1.167998</v>
      </c>
      <c r="N1056">
        <v>67</v>
      </c>
      <c r="O1056" s="16">
        <v>1.72728316714917e-5</v>
      </c>
      <c r="P1056">
        <v>3.67929027918191</v>
      </c>
      <c r="Q1056" t="s">
        <v>157</v>
      </c>
      <c r="R1056" t="s">
        <v>136</v>
      </c>
      <c r="S1056" t="s">
        <v>136</v>
      </c>
      <c r="T1056" t="s">
        <v>136</v>
      </c>
      <c r="U1056" t="s">
        <v>136</v>
      </c>
      <c r="V1056" t="s">
        <v>136</v>
      </c>
      <c r="W1056" t="s">
        <v>136</v>
      </c>
      <c r="X1056" t="s">
        <v>136</v>
      </c>
      <c r="Y1056" t="s">
        <v>136</v>
      </c>
      <c r="Z1056" t="s">
        <v>136</v>
      </c>
      <c r="AA1056" t="s">
        <v>164</v>
      </c>
      <c r="AB1056" t="s">
        <v>165</v>
      </c>
      <c r="AC1056" t="s">
        <v>5239</v>
      </c>
      <c r="AD1056" t="s">
        <v>136</v>
      </c>
    </row>
    <row r="1057" spans="1:30">
      <c r="A1057" t="s">
        <v>5240</v>
      </c>
      <c r="B1057" t="s">
        <v>5240</v>
      </c>
      <c r="C1057" s="3">
        <v>0.314003</v>
      </c>
      <c r="D1057" s="3">
        <v>18</v>
      </c>
      <c r="E1057" s="3">
        <v>0.438015</v>
      </c>
      <c r="F1057" s="3">
        <v>22</v>
      </c>
      <c r="G1057" s="3">
        <v>0.759783</v>
      </c>
      <c r="H1057" s="3">
        <v>46</v>
      </c>
      <c r="I1057" s="3">
        <v>6.088683</v>
      </c>
      <c r="J1057" s="3">
        <v>368</v>
      </c>
      <c r="K1057" s="3">
        <v>5.175329</v>
      </c>
      <c r="L1057" s="3">
        <v>334</v>
      </c>
      <c r="M1057" s="3">
        <v>2.735209</v>
      </c>
      <c r="N1057">
        <v>159</v>
      </c>
      <c r="O1057">
        <v>0.00016190879672338</v>
      </c>
      <c r="P1057">
        <v>2.37550527212383</v>
      </c>
      <c r="Q1057" t="s">
        <v>157</v>
      </c>
      <c r="R1057" t="s">
        <v>241</v>
      </c>
      <c r="S1057" t="s">
        <v>242</v>
      </c>
      <c r="T1057" t="s">
        <v>5241</v>
      </c>
      <c r="U1057" t="s">
        <v>5242</v>
      </c>
      <c r="V1057" t="s">
        <v>4201</v>
      </c>
      <c r="W1057" t="s">
        <v>325</v>
      </c>
      <c r="X1057" t="s">
        <v>326</v>
      </c>
      <c r="Y1057" t="s">
        <v>4202</v>
      </c>
      <c r="Z1057" t="s">
        <v>5243</v>
      </c>
      <c r="AA1057" t="s">
        <v>248</v>
      </c>
      <c r="AB1057" t="s">
        <v>242</v>
      </c>
      <c r="AC1057" t="s">
        <v>5244</v>
      </c>
      <c r="AD1057" t="s">
        <v>5245</v>
      </c>
    </row>
    <row r="1058" spans="1:30">
      <c r="A1058" t="s">
        <v>5246</v>
      </c>
      <c r="B1058" t="s">
        <v>5246</v>
      </c>
      <c r="C1058" s="3">
        <v>1.831028</v>
      </c>
      <c r="D1058" s="3">
        <v>96</v>
      </c>
      <c r="E1058" s="3">
        <v>6.198773</v>
      </c>
      <c r="F1058" s="3">
        <v>288</v>
      </c>
      <c r="G1058" s="3">
        <v>1.355211</v>
      </c>
      <c r="H1058" s="3">
        <v>77</v>
      </c>
      <c r="I1058" s="3">
        <v>0.549943</v>
      </c>
      <c r="J1058" s="3">
        <v>32</v>
      </c>
      <c r="K1058" s="3">
        <v>0.339106</v>
      </c>
      <c r="L1058" s="3">
        <v>21</v>
      </c>
      <c r="M1058" s="3">
        <v>1.296555</v>
      </c>
      <c r="N1058">
        <v>71</v>
      </c>
      <c r="O1058">
        <v>0.004003872960902</v>
      </c>
      <c r="P1058">
        <v>-2.7472624360343</v>
      </c>
      <c r="Q1058" t="s">
        <v>131</v>
      </c>
      <c r="R1058" t="s">
        <v>136</v>
      </c>
      <c r="S1058" t="s">
        <v>136</v>
      </c>
      <c r="T1058" t="s">
        <v>5247</v>
      </c>
      <c r="U1058" t="s">
        <v>5248</v>
      </c>
      <c r="V1058" t="s">
        <v>976</v>
      </c>
      <c r="W1058" t="s">
        <v>594</v>
      </c>
      <c r="X1058" t="s">
        <v>165</v>
      </c>
      <c r="Y1058" t="s">
        <v>5249</v>
      </c>
      <c r="Z1058" t="s">
        <v>5250</v>
      </c>
      <c r="AA1058" t="s">
        <v>174</v>
      </c>
      <c r="AB1058" t="s">
        <v>171</v>
      </c>
      <c r="AC1058" t="s">
        <v>5251</v>
      </c>
      <c r="AD1058" t="s">
        <v>144</v>
      </c>
    </row>
    <row r="1059" spans="1:30">
      <c r="A1059" t="s">
        <v>5252</v>
      </c>
      <c r="B1059" t="s">
        <v>5252</v>
      </c>
      <c r="C1059" s="3">
        <v>2.884414</v>
      </c>
      <c r="D1059" s="3">
        <v>66</v>
      </c>
      <c r="E1059" s="3">
        <v>17.871431</v>
      </c>
      <c r="F1059" s="3">
        <v>362</v>
      </c>
      <c r="G1059" s="3">
        <v>3.859267</v>
      </c>
      <c r="H1059" s="3">
        <v>95</v>
      </c>
      <c r="I1059" s="3">
        <v>0</v>
      </c>
      <c r="J1059" s="3">
        <v>0</v>
      </c>
      <c r="K1059" s="3">
        <v>0</v>
      </c>
      <c r="L1059" s="3">
        <v>0</v>
      </c>
      <c r="M1059" s="3">
        <v>0.16597</v>
      </c>
      <c r="N1059">
        <v>4</v>
      </c>
      <c r="O1059" s="16">
        <v>9.56734641303979e-9</v>
      </c>
      <c r="P1059">
        <v>-6.56610159957398</v>
      </c>
      <c r="Q1059" t="s">
        <v>131</v>
      </c>
      <c r="R1059" t="s">
        <v>136</v>
      </c>
      <c r="S1059" t="s">
        <v>136</v>
      </c>
      <c r="T1059" t="s">
        <v>5253</v>
      </c>
      <c r="U1059" t="s">
        <v>5254</v>
      </c>
      <c r="V1059" t="s">
        <v>351</v>
      </c>
      <c r="W1059" t="s">
        <v>136</v>
      </c>
      <c r="X1059" t="s">
        <v>136</v>
      </c>
      <c r="Y1059" t="s">
        <v>1980</v>
      </c>
      <c r="Z1059" t="s">
        <v>5255</v>
      </c>
      <c r="AA1059" t="s">
        <v>164</v>
      </c>
      <c r="AB1059" t="s">
        <v>165</v>
      </c>
      <c r="AC1059" t="s">
        <v>5256</v>
      </c>
      <c r="AD1059" t="s">
        <v>5257</v>
      </c>
    </row>
    <row r="1060" spans="1:30">
      <c r="A1060" t="s">
        <v>5258</v>
      </c>
      <c r="B1060" t="s">
        <v>136</v>
      </c>
      <c r="C1060" s="3">
        <v>47.262077</v>
      </c>
      <c r="D1060" s="3">
        <v>1201</v>
      </c>
      <c r="E1060" s="3">
        <v>74.581512</v>
      </c>
      <c r="F1060" s="3">
        <v>1678</v>
      </c>
      <c r="G1060" s="3">
        <v>47.33474</v>
      </c>
      <c r="H1060" s="3">
        <v>1289</v>
      </c>
      <c r="I1060" s="3">
        <v>11.89164</v>
      </c>
      <c r="J1060" s="3">
        <v>328</v>
      </c>
      <c r="K1060" s="3">
        <v>12.211136</v>
      </c>
      <c r="L1060" s="3">
        <v>360</v>
      </c>
      <c r="M1060" s="3">
        <v>30.716696</v>
      </c>
      <c r="N1060">
        <v>815</v>
      </c>
      <c r="O1060">
        <v>0.00103443970822032</v>
      </c>
      <c r="P1060">
        <v>-2.28942776391952</v>
      </c>
      <c r="Q1060" t="s">
        <v>131</v>
      </c>
      <c r="R1060" t="s">
        <v>136</v>
      </c>
      <c r="S1060" t="s">
        <v>136</v>
      </c>
      <c r="T1060" t="s">
        <v>5259</v>
      </c>
      <c r="U1060" t="s">
        <v>5260</v>
      </c>
      <c r="V1060" t="s">
        <v>2106</v>
      </c>
      <c r="W1060" t="s">
        <v>170</v>
      </c>
      <c r="X1060" t="s">
        <v>171</v>
      </c>
      <c r="Y1060" t="s">
        <v>5261</v>
      </c>
      <c r="Z1060" t="s">
        <v>136</v>
      </c>
      <c r="AA1060" t="s">
        <v>174</v>
      </c>
      <c r="AB1060" t="s">
        <v>171</v>
      </c>
      <c r="AC1060" t="s">
        <v>5262</v>
      </c>
      <c r="AD1060" t="s">
        <v>3623</v>
      </c>
    </row>
    <row r="1061" spans="1:30">
      <c r="A1061" t="s">
        <v>5263</v>
      </c>
      <c r="B1061" t="s">
        <v>5263</v>
      </c>
      <c r="C1061" s="3">
        <v>38.055279</v>
      </c>
      <c r="D1061" s="3">
        <v>2741</v>
      </c>
      <c r="E1061" s="3">
        <v>73.796227</v>
      </c>
      <c r="F1061" s="3">
        <v>4707</v>
      </c>
      <c r="G1061" s="3">
        <v>36.22694</v>
      </c>
      <c r="H1061" s="3">
        <v>2797</v>
      </c>
      <c r="I1061" s="3">
        <v>12.335041</v>
      </c>
      <c r="J1061" s="3">
        <v>964</v>
      </c>
      <c r="K1061" s="3">
        <v>5.7843</v>
      </c>
      <c r="L1061" s="3">
        <v>483</v>
      </c>
      <c r="M1061" s="3">
        <v>17.87521</v>
      </c>
      <c r="N1061">
        <v>1344</v>
      </c>
      <c r="O1061">
        <v>0.000157076290007864</v>
      </c>
      <c r="P1061">
        <v>-2.73271996484098</v>
      </c>
      <c r="Q1061" t="s">
        <v>131</v>
      </c>
      <c r="R1061" t="s">
        <v>136</v>
      </c>
      <c r="S1061" t="s">
        <v>136</v>
      </c>
      <c r="T1061" t="s">
        <v>5264</v>
      </c>
      <c r="U1061" t="s">
        <v>136</v>
      </c>
      <c r="V1061" t="s">
        <v>136</v>
      </c>
      <c r="W1061" t="s">
        <v>218</v>
      </c>
      <c r="X1061" t="s">
        <v>219</v>
      </c>
      <c r="Y1061" t="s">
        <v>5265</v>
      </c>
      <c r="Z1061" t="s">
        <v>5266</v>
      </c>
      <c r="AA1061" t="s">
        <v>686</v>
      </c>
      <c r="AB1061" t="s">
        <v>219</v>
      </c>
      <c r="AC1061" t="s">
        <v>5267</v>
      </c>
      <c r="AD1061" t="s">
        <v>281</v>
      </c>
    </row>
    <row r="1062" spans="1:30">
      <c r="A1062" t="s">
        <v>5268</v>
      </c>
      <c r="B1062" t="s">
        <v>5268</v>
      </c>
      <c r="C1062" s="3">
        <v>0.322658</v>
      </c>
      <c r="D1062" s="3">
        <v>45</v>
      </c>
      <c r="E1062" s="3">
        <v>0</v>
      </c>
      <c r="F1062" s="3">
        <v>0</v>
      </c>
      <c r="G1062" s="3">
        <v>0.495136</v>
      </c>
      <c r="H1062" s="3">
        <v>74</v>
      </c>
      <c r="I1062" s="3">
        <v>4.74674</v>
      </c>
      <c r="J1062" s="3">
        <v>711</v>
      </c>
      <c r="K1062" s="3">
        <v>6.789705</v>
      </c>
      <c r="L1062" s="3">
        <v>1086</v>
      </c>
      <c r="M1062" s="3">
        <v>1.25918</v>
      </c>
      <c r="N1062">
        <v>182</v>
      </c>
      <c r="O1062">
        <v>0.0053767841947516</v>
      </c>
      <c r="P1062">
        <v>3.04241698477488</v>
      </c>
      <c r="Q1062" t="s">
        <v>157</v>
      </c>
      <c r="R1062" t="s">
        <v>136</v>
      </c>
      <c r="S1062" t="s">
        <v>136</v>
      </c>
      <c r="T1062" t="s">
        <v>136</v>
      </c>
      <c r="U1062" t="s">
        <v>136</v>
      </c>
      <c r="V1062" t="s">
        <v>136</v>
      </c>
      <c r="W1062" t="s">
        <v>136</v>
      </c>
      <c r="X1062" t="s">
        <v>136</v>
      </c>
      <c r="Y1062" t="s">
        <v>136</v>
      </c>
      <c r="Z1062" t="s">
        <v>136</v>
      </c>
      <c r="AA1062" t="s">
        <v>164</v>
      </c>
      <c r="AB1062" t="s">
        <v>165</v>
      </c>
      <c r="AC1062" t="s">
        <v>5269</v>
      </c>
      <c r="AD1062" t="s">
        <v>136</v>
      </c>
    </row>
    <row r="1063" spans="1:30">
      <c r="A1063" t="s">
        <v>5270</v>
      </c>
      <c r="B1063" t="s">
        <v>136</v>
      </c>
      <c r="C1063" s="3">
        <v>0.205501</v>
      </c>
      <c r="D1063" s="3">
        <v>5</v>
      </c>
      <c r="E1063" s="3">
        <v>0</v>
      </c>
      <c r="F1063" s="3">
        <v>0</v>
      </c>
      <c r="G1063" s="3">
        <v>0</v>
      </c>
      <c r="H1063" s="3">
        <v>0</v>
      </c>
      <c r="I1063" s="3">
        <v>4.745632</v>
      </c>
      <c r="J1063" s="3">
        <v>111</v>
      </c>
      <c r="K1063" s="3">
        <v>4.290713</v>
      </c>
      <c r="L1063" s="3">
        <v>93</v>
      </c>
      <c r="M1063" s="3">
        <v>1.882983</v>
      </c>
      <c r="N1063">
        <v>43</v>
      </c>
      <c r="O1063" s="16">
        <v>8.5211376411473e-5</v>
      </c>
      <c r="P1063">
        <v>4.23638914850852</v>
      </c>
      <c r="Q1063" t="s">
        <v>157</v>
      </c>
      <c r="R1063" t="s">
        <v>136</v>
      </c>
      <c r="S1063" t="s">
        <v>136</v>
      </c>
      <c r="T1063" t="s">
        <v>136</v>
      </c>
      <c r="U1063" t="s">
        <v>136</v>
      </c>
      <c r="V1063" t="s">
        <v>136</v>
      </c>
      <c r="W1063" t="s">
        <v>136</v>
      </c>
      <c r="X1063" t="s">
        <v>136</v>
      </c>
      <c r="Y1063" t="s">
        <v>2204</v>
      </c>
      <c r="Z1063" t="s">
        <v>136</v>
      </c>
      <c r="AA1063" t="s">
        <v>136</v>
      </c>
      <c r="AB1063" t="s">
        <v>136</v>
      </c>
      <c r="AC1063" t="s">
        <v>5271</v>
      </c>
      <c r="AD1063" t="s">
        <v>136</v>
      </c>
    </row>
    <row r="1064" spans="1:30">
      <c r="A1064" t="s">
        <v>5272</v>
      </c>
      <c r="B1064" t="s">
        <v>5272</v>
      </c>
      <c r="C1064" s="3">
        <v>0.229495</v>
      </c>
      <c r="D1064" s="3">
        <v>23</v>
      </c>
      <c r="E1064" s="3">
        <v>0.262205</v>
      </c>
      <c r="F1064" s="3">
        <v>23</v>
      </c>
      <c r="G1064" s="3">
        <v>0.256727</v>
      </c>
      <c r="H1064" s="3">
        <v>27</v>
      </c>
      <c r="I1064" s="3">
        <v>2.569963</v>
      </c>
      <c r="J1064" s="3">
        <v>269</v>
      </c>
      <c r="K1064" s="3">
        <v>17.11471</v>
      </c>
      <c r="L1064" s="3">
        <v>1906</v>
      </c>
      <c r="M1064" s="3">
        <v>1.502656</v>
      </c>
      <c r="N1064">
        <v>151</v>
      </c>
      <c r="O1064" s="16">
        <v>7.51625232054568e-5</v>
      </c>
      <c r="P1064">
        <v>3.66835311053714</v>
      </c>
      <c r="Q1064" t="s">
        <v>157</v>
      </c>
      <c r="R1064" t="s">
        <v>136</v>
      </c>
      <c r="S1064" t="s">
        <v>136</v>
      </c>
      <c r="T1064" t="s">
        <v>865</v>
      </c>
      <c r="U1064" t="s">
        <v>5273</v>
      </c>
      <c r="V1064" t="s">
        <v>136</v>
      </c>
      <c r="W1064" t="s">
        <v>594</v>
      </c>
      <c r="X1064" t="s">
        <v>165</v>
      </c>
      <c r="Y1064" t="s">
        <v>5274</v>
      </c>
      <c r="Z1064" t="s">
        <v>5275</v>
      </c>
      <c r="AA1064" t="s">
        <v>141</v>
      </c>
      <c r="AB1064" t="s">
        <v>142</v>
      </c>
      <c r="AC1064" t="s">
        <v>5276</v>
      </c>
      <c r="AD1064" t="s">
        <v>281</v>
      </c>
    </row>
    <row r="1065" spans="1:30">
      <c r="A1065" t="s">
        <v>5277</v>
      </c>
      <c r="B1065" t="s">
        <v>5277</v>
      </c>
      <c r="C1065" s="3">
        <v>1254.445923</v>
      </c>
      <c r="D1065" s="3">
        <v>95866</v>
      </c>
      <c r="E1065" s="3">
        <v>5566.996094</v>
      </c>
      <c r="F1065" s="3">
        <v>376859</v>
      </c>
      <c r="G1065" s="3">
        <v>2803.225098</v>
      </c>
      <c r="H1065" s="3">
        <v>229688</v>
      </c>
      <c r="I1065" s="3">
        <v>34.896286</v>
      </c>
      <c r="J1065" s="3">
        <v>2893</v>
      </c>
      <c r="K1065" s="3">
        <v>140.587891</v>
      </c>
      <c r="L1065" s="3">
        <v>12444</v>
      </c>
      <c r="M1065" s="3">
        <v>175.566757</v>
      </c>
      <c r="N1065">
        <v>14009</v>
      </c>
      <c r="O1065" s="16">
        <v>1.31325406735291e-9</v>
      </c>
      <c r="P1065">
        <v>-5.16854227351527</v>
      </c>
      <c r="Q1065" t="s">
        <v>131</v>
      </c>
      <c r="R1065" t="s">
        <v>241</v>
      </c>
      <c r="S1065" t="s">
        <v>242</v>
      </c>
      <c r="T1065" t="s">
        <v>243</v>
      </c>
      <c r="U1065" t="s">
        <v>5278</v>
      </c>
      <c r="V1065" t="s">
        <v>473</v>
      </c>
      <c r="W1065" t="s">
        <v>136</v>
      </c>
      <c r="X1065" t="s">
        <v>136</v>
      </c>
      <c r="Y1065" t="s">
        <v>5279</v>
      </c>
      <c r="Z1065" t="s">
        <v>5280</v>
      </c>
      <c r="AA1065" t="s">
        <v>248</v>
      </c>
      <c r="AB1065" t="s">
        <v>242</v>
      </c>
      <c r="AC1065" t="s">
        <v>5281</v>
      </c>
      <c r="AD1065" t="s">
        <v>250</v>
      </c>
    </row>
    <row r="1066" spans="1:30">
      <c r="A1066" t="s">
        <v>5282</v>
      </c>
      <c r="B1066" t="s">
        <v>5282</v>
      </c>
      <c r="C1066" s="3">
        <v>2.615028</v>
      </c>
      <c r="D1066" s="3">
        <v>116</v>
      </c>
      <c r="E1066" s="3">
        <v>0.280533</v>
      </c>
      <c r="F1066" s="3">
        <v>11</v>
      </c>
      <c r="G1066" s="3">
        <v>2.53302</v>
      </c>
      <c r="H1066" s="3">
        <v>120</v>
      </c>
      <c r="I1066" s="3">
        <v>38.619236</v>
      </c>
      <c r="J1066" s="3">
        <v>1850</v>
      </c>
      <c r="K1066" s="3">
        <v>19.000664</v>
      </c>
      <c r="L1066" s="3">
        <v>972</v>
      </c>
      <c r="M1066" s="3">
        <v>10.607181</v>
      </c>
      <c r="N1066">
        <v>490</v>
      </c>
      <c r="O1066" s="16">
        <v>8.33771919161862e-5</v>
      </c>
      <c r="P1066">
        <v>2.95744782408022</v>
      </c>
      <c r="Q1066" t="s">
        <v>157</v>
      </c>
      <c r="R1066" t="s">
        <v>136</v>
      </c>
      <c r="S1066" t="s">
        <v>136</v>
      </c>
      <c r="T1066" t="s">
        <v>1258</v>
      </c>
      <c r="U1066" t="s">
        <v>5283</v>
      </c>
      <c r="V1066" t="s">
        <v>1260</v>
      </c>
      <c r="W1066" t="s">
        <v>136</v>
      </c>
      <c r="X1066" t="s">
        <v>136</v>
      </c>
      <c r="Y1066" t="s">
        <v>1261</v>
      </c>
      <c r="Z1066" t="s">
        <v>5284</v>
      </c>
      <c r="AA1066" t="s">
        <v>248</v>
      </c>
      <c r="AB1066" t="s">
        <v>242</v>
      </c>
      <c r="AC1066" t="s">
        <v>5285</v>
      </c>
      <c r="AD1066" t="s">
        <v>1264</v>
      </c>
    </row>
    <row r="1067" spans="1:30">
      <c r="A1067" t="s">
        <v>5286</v>
      </c>
      <c r="B1067" t="s">
        <v>136</v>
      </c>
      <c r="C1067" s="3">
        <v>0.510616</v>
      </c>
      <c r="D1067" s="3">
        <v>10</v>
      </c>
      <c r="E1067" s="3">
        <v>0.164507</v>
      </c>
      <c r="F1067" s="3">
        <v>3</v>
      </c>
      <c r="G1067" s="3">
        <v>0.384704</v>
      </c>
      <c r="H1067" s="3">
        <v>8</v>
      </c>
      <c r="I1067" s="3">
        <v>45.001408</v>
      </c>
      <c r="J1067" s="3">
        <v>935</v>
      </c>
      <c r="K1067" s="3">
        <v>33.089867</v>
      </c>
      <c r="L1067" s="3">
        <v>735</v>
      </c>
      <c r="M1067" s="3">
        <v>81.405472</v>
      </c>
      <c r="N1067">
        <v>1628</v>
      </c>
      <c r="O1067" s="16">
        <v>1.98313039173362e-25</v>
      </c>
      <c r="P1067">
        <v>6.31144743718927</v>
      </c>
      <c r="Q1067" t="s">
        <v>157</v>
      </c>
      <c r="R1067" t="s">
        <v>136</v>
      </c>
      <c r="S1067" t="s">
        <v>136</v>
      </c>
      <c r="T1067" t="s">
        <v>136</v>
      </c>
      <c r="U1067" t="s">
        <v>136</v>
      </c>
      <c r="V1067" t="s">
        <v>136</v>
      </c>
      <c r="W1067" t="s">
        <v>136</v>
      </c>
      <c r="X1067" t="s">
        <v>136</v>
      </c>
      <c r="Y1067" t="s">
        <v>136</v>
      </c>
      <c r="Z1067" t="s">
        <v>136</v>
      </c>
      <c r="AA1067" t="s">
        <v>136</v>
      </c>
      <c r="AB1067" t="s">
        <v>136</v>
      </c>
      <c r="AC1067" t="s">
        <v>136</v>
      </c>
      <c r="AD1067" t="s">
        <v>136</v>
      </c>
    </row>
    <row r="1068" spans="1:30">
      <c r="A1068" t="s">
        <v>5287</v>
      </c>
      <c r="B1068" t="s">
        <v>5287</v>
      </c>
      <c r="C1068" s="3">
        <v>3.474462</v>
      </c>
      <c r="D1068" s="3">
        <v>105</v>
      </c>
      <c r="E1068" s="3">
        <v>0.539882</v>
      </c>
      <c r="F1068" s="3">
        <v>15</v>
      </c>
      <c r="G1068" s="3">
        <v>3.161365</v>
      </c>
      <c r="H1068" s="3">
        <v>102</v>
      </c>
      <c r="I1068" s="3">
        <v>22.857178</v>
      </c>
      <c r="J1068" s="3">
        <v>746</v>
      </c>
      <c r="K1068" s="3">
        <v>30.328672</v>
      </c>
      <c r="L1068" s="3">
        <v>1057</v>
      </c>
      <c r="M1068" s="3">
        <v>12.149672</v>
      </c>
      <c r="N1068">
        <v>382</v>
      </c>
      <c r="O1068" s="16">
        <v>7.7779805112707e-5</v>
      </c>
      <c r="P1068">
        <v>2.56598254113569</v>
      </c>
      <c r="Q1068" t="s">
        <v>157</v>
      </c>
      <c r="R1068" t="s">
        <v>136</v>
      </c>
      <c r="S1068" t="s">
        <v>136</v>
      </c>
      <c r="T1068" t="s">
        <v>5288</v>
      </c>
      <c r="U1068" t="s">
        <v>5289</v>
      </c>
      <c r="V1068" t="s">
        <v>136</v>
      </c>
      <c r="W1068" t="s">
        <v>305</v>
      </c>
      <c r="X1068" t="s">
        <v>142</v>
      </c>
      <c r="Y1068" t="s">
        <v>5290</v>
      </c>
      <c r="Z1068" t="s">
        <v>5291</v>
      </c>
      <c r="AA1068" t="s">
        <v>209</v>
      </c>
      <c r="AB1068" t="s">
        <v>187</v>
      </c>
      <c r="AC1068" t="s">
        <v>5292</v>
      </c>
      <c r="AD1068" t="s">
        <v>5293</v>
      </c>
    </row>
    <row r="1069" spans="1:30">
      <c r="A1069" t="s">
        <v>5294</v>
      </c>
      <c r="B1069" t="s">
        <v>5294</v>
      </c>
      <c r="C1069" s="3">
        <v>0.359009</v>
      </c>
      <c r="D1069" s="3">
        <v>10</v>
      </c>
      <c r="E1069" s="3">
        <v>0</v>
      </c>
      <c r="F1069" s="3">
        <v>0</v>
      </c>
      <c r="G1069" s="3">
        <v>0.470334</v>
      </c>
      <c r="H1069" s="3">
        <v>14</v>
      </c>
      <c r="I1069" s="3">
        <v>4.216444</v>
      </c>
      <c r="J1069" s="3">
        <v>126</v>
      </c>
      <c r="K1069" s="3">
        <v>9.354021</v>
      </c>
      <c r="L1069" s="3">
        <v>299</v>
      </c>
      <c r="M1069" s="3">
        <v>1.689118</v>
      </c>
      <c r="N1069">
        <v>49</v>
      </c>
      <c r="O1069">
        <v>0.00102265280252916</v>
      </c>
      <c r="P1069">
        <v>3.29667647700563</v>
      </c>
      <c r="Q1069" t="s">
        <v>157</v>
      </c>
      <c r="R1069" t="s">
        <v>136</v>
      </c>
      <c r="S1069" t="s">
        <v>136</v>
      </c>
      <c r="T1069" t="s">
        <v>5295</v>
      </c>
      <c r="U1069" t="s">
        <v>5296</v>
      </c>
      <c r="V1069" t="s">
        <v>763</v>
      </c>
      <c r="W1069" t="s">
        <v>136</v>
      </c>
      <c r="X1069" t="s">
        <v>136</v>
      </c>
      <c r="Y1069" t="s">
        <v>5297</v>
      </c>
      <c r="Z1069" t="s">
        <v>5298</v>
      </c>
      <c r="AA1069" t="s">
        <v>141</v>
      </c>
      <c r="AB1069" t="s">
        <v>142</v>
      </c>
      <c r="AC1069" t="s">
        <v>5299</v>
      </c>
      <c r="AD1069" t="s">
        <v>5300</v>
      </c>
    </row>
    <row r="1070" spans="1:30">
      <c r="A1070" t="s">
        <v>5301</v>
      </c>
      <c r="B1070" t="s">
        <v>136</v>
      </c>
      <c r="C1070" s="3">
        <v>0.419025</v>
      </c>
      <c r="D1070" s="3">
        <v>9</v>
      </c>
      <c r="E1070" s="3">
        <v>0.114548</v>
      </c>
      <c r="F1070" s="3">
        <v>3</v>
      </c>
      <c r="G1070" s="3">
        <v>0.991899</v>
      </c>
      <c r="H1070" s="3">
        <v>23</v>
      </c>
      <c r="I1070" s="3">
        <v>7.702013</v>
      </c>
      <c r="J1070" s="3">
        <v>172</v>
      </c>
      <c r="K1070" s="3">
        <v>7.206436</v>
      </c>
      <c r="L1070" s="3">
        <v>172</v>
      </c>
      <c r="M1070" s="3">
        <v>4.702173</v>
      </c>
      <c r="N1070">
        <v>102</v>
      </c>
      <c r="O1070" s="16">
        <v>5.83329519214355e-5</v>
      </c>
      <c r="P1070">
        <v>2.83822775117693</v>
      </c>
      <c r="Q1070" t="s">
        <v>157</v>
      </c>
      <c r="R1070" t="s">
        <v>136</v>
      </c>
      <c r="S1070" t="s">
        <v>136</v>
      </c>
      <c r="T1070" t="s">
        <v>136</v>
      </c>
      <c r="U1070" t="s">
        <v>136</v>
      </c>
      <c r="V1070" t="s">
        <v>136</v>
      </c>
      <c r="W1070" t="s">
        <v>136</v>
      </c>
      <c r="X1070" t="s">
        <v>136</v>
      </c>
      <c r="Y1070" t="s">
        <v>136</v>
      </c>
      <c r="Z1070" t="s">
        <v>136</v>
      </c>
      <c r="AA1070" t="s">
        <v>136</v>
      </c>
      <c r="AB1070" t="s">
        <v>136</v>
      </c>
      <c r="AC1070" t="s">
        <v>136</v>
      </c>
      <c r="AD1070" t="s">
        <v>136</v>
      </c>
    </row>
    <row r="1071" spans="1:30">
      <c r="A1071" t="s">
        <v>5302</v>
      </c>
      <c r="B1071" t="s">
        <v>136</v>
      </c>
      <c r="C1071" s="3">
        <v>8.44498</v>
      </c>
      <c r="D1071" s="3">
        <v>271</v>
      </c>
      <c r="E1071" s="3">
        <v>19.540482</v>
      </c>
      <c r="F1071" s="3">
        <v>554</v>
      </c>
      <c r="G1071" s="3">
        <v>9.003637</v>
      </c>
      <c r="H1071" s="3">
        <v>309</v>
      </c>
      <c r="I1071" s="3">
        <v>0.223682</v>
      </c>
      <c r="J1071" s="3">
        <v>8</v>
      </c>
      <c r="K1071" s="3">
        <v>0.590621</v>
      </c>
      <c r="L1071" s="3">
        <v>22</v>
      </c>
      <c r="M1071" s="3">
        <v>0.595246</v>
      </c>
      <c r="N1071">
        <v>20</v>
      </c>
      <c r="O1071" s="16">
        <v>6.37800942036554e-12</v>
      </c>
      <c r="P1071">
        <v>-5.17682378718554</v>
      </c>
      <c r="Q1071" t="s">
        <v>131</v>
      </c>
      <c r="R1071" t="s">
        <v>136</v>
      </c>
      <c r="S1071" t="s">
        <v>136</v>
      </c>
      <c r="T1071" t="s">
        <v>136</v>
      </c>
      <c r="U1071" t="s">
        <v>136</v>
      </c>
      <c r="V1071" t="s">
        <v>136</v>
      </c>
      <c r="W1071" t="s">
        <v>136</v>
      </c>
      <c r="X1071" t="s">
        <v>136</v>
      </c>
      <c r="Y1071" t="s">
        <v>136</v>
      </c>
      <c r="Z1071" t="s">
        <v>136</v>
      </c>
      <c r="AA1071" t="s">
        <v>136</v>
      </c>
      <c r="AB1071" t="s">
        <v>136</v>
      </c>
      <c r="AC1071" t="s">
        <v>136</v>
      </c>
      <c r="AD1071" t="s">
        <v>136</v>
      </c>
    </row>
    <row r="1072" spans="1:30">
      <c r="A1072" t="s">
        <v>5303</v>
      </c>
      <c r="B1072" t="s">
        <v>5303</v>
      </c>
      <c r="C1072" s="3">
        <v>0</v>
      </c>
      <c r="D1072" s="3">
        <v>0</v>
      </c>
      <c r="E1072" s="3">
        <v>0.057089</v>
      </c>
      <c r="F1072" s="3">
        <v>2</v>
      </c>
      <c r="G1072" s="3">
        <v>0</v>
      </c>
      <c r="H1072" s="3">
        <v>0</v>
      </c>
      <c r="I1072" s="3">
        <v>1.627282</v>
      </c>
      <c r="J1072" s="3">
        <v>70</v>
      </c>
      <c r="K1072" s="3">
        <v>2.677216</v>
      </c>
      <c r="L1072" s="3">
        <v>123</v>
      </c>
      <c r="M1072" s="3">
        <v>1.314329</v>
      </c>
      <c r="N1072">
        <v>55</v>
      </c>
      <c r="O1072" s="16">
        <v>4.6329888668052e-6</v>
      </c>
      <c r="P1072">
        <v>4.92187986071955</v>
      </c>
      <c r="Q1072" t="s">
        <v>157</v>
      </c>
      <c r="R1072" t="s">
        <v>136</v>
      </c>
      <c r="S1072" t="s">
        <v>136</v>
      </c>
      <c r="T1072" t="s">
        <v>1258</v>
      </c>
      <c r="U1072" t="s">
        <v>5304</v>
      </c>
      <c r="V1072" t="s">
        <v>1260</v>
      </c>
      <c r="W1072" t="s">
        <v>136</v>
      </c>
      <c r="X1072" t="s">
        <v>136</v>
      </c>
      <c r="Y1072" t="s">
        <v>1261</v>
      </c>
      <c r="Z1072" t="s">
        <v>5305</v>
      </c>
      <c r="AA1072" t="s">
        <v>164</v>
      </c>
      <c r="AB1072" t="s">
        <v>165</v>
      </c>
      <c r="AC1072" t="s">
        <v>5306</v>
      </c>
      <c r="AD1072" t="s">
        <v>1264</v>
      </c>
    </row>
    <row r="1073" spans="1:30">
      <c r="A1073" t="s">
        <v>5307</v>
      </c>
      <c r="B1073" t="s">
        <v>5307</v>
      </c>
      <c r="C1073" s="3">
        <v>0.717291</v>
      </c>
      <c r="D1073" s="3">
        <v>23</v>
      </c>
      <c r="E1073" s="3">
        <v>0.209322</v>
      </c>
      <c r="F1073" s="3">
        <v>6</v>
      </c>
      <c r="G1073" s="3">
        <v>0.432098</v>
      </c>
      <c r="H1073" s="3">
        <v>15</v>
      </c>
      <c r="I1073" s="3">
        <v>4.455854</v>
      </c>
      <c r="J1073" s="3">
        <v>151</v>
      </c>
      <c r="K1073" s="3">
        <v>5.616663</v>
      </c>
      <c r="L1073" s="3">
        <v>204</v>
      </c>
      <c r="M1073" s="3">
        <v>3.178203</v>
      </c>
      <c r="N1073">
        <v>104</v>
      </c>
      <c r="O1073" s="16">
        <v>2.02296058319568e-5</v>
      </c>
      <c r="P1073">
        <v>2.56921343395062</v>
      </c>
      <c r="Q1073" t="s">
        <v>157</v>
      </c>
      <c r="R1073" t="s">
        <v>186</v>
      </c>
      <c r="S1073" t="s">
        <v>187</v>
      </c>
      <c r="T1073" t="s">
        <v>5308</v>
      </c>
      <c r="U1073" t="s">
        <v>5309</v>
      </c>
      <c r="V1073" t="s">
        <v>1179</v>
      </c>
      <c r="W1073" t="s">
        <v>186</v>
      </c>
      <c r="X1073" t="s">
        <v>187</v>
      </c>
      <c r="Y1073" t="s">
        <v>1801</v>
      </c>
      <c r="Z1073" t="s">
        <v>5310</v>
      </c>
      <c r="AA1073" t="s">
        <v>209</v>
      </c>
      <c r="AB1073" t="s">
        <v>187</v>
      </c>
      <c r="AC1073" t="s">
        <v>5311</v>
      </c>
      <c r="AD1073" t="s">
        <v>5312</v>
      </c>
    </row>
    <row r="1074" spans="1:30">
      <c r="A1074" t="s">
        <v>5313</v>
      </c>
      <c r="B1074" t="s">
        <v>5313</v>
      </c>
      <c r="C1074" s="3">
        <v>179.94783</v>
      </c>
      <c r="D1074" s="3">
        <v>3859</v>
      </c>
      <c r="E1074" s="3">
        <v>1153.636353</v>
      </c>
      <c r="F1074" s="3">
        <v>21915</v>
      </c>
      <c r="G1074" s="3">
        <v>256.917297</v>
      </c>
      <c r="H1074" s="3">
        <v>5908</v>
      </c>
      <c r="I1074" s="3">
        <v>24.601997</v>
      </c>
      <c r="J1074" s="3">
        <v>573</v>
      </c>
      <c r="K1074" s="3">
        <v>40.384876</v>
      </c>
      <c r="L1074" s="3">
        <v>1003</v>
      </c>
      <c r="M1074" s="3">
        <v>97.661919</v>
      </c>
      <c r="N1074">
        <v>2187</v>
      </c>
      <c r="O1074" s="16">
        <v>5.69073731520372e-5</v>
      </c>
      <c r="P1074">
        <v>-3.83659475333152</v>
      </c>
      <c r="Q1074" t="s">
        <v>131</v>
      </c>
      <c r="R1074" t="s">
        <v>136</v>
      </c>
      <c r="S1074" t="s">
        <v>136</v>
      </c>
      <c r="T1074" t="s">
        <v>136</v>
      </c>
      <c r="U1074" t="s">
        <v>136</v>
      </c>
      <c r="V1074" t="s">
        <v>136</v>
      </c>
      <c r="W1074" t="s">
        <v>136</v>
      </c>
      <c r="X1074" t="s">
        <v>136</v>
      </c>
      <c r="Y1074" t="s">
        <v>136</v>
      </c>
      <c r="Z1074" t="s">
        <v>136</v>
      </c>
      <c r="AA1074" t="s">
        <v>164</v>
      </c>
      <c r="AB1074" t="s">
        <v>165</v>
      </c>
      <c r="AC1074" t="s">
        <v>4424</v>
      </c>
      <c r="AD1074" t="s">
        <v>136</v>
      </c>
    </row>
    <row r="1075" spans="1:30">
      <c r="A1075" t="s">
        <v>5314</v>
      </c>
      <c r="B1075" t="s">
        <v>5314</v>
      </c>
      <c r="C1075" s="3">
        <v>58.249424</v>
      </c>
      <c r="D1075" s="3">
        <v>10136</v>
      </c>
      <c r="E1075" s="3">
        <v>53.349415</v>
      </c>
      <c r="F1075" s="3">
        <v>8224</v>
      </c>
      <c r="G1075" s="3">
        <v>49.153622</v>
      </c>
      <c r="H1075" s="3">
        <v>9171</v>
      </c>
      <c r="I1075" s="3">
        <v>4.370001</v>
      </c>
      <c r="J1075" s="3">
        <v>825</v>
      </c>
      <c r="K1075" s="3">
        <v>3.749411</v>
      </c>
      <c r="L1075" s="3">
        <v>756</v>
      </c>
      <c r="M1075" s="3">
        <v>5.982045</v>
      </c>
      <c r="N1075">
        <v>1087</v>
      </c>
      <c r="O1075" s="16">
        <v>8.55785511103533e-21</v>
      </c>
      <c r="P1075">
        <v>-4.12300388067384</v>
      </c>
      <c r="Q1075" t="s">
        <v>131</v>
      </c>
      <c r="R1075" t="s">
        <v>136</v>
      </c>
      <c r="S1075" t="s">
        <v>136</v>
      </c>
      <c r="T1075" t="s">
        <v>568</v>
      </c>
      <c r="U1075" t="s">
        <v>5315</v>
      </c>
      <c r="V1075" t="s">
        <v>136</v>
      </c>
      <c r="W1075" t="s">
        <v>325</v>
      </c>
      <c r="X1075" t="s">
        <v>326</v>
      </c>
      <c r="Y1075" t="s">
        <v>570</v>
      </c>
      <c r="Z1075" t="s">
        <v>2455</v>
      </c>
      <c r="AA1075" t="s">
        <v>164</v>
      </c>
      <c r="AB1075" t="s">
        <v>165</v>
      </c>
      <c r="AC1075" t="s">
        <v>5316</v>
      </c>
      <c r="AD1075" t="s">
        <v>573</v>
      </c>
    </row>
    <row r="1076" spans="1:30">
      <c r="A1076" t="s">
        <v>5317</v>
      </c>
      <c r="B1076" t="s">
        <v>5317</v>
      </c>
      <c r="C1076" s="3">
        <v>4.682111</v>
      </c>
      <c r="D1076" s="3">
        <v>58</v>
      </c>
      <c r="E1076" s="3">
        <v>18.84222</v>
      </c>
      <c r="F1076" s="3">
        <v>205</v>
      </c>
      <c r="G1076" s="3">
        <v>3.607258</v>
      </c>
      <c r="H1076" s="3">
        <v>48</v>
      </c>
      <c r="I1076" s="3">
        <v>1.502368</v>
      </c>
      <c r="J1076" s="3">
        <v>20</v>
      </c>
      <c r="K1076" s="3">
        <v>0.660944</v>
      </c>
      <c r="L1076" s="3">
        <v>10</v>
      </c>
      <c r="M1076" s="3">
        <v>1.04994</v>
      </c>
      <c r="N1076">
        <v>14</v>
      </c>
      <c r="O1076">
        <v>0.000113557144557976</v>
      </c>
      <c r="P1076">
        <v>-3.64532188867905</v>
      </c>
      <c r="Q1076" t="s">
        <v>131</v>
      </c>
      <c r="R1076" t="s">
        <v>136</v>
      </c>
      <c r="S1076" t="s">
        <v>136</v>
      </c>
      <c r="T1076" t="s">
        <v>136</v>
      </c>
      <c r="U1076" t="s">
        <v>136</v>
      </c>
      <c r="V1076" t="s">
        <v>136</v>
      </c>
      <c r="W1076" t="s">
        <v>254</v>
      </c>
      <c r="X1076" t="s">
        <v>255</v>
      </c>
      <c r="Y1076" t="s">
        <v>1626</v>
      </c>
      <c r="Z1076" t="s">
        <v>5318</v>
      </c>
      <c r="AA1076" t="s">
        <v>164</v>
      </c>
      <c r="AB1076" t="s">
        <v>165</v>
      </c>
      <c r="AC1076" t="s">
        <v>5319</v>
      </c>
      <c r="AD1076" t="s">
        <v>136</v>
      </c>
    </row>
    <row r="1077" spans="1:30">
      <c r="A1077" t="s">
        <v>5320</v>
      </c>
      <c r="B1077" t="s">
        <v>5320</v>
      </c>
      <c r="C1077" s="3">
        <v>1.992841</v>
      </c>
      <c r="D1077" s="3">
        <v>154</v>
      </c>
      <c r="E1077" s="3">
        <v>2.105714</v>
      </c>
      <c r="F1077" s="3">
        <v>144</v>
      </c>
      <c r="G1077" s="3">
        <v>3.939037</v>
      </c>
      <c r="H1077" s="3">
        <v>326</v>
      </c>
      <c r="I1077" s="3">
        <v>0.571517</v>
      </c>
      <c r="J1077" s="3">
        <v>48</v>
      </c>
      <c r="K1077" s="3">
        <v>0.693145</v>
      </c>
      <c r="L1077" s="3">
        <v>62</v>
      </c>
      <c r="M1077" s="3">
        <v>0.22456</v>
      </c>
      <c r="N1077">
        <v>19</v>
      </c>
      <c r="O1077" s="16">
        <v>1.71841016703349e-6</v>
      </c>
      <c r="P1077">
        <v>-2.9652295517045</v>
      </c>
      <c r="Q1077" t="s">
        <v>131</v>
      </c>
      <c r="R1077" t="s">
        <v>136</v>
      </c>
      <c r="S1077" t="s">
        <v>136</v>
      </c>
      <c r="T1077" t="s">
        <v>5321</v>
      </c>
      <c r="U1077" t="s">
        <v>5322</v>
      </c>
      <c r="V1077" t="s">
        <v>136</v>
      </c>
      <c r="W1077" t="s">
        <v>136</v>
      </c>
      <c r="X1077" t="s">
        <v>136</v>
      </c>
      <c r="Y1077" t="s">
        <v>5323</v>
      </c>
      <c r="Z1077" t="s">
        <v>5324</v>
      </c>
      <c r="AA1077" t="s">
        <v>164</v>
      </c>
      <c r="AB1077" t="s">
        <v>165</v>
      </c>
      <c r="AC1077" t="s">
        <v>5325</v>
      </c>
      <c r="AD1077" t="s">
        <v>5326</v>
      </c>
    </row>
    <row r="1078" spans="1:30">
      <c r="A1078" t="s">
        <v>5327</v>
      </c>
      <c r="B1078" t="s">
        <v>5327</v>
      </c>
      <c r="C1078" s="3">
        <v>0.8594</v>
      </c>
      <c r="D1078" s="3">
        <v>59</v>
      </c>
      <c r="E1078" s="3">
        <v>0.263603</v>
      </c>
      <c r="F1078" s="3">
        <v>16</v>
      </c>
      <c r="G1078" s="3">
        <v>0.963457</v>
      </c>
      <c r="H1078" s="3">
        <v>71</v>
      </c>
      <c r="I1078" s="3">
        <v>10.36733</v>
      </c>
      <c r="J1078" s="3">
        <v>764</v>
      </c>
      <c r="K1078" s="3">
        <v>25.191887</v>
      </c>
      <c r="L1078" s="3">
        <v>1981</v>
      </c>
      <c r="M1078" s="3">
        <v>4.586827</v>
      </c>
      <c r="N1078">
        <v>326</v>
      </c>
      <c r="O1078" s="16">
        <v>1.32977161584929e-6</v>
      </c>
      <c r="P1078">
        <v>3.49721383462434</v>
      </c>
      <c r="Q1078" t="s">
        <v>157</v>
      </c>
      <c r="R1078" t="s">
        <v>136</v>
      </c>
      <c r="S1078" t="s">
        <v>136</v>
      </c>
      <c r="T1078" t="s">
        <v>136</v>
      </c>
      <c r="U1078" t="s">
        <v>5328</v>
      </c>
      <c r="V1078" t="s">
        <v>386</v>
      </c>
      <c r="W1078" t="s">
        <v>218</v>
      </c>
      <c r="X1078" t="s">
        <v>219</v>
      </c>
      <c r="Y1078" t="s">
        <v>3331</v>
      </c>
      <c r="Z1078" t="s">
        <v>5329</v>
      </c>
      <c r="AA1078" t="s">
        <v>164</v>
      </c>
      <c r="AB1078" t="s">
        <v>165</v>
      </c>
      <c r="AC1078" t="s">
        <v>5330</v>
      </c>
      <c r="AD1078" t="s">
        <v>136</v>
      </c>
    </row>
    <row r="1079" spans="1:30">
      <c r="A1079" t="s">
        <v>5331</v>
      </c>
      <c r="B1079" t="s">
        <v>5331</v>
      </c>
      <c r="C1079" s="3">
        <v>26.766874</v>
      </c>
      <c r="D1079" s="3">
        <v>1291</v>
      </c>
      <c r="E1079" s="3">
        <v>12.714327</v>
      </c>
      <c r="F1079" s="3">
        <v>544</v>
      </c>
      <c r="G1079" s="3">
        <v>18.478708</v>
      </c>
      <c r="H1079" s="3">
        <v>956</v>
      </c>
      <c r="I1079" s="3">
        <v>1.461525</v>
      </c>
      <c r="J1079" s="3">
        <v>77</v>
      </c>
      <c r="K1079" s="3">
        <v>0.5462</v>
      </c>
      <c r="L1079" s="3">
        <v>31</v>
      </c>
      <c r="M1079" s="3">
        <v>3.104772</v>
      </c>
      <c r="N1079">
        <v>157</v>
      </c>
      <c r="O1079" s="16">
        <v>5.24643633861958e-9</v>
      </c>
      <c r="P1079">
        <v>-3.87817296056603</v>
      </c>
      <c r="Q1079" t="s">
        <v>131</v>
      </c>
      <c r="R1079" t="s">
        <v>241</v>
      </c>
      <c r="S1079" t="s">
        <v>242</v>
      </c>
      <c r="T1079" t="s">
        <v>3005</v>
      </c>
      <c r="U1079" t="s">
        <v>5332</v>
      </c>
      <c r="V1079" t="s">
        <v>136</v>
      </c>
      <c r="W1079" t="s">
        <v>2054</v>
      </c>
      <c r="X1079" t="s">
        <v>2055</v>
      </c>
      <c r="Y1079" t="s">
        <v>2056</v>
      </c>
      <c r="Z1079" t="s">
        <v>5333</v>
      </c>
      <c r="AA1079" t="s">
        <v>164</v>
      </c>
      <c r="AB1079" t="s">
        <v>165</v>
      </c>
      <c r="AC1079" t="s">
        <v>5334</v>
      </c>
      <c r="AD1079" t="s">
        <v>2794</v>
      </c>
    </row>
    <row r="1080" spans="1:30">
      <c r="A1080" t="s">
        <v>5335</v>
      </c>
      <c r="B1080" t="s">
        <v>5335</v>
      </c>
      <c r="C1080" s="3">
        <v>1.595881</v>
      </c>
      <c r="D1080" s="3">
        <v>102</v>
      </c>
      <c r="E1080" s="3">
        <v>0.297505</v>
      </c>
      <c r="F1080" s="3">
        <v>17</v>
      </c>
      <c r="G1080" s="3">
        <v>1.268798</v>
      </c>
      <c r="H1080" s="3">
        <v>87</v>
      </c>
      <c r="I1080" s="3">
        <v>9.813408</v>
      </c>
      <c r="J1080" s="3">
        <v>678</v>
      </c>
      <c r="K1080" s="3">
        <v>10.384858</v>
      </c>
      <c r="L1080" s="3">
        <v>767</v>
      </c>
      <c r="M1080" s="3">
        <v>3.836346</v>
      </c>
      <c r="N1080">
        <v>256</v>
      </c>
      <c r="O1080">
        <v>0.000352869017286773</v>
      </c>
      <c r="P1080">
        <v>2.30097816724566</v>
      </c>
      <c r="Q1080" t="s">
        <v>157</v>
      </c>
      <c r="R1080" t="s">
        <v>136</v>
      </c>
      <c r="S1080" t="s">
        <v>136</v>
      </c>
      <c r="T1080" t="s">
        <v>5336</v>
      </c>
      <c r="U1080" t="s">
        <v>5337</v>
      </c>
      <c r="V1080" t="s">
        <v>136</v>
      </c>
      <c r="W1080" t="s">
        <v>534</v>
      </c>
      <c r="X1080" t="s">
        <v>535</v>
      </c>
      <c r="Y1080" t="s">
        <v>5338</v>
      </c>
      <c r="Z1080" t="s">
        <v>5339</v>
      </c>
      <c r="AA1080" t="s">
        <v>164</v>
      </c>
      <c r="AB1080" t="s">
        <v>165</v>
      </c>
      <c r="AC1080" t="s">
        <v>5340</v>
      </c>
      <c r="AD1080" t="s">
        <v>5341</v>
      </c>
    </row>
    <row r="1081" spans="1:30">
      <c r="A1081" t="s">
        <v>5342</v>
      </c>
      <c r="B1081" t="s">
        <v>5342</v>
      </c>
      <c r="C1081" s="3">
        <v>34.69035</v>
      </c>
      <c r="D1081" s="3">
        <v>713</v>
      </c>
      <c r="E1081" s="3">
        <v>30.149061</v>
      </c>
      <c r="F1081" s="3">
        <v>549</v>
      </c>
      <c r="G1081" s="3">
        <v>28.230923</v>
      </c>
      <c r="H1081" s="3">
        <v>622</v>
      </c>
      <c r="I1081" s="3">
        <v>11.918002</v>
      </c>
      <c r="J1081" s="3">
        <v>266</v>
      </c>
      <c r="K1081" s="3">
        <v>6.040001</v>
      </c>
      <c r="L1081" s="3">
        <v>144</v>
      </c>
      <c r="M1081" s="3">
        <v>12.978697</v>
      </c>
      <c r="N1081">
        <v>279</v>
      </c>
      <c r="O1081" s="16">
        <v>1.60147150504555e-5</v>
      </c>
      <c r="P1081">
        <v>-2.23352204159187</v>
      </c>
      <c r="Q1081" t="s">
        <v>131</v>
      </c>
      <c r="R1081" t="s">
        <v>136</v>
      </c>
      <c r="S1081" t="s">
        <v>136</v>
      </c>
      <c r="T1081" t="s">
        <v>5343</v>
      </c>
      <c r="U1081" t="s">
        <v>136</v>
      </c>
      <c r="V1081" t="s">
        <v>136</v>
      </c>
      <c r="W1081" t="s">
        <v>136</v>
      </c>
      <c r="X1081" t="s">
        <v>136</v>
      </c>
      <c r="Y1081" t="s">
        <v>136</v>
      </c>
      <c r="Z1081" t="s">
        <v>136</v>
      </c>
      <c r="AA1081" t="s">
        <v>164</v>
      </c>
      <c r="AB1081" t="s">
        <v>165</v>
      </c>
      <c r="AC1081" t="s">
        <v>5344</v>
      </c>
      <c r="AD1081" t="s">
        <v>5345</v>
      </c>
    </row>
    <row r="1082" spans="1:30">
      <c r="A1082" t="s">
        <v>5346</v>
      </c>
      <c r="B1082" t="s">
        <v>5346</v>
      </c>
      <c r="C1082" s="3">
        <v>37.413624</v>
      </c>
      <c r="D1082" s="3">
        <v>4421</v>
      </c>
      <c r="E1082" s="3">
        <v>65.10041</v>
      </c>
      <c r="F1082" s="3">
        <v>6814</v>
      </c>
      <c r="G1082" s="3">
        <v>40.742184</v>
      </c>
      <c r="H1082" s="3">
        <v>5162</v>
      </c>
      <c r="I1082" s="3">
        <v>13.786549</v>
      </c>
      <c r="J1082" s="3">
        <v>1767</v>
      </c>
      <c r="K1082" s="3">
        <v>15.11144</v>
      </c>
      <c r="L1082" s="3">
        <v>2068</v>
      </c>
      <c r="M1082" s="3">
        <v>21.684975</v>
      </c>
      <c r="N1082">
        <v>2676</v>
      </c>
      <c r="O1082">
        <v>0.000331013188365993</v>
      </c>
      <c r="P1082">
        <v>-2.22287229348452</v>
      </c>
      <c r="Q1082" t="s">
        <v>131</v>
      </c>
      <c r="R1082" t="s">
        <v>254</v>
      </c>
      <c r="S1082" t="s">
        <v>255</v>
      </c>
      <c r="T1082" t="s">
        <v>5347</v>
      </c>
      <c r="U1082" t="s">
        <v>5348</v>
      </c>
      <c r="V1082" t="s">
        <v>5349</v>
      </c>
      <c r="W1082" t="s">
        <v>136</v>
      </c>
      <c r="X1082" t="s">
        <v>136</v>
      </c>
      <c r="Y1082" t="s">
        <v>5350</v>
      </c>
      <c r="Z1082" t="s">
        <v>5351</v>
      </c>
      <c r="AA1082" t="s">
        <v>164</v>
      </c>
      <c r="AB1082" t="s">
        <v>165</v>
      </c>
      <c r="AC1082" t="s">
        <v>5352</v>
      </c>
      <c r="AD1082" t="s">
        <v>1972</v>
      </c>
    </row>
    <row r="1083" spans="1:30">
      <c r="A1083" t="s">
        <v>5353</v>
      </c>
      <c r="B1083" t="s">
        <v>136</v>
      </c>
      <c r="C1083" s="3">
        <v>1.152013</v>
      </c>
      <c r="D1083" s="3">
        <v>69</v>
      </c>
      <c r="E1083" s="3">
        <v>5.695023</v>
      </c>
      <c r="F1083" s="3">
        <v>342</v>
      </c>
      <c r="G1083" s="3">
        <v>2.125412</v>
      </c>
      <c r="H1083" s="3">
        <v>182</v>
      </c>
      <c r="I1083" s="3">
        <v>0.196962</v>
      </c>
      <c r="J1083" s="3">
        <v>19</v>
      </c>
      <c r="K1083" s="3">
        <v>0.255769</v>
      </c>
      <c r="L1083" s="3">
        <v>26</v>
      </c>
      <c r="M1083" s="3">
        <v>0.125739</v>
      </c>
      <c r="N1083">
        <v>12</v>
      </c>
      <c r="O1083" s="16">
        <v>1.56546700002689e-6</v>
      </c>
      <c r="P1083">
        <v>-4.16036496818712</v>
      </c>
      <c r="Q1083" t="s">
        <v>131</v>
      </c>
      <c r="R1083" t="s">
        <v>136</v>
      </c>
      <c r="S1083" t="s">
        <v>136</v>
      </c>
      <c r="T1083" t="s">
        <v>1316</v>
      </c>
      <c r="U1083" t="s">
        <v>5354</v>
      </c>
      <c r="V1083" t="s">
        <v>136</v>
      </c>
      <c r="W1083" t="s">
        <v>136</v>
      </c>
      <c r="X1083" t="s">
        <v>136</v>
      </c>
      <c r="Y1083" t="s">
        <v>3876</v>
      </c>
      <c r="Z1083" t="s">
        <v>136</v>
      </c>
      <c r="AA1083" t="s">
        <v>83</v>
      </c>
      <c r="AB1083" t="s">
        <v>191</v>
      </c>
      <c r="AC1083" t="s">
        <v>313</v>
      </c>
      <c r="AD1083" t="s">
        <v>281</v>
      </c>
    </row>
    <row r="1084" spans="1:30">
      <c r="A1084" t="s">
        <v>5355</v>
      </c>
      <c r="B1084" t="s">
        <v>5355</v>
      </c>
      <c r="C1084" s="3">
        <v>6.030258</v>
      </c>
      <c r="D1084" s="3">
        <v>435</v>
      </c>
      <c r="E1084" s="3">
        <v>8.069526</v>
      </c>
      <c r="F1084" s="3">
        <v>516</v>
      </c>
      <c r="G1084" s="3">
        <v>7.634037</v>
      </c>
      <c r="H1084" s="3">
        <v>591</v>
      </c>
      <c r="I1084" s="3">
        <v>0.235933</v>
      </c>
      <c r="J1084" s="3">
        <v>19</v>
      </c>
      <c r="K1084" s="3">
        <v>0.216713</v>
      </c>
      <c r="L1084" s="3">
        <v>19</v>
      </c>
      <c r="M1084" s="3">
        <v>0.03754</v>
      </c>
      <c r="N1084">
        <v>3</v>
      </c>
      <c r="O1084" s="16">
        <v>5.34062740990678e-18</v>
      </c>
      <c r="P1084">
        <v>-5.83983264386042</v>
      </c>
      <c r="Q1084" t="s">
        <v>131</v>
      </c>
      <c r="R1084" t="s">
        <v>254</v>
      </c>
      <c r="S1084" t="s">
        <v>255</v>
      </c>
      <c r="T1084" t="s">
        <v>2185</v>
      </c>
      <c r="U1084" t="s">
        <v>5356</v>
      </c>
      <c r="V1084" t="s">
        <v>264</v>
      </c>
      <c r="W1084" t="s">
        <v>190</v>
      </c>
      <c r="X1084" t="s">
        <v>191</v>
      </c>
      <c r="Y1084" t="s">
        <v>1318</v>
      </c>
      <c r="Z1084" t="s">
        <v>2516</v>
      </c>
      <c r="AA1084" t="s">
        <v>164</v>
      </c>
      <c r="AB1084" t="s">
        <v>165</v>
      </c>
      <c r="AC1084" t="s">
        <v>2517</v>
      </c>
      <c r="AD1084" t="s">
        <v>2189</v>
      </c>
    </row>
    <row r="1085" spans="1:30">
      <c r="A1085" t="s">
        <v>5357</v>
      </c>
      <c r="B1085" t="s">
        <v>5357</v>
      </c>
      <c r="C1085" s="3">
        <v>4.633099</v>
      </c>
      <c r="D1085" s="3">
        <v>153</v>
      </c>
      <c r="E1085" s="3">
        <v>10.035742</v>
      </c>
      <c r="F1085" s="3">
        <v>292</v>
      </c>
      <c r="G1085" s="3">
        <v>5.790405</v>
      </c>
      <c r="H1085" s="3">
        <v>204</v>
      </c>
      <c r="I1085" s="3">
        <v>1.988198</v>
      </c>
      <c r="J1085" s="3">
        <v>71</v>
      </c>
      <c r="K1085" s="3">
        <v>1.553843</v>
      </c>
      <c r="L1085" s="3">
        <v>60</v>
      </c>
      <c r="M1085" s="3">
        <v>3.387189</v>
      </c>
      <c r="N1085">
        <v>117</v>
      </c>
      <c r="O1085">
        <v>0.00213185877568111</v>
      </c>
      <c r="P1085">
        <v>-2.25870273026833</v>
      </c>
      <c r="Q1085" t="s">
        <v>131</v>
      </c>
      <c r="R1085" t="s">
        <v>136</v>
      </c>
      <c r="S1085" t="s">
        <v>136</v>
      </c>
      <c r="T1085" t="s">
        <v>136</v>
      </c>
      <c r="U1085" t="s">
        <v>136</v>
      </c>
      <c r="V1085" t="s">
        <v>136</v>
      </c>
      <c r="W1085" t="s">
        <v>136</v>
      </c>
      <c r="X1085" t="s">
        <v>136</v>
      </c>
      <c r="Y1085" t="s">
        <v>2646</v>
      </c>
      <c r="Z1085" t="s">
        <v>136</v>
      </c>
      <c r="AA1085" t="s">
        <v>164</v>
      </c>
      <c r="AB1085" t="s">
        <v>165</v>
      </c>
      <c r="AC1085" t="s">
        <v>313</v>
      </c>
      <c r="AD1085" t="s">
        <v>136</v>
      </c>
    </row>
    <row r="1086" spans="1:30">
      <c r="A1086" t="s">
        <v>5358</v>
      </c>
      <c r="B1086" t="s">
        <v>5358</v>
      </c>
      <c r="C1086" s="3">
        <v>5.945865</v>
      </c>
      <c r="D1086" s="3">
        <v>224</v>
      </c>
      <c r="E1086" s="3">
        <v>34.74472</v>
      </c>
      <c r="F1086" s="3">
        <v>1157</v>
      </c>
      <c r="G1086" s="3">
        <v>7.009952</v>
      </c>
      <c r="H1086" s="3">
        <v>283</v>
      </c>
      <c r="I1086" s="3">
        <v>0.358617</v>
      </c>
      <c r="J1086" s="3">
        <v>15</v>
      </c>
      <c r="K1086" s="3">
        <v>0.911157</v>
      </c>
      <c r="L1086" s="3">
        <v>40</v>
      </c>
      <c r="M1086" s="3">
        <v>1.508205</v>
      </c>
      <c r="N1086">
        <v>60</v>
      </c>
      <c r="O1086" s="16">
        <v>2.0898489628754e-6</v>
      </c>
      <c r="P1086">
        <v>-4.5259993237421</v>
      </c>
      <c r="Q1086" t="s">
        <v>131</v>
      </c>
      <c r="R1086" t="s">
        <v>136</v>
      </c>
      <c r="S1086" t="s">
        <v>136</v>
      </c>
      <c r="T1086" t="s">
        <v>136</v>
      </c>
      <c r="U1086" t="s">
        <v>136</v>
      </c>
      <c r="V1086" t="s">
        <v>136</v>
      </c>
      <c r="W1086" t="s">
        <v>136</v>
      </c>
      <c r="X1086" t="s">
        <v>136</v>
      </c>
      <c r="Y1086" t="s">
        <v>136</v>
      </c>
      <c r="Z1086" t="s">
        <v>136</v>
      </c>
      <c r="AA1086" t="s">
        <v>164</v>
      </c>
      <c r="AB1086" t="s">
        <v>165</v>
      </c>
      <c r="AC1086" t="s">
        <v>313</v>
      </c>
      <c r="AD1086" t="s">
        <v>136</v>
      </c>
    </row>
    <row r="1087" spans="1:30">
      <c r="A1087" t="s">
        <v>5359</v>
      </c>
      <c r="B1087" t="s">
        <v>5359</v>
      </c>
      <c r="C1087" s="3">
        <v>0</v>
      </c>
      <c r="D1087" s="3">
        <v>0</v>
      </c>
      <c r="E1087" s="3">
        <v>0</v>
      </c>
      <c r="F1087" s="3">
        <v>0</v>
      </c>
      <c r="G1087" s="3">
        <v>0.191284</v>
      </c>
      <c r="H1087" s="3">
        <v>24</v>
      </c>
      <c r="I1087" s="3">
        <v>4.104302</v>
      </c>
      <c r="J1087" s="3">
        <v>505</v>
      </c>
      <c r="K1087" s="3">
        <v>4.751091</v>
      </c>
      <c r="L1087" s="3">
        <v>624</v>
      </c>
      <c r="M1087" s="3">
        <v>1.901595</v>
      </c>
      <c r="N1087">
        <v>226</v>
      </c>
      <c r="O1087">
        <v>0.000232314472995767</v>
      </c>
      <c r="P1087">
        <v>4.33003003299326</v>
      </c>
      <c r="Q1087" t="s">
        <v>157</v>
      </c>
      <c r="R1087" t="s">
        <v>1557</v>
      </c>
      <c r="S1087" t="s">
        <v>1558</v>
      </c>
      <c r="T1087" t="s">
        <v>3787</v>
      </c>
      <c r="U1087" t="s">
        <v>5360</v>
      </c>
      <c r="V1087" t="s">
        <v>136</v>
      </c>
      <c r="W1087" t="s">
        <v>3789</v>
      </c>
      <c r="X1087" t="s">
        <v>3790</v>
      </c>
      <c r="Y1087" t="s">
        <v>3791</v>
      </c>
      <c r="Z1087" t="s">
        <v>3792</v>
      </c>
      <c r="AA1087" t="s">
        <v>1875</v>
      </c>
      <c r="AB1087" t="s">
        <v>1558</v>
      </c>
      <c r="AC1087" t="s">
        <v>5361</v>
      </c>
      <c r="AD1087" t="s">
        <v>3794</v>
      </c>
    </row>
    <row r="1088" spans="1:30">
      <c r="A1088" t="s">
        <v>5362</v>
      </c>
      <c r="B1088" t="s">
        <v>5362</v>
      </c>
      <c r="C1088" s="3">
        <v>148.703888</v>
      </c>
      <c r="D1088" s="3">
        <v>7679</v>
      </c>
      <c r="E1088" s="3">
        <v>96.133362</v>
      </c>
      <c r="F1088" s="3">
        <v>4398</v>
      </c>
      <c r="G1088" s="3">
        <v>147.726776</v>
      </c>
      <c r="H1088" s="3">
        <v>8179</v>
      </c>
      <c r="I1088" s="3">
        <v>49.633976</v>
      </c>
      <c r="J1088" s="3">
        <v>2780</v>
      </c>
      <c r="K1088" s="3">
        <v>22.977671</v>
      </c>
      <c r="L1088" s="3">
        <v>1375</v>
      </c>
      <c r="M1088" s="3">
        <v>56.354828</v>
      </c>
      <c r="N1088">
        <v>3039</v>
      </c>
      <c r="O1088" s="16">
        <v>4.08354508929675e-6</v>
      </c>
      <c r="P1088">
        <v>-2.19399469413072</v>
      </c>
      <c r="Q1088" t="s">
        <v>131</v>
      </c>
      <c r="R1088" t="s">
        <v>136</v>
      </c>
      <c r="S1088" t="s">
        <v>136</v>
      </c>
      <c r="T1088" t="s">
        <v>136</v>
      </c>
      <c r="U1088" t="s">
        <v>5363</v>
      </c>
      <c r="V1088" t="s">
        <v>136</v>
      </c>
      <c r="W1088" t="s">
        <v>170</v>
      </c>
      <c r="X1088" t="s">
        <v>171</v>
      </c>
      <c r="Y1088" t="s">
        <v>5364</v>
      </c>
      <c r="Z1088" t="s">
        <v>5365</v>
      </c>
      <c r="AA1088" t="s">
        <v>174</v>
      </c>
      <c r="AB1088" t="s">
        <v>171</v>
      </c>
      <c r="AC1088" t="s">
        <v>5366</v>
      </c>
      <c r="AD1088" t="s">
        <v>136</v>
      </c>
    </row>
    <row r="1089" spans="1:30">
      <c r="A1089" t="s">
        <v>5367</v>
      </c>
      <c r="B1089" t="s">
        <v>5367</v>
      </c>
      <c r="C1089" s="3">
        <v>0.240957</v>
      </c>
      <c r="D1089" s="3">
        <v>23</v>
      </c>
      <c r="E1089" s="3">
        <v>0.241489</v>
      </c>
      <c r="F1089" s="3">
        <v>20</v>
      </c>
      <c r="G1089" s="3">
        <v>0.120868</v>
      </c>
      <c r="H1089" s="3">
        <v>13</v>
      </c>
      <c r="I1089" s="3">
        <v>1.350831</v>
      </c>
      <c r="J1089" s="3">
        <v>137</v>
      </c>
      <c r="K1089" s="3">
        <v>3.350045</v>
      </c>
      <c r="L1089" s="3">
        <v>362</v>
      </c>
      <c r="M1089" s="3">
        <v>0.669328</v>
      </c>
      <c r="N1089">
        <v>66</v>
      </c>
      <c r="O1089">
        <v>0.00905160497533265</v>
      </c>
      <c r="P1089">
        <v>2.20661085758043</v>
      </c>
      <c r="Q1089" t="s">
        <v>157</v>
      </c>
      <c r="R1089" t="s">
        <v>190</v>
      </c>
      <c r="S1089" t="s">
        <v>191</v>
      </c>
      <c r="T1089" t="s">
        <v>349</v>
      </c>
      <c r="U1089" t="s">
        <v>5368</v>
      </c>
      <c r="V1089" t="s">
        <v>763</v>
      </c>
      <c r="W1089" t="s">
        <v>136</v>
      </c>
      <c r="X1089" t="s">
        <v>136</v>
      </c>
      <c r="Y1089" t="s">
        <v>352</v>
      </c>
      <c r="Z1089" t="s">
        <v>5369</v>
      </c>
      <c r="AA1089" t="s">
        <v>164</v>
      </c>
      <c r="AB1089" t="s">
        <v>165</v>
      </c>
      <c r="AC1089" t="s">
        <v>5370</v>
      </c>
      <c r="AD1089" t="s">
        <v>184</v>
      </c>
    </row>
    <row r="1090" spans="1:30">
      <c r="A1090" t="s">
        <v>5371</v>
      </c>
      <c r="B1090" t="s">
        <v>5371</v>
      </c>
      <c r="C1090" s="3">
        <v>0.858243</v>
      </c>
      <c r="D1090" s="3">
        <v>61</v>
      </c>
      <c r="E1090" s="3">
        <v>0</v>
      </c>
      <c r="F1090" s="3">
        <v>0</v>
      </c>
      <c r="G1090" s="3">
        <v>0.293212</v>
      </c>
      <c r="H1090" s="3">
        <v>23</v>
      </c>
      <c r="I1090" s="3">
        <v>6.075497</v>
      </c>
      <c r="J1090" s="3">
        <v>463</v>
      </c>
      <c r="K1090" s="3">
        <v>12.314169</v>
      </c>
      <c r="L1090" s="3">
        <v>1001</v>
      </c>
      <c r="M1090" s="3">
        <v>2.408341</v>
      </c>
      <c r="N1090">
        <v>177</v>
      </c>
      <c r="O1090">
        <v>0.00232706567221789</v>
      </c>
      <c r="P1090">
        <v>3.26774450427465</v>
      </c>
      <c r="Q1090" t="s">
        <v>157</v>
      </c>
      <c r="R1090" t="s">
        <v>136</v>
      </c>
      <c r="S1090" t="s">
        <v>136</v>
      </c>
      <c r="T1090" t="s">
        <v>5372</v>
      </c>
      <c r="U1090" t="s">
        <v>5373</v>
      </c>
      <c r="V1090" t="s">
        <v>136</v>
      </c>
      <c r="W1090" t="s">
        <v>136</v>
      </c>
      <c r="X1090" t="s">
        <v>136</v>
      </c>
      <c r="Y1090" t="s">
        <v>4435</v>
      </c>
      <c r="Z1090" t="s">
        <v>5374</v>
      </c>
      <c r="AA1090" t="s">
        <v>85</v>
      </c>
      <c r="AB1090" t="s">
        <v>342</v>
      </c>
      <c r="AC1090" t="s">
        <v>5375</v>
      </c>
      <c r="AD1090" t="s">
        <v>5376</v>
      </c>
    </row>
    <row r="1091" spans="1:30">
      <c r="A1091" t="s">
        <v>5377</v>
      </c>
      <c r="B1091" t="s">
        <v>5377</v>
      </c>
      <c r="C1091" s="3">
        <v>0.252214</v>
      </c>
      <c r="D1091" s="3">
        <v>15</v>
      </c>
      <c r="E1091" s="3">
        <v>0</v>
      </c>
      <c r="F1091" s="3">
        <v>0</v>
      </c>
      <c r="G1091" s="3">
        <v>0.106805</v>
      </c>
      <c r="H1091" s="3">
        <v>7</v>
      </c>
      <c r="I1091" s="3">
        <v>2.650212</v>
      </c>
      <c r="J1091" s="3">
        <v>164</v>
      </c>
      <c r="K1091" s="3">
        <v>23.266373</v>
      </c>
      <c r="L1091" s="3">
        <v>1535</v>
      </c>
      <c r="M1091" s="3">
        <v>0.815312</v>
      </c>
      <c r="N1091">
        <v>49</v>
      </c>
      <c r="O1091" s="16">
        <v>4.43769685354373e-5</v>
      </c>
      <c r="P1091">
        <v>4.74549759373943</v>
      </c>
      <c r="Q1091" t="s">
        <v>157</v>
      </c>
      <c r="R1091" t="s">
        <v>186</v>
      </c>
      <c r="S1091" t="s">
        <v>187</v>
      </c>
      <c r="T1091" t="s">
        <v>5378</v>
      </c>
      <c r="U1091" t="s">
        <v>5379</v>
      </c>
      <c r="V1091" t="s">
        <v>206</v>
      </c>
      <c r="W1091" t="s">
        <v>5380</v>
      </c>
      <c r="X1091" t="s">
        <v>5381</v>
      </c>
      <c r="Y1091" t="s">
        <v>5382</v>
      </c>
      <c r="Z1091" t="s">
        <v>5383</v>
      </c>
      <c r="AA1091" t="s">
        <v>209</v>
      </c>
      <c r="AB1091" t="s">
        <v>187</v>
      </c>
      <c r="AC1091" t="s">
        <v>5384</v>
      </c>
      <c r="AD1091" t="s">
        <v>5385</v>
      </c>
    </row>
    <row r="1092" spans="1:30">
      <c r="A1092" t="s">
        <v>5386</v>
      </c>
      <c r="B1092" t="s">
        <v>5386</v>
      </c>
      <c r="C1092" s="3">
        <v>68.723076</v>
      </c>
      <c r="D1092" s="3">
        <v>1872</v>
      </c>
      <c r="E1092" s="3">
        <v>113.985641</v>
      </c>
      <c r="F1092" s="3">
        <v>2751</v>
      </c>
      <c r="G1092" s="3">
        <v>74.990158</v>
      </c>
      <c r="H1092" s="3">
        <v>2191</v>
      </c>
      <c r="I1092" s="3">
        <v>30.055573</v>
      </c>
      <c r="J1092" s="3">
        <v>888</v>
      </c>
      <c r="K1092" s="3">
        <v>24.557686</v>
      </c>
      <c r="L1092" s="3">
        <v>775</v>
      </c>
      <c r="M1092" s="3">
        <v>47.581657</v>
      </c>
      <c r="N1092">
        <v>1354</v>
      </c>
      <c r="O1092">
        <v>0.00116210876324514</v>
      </c>
      <c r="P1092">
        <v>-2.05159537496487</v>
      </c>
      <c r="Q1092" t="s">
        <v>131</v>
      </c>
      <c r="R1092" t="s">
        <v>232</v>
      </c>
      <c r="S1092" t="s">
        <v>233</v>
      </c>
      <c r="T1092" t="s">
        <v>136</v>
      </c>
      <c r="U1092" t="s">
        <v>136</v>
      </c>
      <c r="V1092" t="s">
        <v>136</v>
      </c>
      <c r="W1092" t="s">
        <v>305</v>
      </c>
      <c r="X1092" t="s">
        <v>142</v>
      </c>
      <c r="Y1092" t="s">
        <v>5387</v>
      </c>
      <c r="Z1092" t="s">
        <v>136</v>
      </c>
      <c r="AA1092" t="s">
        <v>164</v>
      </c>
      <c r="AB1092" t="s">
        <v>165</v>
      </c>
      <c r="AC1092" t="s">
        <v>5388</v>
      </c>
      <c r="AD1092" t="s">
        <v>136</v>
      </c>
    </row>
    <row r="1093" spans="1:30">
      <c r="A1093" t="s">
        <v>5389</v>
      </c>
      <c r="B1093" t="s">
        <v>5389</v>
      </c>
      <c r="C1093" s="3">
        <v>0.969151</v>
      </c>
      <c r="D1093" s="3">
        <v>71</v>
      </c>
      <c r="E1093" s="3">
        <v>0.104017</v>
      </c>
      <c r="F1093" s="3">
        <v>7</v>
      </c>
      <c r="G1093" s="3">
        <v>1.916962</v>
      </c>
      <c r="H1093" s="3">
        <v>151</v>
      </c>
      <c r="I1093" s="3">
        <v>10.104188</v>
      </c>
      <c r="J1093" s="3">
        <v>803</v>
      </c>
      <c r="K1093" s="3">
        <v>10.692475</v>
      </c>
      <c r="L1093" s="3">
        <v>907</v>
      </c>
      <c r="M1093" s="3">
        <v>4.322052</v>
      </c>
      <c r="N1093">
        <v>331</v>
      </c>
      <c r="O1093">
        <v>0.00394376647994563</v>
      </c>
      <c r="P1093">
        <v>2.40013024689672</v>
      </c>
      <c r="Q1093" t="s">
        <v>157</v>
      </c>
      <c r="R1093" t="s">
        <v>136</v>
      </c>
      <c r="S1093" t="s">
        <v>136</v>
      </c>
      <c r="T1093" t="s">
        <v>5390</v>
      </c>
      <c r="U1093" t="s">
        <v>5391</v>
      </c>
      <c r="V1093" t="s">
        <v>136</v>
      </c>
      <c r="W1093" t="s">
        <v>136</v>
      </c>
      <c r="X1093" t="s">
        <v>136</v>
      </c>
      <c r="Y1093" t="s">
        <v>2812</v>
      </c>
      <c r="Z1093" t="s">
        <v>5392</v>
      </c>
      <c r="AA1093" t="s">
        <v>164</v>
      </c>
      <c r="AB1093" t="s">
        <v>165</v>
      </c>
      <c r="AC1093" t="s">
        <v>5393</v>
      </c>
      <c r="AD1093" t="s">
        <v>5394</v>
      </c>
    </row>
    <row r="1094" spans="1:30">
      <c r="A1094" t="s">
        <v>5395</v>
      </c>
      <c r="B1094" t="s">
        <v>5395</v>
      </c>
      <c r="C1094" s="3">
        <v>0.135216</v>
      </c>
      <c r="D1094" s="3">
        <v>12</v>
      </c>
      <c r="E1094" s="3">
        <v>0</v>
      </c>
      <c r="F1094" s="3">
        <v>0</v>
      </c>
      <c r="G1094" s="3">
        <v>0.068404</v>
      </c>
      <c r="H1094" s="3">
        <v>7</v>
      </c>
      <c r="I1094" s="3">
        <v>4.126645</v>
      </c>
      <c r="J1094" s="3">
        <v>383</v>
      </c>
      <c r="K1094" s="3">
        <v>11.31722</v>
      </c>
      <c r="L1094" s="3">
        <v>1120</v>
      </c>
      <c r="M1094" s="3">
        <v>0.603711</v>
      </c>
      <c r="N1094">
        <v>54</v>
      </c>
      <c r="O1094" s="16">
        <v>2.34148741479977e-6</v>
      </c>
      <c r="P1094">
        <v>4.96402597595712</v>
      </c>
      <c r="Q1094" t="s">
        <v>157</v>
      </c>
      <c r="R1094" t="s">
        <v>136</v>
      </c>
      <c r="S1094" t="s">
        <v>136</v>
      </c>
      <c r="T1094" t="s">
        <v>5396</v>
      </c>
      <c r="U1094" t="s">
        <v>5397</v>
      </c>
      <c r="V1094" t="s">
        <v>136</v>
      </c>
      <c r="W1094" t="s">
        <v>399</v>
      </c>
      <c r="X1094" t="s">
        <v>342</v>
      </c>
      <c r="Y1094" t="s">
        <v>5398</v>
      </c>
      <c r="Z1094" t="s">
        <v>136</v>
      </c>
      <c r="AA1094" t="s">
        <v>164</v>
      </c>
      <c r="AB1094" t="s">
        <v>165</v>
      </c>
      <c r="AC1094" t="s">
        <v>5399</v>
      </c>
      <c r="AD1094" t="s">
        <v>5400</v>
      </c>
    </row>
    <row r="1095" spans="1:30">
      <c r="A1095" t="s">
        <v>5401</v>
      </c>
      <c r="B1095" t="s">
        <v>5401</v>
      </c>
      <c r="C1095" s="3">
        <v>0.289961</v>
      </c>
      <c r="D1095" s="3">
        <v>8</v>
      </c>
      <c r="E1095" s="3">
        <v>0.113925</v>
      </c>
      <c r="F1095" s="3">
        <v>3</v>
      </c>
      <c r="G1095" s="3">
        <v>0.500572</v>
      </c>
      <c r="H1095" s="3">
        <v>14</v>
      </c>
      <c r="I1095" s="3">
        <v>4.745496</v>
      </c>
      <c r="J1095" s="3">
        <v>128</v>
      </c>
      <c r="K1095" s="3">
        <v>4.413045</v>
      </c>
      <c r="L1095" s="3">
        <v>127</v>
      </c>
      <c r="M1095" s="3">
        <v>1.854665</v>
      </c>
      <c r="N1095">
        <v>49</v>
      </c>
      <c r="O1095">
        <v>0.000355259192180402</v>
      </c>
      <c r="P1095">
        <v>2.70529986302834</v>
      </c>
      <c r="Q1095" t="s">
        <v>157</v>
      </c>
      <c r="R1095" t="s">
        <v>136</v>
      </c>
      <c r="S1095" t="s">
        <v>136</v>
      </c>
      <c r="T1095" t="s">
        <v>136</v>
      </c>
      <c r="U1095" t="s">
        <v>5402</v>
      </c>
      <c r="V1095" t="s">
        <v>136</v>
      </c>
      <c r="W1095" t="s">
        <v>186</v>
      </c>
      <c r="X1095" t="s">
        <v>187</v>
      </c>
      <c r="Y1095" t="s">
        <v>5403</v>
      </c>
      <c r="Z1095" t="s">
        <v>136</v>
      </c>
      <c r="AA1095" t="s">
        <v>164</v>
      </c>
      <c r="AB1095" t="s">
        <v>165</v>
      </c>
      <c r="AC1095" t="s">
        <v>5404</v>
      </c>
      <c r="AD1095" t="s">
        <v>136</v>
      </c>
    </row>
    <row r="1096" spans="1:30">
      <c r="A1096" t="s">
        <v>5405</v>
      </c>
      <c r="B1096" t="s">
        <v>5405</v>
      </c>
      <c r="C1096" s="3">
        <v>5.316088</v>
      </c>
      <c r="D1096" s="3">
        <v>219</v>
      </c>
      <c r="E1096" s="3">
        <v>5.946578</v>
      </c>
      <c r="F1096" s="3">
        <v>217</v>
      </c>
      <c r="G1096" s="3">
        <v>2.89063</v>
      </c>
      <c r="H1096" s="3">
        <v>128</v>
      </c>
      <c r="I1096" s="3">
        <v>0.990107</v>
      </c>
      <c r="J1096" s="3">
        <v>45</v>
      </c>
      <c r="K1096" s="3">
        <v>0</v>
      </c>
      <c r="L1096" s="3">
        <v>0</v>
      </c>
      <c r="M1096" s="3">
        <v>1.09059</v>
      </c>
      <c r="N1096">
        <v>47</v>
      </c>
      <c r="O1096">
        <v>0.00835360246438291</v>
      </c>
      <c r="P1096">
        <v>-3.01542020955375</v>
      </c>
      <c r="Q1096" t="s">
        <v>131</v>
      </c>
      <c r="R1096" t="s">
        <v>136</v>
      </c>
      <c r="S1096" t="s">
        <v>136</v>
      </c>
      <c r="T1096" t="s">
        <v>136</v>
      </c>
      <c r="U1096" t="s">
        <v>136</v>
      </c>
      <c r="V1096" t="s">
        <v>136</v>
      </c>
      <c r="W1096" t="s">
        <v>136</v>
      </c>
      <c r="X1096" t="s">
        <v>136</v>
      </c>
      <c r="Y1096" t="s">
        <v>136</v>
      </c>
      <c r="Z1096" t="s">
        <v>136</v>
      </c>
      <c r="AA1096" t="s">
        <v>164</v>
      </c>
      <c r="AB1096" t="s">
        <v>165</v>
      </c>
      <c r="AC1096" t="s">
        <v>5406</v>
      </c>
      <c r="AD1096" t="s">
        <v>136</v>
      </c>
    </row>
    <row r="1097" spans="1:30">
      <c r="A1097" t="s">
        <v>5407</v>
      </c>
      <c r="B1097" t="s">
        <v>5407</v>
      </c>
      <c r="C1097" s="3">
        <v>0</v>
      </c>
      <c r="D1097" s="3">
        <v>0</v>
      </c>
      <c r="E1097" s="3">
        <v>0</v>
      </c>
      <c r="F1097" s="3">
        <v>0</v>
      </c>
      <c r="G1097" s="3">
        <v>0</v>
      </c>
      <c r="H1097" s="3">
        <v>0</v>
      </c>
      <c r="I1097" s="3">
        <v>1.964155</v>
      </c>
      <c r="J1097" s="3">
        <v>95</v>
      </c>
      <c r="K1097" s="3">
        <v>0.930961</v>
      </c>
      <c r="L1097" s="3">
        <v>48</v>
      </c>
      <c r="M1097" s="3">
        <v>0.602226</v>
      </c>
      <c r="N1097">
        <v>28</v>
      </c>
      <c r="O1097" s="16">
        <v>8.7491241789759e-6</v>
      </c>
      <c r="P1097">
        <v>5.79274707783962</v>
      </c>
      <c r="Q1097" t="s">
        <v>157</v>
      </c>
      <c r="R1097" t="s">
        <v>412</v>
      </c>
      <c r="S1097" t="s">
        <v>413</v>
      </c>
      <c r="T1097" t="s">
        <v>5408</v>
      </c>
      <c r="U1097" t="s">
        <v>5409</v>
      </c>
      <c r="V1097" t="s">
        <v>5410</v>
      </c>
      <c r="W1097" t="s">
        <v>412</v>
      </c>
      <c r="X1097" t="s">
        <v>413</v>
      </c>
      <c r="Y1097" t="s">
        <v>2071</v>
      </c>
      <c r="Z1097" t="s">
        <v>5411</v>
      </c>
      <c r="AA1097" t="s">
        <v>419</v>
      </c>
      <c r="AB1097" t="s">
        <v>413</v>
      </c>
      <c r="AC1097" t="s">
        <v>5412</v>
      </c>
      <c r="AD1097" t="s">
        <v>5413</v>
      </c>
    </row>
    <row r="1098" spans="1:30">
      <c r="A1098" t="s">
        <v>5414</v>
      </c>
      <c r="B1098" t="s">
        <v>5414</v>
      </c>
      <c r="C1098" s="3">
        <v>0</v>
      </c>
      <c r="D1098" s="3">
        <v>0</v>
      </c>
      <c r="E1098" s="3">
        <v>0.173457</v>
      </c>
      <c r="F1098" s="3">
        <v>6</v>
      </c>
      <c r="G1098" s="3">
        <v>0</v>
      </c>
      <c r="H1098" s="3">
        <v>0</v>
      </c>
      <c r="I1098" s="3">
        <v>7.345424</v>
      </c>
      <c r="J1098" s="3">
        <v>291</v>
      </c>
      <c r="K1098" s="3">
        <v>20.85146</v>
      </c>
      <c r="L1098" s="3">
        <v>880</v>
      </c>
      <c r="M1098" s="3">
        <v>1.457568</v>
      </c>
      <c r="N1098">
        <v>56</v>
      </c>
      <c r="O1098" s="16">
        <v>8.92612070704778e-5</v>
      </c>
      <c r="P1098">
        <v>4.86514877109847</v>
      </c>
      <c r="Q1098" t="s">
        <v>157</v>
      </c>
      <c r="R1098" t="s">
        <v>136</v>
      </c>
      <c r="S1098" t="s">
        <v>136</v>
      </c>
      <c r="T1098" t="s">
        <v>303</v>
      </c>
      <c r="U1098" t="s">
        <v>5415</v>
      </c>
      <c r="V1098" t="s">
        <v>136</v>
      </c>
      <c r="W1098" t="s">
        <v>305</v>
      </c>
      <c r="X1098" t="s">
        <v>142</v>
      </c>
      <c r="Y1098" t="s">
        <v>2364</v>
      </c>
      <c r="Z1098" t="s">
        <v>5416</v>
      </c>
      <c r="AA1098" t="s">
        <v>141</v>
      </c>
      <c r="AB1098" t="s">
        <v>142</v>
      </c>
      <c r="AC1098" t="s">
        <v>5417</v>
      </c>
      <c r="AD1098" t="s">
        <v>309</v>
      </c>
    </row>
    <row r="1099" spans="1:30">
      <c r="A1099" t="s">
        <v>5418</v>
      </c>
      <c r="B1099" t="s">
        <v>5418</v>
      </c>
      <c r="C1099" s="3">
        <v>0.090405</v>
      </c>
      <c r="D1099" s="3">
        <v>6</v>
      </c>
      <c r="E1099" s="3">
        <v>0</v>
      </c>
      <c r="F1099" s="3">
        <v>0</v>
      </c>
      <c r="G1099" s="3">
        <v>0.086992</v>
      </c>
      <c r="H1099" s="3">
        <v>6</v>
      </c>
      <c r="I1099" s="3">
        <v>0.640058</v>
      </c>
      <c r="J1099" s="3">
        <v>42</v>
      </c>
      <c r="K1099" s="3">
        <v>0.74242</v>
      </c>
      <c r="L1099" s="3">
        <v>52</v>
      </c>
      <c r="M1099" s="3">
        <v>0.691309</v>
      </c>
      <c r="N1099">
        <v>44</v>
      </c>
      <c r="O1099">
        <v>0.00556180778589324</v>
      </c>
      <c r="P1099">
        <v>2.63616455012279</v>
      </c>
      <c r="Q1099" t="s">
        <v>157</v>
      </c>
      <c r="R1099" t="s">
        <v>136</v>
      </c>
      <c r="T1099" t="s">
        <v>5419</v>
      </c>
      <c r="U1099" t="s">
        <v>5420</v>
      </c>
      <c r="V1099" t="s">
        <v>136</v>
      </c>
      <c r="W1099" t="s">
        <v>136</v>
      </c>
      <c r="X1099" t="s">
        <v>136</v>
      </c>
      <c r="Y1099" t="s">
        <v>181</v>
      </c>
      <c r="Z1099" t="s">
        <v>5421</v>
      </c>
      <c r="AA1099" t="s">
        <v>83</v>
      </c>
      <c r="AB1099" t="s">
        <v>191</v>
      </c>
      <c r="AC1099" t="s">
        <v>5422</v>
      </c>
      <c r="AD1099" t="s">
        <v>195</v>
      </c>
    </row>
    <row r="1100" spans="1:30">
      <c r="A1100" t="s">
        <v>5423</v>
      </c>
      <c r="B1100" t="s">
        <v>136</v>
      </c>
      <c r="C1100" s="3">
        <v>3.616239</v>
      </c>
      <c r="D1100" s="3">
        <v>51</v>
      </c>
      <c r="E1100" s="3">
        <v>3.250263</v>
      </c>
      <c r="F1100" s="3">
        <v>41</v>
      </c>
      <c r="G1100" s="3">
        <v>2.593337</v>
      </c>
      <c r="H1100" s="3">
        <v>39</v>
      </c>
      <c r="I1100" s="3">
        <v>0</v>
      </c>
      <c r="J1100" s="3">
        <v>0</v>
      </c>
      <c r="K1100" s="3">
        <v>0</v>
      </c>
      <c r="L1100" s="3">
        <v>0</v>
      </c>
      <c r="M1100" s="3">
        <v>0.135982</v>
      </c>
      <c r="N1100">
        <v>2</v>
      </c>
      <c r="O1100" s="16">
        <v>4.74535184188646e-8</v>
      </c>
      <c r="P1100">
        <v>-5.72905161149472</v>
      </c>
      <c r="Q1100" t="s">
        <v>131</v>
      </c>
      <c r="R1100" t="s">
        <v>136</v>
      </c>
      <c r="S1100" t="s">
        <v>136</v>
      </c>
      <c r="T1100" t="s">
        <v>136</v>
      </c>
      <c r="U1100" t="s">
        <v>136</v>
      </c>
      <c r="V1100" t="s">
        <v>136</v>
      </c>
      <c r="W1100" t="s">
        <v>136</v>
      </c>
      <c r="X1100" t="s">
        <v>136</v>
      </c>
      <c r="Y1100" t="s">
        <v>136</v>
      </c>
      <c r="Z1100" t="s">
        <v>136</v>
      </c>
      <c r="AA1100" t="s">
        <v>136</v>
      </c>
      <c r="AB1100" t="s">
        <v>136</v>
      </c>
      <c r="AC1100" t="s">
        <v>136</v>
      </c>
      <c r="AD1100" t="s">
        <v>136</v>
      </c>
    </row>
    <row r="1101" spans="1:30">
      <c r="A1101" t="s">
        <v>5424</v>
      </c>
      <c r="B1101" t="s">
        <v>5424</v>
      </c>
      <c r="C1101" s="3">
        <v>0.104916</v>
      </c>
      <c r="D1101" s="3">
        <v>14</v>
      </c>
      <c r="E1101" s="3">
        <v>0</v>
      </c>
      <c r="F1101" s="3">
        <v>0</v>
      </c>
      <c r="G1101" s="3">
        <v>0.137099</v>
      </c>
      <c r="H1101" s="3">
        <v>20</v>
      </c>
      <c r="I1101" s="3">
        <v>3.270755</v>
      </c>
      <c r="J1101" s="3">
        <v>460</v>
      </c>
      <c r="K1101" s="3">
        <v>4.301227</v>
      </c>
      <c r="L1101" s="3">
        <v>645</v>
      </c>
      <c r="M1101" s="3">
        <v>1.58059</v>
      </c>
      <c r="N1101">
        <v>214</v>
      </c>
      <c r="O1101" s="16">
        <v>1.39994130608329e-7</v>
      </c>
      <c r="P1101">
        <v>4.3295838300612</v>
      </c>
      <c r="Q1101" t="s">
        <v>157</v>
      </c>
      <c r="R1101" t="s">
        <v>136</v>
      </c>
      <c r="S1101" t="s">
        <v>136</v>
      </c>
      <c r="T1101" t="s">
        <v>460</v>
      </c>
      <c r="U1101" t="s">
        <v>5425</v>
      </c>
      <c r="V1101" t="s">
        <v>136</v>
      </c>
      <c r="W1101" t="s">
        <v>534</v>
      </c>
      <c r="X1101" t="s">
        <v>535</v>
      </c>
      <c r="Y1101" t="s">
        <v>1539</v>
      </c>
      <c r="Z1101" t="s">
        <v>136</v>
      </c>
      <c r="AA1101" t="s">
        <v>1045</v>
      </c>
      <c r="AB1101" t="s">
        <v>535</v>
      </c>
      <c r="AC1101" t="s">
        <v>5426</v>
      </c>
      <c r="AD1101" t="s">
        <v>281</v>
      </c>
    </row>
    <row r="1102" spans="1:30">
      <c r="A1102" t="s">
        <v>5427</v>
      </c>
      <c r="B1102" t="s">
        <v>5427</v>
      </c>
      <c r="C1102" s="3">
        <v>1432.518433</v>
      </c>
      <c r="D1102" s="3">
        <v>36057</v>
      </c>
      <c r="E1102" s="3">
        <v>2078.55835</v>
      </c>
      <c r="F1102" s="3">
        <v>46344</v>
      </c>
      <c r="G1102" s="3">
        <v>1961.428223</v>
      </c>
      <c r="H1102" s="3">
        <v>52933</v>
      </c>
      <c r="I1102" s="3">
        <v>195.367645</v>
      </c>
      <c r="J1102" s="3">
        <v>5334</v>
      </c>
      <c r="K1102" s="3">
        <v>186.011612</v>
      </c>
      <c r="L1102" s="3">
        <v>5423</v>
      </c>
      <c r="M1102" s="3">
        <v>499.00705</v>
      </c>
      <c r="N1102">
        <v>13115</v>
      </c>
      <c r="O1102" s="16">
        <v>4.55155307542202e-7</v>
      </c>
      <c r="P1102">
        <v>-3.22388437117416</v>
      </c>
      <c r="Q1102" t="s">
        <v>131</v>
      </c>
      <c r="R1102" t="s">
        <v>136</v>
      </c>
      <c r="S1102" t="s">
        <v>136</v>
      </c>
      <c r="T1102" t="s">
        <v>5428</v>
      </c>
      <c r="U1102" t="s">
        <v>5429</v>
      </c>
      <c r="V1102" t="s">
        <v>5430</v>
      </c>
      <c r="W1102" t="s">
        <v>254</v>
      </c>
      <c r="X1102" t="s">
        <v>255</v>
      </c>
      <c r="Y1102" t="s">
        <v>5431</v>
      </c>
      <c r="Z1102" t="s">
        <v>5432</v>
      </c>
      <c r="AA1102" t="s">
        <v>164</v>
      </c>
      <c r="AB1102" t="s">
        <v>165</v>
      </c>
      <c r="AC1102" t="s">
        <v>5433</v>
      </c>
      <c r="AD1102" t="s">
        <v>5434</v>
      </c>
    </row>
    <row r="1103" spans="1:30">
      <c r="A1103" t="s">
        <v>5435</v>
      </c>
      <c r="B1103" t="s">
        <v>5435</v>
      </c>
      <c r="C1103" s="3">
        <v>119.804245</v>
      </c>
      <c r="D1103" s="3">
        <v>6071</v>
      </c>
      <c r="E1103" s="3">
        <v>144.160233</v>
      </c>
      <c r="F1103" s="3">
        <v>6471</v>
      </c>
      <c r="G1103" s="3">
        <v>144.132614</v>
      </c>
      <c r="H1103" s="3">
        <v>7831</v>
      </c>
      <c r="I1103" s="3">
        <v>7.691781</v>
      </c>
      <c r="J1103" s="3">
        <v>423</v>
      </c>
      <c r="K1103" s="3">
        <v>1.755016</v>
      </c>
      <c r="L1103" s="3">
        <v>103</v>
      </c>
      <c r="M1103" s="3">
        <v>13.189307</v>
      </c>
      <c r="N1103">
        <v>698</v>
      </c>
      <c r="O1103" s="16">
        <v>3.66105505097841e-10</v>
      </c>
      <c r="P1103">
        <v>-4.59397792749614</v>
      </c>
      <c r="Q1103" t="s">
        <v>131</v>
      </c>
      <c r="R1103" t="s">
        <v>136</v>
      </c>
      <c r="S1103" t="s">
        <v>136</v>
      </c>
      <c r="T1103" t="s">
        <v>1966</v>
      </c>
      <c r="U1103" t="s">
        <v>5436</v>
      </c>
      <c r="V1103" t="s">
        <v>2162</v>
      </c>
      <c r="W1103" t="s">
        <v>136</v>
      </c>
      <c r="X1103" t="s">
        <v>136</v>
      </c>
      <c r="Y1103" t="s">
        <v>1969</v>
      </c>
      <c r="Z1103" t="s">
        <v>5437</v>
      </c>
      <c r="AA1103" t="s">
        <v>174</v>
      </c>
      <c r="AB1103" t="s">
        <v>171</v>
      </c>
      <c r="AC1103" t="s">
        <v>5438</v>
      </c>
      <c r="AD1103" t="s">
        <v>1972</v>
      </c>
    </row>
    <row r="1104" spans="1:30">
      <c r="A1104" t="s">
        <v>5439</v>
      </c>
      <c r="B1104" t="s">
        <v>5439</v>
      </c>
      <c r="C1104" s="3">
        <v>3.401379</v>
      </c>
      <c r="D1104" s="3">
        <v>128</v>
      </c>
      <c r="E1104" s="3">
        <v>13.425771</v>
      </c>
      <c r="F1104" s="3">
        <v>447</v>
      </c>
      <c r="G1104" s="3">
        <v>9.487425</v>
      </c>
      <c r="H1104" s="3">
        <v>382</v>
      </c>
      <c r="I1104" s="3">
        <v>0.44954</v>
      </c>
      <c r="J1104" s="3">
        <v>19</v>
      </c>
      <c r="K1104" s="3">
        <v>0.873572</v>
      </c>
      <c r="L1104" s="3">
        <v>38</v>
      </c>
      <c r="M1104" s="3">
        <v>0.868717</v>
      </c>
      <c r="N1104">
        <v>35</v>
      </c>
      <c r="O1104" s="16">
        <v>1.29025123192267e-7</v>
      </c>
      <c r="P1104">
        <v>-4.10816908958692</v>
      </c>
      <c r="Q1104" t="s">
        <v>131</v>
      </c>
      <c r="R1104" t="s">
        <v>136</v>
      </c>
      <c r="S1104" t="s">
        <v>136</v>
      </c>
      <c r="T1104" t="s">
        <v>1316</v>
      </c>
      <c r="U1104" t="s">
        <v>5440</v>
      </c>
      <c r="V1104" t="s">
        <v>264</v>
      </c>
      <c r="W1104" t="s">
        <v>190</v>
      </c>
      <c r="X1104" t="s">
        <v>191</v>
      </c>
      <c r="Y1104" t="s">
        <v>1350</v>
      </c>
      <c r="Z1104" t="s">
        <v>5441</v>
      </c>
      <c r="AA1104" t="s">
        <v>164</v>
      </c>
      <c r="AB1104" t="s">
        <v>165</v>
      </c>
      <c r="AC1104" t="s">
        <v>5442</v>
      </c>
      <c r="AD1104" t="s">
        <v>281</v>
      </c>
    </row>
    <row r="1105" spans="1:30">
      <c r="A1105" t="s">
        <v>5443</v>
      </c>
      <c r="B1105" t="s">
        <v>5443</v>
      </c>
      <c r="C1105" s="3">
        <v>0.485035</v>
      </c>
      <c r="D1105" s="3">
        <v>7</v>
      </c>
      <c r="E1105" s="3">
        <v>0</v>
      </c>
      <c r="F1105" s="3">
        <v>0</v>
      </c>
      <c r="G1105" s="3">
        <v>0.231553</v>
      </c>
      <c r="H1105" s="3">
        <v>4</v>
      </c>
      <c r="I1105" s="3">
        <v>6.896416</v>
      </c>
      <c r="J1105" s="3">
        <v>105</v>
      </c>
      <c r="K1105" s="3">
        <v>3.925185</v>
      </c>
      <c r="L1105" s="3">
        <v>64</v>
      </c>
      <c r="M1105" s="3">
        <v>4.146655</v>
      </c>
      <c r="N1105">
        <v>61</v>
      </c>
      <c r="O1105" s="16">
        <v>9.56498179725423e-5</v>
      </c>
      <c r="P1105">
        <v>3.42475704785236</v>
      </c>
      <c r="Q1105" t="s">
        <v>157</v>
      </c>
      <c r="R1105" t="s">
        <v>399</v>
      </c>
      <c r="S1105" t="s">
        <v>342</v>
      </c>
      <c r="T1105" t="s">
        <v>5444</v>
      </c>
      <c r="U1105" t="s">
        <v>5445</v>
      </c>
      <c r="V1105" t="s">
        <v>2210</v>
      </c>
      <c r="W1105" t="s">
        <v>399</v>
      </c>
      <c r="X1105" t="s">
        <v>342</v>
      </c>
      <c r="Y1105" t="s">
        <v>5446</v>
      </c>
      <c r="Z1105" t="s">
        <v>136</v>
      </c>
      <c r="AA1105" t="s">
        <v>85</v>
      </c>
      <c r="AB1105" t="s">
        <v>342</v>
      </c>
      <c r="AC1105" t="s">
        <v>5447</v>
      </c>
      <c r="AD1105" t="s">
        <v>5448</v>
      </c>
    </row>
    <row r="1106" spans="1:30">
      <c r="A1106" t="s">
        <v>5449</v>
      </c>
      <c r="B1106" t="s">
        <v>5449</v>
      </c>
      <c r="C1106" s="3">
        <v>1.948295</v>
      </c>
      <c r="D1106" s="3">
        <v>120</v>
      </c>
      <c r="E1106" s="3">
        <v>2.58208</v>
      </c>
      <c r="F1106" s="3">
        <v>141</v>
      </c>
      <c r="G1106" s="3">
        <v>2.2858</v>
      </c>
      <c r="H1106" s="3">
        <v>151</v>
      </c>
      <c r="I1106" s="3">
        <v>15.840014</v>
      </c>
      <c r="J1106" s="3">
        <v>1057</v>
      </c>
      <c r="K1106" s="3">
        <v>214.113617</v>
      </c>
      <c r="L1106" s="3">
        <v>15255</v>
      </c>
      <c r="M1106" s="3">
        <v>16.602667</v>
      </c>
      <c r="N1106">
        <v>1067</v>
      </c>
      <c r="O1106" s="16">
        <v>5.77125840170562e-5</v>
      </c>
      <c r="P1106">
        <v>3.93757097407621</v>
      </c>
      <c r="Q1106" t="s">
        <v>157</v>
      </c>
      <c r="R1106" t="s">
        <v>136</v>
      </c>
      <c r="S1106" t="s">
        <v>136</v>
      </c>
      <c r="T1106" t="s">
        <v>5450</v>
      </c>
      <c r="U1106" t="s">
        <v>5451</v>
      </c>
      <c r="V1106" t="s">
        <v>2486</v>
      </c>
      <c r="W1106" t="s">
        <v>136</v>
      </c>
      <c r="X1106" t="s">
        <v>136</v>
      </c>
      <c r="Y1106" t="s">
        <v>290</v>
      </c>
      <c r="Z1106" t="s">
        <v>5452</v>
      </c>
      <c r="AA1106" t="s">
        <v>292</v>
      </c>
      <c r="AB1106" t="s">
        <v>293</v>
      </c>
      <c r="AC1106" t="s">
        <v>5453</v>
      </c>
      <c r="AD1106" t="s">
        <v>5454</v>
      </c>
    </row>
    <row r="1107" spans="1:30">
      <c r="A1107" t="s">
        <v>5455</v>
      </c>
      <c r="B1107" t="s">
        <v>5455</v>
      </c>
      <c r="C1107" s="3">
        <v>13.699338</v>
      </c>
      <c r="D1107" s="3">
        <v>395</v>
      </c>
      <c r="E1107" s="3">
        <v>19.891388</v>
      </c>
      <c r="F1107" s="3">
        <v>508</v>
      </c>
      <c r="G1107" s="3">
        <v>21.748634</v>
      </c>
      <c r="H1107" s="3">
        <v>672</v>
      </c>
      <c r="I1107" s="3">
        <v>6.649755</v>
      </c>
      <c r="J1107" s="3">
        <v>208</v>
      </c>
      <c r="K1107" s="3">
        <v>3.369996</v>
      </c>
      <c r="L1107" s="3">
        <v>113</v>
      </c>
      <c r="M1107" s="3">
        <v>6.046165</v>
      </c>
      <c r="N1107">
        <v>182</v>
      </c>
      <c r="O1107" s="16">
        <v>1.27238096719792e-5</v>
      </c>
      <c r="P1107">
        <v>-2.45641586876704</v>
      </c>
      <c r="Q1107" t="s">
        <v>131</v>
      </c>
      <c r="R1107" t="s">
        <v>5456</v>
      </c>
      <c r="S1107" t="s">
        <v>5457</v>
      </c>
      <c r="T1107" t="s">
        <v>2256</v>
      </c>
      <c r="U1107" t="s">
        <v>5458</v>
      </c>
      <c r="V1107" t="s">
        <v>5459</v>
      </c>
      <c r="W1107" t="s">
        <v>170</v>
      </c>
      <c r="X1107" t="s">
        <v>171</v>
      </c>
      <c r="Y1107" t="s">
        <v>5460</v>
      </c>
      <c r="Z1107" t="s">
        <v>5461</v>
      </c>
      <c r="AA1107" t="s">
        <v>164</v>
      </c>
      <c r="AB1107" t="s">
        <v>165</v>
      </c>
      <c r="AC1107" t="s">
        <v>313</v>
      </c>
      <c r="AD1107" t="s">
        <v>144</v>
      </c>
    </row>
    <row r="1108" spans="1:30">
      <c r="A1108" t="s">
        <v>5462</v>
      </c>
      <c r="B1108" t="s">
        <v>5462</v>
      </c>
      <c r="C1108" s="3">
        <v>5.398282</v>
      </c>
      <c r="D1108" s="3">
        <v>125</v>
      </c>
      <c r="E1108" s="3">
        <v>4.316334</v>
      </c>
      <c r="F1108" s="3">
        <v>89</v>
      </c>
      <c r="G1108" s="3">
        <v>5.121495</v>
      </c>
      <c r="H1108" s="3">
        <v>127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>
        <v>0</v>
      </c>
      <c r="O1108" s="16">
        <v>6.54188923508499e-14</v>
      </c>
      <c r="P1108">
        <v>-8.23029521368191</v>
      </c>
      <c r="Q1108" t="s">
        <v>131</v>
      </c>
      <c r="R1108" t="s">
        <v>136</v>
      </c>
      <c r="S1108" t="s">
        <v>136</v>
      </c>
      <c r="T1108" t="s">
        <v>5463</v>
      </c>
      <c r="U1108" t="s">
        <v>5464</v>
      </c>
      <c r="V1108" t="s">
        <v>136</v>
      </c>
      <c r="W1108" t="s">
        <v>241</v>
      </c>
      <c r="X1108" t="s">
        <v>242</v>
      </c>
      <c r="Y1108" t="s">
        <v>5465</v>
      </c>
      <c r="Z1108" t="s">
        <v>5466</v>
      </c>
      <c r="AA1108" t="s">
        <v>164</v>
      </c>
      <c r="AB1108" t="s">
        <v>165</v>
      </c>
      <c r="AC1108" t="s">
        <v>5467</v>
      </c>
      <c r="AD1108" t="s">
        <v>5468</v>
      </c>
    </row>
    <row r="1109" spans="1:30">
      <c r="A1109" t="s">
        <v>5469</v>
      </c>
      <c r="B1109" t="s">
        <v>5469</v>
      </c>
      <c r="C1109" s="3">
        <v>108.891228</v>
      </c>
      <c r="D1109" s="3">
        <v>686</v>
      </c>
      <c r="E1109" s="3">
        <v>186.718094</v>
      </c>
      <c r="F1109" s="3">
        <v>1041</v>
      </c>
      <c r="G1109" s="3">
        <v>216.264481</v>
      </c>
      <c r="H1109" s="3">
        <v>1460</v>
      </c>
      <c r="I1109" s="3">
        <v>44.665451</v>
      </c>
      <c r="J1109" s="3">
        <v>305</v>
      </c>
      <c r="K1109" s="3">
        <v>31.125727</v>
      </c>
      <c r="L1109" s="3">
        <v>227</v>
      </c>
      <c r="M1109" s="3">
        <v>117.497673</v>
      </c>
      <c r="N1109">
        <v>772</v>
      </c>
      <c r="O1109">
        <v>0.00627760435556122</v>
      </c>
      <c r="P1109">
        <v>-2.01946344798084</v>
      </c>
      <c r="Q1109" t="s">
        <v>131</v>
      </c>
      <c r="R1109" t="s">
        <v>136</v>
      </c>
      <c r="S1109" t="s">
        <v>136</v>
      </c>
      <c r="T1109" t="s">
        <v>136</v>
      </c>
      <c r="U1109" t="s">
        <v>136</v>
      </c>
      <c r="V1109" t="s">
        <v>136</v>
      </c>
      <c r="W1109" t="s">
        <v>136</v>
      </c>
      <c r="X1109" t="s">
        <v>136</v>
      </c>
      <c r="Y1109" t="s">
        <v>136</v>
      </c>
      <c r="Z1109" t="s">
        <v>136</v>
      </c>
      <c r="AA1109" t="s">
        <v>141</v>
      </c>
      <c r="AB1109" t="s">
        <v>142</v>
      </c>
      <c r="AC1109" t="s">
        <v>136</v>
      </c>
      <c r="AD1109" t="s">
        <v>136</v>
      </c>
    </row>
    <row r="1110" spans="1:30">
      <c r="A1110" t="s">
        <v>5470</v>
      </c>
      <c r="B1110" t="s">
        <v>5470</v>
      </c>
      <c r="C1110" s="3">
        <v>1.02352</v>
      </c>
      <c r="D1110" s="3">
        <v>72</v>
      </c>
      <c r="E1110" s="3">
        <v>0.307703</v>
      </c>
      <c r="F1110" s="3">
        <v>20</v>
      </c>
      <c r="G1110" s="3">
        <v>0.623874</v>
      </c>
      <c r="H1110" s="3">
        <v>48</v>
      </c>
      <c r="I1110" s="3">
        <v>5.563275</v>
      </c>
      <c r="J1110" s="3">
        <v>425</v>
      </c>
      <c r="K1110" s="3">
        <v>4.325202</v>
      </c>
      <c r="L1110" s="3">
        <v>353</v>
      </c>
      <c r="M1110" s="3">
        <v>4.116822</v>
      </c>
      <c r="N1110">
        <v>303</v>
      </c>
      <c r="O1110" s="16">
        <v>7.05819673142144e-7</v>
      </c>
      <c r="P1110">
        <v>2.20200664279138</v>
      </c>
      <c r="Q1110" t="s">
        <v>157</v>
      </c>
      <c r="R1110" t="s">
        <v>136</v>
      </c>
      <c r="S1110" t="s">
        <v>136</v>
      </c>
      <c r="T1110" t="s">
        <v>5471</v>
      </c>
      <c r="U1110" t="s">
        <v>5472</v>
      </c>
      <c r="V1110" t="s">
        <v>5473</v>
      </c>
      <c r="W1110" t="s">
        <v>4536</v>
      </c>
      <c r="X1110" t="s">
        <v>4537</v>
      </c>
      <c r="Y1110" t="s">
        <v>5474</v>
      </c>
      <c r="Z1110" t="s">
        <v>5475</v>
      </c>
      <c r="AA1110" t="s">
        <v>141</v>
      </c>
      <c r="AB1110" t="s">
        <v>142</v>
      </c>
      <c r="AC1110" t="s">
        <v>5476</v>
      </c>
      <c r="AD1110" t="s">
        <v>5477</v>
      </c>
    </row>
    <row r="1111" spans="1:30">
      <c r="A1111" t="s">
        <v>5478</v>
      </c>
      <c r="B1111" t="s">
        <v>5478</v>
      </c>
      <c r="C1111" s="3">
        <v>16.256706</v>
      </c>
      <c r="D1111" s="3">
        <v>279</v>
      </c>
      <c r="E1111" s="3">
        <v>35.52636</v>
      </c>
      <c r="F1111" s="3">
        <v>540</v>
      </c>
      <c r="G1111" s="3">
        <v>27.890427</v>
      </c>
      <c r="H1111" s="3">
        <v>513</v>
      </c>
      <c r="I1111" s="3">
        <v>5.750234</v>
      </c>
      <c r="J1111" s="3">
        <v>107</v>
      </c>
      <c r="K1111" s="3">
        <v>7.231795</v>
      </c>
      <c r="L1111" s="3">
        <v>144</v>
      </c>
      <c r="M1111" s="3">
        <v>10.328301</v>
      </c>
      <c r="N1111">
        <v>185</v>
      </c>
      <c r="O1111">
        <v>0.000236457066105096</v>
      </c>
      <c r="P1111">
        <v>-2.45698497456286</v>
      </c>
      <c r="Q1111" t="s">
        <v>131</v>
      </c>
      <c r="R1111" t="s">
        <v>136</v>
      </c>
      <c r="S1111" t="s">
        <v>136</v>
      </c>
      <c r="T1111" t="s">
        <v>5247</v>
      </c>
      <c r="U1111" t="s">
        <v>136</v>
      </c>
      <c r="V1111" t="s">
        <v>136</v>
      </c>
      <c r="W1111" t="s">
        <v>594</v>
      </c>
      <c r="X1111" t="s">
        <v>165</v>
      </c>
      <c r="Y1111" t="s">
        <v>1454</v>
      </c>
      <c r="Z1111" t="s">
        <v>5479</v>
      </c>
      <c r="AA1111" t="s">
        <v>164</v>
      </c>
      <c r="AB1111" t="s">
        <v>165</v>
      </c>
      <c r="AC1111" t="s">
        <v>5480</v>
      </c>
      <c r="AD1111" t="s">
        <v>144</v>
      </c>
    </row>
    <row r="1112" spans="1:30">
      <c r="A1112" t="s">
        <v>5481</v>
      </c>
      <c r="B1112" t="s">
        <v>5481</v>
      </c>
      <c r="C1112" s="3">
        <v>2.314649</v>
      </c>
      <c r="D1112" s="3">
        <v>163</v>
      </c>
      <c r="E1112" s="3">
        <v>0.799051</v>
      </c>
      <c r="F1112" s="3">
        <v>50</v>
      </c>
      <c r="G1112" s="3">
        <v>3.721657</v>
      </c>
      <c r="H1112" s="3">
        <v>281</v>
      </c>
      <c r="I1112" s="3">
        <v>22.439762</v>
      </c>
      <c r="J1112" s="3">
        <v>1714</v>
      </c>
      <c r="K1112" s="3">
        <v>38.924606</v>
      </c>
      <c r="L1112" s="3">
        <v>3174</v>
      </c>
      <c r="M1112" s="3">
        <v>6.339405</v>
      </c>
      <c r="N1112">
        <v>467</v>
      </c>
      <c r="O1112">
        <v>0.00055562668727261</v>
      </c>
      <c r="P1112">
        <v>2.60045578500913</v>
      </c>
      <c r="Q1112" t="s">
        <v>157</v>
      </c>
      <c r="R1112" t="s">
        <v>1360</v>
      </c>
      <c r="S1112" t="s">
        <v>1361</v>
      </c>
      <c r="T1112" t="s">
        <v>635</v>
      </c>
      <c r="U1112" t="s">
        <v>5482</v>
      </c>
      <c r="V1112" t="s">
        <v>136</v>
      </c>
      <c r="W1112" t="s">
        <v>1360</v>
      </c>
      <c r="X1112" t="s">
        <v>1361</v>
      </c>
      <c r="Y1112" t="s">
        <v>4427</v>
      </c>
      <c r="Z1112" t="s">
        <v>4428</v>
      </c>
      <c r="AA1112" t="s">
        <v>2660</v>
      </c>
      <c r="AB1112" t="s">
        <v>1361</v>
      </c>
      <c r="AC1112" t="s">
        <v>5483</v>
      </c>
      <c r="AD1112" t="s">
        <v>640</v>
      </c>
    </row>
    <row r="1113" spans="1:30">
      <c r="A1113" t="s">
        <v>5484</v>
      </c>
      <c r="B1113" t="s">
        <v>5484</v>
      </c>
      <c r="C1113" s="3">
        <v>14.609505</v>
      </c>
      <c r="D1113" s="3">
        <v>275</v>
      </c>
      <c r="E1113" s="3">
        <v>14.037816</v>
      </c>
      <c r="F1113" s="3">
        <v>234</v>
      </c>
      <c r="G1113" s="3">
        <v>13.955003</v>
      </c>
      <c r="H1113" s="3">
        <v>282</v>
      </c>
      <c r="I1113" s="3">
        <v>1.274844</v>
      </c>
      <c r="J1113" s="3">
        <v>26</v>
      </c>
      <c r="K1113" s="3">
        <v>1.233864</v>
      </c>
      <c r="L1113" s="3">
        <v>27</v>
      </c>
      <c r="M1113" s="3">
        <v>0.845854</v>
      </c>
      <c r="N1113">
        <v>17</v>
      </c>
      <c r="O1113" s="16">
        <v>3.6710610063937e-18</v>
      </c>
      <c r="P1113">
        <v>-4.25113808473698</v>
      </c>
      <c r="Q1113" t="s">
        <v>131</v>
      </c>
      <c r="R1113" t="s">
        <v>136</v>
      </c>
      <c r="S1113" t="s">
        <v>136</v>
      </c>
      <c r="T1113" t="s">
        <v>168</v>
      </c>
      <c r="U1113" t="s">
        <v>136</v>
      </c>
      <c r="V1113" t="s">
        <v>136</v>
      </c>
      <c r="W1113" t="s">
        <v>136</v>
      </c>
      <c r="X1113" t="s">
        <v>136</v>
      </c>
      <c r="Y1113" t="s">
        <v>5485</v>
      </c>
      <c r="Z1113" t="s">
        <v>5486</v>
      </c>
      <c r="AA1113" t="s">
        <v>164</v>
      </c>
      <c r="AB1113" t="s">
        <v>165</v>
      </c>
      <c r="AC1113" t="s">
        <v>5487</v>
      </c>
      <c r="AD1113" t="s">
        <v>176</v>
      </c>
    </row>
    <row r="1114" spans="1:30">
      <c r="A1114" t="s">
        <v>5488</v>
      </c>
      <c r="B1114" t="s">
        <v>5488</v>
      </c>
      <c r="C1114" s="3">
        <v>3.435093</v>
      </c>
      <c r="D1114" s="3">
        <v>160</v>
      </c>
      <c r="E1114" s="3">
        <v>1.393692</v>
      </c>
      <c r="F1114" s="3">
        <v>58</v>
      </c>
      <c r="G1114" s="3">
        <v>2.528059</v>
      </c>
      <c r="H1114" s="3">
        <v>127</v>
      </c>
      <c r="I1114" s="3">
        <v>28.46863</v>
      </c>
      <c r="J1114" s="3">
        <v>1438</v>
      </c>
      <c r="K1114" s="3">
        <v>79.273079</v>
      </c>
      <c r="L1114" s="3">
        <v>4275</v>
      </c>
      <c r="M1114" s="3">
        <v>6.83495</v>
      </c>
      <c r="N1114">
        <v>333</v>
      </c>
      <c r="O1114">
        <v>0.000136800491136043</v>
      </c>
      <c r="P1114">
        <v>3.12417499145034</v>
      </c>
      <c r="Q1114" t="s">
        <v>157</v>
      </c>
      <c r="R1114" t="s">
        <v>325</v>
      </c>
      <c r="S1114" t="s">
        <v>326</v>
      </c>
      <c r="T1114" t="s">
        <v>5489</v>
      </c>
      <c r="U1114" t="s">
        <v>5490</v>
      </c>
      <c r="V1114" t="s">
        <v>264</v>
      </c>
      <c r="W1114" t="s">
        <v>190</v>
      </c>
      <c r="X1114" t="s">
        <v>191</v>
      </c>
      <c r="Y1114" t="s">
        <v>181</v>
      </c>
      <c r="Z1114" t="s">
        <v>3456</v>
      </c>
      <c r="AA1114" t="s">
        <v>83</v>
      </c>
      <c r="AB1114" t="s">
        <v>191</v>
      </c>
      <c r="AC1114" t="s">
        <v>5491</v>
      </c>
      <c r="AD1114" t="s">
        <v>5492</v>
      </c>
    </row>
    <row r="1115" spans="1:30">
      <c r="A1115" t="s">
        <v>5493</v>
      </c>
      <c r="B1115" t="s">
        <v>5493</v>
      </c>
      <c r="C1115" s="3">
        <v>0.274333</v>
      </c>
      <c r="D1115" s="3">
        <v>21</v>
      </c>
      <c r="E1115" s="3">
        <v>0</v>
      </c>
      <c r="F1115" s="3">
        <v>0</v>
      </c>
      <c r="G1115" s="3">
        <v>0.649235</v>
      </c>
      <c r="H1115" s="3">
        <v>51</v>
      </c>
      <c r="I1115" s="3">
        <v>9.678711</v>
      </c>
      <c r="J1115" s="3">
        <v>767</v>
      </c>
      <c r="K1115" s="3">
        <v>11.285955</v>
      </c>
      <c r="L1115" s="3">
        <v>955</v>
      </c>
      <c r="M1115" s="3">
        <v>4.163891</v>
      </c>
      <c r="N1115">
        <v>318</v>
      </c>
      <c r="O1115" s="16">
        <v>7.91431781361063e-5</v>
      </c>
      <c r="P1115">
        <v>3.81984353191963</v>
      </c>
      <c r="Q1115" t="s">
        <v>157</v>
      </c>
      <c r="R1115" t="s">
        <v>190</v>
      </c>
      <c r="S1115" t="s">
        <v>191</v>
      </c>
      <c r="T1115" t="s">
        <v>1799</v>
      </c>
      <c r="U1115" t="s">
        <v>5494</v>
      </c>
      <c r="V1115" t="s">
        <v>136</v>
      </c>
      <c r="W1115" t="s">
        <v>186</v>
      </c>
      <c r="X1115" t="s">
        <v>187</v>
      </c>
      <c r="Y1115" t="s">
        <v>1801</v>
      </c>
      <c r="Z1115" t="s">
        <v>5495</v>
      </c>
      <c r="AA1115" t="s">
        <v>83</v>
      </c>
      <c r="AB1115" t="s">
        <v>191</v>
      </c>
      <c r="AC1115" t="s">
        <v>5496</v>
      </c>
      <c r="AD1115" t="s">
        <v>1155</v>
      </c>
    </row>
    <row r="1116" spans="1:30">
      <c r="A1116" t="s">
        <v>5497</v>
      </c>
      <c r="B1116" t="s">
        <v>5497</v>
      </c>
      <c r="C1116" s="3">
        <v>20.806288</v>
      </c>
      <c r="D1116" s="3">
        <v>414</v>
      </c>
      <c r="E1116" s="3">
        <v>93.357185</v>
      </c>
      <c r="F1116" s="3">
        <v>1644</v>
      </c>
      <c r="G1116" s="3">
        <v>18.50095</v>
      </c>
      <c r="H1116" s="3">
        <v>395</v>
      </c>
      <c r="I1116" s="3">
        <v>0.728949</v>
      </c>
      <c r="J1116" s="3">
        <v>16</v>
      </c>
      <c r="K1116" s="3">
        <v>0.181775</v>
      </c>
      <c r="L1116" s="3">
        <v>5</v>
      </c>
      <c r="M1116" s="3">
        <v>0.879618</v>
      </c>
      <c r="N1116">
        <v>19</v>
      </c>
      <c r="O1116" s="16">
        <v>1.46349519017325e-12</v>
      </c>
      <c r="P1116">
        <v>-6.41019795533126</v>
      </c>
      <c r="Q1116" t="s">
        <v>131</v>
      </c>
      <c r="R1116" t="s">
        <v>136</v>
      </c>
      <c r="S1116" t="s">
        <v>136</v>
      </c>
      <c r="T1116" t="s">
        <v>430</v>
      </c>
      <c r="U1116" t="s">
        <v>5498</v>
      </c>
      <c r="V1116" t="s">
        <v>136</v>
      </c>
      <c r="W1116" t="s">
        <v>136</v>
      </c>
      <c r="X1116" t="s">
        <v>136</v>
      </c>
      <c r="Y1116" t="s">
        <v>433</v>
      </c>
      <c r="Z1116" t="s">
        <v>5499</v>
      </c>
      <c r="AA1116" t="s">
        <v>141</v>
      </c>
      <c r="AB1116" t="s">
        <v>142</v>
      </c>
      <c r="AC1116" t="s">
        <v>5500</v>
      </c>
      <c r="AD1116" t="s">
        <v>309</v>
      </c>
    </row>
    <row r="1117" spans="1:30">
      <c r="A1117" t="s">
        <v>5501</v>
      </c>
      <c r="B1117" t="s">
        <v>5501</v>
      </c>
      <c r="C1117" s="3">
        <v>1.217065</v>
      </c>
      <c r="D1117" s="3">
        <v>30</v>
      </c>
      <c r="E1117" s="3">
        <v>0.44228</v>
      </c>
      <c r="F1117" s="3">
        <v>10</v>
      </c>
      <c r="G1117" s="3">
        <v>2.913833</v>
      </c>
      <c r="H1117" s="3">
        <v>77</v>
      </c>
      <c r="I1117" s="3">
        <v>17.465799</v>
      </c>
      <c r="J1117" s="3">
        <v>464</v>
      </c>
      <c r="K1117" s="3">
        <v>3.409166</v>
      </c>
      <c r="L1117" s="3">
        <v>97</v>
      </c>
      <c r="M1117" s="3">
        <v>24.663486</v>
      </c>
      <c r="N1117">
        <v>630</v>
      </c>
      <c r="O1117">
        <v>0.00353558018115622</v>
      </c>
      <c r="P1117">
        <v>2.54352149286048</v>
      </c>
      <c r="Q1117" t="s">
        <v>157</v>
      </c>
      <c r="R1117" t="s">
        <v>136</v>
      </c>
      <c r="S1117" t="s">
        <v>136</v>
      </c>
      <c r="T1117" t="s">
        <v>136</v>
      </c>
      <c r="U1117" t="s">
        <v>136</v>
      </c>
      <c r="V1117" t="s">
        <v>136</v>
      </c>
      <c r="W1117" t="s">
        <v>136</v>
      </c>
      <c r="X1117" t="s">
        <v>136</v>
      </c>
      <c r="Y1117" t="s">
        <v>5502</v>
      </c>
      <c r="Z1117" t="s">
        <v>5503</v>
      </c>
      <c r="AA1117" t="s">
        <v>136</v>
      </c>
      <c r="AB1117" t="s">
        <v>136</v>
      </c>
      <c r="AC1117" t="s">
        <v>5504</v>
      </c>
      <c r="AD1117" t="s">
        <v>136</v>
      </c>
    </row>
    <row r="1118" spans="1:30">
      <c r="A1118" t="s">
        <v>5505</v>
      </c>
      <c r="B1118" t="s">
        <v>5505</v>
      </c>
      <c r="C1118" s="3">
        <v>22.196947</v>
      </c>
      <c r="D1118" s="3">
        <v>559</v>
      </c>
      <c r="E1118" s="3">
        <v>7.061012</v>
      </c>
      <c r="F1118" s="3">
        <v>158</v>
      </c>
      <c r="G1118" s="3">
        <v>10.872216</v>
      </c>
      <c r="H1118" s="3">
        <v>294</v>
      </c>
      <c r="I1118" s="3">
        <v>85.502151</v>
      </c>
      <c r="J1118" s="3">
        <v>2335</v>
      </c>
      <c r="K1118" s="3">
        <v>135.155212</v>
      </c>
      <c r="L1118" s="3">
        <v>3940</v>
      </c>
      <c r="M1118" s="3">
        <v>62.298729</v>
      </c>
      <c r="N1118">
        <v>1638</v>
      </c>
      <c r="O1118" s="16">
        <v>2.17927881912181e-5</v>
      </c>
      <c r="P1118">
        <v>2.19378394848562</v>
      </c>
      <c r="Q1118" t="s">
        <v>157</v>
      </c>
      <c r="R1118" t="s">
        <v>186</v>
      </c>
      <c r="S1118" t="s">
        <v>187</v>
      </c>
      <c r="T1118" t="s">
        <v>437</v>
      </c>
      <c r="U1118" t="s">
        <v>5506</v>
      </c>
      <c r="V1118" t="s">
        <v>439</v>
      </c>
      <c r="W1118" t="s">
        <v>186</v>
      </c>
      <c r="X1118" t="s">
        <v>187</v>
      </c>
      <c r="Y1118" t="s">
        <v>5507</v>
      </c>
      <c r="Z1118" t="s">
        <v>5508</v>
      </c>
      <c r="AA1118" t="s">
        <v>209</v>
      </c>
      <c r="AB1118" t="s">
        <v>187</v>
      </c>
      <c r="AC1118" t="s">
        <v>5509</v>
      </c>
      <c r="AD1118" t="s">
        <v>443</v>
      </c>
    </row>
    <row r="1119" spans="1:30">
      <c r="A1119" t="s">
        <v>5510</v>
      </c>
      <c r="B1119" t="s">
        <v>136</v>
      </c>
      <c r="C1119" s="3">
        <v>4.629536</v>
      </c>
      <c r="D1119" s="3">
        <v>113</v>
      </c>
      <c r="E1119" s="3">
        <v>6.428874</v>
      </c>
      <c r="F1119" s="3">
        <v>139</v>
      </c>
      <c r="G1119" s="3">
        <v>2.164889</v>
      </c>
      <c r="H1119" s="3">
        <v>57</v>
      </c>
      <c r="I1119" s="3">
        <v>0.367205</v>
      </c>
      <c r="J1119" s="3">
        <v>10</v>
      </c>
      <c r="K1119" s="3">
        <v>0.638364</v>
      </c>
      <c r="L1119" s="3">
        <v>18</v>
      </c>
      <c r="M1119" s="3">
        <v>0.136267</v>
      </c>
      <c r="N1119">
        <v>4</v>
      </c>
      <c r="O1119" s="16">
        <v>2.24269953527506e-6</v>
      </c>
      <c r="P1119">
        <v>-3.97453126666333</v>
      </c>
      <c r="Q1119" t="s">
        <v>131</v>
      </c>
      <c r="R1119" t="s">
        <v>136</v>
      </c>
      <c r="S1119" t="s">
        <v>136</v>
      </c>
      <c r="T1119" t="s">
        <v>136</v>
      </c>
      <c r="U1119" t="s">
        <v>136</v>
      </c>
      <c r="V1119" t="s">
        <v>136</v>
      </c>
      <c r="W1119" t="s">
        <v>136</v>
      </c>
      <c r="X1119" t="s">
        <v>136</v>
      </c>
      <c r="Y1119" t="s">
        <v>136</v>
      </c>
      <c r="Z1119" t="s">
        <v>136</v>
      </c>
      <c r="AA1119" t="s">
        <v>136</v>
      </c>
      <c r="AB1119" t="s">
        <v>136</v>
      </c>
      <c r="AC1119" t="s">
        <v>136</v>
      </c>
      <c r="AD1119" t="s">
        <v>136</v>
      </c>
    </row>
    <row r="1120" spans="1:30">
      <c r="A1120" t="s">
        <v>5511</v>
      </c>
      <c r="B1120" t="s">
        <v>5511</v>
      </c>
      <c r="C1120" s="3">
        <v>0.400214</v>
      </c>
      <c r="D1120" s="3">
        <v>20</v>
      </c>
      <c r="E1120" s="3">
        <v>0.181162</v>
      </c>
      <c r="F1120" s="3">
        <v>8</v>
      </c>
      <c r="G1120" s="3">
        <v>0.138886</v>
      </c>
      <c r="H1120" s="3">
        <v>8</v>
      </c>
      <c r="I1120" s="3">
        <v>1.950819</v>
      </c>
      <c r="J1120" s="3">
        <v>101</v>
      </c>
      <c r="K1120" s="3">
        <v>4.891662</v>
      </c>
      <c r="L1120" s="3">
        <v>270</v>
      </c>
      <c r="M1120" s="3">
        <v>1.139024</v>
      </c>
      <c r="N1120">
        <v>57</v>
      </c>
      <c r="O1120">
        <v>0.00202143697110864</v>
      </c>
      <c r="P1120">
        <v>2.56593737984547</v>
      </c>
      <c r="Q1120" t="s">
        <v>157</v>
      </c>
      <c r="R1120" t="s">
        <v>136</v>
      </c>
      <c r="S1120" t="s">
        <v>136</v>
      </c>
      <c r="T1120" t="s">
        <v>136</v>
      </c>
      <c r="U1120" t="s">
        <v>136</v>
      </c>
      <c r="V1120" t="s">
        <v>136</v>
      </c>
      <c r="W1120" t="s">
        <v>136</v>
      </c>
      <c r="X1120" t="s">
        <v>136</v>
      </c>
      <c r="Y1120" t="s">
        <v>136</v>
      </c>
      <c r="Z1120" t="s">
        <v>136</v>
      </c>
      <c r="AA1120" t="s">
        <v>164</v>
      </c>
      <c r="AB1120" t="s">
        <v>165</v>
      </c>
      <c r="AC1120" t="s">
        <v>5512</v>
      </c>
      <c r="AD1120" t="s">
        <v>136</v>
      </c>
    </row>
    <row r="1121" spans="1:30">
      <c r="A1121" t="s">
        <v>5513</v>
      </c>
      <c r="B1121" t="s">
        <v>136</v>
      </c>
      <c r="C1121" s="3">
        <v>26.1916379999999</v>
      </c>
      <c r="D1121" s="3">
        <v>843</v>
      </c>
      <c r="E1121" s="3">
        <v>20.80766</v>
      </c>
      <c r="F1121" s="3">
        <v>578</v>
      </c>
      <c r="G1121" s="3">
        <v>25.870039</v>
      </c>
      <c r="H1121" s="3">
        <v>854</v>
      </c>
      <c r="I1121" s="3">
        <v>4.953229</v>
      </c>
      <c r="J1121" s="3">
        <v>178</v>
      </c>
      <c r="K1121" s="3">
        <v>5.277029</v>
      </c>
      <c r="L1121" s="3">
        <v>188</v>
      </c>
      <c r="M1121" s="3">
        <v>5.008132</v>
      </c>
      <c r="N1121">
        <v>181</v>
      </c>
      <c r="O1121" s="16">
        <v>1.84062635428459e-15</v>
      </c>
      <c r="P1121">
        <v>-2.82874675585624</v>
      </c>
      <c r="Q1121" t="s">
        <v>131</v>
      </c>
      <c r="R1121" t="s">
        <v>136</v>
      </c>
      <c r="S1121" t="s">
        <v>136</v>
      </c>
      <c r="T1121" t="s">
        <v>136</v>
      </c>
      <c r="U1121" t="s">
        <v>136</v>
      </c>
      <c r="V1121" t="s">
        <v>136</v>
      </c>
      <c r="W1121" t="s">
        <v>136</v>
      </c>
      <c r="X1121" t="s">
        <v>136</v>
      </c>
      <c r="Y1121" t="s">
        <v>136</v>
      </c>
      <c r="Z1121" t="s">
        <v>136</v>
      </c>
      <c r="AA1121" t="s">
        <v>136</v>
      </c>
      <c r="AB1121" t="s">
        <v>136</v>
      </c>
      <c r="AC1121" t="s">
        <v>136</v>
      </c>
      <c r="AD1121" t="s">
        <v>136</v>
      </c>
    </row>
    <row r="1122" spans="1:30">
      <c r="A1122" t="s">
        <v>5514</v>
      </c>
      <c r="B1122" t="s">
        <v>5514</v>
      </c>
      <c r="C1122" s="3">
        <v>0.98529</v>
      </c>
      <c r="D1122" s="3">
        <v>94</v>
      </c>
      <c r="E1122" s="3">
        <v>1.285074</v>
      </c>
      <c r="F1122" s="3">
        <v>108</v>
      </c>
      <c r="G1122" s="3">
        <v>1.250067</v>
      </c>
      <c r="H1122" s="3">
        <v>127</v>
      </c>
      <c r="I1122" s="2">
        <v>0.335713</v>
      </c>
      <c r="J1122" s="3">
        <v>38</v>
      </c>
      <c r="K1122" s="2">
        <v>0.396261</v>
      </c>
      <c r="L1122" s="3">
        <v>45</v>
      </c>
      <c r="M1122" s="2">
        <v>0.376876</v>
      </c>
      <c r="N1122">
        <v>42</v>
      </c>
      <c r="O1122">
        <v>0.00171543892582496</v>
      </c>
      <c r="P1122">
        <v>-2.26352862069759</v>
      </c>
      <c r="Q1122" t="s">
        <v>131</v>
      </c>
      <c r="R1122" t="s">
        <v>136</v>
      </c>
      <c r="S1122" t="s">
        <v>136</v>
      </c>
      <c r="T1122" t="s">
        <v>5515</v>
      </c>
      <c r="U1122" t="s">
        <v>5516</v>
      </c>
      <c r="V1122" t="s">
        <v>5517</v>
      </c>
      <c r="W1122" t="s">
        <v>136</v>
      </c>
      <c r="X1122" t="s">
        <v>136</v>
      </c>
      <c r="Y1122" t="s">
        <v>5518</v>
      </c>
      <c r="Z1122" t="s">
        <v>5519</v>
      </c>
      <c r="AA1122" t="s">
        <v>164</v>
      </c>
      <c r="AB1122" t="s">
        <v>165</v>
      </c>
      <c r="AC1122" t="s">
        <v>5520</v>
      </c>
      <c r="AD1122" t="s">
        <v>5521</v>
      </c>
    </row>
    <row r="1123" spans="1:30">
      <c r="A1123" t="s">
        <v>5522</v>
      </c>
      <c r="B1123" t="s">
        <v>5522</v>
      </c>
      <c r="C1123" s="3">
        <v>1.1827</v>
      </c>
      <c r="D1123" s="3">
        <v>49</v>
      </c>
      <c r="E1123" s="3">
        <v>0.115876</v>
      </c>
      <c r="F1123" s="3">
        <v>5</v>
      </c>
      <c r="G1123" s="3">
        <v>1.056108</v>
      </c>
      <c r="H1123" s="3">
        <v>47</v>
      </c>
      <c r="I1123" s="3">
        <v>10.314685</v>
      </c>
      <c r="J1123" s="3">
        <v>461</v>
      </c>
      <c r="K1123" s="3">
        <v>9.080516</v>
      </c>
      <c r="L1123" s="3">
        <v>434</v>
      </c>
      <c r="M1123" s="3">
        <v>3.330254</v>
      </c>
      <c r="N1123">
        <v>144</v>
      </c>
      <c r="O1123">
        <v>0.000559544719977407</v>
      </c>
      <c r="P1123">
        <v>2.58758487800467</v>
      </c>
      <c r="Q1123" t="s">
        <v>157</v>
      </c>
      <c r="R1123" t="s">
        <v>136</v>
      </c>
      <c r="S1123" t="s">
        <v>136</v>
      </c>
      <c r="T1123" t="s">
        <v>168</v>
      </c>
      <c r="U1123" t="s">
        <v>5523</v>
      </c>
      <c r="V1123" t="s">
        <v>4981</v>
      </c>
      <c r="W1123" t="s">
        <v>594</v>
      </c>
      <c r="X1123" t="s">
        <v>165</v>
      </c>
      <c r="Y1123" t="s">
        <v>3933</v>
      </c>
      <c r="Z1123" t="s">
        <v>136</v>
      </c>
      <c r="AA1123" t="s">
        <v>164</v>
      </c>
      <c r="AB1123" t="s">
        <v>165</v>
      </c>
      <c r="AC1123" t="s">
        <v>5524</v>
      </c>
      <c r="AD1123" t="s">
        <v>176</v>
      </c>
    </row>
    <row r="1124" spans="1:30">
      <c r="A1124" t="s">
        <v>5525</v>
      </c>
      <c r="B1124" t="s">
        <v>5525</v>
      </c>
      <c r="C1124" s="3">
        <v>8.020951</v>
      </c>
      <c r="D1124" s="3">
        <v>441</v>
      </c>
      <c r="E1124" s="3">
        <v>7.954662</v>
      </c>
      <c r="F1124" s="3">
        <v>388</v>
      </c>
      <c r="G1124" s="3">
        <v>2.012606</v>
      </c>
      <c r="H1124" s="3">
        <v>119</v>
      </c>
      <c r="I1124" s="3">
        <v>1.577061</v>
      </c>
      <c r="J1124" s="3">
        <v>94</v>
      </c>
      <c r="K1124" s="3">
        <v>0.179553</v>
      </c>
      <c r="L1124" s="3">
        <v>12</v>
      </c>
      <c r="M1124" s="3">
        <v>1.995364</v>
      </c>
      <c r="N1124">
        <v>115</v>
      </c>
      <c r="O1124">
        <v>0.00362065207683689</v>
      </c>
      <c r="P1124">
        <v>-2.75723804199034</v>
      </c>
      <c r="Q1124" t="s">
        <v>131</v>
      </c>
      <c r="R1124" t="s">
        <v>136</v>
      </c>
      <c r="S1124" t="s">
        <v>136</v>
      </c>
      <c r="T1124" t="s">
        <v>3048</v>
      </c>
      <c r="U1124" t="s">
        <v>5526</v>
      </c>
      <c r="V1124" t="s">
        <v>136</v>
      </c>
      <c r="W1124" t="s">
        <v>254</v>
      </c>
      <c r="X1124" t="s">
        <v>255</v>
      </c>
      <c r="Y1124" t="s">
        <v>2099</v>
      </c>
      <c r="Z1124" t="s">
        <v>3049</v>
      </c>
      <c r="AA1124" t="s">
        <v>164</v>
      </c>
      <c r="AB1124" t="s">
        <v>165</v>
      </c>
      <c r="AC1124" t="s">
        <v>5527</v>
      </c>
      <c r="AD1124" t="s">
        <v>3051</v>
      </c>
    </row>
    <row r="1125" spans="1:30">
      <c r="A1125" t="s">
        <v>5528</v>
      </c>
      <c r="B1125" t="s">
        <v>5528</v>
      </c>
      <c r="C1125" s="3">
        <v>0.391015</v>
      </c>
      <c r="D1125" s="3">
        <v>28</v>
      </c>
      <c r="E1125" s="3">
        <v>0.135708</v>
      </c>
      <c r="F1125" s="3">
        <v>9</v>
      </c>
      <c r="G1125" s="3">
        <v>0.350415</v>
      </c>
      <c r="H1125" s="3">
        <v>27</v>
      </c>
      <c r="I1125" s="3">
        <v>0.898686</v>
      </c>
      <c r="J1125" s="3">
        <v>69</v>
      </c>
      <c r="K1125" s="3">
        <v>6.606201</v>
      </c>
      <c r="L1125" s="3">
        <v>541</v>
      </c>
      <c r="M1125" s="3">
        <v>1.901803</v>
      </c>
      <c r="N1125">
        <v>141</v>
      </c>
      <c r="O1125">
        <v>0.00236260419535211</v>
      </c>
      <c r="P1125">
        <v>2.62711330821311</v>
      </c>
      <c r="Q1125" t="s">
        <v>157</v>
      </c>
      <c r="R1125" t="s">
        <v>190</v>
      </c>
      <c r="S1125" t="s">
        <v>191</v>
      </c>
      <c r="T1125" t="s">
        <v>5529</v>
      </c>
      <c r="U1125" t="s">
        <v>5530</v>
      </c>
      <c r="V1125" t="s">
        <v>763</v>
      </c>
      <c r="W1125" t="s">
        <v>136</v>
      </c>
      <c r="X1125" t="s">
        <v>136</v>
      </c>
      <c r="Y1125" t="s">
        <v>181</v>
      </c>
      <c r="Z1125" t="s">
        <v>5531</v>
      </c>
      <c r="AA1125" t="s">
        <v>164</v>
      </c>
      <c r="AB1125" t="s">
        <v>165</v>
      </c>
      <c r="AC1125" t="s">
        <v>5532</v>
      </c>
      <c r="AD1125" t="s">
        <v>5533</v>
      </c>
    </row>
    <row r="1126" spans="1:30">
      <c r="A1126" t="s">
        <v>5534</v>
      </c>
      <c r="B1126" t="s">
        <v>5534</v>
      </c>
      <c r="C1126" s="3">
        <v>0.405548</v>
      </c>
      <c r="D1126" s="3">
        <v>28</v>
      </c>
      <c r="E1126" s="3">
        <v>0.230967</v>
      </c>
      <c r="F1126" s="3">
        <v>14</v>
      </c>
      <c r="G1126" s="3">
        <v>0.105564</v>
      </c>
      <c r="H1126" s="3">
        <v>8</v>
      </c>
      <c r="I1126" s="3">
        <v>2.515187</v>
      </c>
      <c r="J1126" s="3">
        <v>185</v>
      </c>
      <c r="K1126" s="3">
        <v>0.844195</v>
      </c>
      <c r="L1126" s="3">
        <v>67</v>
      </c>
      <c r="M1126" s="3">
        <v>2.758042</v>
      </c>
      <c r="N1126">
        <v>196</v>
      </c>
      <c r="O1126">
        <v>0.00683489860376145</v>
      </c>
      <c r="P1126">
        <v>2.19023802000737</v>
      </c>
      <c r="Q1126" t="s">
        <v>157</v>
      </c>
      <c r="R1126" t="s">
        <v>412</v>
      </c>
      <c r="S1126" t="s">
        <v>413</v>
      </c>
      <c r="T1126" t="s">
        <v>5535</v>
      </c>
      <c r="U1126" t="s">
        <v>5536</v>
      </c>
      <c r="V1126" t="s">
        <v>5537</v>
      </c>
      <c r="W1126" t="s">
        <v>241</v>
      </c>
      <c r="X1126" t="s">
        <v>242</v>
      </c>
      <c r="Y1126" t="s">
        <v>5538</v>
      </c>
      <c r="Z1126" t="s">
        <v>5539</v>
      </c>
      <c r="AA1126" t="s">
        <v>419</v>
      </c>
      <c r="AB1126" t="s">
        <v>413</v>
      </c>
      <c r="AC1126" t="s">
        <v>5540</v>
      </c>
      <c r="AD1126" t="s">
        <v>5541</v>
      </c>
    </row>
    <row r="1127" spans="1:30">
      <c r="A1127" t="s">
        <v>5542</v>
      </c>
      <c r="B1127" t="s">
        <v>5542</v>
      </c>
      <c r="C1127" s="3">
        <v>0.095582</v>
      </c>
      <c r="D1127" s="3">
        <v>8</v>
      </c>
      <c r="E1127" s="3">
        <v>0</v>
      </c>
      <c r="F1127" s="3">
        <v>0</v>
      </c>
      <c r="G1127" s="3">
        <v>0.165123</v>
      </c>
      <c r="H1127" s="3">
        <v>14</v>
      </c>
      <c r="I1127" s="3">
        <v>2.30737</v>
      </c>
      <c r="J1127" s="3">
        <v>190</v>
      </c>
      <c r="K1127" s="3">
        <v>4.186465</v>
      </c>
      <c r="L1127" s="3">
        <v>367</v>
      </c>
      <c r="M1127" s="3">
        <v>0.88851</v>
      </c>
      <c r="N1127">
        <v>71</v>
      </c>
      <c r="O1127" s="16">
        <v>5.13605657761655e-5</v>
      </c>
      <c r="P1127">
        <v>3.80735052113965</v>
      </c>
      <c r="Q1127" t="s">
        <v>157</v>
      </c>
      <c r="R1127" t="s">
        <v>136</v>
      </c>
      <c r="S1127" t="s">
        <v>136</v>
      </c>
      <c r="T1127" t="s">
        <v>168</v>
      </c>
      <c r="U1127" t="s">
        <v>3072</v>
      </c>
      <c r="V1127" t="s">
        <v>136</v>
      </c>
      <c r="W1127" t="s">
        <v>218</v>
      </c>
      <c r="X1127" t="s">
        <v>219</v>
      </c>
      <c r="Y1127" t="s">
        <v>3073</v>
      </c>
      <c r="Z1127" t="s">
        <v>3074</v>
      </c>
      <c r="AA1127" t="s">
        <v>164</v>
      </c>
      <c r="AB1127" t="s">
        <v>165</v>
      </c>
      <c r="AC1127" t="s">
        <v>3075</v>
      </c>
      <c r="AD1127" t="s">
        <v>176</v>
      </c>
    </row>
    <row r="1128" spans="1:30">
      <c r="A1128" t="s">
        <v>5543</v>
      </c>
      <c r="B1128" t="s">
        <v>5543</v>
      </c>
      <c r="C1128" s="3">
        <v>0.248696</v>
      </c>
      <c r="D1128" s="3">
        <v>17</v>
      </c>
      <c r="E1128" s="3">
        <v>0.271238</v>
      </c>
      <c r="F1128" s="3">
        <v>17</v>
      </c>
      <c r="G1128" s="3">
        <v>0.116114</v>
      </c>
      <c r="H1128" s="3">
        <v>9</v>
      </c>
      <c r="I1128" s="3">
        <v>9.702053</v>
      </c>
      <c r="J1128" s="3">
        <v>708</v>
      </c>
      <c r="K1128" s="3">
        <v>15.425419</v>
      </c>
      <c r="L1128" s="3">
        <v>1202</v>
      </c>
      <c r="M1128" s="3">
        <v>2.205862</v>
      </c>
      <c r="N1128">
        <v>155</v>
      </c>
      <c r="O1128" s="16">
        <v>2.12067384253384e-7</v>
      </c>
      <c r="P1128">
        <v>4.22900398050661</v>
      </c>
      <c r="Q1128" t="s">
        <v>157</v>
      </c>
      <c r="R1128" t="s">
        <v>241</v>
      </c>
      <c r="S1128" t="s">
        <v>242</v>
      </c>
      <c r="T1128" t="s">
        <v>5544</v>
      </c>
      <c r="U1128" t="s">
        <v>5545</v>
      </c>
      <c r="V1128" t="s">
        <v>5546</v>
      </c>
      <c r="W1128" t="s">
        <v>241</v>
      </c>
      <c r="X1128" t="s">
        <v>242</v>
      </c>
      <c r="Y1128" t="s">
        <v>5547</v>
      </c>
      <c r="Z1128" t="s">
        <v>5548</v>
      </c>
      <c r="AA1128" t="s">
        <v>248</v>
      </c>
      <c r="AB1128" t="s">
        <v>242</v>
      </c>
      <c r="AC1128" t="s">
        <v>5549</v>
      </c>
      <c r="AD1128" t="s">
        <v>5550</v>
      </c>
    </row>
    <row r="1129" spans="1:30">
      <c r="A1129" t="s">
        <v>5551</v>
      </c>
      <c r="B1129" t="s">
        <v>5551</v>
      </c>
      <c r="C1129" s="3">
        <v>0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3">
        <v>34.794556</v>
      </c>
      <c r="J1129" s="3">
        <v>632</v>
      </c>
      <c r="K1129" s="3">
        <v>16.767572</v>
      </c>
      <c r="L1129" s="3">
        <v>325</v>
      </c>
      <c r="M1129" s="3">
        <v>34.838642</v>
      </c>
      <c r="N1129">
        <v>609</v>
      </c>
      <c r="O1129" s="16">
        <v>2.43899366693276e-16</v>
      </c>
      <c r="P1129">
        <v>8.75849185319198</v>
      </c>
      <c r="Q1129" t="s">
        <v>157</v>
      </c>
      <c r="R1129" t="s">
        <v>136</v>
      </c>
      <c r="S1129" t="s">
        <v>136</v>
      </c>
      <c r="T1129" t="s">
        <v>5552</v>
      </c>
      <c r="U1129" t="s">
        <v>5553</v>
      </c>
      <c r="V1129" t="s">
        <v>136</v>
      </c>
      <c r="W1129" t="s">
        <v>136</v>
      </c>
      <c r="X1129" t="s">
        <v>136</v>
      </c>
      <c r="Y1129" t="s">
        <v>5554</v>
      </c>
      <c r="Z1129" t="s">
        <v>5555</v>
      </c>
      <c r="AA1129" t="s">
        <v>164</v>
      </c>
      <c r="AB1129" t="s">
        <v>165</v>
      </c>
      <c r="AC1129" t="s">
        <v>5556</v>
      </c>
      <c r="AD1129" t="s">
        <v>1823</v>
      </c>
    </row>
    <row r="1130" spans="1:30">
      <c r="A1130" t="s">
        <v>5557</v>
      </c>
      <c r="B1130" t="s">
        <v>5557</v>
      </c>
      <c r="C1130" s="3">
        <v>8.635736</v>
      </c>
      <c r="D1130" s="3">
        <v>208</v>
      </c>
      <c r="E1130" s="3">
        <v>2.316639</v>
      </c>
      <c r="F1130" s="3">
        <v>50</v>
      </c>
      <c r="G1130" s="3">
        <v>5.498672</v>
      </c>
      <c r="H1130" s="3">
        <v>142</v>
      </c>
      <c r="I1130" s="3">
        <v>43.837082</v>
      </c>
      <c r="J1130" s="3">
        <v>1145</v>
      </c>
      <c r="K1130" s="3">
        <v>87.300446</v>
      </c>
      <c r="L1130" s="3">
        <v>2434</v>
      </c>
      <c r="M1130" s="3">
        <v>24.377829</v>
      </c>
      <c r="N1130">
        <v>613</v>
      </c>
      <c r="O1130" s="16">
        <v>3.66031210821424e-5</v>
      </c>
      <c r="P1130">
        <v>2.59159535832591</v>
      </c>
      <c r="Q1130" t="s">
        <v>157</v>
      </c>
      <c r="R1130" t="s">
        <v>186</v>
      </c>
      <c r="S1130" t="s">
        <v>187</v>
      </c>
      <c r="T1130" t="s">
        <v>437</v>
      </c>
      <c r="U1130" t="s">
        <v>5558</v>
      </c>
      <c r="V1130" t="s">
        <v>439</v>
      </c>
      <c r="W1130" t="s">
        <v>186</v>
      </c>
      <c r="X1130" t="s">
        <v>187</v>
      </c>
      <c r="Y1130" t="s">
        <v>5559</v>
      </c>
      <c r="Z1130" t="s">
        <v>5560</v>
      </c>
      <c r="AA1130" t="s">
        <v>209</v>
      </c>
      <c r="AB1130" t="s">
        <v>187</v>
      </c>
      <c r="AC1130" t="s">
        <v>5561</v>
      </c>
      <c r="AD1130" t="s">
        <v>443</v>
      </c>
    </row>
    <row r="1131" spans="1:30">
      <c r="A1131" t="s">
        <v>5562</v>
      </c>
      <c r="B1131" t="s">
        <v>5562</v>
      </c>
      <c r="C1131" s="3">
        <v>136.143143</v>
      </c>
      <c r="D1131" s="3">
        <v>4757</v>
      </c>
      <c r="E1131" s="3">
        <v>331.926544</v>
      </c>
      <c r="F1131" s="3">
        <v>10274</v>
      </c>
      <c r="G1131" s="3">
        <v>163.024109</v>
      </c>
      <c r="H1131" s="3">
        <v>6108</v>
      </c>
      <c r="I1131" s="3">
        <v>56.826031</v>
      </c>
      <c r="J1131" s="3">
        <v>2154</v>
      </c>
      <c r="K1131" s="3">
        <v>73.262207</v>
      </c>
      <c r="L1131" s="3">
        <v>2965</v>
      </c>
      <c r="M1131" s="3">
        <v>72.207268</v>
      </c>
      <c r="N1131">
        <v>2635</v>
      </c>
      <c r="O1131">
        <v>0.000485402820929019</v>
      </c>
      <c r="P1131">
        <v>-2.39317697397377</v>
      </c>
      <c r="Q1131" t="s">
        <v>131</v>
      </c>
      <c r="R1131" t="s">
        <v>218</v>
      </c>
      <c r="S1131" t="s">
        <v>219</v>
      </c>
      <c r="T1131" t="s">
        <v>5563</v>
      </c>
      <c r="U1131" t="s">
        <v>5564</v>
      </c>
      <c r="V1131" t="s">
        <v>763</v>
      </c>
      <c r="W1131" t="s">
        <v>366</v>
      </c>
      <c r="X1131" t="s">
        <v>367</v>
      </c>
      <c r="Y1131" t="s">
        <v>764</v>
      </c>
      <c r="Z1131" t="s">
        <v>5565</v>
      </c>
      <c r="AA1131" t="s">
        <v>686</v>
      </c>
      <c r="AB1131" t="s">
        <v>219</v>
      </c>
      <c r="AC1131" t="s">
        <v>5566</v>
      </c>
      <c r="AD1131" t="s">
        <v>250</v>
      </c>
    </row>
    <row r="1132" spans="1:30">
      <c r="A1132" t="s">
        <v>5567</v>
      </c>
      <c r="B1132" t="s">
        <v>5567</v>
      </c>
      <c r="C1132" s="3">
        <v>1.055901</v>
      </c>
      <c r="D1132" s="3">
        <v>113</v>
      </c>
      <c r="E1132" s="3">
        <v>4.830052</v>
      </c>
      <c r="F1132" s="3">
        <v>456</v>
      </c>
      <c r="G1132" s="3">
        <v>1.424333</v>
      </c>
      <c r="H1132" s="3">
        <v>163</v>
      </c>
      <c r="I1132" s="3">
        <v>0.106132</v>
      </c>
      <c r="J1132" s="3">
        <v>13</v>
      </c>
      <c r="K1132" s="3">
        <v>0.20376</v>
      </c>
      <c r="L1132" s="3">
        <v>26</v>
      </c>
      <c r="M1132" s="3">
        <v>0.190363</v>
      </c>
      <c r="N1132">
        <v>22</v>
      </c>
      <c r="O1132" s="16">
        <v>5.70862289374469e-7</v>
      </c>
      <c r="P1132">
        <v>-4.35126245397912</v>
      </c>
      <c r="Q1132" t="s">
        <v>131</v>
      </c>
      <c r="R1132" t="s">
        <v>190</v>
      </c>
      <c r="S1132" t="s">
        <v>191</v>
      </c>
      <c r="T1132" t="s">
        <v>3278</v>
      </c>
      <c r="U1132" t="s">
        <v>5568</v>
      </c>
      <c r="V1132" t="s">
        <v>180</v>
      </c>
      <c r="W1132" t="s">
        <v>136</v>
      </c>
      <c r="X1132" t="s">
        <v>136</v>
      </c>
      <c r="Y1132" t="s">
        <v>2847</v>
      </c>
      <c r="Z1132" t="s">
        <v>2848</v>
      </c>
      <c r="AA1132" t="s">
        <v>83</v>
      </c>
      <c r="AB1132" t="s">
        <v>191</v>
      </c>
      <c r="AC1132" t="s">
        <v>5569</v>
      </c>
      <c r="AD1132" t="s">
        <v>184</v>
      </c>
    </row>
    <row r="1133" spans="1:30">
      <c r="A1133" t="s">
        <v>5570</v>
      </c>
      <c r="B1133" t="s">
        <v>5570</v>
      </c>
      <c r="C1133" s="3">
        <v>29.667738</v>
      </c>
      <c r="D1133" s="3">
        <v>814</v>
      </c>
      <c r="E1133" s="3">
        <v>296.855865</v>
      </c>
      <c r="F1133" s="3">
        <v>7214</v>
      </c>
      <c r="G1133" s="3">
        <v>40.989025</v>
      </c>
      <c r="H1133" s="3">
        <v>1206</v>
      </c>
      <c r="I1133" s="3">
        <v>2.280992</v>
      </c>
      <c r="J1133" s="3">
        <v>68</v>
      </c>
      <c r="K1133" s="3">
        <v>3.723009</v>
      </c>
      <c r="L1133" s="3">
        <v>119</v>
      </c>
      <c r="M1133" s="3">
        <v>5.191329</v>
      </c>
      <c r="N1133">
        <v>149</v>
      </c>
      <c r="O1133" s="16">
        <v>3.05761485547102e-8</v>
      </c>
      <c r="P1133">
        <v>-5.38060341660339</v>
      </c>
      <c r="Q1133" t="s">
        <v>131</v>
      </c>
      <c r="R1133" t="s">
        <v>136</v>
      </c>
      <c r="S1133" t="s">
        <v>136</v>
      </c>
      <c r="T1133" t="s">
        <v>5571</v>
      </c>
      <c r="U1133" t="s">
        <v>5572</v>
      </c>
      <c r="V1133" t="s">
        <v>662</v>
      </c>
      <c r="W1133" t="s">
        <v>136</v>
      </c>
      <c r="X1133" t="s">
        <v>136</v>
      </c>
      <c r="Y1133" t="s">
        <v>4592</v>
      </c>
      <c r="Z1133" t="s">
        <v>5573</v>
      </c>
      <c r="AA1133" t="s">
        <v>164</v>
      </c>
      <c r="AB1133" t="s">
        <v>165</v>
      </c>
      <c r="AC1133" t="s">
        <v>5574</v>
      </c>
      <c r="AD1133" t="s">
        <v>3340</v>
      </c>
    </row>
    <row r="1134" spans="1:30">
      <c r="A1134" t="s">
        <v>5575</v>
      </c>
      <c r="B1134" t="s">
        <v>5575</v>
      </c>
      <c r="C1134" s="3">
        <v>13.358834</v>
      </c>
      <c r="D1134" s="3">
        <v>663</v>
      </c>
      <c r="E1134" s="3">
        <v>9.748847</v>
      </c>
      <c r="F1134" s="3">
        <v>429</v>
      </c>
      <c r="G1134" s="3">
        <v>8.541039</v>
      </c>
      <c r="H1134" s="3">
        <v>455</v>
      </c>
      <c r="I1134" s="3">
        <v>111.322777</v>
      </c>
      <c r="J1134" s="3">
        <v>5992</v>
      </c>
      <c r="K1134" s="3">
        <v>168.911438</v>
      </c>
      <c r="L1134" s="3">
        <v>9708</v>
      </c>
      <c r="M1134" s="3">
        <v>24.721935</v>
      </c>
      <c r="N1134">
        <v>1281</v>
      </c>
      <c r="O1134">
        <v>0.000956647728597182</v>
      </c>
      <c r="P1134">
        <v>2.41609467473937</v>
      </c>
      <c r="Q1134" t="s">
        <v>157</v>
      </c>
      <c r="R1134" t="s">
        <v>136</v>
      </c>
      <c r="S1134" t="s">
        <v>136</v>
      </c>
      <c r="T1134" t="s">
        <v>5576</v>
      </c>
      <c r="U1134" t="s">
        <v>5577</v>
      </c>
      <c r="V1134" t="s">
        <v>763</v>
      </c>
      <c r="W1134" t="s">
        <v>136</v>
      </c>
      <c r="X1134" t="s">
        <v>136</v>
      </c>
      <c r="Y1134" t="s">
        <v>5578</v>
      </c>
      <c r="Z1134" t="s">
        <v>5579</v>
      </c>
      <c r="AA1134" t="s">
        <v>164</v>
      </c>
      <c r="AB1134" t="s">
        <v>165</v>
      </c>
      <c r="AC1134" t="s">
        <v>5580</v>
      </c>
      <c r="AD1134" t="s">
        <v>5581</v>
      </c>
    </row>
    <row r="1135" spans="1:30">
      <c r="A1135" t="s">
        <v>5582</v>
      </c>
      <c r="B1135" t="s">
        <v>5582</v>
      </c>
      <c r="C1135" s="3">
        <v>1.08103</v>
      </c>
      <c r="D1135" s="3">
        <v>78</v>
      </c>
      <c r="E1135" s="3">
        <v>5.667193</v>
      </c>
      <c r="F1135" s="3">
        <v>363</v>
      </c>
      <c r="G1135" s="3">
        <v>2.946524</v>
      </c>
      <c r="H1135" s="3">
        <v>228</v>
      </c>
      <c r="I1135" s="3">
        <v>0.255781</v>
      </c>
      <c r="J1135" s="3">
        <v>21</v>
      </c>
      <c r="K1135" s="3">
        <v>1.097669</v>
      </c>
      <c r="L1135" s="3">
        <v>92</v>
      </c>
      <c r="M1135" s="3">
        <v>0.382518</v>
      </c>
      <c r="N1135">
        <v>29</v>
      </c>
      <c r="O1135">
        <v>0.00102091678182131</v>
      </c>
      <c r="P1135">
        <v>-3.05457982375823</v>
      </c>
      <c r="Q1135" t="s">
        <v>131</v>
      </c>
      <c r="R1135" t="s">
        <v>136</v>
      </c>
      <c r="S1135" t="s">
        <v>136</v>
      </c>
      <c r="T1135" t="s">
        <v>136</v>
      </c>
      <c r="U1135" t="s">
        <v>5583</v>
      </c>
      <c r="V1135" t="s">
        <v>2122</v>
      </c>
      <c r="W1135" t="s">
        <v>305</v>
      </c>
      <c r="X1135" t="s">
        <v>142</v>
      </c>
      <c r="Y1135" t="s">
        <v>3193</v>
      </c>
      <c r="Z1135" t="s">
        <v>5584</v>
      </c>
      <c r="AA1135" t="s">
        <v>141</v>
      </c>
      <c r="AB1135" t="s">
        <v>142</v>
      </c>
      <c r="AC1135" t="s">
        <v>5585</v>
      </c>
      <c r="AD1135" t="s">
        <v>136</v>
      </c>
    </row>
    <row r="1136" spans="1:30">
      <c r="A1136" t="s">
        <v>5586</v>
      </c>
      <c r="B1136" t="s">
        <v>5586</v>
      </c>
      <c r="C1136" s="3">
        <v>10.989017</v>
      </c>
      <c r="D1136" s="3">
        <v>649</v>
      </c>
      <c r="E1136" s="3">
        <v>1.278941</v>
      </c>
      <c r="F1136" s="3">
        <v>67</v>
      </c>
      <c r="G1136" s="3">
        <v>7.737606</v>
      </c>
      <c r="H1136" s="3">
        <v>490</v>
      </c>
      <c r="I1136" s="3">
        <v>92.233063</v>
      </c>
      <c r="J1136" s="3">
        <v>5906</v>
      </c>
      <c r="K1136" s="3">
        <v>55.104507</v>
      </c>
      <c r="L1136" s="3">
        <v>3768</v>
      </c>
      <c r="M1136" s="3">
        <v>50.522087</v>
      </c>
      <c r="N1136">
        <v>3115</v>
      </c>
      <c r="O1136" s="16">
        <v>2.31282978234997e-5</v>
      </c>
      <c r="P1136">
        <v>2.70685090838258</v>
      </c>
      <c r="Q1136" t="s">
        <v>157</v>
      </c>
      <c r="R1136" t="s">
        <v>137</v>
      </c>
      <c r="S1136" t="s">
        <v>138</v>
      </c>
      <c r="T1136" t="s">
        <v>5587</v>
      </c>
      <c r="U1136" t="s">
        <v>5588</v>
      </c>
      <c r="V1136" t="s">
        <v>5589</v>
      </c>
      <c r="W1136" t="s">
        <v>137</v>
      </c>
      <c r="X1136" t="s">
        <v>138</v>
      </c>
      <c r="Y1136" t="s">
        <v>2282</v>
      </c>
      <c r="Z1136" t="s">
        <v>5590</v>
      </c>
      <c r="AA1136" t="s">
        <v>153</v>
      </c>
      <c r="AB1136" t="s">
        <v>138</v>
      </c>
      <c r="AC1136" t="s">
        <v>313</v>
      </c>
      <c r="AD1136" t="s">
        <v>4221</v>
      </c>
    </row>
    <row r="1137" spans="1:30">
      <c r="A1137" t="s">
        <v>5591</v>
      </c>
      <c r="B1137" t="s">
        <v>5591</v>
      </c>
      <c r="C1137" s="3">
        <v>0.500566</v>
      </c>
      <c r="D1137" s="3">
        <v>18</v>
      </c>
      <c r="E1137" s="3">
        <v>0</v>
      </c>
      <c r="F1137" s="3">
        <v>0</v>
      </c>
      <c r="G1137" s="3">
        <v>0.561429</v>
      </c>
      <c r="H1137" s="3">
        <v>21</v>
      </c>
      <c r="I1137" s="3">
        <v>13.64465</v>
      </c>
      <c r="J1137" s="3">
        <v>509</v>
      </c>
      <c r="K1137" s="3">
        <v>10.840991</v>
      </c>
      <c r="L1137" s="3">
        <v>432</v>
      </c>
      <c r="M1137" s="3">
        <v>2.56622</v>
      </c>
      <c r="N1137">
        <v>93</v>
      </c>
      <c r="O1137">
        <v>0.000105520281590373</v>
      </c>
      <c r="P1137">
        <v>3.71498574553257</v>
      </c>
      <c r="Q1137" t="s">
        <v>157</v>
      </c>
      <c r="R1137" t="s">
        <v>136</v>
      </c>
      <c r="S1137" t="s">
        <v>136</v>
      </c>
      <c r="T1137" t="s">
        <v>136</v>
      </c>
      <c r="U1137" t="s">
        <v>5592</v>
      </c>
      <c r="V1137" t="s">
        <v>136</v>
      </c>
      <c r="W1137" t="s">
        <v>136</v>
      </c>
      <c r="X1137" t="s">
        <v>136</v>
      </c>
      <c r="Y1137" t="s">
        <v>136</v>
      </c>
      <c r="Z1137" t="s">
        <v>136</v>
      </c>
      <c r="AA1137" t="s">
        <v>164</v>
      </c>
      <c r="AB1137" t="s">
        <v>165</v>
      </c>
      <c r="AC1137" t="s">
        <v>5593</v>
      </c>
      <c r="AD1137" t="s">
        <v>136</v>
      </c>
    </row>
    <row r="1138" spans="1:30">
      <c r="A1138" t="s">
        <v>5594</v>
      </c>
      <c r="B1138" t="s">
        <v>5594</v>
      </c>
      <c r="C1138" s="3">
        <v>0.502381</v>
      </c>
      <c r="D1138" s="3">
        <v>52</v>
      </c>
      <c r="E1138" s="3">
        <v>1.31981</v>
      </c>
      <c r="F1138" s="3">
        <v>121</v>
      </c>
      <c r="G1138" s="3">
        <v>0.321396</v>
      </c>
      <c r="H1138" s="3">
        <v>36</v>
      </c>
      <c r="I1138" s="3">
        <v>4.300061</v>
      </c>
      <c r="J1138" s="3">
        <v>481</v>
      </c>
      <c r="K1138" s="3">
        <v>35.698261</v>
      </c>
      <c r="L1138" s="3">
        <v>4260</v>
      </c>
      <c r="M1138" s="3">
        <v>1.521844</v>
      </c>
      <c r="N1138">
        <v>164</v>
      </c>
      <c r="O1138">
        <v>0.00986147124656738</v>
      </c>
      <c r="P1138">
        <v>2.87058724557648</v>
      </c>
      <c r="Q1138" t="s">
        <v>157</v>
      </c>
      <c r="R1138" t="s">
        <v>136</v>
      </c>
      <c r="S1138" t="s">
        <v>136</v>
      </c>
      <c r="T1138" t="s">
        <v>5595</v>
      </c>
      <c r="U1138" t="s">
        <v>5596</v>
      </c>
      <c r="V1138" t="s">
        <v>5597</v>
      </c>
      <c r="W1138" t="s">
        <v>136</v>
      </c>
      <c r="X1138" t="s">
        <v>136</v>
      </c>
      <c r="Y1138" t="s">
        <v>5518</v>
      </c>
      <c r="Z1138" t="s">
        <v>5598</v>
      </c>
      <c r="AA1138" t="s">
        <v>164</v>
      </c>
      <c r="AB1138" t="s">
        <v>165</v>
      </c>
      <c r="AC1138" t="s">
        <v>5599</v>
      </c>
      <c r="AD1138" t="s">
        <v>5600</v>
      </c>
    </row>
    <row r="1139" spans="1:30">
      <c r="A1139" t="s">
        <v>5601</v>
      </c>
      <c r="B1139" t="s">
        <v>5601</v>
      </c>
      <c r="C1139" s="3">
        <v>0.438346</v>
      </c>
      <c r="D1139" s="3">
        <v>20</v>
      </c>
      <c r="E1139" s="3">
        <v>0.204563</v>
      </c>
      <c r="F1139" s="3">
        <v>8</v>
      </c>
      <c r="G1139" s="3">
        <v>0.742331</v>
      </c>
      <c r="H1139" s="3">
        <v>36</v>
      </c>
      <c r="I1139" s="3">
        <v>2.963186</v>
      </c>
      <c r="J1139" s="3">
        <v>142</v>
      </c>
      <c r="K1139" s="3">
        <v>4.258004</v>
      </c>
      <c r="L1139" s="3">
        <v>218</v>
      </c>
      <c r="M1139" s="3">
        <v>4.105802</v>
      </c>
      <c r="N1139">
        <v>189</v>
      </c>
      <c r="O1139" s="16">
        <v>9.47884812301322e-5</v>
      </c>
      <c r="P1139">
        <v>2.3372780631281</v>
      </c>
      <c r="Q1139" t="s">
        <v>157</v>
      </c>
      <c r="R1139" t="s">
        <v>316</v>
      </c>
      <c r="S1139" t="s">
        <v>317</v>
      </c>
      <c r="T1139" t="s">
        <v>5602</v>
      </c>
      <c r="U1139" t="s">
        <v>5603</v>
      </c>
      <c r="V1139" t="s">
        <v>2025</v>
      </c>
      <c r="W1139" t="s">
        <v>316</v>
      </c>
      <c r="X1139" t="s">
        <v>317</v>
      </c>
      <c r="Y1139" t="s">
        <v>5604</v>
      </c>
      <c r="Z1139" t="s">
        <v>5605</v>
      </c>
      <c r="AA1139" t="s">
        <v>3882</v>
      </c>
      <c r="AB1139" t="s">
        <v>317</v>
      </c>
      <c r="AC1139" t="s">
        <v>5606</v>
      </c>
      <c r="AD1139" t="s">
        <v>5607</v>
      </c>
    </row>
    <row r="1140" spans="1:30">
      <c r="A1140" t="s">
        <v>5608</v>
      </c>
      <c r="B1140" t="s">
        <v>5608</v>
      </c>
      <c r="C1140" s="3">
        <v>0.612731</v>
      </c>
      <c r="D1140" s="3">
        <v>51</v>
      </c>
      <c r="E1140" s="3">
        <v>3.223494</v>
      </c>
      <c r="F1140" s="3">
        <v>238</v>
      </c>
      <c r="G1140" s="3">
        <v>1.235993</v>
      </c>
      <c r="H1140" s="3">
        <v>111</v>
      </c>
      <c r="I1140" s="3">
        <v>0.049979</v>
      </c>
      <c r="J1140" s="3">
        <v>5</v>
      </c>
      <c r="K1140" s="3">
        <v>0.052004</v>
      </c>
      <c r="L1140" s="3">
        <v>5</v>
      </c>
      <c r="M1140" s="3">
        <v>0.132084</v>
      </c>
      <c r="N1140">
        <v>12</v>
      </c>
      <c r="O1140" s="16">
        <v>3.33967722207371e-7</v>
      </c>
      <c r="P1140">
        <v>-4.75673516727256</v>
      </c>
      <c r="Q1140" t="s">
        <v>131</v>
      </c>
      <c r="R1140" t="s">
        <v>190</v>
      </c>
      <c r="S1140" t="s">
        <v>191</v>
      </c>
      <c r="T1140" t="s">
        <v>5609</v>
      </c>
      <c r="U1140" t="s">
        <v>5610</v>
      </c>
      <c r="V1140" t="s">
        <v>329</v>
      </c>
      <c r="W1140" t="s">
        <v>136</v>
      </c>
      <c r="X1140" t="s">
        <v>136</v>
      </c>
      <c r="Y1140" t="s">
        <v>2847</v>
      </c>
      <c r="Z1140" t="s">
        <v>2848</v>
      </c>
      <c r="AA1140" t="s">
        <v>83</v>
      </c>
      <c r="AB1140" t="s">
        <v>191</v>
      </c>
      <c r="AC1140" t="s">
        <v>5611</v>
      </c>
      <c r="AD1140" t="s">
        <v>5612</v>
      </c>
    </row>
    <row r="1141" spans="1:30">
      <c r="A1141" t="s">
        <v>5613</v>
      </c>
      <c r="B1141" t="s">
        <v>5613</v>
      </c>
      <c r="C1141" s="3">
        <v>0.460761</v>
      </c>
      <c r="D1141" s="3">
        <v>24</v>
      </c>
      <c r="E1141" s="3">
        <v>0</v>
      </c>
      <c r="F1141" s="3">
        <v>0</v>
      </c>
      <c r="G1141" s="3">
        <v>0.250701</v>
      </c>
      <c r="H1141" s="3">
        <v>14</v>
      </c>
      <c r="I1141" s="3">
        <v>7.947074</v>
      </c>
      <c r="J1141" s="3">
        <v>448</v>
      </c>
      <c r="K1141" s="3">
        <v>6.237374</v>
      </c>
      <c r="L1141" s="3">
        <v>375</v>
      </c>
      <c r="M1141" s="3">
        <v>2.173474</v>
      </c>
      <c r="N1141">
        <v>118</v>
      </c>
      <c r="O1141" s="16">
        <v>6.19129943130896e-5</v>
      </c>
      <c r="P1141">
        <v>3.6723067655767</v>
      </c>
      <c r="Q1141" t="s">
        <v>157</v>
      </c>
      <c r="R1141" t="s">
        <v>136</v>
      </c>
      <c r="S1141" t="s">
        <v>136</v>
      </c>
      <c r="T1141" t="s">
        <v>768</v>
      </c>
      <c r="U1141" t="s">
        <v>5614</v>
      </c>
      <c r="V1141" t="s">
        <v>136</v>
      </c>
      <c r="W1141" t="s">
        <v>136</v>
      </c>
      <c r="X1141" t="s">
        <v>136</v>
      </c>
      <c r="Y1141" t="s">
        <v>136</v>
      </c>
      <c r="Z1141" t="s">
        <v>5615</v>
      </c>
      <c r="AA1141" t="s">
        <v>141</v>
      </c>
      <c r="AB1141" t="s">
        <v>142</v>
      </c>
      <c r="AC1141" t="s">
        <v>5616</v>
      </c>
      <c r="AD1141" t="s">
        <v>281</v>
      </c>
    </row>
    <row r="1142" spans="1:30">
      <c r="A1142" t="s">
        <v>5617</v>
      </c>
      <c r="B1142" t="s">
        <v>5617</v>
      </c>
      <c r="C1142" s="3">
        <v>3.636669</v>
      </c>
      <c r="D1142" s="3">
        <v>86</v>
      </c>
      <c r="E1142" s="3">
        <v>1.509858</v>
      </c>
      <c r="F1142" s="3">
        <v>32</v>
      </c>
      <c r="G1142" s="3">
        <v>4.658992</v>
      </c>
      <c r="H1142" s="3">
        <v>118</v>
      </c>
      <c r="I1142" s="3">
        <v>0</v>
      </c>
      <c r="J1142" s="3">
        <v>0</v>
      </c>
      <c r="K1142" s="3">
        <v>0</v>
      </c>
      <c r="L1142" s="3">
        <v>0</v>
      </c>
      <c r="M1142" s="3">
        <v>0.353386</v>
      </c>
      <c r="N1142">
        <v>9</v>
      </c>
      <c r="O1142">
        <v>0.000205671783425612</v>
      </c>
      <c r="P1142">
        <v>-4.33359838697236</v>
      </c>
      <c r="Q1142" t="s">
        <v>131</v>
      </c>
      <c r="R1142" t="s">
        <v>190</v>
      </c>
      <c r="S1142" t="s">
        <v>191</v>
      </c>
      <c r="T1142" t="s">
        <v>5618</v>
      </c>
      <c r="U1142" t="s">
        <v>5619</v>
      </c>
      <c r="V1142" t="s">
        <v>590</v>
      </c>
      <c r="W1142" t="s">
        <v>1360</v>
      </c>
      <c r="X1142" t="s">
        <v>1361</v>
      </c>
      <c r="Y1142" t="s">
        <v>5620</v>
      </c>
      <c r="Z1142" t="s">
        <v>5621</v>
      </c>
      <c r="AA1142" t="s">
        <v>2660</v>
      </c>
      <c r="AB1142" t="s">
        <v>1361</v>
      </c>
      <c r="AC1142" t="s">
        <v>5622</v>
      </c>
      <c r="AD1142" t="s">
        <v>5623</v>
      </c>
    </row>
    <row r="1143" spans="1:30">
      <c r="A1143" t="s">
        <v>5624</v>
      </c>
      <c r="B1143" t="s">
        <v>5624</v>
      </c>
      <c r="C1143" s="3">
        <v>13.716656</v>
      </c>
      <c r="D1143" s="3">
        <v>350</v>
      </c>
      <c r="E1143" s="3">
        <v>147.892105</v>
      </c>
      <c r="F1143" s="3">
        <v>3341</v>
      </c>
      <c r="G1143" s="3">
        <v>1.994617</v>
      </c>
      <c r="H1143" s="3">
        <v>55</v>
      </c>
      <c r="I1143" s="3">
        <v>0.477261</v>
      </c>
      <c r="J1143" s="3">
        <v>14</v>
      </c>
      <c r="K1143" s="3">
        <v>0.578197</v>
      </c>
      <c r="L1143" s="3">
        <v>18</v>
      </c>
      <c r="M1143" s="3">
        <v>2.590059</v>
      </c>
      <c r="N1143">
        <v>69</v>
      </c>
      <c r="O1143" s="16">
        <v>8.35851600575593e-6</v>
      </c>
      <c r="P1143">
        <v>-5.30873719231321</v>
      </c>
      <c r="Q1143" t="s">
        <v>131</v>
      </c>
      <c r="R1143" t="s">
        <v>136</v>
      </c>
      <c r="S1143" t="s">
        <v>136</v>
      </c>
      <c r="T1143" t="s">
        <v>2051</v>
      </c>
      <c r="U1143" t="s">
        <v>5625</v>
      </c>
      <c r="V1143" t="s">
        <v>136</v>
      </c>
      <c r="W1143" t="s">
        <v>2054</v>
      </c>
      <c r="X1143" t="s">
        <v>2055</v>
      </c>
      <c r="Y1143" t="s">
        <v>136</v>
      </c>
      <c r="Z1143" t="s">
        <v>2679</v>
      </c>
      <c r="AA1143" t="s">
        <v>164</v>
      </c>
      <c r="AB1143" t="s">
        <v>165</v>
      </c>
      <c r="AC1143" t="s">
        <v>5626</v>
      </c>
      <c r="AD1143" t="s">
        <v>144</v>
      </c>
    </row>
    <row r="1144" spans="1:30">
      <c r="A1144" t="s">
        <v>5627</v>
      </c>
      <c r="B1144" t="s">
        <v>136</v>
      </c>
      <c r="C1144" s="3">
        <v>1.218591</v>
      </c>
      <c r="D1144" s="3">
        <v>13</v>
      </c>
      <c r="E1144" s="3">
        <v>0</v>
      </c>
      <c r="F1144" s="3">
        <v>0</v>
      </c>
      <c r="G1144" s="3">
        <v>0.159846</v>
      </c>
      <c r="H1144" s="3">
        <v>2</v>
      </c>
      <c r="I1144" s="3">
        <v>5.601017</v>
      </c>
      <c r="J1144" s="3">
        <v>61</v>
      </c>
      <c r="K1144" s="3">
        <v>8.5514</v>
      </c>
      <c r="L1144" s="3">
        <v>98</v>
      </c>
      <c r="M1144" s="3">
        <v>4.974704</v>
      </c>
      <c r="N1144">
        <v>52</v>
      </c>
      <c r="O1144">
        <v>0.0077335930023688</v>
      </c>
      <c r="P1144">
        <v>2.83743769671606</v>
      </c>
      <c r="Q1144" t="s">
        <v>157</v>
      </c>
      <c r="R1144" t="s">
        <v>136</v>
      </c>
      <c r="S1144" t="s">
        <v>136</v>
      </c>
      <c r="T1144" t="s">
        <v>136</v>
      </c>
      <c r="U1144" t="s">
        <v>136</v>
      </c>
      <c r="V1144" t="s">
        <v>136</v>
      </c>
      <c r="W1144" t="s">
        <v>136</v>
      </c>
      <c r="X1144" t="s">
        <v>136</v>
      </c>
      <c r="Y1144" t="s">
        <v>136</v>
      </c>
      <c r="Z1144" t="s">
        <v>136</v>
      </c>
      <c r="AA1144" t="s">
        <v>136</v>
      </c>
      <c r="AB1144" t="s">
        <v>136</v>
      </c>
      <c r="AC1144" t="s">
        <v>136</v>
      </c>
      <c r="AD1144" t="s">
        <v>136</v>
      </c>
    </row>
    <row r="1145" spans="1:30">
      <c r="A1145" t="s">
        <v>5628</v>
      </c>
      <c r="B1145" t="s">
        <v>5628</v>
      </c>
      <c r="C1145" s="3">
        <v>2.742568</v>
      </c>
      <c r="D1145" s="3">
        <v>140</v>
      </c>
      <c r="E1145" s="3">
        <v>1.013452</v>
      </c>
      <c r="F1145" s="3">
        <v>46</v>
      </c>
      <c r="G1145" s="3">
        <v>3.330598</v>
      </c>
      <c r="H1145" s="3">
        <v>182</v>
      </c>
      <c r="I1145" s="3">
        <v>23.600973</v>
      </c>
      <c r="J1145" s="3">
        <v>1301</v>
      </c>
      <c r="K1145" s="3">
        <v>61.891975</v>
      </c>
      <c r="L1145" s="3">
        <v>3643</v>
      </c>
      <c r="M1145" s="3">
        <v>5.414457</v>
      </c>
      <c r="N1145">
        <v>288</v>
      </c>
      <c r="O1145">
        <v>0.000535823262753963</v>
      </c>
      <c r="P1145">
        <v>2.88863681615614</v>
      </c>
      <c r="Q1145" t="s">
        <v>157</v>
      </c>
      <c r="R1145" t="s">
        <v>241</v>
      </c>
      <c r="S1145" t="s">
        <v>242</v>
      </c>
      <c r="T1145" t="s">
        <v>5629</v>
      </c>
      <c r="U1145" t="s">
        <v>5630</v>
      </c>
      <c r="V1145" t="s">
        <v>2122</v>
      </c>
      <c r="W1145" t="s">
        <v>136</v>
      </c>
      <c r="X1145" t="s">
        <v>136</v>
      </c>
      <c r="Y1145" t="s">
        <v>4787</v>
      </c>
      <c r="Z1145" t="s">
        <v>5631</v>
      </c>
      <c r="AA1145" t="s">
        <v>48</v>
      </c>
      <c r="AB1145" t="s">
        <v>326</v>
      </c>
      <c r="AC1145" t="s">
        <v>5632</v>
      </c>
      <c r="AD1145" t="s">
        <v>5633</v>
      </c>
    </row>
    <row r="1146" spans="1:30">
      <c r="A1146" t="s">
        <v>5634</v>
      </c>
      <c r="B1146" t="s">
        <v>5634</v>
      </c>
      <c r="C1146" s="3">
        <v>0</v>
      </c>
      <c r="D1146" s="3">
        <v>0</v>
      </c>
      <c r="E1146" s="3">
        <v>0</v>
      </c>
      <c r="F1146" s="3">
        <v>0</v>
      </c>
      <c r="G1146" s="3">
        <v>0.106293</v>
      </c>
      <c r="H1146" s="3">
        <v>5</v>
      </c>
      <c r="I1146" s="3">
        <v>1.541776</v>
      </c>
      <c r="J1146" s="3">
        <v>72</v>
      </c>
      <c r="K1146" s="3">
        <v>3.06706</v>
      </c>
      <c r="L1146" s="3">
        <v>153</v>
      </c>
      <c r="M1146" s="3">
        <v>0.64556</v>
      </c>
      <c r="N1146">
        <v>30</v>
      </c>
      <c r="O1146">
        <v>0.000374416362902038</v>
      </c>
      <c r="P1146">
        <v>4.13497821279289</v>
      </c>
      <c r="Q1146" t="s">
        <v>157</v>
      </c>
      <c r="R1146" t="s">
        <v>186</v>
      </c>
      <c r="S1146" t="s">
        <v>187</v>
      </c>
      <c r="T1146" t="s">
        <v>5635</v>
      </c>
      <c r="U1146" t="s">
        <v>5636</v>
      </c>
      <c r="V1146" t="s">
        <v>136</v>
      </c>
      <c r="W1146" t="s">
        <v>254</v>
      </c>
      <c r="X1146" t="s">
        <v>255</v>
      </c>
      <c r="Y1146" t="s">
        <v>5637</v>
      </c>
      <c r="Z1146" t="s">
        <v>5638</v>
      </c>
      <c r="AA1146" t="s">
        <v>164</v>
      </c>
      <c r="AB1146" t="s">
        <v>165</v>
      </c>
      <c r="AC1146" t="s">
        <v>5639</v>
      </c>
      <c r="AD1146" t="s">
        <v>1490</v>
      </c>
    </row>
    <row r="1147" spans="1:30">
      <c r="A1147" t="s">
        <v>5640</v>
      </c>
      <c r="B1147" t="s">
        <v>5640</v>
      </c>
      <c r="C1147" s="3">
        <v>12.529122</v>
      </c>
      <c r="D1147" s="3">
        <v>637</v>
      </c>
      <c r="E1147" s="3">
        <v>5.421496</v>
      </c>
      <c r="F1147" s="3">
        <v>245</v>
      </c>
      <c r="G1147" s="3">
        <v>9.927607</v>
      </c>
      <c r="H1147" s="3">
        <v>541</v>
      </c>
      <c r="I1147" s="3">
        <v>1.522395</v>
      </c>
      <c r="J1147" s="3">
        <v>84</v>
      </c>
      <c r="K1147" s="3">
        <v>4.240127</v>
      </c>
      <c r="L1147" s="3">
        <v>250</v>
      </c>
      <c r="M1147" s="3">
        <v>0.45931</v>
      </c>
      <c r="N1147">
        <v>25</v>
      </c>
      <c r="O1147">
        <v>0.00121851840869618</v>
      </c>
      <c r="P1147">
        <v>-2.55641115884969</v>
      </c>
      <c r="Q1147" t="s">
        <v>131</v>
      </c>
      <c r="R1147" t="s">
        <v>316</v>
      </c>
      <c r="S1147" t="s">
        <v>317</v>
      </c>
      <c r="T1147" t="s">
        <v>5641</v>
      </c>
      <c r="U1147" t="s">
        <v>5642</v>
      </c>
      <c r="V1147" t="s">
        <v>5643</v>
      </c>
      <c r="W1147" t="s">
        <v>170</v>
      </c>
      <c r="X1147" t="s">
        <v>171</v>
      </c>
      <c r="Y1147" t="s">
        <v>5644</v>
      </c>
      <c r="Z1147" t="s">
        <v>5645</v>
      </c>
      <c r="AA1147" t="s">
        <v>174</v>
      </c>
      <c r="AB1147" t="s">
        <v>171</v>
      </c>
      <c r="AC1147" t="s">
        <v>5646</v>
      </c>
      <c r="AD1147" t="s">
        <v>5647</v>
      </c>
    </row>
    <row r="1148" spans="1:30">
      <c r="A1148" t="s">
        <v>5648</v>
      </c>
      <c r="B1148" t="s">
        <v>5648</v>
      </c>
      <c r="C1148" s="3">
        <v>97.269005</v>
      </c>
      <c r="D1148" s="3">
        <v>7047</v>
      </c>
      <c r="E1148" s="3">
        <v>64.231003</v>
      </c>
      <c r="F1148" s="3">
        <v>4123</v>
      </c>
      <c r="G1148" s="3">
        <v>90.449402</v>
      </c>
      <c r="H1148" s="3">
        <v>7026</v>
      </c>
      <c r="I1148" s="3">
        <v>25.124277</v>
      </c>
      <c r="J1148" s="3">
        <v>1975</v>
      </c>
      <c r="K1148" s="3">
        <v>16.473272</v>
      </c>
      <c r="L1148" s="3">
        <v>1383</v>
      </c>
      <c r="M1148" s="3">
        <v>23.796616</v>
      </c>
      <c r="N1148">
        <v>1801</v>
      </c>
      <c r="O1148" s="16">
        <v>3.74214371077569e-14</v>
      </c>
      <c r="P1148">
        <v>-2.56521883127921</v>
      </c>
      <c r="Q1148" t="s">
        <v>131</v>
      </c>
      <c r="R1148" t="s">
        <v>4536</v>
      </c>
      <c r="S1148" t="s">
        <v>4537</v>
      </c>
      <c r="T1148" t="s">
        <v>5649</v>
      </c>
      <c r="U1148" t="s">
        <v>5650</v>
      </c>
      <c r="V1148" t="s">
        <v>1179</v>
      </c>
      <c r="W1148" t="s">
        <v>4536</v>
      </c>
      <c r="X1148" t="s">
        <v>4537</v>
      </c>
      <c r="Y1148" t="s">
        <v>5651</v>
      </c>
      <c r="Z1148" t="s">
        <v>5652</v>
      </c>
      <c r="AA1148" t="s">
        <v>374</v>
      </c>
      <c r="AB1148" t="s">
        <v>367</v>
      </c>
      <c r="AC1148" t="s">
        <v>5653</v>
      </c>
      <c r="AD1148" t="s">
        <v>5654</v>
      </c>
    </row>
    <row r="1149" spans="1:30">
      <c r="A1149" t="s">
        <v>5655</v>
      </c>
      <c r="B1149" t="s">
        <v>5655</v>
      </c>
      <c r="C1149" s="3">
        <v>0.11986</v>
      </c>
      <c r="D1149" s="3">
        <v>6</v>
      </c>
      <c r="E1149" s="3">
        <v>0.135593</v>
      </c>
      <c r="F1149" s="3">
        <v>7</v>
      </c>
      <c r="G1149" s="3">
        <v>0.028753</v>
      </c>
      <c r="H1149" s="3">
        <v>2</v>
      </c>
      <c r="I1149" s="3">
        <v>0.669381</v>
      </c>
      <c r="J1149" s="3">
        <v>37</v>
      </c>
      <c r="K1149" s="3">
        <v>3.590528</v>
      </c>
      <c r="L1149" s="3">
        <v>208</v>
      </c>
      <c r="M1149" s="3">
        <v>0.805806</v>
      </c>
      <c r="N1149">
        <v>43</v>
      </c>
      <c r="O1149">
        <v>0.00637821878792244</v>
      </c>
      <c r="P1149">
        <v>2.84891685496194</v>
      </c>
      <c r="Q1149" t="s">
        <v>157</v>
      </c>
      <c r="R1149" t="s">
        <v>136</v>
      </c>
      <c r="S1149" t="s">
        <v>136</v>
      </c>
      <c r="T1149" t="s">
        <v>168</v>
      </c>
      <c r="U1149" t="s">
        <v>136</v>
      </c>
      <c r="V1149" t="s">
        <v>136</v>
      </c>
      <c r="W1149" t="s">
        <v>136</v>
      </c>
      <c r="X1149" t="s">
        <v>136</v>
      </c>
      <c r="Y1149" t="s">
        <v>136</v>
      </c>
      <c r="Z1149" t="s">
        <v>136</v>
      </c>
      <c r="AA1149" t="s">
        <v>136</v>
      </c>
      <c r="AB1149" t="s">
        <v>136</v>
      </c>
      <c r="AC1149" t="s">
        <v>5656</v>
      </c>
      <c r="AD1149" t="s">
        <v>176</v>
      </c>
    </row>
    <row r="1150" spans="1:30">
      <c r="A1150" t="s">
        <v>5657</v>
      </c>
      <c r="B1150" t="s">
        <v>5657</v>
      </c>
      <c r="C1150" s="3">
        <v>0.713645</v>
      </c>
      <c r="D1150" s="3">
        <v>38</v>
      </c>
      <c r="E1150" s="3">
        <v>1.009608</v>
      </c>
      <c r="F1150" s="3">
        <v>48</v>
      </c>
      <c r="G1150" s="3">
        <v>1.249176</v>
      </c>
      <c r="H1150" s="3">
        <v>71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>
        <v>0</v>
      </c>
      <c r="O1150" s="16">
        <v>2.30546610493175e-9</v>
      </c>
      <c r="P1150">
        <v>-7.1369273903176</v>
      </c>
      <c r="Q1150" t="s">
        <v>131</v>
      </c>
      <c r="R1150" t="s">
        <v>283</v>
      </c>
      <c r="S1150" t="s">
        <v>284</v>
      </c>
      <c r="T1150" t="s">
        <v>285</v>
      </c>
      <c r="U1150" t="s">
        <v>5658</v>
      </c>
      <c r="V1150" t="s">
        <v>136</v>
      </c>
      <c r="W1150" t="s">
        <v>288</v>
      </c>
      <c r="X1150" t="s">
        <v>289</v>
      </c>
      <c r="Y1150" t="s">
        <v>290</v>
      </c>
      <c r="Z1150" t="s">
        <v>4656</v>
      </c>
      <c r="AA1150" t="s">
        <v>292</v>
      </c>
      <c r="AB1150" t="s">
        <v>293</v>
      </c>
      <c r="AC1150" t="s">
        <v>5659</v>
      </c>
      <c r="AD1150" t="s">
        <v>295</v>
      </c>
    </row>
    <row r="1151" spans="1:30">
      <c r="A1151" t="s">
        <v>5660</v>
      </c>
      <c r="B1151" t="s">
        <v>5660</v>
      </c>
      <c r="C1151" s="3">
        <v>0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  <c r="I1151" s="3">
        <v>3.155095</v>
      </c>
      <c r="J1151" s="3">
        <v>83</v>
      </c>
      <c r="K1151" s="3">
        <v>3.062382</v>
      </c>
      <c r="L1151" s="3">
        <v>86</v>
      </c>
      <c r="M1151" s="3">
        <v>1.5919</v>
      </c>
      <c r="N1151">
        <v>41</v>
      </c>
      <c r="O1151" s="16">
        <v>8.6888123617663e-7</v>
      </c>
      <c r="P1151">
        <v>6.17385158241466</v>
      </c>
      <c r="Q1151" t="s">
        <v>157</v>
      </c>
      <c r="R1151" t="s">
        <v>190</v>
      </c>
      <c r="S1151" t="s">
        <v>191</v>
      </c>
      <c r="T1151" t="s">
        <v>5661</v>
      </c>
      <c r="U1151" t="s">
        <v>136</v>
      </c>
      <c r="V1151" t="s">
        <v>136</v>
      </c>
      <c r="W1151" t="s">
        <v>136</v>
      </c>
      <c r="X1151" t="s">
        <v>136</v>
      </c>
      <c r="Y1151" t="s">
        <v>5662</v>
      </c>
      <c r="Z1151" t="s">
        <v>136</v>
      </c>
      <c r="AA1151" t="s">
        <v>83</v>
      </c>
      <c r="AB1151" t="s">
        <v>191</v>
      </c>
      <c r="AC1151" t="s">
        <v>5663</v>
      </c>
      <c r="AD1151" t="s">
        <v>2426</v>
      </c>
    </row>
    <row r="1152" spans="1:30">
      <c r="A1152" t="s">
        <v>5664</v>
      </c>
      <c r="B1152" t="s">
        <v>5664</v>
      </c>
      <c r="C1152" s="3">
        <v>0.76244</v>
      </c>
      <c r="D1152" s="3">
        <v>42</v>
      </c>
      <c r="E1152" s="3">
        <v>0.63147</v>
      </c>
      <c r="F1152" s="3">
        <v>31</v>
      </c>
      <c r="G1152" s="3">
        <v>0.826309</v>
      </c>
      <c r="H1152" s="3">
        <v>49</v>
      </c>
      <c r="I1152" s="3">
        <v>3.867022</v>
      </c>
      <c r="J1152" s="3">
        <v>230</v>
      </c>
      <c r="K1152" s="3">
        <v>16.965805</v>
      </c>
      <c r="L1152" s="3">
        <v>1076</v>
      </c>
      <c r="M1152" s="3">
        <v>2.821136</v>
      </c>
      <c r="N1152">
        <v>162</v>
      </c>
      <c r="O1152">
        <v>0.0017188062686343</v>
      </c>
      <c r="P1152">
        <v>2.54791197685077</v>
      </c>
      <c r="Q1152" t="s">
        <v>157</v>
      </c>
      <c r="R1152" t="s">
        <v>241</v>
      </c>
      <c r="S1152" t="s">
        <v>242</v>
      </c>
      <c r="T1152" t="s">
        <v>5241</v>
      </c>
      <c r="U1152" t="s">
        <v>5665</v>
      </c>
      <c r="V1152" t="s">
        <v>4201</v>
      </c>
      <c r="W1152" t="s">
        <v>325</v>
      </c>
      <c r="X1152" t="s">
        <v>326</v>
      </c>
      <c r="Y1152" t="s">
        <v>4202</v>
      </c>
      <c r="Z1152" t="s">
        <v>5666</v>
      </c>
      <c r="AA1152" t="s">
        <v>248</v>
      </c>
      <c r="AB1152" t="s">
        <v>242</v>
      </c>
      <c r="AC1152" t="s">
        <v>5667</v>
      </c>
      <c r="AD1152" t="s">
        <v>5245</v>
      </c>
    </row>
    <row r="1153" spans="1:30">
      <c r="A1153" t="s">
        <v>5668</v>
      </c>
      <c r="B1153" t="s">
        <v>136</v>
      </c>
      <c r="C1153" s="3">
        <v>3.926147</v>
      </c>
      <c r="D1153" s="3">
        <v>122</v>
      </c>
      <c r="E1153" s="3">
        <v>3.438217</v>
      </c>
      <c r="F1153" s="3">
        <v>95</v>
      </c>
      <c r="G1153" s="3">
        <v>5.346185</v>
      </c>
      <c r="H1153" s="3">
        <v>178</v>
      </c>
      <c r="I1153" s="3">
        <v>0.17027</v>
      </c>
      <c r="J1153" s="3">
        <v>6</v>
      </c>
      <c r="K1153" s="3">
        <v>0.351836</v>
      </c>
      <c r="L1153" s="3">
        <v>13</v>
      </c>
      <c r="M1153" s="3">
        <v>0</v>
      </c>
      <c r="N1153">
        <v>0</v>
      </c>
      <c r="O1153" s="16">
        <v>2.82875977580738e-8</v>
      </c>
      <c r="P1153">
        <v>-4.75616473103837</v>
      </c>
      <c r="Q1153" t="s">
        <v>131</v>
      </c>
      <c r="R1153" t="s">
        <v>136</v>
      </c>
      <c r="S1153" t="s">
        <v>136</v>
      </c>
      <c r="T1153" t="s">
        <v>136</v>
      </c>
      <c r="U1153" t="s">
        <v>136</v>
      </c>
      <c r="V1153" t="s">
        <v>136</v>
      </c>
      <c r="W1153" t="s">
        <v>136</v>
      </c>
      <c r="X1153" t="s">
        <v>136</v>
      </c>
      <c r="Y1153" t="s">
        <v>136</v>
      </c>
      <c r="Z1153" t="s">
        <v>136</v>
      </c>
      <c r="AA1153" t="s">
        <v>136</v>
      </c>
      <c r="AB1153" t="s">
        <v>136</v>
      </c>
      <c r="AC1153" t="s">
        <v>136</v>
      </c>
      <c r="AD1153" t="s">
        <v>136</v>
      </c>
    </row>
    <row r="1154" spans="1:30">
      <c r="A1154" t="s">
        <v>5669</v>
      </c>
      <c r="B1154" t="s">
        <v>136</v>
      </c>
      <c r="C1154" s="3">
        <v>0.366669</v>
      </c>
      <c r="D1154" s="3">
        <v>3</v>
      </c>
      <c r="E1154" s="3">
        <v>0</v>
      </c>
      <c r="F1154" s="3">
        <v>0</v>
      </c>
      <c r="G1154" s="3">
        <v>0.455976</v>
      </c>
      <c r="H1154" s="3">
        <v>4</v>
      </c>
      <c r="I1154" s="3">
        <v>8.140909</v>
      </c>
      <c r="J1154" s="3">
        <v>62</v>
      </c>
      <c r="K1154" s="3">
        <v>4.494658</v>
      </c>
      <c r="L1154" s="3">
        <v>37</v>
      </c>
      <c r="M1154" s="3">
        <v>7.915726</v>
      </c>
      <c r="N1154">
        <v>58</v>
      </c>
      <c r="O1154">
        <v>0.000337550014860023</v>
      </c>
      <c r="P1154">
        <v>3.43974269681558</v>
      </c>
      <c r="Q1154" t="s">
        <v>157</v>
      </c>
      <c r="R1154" t="s">
        <v>136</v>
      </c>
      <c r="S1154" t="s">
        <v>136</v>
      </c>
      <c r="T1154" t="s">
        <v>3282</v>
      </c>
      <c r="U1154" t="s">
        <v>136</v>
      </c>
      <c r="V1154" t="s">
        <v>136</v>
      </c>
      <c r="W1154" t="s">
        <v>136</v>
      </c>
      <c r="X1154" t="s">
        <v>136</v>
      </c>
      <c r="Y1154" t="s">
        <v>136</v>
      </c>
      <c r="Z1154" t="s">
        <v>136</v>
      </c>
      <c r="AA1154" t="s">
        <v>141</v>
      </c>
      <c r="AB1154" t="s">
        <v>142</v>
      </c>
      <c r="AC1154" t="s">
        <v>5670</v>
      </c>
      <c r="AD1154" t="s">
        <v>3288</v>
      </c>
    </row>
    <row r="1155" spans="1:30">
      <c r="A1155" t="s">
        <v>5671</v>
      </c>
      <c r="B1155" t="s">
        <v>136</v>
      </c>
      <c r="C1155" s="3">
        <v>8.908941</v>
      </c>
      <c r="D1155" s="3">
        <v>125</v>
      </c>
      <c r="E1155" s="3">
        <v>2.405291</v>
      </c>
      <c r="F1155" s="3">
        <v>30</v>
      </c>
      <c r="G1155" s="3">
        <v>4.61966</v>
      </c>
      <c r="H1155" s="3">
        <v>70</v>
      </c>
      <c r="I1155" s="3">
        <v>0.703755</v>
      </c>
      <c r="J1155" s="3">
        <v>11</v>
      </c>
      <c r="K1155" s="3">
        <v>1.036683</v>
      </c>
      <c r="L1155" s="3">
        <v>17</v>
      </c>
      <c r="M1155" s="3">
        <v>1.684029</v>
      </c>
      <c r="N1155">
        <v>25</v>
      </c>
      <c r="O1155">
        <v>0.000219323683015506</v>
      </c>
      <c r="P1155">
        <v>-2.57708934495792</v>
      </c>
      <c r="Q1155" t="s">
        <v>131</v>
      </c>
      <c r="R1155" t="s">
        <v>136</v>
      </c>
      <c r="S1155" t="s">
        <v>136</v>
      </c>
      <c r="T1155" t="s">
        <v>5672</v>
      </c>
      <c r="U1155" t="s">
        <v>5673</v>
      </c>
      <c r="V1155" t="s">
        <v>136</v>
      </c>
      <c r="W1155" t="s">
        <v>136</v>
      </c>
      <c r="X1155" t="s">
        <v>136</v>
      </c>
      <c r="Y1155" t="s">
        <v>136</v>
      </c>
      <c r="Z1155" t="s">
        <v>136</v>
      </c>
      <c r="AA1155" t="s">
        <v>164</v>
      </c>
      <c r="AB1155" t="s">
        <v>165</v>
      </c>
      <c r="AC1155" t="s">
        <v>5674</v>
      </c>
      <c r="AD1155" t="s">
        <v>3340</v>
      </c>
    </row>
    <row r="1156" spans="1:30">
      <c r="A1156" t="s">
        <v>5675</v>
      </c>
      <c r="B1156" t="s">
        <v>5675</v>
      </c>
      <c r="C1156" s="3">
        <v>3.134994</v>
      </c>
      <c r="D1156" s="3">
        <v>168</v>
      </c>
      <c r="E1156" s="3">
        <v>1.949718</v>
      </c>
      <c r="F1156" s="3">
        <v>93</v>
      </c>
      <c r="G1156" s="3">
        <v>4.933081</v>
      </c>
      <c r="H1156" s="3">
        <v>283</v>
      </c>
      <c r="I1156" s="3">
        <v>0.941784</v>
      </c>
      <c r="J1156" s="3">
        <v>55</v>
      </c>
      <c r="K1156" s="3">
        <v>1.275082</v>
      </c>
      <c r="L1156" s="3">
        <v>79</v>
      </c>
      <c r="M1156" s="3">
        <v>1.144722</v>
      </c>
      <c r="N1156">
        <v>64</v>
      </c>
      <c r="O1156" s="16">
        <v>1.4195653892936e-5</v>
      </c>
      <c r="P1156">
        <v>-2.1162907257387</v>
      </c>
      <c r="Q1156" t="s">
        <v>131</v>
      </c>
      <c r="R1156" t="s">
        <v>136</v>
      </c>
      <c r="S1156" t="s">
        <v>136</v>
      </c>
      <c r="T1156" t="s">
        <v>349</v>
      </c>
      <c r="U1156" t="s">
        <v>136</v>
      </c>
      <c r="V1156" t="s">
        <v>136</v>
      </c>
      <c r="W1156" t="s">
        <v>136</v>
      </c>
      <c r="X1156" t="s">
        <v>136</v>
      </c>
      <c r="Y1156" t="s">
        <v>352</v>
      </c>
      <c r="Z1156" t="s">
        <v>5676</v>
      </c>
      <c r="AA1156" t="s">
        <v>164</v>
      </c>
      <c r="AB1156" t="s">
        <v>165</v>
      </c>
      <c r="AC1156" t="s">
        <v>5677</v>
      </c>
      <c r="AD1156" t="s">
        <v>184</v>
      </c>
    </row>
    <row r="1157" spans="1:30">
      <c r="A1157" t="s">
        <v>5678</v>
      </c>
      <c r="B1157" t="s">
        <v>5678</v>
      </c>
      <c r="C1157" s="3">
        <v>9.003588</v>
      </c>
      <c r="D1157" s="3">
        <v>237</v>
      </c>
      <c r="E1157" s="3">
        <v>2.248501</v>
      </c>
      <c r="F1157" s="3">
        <v>53</v>
      </c>
      <c r="G1157" s="3">
        <v>4.231079</v>
      </c>
      <c r="H1157" s="3">
        <v>120</v>
      </c>
      <c r="I1157" s="3">
        <v>41.439312</v>
      </c>
      <c r="J1157" s="3">
        <v>1183</v>
      </c>
      <c r="K1157" s="3">
        <v>74.163857</v>
      </c>
      <c r="L1157" s="3">
        <v>2260</v>
      </c>
      <c r="M1157" s="3">
        <v>23.072199</v>
      </c>
      <c r="N1157">
        <v>634</v>
      </c>
      <c r="O1157" s="16">
        <v>5.53361382455345e-5</v>
      </c>
      <c r="P1157">
        <v>2.5178735569697</v>
      </c>
      <c r="Q1157" t="s">
        <v>157</v>
      </c>
      <c r="R1157" t="s">
        <v>186</v>
      </c>
      <c r="S1157" t="s">
        <v>187</v>
      </c>
      <c r="T1157" t="s">
        <v>437</v>
      </c>
      <c r="U1157" t="s">
        <v>5679</v>
      </c>
      <c r="V1157" t="s">
        <v>439</v>
      </c>
      <c r="W1157" t="s">
        <v>186</v>
      </c>
      <c r="X1157" t="s">
        <v>187</v>
      </c>
      <c r="Y1157" t="s">
        <v>4148</v>
      </c>
      <c r="Z1157" t="s">
        <v>4149</v>
      </c>
      <c r="AA1157" t="s">
        <v>209</v>
      </c>
      <c r="AB1157" t="s">
        <v>187</v>
      </c>
      <c r="AC1157" t="s">
        <v>4150</v>
      </c>
      <c r="AD1157" t="s">
        <v>443</v>
      </c>
    </row>
    <row r="1158" spans="1:30">
      <c r="A1158" t="s">
        <v>5680</v>
      </c>
      <c r="B1158" t="s">
        <v>5680</v>
      </c>
      <c r="C1158" s="3">
        <v>1.380406</v>
      </c>
      <c r="D1158" s="3">
        <v>175</v>
      </c>
      <c r="E1158" s="3">
        <v>0.545684</v>
      </c>
      <c r="F1158" s="3">
        <v>62</v>
      </c>
      <c r="G1158" s="3">
        <v>1.372394</v>
      </c>
      <c r="H1158" s="3">
        <v>186</v>
      </c>
      <c r="I1158" s="3">
        <v>4.167711</v>
      </c>
      <c r="J1158" s="3">
        <v>572</v>
      </c>
      <c r="K1158" s="3">
        <v>27.718027</v>
      </c>
      <c r="L1158" s="3">
        <v>4057</v>
      </c>
      <c r="M1158" s="3">
        <v>2.955948</v>
      </c>
      <c r="N1158">
        <v>391</v>
      </c>
      <c r="O1158">
        <v>0.00313604024658279</v>
      </c>
      <c r="P1158">
        <v>2.61041975327068</v>
      </c>
      <c r="Q1158" t="s">
        <v>157</v>
      </c>
      <c r="R1158" t="s">
        <v>136</v>
      </c>
      <c r="S1158" t="s">
        <v>136</v>
      </c>
      <c r="T1158" t="s">
        <v>136</v>
      </c>
      <c r="U1158" t="s">
        <v>136</v>
      </c>
      <c r="V1158" t="s">
        <v>136</v>
      </c>
      <c r="W1158" t="s">
        <v>254</v>
      </c>
      <c r="X1158" t="s">
        <v>255</v>
      </c>
      <c r="Y1158" t="s">
        <v>136</v>
      </c>
      <c r="Z1158" t="s">
        <v>5681</v>
      </c>
      <c r="AA1158" t="s">
        <v>174</v>
      </c>
      <c r="AB1158" t="s">
        <v>171</v>
      </c>
      <c r="AC1158" t="s">
        <v>5682</v>
      </c>
      <c r="AD1158" t="s">
        <v>136</v>
      </c>
    </row>
    <row r="1159" spans="1:30">
      <c r="A1159" t="s">
        <v>5683</v>
      </c>
      <c r="B1159" t="s">
        <v>5683</v>
      </c>
      <c r="C1159" s="3">
        <v>961.277039</v>
      </c>
      <c r="D1159" s="3">
        <v>27247</v>
      </c>
      <c r="E1159" s="3">
        <v>1864.220947</v>
      </c>
      <c r="F1159" s="3">
        <v>46807</v>
      </c>
      <c r="G1159" s="3">
        <v>700.249023</v>
      </c>
      <c r="H1159" s="3">
        <v>21281</v>
      </c>
      <c r="I1159" s="3">
        <v>307.952148</v>
      </c>
      <c r="J1159" s="3">
        <v>9467</v>
      </c>
      <c r="K1159" s="3">
        <v>141.269104</v>
      </c>
      <c r="L1159" s="3">
        <v>4638</v>
      </c>
      <c r="M1159" s="3">
        <v>556.112</v>
      </c>
      <c r="N1159">
        <v>16458</v>
      </c>
      <c r="O1159">
        <v>0.00158985868882402</v>
      </c>
      <c r="P1159">
        <v>-2.50159084030571</v>
      </c>
      <c r="Q1159" t="s">
        <v>131</v>
      </c>
      <c r="R1159" t="s">
        <v>186</v>
      </c>
      <c r="S1159" t="s">
        <v>187</v>
      </c>
      <c r="T1159" t="s">
        <v>5684</v>
      </c>
      <c r="U1159" t="s">
        <v>5685</v>
      </c>
      <c r="V1159" t="s">
        <v>136</v>
      </c>
      <c r="W1159" t="s">
        <v>1360</v>
      </c>
      <c r="X1159" t="s">
        <v>1361</v>
      </c>
      <c r="Y1159" t="s">
        <v>2658</v>
      </c>
      <c r="Z1159" t="s">
        <v>5686</v>
      </c>
      <c r="AA1159" t="s">
        <v>5687</v>
      </c>
      <c r="AB1159" t="s">
        <v>5688</v>
      </c>
      <c r="AC1159" t="s">
        <v>5689</v>
      </c>
      <c r="AD1159" t="s">
        <v>1972</v>
      </c>
    </row>
    <row r="1160" spans="1:30">
      <c r="A1160" t="s">
        <v>5690</v>
      </c>
      <c r="B1160" t="s">
        <v>5690</v>
      </c>
      <c r="C1160" s="3">
        <v>77.772209</v>
      </c>
      <c r="D1160" s="3">
        <v>5450</v>
      </c>
      <c r="E1160" s="3">
        <v>88.726913</v>
      </c>
      <c r="F1160" s="3">
        <v>5508</v>
      </c>
      <c r="G1160" s="3">
        <v>86.458557</v>
      </c>
      <c r="H1160" s="3">
        <v>6496</v>
      </c>
      <c r="I1160" s="3">
        <v>26.492382</v>
      </c>
      <c r="J1160" s="3">
        <v>2014</v>
      </c>
      <c r="K1160" s="3">
        <v>26.61861</v>
      </c>
      <c r="L1160" s="3">
        <v>2161</v>
      </c>
      <c r="M1160" s="3">
        <v>45.523563</v>
      </c>
      <c r="N1160">
        <v>3331</v>
      </c>
      <c r="O1160">
        <v>0.000117504283202979</v>
      </c>
      <c r="P1160">
        <v>-2.02269033229229</v>
      </c>
      <c r="Q1160" t="s">
        <v>131</v>
      </c>
      <c r="R1160" t="s">
        <v>136</v>
      </c>
      <c r="S1160" t="s">
        <v>136</v>
      </c>
      <c r="T1160" t="s">
        <v>5691</v>
      </c>
      <c r="U1160" t="s">
        <v>5692</v>
      </c>
      <c r="V1160" t="s">
        <v>5693</v>
      </c>
      <c r="W1160" t="s">
        <v>5694</v>
      </c>
      <c r="X1160" t="s">
        <v>5695</v>
      </c>
      <c r="Y1160" t="s">
        <v>5696</v>
      </c>
      <c r="Z1160" t="s">
        <v>5697</v>
      </c>
      <c r="AA1160" t="s">
        <v>164</v>
      </c>
      <c r="AB1160" t="s">
        <v>165</v>
      </c>
      <c r="AC1160" t="s">
        <v>5698</v>
      </c>
      <c r="AD1160" t="s">
        <v>937</v>
      </c>
    </row>
    <row r="1161" spans="1:30">
      <c r="A1161" t="s">
        <v>5699</v>
      </c>
      <c r="B1161" t="s">
        <v>5699</v>
      </c>
      <c r="C1161" s="3">
        <v>0.482868</v>
      </c>
      <c r="D1161" s="3">
        <v>13</v>
      </c>
      <c r="E1161" s="3">
        <v>0.302021</v>
      </c>
      <c r="F1161" s="3">
        <v>8</v>
      </c>
      <c r="G1161" s="3">
        <v>0</v>
      </c>
      <c r="H1161" s="3">
        <v>0</v>
      </c>
      <c r="I1161" s="3">
        <v>2.524102</v>
      </c>
      <c r="J1161" s="3">
        <v>74</v>
      </c>
      <c r="K1161" s="3">
        <v>18.829062</v>
      </c>
      <c r="L1161" s="3">
        <v>582</v>
      </c>
      <c r="M1161" s="3">
        <v>1.763009</v>
      </c>
      <c r="N1161">
        <v>50</v>
      </c>
      <c r="O1161">
        <v>0.00496053400216382</v>
      </c>
      <c r="P1161">
        <v>3.37442694974448</v>
      </c>
      <c r="Q1161" t="s">
        <v>157</v>
      </c>
      <c r="R1161" t="s">
        <v>186</v>
      </c>
      <c r="S1161" t="s">
        <v>187</v>
      </c>
      <c r="T1161" t="s">
        <v>5700</v>
      </c>
      <c r="U1161" t="s">
        <v>5701</v>
      </c>
      <c r="V1161" t="s">
        <v>206</v>
      </c>
      <c r="W1161" t="s">
        <v>1174</v>
      </c>
      <c r="X1161" t="s">
        <v>1175</v>
      </c>
      <c r="Y1161" t="s">
        <v>5702</v>
      </c>
      <c r="Z1161" t="s">
        <v>5703</v>
      </c>
      <c r="AA1161" t="s">
        <v>209</v>
      </c>
      <c r="AB1161" t="s">
        <v>187</v>
      </c>
      <c r="AC1161" t="s">
        <v>5704</v>
      </c>
      <c r="AD1161" t="s">
        <v>5705</v>
      </c>
    </row>
    <row r="1162" spans="1:30">
      <c r="A1162" t="s">
        <v>5706</v>
      </c>
      <c r="B1162" t="s">
        <v>5706</v>
      </c>
      <c r="C1162" s="3">
        <v>4.163218</v>
      </c>
      <c r="D1162" s="3">
        <v>93</v>
      </c>
      <c r="E1162" s="3">
        <v>0.854119</v>
      </c>
      <c r="F1162" s="3">
        <v>17</v>
      </c>
      <c r="G1162" s="3">
        <v>2.428429</v>
      </c>
      <c r="H1162" s="3">
        <v>58</v>
      </c>
      <c r="I1162" s="3">
        <v>25.822012</v>
      </c>
      <c r="J1162" s="3">
        <v>623</v>
      </c>
      <c r="K1162" s="3">
        <v>76.170815</v>
      </c>
      <c r="L1162" s="3">
        <v>1960</v>
      </c>
      <c r="M1162" s="3">
        <v>22.923922</v>
      </c>
      <c r="N1162">
        <v>532</v>
      </c>
      <c r="O1162" s="16">
        <v>8.66232376024157e-7</v>
      </c>
      <c r="P1162">
        <v>3.37672245823464</v>
      </c>
      <c r="Q1162" t="s">
        <v>157</v>
      </c>
      <c r="R1162" t="s">
        <v>1360</v>
      </c>
      <c r="S1162" t="s">
        <v>1361</v>
      </c>
      <c r="T1162" t="s">
        <v>5707</v>
      </c>
      <c r="U1162" t="s">
        <v>5708</v>
      </c>
      <c r="V1162" t="s">
        <v>5709</v>
      </c>
      <c r="W1162" t="s">
        <v>1360</v>
      </c>
      <c r="X1162" t="s">
        <v>1361</v>
      </c>
      <c r="Y1162" t="s">
        <v>5710</v>
      </c>
      <c r="Z1162" t="s">
        <v>5711</v>
      </c>
      <c r="AA1162" t="s">
        <v>2660</v>
      </c>
      <c r="AB1162" t="s">
        <v>1361</v>
      </c>
      <c r="AC1162" t="s">
        <v>5712</v>
      </c>
      <c r="AD1162" t="s">
        <v>5713</v>
      </c>
    </row>
    <row r="1163" spans="1:30">
      <c r="A1163" t="s">
        <v>5714</v>
      </c>
      <c r="B1163" t="s">
        <v>5714</v>
      </c>
      <c r="C1163" s="3">
        <v>28.543716</v>
      </c>
      <c r="D1163" s="3">
        <v>862</v>
      </c>
      <c r="E1163" s="3">
        <v>10.259635</v>
      </c>
      <c r="F1163" s="3">
        <v>275</v>
      </c>
      <c r="G1163" s="3">
        <v>15.870945</v>
      </c>
      <c r="H1163" s="3">
        <v>514</v>
      </c>
      <c r="I1163" s="3">
        <v>106.150665</v>
      </c>
      <c r="J1163" s="3">
        <v>3477</v>
      </c>
      <c r="K1163" s="3">
        <v>179.490387</v>
      </c>
      <c r="L1163" s="3">
        <v>6277</v>
      </c>
      <c r="M1163" s="3">
        <v>64.45002</v>
      </c>
      <c r="N1163">
        <v>2032</v>
      </c>
      <c r="O1163">
        <v>0.000190447620615403</v>
      </c>
      <c r="P1163">
        <v>2.03890589880689</v>
      </c>
      <c r="Q1163" t="s">
        <v>157</v>
      </c>
      <c r="R1163" t="s">
        <v>186</v>
      </c>
      <c r="S1163" t="s">
        <v>187</v>
      </c>
      <c r="T1163" t="s">
        <v>5715</v>
      </c>
      <c r="U1163" t="s">
        <v>5716</v>
      </c>
      <c r="V1163" t="s">
        <v>439</v>
      </c>
      <c r="W1163" t="s">
        <v>186</v>
      </c>
      <c r="X1163" t="s">
        <v>187</v>
      </c>
      <c r="Y1163" t="s">
        <v>5717</v>
      </c>
      <c r="Z1163" t="s">
        <v>5718</v>
      </c>
      <c r="AA1163" t="s">
        <v>209</v>
      </c>
      <c r="AB1163" t="s">
        <v>187</v>
      </c>
      <c r="AC1163" t="s">
        <v>5719</v>
      </c>
      <c r="AD1163" t="s">
        <v>622</v>
      </c>
    </row>
    <row r="1164" spans="1:30">
      <c r="A1164" t="s">
        <v>5720</v>
      </c>
      <c r="B1164" t="s">
        <v>5720</v>
      </c>
      <c r="C1164" s="3">
        <v>1.696697</v>
      </c>
      <c r="D1164" s="3">
        <v>51</v>
      </c>
      <c r="E1164" s="3">
        <v>1.331575</v>
      </c>
      <c r="F1164" s="3">
        <v>36</v>
      </c>
      <c r="G1164" s="3">
        <v>0.714264</v>
      </c>
      <c r="H1164" s="3">
        <v>23</v>
      </c>
      <c r="I1164" s="3">
        <v>16.933611</v>
      </c>
      <c r="J1164" s="3">
        <v>551</v>
      </c>
      <c r="K1164" s="3">
        <v>8.650692</v>
      </c>
      <c r="L1164" s="3">
        <v>301</v>
      </c>
      <c r="M1164" s="3">
        <v>5.615068</v>
      </c>
      <c r="N1164">
        <v>176</v>
      </c>
      <c r="O1164">
        <v>0.00144633231236256</v>
      </c>
      <c r="P1164">
        <v>2.18463450950125</v>
      </c>
      <c r="Q1164" t="s">
        <v>157</v>
      </c>
      <c r="R1164" t="s">
        <v>190</v>
      </c>
      <c r="S1164" t="s">
        <v>191</v>
      </c>
      <c r="T1164" t="s">
        <v>5721</v>
      </c>
      <c r="U1164" t="s">
        <v>5722</v>
      </c>
      <c r="V1164" t="s">
        <v>755</v>
      </c>
      <c r="W1164" t="s">
        <v>190</v>
      </c>
      <c r="X1164" t="s">
        <v>191</v>
      </c>
      <c r="Y1164" t="s">
        <v>5723</v>
      </c>
      <c r="Z1164" t="s">
        <v>5724</v>
      </c>
      <c r="AA1164" t="s">
        <v>83</v>
      </c>
      <c r="AB1164" t="s">
        <v>191</v>
      </c>
      <c r="AC1164" t="s">
        <v>5725</v>
      </c>
      <c r="AD1164" t="s">
        <v>5726</v>
      </c>
    </row>
    <row r="1165" spans="1:30">
      <c r="A1165" t="s">
        <v>5727</v>
      </c>
      <c r="B1165" t="s">
        <v>5727</v>
      </c>
      <c r="C1165" s="3">
        <v>118.457924</v>
      </c>
      <c r="D1165" s="3">
        <v>844</v>
      </c>
      <c r="E1165" s="3">
        <v>88.984406</v>
      </c>
      <c r="F1165" s="3">
        <v>562</v>
      </c>
      <c r="G1165" s="3">
        <v>201.163712</v>
      </c>
      <c r="H1165" s="3">
        <v>1536</v>
      </c>
      <c r="I1165" s="3">
        <v>0</v>
      </c>
      <c r="J1165" s="3">
        <v>0</v>
      </c>
      <c r="K1165" s="3">
        <v>0</v>
      </c>
      <c r="L1165" s="3">
        <v>0</v>
      </c>
      <c r="M1165" s="3">
        <v>2.814777</v>
      </c>
      <c r="N1165">
        <v>21</v>
      </c>
      <c r="O1165">
        <v>0.00797435992208863</v>
      </c>
      <c r="P1165">
        <v>-4.10231049686447</v>
      </c>
      <c r="Q1165" t="s">
        <v>131</v>
      </c>
      <c r="R1165" t="s">
        <v>136</v>
      </c>
      <c r="S1165" t="s">
        <v>136</v>
      </c>
      <c r="T1165" t="s">
        <v>136</v>
      </c>
      <c r="U1165" t="s">
        <v>136</v>
      </c>
      <c r="V1165" t="s">
        <v>136</v>
      </c>
      <c r="W1165" t="s">
        <v>136</v>
      </c>
      <c r="X1165" t="s">
        <v>136</v>
      </c>
      <c r="Y1165" t="s">
        <v>136</v>
      </c>
      <c r="Z1165" t="s">
        <v>136</v>
      </c>
      <c r="AA1165" t="s">
        <v>136</v>
      </c>
      <c r="AB1165" t="s">
        <v>136</v>
      </c>
      <c r="AC1165" t="s">
        <v>136</v>
      </c>
      <c r="AD1165" t="s">
        <v>136</v>
      </c>
    </row>
    <row r="1166" spans="1:30">
      <c r="A1166" t="s">
        <v>5728</v>
      </c>
      <c r="B1166" t="s">
        <v>5728</v>
      </c>
      <c r="C1166" s="3">
        <v>5.457796</v>
      </c>
      <c r="D1166" s="3">
        <v>38</v>
      </c>
      <c r="E1166" s="3">
        <v>4.986083</v>
      </c>
      <c r="F1166" s="3">
        <v>31</v>
      </c>
      <c r="G1166" s="3">
        <v>7.982803</v>
      </c>
      <c r="H1166" s="3">
        <v>60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>
        <v>0</v>
      </c>
      <c r="O1166" s="16">
        <v>1.16182404156891e-8</v>
      </c>
      <c r="P1166">
        <v>-6.88125410901117</v>
      </c>
      <c r="Q1166" t="s">
        <v>131</v>
      </c>
      <c r="R1166" t="s">
        <v>136</v>
      </c>
      <c r="S1166" t="s">
        <v>136</v>
      </c>
      <c r="T1166" t="s">
        <v>5729</v>
      </c>
      <c r="U1166" t="s">
        <v>5730</v>
      </c>
      <c r="V1166" t="s">
        <v>136</v>
      </c>
      <c r="W1166" t="s">
        <v>5731</v>
      </c>
      <c r="X1166" t="s">
        <v>5732</v>
      </c>
      <c r="Y1166" t="s">
        <v>136</v>
      </c>
      <c r="Z1166" t="s">
        <v>5733</v>
      </c>
      <c r="AA1166" t="s">
        <v>164</v>
      </c>
      <c r="AB1166" t="s">
        <v>165</v>
      </c>
      <c r="AC1166" t="s">
        <v>5734</v>
      </c>
      <c r="AD1166" t="s">
        <v>5735</v>
      </c>
    </row>
    <row r="1167" spans="1:30">
      <c r="A1167" t="s">
        <v>5736</v>
      </c>
      <c r="B1167" t="s">
        <v>5736</v>
      </c>
      <c r="C1167" s="3">
        <v>0.332331</v>
      </c>
      <c r="D1167" s="3">
        <v>65</v>
      </c>
      <c r="E1167" s="3">
        <v>0</v>
      </c>
      <c r="F1167" s="3">
        <v>0</v>
      </c>
      <c r="G1167" s="3">
        <v>0.246627</v>
      </c>
      <c r="H1167" s="3">
        <v>52</v>
      </c>
      <c r="I1167" s="3">
        <v>8.068158</v>
      </c>
      <c r="J1167" s="3">
        <v>1709</v>
      </c>
      <c r="K1167" s="3">
        <v>4.012938</v>
      </c>
      <c r="L1167" s="3">
        <v>908</v>
      </c>
      <c r="M1167" s="3">
        <v>2.405553</v>
      </c>
      <c r="N1167">
        <v>491</v>
      </c>
      <c r="O1167">
        <v>0.000218045785835615</v>
      </c>
      <c r="P1167">
        <v>3.71101515940928</v>
      </c>
      <c r="Q1167" t="s">
        <v>157</v>
      </c>
      <c r="R1167" t="s">
        <v>136</v>
      </c>
      <c r="S1167" t="s">
        <v>136</v>
      </c>
      <c r="T1167" t="s">
        <v>5737</v>
      </c>
      <c r="U1167" t="s">
        <v>136</v>
      </c>
      <c r="V1167" t="s">
        <v>136</v>
      </c>
      <c r="W1167" t="s">
        <v>594</v>
      </c>
      <c r="X1167" t="s">
        <v>165</v>
      </c>
      <c r="Y1167" t="s">
        <v>1454</v>
      </c>
      <c r="Z1167" t="s">
        <v>5738</v>
      </c>
      <c r="AA1167" t="s">
        <v>164</v>
      </c>
      <c r="AB1167" t="s">
        <v>165</v>
      </c>
      <c r="AC1167" t="s">
        <v>5739</v>
      </c>
      <c r="AD1167" t="s">
        <v>5740</v>
      </c>
    </row>
    <row r="1168" spans="1:30">
      <c r="A1168" t="s">
        <v>5741</v>
      </c>
      <c r="B1168" t="s">
        <v>5741</v>
      </c>
      <c r="C1168" s="3">
        <v>5.069056</v>
      </c>
      <c r="D1168" s="3">
        <v>196</v>
      </c>
      <c r="E1168" s="3">
        <v>40.961109</v>
      </c>
      <c r="F1168" s="3">
        <v>1398</v>
      </c>
      <c r="G1168" s="3">
        <v>9.961446</v>
      </c>
      <c r="H1168" s="3">
        <v>412</v>
      </c>
      <c r="I1168" s="3">
        <v>1.892234</v>
      </c>
      <c r="J1168" s="3">
        <v>80</v>
      </c>
      <c r="K1168" s="3">
        <v>0.626953</v>
      </c>
      <c r="L1168" s="3">
        <v>28</v>
      </c>
      <c r="M1168" s="3">
        <v>1.087027</v>
      </c>
      <c r="N1168">
        <v>44</v>
      </c>
      <c r="O1168" s="16">
        <v>1.43284944143839e-6</v>
      </c>
      <c r="P1168">
        <v>-4.49352969049562</v>
      </c>
      <c r="Q1168" t="s">
        <v>131</v>
      </c>
      <c r="R1168" t="s">
        <v>137</v>
      </c>
      <c r="S1168" t="s">
        <v>138</v>
      </c>
      <c r="T1168" t="s">
        <v>5742</v>
      </c>
      <c r="U1168" t="s">
        <v>5743</v>
      </c>
      <c r="V1168" t="s">
        <v>5744</v>
      </c>
      <c r="W1168" t="s">
        <v>137</v>
      </c>
      <c r="X1168" t="s">
        <v>138</v>
      </c>
      <c r="Y1168" t="s">
        <v>4684</v>
      </c>
      <c r="Z1168" t="s">
        <v>5745</v>
      </c>
      <c r="AA1168" t="s">
        <v>153</v>
      </c>
      <c r="AB1168" t="s">
        <v>138</v>
      </c>
      <c r="AC1168" t="s">
        <v>5746</v>
      </c>
      <c r="AD1168" t="s">
        <v>5747</v>
      </c>
    </row>
    <row r="1169" spans="1:30">
      <c r="A1169" t="s">
        <v>5748</v>
      </c>
      <c r="B1169" t="s">
        <v>5748</v>
      </c>
      <c r="C1169" s="3">
        <v>1.76942</v>
      </c>
      <c r="D1169" s="3">
        <v>74</v>
      </c>
      <c r="E1169" s="3">
        <v>2.785467</v>
      </c>
      <c r="F1169" s="3">
        <v>103</v>
      </c>
      <c r="G1169" s="3">
        <v>1.56535</v>
      </c>
      <c r="H1169" s="3">
        <v>70</v>
      </c>
      <c r="I1169" s="3">
        <v>0.417677</v>
      </c>
      <c r="J1169" s="3">
        <v>19</v>
      </c>
      <c r="K1169" s="3">
        <v>0.542145</v>
      </c>
      <c r="L1169" s="3">
        <v>26</v>
      </c>
      <c r="M1169" s="3">
        <v>0.391468</v>
      </c>
      <c r="N1169">
        <v>17</v>
      </c>
      <c r="O1169" s="16">
        <v>7.06168949128674e-5</v>
      </c>
      <c r="P1169">
        <v>-2.82806763745165</v>
      </c>
      <c r="Q1169" t="s">
        <v>131</v>
      </c>
      <c r="R1169" t="s">
        <v>136</v>
      </c>
      <c r="S1169" t="s">
        <v>136</v>
      </c>
      <c r="T1169" t="s">
        <v>5749</v>
      </c>
      <c r="U1169" t="s">
        <v>5750</v>
      </c>
      <c r="V1169" t="s">
        <v>136</v>
      </c>
      <c r="W1169" t="s">
        <v>170</v>
      </c>
      <c r="X1169" t="s">
        <v>171</v>
      </c>
      <c r="Y1169" t="s">
        <v>172</v>
      </c>
      <c r="Z1169" t="s">
        <v>5751</v>
      </c>
      <c r="AA1169" t="s">
        <v>174</v>
      </c>
      <c r="AB1169" t="s">
        <v>171</v>
      </c>
      <c r="AC1169" t="s">
        <v>5752</v>
      </c>
      <c r="AD1169" t="s">
        <v>5753</v>
      </c>
    </row>
    <row r="1170" spans="1:30">
      <c r="A1170" t="s">
        <v>5754</v>
      </c>
      <c r="B1170" t="s">
        <v>5754</v>
      </c>
      <c r="C1170" s="3">
        <v>0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4.383329</v>
      </c>
      <c r="J1170" s="3">
        <v>112</v>
      </c>
      <c r="K1170" s="3">
        <v>4.624542</v>
      </c>
      <c r="L1170" s="3">
        <v>126</v>
      </c>
      <c r="M1170" s="3">
        <v>1.681372</v>
      </c>
      <c r="N1170">
        <v>42</v>
      </c>
      <c r="O1170" s="16">
        <v>1.6380019921121e-7</v>
      </c>
      <c r="P1170">
        <v>6.47235464235042</v>
      </c>
      <c r="Q1170" t="s">
        <v>157</v>
      </c>
      <c r="R1170" t="s">
        <v>136</v>
      </c>
      <c r="S1170" t="s">
        <v>136</v>
      </c>
      <c r="T1170" t="s">
        <v>5755</v>
      </c>
      <c r="U1170" t="s">
        <v>5756</v>
      </c>
      <c r="V1170" t="s">
        <v>4832</v>
      </c>
      <c r="W1170" t="s">
        <v>136</v>
      </c>
      <c r="X1170" t="s">
        <v>136</v>
      </c>
      <c r="Y1170" t="s">
        <v>5757</v>
      </c>
      <c r="Z1170" t="s">
        <v>5758</v>
      </c>
      <c r="AA1170" t="s">
        <v>164</v>
      </c>
      <c r="AB1170" t="s">
        <v>165</v>
      </c>
      <c r="AC1170" t="s">
        <v>5759</v>
      </c>
      <c r="AD1170" t="s">
        <v>5760</v>
      </c>
    </row>
    <row r="1171" spans="1:30">
      <c r="A1171" t="s">
        <v>5761</v>
      </c>
      <c r="B1171" t="s">
        <v>5761</v>
      </c>
      <c r="C1171" s="3">
        <v>16.436731</v>
      </c>
      <c r="D1171" s="3">
        <v>563</v>
      </c>
      <c r="E1171" s="3">
        <v>2.600259</v>
      </c>
      <c r="F1171" s="3">
        <v>79</v>
      </c>
      <c r="G1171" s="3">
        <v>15.021184</v>
      </c>
      <c r="H1171" s="3">
        <v>552</v>
      </c>
      <c r="I1171" s="3">
        <v>173.446625</v>
      </c>
      <c r="J1171" s="3">
        <v>6438</v>
      </c>
      <c r="K1171" s="3">
        <v>591.940063</v>
      </c>
      <c r="L1171" s="3">
        <v>23462</v>
      </c>
      <c r="M1171" s="3">
        <v>36.600937</v>
      </c>
      <c r="N1171">
        <v>1308</v>
      </c>
      <c r="O1171" s="16">
        <v>5.41018507973217e-5</v>
      </c>
      <c r="P1171">
        <v>3.69699036016055</v>
      </c>
      <c r="Q1171" t="s">
        <v>157</v>
      </c>
      <c r="R1171" t="s">
        <v>136</v>
      </c>
      <c r="S1171" t="s">
        <v>136</v>
      </c>
      <c r="T1171" t="s">
        <v>5762</v>
      </c>
      <c r="U1171" t="s">
        <v>5763</v>
      </c>
      <c r="V1171" t="s">
        <v>2486</v>
      </c>
      <c r="W1171" t="s">
        <v>136</v>
      </c>
      <c r="X1171" t="s">
        <v>136</v>
      </c>
      <c r="Y1171" t="s">
        <v>5764</v>
      </c>
      <c r="Z1171" t="s">
        <v>5765</v>
      </c>
      <c r="AA1171" t="s">
        <v>164</v>
      </c>
      <c r="AB1171" t="s">
        <v>165</v>
      </c>
      <c r="AC1171" t="s">
        <v>5766</v>
      </c>
      <c r="AD1171" t="s">
        <v>5767</v>
      </c>
    </row>
    <row r="1172" spans="1:30">
      <c r="A1172" t="s">
        <v>5768</v>
      </c>
      <c r="B1172" t="s">
        <v>5768</v>
      </c>
      <c r="C1172" s="3">
        <v>4.117711</v>
      </c>
      <c r="D1172" s="3">
        <v>380</v>
      </c>
      <c r="E1172" s="3">
        <v>5.013926</v>
      </c>
      <c r="F1172" s="3">
        <v>410</v>
      </c>
      <c r="G1172" s="3">
        <v>5.526944</v>
      </c>
      <c r="H1172" s="3">
        <v>547</v>
      </c>
      <c r="I1172" s="3">
        <v>1.579317</v>
      </c>
      <c r="J1172" s="3">
        <v>158</v>
      </c>
      <c r="K1172" s="3">
        <v>0.764052</v>
      </c>
      <c r="L1172" s="3">
        <v>82</v>
      </c>
      <c r="M1172" s="3">
        <v>1.921028</v>
      </c>
      <c r="N1172">
        <v>185</v>
      </c>
      <c r="O1172" s="16">
        <v>2.96032950201987e-5</v>
      </c>
      <c r="P1172">
        <v>-2.42415447057071</v>
      </c>
      <c r="Q1172" t="s">
        <v>131</v>
      </c>
      <c r="R1172" t="s">
        <v>136</v>
      </c>
      <c r="S1172" t="s">
        <v>136</v>
      </c>
      <c r="T1172" t="s">
        <v>168</v>
      </c>
      <c r="U1172" t="s">
        <v>136</v>
      </c>
      <c r="V1172" t="s">
        <v>136</v>
      </c>
      <c r="W1172" t="s">
        <v>136</v>
      </c>
      <c r="X1172" t="s">
        <v>136</v>
      </c>
      <c r="Y1172" t="s">
        <v>5769</v>
      </c>
      <c r="Z1172" t="s">
        <v>5770</v>
      </c>
      <c r="AA1172" t="s">
        <v>136</v>
      </c>
      <c r="AB1172" t="s">
        <v>136</v>
      </c>
      <c r="AC1172" t="s">
        <v>313</v>
      </c>
      <c r="AD1172" t="s">
        <v>176</v>
      </c>
    </row>
    <row r="1173" spans="1:30">
      <c r="A1173" t="s">
        <v>5771</v>
      </c>
      <c r="B1173" t="s">
        <v>5771</v>
      </c>
      <c r="C1173" s="3">
        <v>1.399377</v>
      </c>
      <c r="D1173" s="3">
        <v>78</v>
      </c>
      <c r="E1173" s="3">
        <v>0.101119</v>
      </c>
      <c r="F1173" s="3">
        <v>5</v>
      </c>
      <c r="G1173" s="3">
        <v>1.146066</v>
      </c>
      <c r="H1173" s="3">
        <v>68</v>
      </c>
      <c r="I1173" s="3">
        <v>10.399575</v>
      </c>
      <c r="J1173" s="3">
        <v>623</v>
      </c>
      <c r="K1173" s="3">
        <v>5.079026</v>
      </c>
      <c r="L1173" s="3">
        <v>325</v>
      </c>
      <c r="M1173" s="3">
        <v>5.003136</v>
      </c>
      <c r="N1173">
        <v>289</v>
      </c>
      <c r="O1173">
        <v>0.00272410521075677</v>
      </c>
      <c r="P1173">
        <v>2.31617851333559</v>
      </c>
      <c r="Q1173" t="s">
        <v>157</v>
      </c>
      <c r="R1173" t="s">
        <v>136</v>
      </c>
      <c r="S1173" t="s">
        <v>136</v>
      </c>
      <c r="T1173" t="s">
        <v>4454</v>
      </c>
      <c r="U1173" t="s">
        <v>5772</v>
      </c>
      <c r="V1173" t="s">
        <v>136</v>
      </c>
      <c r="W1173" t="s">
        <v>136</v>
      </c>
      <c r="X1173" t="s">
        <v>136</v>
      </c>
      <c r="Y1173" t="s">
        <v>4456</v>
      </c>
      <c r="Z1173" t="s">
        <v>5773</v>
      </c>
      <c r="AA1173" t="s">
        <v>164</v>
      </c>
      <c r="AB1173" t="s">
        <v>165</v>
      </c>
      <c r="AC1173" t="s">
        <v>5774</v>
      </c>
      <c r="AD1173" t="s">
        <v>4459</v>
      </c>
    </row>
    <row r="1174" spans="1:30">
      <c r="A1174" t="s">
        <v>5775</v>
      </c>
      <c r="B1174" t="s">
        <v>5775</v>
      </c>
      <c r="C1174" s="3">
        <v>91.497246</v>
      </c>
      <c r="D1174" s="3">
        <v>5258</v>
      </c>
      <c r="E1174" s="3">
        <v>236.042358</v>
      </c>
      <c r="F1174" s="3">
        <v>12015</v>
      </c>
      <c r="G1174" s="3">
        <v>87.470322</v>
      </c>
      <c r="H1174" s="3">
        <v>5389</v>
      </c>
      <c r="I1174" s="3">
        <v>21.742262</v>
      </c>
      <c r="J1174" s="3">
        <v>1355</v>
      </c>
      <c r="K1174" s="3">
        <v>32.706825</v>
      </c>
      <c r="L1174" s="3">
        <v>2177</v>
      </c>
      <c r="M1174" s="3">
        <v>54.095371</v>
      </c>
      <c r="N1174">
        <v>3246</v>
      </c>
      <c r="O1174">
        <v>0.000690076707115469</v>
      </c>
      <c r="P1174">
        <v>-2.64237598839896</v>
      </c>
      <c r="Q1174" t="s">
        <v>131</v>
      </c>
      <c r="R1174" t="s">
        <v>241</v>
      </c>
      <c r="S1174" t="s">
        <v>242</v>
      </c>
      <c r="T1174" t="s">
        <v>5776</v>
      </c>
      <c r="U1174" t="s">
        <v>5777</v>
      </c>
      <c r="V1174" t="s">
        <v>136</v>
      </c>
      <c r="W1174" t="s">
        <v>241</v>
      </c>
      <c r="X1174" t="s">
        <v>242</v>
      </c>
      <c r="Y1174" t="s">
        <v>5778</v>
      </c>
      <c r="Z1174" t="s">
        <v>136</v>
      </c>
      <c r="AA1174" t="s">
        <v>48</v>
      </c>
      <c r="AB1174" t="s">
        <v>326</v>
      </c>
      <c r="AC1174" t="s">
        <v>5779</v>
      </c>
      <c r="AD1174" t="s">
        <v>144</v>
      </c>
    </row>
    <row r="1175" spans="1:30">
      <c r="A1175" t="s">
        <v>5780</v>
      </c>
      <c r="B1175" t="s">
        <v>5780</v>
      </c>
      <c r="C1175" s="3">
        <v>4.035364</v>
      </c>
      <c r="D1175" s="3">
        <v>102</v>
      </c>
      <c r="E1175" s="3">
        <v>0.66585</v>
      </c>
      <c r="F1175" s="3">
        <v>15</v>
      </c>
      <c r="G1175" s="3">
        <v>3.229889</v>
      </c>
      <c r="H1175" s="3">
        <v>87</v>
      </c>
      <c r="I1175" s="3">
        <v>30.263218</v>
      </c>
      <c r="J1175" s="3">
        <v>825</v>
      </c>
      <c r="K1175" s="3">
        <v>92.502838</v>
      </c>
      <c r="L1175" s="3">
        <v>2691</v>
      </c>
      <c r="M1175" s="3">
        <v>18.846508</v>
      </c>
      <c r="N1175">
        <v>495</v>
      </c>
      <c r="O1175" s="16">
        <v>6.6162805693149e-6</v>
      </c>
      <c r="P1175">
        <v>3.43810362779602</v>
      </c>
      <c r="Q1175" t="s">
        <v>157</v>
      </c>
      <c r="R1175" t="s">
        <v>186</v>
      </c>
      <c r="S1175" t="s">
        <v>187</v>
      </c>
      <c r="T1175" t="s">
        <v>437</v>
      </c>
      <c r="U1175" t="s">
        <v>5781</v>
      </c>
      <c r="V1175" t="s">
        <v>439</v>
      </c>
      <c r="W1175" t="s">
        <v>186</v>
      </c>
      <c r="X1175" t="s">
        <v>187</v>
      </c>
      <c r="Y1175" t="s">
        <v>5782</v>
      </c>
      <c r="Z1175" t="s">
        <v>5783</v>
      </c>
      <c r="AA1175" t="s">
        <v>209</v>
      </c>
      <c r="AB1175" t="s">
        <v>187</v>
      </c>
      <c r="AC1175" t="s">
        <v>5784</v>
      </c>
      <c r="AD1175" t="s">
        <v>443</v>
      </c>
    </row>
    <row r="1176" spans="1:30">
      <c r="A1176" t="s">
        <v>5785</v>
      </c>
      <c r="B1176" t="s">
        <v>5785</v>
      </c>
      <c r="C1176" s="3">
        <v>5.095283</v>
      </c>
      <c r="D1176" s="3">
        <v>456</v>
      </c>
      <c r="E1176" s="3">
        <v>5.723603</v>
      </c>
      <c r="F1176" s="3">
        <v>453</v>
      </c>
      <c r="G1176" s="3">
        <v>5.324362</v>
      </c>
      <c r="H1176" s="3">
        <v>510</v>
      </c>
      <c r="I1176" s="3">
        <v>54.862354</v>
      </c>
      <c r="J1176" s="3">
        <v>5316</v>
      </c>
      <c r="K1176" s="3">
        <v>92.429405</v>
      </c>
      <c r="L1176" s="3">
        <v>9564</v>
      </c>
      <c r="M1176" s="3">
        <v>11.540884</v>
      </c>
      <c r="N1176">
        <v>1077</v>
      </c>
      <c r="O1176">
        <v>0.00211801498654946</v>
      </c>
      <c r="P1176">
        <v>2.38231661084542</v>
      </c>
      <c r="Q1176" t="s">
        <v>157</v>
      </c>
      <c r="R1176" t="s">
        <v>136</v>
      </c>
      <c r="S1176" t="s">
        <v>136</v>
      </c>
      <c r="T1176" t="s">
        <v>768</v>
      </c>
      <c r="U1176" t="s">
        <v>5786</v>
      </c>
      <c r="V1176" t="s">
        <v>755</v>
      </c>
      <c r="W1176" t="s">
        <v>136</v>
      </c>
      <c r="X1176" t="s">
        <v>136</v>
      </c>
      <c r="Y1176" t="s">
        <v>5787</v>
      </c>
      <c r="Z1176" t="s">
        <v>5788</v>
      </c>
      <c r="AA1176" t="s">
        <v>141</v>
      </c>
      <c r="AB1176" t="s">
        <v>142</v>
      </c>
      <c r="AC1176" t="s">
        <v>5789</v>
      </c>
      <c r="AD1176" t="s">
        <v>281</v>
      </c>
    </row>
    <row r="1177" spans="1:30">
      <c r="A1177" t="s">
        <v>5790</v>
      </c>
      <c r="B1177" t="s">
        <v>5790</v>
      </c>
      <c r="C1177" s="3">
        <v>1.711227</v>
      </c>
      <c r="D1177" s="3">
        <v>68</v>
      </c>
      <c r="E1177" s="3">
        <v>1.981513</v>
      </c>
      <c r="F1177" s="3">
        <v>70</v>
      </c>
      <c r="G1177" s="3">
        <v>1.720263</v>
      </c>
      <c r="H1177" s="3">
        <v>73</v>
      </c>
      <c r="I1177" s="3">
        <v>0.255654</v>
      </c>
      <c r="J1177" s="3">
        <v>11</v>
      </c>
      <c r="K1177" s="3">
        <v>0.043117</v>
      </c>
      <c r="L1177" s="3">
        <v>2</v>
      </c>
      <c r="M1177" s="3">
        <v>0.095491</v>
      </c>
      <c r="N1177">
        <v>4</v>
      </c>
      <c r="O1177" s="16">
        <v>1.52219134676907e-7</v>
      </c>
      <c r="P1177">
        <v>-4.21021392340901</v>
      </c>
      <c r="Q1177" t="s">
        <v>131</v>
      </c>
      <c r="R1177" t="s">
        <v>136</v>
      </c>
      <c r="S1177" t="s">
        <v>136</v>
      </c>
      <c r="T1177" t="s">
        <v>168</v>
      </c>
      <c r="U1177" t="s">
        <v>5791</v>
      </c>
      <c r="V1177" t="s">
        <v>136</v>
      </c>
      <c r="W1177" t="s">
        <v>2821</v>
      </c>
      <c r="X1177" t="s">
        <v>2822</v>
      </c>
      <c r="Y1177" t="s">
        <v>2823</v>
      </c>
      <c r="Z1177" t="s">
        <v>5792</v>
      </c>
      <c r="AA1177" t="s">
        <v>164</v>
      </c>
      <c r="AB1177" t="s">
        <v>165</v>
      </c>
      <c r="AC1177" t="s">
        <v>5793</v>
      </c>
      <c r="AD1177" t="s">
        <v>176</v>
      </c>
    </row>
    <row r="1178" spans="1:30">
      <c r="A1178" t="s">
        <v>5794</v>
      </c>
      <c r="B1178" t="s">
        <v>5794</v>
      </c>
      <c r="C1178" s="3">
        <v>6.317331</v>
      </c>
      <c r="D1178" s="3">
        <v>102</v>
      </c>
      <c r="E1178" s="3">
        <v>22.306376</v>
      </c>
      <c r="F1178" s="3">
        <v>317</v>
      </c>
      <c r="G1178" s="3">
        <v>6.31117</v>
      </c>
      <c r="H1178" s="3">
        <v>109</v>
      </c>
      <c r="I1178" s="3">
        <v>1.913259</v>
      </c>
      <c r="J1178" s="3">
        <v>34</v>
      </c>
      <c r="K1178" s="3">
        <v>1.158447</v>
      </c>
      <c r="L1178" s="3">
        <v>22</v>
      </c>
      <c r="M1178" s="3">
        <v>3.975981</v>
      </c>
      <c r="N1178">
        <v>67</v>
      </c>
      <c r="O1178">
        <v>0.00122274338561331</v>
      </c>
      <c r="P1178">
        <v>-2.94649119217678</v>
      </c>
      <c r="Q1178" t="s">
        <v>131</v>
      </c>
      <c r="R1178" t="s">
        <v>136</v>
      </c>
      <c r="S1178" t="s">
        <v>136</v>
      </c>
      <c r="T1178" t="s">
        <v>5795</v>
      </c>
      <c r="U1178" t="s">
        <v>5796</v>
      </c>
      <c r="V1178" t="s">
        <v>136</v>
      </c>
      <c r="W1178" t="s">
        <v>190</v>
      </c>
      <c r="X1178" t="s">
        <v>191</v>
      </c>
      <c r="Y1178" t="s">
        <v>181</v>
      </c>
      <c r="Z1178" t="s">
        <v>5797</v>
      </c>
      <c r="AA1178" t="s">
        <v>83</v>
      </c>
      <c r="AB1178" t="s">
        <v>191</v>
      </c>
      <c r="AC1178" t="s">
        <v>5798</v>
      </c>
      <c r="AD1178" t="s">
        <v>5799</v>
      </c>
    </row>
    <row r="1179" spans="1:30">
      <c r="A1179" t="s">
        <v>5800</v>
      </c>
      <c r="B1179" t="s">
        <v>5800</v>
      </c>
      <c r="C1179" s="3">
        <v>22.786213</v>
      </c>
      <c r="D1179" s="3">
        <v>1061</v>
      </c>
      <c r="E1179" s="3">
        <v>191.138809</v>
      </c>
      <c r="F1179" s="3">
        <v>7879</v>
      </c>
      <c r="G1179" s="3">
        <v>27.191666</v>
      </c>
      <c r="H1179" s="3">
        <v>1357</v>
      </c>
      <c r="I1179" s="3">
        <v>0.091546</v>
      </c>
      <c r="J1179" s="3">
        <v>5</v>
      </c>
      <c r="K1179" s="3">
        <v>0.850365</v>
      </c>
      <c r="L1179" s="3">
        <v>46</v>
      </c>
      <c r="M1179" s="3">
        <v>0.813573</v>
      </c>
      <c r="N1179">
        <v>40</v>
      </c>
      <c r="O1179" s="16">
        <v>9.28886050759238e-12</v>
      </c>
      <c r="P1179">
        <v>-6.96930774256024</v>
      </c>
      <c r="Q1179" t="s">
        <v>131</v>
      </c>
      <c r="R1179" t="s">
        <v>283</v>
      </c>
      <c r="S1179" t="s">
        <v>284</v>
      </c>
      <c r="T1179" t="s">
        <v>3342</v>
      </c>
      <c r="U1179" t="s">
        <v>5801</v>
      </c>
      <c r="V1179" t="s">
        <v>3398</v>
      </c>
      <c r="W1179" t="s">
        <v>371</v>
      </c>
      <c r="X1179" t="s">
        <v>293</v>
      </c>
      <c r="Y1179" t="s">
        <v>290</v>
      </c>
      <c r="Z1179" t="s">
        <v>3399</v>
      </c>
      <c r="AA1179" t="s">
        <v>292</v>
      </c>
      <c r="AB1179" t="s">
        <v>293</v>
      </c>
      <c r="AC1179" t="s">
        <v>3400</v>
      </c>
      <c r="AD1179" t="s">
        <v>2532</v>
      </c>
    </row>
    <row r="1180" spans="1:30">
      <c r="A1180" t="s">
        <v>5802</v>
      </c>
      <c r="B1180" t="s">
        <v>5802</v>
      </c>
      <c r="C1180" s="3">
        <v>182.45784</v>
      </c>
      <c r="D1180" s="3">
        <v>7322</v>
      </c>
      <c r="E1180" s="3">
        <v>562.236389</v>
      </c>
      <c r="F1180" s="3">
        <v>19986</v>
      </c>
      <c r="G1180" s="3">
        <v>216.899307</v>
      </c>
      <c r="H1180" s="3">
        <v>9333</v>
      </c>
      <c r="I1180" s="3">
        <v>15.107005</v>
      </c>
      <c r="J1180" s="3">
        <v>658</v>
      </c>
      <c r="K1180" s="3">
        <v>15.050516</v>
      </c>
      <c r="L1180" s="3">
        <v>700</v>
      </c>
      <c r="M1180" s="3">
        <v>23.523792</v>
      </c>
      <c r="N1180">
        <v>986</v>
      </c>
      <c r="O1180" s="16">
        <v>5.34494943490406e-11</v>
      </c>
      <c r="P1180">
        <v>-4.76435307144018</v>
      </c>
      <c r="Q1180" t="s">
        <v>131</v>
      </c>
      <c r="R1180" t="s">
        <v>136</v>
      </c>
      <c r="S1180" t="s">
        <v>136</v>
      </c>
      <c r="T1180" t="s">
        <v>5803</v>
      </c>
      <c r="U1180" t="s">
        <v>5804</v>
      </c>
      <c r="V1180" t="s">
        <v>4832</v>
      </c>
      <c r="W1180" t="s">
        <v>218</v>
      </c>
      <c r="X1180" t="s">
        <v>219</v>
      </c>
      <c r="Y1180" t="s">
        <v>5805</v>
      </c>
      <c r="Z1180" t="s">
        <v>5806</v>
      </c>
      <c r="AA1180" t="s">
        <v>48</v>
      </c>
      <c r="AB1180" t="s">
        <v>326</v>
      </c>
      <c r="AC1180" t="s">
        <v>5807</v>
      </c>
      <c r="AD1180" t="s">
        <v>5808</v>
      </c>
    </row>
    <row r="1181" spans="1:30">
      <c r="A1181" t="s">
        <v>5809</v>
      </c>
      <c r="B1181" t="s">
        <v>5809</v>
      </c>
      <c r="C1181" s="3">
        <v>3.829133</v>
      </c>
      <c r="D1181" s="3">
        <v>53</v>
      </c>
      <c r="E1181" s="3">
        <v>14.510622</v>
      </c>
      <c r="F1181" s="3">
        <v>177</v>
      </c>
      <c r="G1181" s="3">
        <v>2.026305</v>
      </c>
      <c r="H1181" s="3">
        <v>30</v>
      </c>
      <c r="I1181" s="3">
        <v>0.105547</v>
      </c>
      <c r="J1181" s="3">
        <v>2</v>
      </c>
      <c r="K1181" s="3">
        <v>0.252129</v>
      </c>
      <c r="L1181" s="3">
        <v>5</v>
      </c>
      <c r="M1181" s="3">
        <v>0.380011</v>
      </c>
      <c r="N1181">
        <v>6</v>
      </c>
      <c r="O1181" s="16">
        <v>2.68803322886742e-6</v>
      </c>
      <c r="P1181">
        <v>-4.81061228195194</v>
      </c>
      <c r="Q1181" t="s">
        <v>131</v>
      </c>
      <c r="R1181" t="s">
        <v>136</v>
      </c>
      <c r="S1181" t="s">
        <v>136</v>
      </c>
      <c r="T1181" t="s">
        <v>136</v>
      </c>
      <c r="U1181" t="s">
        <v>136</v>
      </c>
      <c r="V1181" t="s">
        <v>136</v>
      </c>
      <c r="W1181" t="s">
        <v>136</v>
      </c>
      <c r="X1181" t="s">
        <v>136</v>
      </c>
      <c r="Y1181" t="s">
        <v>136</v>
      </c>
      <c r="Z1181" t="s">
        <v>136</v>
      </c>
      <c r="AA1181" t="s">
        <v>136</v>
      </c>
      <c r="AB1181" t="s">
        <v>136</v>
      </c>
      <c r="AC1181" t="s">
        <v>5810</v>
      </c>
      <c r="AD1181" t="s">
        <v>136</v>
      </c>
    </row>
    <row r="1182" spans="1:30">
      <c r="A1182" t="s">
        <v>5811</v>
      </c>
      <c r="B1182" t="s">
        <v>5811</v>
      </c>
      <c r="C1182" s="3">
        <v>2.794341</v>
      </c>
      <c r="D1182" s="3">
        <v>104</v>
      </c>
      <c r="E1182" s="3">
        <v>1.232888</v>
      </c>
      <c r="F1182" s="3">
        <v>41</v>
      </c>
      <c r="G1182" s="3">
        <v>3.395319</v>
      </c>
      <c r="H1182" s="3">
        <v>136</v>
      </c>
      <c r="I1182" s="3">
        <v>35.243919</v>
      </c>
      <c r="J1182" s="3">
        <v>1422</v>
      </c>
      <c r="K1182" s="3">
        <v>5.120284</v>
      </c>
      <c r="L1182" s="3">
        <v>221</v>
      </c>
      <c r="M1182" s="3">
        <v>32.057564</v>
      </c>
      <c r="N1182">
        <v>1245</v>
      </c>
      <c r="O1182">
        <v>0.000790914084847603</v>
      </c>
      <c r="P1182">
        <v>2.52622352534316</v>
      </c>
      <c r="Q1182" t="s">
        <v>157</v>
      </c>
      <c r="R1182" t="s">
        <v>5812</v>
      </c>
      <c r="S1182" t="s">
        <v>5813</v>
      </c>
      <c r="T1182" t="s">
        <v>5814</v>
      </c>
      <c r="U1182" t="s">
        <v>5815</v>
      </c>
      <c r="V1182" t="s">
        <v>1566</v>
      </c>
      <c r="W1182" t="s">
        <v>136</v>
      </c>
      <c r="X1182" t="s">
        <v>136</v>
      </c>
      <c r="Y1182" t="s">
        <v>5816</v>
      </c>
      <c r="Z1182" t="s">
        <v>5817</v>
      </c>
      <c r="AA1182" t="s">
        <v>686</v>
      </c>
      <c r="AB1182" t="s">
        <v>219</v>
      </c>
      <c r="AC1182" t="s">
        <v>5818</v>
      </c>
      <c r="AD1182" t="s">
        <v>5819</v>
      </c>
    </row>
    <row r="1183" spans="1:30">
      <c r="A1183" t="s">
        <v>5820</v>
      </c>
      <c r="B1183" t="s">
        <v>5820</v>
      </c>
      <c r="C1183" s="3">
        <v>5.133614</v>
      </c>
      <c r="D1183" s="3">
        <v>178</v>
      </c>
      <c r="E1183" s="3">
        <v>3.221562</v>
      </c>
      <c r="F1183" s="3">
        <v>99</v>
      </c>
      <c r="G1183" s="3">
        <v>21.013405</v>
      </c>
      <c r="H1183" s="3">
        <v>778</v>
      </c>
      <c r="I1183" s="3">
        <v>4.227612</v>
      </c>
      <c r="J1183" s="3">
        <v>159</v>
      </c>
      <c r="K1183" s="3">
        <v>2.411916</v>
      </c>
      <c r="L1183" s="3">
        <v>97</v>
      </c>
      <c r="M1183" s="3">
        <v>1.312597</v>
      </c>
      <c r="N1183">
        <v>48</v>
      </c>
      <c r="O1183">
        <v>0.00356219926700097</v>
      </c>
      <c r="P1183">
        <v>-2.29051633083863</v>
      </c>
      <c r="Q1183" t="s">
        <v>131</v>
      </c>
      <c r="R1183" t="s">
        <v>213</v>
      </c>
      <c r="S1183" t="s">
        <v>214</v>
      </c>
      <c r="T1183" t="s">
        <v>2851</v>
      </c>
      <c r="U1183" t="s">
        <v>5821</v>
      </c>
      <c r="V1183" t="s">
        <v>5822</v>
      </c>
      <c r="W1183" t="s">
        <v>254</v>
      </c>
      <c r="X1183" t="s">
        <v>255</v>
      </c>
      <c r="Y1183" t="s">
        <v>220</v>
      </c>
      <c r="Z1183" t="s">
        <v>5823</v>
      </c>
      <c r="AA1183" t="s">
        <v>164</v>
      </c>
      <c r="AB1183" t="s">
        <v>165</v>
      </c>
      <c r="AC1183" t="s">
        <v>5824</v>
      </c>
      <c r="AD1183" t="s">
        <v>144</v>
      </c>
    </row>
    <row r="1184" spans="1:30">
      <c r="A1184" t="s">
        <v>5825</v>
      </c>
      <c r="B1184" t="s">
        <v>5825</v>
      </c>
      <c r="C1184" s="3">
        <v>54.696804</v>
      </c>
      <c r="D1184" s="3">
        <v>2636</v>
      </c>
      <c r="E1184" s="3">
        <v>54.028179</v>
      </c>
      <c r="F1184" s="3">
        <v>2307</v>
      </c>
      <c r="G1184" s="3">
        <v>78.213768</v>
      </c>
      <c r="H1184" s="3">
        <v>4041</v>
      </c>
      <c r="I1184" s="3">
        <v>10.581605</v>
      </c>
      <c r="J1184" s="3">
        <v>554</v>
      </c>
      <c r="K1184" s="3">
        <v>9.70714</v>
      </c>
      <c r="L1184" s="3">
        <v>542</v>
      </c>
      <c r="M1184" s="3">
        <v>10.754071</v>
      </c>
      <c r="N1184">
        <v>542</v>
      </c>
      <c r="O1184" s="16">
        <v>6.9701360700556e-17</v>
      </c>
      <c r="P1184">
        <v>-3.22005064450932</v>
      </c>
      <c r="Q1184" t="s">
        <v>131</v>
      </c>
      <c r="R1184" t="s">
        <v>371</v>
      </c>
      <c r="S1184" t="s">
        <v>293</v>
      </c>
      <c r="T1184" t="s">
        <v>5826</v>
      </c>
      <c r="U1184" t="s">
        <v>5827</v>
      </c>
      <c r="V1184" t="s">
        <v>5828</v>
      </c>
      <c r="W1184" t="s">
        <v>136</v>
      </c>
      <c r="X1184" t="s">
        <v>136</v>
      </c>
      <c r="Y1184" t="s">
        <v>5829</v>
      </c>
      <c r="Z1184" t="s">
        <v>5830</v>
      </c>
      <c r="AA1184" t="s">
        <v>686</v>
      </c>
      <c r="AB1184" t="s">
        <v>219</v>
      </c>
      <c r="AC1184" t="s">
        <v>5831</v>
      </c>
      <c r="AD1184" t="s">
        <v>5413</v>
      </c>
    </row>
    <row r="1185" spans="1:30">
      <c r="A1185" t="s">
        <v>5832</v>
      </c>
      <c r="B1185" t="s">
        <v>5832</v>
      </c>
      <c r="C1185" s="3">
        <v>18.542582</v>
      </c>
      <c r="D1185" s="3">
        <v>931</v>
      </c>
      <c r="E1185" s="3">
        <v>34.962296</v>
      </c>
      <c r="F1185" s="3">
        <v>1554</v>
      </c>
      <c r="G1185" s="3">
        <v>18.866789</v>
      </c>
      <c r="H1185" s="3">
        <v>1015</v>
      </c>
      <c r="I1185" s="3">
        <v>2.841967</v>
      </c>
      <c r="J1185" s="3">
        <v>155</v>
      </c>
      <c r="K1185" s="3">
        <v>0.783345</v>
      </c>
      <c r="L1185" s="3">
        <v>46</v>
      </c>
      <c r="M1185" s="3">
        <v>1.040803</v>
      </c>
      <c r="N1185">
        <v>55</v>
      </c>
      <c r="O1185" s="16">
        <v>1.23065467620776e-10</v>
      </c>
      <c r="P1185">
        <v>-4.55454941658287</v>
      </c>
      <c r="Q1185" t="s">
        <v>131</v>
      </c>
      <c r="R1185" t="s">
        <v>136</v>
      </c>
      <c r="S1185" t="s">
        <v>136</v>
      </c>
      <c r="T1185" t="s">
        <v>136</v>
      </c>
      <c r="U1185" t="s">
        <v>136</v>
      </c>
      <c r="V1185" t="s">
        <v>136</v>
      </c>
      <c r="W1185" t="s">
        <v>136</v>
      </c>
      <c r="X1185" t="s">
        <v>136</v>
      </c>
      <c r="Y1185" t="s">
        <v>2423</v>
      </c>
      <c r="Z1185" t="s">
        <v>5833</v>
      </c>
      <c r="AA1185" t="s">
        <v>164</v>
      </c>
      <c r="AB1185" t="s">
        <v>165</v>
      </c>
      <c r="AC1185" t="s">
        <v>5834</v>
      </c>
      <c r="AD1185" t="s">
        <v>136</v>
      </c>
    </row>
    <row r="1186" spans="1:30">
      <c r="A1186" t="s">
        <v>5835</v>
      </c>
      <c r="B1186" t="s">
        <v>5835</v>
      </c>
      <c r="C1186" s="3">
        <v>0.266917</v>
      </c>
      <c r="D1186" s="3">
        <v>10</v>
      </c>
      <c r="E1186" s="3">
        <v>0</v>
      </c>
      <c r="F1186" s="3">
        <v>0</v>
      </c>
      <c r="G1186" s="3">
        <v>0.318496</v>
      </c>
      <c r="H1186" s="3">
        <v>13</v>
      </c>
      <c r="I1186" s="3">
        <v>2.1408</v>
      </c>
      <c r="J1186" s="3">
        <v>83</v>
      </c>
      <c r="K1186" s="3">
        <v>2.651086</v>
      </c>
      <c r="L1186" s="3">
        <v>109</v>
      </c>
      <c r="M1186" s="3">
        <v>1.841008</v>
      </c>
      <c r="N1186">
        <v>69</v>
      </c>
      <c r="O1186">
        <v>0.0025582876496278</v>
      </c>
      <c r="P1186">
        <v>2.68069126433679</v>
      </c>
      <c r="Q1186" t="s">
        <v>157</v>
      </c>
      <c r="R1186" t="s">
        <v>136</v>
      </c>
      <c r="S1186" t="s">
        <v>136</v>
      </c>
      <c r="T1186" t="s">
        <v>5836</v>
      </c>
      <c r="U1186" t="s">
        <v>5837</v>
      </c>
      <c r="V1186" t="s">
        <v>5838</v>
      </c>
      <c r="W1186" t="s">
        <v>136</v>
      </c>
      <c r="X1186" t="s">
        <v>136</v>
      </c>
      <c r="Y1186" t="s">
        <v>5839</v>
      </c>
      <c r="Z1186" t="s">
        <v>136</v>
      </c>
      <c r="AA1186" t="s">
        <v>164</v>
      </c>
      <c r="AB1186" t="s">
        <v>165</v>
      </c>
      <c r="AC1186" t="s">
        <v>5840</v>
      </c>
      <c r="AD1186" t="s">
        <v>3623</v>
      </c>
    </row>
    <row r="1187" spans="1:30">
      <c r="A1187" t="s">
        <v>5841</v>
      </c>
      <c r="B1187" t="s">
        <v>5841</v>
      </c>
      <c r="C1187" s="3">
        <v>2.512549</v>
      </c>
      <c r="D1187" s="3">
        <v>201</v>
      </c>
      <c r="E1187" s="3">
        <v>0.503774</v>
      </c>
      <c r="F1187" s="3">
        <v>36</v>
      </c>
      <c r="G1187" s="3">
        <v>2.883309</v>
      </c>
      <c r="H1187" s="3">
        <v>247</v>
      </c>
      <c r="I1187" s="3">
        <v>44.703896</v>
      </c>
      <c r="J1187" s="3">
        <v>3868</v>
      </c>
      <c r="K1187" s="3">
        <v>36.469875</v>
      </c>
      <c r="L1187" s="3">
        <v>3369</v>
      </c>
      <c r="M1187" s="3">
        <v>8.551362</v>
      </c>
      <c r="N1187">
        <v>713</v>
      </c>
      <c r="O1187" s="16">
        <v>1.14646046836091e-5</v>
      </c>
      <c r="P1187">
        <v>3.1983984269906</v>
      </c>
      <c r="Q1187" t="s">
        <v>157</v>
      </c>
      <c r="R1187" t="s">
        <v>136</v>
      </c>
      <c r="S1187" t="s">
        <v>136</v>
      </c>
      <c r="T1187" t="s">
        <v>2956</v>
      </c>
      <c r="U1187" t="s">
        <v>5842</v>
      </c>
      <c r="V1187" t="s">
        <v>763</v>
      </c>
      <c r="W1187" t="s">
        <v>136</v>
      </c>
      <c r="X1187" t="s">
        <v>136</v>
      </c>
      <c r="Y1187" t="s">
        <v>2958</v>
      </c>
      <c r="Z1187" t="s">
        <v>5843</v>
      </c>
      <c r="AA1187" t="s">
        <v>141</v>
      </c>
      <c r="AB1187" t="s">
        <v>142</v>
      </c>
      <c r="AC1187" t="s">
        <v>5844</v>
      </c>
      <c r="AD1187" t="s">
        <v>2961</v>
      </c>
    </row>
    <row r="1188" spans="1:30">
      <c r="A1188" t="s">
        <v>5845</v>
      </c>
      <c r="B1188" t="s">
        <v>136</v>
      </c>
      <c r="C1188" s="3">
        <v>23.6688899999999</v>
      </c>
      <c r="D1188" s="3">
        <v>911</v>
      </c>
      <c r="E1188" s="3">
        <v>10.536396</v>
      </c>
      <c r="F1188" s="3">
        <v>363</v>
      </c>
      <c r="G1188" s="3">
        <v>44.194627</v>
      </c>
      <c r="H1188" s="3">
        <v>1822</v>
      </c>
      <c r="I1188" s="3">
        <v>1.459876</v>
      </c>
      <c r="J1188" s="3">
        <v>65</v>
      </c>
      <c r="K1188" s="3">
        <v>1.925345</v>
      </c>
      <c r="L1188" s="3">
        <v>91</v>
      </c>
      <c r="M1188" s="3">
        <v>1.086298</v>
      </c>
      <c r="N1188">
        <v>47</v>
      </c>
      <c r="O1188" s="16">
        <v>1.93278899662418e-17</v>
      </c>
      <c r="P1188">
        <v>-4.43993533060791</v>
      </c>
      <c r="Q1188" t="s">
        <v>131</v>
      </c>
      <c r="R1188" t="s">
        <v>136</v>
      </c>
      <c r="S1188" t="s">
        <v>136</v>
      </c>
      <c r="T1188" t="s">
        <v>136</v>
      </c>
      <c r="U1188" t="s">
        <v>136</v>
      </c>
      <c r="V1188" t="s">
        <v>136</v>
      </c>
      <c r="W1188" t="s">
        <v>136</v>
      </c>
      <c r="X1188" t="s">
        <v>136</v>
      </c>
      <c r="Y1188" t="s">
        <v>136</v>
      </c>
      <c r="Z1188" t="s">
        <v>136</v>
      </c>
      <c r="AA1188" t="s">
        <v>136</v>
      </c>
      <c r="AB1188" t="s">
        <v>136</v>
      </c>
      <c r="AC1188" t="s">
        <v>5846</v>
      </c>
      <c r="AD1188" t="s">
        <v>136</v>
      </c>
    </row>
    <row r="1189" spans="1:30">
      <c r="A1189" t="s">
        <v>5847</v>
      </c>
      <c r="B1189" t="s">
        <v>5847</v>
      </c>
      <c r="C1189" s="3">
        <v>3.830091</v>
      </c>
      <c r="D1189" s="3">
        <v>407</v>
      </c>
      <c r="E1189" s="3">
        <v>1.261122</v>
      </c>
      <c r="F1189" s="3">
        <v>119</v>
      </c>
      <c r="G1189" s="3">
        <v>3.910569</v>
      </c>
      <c r="H1189" s="3">
        <v>446</v>
      </c>
      <c r="I1189" s="3">
        <v>26.079056</v>
      </c>
      <c r="J1189" s="3">
        <v>3006</v>
      </c>
      <c r="K1189" s="3">
        <v>30.780504</v>
      </c>
      <c r="L1189" s="3">
        <v>3788</v>
      </c>
      <c r="M1189" s="3">
        <v>9.693414</v>
      </c>
      <c r="N1189">
        <v>1076</v>
      </c>
      <c r="O1189">
        <v>0.000103368914764249</v>
      </c>
      <c r="P1189">
        <v>2.24686440561295</v>
      </c>
      <c r="Q1189" t="s">
        <v>157</v>
      </c>
      <c r="R1189" t="s">
        <v>136</v>
      </c>
      <c r="S1189" t="s">
        <v>136</v>
      </c>
      <c r="T1189" t="s">
        <v>5848</v>
      </c>
      <c r="U1189" t="s">
        <v>5849</v>
      </c>
      <c r="V1189" t="s">
        <v>136</v>
      </c>
      <c r="W1189" t="s">
        <v>594</v>
      </c>
      <c r="X1189" t="s">
        <v>165</v>
      </c>
      <c r="Y1189" t="s">
        <v>5274</v>
      </c>
      <c r="Z1189" t="s">
        <v>5850</v>
      </c>
      <c r="AA1189" t="s">
        <v>141</v>
      </c>
      <c r="AB1189" t="s">
        <v>142</v>
      </c>
      <c r="AC1189" t="s">
        <v>5851</v>
      </c>
      <c r="AD1189" t="s">
        <v>5852</v>
      </c>
    </row>
    <row r="1190" spans="1:30">
      <c r="A1190" t="s">
        <v>5853</v>
      </c>
      <c r="B1190" t="s">
        <v>5853</v>
      </c>
      <c r="C1190" s="3">
        <v>0.312059</v>
      </c>
      <c r="D1190" s="3">
        <v>19</v>
      </c>
      <c r="E1190" s="3">
        <v>0</v>
      </c>
      <c r="F1190" s="3">
        <v>0</v>
      </c>
      <c r="G1190" s="3">
        <v>0.423206</v>
      </c>
      <c r="H1190" s="3">
        <v>28</v>
      </c>
      <c r="I1190" s="3">
        <v>3.413209</v>
      </c>
      <c r="J1190" s="3">
        <v>223</v>
      </c>
      <c r="K1190" s="3">
        <v>3.562206</v>
      </c>
      <c r="L1190" s="3">
        <v>249</v>
      </c>
      <c r="M1190" s="3">
        <v>1.608848</v>
      </c>
      <c r="N1190">
        <v>102</v>
      </c>
      <c r="O1190">
        <v>0.00359005841911078</v>
      </c>
      <c r="P1190">
        <v>2.7614942677167</v>
      </c>
      <c r="Q1190" t="s">
        <v>157</v>
      </c>
      <c r="R1190" t="s">
        <v>136</v>
      </c>
      <c r="S1190" t="s">
        <v>136</v>
      </c>
      <c r="T1190" t="s">
        <v>5854</v>
      </c>
      <c r="U1190" t="s">
        <v>5855</v>
      </c>
      <c r="V1190" t="s">
        <v>136</v>
      </c>
      <c r="W1190" t="s">
        <v>366</v>
      </c>
      <c r="X1190" t="s">
        <v>367</v>
      </c>
      <c r="Y1190" t="s">
        <v>5856</v>
      </c>
      <c r="Z1190" t="s">
        <v>5857</v>
      </c>
      <c r="AA1190" t="s">
        <v>83</v>
      </c>
      <c r="AB1190" t="s">
        <v>191</v>
      </c>
      <c r="AC1190" t="s">
        <v>5858</v>
      </c>
      <c r="AD1190" t="s">
        <v>5859</v>
      </c>
    </row>
    <row r="1191" spans="1:30">
      <c r="A1191" t="s">
        <v>5860</v>
      </c>
      <c r="B1191" t="s">
        <v>5860</v>
      </c>
      <c r="C1191" s="3">
        <v>173.992798</v>
      </c>
      <c r="D1191" s="3">
        <v>14454</v>
      </c>
      <c r="E1191" s="3">
        <v>301.79126</v>
      </c>
      <c r="F1191" s="3">
        <v>22208</v>
      </c>
      <c r="G1191" s="3">
        <v>315.808807</v>
      </c>
      <c r="H1191" s="3">
        <v>28129</v>
      </c>
      <c r="I1191" s="3">
        <v>125.391083</v>
      </c>
      <c r="J1191" s="3">
        <v>11298</v>
      </c>
      <c r="K1191" s="3">
        <v>42.183048</v>
      </c>
      <c r="L1191" s="3">
        <v>4059</v>
      </c>
      <c r="M1191" s="3">
        <v>113.126335</v>
      </c>
      <c r="N1191">
        <v>9813</v>
      </c>
      <c r="O1191">
        <v>0.000811836738390712</v>
      </c>
      <c r="P1191">
        <v>-2.18087036689096</v>
      </c>
      <c r="Q1191" t="s">
        <v>131</v>
      </c>
      <c r="R1191" t="s">
        <v>190</v>
      </c>
      <c r="S1191" t="s">
        <v>191</v>
      </c>
      <c r="T1191" t="s">
        <v>5861</v>
      </c>
      <c r="U1191" t="s">
        <v>5862</v>
      </c>
      <c r="V1191" t="s">
        <v>1831</v>
      </c>
      <c r="W1191" t="s">
        <v>305</v>
      </c>
      <c r="X1191" t="s">
        <v>142</v>
      </c>
      <c r="Y1191" t="s">
        <v>2801</v>
      </c>
      <c r="Z1191" t="s">
        <v>5863</v>
      </c>
      <c r="AA1191" t="s">
        <v>141</v>
      </c>
      <c r="AB1191" t="s">
        <v>142</v>
      </c>
      <c r="AC1191" t="s">
        <v>5864</v>
      </c>
      <c r="AD1191" t="s">
        <v>5865</v>
      </c>
    </row>
    <row r="1192" spans="1:30">
      <c r="A1192" t="s">
        <v>5866</v>
      </c>
      <c r="B1192" t="s">
        <v>136</v>
      </c>
      <c r="C1192" s="3">
        <v>1.82307</v>
      </c>
      <c r="D1192" s="3">
        <v>58</v>
      </c>
      <c r="E1192" s="3">
        <v>11.228108</v>
      </c>
      <c r="F1192" s="3">
        <v>315</v>
      </c>
      <c r="G1192" s="3">
        <v>1.520512</v>
      </c>
      <c r="H1192" s="3">
        <v>52</v>
      </c>
      <c r="I1192" s="3">
        <v>0</v>
      </c>
      <c r="J1192" s="3">
        <v>0</v>
      </c>
      <c r="K1192" s="3">
        <v>0.0546</v>
      </c>
      <c r="L1192" s="3">
        <v>2</v>
      </c>
      <c r="M1192" s="3">
        <v>0.17846</v>
      </c>
      <c r="N1192">
        <v>6</v>
      </c>
      <c r="O1192" s="16">
        <v>5.05869463008141e-7</v>
      </c>
      <c r="P1192">
        <v>-5.7100577296036</v>
      </c>
      <c r="Q1192" t="s">
        <v>131</v>
      </c>
      <c r="R1192" t="s">
        <v>136</v>
      </c>
      <c r="T1192" t="s">
        <v>4567</v>
      </c>
      <c r="U1192" t="s">
        <v>5867</v>
      </c>
      <c r="V1192" t="s">
        <v>180</v>
      </c>
      <c r="W1192" t="s">
        <v>190</v>
      </c>
      <c r="X1192" t="s">
        <v>191</v>
      </c>
      <c r="Y1192" t="s">
        <v>265</v>
      </c>
      <c r="Z1192" t="s">
        <v>5868</v>
      </c>
      <c r="AA1192" t="s">
        <v>83</v>
      </c>
      <c r="AB1192" t="s">
        <v>191</v>
      </c>
      <c r="AC1192" t="s">
        <v>5869</v>
      </c>
      <c r="AD1192" t="s">
        <v>184</v>
      </c>
    </row>
    <row r="1193" spans="1:30">
      <c r="A1193" t="s">
        <v>5870</v>
      </c>
      <c r="B1193" t="s">
        <v>136</v>
      </c>
      <c r="C1193" s="3">
        <v>2.845057</v>
      </c>
      <c r="D1193" s="3">
        <v>39</v>
      </c>
      <c r="E1193" s="3">
        <v>2.248026</v>
      </c>
      <c r="F1193" s="3">
        <v>27</v>
      </c>
      <c r="G1193" s="3">
        <v>5.334466</v>
      </c>
      <c r="H1193" s="3">
        <v>77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>
        <v>0</v>
      </c>
      <c r="O1193" s="16">
        <v>8.06758041898113e-9</v>
      </c>
      <c r="P1193">
        <v>-6.94131385107026</v>
      </c>
      <c r="Q1193" t="s">
        <v>131</v>
      </c>
      <c r="R1193" t="s">
        <v>136</v>
      </c>
      <c r="S1193" t="s">
        <v>136</v>
      </c>
      <c r="T1193" t="s">
        <v>5871</v>
      </c>
      <c r="U1193" t="s">
        <v>136</v>
      </c>
      <c r="V1193" t="s">
        <v>136</v>
      </c>
      <c r="W1193" t="s">
        <v>136</v>
      </c>
      <c r="X1193" t="s">
        <v>136</v>
      </c>
      <c r="Y1193" t="s">
        <v>136</v>
      </c>
      <c r="Z1193" t="s">
        <v>136</v>
      </c>
      <c r="AA1193" t="s">
        <v>136</v>
      </c>
      <c r="AB1193" t="s">
        <v>136</v>
      </c>
      <c r="AC1193" t="s">
        <v>5872</v>
      </c>
      <c r="AD1193" t="s">
        <v>512</v>
      </c>
    </row>
    <row r="1194" spans="1:30">
      <c r="A1194" t="s">
        <v>5873</v>
      </c>
      <c r="B1194" t="s">
        <v>5873</v>
      </c>
      <c r="C1194" s="3">
        <v>0</v>
      </c>
      <c r="D1194" s="3">
        <v>0</v>
      </c>
      <c r="E1194" s="3">
        <v>0</v>
      </c>
      <c r="F1194" s="3">
        <v>0</v>
      </c>
      <c r="G1194" s="3">
        <v>0.095092</v>
      </c>
      <c r="H1194" s="3">
        <v>8</v>
      </c>
      <c r="I1194" s="3">
        <v>4.983105</v>
      </c>
      <c r="J1194" s="3">
        <v>411</v>
      </c>
      <c r="K1194" s="3">
        <v>7.402025</v>
      </c>
      <c r="L1194" s="3">
        <v>651</v>
      </c>
      <c r="M1194" s="3">
        <v>0.534045</v>
      </c>
      <c r="N1194">
        <v>43</v>
      </c>
      <c r="O1194" s="16">
        <v>4.57470111000853e-6</v>
      </c>
      <c r="P1194">
        <v>5.29210449980389</v>
      </c>
      <c r="Q1194" t="s">
        <v>157</v>
      </c>
      <c r="R1194" t="s">
        <v>1360</v>
      </c>
      <c r="S1194" t="s">
        <v>1361</v>
      </c>
      <c r="T1194" t="s">
        <v>5874</v>
      </c>
      <c r="U1194" t="s">
        <v>5875</v>
      </c>
      <c r="V1194" t="s">
        <v>136</v>
      </c>
      <c r="W1194" t="s">
        <v>1360</v>
      </c>
      <c r="X1194" t="s">
        <v>1361</v>
      </c>
      <c r="Y1194" t="s">
        <v>4427</v>
      </c>
      <c r="Z1194" t="s">
        <v>5876</v>
      </c>
      <c r="AA1194" t="s">
        <v>2660</v>
      </c>
      <c r="AB1194" t="s">
        <v>1361</v>
      </c>
      <c r="AC1194" t="s">
        <v>5877</v>
      </c>
      <c r="AD1194" t="s">
        <v>5878</v>
      </c>
    </row>
    <row r="1195" spans="1:30">
      <c r="A1195" t="s">
        <v>5879</v>
      </c>
      <c r="B1195" t="s">
        <v>136</v>
      </c>
      <c r="C1195" s="3">
        <v>56.358841</v>
      </c>
      <c r="D1195" s="3">
        <v>1522</v>
      </c>
      <c r="E1195" s="3">
        <v>297.538788</v>
      </c>
      <c r="F1195" s="3">
        <v>7115</v>
      </c>
      <c r="G1195" s="3">
        <v>87.287094</v>
      </c>
      <c r="H1195" s="3">
        <v>2527</v>
      </c>
      <c r="I1195" s="3">
        <v>26.522547</v>
      </c>
      <c r="J1195" s="3">
        <v>777</v>
      </c>
      <c r="K1195" s="3">
        <v>12.758216</v>
      </c>
      <c r="L1195" s="3">
        <v>399</v>
      </c>
      <c r="M1195" s="3">
        <v>31.9109</v>
      </c>
      <c r="N1195">
        <v>900</v>
      </c>
      <c r="O1195">
        <v>0.000133104187030531</v>
      </c>
      <c r="P1195">
        <v>-3.32461317333419</v>
      </c>
      <c r="Q1195" t="s">
        <v>131</v>
      </c>
      <c r="R1195" t="s">
        <v>136</v>
      </c>
      <c r="S1195" t="s">
        <v>136</v>
      </c>
      <c r="T1195" t="s">
        <v>136</v>
      </c>
      <c r="U1195" t="s">
        <v>136</v>
      </c>
      <c r="V1195" t="s">
        <v>136</v>
      </c>
      <c r="W1195" t="s">
        <v>136</v>
      </c>
      <c r="X1195" t="s">
        <v>136</v>
      </c>
      <c r="Y1195" t="s">
        <v>136</v>
      </c>
      <c r="Z1195" t="s">
        <v>136</v>
      </c>
      <c r="AA1195" t="s">
        <v>136</v>
      </c>
      <c r="AB1195" t="s">
        <v>136</v>
      </c>
      <c r="AC1195" t="s">
        <v>136</v>
      </c>
      <c r="AD1195" t="s">
        <v>136</v>
      </c>
    </row>
    <row r="1196" spans="1:30">
      <c r="A1196" t="s">
        <v>5880</v>
      </c>
      <c r="B1196" t="s">
        <v>5880</v>
      </c>
      <c r="C1196" s="3">
        <v>2.691616</v>
      </c>
      <c r="D1196" s="3">
        <v>183</v>
      </c>
      <c r="E1196" s="3">
        <v>2.956378</v>
      </c>
      <c r="F1196" s="3">
        <v>178</v>
      </c>
      <c r="G1196" s="3">
        <v>5.902032</v>
      </c>
      <c r="H1196" s="3">
        <v>429</v>
      </c>
      <c r="I1196" s="3">
        <v>1.133765</v>
      </c>
      <c r="J1196" s="3">
        <v>84</v>
      </c>
      <c r="K1196" s="3">
        <v>0.898733</v>
      </c>
      <c r="L1196" s="3">
        <v>71</v>
      </c>
      <c r="M1196" s="3">
        <v>0.584839</v>
      </c>
      <c r="N1196">
        <v>42</v>
      </c>
      <c r="O1196" s="16">
        <v>7.20960737828768e-7</v>
      </c>
      <c r="P1196">
        <v>-2.71889850890513</v>
      </c>
      <c r="Q1196" t="s">
        <v>131</v>
      </c>
      <c r="R1196" t="s">
        <v>137</v>
      </c>
      <c r="S1196" t="s">
        <v>138</v>
      </c>
      <c r="T1196" t="s">
        <v>3084</v>
      </c>
      <c r="U1196" t="s">
        <v>5881</v>
      </c>
      <c r="V1196" t="s">
        <v>136</v>
      </c>
      <c r="W1196" t="s">
        <v>137</v>
      </c>
      <c r="X1196" t="s">
        <v>138</v>
      </c>
      <c r="Y1196" t="s">
        <v>1523</v>
      </c>
      <c r="Z1196" t="s">
        <v>3086</v>
      </c>
      <c r="AA1196" t="s">
        <v>153</v>
      </c>
      <c r="AB1196" t="s">
        <v>138</v>
      </c>
      <c r="AC1196" t="s">
        <v>5882</v>
      </c>
      <c r="AD1196" t="s">
        <v>3087</v>
      </c>
    </row>
    <row r="1197" spans="1:30">
      <c r="A1197" t="s">
        <v>5883</v>
      </c>
      <c r="B1197" t="s">
        <v>5883</v>
      </c>
      <c r="C1197" s="3">
        <v>4.834757</v>
      </c>
      <c r="D1197" s="3">
        <v>82</v>
      </c>
      <c r="E1197" s="3">
        <v>1.736623</v>
      </c>
      <c r="F1197" s="3">
        <v>26</v>
      </c>
      <c r="G1197" s="3">
        <v>2.947363</v>
      </c>
      <c r="H1197" s="3">
        <v>54</v>
      </c>
      <c r="I1197" s="3">
        <v>24.698296</v>
      </c>
      <c r="J1197" s="3">
        <v>450</v>
      </c>
      <c r="K1197" s="3">
        <v>38.946812</v>
      </c>
      <c r="L1197" s="3">
        <v>757</v>
      </c>
      <c r="M1197" s="3">
        <v>14.330098</v>
      </c>
      <c r="N1197">
        <v>252</v>
      </c>
      <c r="O1197" s="16">
        <v>3.67172761908441e-5</v>
      </c>
      <c r="P1197">
        <v>2.35680044047603</v>
      </c>
      <c r="Q1197" t="s">
        <v>157</v>
      </c>
      <c r="R1197" t="s">
        <v>186</v>
      </c>
      <c r="S1197" t="s">
        <v>187</v>
      </c>
      <c r="T1197" t="s">
        <v>5884</v>
      </c>
      <c r="U1197" t="s">
        <v>5885</v>
      </c>
      <c r="V1197" t="s">
        <v>439</v>
      </c>
      <c r="W1197" t="s">
        <v>186</v>
      </c>
      <c r="X1197" t="s">
        <v>187</v>
      </c>
      <c r="Y1197" t="s">
        <v>5886</v>
      </c>
      <c r="Z1197" t="s">
        <v>5887</v>
      </c>
      <c r="AA1197" t="s">
        <v>209</v>
      </c>
      <c r="AB1197" t="s">
        <v>187</v>
      </c>
      <c r="AC1197" t="s">
        <v>5888</v>
      </c>
      <c r="AD1197" t="s">
        <v>4520</v>
      </c>
    </row>
    <row r="1198" spans="1:30">
      <c r="A1198" t="s">
        <v>5889</v>
      </c>
      <c r="B1198" t="s">
        <v>5889</v>
      </c>
      <c r="C1198" s="3">
        <v>11.695272</v>
      </c>
      <c r="D1198" s="3">
        <v>830</v>
      </c>
      <c r="E1198" s="3">
        <v>19.656321</v>
      </c>
      <c r="F1198" s="3">
        <v>1236</v>
      </c>
      <c r="G1198" s="3">
        <v>17.10858</v>
      </c>
      <c r="H1198" s="3">
        <v>1302</v>
      </c>
      <c r="I1198" s="3">
        <v>5.202555</v>
      </c>
      <c r="J1198" s="3">
        <v>401</v>
      </c>
      <c r="K1198" s="3">
        <v>5.904717</v>
      </c>
      <c r="L1198" s="3">
        <v>486</v>
      </c>
      <c r="M1198" s="3">
        <v>8.249603</v>
      </c>
      <c r="N1198">
        <v>612</v>
      </c>
      <c r="O1198">
        <v>0.000626344008594931</v>
      </c>
      <c r="P1198">
        <v>-2.02267141308059</v>
      </c>
      <c r="Q1198" t="s">
        <v>131</v>
      </c>
      <c r="R1198" t="s">
        <v>136</v>
      </c>
      <c r="S1198" t="s">
        <v>136</v>
      </c>
      <c r="T1198" t="s">
        <v>1608</v>
      </c>
      <c r="U1198" t="s">
        <v>5890</v>
      </c>
      <c r="V1198" t="s">
        <v>136</v>
      </c>
      <c r="W1198" t="s">
        <v>305</v>
      </c>
      <c r="X1198" t="s">
        <v>142</v>
      </c>
      <c r="Y1198" t="s">
        <v>1377</v>
      </c>
      <c r="Z1198" t="s">
        <v>5891</v>
      </c>
      <c r="AA1198" t="s">
        <v>141</v>
      </c>
      <c r="AB1198" t="s">
        <v>142</v>
      </c>
      <c r="AC1198" t="s">
        <v>5892</v>
      </c>
      <c r="AD1198" t="s">
        <v>1612</v>
      </c>
    </row>
    <row r="1199" spans="1:30">
      <c r="A1199" t="s">
        <v>5893</v>
      </c>
      <c r="B1199" t="s">
        <v>5893</v>
      </c>
      <c r="C1199" s="3">
        <v>0.521259</v>
      </c>
      <c r="D1199" s="3">
        <v>10</v>
      </c>
      <c r="E1199" s="3">
        <v>0.609319</v>
      </c>
      <c r="F1199" s="3">
        <v>10</v>
      </c>
      <c r="G1199" s="3">
        <v>0.490475</v>
      </c>
      <c r="H1199" s="3">
        <v>10</v>
      </c>
      <c r="I1199" s="3">
        <v>39.332741</v>
      </c>
      <c r="J1199" s="3">
        <v>739</v>
      </c>
      <c r="K1199" s="3">
        <v>18.821428</v>
      </c>
      <c r="L1199" s="3">
        <v>378</v>
      </c>
      <c r="M1199" s="3">
        <v>44.42522</v>
      </c>
      <c r="N1199">
        <v>803</v>
      </c>
      <c r="O1199" s="16">
        <v>8.74066952928809e-17</v>
      </c>
      <c r="P1199">
        <v>4.94344804339807</v>
      </c>
      <c r="Q1199" t="s">
        <v>157</v>
      </c>
      <c r="R1199" t="s">
        <v>136</v>
      </c>
      <c r="S1199" t="s">
        <v>136</v>
      </c>
      <c r="T1199" t="s">
        <v>2041</v>
      </c>
      <c r="U1199" t="s">
        <v>5894</v>
      </c>
      <c r="V1199" t="s">
        <v>136</v>
      </c>
      <c r="W1199" t="s">
        <v>136</v>
      </c>
      <c r="X1199" t="s">
        <v>136</v>
      </c>
      <c r="Y1199" t="s">
        <v>5081</v>
      </c>
      <c r="Z1199" t="s">
        <v>5895</v>
      </c>
      <c r="AA1199" t="s">
        <v>48</v>
      </c>
      <c r="AB1199" t="s">
        <v>326</v>
      </c>
      <c r="AC1199" t="s">
        <v>5896</v>
      </c>
      <c r="AD1199" t="s">
        <v>2046</v>
      </c>
    </row>
    <row r="1200" spans="1:30">
      <c r="A1200" t="s">
        <v>5897</v>
      </c>
      <c r="B1200" t="s">
        <v>5897</v>
      </c>
      <c r="C1200" s="3">
        <v>0.521473</v>
      </c>
      <c r="D1200" s="3">
        <v>27</v>
      </c>
      <c r="E1200" s="3">
        <v>0.031436</v>
      </c>
      <c r="F1200" s="3">
        <v>2</v>
      </c>
      <c r="G1200" s="3">
        <v>0.150809</v>
      </c>
      <c r="H1200" s="3">
        <v>9</v>
      </c>
      <c r="I1200" s="3">
        <v>4.007294</v>
      </c>
      <c r="J1200" s="3">
        <v>221</v>
      </c>
      <c r="K1200" s="3">
        <v>2.402817</v>
      </c>
      <c r="L1200" s="3">
        <v>142</v>
      </c>
      <c r="M1200" s="3">
        <v>3.023673</v>
      </c>
      <c r="N1200">
        <v>161</v>
      </c>
      <c r="O1200" s="16">
        <v>7.98430291588512e-5</v>
      </c>
      <c r="P1200">
        <v>2.98128088802192</v>
      </c>
      <c r="Q1200" t="s">
        <v>157</v>
      </c>
      <c r="R1200" t="s">
        <v>136</v>
      </c>
      <c r="S1200" t="s">
        <v>136</v>
      </c>
      <c r="T1200" t="s">
        <v>5295</v>
      </c>
      <c r="U1200" t="s">
        <v>5898</v>
      </c>
      <c r="V1200" t="s">
        <v>763</v>
      </c>
      <c r="W1200" t="s">
        <v>136</v>
      </c>
      <c r="X1200" t="s">
        <v>136</v>
      </c>
      <c r="Y1200" t="s">
        <v>5297</v>
      </c>
      <c r="Z1200" t="s">
        <v>5899</v>
      </c>
      <c r="AA1200" t="s">
        <v>141</v>
      </c>
      <c r="AB1200" t="s">
        <v>142</v>
      </c>
      <c r="AC1200" t="s">
        <v>5900</v>
      </c>
      <c r="AD1200" t="s">
        <v>5300</v>
      </c>
    </row>
    <row r="1201" spans="1:30">
      <c r="A1201" t="s">
        <v>5901</v>
      </c>
      <c r="B1201" t="s">
        <v>5901</v>
      </c>
      <c r="C1201" s="3">
        <v>0.327282</v>
      </c>
      <c r="D1201" s="3">
        <v>8</v>
      </c>
      <c r="E1201" s="3">
        <v>0</v>
      </c>
      <c r="F1201" s="3">
        <v>0</v>
      </c>
      <c r="G1201" s="3">
        <v>0.266676</v>
      </c>
      <c r="H1201" s="3">
        <v>7</v>
      </c>
      <c r="I1201" s="3">
        <v>2.431504</v>
      </c>
      <c r="J1201" s="3">
        <v>65</v>
      </c>
      <c r="K1201" s="3">
        <v>13.121511</v>
      </c>
      <c r="L1201" s="3">
        <v>370</v>
      </c>
      <c r="M1201" s="3">
        <v>1.982751</v>
      </c>
      <c r="N1201">
        <v>51</v>
      </c>
      <c r="O1201">
        <v>0.000268257664564462</v>
      </c>
      <c r="P1201">
        <v>3.8429062070971</v>
      </c>
      <c r="Q1201" t="s">
        <v>157</v>
      </c>
      <c r="R1201" t="s">
        <v>186</v>
      </c>
      <c r="S1201" t="s">
        <v>187</v>
      </c>
      <c r="T1201" t="s">
        <v>5902</v>
      </c>
      <c r="U1201" t="s">
        <v>5903</v>
      </c>
      <c r="V1201" t="s">
        <v>439</v>
      </c>
      <c r="W1201" t="s">
        <v>136</v>
      </c>
      <c r="X1201" t="s">
        <v>136</v>
      </c>
      <c r="Y1201" t="s">
        <v>5904</v>
      </c>
      <c r="Z1201" t="s">
        <v>136</v>
      </c>
      <c r="AA1201" t="s">
        <v>209</v>
      </c>
      <c r="AB1201" t="s">
        <v>187</v>
      </c>
      <c r="AC1201" t="s">
        <v>5905</v>
      </c>
      <c r="AD1201" t="s">
        <v>5906</v>
      </c>
    </row>
    <row r="1202" spans="1:30">
      <c r="A1202" t="s">
        <v>5907</v>
      </c>
      <c r="B1202" t="s">
        <v>136</v>
      </c>
      <c r="C1202" s="3">
        <v>10.734817</v>
      </c>
      <c r="D1202" s="3">
        <v>84</v>
      </c>
      <c r="E1202" s="3">
        <v>10.692077</v>
      </c>
      <c r="F1202" s="3">
        <v>74</v>
      </c>
      <c r="G1202" s="3">
        <v>16.489281</v>
      </c>
      <c r="H1202" s="3">
        <v>138</v>
      </c>
      <c r="I1202" s="3">
        <v>6.70482</v>
      </c>
      <c r="J1202" s="3">
        <v>57</v>
      </c>
      <c r="K1202" s="3">
        <v>3.53091</v>
      </c>
      <c r="L1202" s="3">
        <v>32</v>
      </c>
      <c r="M1202" s="3">
        <v>4.055215</v>
      </c>
      <c r="N1202">
        <v>33</v>
      </c>
      <c r="O1202">
        <v>0.000359038967033143</v>
      </c>
      <c r="P1202">
        <v>-2.03213894979122</v>
      </c>
      <c r="Q1202" t="s">
        <v>131</v>
      </c>
      <c r="R1202" t="s">
        <v>136</v>
      </c>
      <c r="S1202" t="s">
        <v>136</v>
      </c>
      <c r="T1202" t="s">
        <v>136</v>
      </c>
      <c r="U1202" t="s">
        <v>136</v>
      </c>
      <c r="V1202" t="s">
        <v>136</v>
      </c>
      <c r="W1202" t="s">
        <v>136</v>
      </c>
      <c r="X1202" t="s">
        <v>136</v>
      </c>
      <c r="Y1202" t="s">
        <v>136</v>
      </c>
      <c r="Z1202" t="s">
        <v>136</v>
      </c>
      <c r="AA1202" t="s">
        <v>164</v>
      </c>
      <c r="AB1202" t="s">
        <v>165</v>
      </c>
      <c r="AC1202" t="s">
        <v>5908</v>
      </c>
      <c r="AD1202" t="s">
        <v>136</v>
      </c>
    </row>
    <row r="1203" spans="1:30">
      <c r="A1203" t="s">
        <v>5909</v>
      </c>
      <c r="B1203" t="s">
        <v>5909</v>
      </c>
      <c r="C1203" s="3">
        <v>22.712057</v>
      </c>
      <c r="D1203" s="3">
        <v>1307</v>
      </c>
      <c r="E1203" s="3">
        <v>119.912392</v>
      </c>
      <c r="F1203" s="3">
        <v>6110</v>
      </c>
      <c r="G1203" s="3">
        <v>51.3363</v>
      </c>
      <c r="H1203" s="3">
        <v>3166</v>
      </c>
      <c r="I1203" s="3">
        <v>12.959854</v>
      </c>
      <c r="J1203" s="3">
        <v>809</v>
      </c>
      <c r="K1203" s="3">
        <v>12.013334</v>
      </c>
      <c r="L1203" s="3">
        <v>801</v>
      </c>
      <c r="M1203" s="3">
        <v>20.853697</v>
      </c>
      <c r="N1203">
        <v>1253</v>
      </c>
      <c r="O1203">
        <v>0.00073942406998199</v>
      </c>
      <c r="P1203">
        <v>-2.80349658276951</v>
      </c>
      <c r="Q1203" t="s">
        <v>131</v>
      </c>
      <c r="R1203" t="s">
        <v>136</v>
      </c>
      <c r="S1203" t="s">
        <v>136</v>
      </c>
      <c r="T1203" t="s">
        <v>5062</v>
      </c>
      <c r="U1203" t="s">
        <v>5910</v>
      </c>
      <c r="V1203" t="s">
        <v>136</v>
      </c>
      <c r="W1203" t="s">
        <v>190</v>
      </c>
      <c r="X1203" t="s">
        <v>191</v>
      </c>
      <c r="Y1203" t="s">
        <v>5064</v>
      </c>
      <c r="Z1203" t="s">
        <v>5911</v>
      </c>
      <c r="AA1203" t="s">
        <v>83</v>
      </c>
      <c r="AB1203" t="s">
        <v>191</v>
      </c>
      <c r="AC1203" t="s">
        <v>5912</v>
      </c>
      <c r="AD1203" t="s">
        <v>195</v>
      </c>
    </row>
    <row r="1204" spans="1:30">
      <c r="A1204" t="s">
        <v>5913</v>
      </c>
      <c r="B1204" t="s">
        <v>5913</v>
      </c>
      <c r="C1204" s="3">
        <v>8.529235</v>
      </c>
      <c r="D1204" s="3">
        <v>308</v>
      </c>
      <c r="E1204" s="3">
        <v>0.803474</v>
      </c>
      <c r="F1204" s="3">
        <v>26</v>
      </c>
      <c r="G1204" s="3">
        <v>5.827851</v>
      </c>
      <c r="H1204" s="3">
        <v>226</v>
      </c>
      <c r="I1204" s="3">
        <v>29.484304</v>
      </c>
      <c r="J1204" s="3">
        <v>1154</v>
      </c>
      <c r="K1204" s="3">
        <v>39.381569</v>
      </c>
      <c r="L1204" s="3">
        <v>1646</v>
      </c>
      <c r="M1204" s="3">
        <v>20.575418</v>
      </c>
      <c r="N1204">
        <v>775</v>
      </c>
      <c r="O1204">
        <v>0.00488037274190609</v>
      </c>
      <c r="P1204">
        <v>2.00336940576259</v>
      </c>
      <c r="Q1204" t="s">
        <v>157</v>
      </c>
      <c r="R1204" t="s">
        <v>186</v>
      </c>
      <c r="S1204" t="s">
        <v>187</v>
      </c>
      <c r="T1204" t="s">
        <v>617</v>
      </c>
      <c r="U1204" t="s">
        <v>5914</v>
      </c>
      <c r="V1204" t="s">
        <v>439</v>
      </c>
      <c r="W1204" t="s">
        <v>186</v>
      </c>
      <c r="X1204" t="s">
        <v>187</v>
      </c>
      <c r="Y1204" t="s">
        <v>619</v>
      </c>
      <c r="Z1204" t="s">
        <v>620</v>
      </c>
      <c r="AA1204" t="s">
        <v>209</v>
      </c>
      <c r="AB1204" t="s">
        <v>187</v>
      </c>
      <c r="AC1204" t="s">
        <v>5915</v>
      </c>
      <c r="AD1204" t="s">
        <v>622</v>
      </c>
    </row>
    <row r="1205" spans="1:30">
      <c r="A1205" t="s">
        <v>5916</v>
      </c>
      <c r="B1205" t="s">
        <v>5916</v>
      </c>
      <c r="C1205" s="3">
        <v>1.124578</v>
      </c>
      <c r="D1205" s="3">
        <v>30</v>
      </c>
      <c r="E1205" s="3">
        <v>0</v>
      </c>
      <c r="F1205" s="3">
        <v>0</v>
      </c>
      <c r="G1205" s="3">
        <v>0.804693</v>
      </c>
      <c r="H1205" s="3">
        <v>23</v>
      </c>
      <c r="I1205" s="3">
        <v>8.06742</v>
      </c>
      <c r="J1205" s="3">
        <v>231</v>
      </c>
      <c r="K1205" s="3">
        <v>6.298945</v>
      </c>
      <c r="L1205" s="3">
        <v>193</v>
      </c>
      <c r="M1205" s="3">
        <v>3.910326</v>
      </c>
      <c r="N1205">
        <v>108</v>
      </c>
      <c r="O1205">
        <v>0.00866666606302869</v>
      </c>
      <c r="P1205">
        <v>2.51607735490369</v>
      </c>
      <c r="Q1205" t="s">
        <v>157</v>
      </c>
      <c r="R1205" t="s">
        <v>136</v>
      </c>
      <c r="S1205" t="s">
        <v>136</v>
      </c>
      <c r="T1205" t="s">
        <v>5917</v>
      </c>
      <c r="U1205" t="s">
        <v>5918</v>
      </c>
      <c r="V1205" t="s">
        <v>136</v>
      </c>
      <c r="W1205" t="s">
        <v>399</v>
      </c>
      <c r="X1205" t="s">
        <v>342</v>
      </c>
      <c r="Y1205" t="s">
        <v>5919</v>
      </c>
      <c r="Z1205" t="s">
        <v>5920</v>
      </c>
      <c r="AA1205" t="s">
        <v>85</v>
      </c>
      <c r="AB1205" t="s">
        <v>342</v>
      </c>
      <c r="AC1205" t="s">
        <v>5921</v>
      </c>
      <c r="AD1205" t="s">
        <v>5922</v>
      </c>
    </row>
    <row r="1206" spans="1:30">
      <c r="A1206" t="s">
        <v>5923</v>
      </c>
      <c r="B1206" t="s">
        <v>5923</v>
      </c>
      <c r="C1206" s="3">
        <v>24.220547</v>
      </c>
      <c r="D1206" s="3">
        <v>978</v>
      </c>
      <c r="E1206" s="3">
        <v>63.345089</v>
      </c>
      <c r="F1206" s="3">
        <v>2266</v>
      </c>
      <c r="G1206" s="3">
        <v>33.431366</v>
      </c>
      <c r="H1206" s="3">
        <v>1448</v>
      </c>
      <c r="I1206" s="3">
        <v>4.474527</v>
      </c>
      <c r="J1206" s="3">
        <v>196</v>
      </c>
      <c r="K1206" s="3">
        <v>10.204</v>
      </c>
      <c r="L1206" s="3">
        <v>478</v>
      </c>
      <c r="M1206" s="3">
        <v>7.853144</v>
      </c>
      <c r="N1206">
        <v>332</v>
      </c>
      <c r="O1206" s="16">
        <v>2.05086223635308e-5</v>
      </c>
      <c r="P1206">
        <v>-3.09553117064939</v>
      </c>
      <c r="Q1206" t="s">
        <v>131</v>
      </c>
      <c r="R1206" t="s">
        <v>136</v>
      </c>
      <c r="S1206" t="s">
        <v>136</v>
      </c>
      <c r="T1206" t="s">
        <v>136</v>
      </c>
      <c r="U1206" t="s">
        <v>136</v>
      </c>
      <c r="V1206" t="s">
        <v>136</v>
      </c>
      <c r="W1206" t="s">
        <v>136</v>
      </c>
      <c r="X1206" t="s">
        <v>136</v>
      </c>
      <c r="Y1206" t="s">
        <v>136</v>
      </c>
      <c r="Z1206" t="s">
        <v>136</v>
      </c>
      <c r="AA1206" t="s">
        <v>164</v>
      </c>
      <c r="AB1206" t="s">
        <v>165</v>
      </c>
      <c r="AC1206" t="s">
        <v>5924</v>
      </c>
      <c r="AD1206" t="s">
        <v>136</v>
      </c>
    </row>
    <row r="1207" spans="1:30">
      <c r="A1207" t="s">
        <v>5925</v>
      </c>
      <c r="B1207" t="s">
        <v>5925</v>
      </c>
      <c r="C1207" s="3">
        <v>68.468376</v>
      </c>
      <c r="D1207" s="3">
        <v>4694</v>
      </c>
      <c r="E1207" s="3">
        <v>154.112015</v>
      </c>
      <c r="F1207" s="3">
        <v>9359</v>
      </c>
      <c r="G1207" s="3">
        <v>58.567558</v>
      </c>
      <c r="H1207" s="3">
        <v>4305</v>
      </c>
      <c r="I1207" s="3">
        <v>9.113922</v>
      </c>
      <c r="J1207" s="3">
        <v>678</v>
      </c>
      <c r="K1207" s="3">
        <v>9.062836</v>
      </c>
      <c r="L1207" s="3">
        <v>720</v>
      </c>
      <c r="M1207" s="3">
        <v>35.100708</v>
      </c>
      <c r="N1207">
        <v>2513</v>
      </c>
      <c r="O1207">
        <v>0.000374172449450926</v>
      </c>
      <c r="P1207">
        <v>-3.00663678244668</v>
      </c>
      <c r="Q1207" t="s">
        <v>131</v>
      </c>
      <c r="R1207" t="s">
        <v>136</v>
      </c>
      <c r="T1207" t="s">
        <v>1144</v>
      </c>
      <c r="U1207" t="s">
        <v>5926</v>
      </c>
      <c r="V1207" t="s">
        <v>4480</v>
      </c>
      <c r="W1207" t="s">
        <v>190</v>
      </c>
      <c r="X1207" t="s">
        <v>191</v>
      </c>
      <c r="Y1207" t="s">
        <v>265</v>
      </c>
      <c r="Z1207" t="s">
        <v>4558</v>
      </c>
      <c r="AA1207" t="s">
        <v>83</v>
      </c>
      <c r="AB1207" t="s">
        <v>191</v>
      </c>
      <c r="AC1207" t="s">
        <v>5927</v>
      </c>
      <c r="AD1207" t="s">
        <v>195</v>
      </c>
    </row>
    <row r="1208" spans="1:30">
      <c r="A1208" t="s">
        <v>5928</v>
      </c>
      <c r="B1208" t="s">
        <v>5928</v>
      </c>
      <c r="C1208" s="3">
        <v>2.66174</v>
      </c>
      <c r="D1208" s="3">
        <v>124</v>
      </c>
      <c r="E1208" s="3">
        <v>5.295003</v>
      </c>
      <c r="F1208" s="3">
        <v>218</v>
      </c>
      <c r="G1208" s="3">
        <v>1.419065</v>
      </c>
      <c r="H1208" s="3">
        <v>71</v>
      </c>
      <c r="I1208" s="3">
        <v>1.212404</v>
      </c>
      <c r="J1208" s="3">
        <v>62</v>
      </c>
      <c r="K1208" s="3">
        <v>1.486748</v>
      </c>
      <c r="L1208" s="3">
        <v>81</v>
      </c>
      <c r="M1208" s="3">
        <v>0.407063</v>
      </c>
      <c r="N1208">
        <v>20</v>
      </c>
      <c r="O1208">
        <v>0.00937074203684446</v>
      </c>
      <c r="P1208">
        <v>-2.28896939727499</v>
      </c>
      <c r="Q1208" t="s">
        <v>131</v>
      </c>
      <c r="R1208" t="s">
        <v>190</v>
      </c>
      <c r="S1208" t="s">
        <v>191</v>
      </c>
      <c r="T1208" t="s">
        <v>5929</v>
      </c>
      <c r="U1208" t="s">
        <v>5930</v>
      </c>
      <c r="V1208" t="s">
        <v>351</v>
      </c>
      <c r="W1208" t="s">
        <v>190</v>
      </c>
      <c r="X1208" t="s">
        <v>191</v>
      </c>
      <c r="Y1208" t="s">
        <v>181</v>
      </c>
      <c r="Z1208" t="s">
        <v>3456</v>
      </c>
      <c r="AA1208" t="s">
        <v>83</v>
      </c>
      <c r="AB1208" t="s">
        <v>191</v>
      </c>
      <c r="AC1208" t="s">
        <v>5931</v>
      </c>
      <c r="AD1208" t="s">
        <v>5932</v>
      </c>
    </row>
    <row r="1209" spans="1:30">
      <c r="A1209" t="s">
        <v>5933</v>
      </c>
      <c r="B1209" t="s">
        <v>5933</v>
      </c>
      <c r="C1209" s="3">
        <v>1.207642</v>
      </c>
      <c r="D1209" s="3">
        <v>105</v>
      </c>
      <c r="E1209" s="3">
        <v>8.075072</v>
      </c>
      <c r="F1209" s="3">
        <v>622</v>
      </c>
      <c r="G1209" s="3">
        <v>1.698984</v>
      </c>
      <c r="H1209" s="3">
        <v>159</v>
      </c>
      <c r="I1209" s="3">
        <v>0.180541</v>
      </c>
      <c r="J1209" s="3">
        <v>18</v>
      </c>
      <c r="K1209" s="3">
        <v>0.409719</v>
      </c>
      <c r="L1209" s="3">
        <v>42</v>
      </c>
      <c r="M1209" s="3">
        <v>0.185405</v>
      </c>
      <c r="N1209">
        <v>17</v>
      </c>
      <c r="O1209" s="16">
        <v>5.66440700526538e-6</v>
      </c>
      <c r="P1209">
        <v>-4.30169024484236</v>
      </c>
      <c r="Q1209" t="s">
        <v>131</v>
      </c>
      <c r="R1209" t="s">
        <v>136</v>
      </c>
      <c r="S1209" t="s">
        <v>136</v>
      </c>
      <c r="T1209" t="s">
        <v>136</v>
      </c>
      <c r="U1209" t="s">
        <v>5934</v>
      </c>
      <c r="V1209" t="s">
        <v>136</v>
      </c>
      <c r="W1209" t="s">
        <v>1427</v>
      </c>
      <c r="X1209" t="s">
        <v>538</v>
      </c>
      <c r="Y1209" t="s">
        <v>136</v>
      </c>
      <c r="Z1209" t="s">
        <v>136</v>
      </c>
      <c r="AA1209" t="s">
        <v>43</v>
      </c>
      <c r="AB1209" t="s">
        <v>538</v>
      </c>
      <c r="AC1209" t="s">
        <v>5935</v>
      </c>
      <c r="AD1209" t="s">
        <v>136</v>
      </c>
    </row>
    <row r="1210" spans="1:30">
      <c r="A1210" t="s">
        <v>5936</v>
      </c>
      <c r="B1210" t="s">
        <v>5936</v>
      </c>
      <c r="C1210" s="3">
        <v>4.92353</v>
      </c>
      <c r="D1210" s="3">
        <v>231</v>
      </c>
      <c r="E1210" s="3">
        <v>4.652994</v>
      </c>
      <c r="F1210" s="3">
        <v>193</v>
      </c>
      <c r="G1210" s="3">
        <v>5.053123</v>
      </c>
      <c r="H1210" s="3">
        <v>254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>
        <v>0</v>
      </c>
      <c r="O1210" s="16">
        <v>3.63666660953667e-18</v>
      </c>
      <c r="P1210">
        <v>-9.11369998051628</v>
      </c>
      <c r="Q1210" t="s">
        <v>131</v>
      </c>
      <c r="R1210" t="s">
        <v>190</v>
      </c>
      <c r="S1210" t="s">
        <v>191</v>
      </c>
      <c r="T1210" t="s">
        <v>168</v>
      </c>
      <c r="U1210" t="s">
        <v>5937</v>
      </c>
      <c r="V1210" t="s">
        <v>264</v>
      </c>
      <c r="W1210" t="s">
        <v>136</v>
      </c>
      <c r="X1210" t="s">
        <v>136</v>
      </c>
      <c r="Y1210" t="s">
        <v>2079</v>
      </c>
      <c r="Z1210" t="s">
        <v>5938</v>
      </c>
      <c r="AA1210" t="s">
        <v>164</v>
      </c>
      <c r="AB1210" t="s">
        <v>165</v>
      </c>
      <c r="AC1210" t="s">
        <v>5939</v>
      </c>
      <c r="AD1210" t="s">
        <v>176</v>
      </c>
    </row>
    <row r="1211" spans="1:30">
      <c r="A1211" t="s">
        <v>5940</v>
      </c>
      <c r="B1211" t="s">
        <v>5940</v>
      </c>
      <c r="C1211" s="3">
        <v>3.970498</v>
      </c>
      <c r="D1211" s="3">
        <v>90</v>
      </c>
      <c r="E1211" s="3">
        <v>6.090254</v>
      </c>
      <c r="F1211" s="3">
        <v>122</v>
      </c>
      <c r="G1211" s="3">
        <v>5.003073</v>
      </c>
      <c r="H1211" s="3">
        <v>122</v>
      </c>
      <c r="I1211" s="3">
        <v>0.511209</v>
      </c>
      <c r="J1211" s="3">
        <v>13</v>
      </c>
      <c r="K1211" s="3">
        <v>1.151511</v>
      </c>
      <c r="L1211" s="3">
        <v>31</v>
      </c>
      <c r="M1211" s="3">
        <v>1.398144</v>
      </c>
      <c r="N1211">
        <v>33</v>
      </c>
      <c r="O1211" s="16">
        <v>6.37010639090286e-5</v>
      </c>
      <c r="P1211">
        <v>-2.8629784570146</v>
      </c>
      <c r="Q1211" t="s">
        <v>131</v>
      </c>
      <c r="R1211" t="s">
        <v>136</v>
      </c>
      <c r="S1211" t="s">
        <v>136</v>
      </c>
      <c r="T1211" t="s">
        <v>136</v>
      </c>
      <c r="U1211" t="s">
        <v>5941</v>
      </c>
      <c r="V1211" t="s">
        <v>136</v>
      </c>
      <c r="W1211" t="s">
        <v>136</v>
      </c>
      <c r="X1211" t="s">
        <v>136</v>
      </c>
      <c r="Y1211" t="s">
        <v>5025</v>
      </c>
      <c r="Z1211" t="s">
        <v>5942</v>
      </c>
      <c r="AA1211" t="s">
        <v>164</v>
      </c>
      <c r="AB1211" t="s">
        <v>165</v>
      </c>
      <c r="AC1211" t="s">
        <v>5943</v>
      </c>
      <c r="AD1211" t="s">
        <v>136</v>
      </c>
    </row>
    <row r="1212" spans="1:30">
      <c r="A1212" t="s">
        <v>5944</v>
      </c>
      <c r="B1212" t="s">
        <v>5944</v>
      </c>
      <c r="C1212" s="3">
        <v>0.855559</v>
      </c>
      <c r="D1212" s="3">
        <v>58</v>
      </c>
      <c r="E1212" s="3">
        <v>1.872914</v>
      </c>
      <c r="F1212" s="3">
        <v>113</v>
      </c>
      <c r="G1212" s="3">
        <v>1.014701</v>
      </c>
      <c r="H1212" s="3">
        <v>74</v>
      </c>
      <c r="I1212" s="3">
        <v>0.135602</v>
      </c>
      <c r="J1212" s="3">
        <v>10</v>
      </c>
      <c r="K1212" s="3">
        <v>0.301751</v>
      </c>
      <c r="L1212" s="3">
        <v>24</v>
      </c>
      <c r="M1212" s="3">
        <v>0.083253</v>
      </c>
      <c r="N1212">
        <v>6</v>
      </c>
      <c r="O1212" s="16">
        <v>7.06168949128674e-5</v>
      </c>
      <c r="P1212">
        <v>-3.38047075577675</v>
      </c>
      <c r="Q1212" t="s">
        <v>131</v>
      </c>
      <c r="R1212" t="s">
        <v>136</v>
      </c>
      <c r="T1212" t="s">
        <v>4567</v>
      </c>
      <c r="U1212" t="s">
        <v>5945</v>
      </c>
      <c r="V1212" t="s">
        <v>180</v>
      </c>
      <c r="W1212" t="s">
        <v>190</v>
      </c>
      <c r="X1212" t="s">
        <v>191</v>
      </c>
      <c r="Y1212" t="s">
        <v>181</v>
      </c>
      <c r="Z1212" t="s">
        <v>5946</v>
      </c>
      <c r="AA1212" t="s">
        <v>83</v>
      </c>
      <c r="AB1212" t="s">
        <v>191</v>
      </c>
      <c r="AC1212" t="s">
        <v>4569</v>
      </c>
      <c r="AD1212" t="s">
        <v>184</v>
      </c>
    </row>
    <row r="1213" spans="1:30">
      <c r="A1213" t="s">
        <v>5947</v>
      </c>
      <c r="B1213" t="s">
        <v>5947</v>
      </c>
      <c r="C1213" s="3">
        <v>6.14249</v>
      </c>
      <c r="D1213" s="3">
        <v>520</v>
      </c>
      <c r="E1213" s="3">
        <v>1.314869</v>
      </c>
      <c r="F1213" s="3">
        <v>99</v>
      </c>
      <c r="G1213" s="3">
        <v>4.889359</v>
      </c>
      <c r="H1213" s="3">
        <v>444</v>
      </c>
      <c r="I1213" s="3">
        <v>8.264505</v>
      </c>
      <c r="J1213" s="3">
        <v>758</v>
      </c>
      <c r="K1213" s="3">
        <v>28.008654</v>
      </c>
      <c r="L1213" s="3">
        <v>2744</v>
      </c>
      <c r="M1213" s="3">
        <v>40.667355</v>
      </c>
      <c r="N1213">
        <v>3591</v>
      </c>
      <c r="O1213">
        <v>0.00556355346718646</v>
      </c>
      <c r="P1213">
        <v>2.05429718916524</v>
      </c>
      <c r="Q1213" t="s">
        <v>157</v>
      </c>
      <c r="R1213" t="s">
        <v>412</v>
      </c>
      <c r="S1213" t="s">
        <v>413</v>
      </c>
      <c r="T1213" t="s">
        <v>5948</v>
      </c>
      <c r="U1213" t="s">
        <v>5949</v>
      </c>
      <c r="V1213" t="s">
        <v>1572</v>
      </c>
      <c r="W1213" t="s">
        <v>412</v>
      </c>
      <c r="X1213" t="s">
        <v>413</v>
      </c>
      <c r="Y1213" t="s">
        <v>5950</v>
      </c>
      <c r="Z1213" t="s">
        <v>5951</v>
      </c>
      <c r="AA1213" t="s">
        <v>419</v>
      </c>
      <c r="AB1213" t="s">
        <v>413</v>
      </c>
      <c r="AC1213" t="s">
        <v>5952</v>
      </c>
      <c r="AD1213" t="s">
        <v>5953</v>
      </c>
    </row>
    <row r="1214" spans="1:30">
      <c r="A1214" t="s">
        <v>5954</v>
      </c>
      <c r="B1214" t="s">
        <v>5954</v>
      </c>
      <c r="C1214" s="3">
        <v>0.552291</v>
      </c>
      <c r="D1214" s="3">
        <v>44</v>
      </c>
      <c r="E1214" s="3">
        <v>0.094924</v>
      </c>
      <c r="F1214" s="3">
        <v>7</v>
      </c>
      <c r="G1214" s="3">
        <v>0.197573</v>
      </c>
      <c r="H1214" s="3">
        <v>17</v>
      </c>
      <c r="I1214" s="3">
        <v>3.735695</v>
      </c>
      <c r="J1214" s="3">
        <v>321</v>
      </c>
      <c r="K1214" s="3">
        <v>5.396576</v>
      </c>
      <c r="L1214" s="3">
        <v>495</v>
      </c>
      <c r="M1214" s="3">
        <v>2.301089</v>
      </c>
      <c r="N1214">
        <v>191</v>
      </c>
      <c r="O1214" s="16">
        <v>4.44054153954171e-6</v>
      </c>
      <c r="P1214">
        <v>3.06458170777391</v>
      </c>
      <c r="Q1214" t="s">
        <v>157</v>
      </c>
      <c r="R1214" t="s">
        <v>136</v>
      </c>
      <c r="S1214" t="s">
        <v>136</v>
      </c>
      <c r="T1214" t="s">
        <v>5955</v>
      </c>
      <c r="U1214" t="s">
        <v>5956</v>
      </c>
      <c r="V1214" t="s">
        <v>662</v>
      </c>
      <c r="W1214" t="s">
        <v>534</v>
      </c>
      <c r="X1214" t="s">
        <v>535</v>
      </c>
      <c r="Y1214" t="s">
        <v>5957</v>
      </c>
      <c r="Z1214" t="s">
        <v>136</v>
      </c>
      <c r="AA1214" t="s">
        <v>164</v>
      </c>
      <c r="AB1214" t="s">
        <v>165</v>
      </c>
      <c r="AC1214" t="s">
        <v>5958</v>
      </c>
      <c r="AD1214" t="s">
        <v>3213</v>
      </c>
    </row>
    <row r="1215" spans="1:30">
      <c r="A1215" t="s">
        <v>5959</v>
      </c>
      <c r="B1215" t="s">
        <v>136</v>
      </c>
      <c r="C1215" s="3">
        <v>0.564654</v>
      </c>
      <c r="D1215" s="3">
        <v>26</v>
      </c>
      <c r="E1215" s="3">
        <v>0.489928</v>
      </c>
      <c r="F1215" s="3">
        <v>23</v>
      </c>
      <c r="G1215" s="3">
        <v>0.179902</v>
      </c>
      <c r="H1215" s="3">
        <v>11</v>
      </c>
      <c r="I1215" s="3">
        <v>5.743968</v>
      </c>
      <c r="J1215" s="3">
        <v>363</v>
      </c>
      <c r="K1215" s="3">
        <v>7.123815</v>
      </c>
      <c r="L1215" s="3">
        <v>546</v>
      </c>
      <c r="M1215" s="3">
        <v>2.586971</v>
      </c>
      <c r="N1215">
        <v>158</v>
      </c>
      <c r="O1215" s="16">
        <v>4.75032219331892e-5</v>
      </c>
      <c r="P1215">
        <v>2.99308460255073</v>
      </c>
      <c r="Q1215" t="s">
        <v>157</v>
      </c>
      <c r="R1215" t="s">
        <v>136</v>
      </c>
      <c r="S1215" t="s">
        <v>136</v>
      </c>
      <c r="T1215" t="s">
        <v>4613</v>
      </c>
      <c r="U1215" t="s">
        <v>5960</v>
      </c>
      <c r="V1215" t="s">
        <v>264</v>
      </c>
      <c r="W1215" t="s">
        <v>190</v>
      </c>
      <c r="X1215" t="s">
        <v>191</v>
      </c>
      <c r="Y1215" t="s">
        <v>1318</v>
      </c>
      <c r="Z1215" t="s">
        <v>4615</v>
      </c>
      <c r="AA1215" t="s">
        <v>164</v>
      </c>
      <c r="AB1215" t="s">
        <v>165</v>
      </c>
      <c r="AC1215" t="s">
        <v>5961</v>
      </c>
      <c r="AD1215" t="s">
        <v>2189</v>
      </c>
    </row>
    <row r="1216" spans="1:30">
      <c r="A1216" t="s">
        <v>5962</v>
      </c>
      <c r="B1216" t="s">
        <v>5962</v>
      </c>
      <c r="C1216" s="3">
        <v>1.297213</v>
      </c>
      <c r="D1216" s="3">
        <v>47</v>
      </c>
      <c r="E1216" s="3">
        <v>6.34717</v>
      </c>
      <c r="F1216" s="3">
        <v>201</v>
      </c>
      <c r="G1216" s="3">
        <v>0.708617</v>
      </c>
      <c r="H1216" s="3">
        <v>28</v>
      </c>
      <c r="I1216" s="3">
        <v>0.415483</v>
      </c>
      <c r="J1216" s="3">
        <v>17</v>
      </c>
      <c r="K1216" s="3">
        <v>0.612495</v>
      </c>
      <c r="L1216" s="3">
        <v>26</v>
      </c>
      <c r="M1216" s="3">
        <v>0.357576</v>
      </c>
      <c r="N1216">
        <v>14</v>
      </c>
      <c r="O1216">
        <v>0.00197515858575915</v>
      </c>
      <c r="P1216">
        <v>-3.15934804868202</v>
      </c>
      <c r="Q1216" t="s">
        <v>131</v>
      </c>
      <c r="R1216" t="s">
        <v>136</v>
      </c>
      <c r="S1216" t="s">
        <v>136</v>
      </c>
      <c r="T1216" t="s">
        <v>5963</v>
      </c>
      <c r="U1216" t="s">
        <v>5964</v>
      </c>
      <c r="V1216" t="s">
        <v>351</v>
      </c>
      <c r="W1216" t="s">
        <v>136</v>
      </c>
      <c r="X1216" t="s">
        <v>136</v>
      </c>
      <c r="Y1216" t="s">
        <v>1980</v>
      </c>
      <c r="Z1216" t="s">
        <v>5965</v>
      </c>
      <c r="AA1216" t="s">
        <v>164</v>
      </c>
      <c r="AB1216" t="s">
        <v>165</v>
      </c>
      <c r="AC1216" t="s">
        <v>5966</v>
      </c>
      <c r="AD1216" t="s">
        <v>5967</v>
      </c>
    </row>
    <row r="1217" spans="1:30">
      <c r="A1217" t="s">
        <v>5968</v>
      </c>
      <c r="B1217" t="s">
        <v>5968</v>
      </c>
      <c r="C1217" s="3">
        <v>0.093624</v>
      </c>
      <c r="D1217" s="3">
        <v>6</v>
      </c>
      <c r="E1217" s="3">
        <v>0.096867</v>
      </c>
      <c r="F1217" s="3">
        <v>5</v>
      </c>
      <c r="G1217" s="3">
        <v>0.350363</v>
      </c>
      <c r="H1217" s="3">
        <v>22</v>
      </c>
      <c r="I1217" s="3">
        <v>1.718675</v>
      </c>
      <c r="J1217" s="3">
        <v>108</v>
      </c>
      <c r="K1217" s="3">
        <v>6.921807</v>
      </c>
      <c r="L1217" s="3">
        <v>462</v>
      </c>
      <c r="M1217" s="3">
        <v>1.436908</v>
      </c>
      <c r="N1217">
        <v>87</v>
      </c>
      <c r="O1217">
        <v>0.000280675960062184</v>
      </c>
      <c r="P1217">
        <v>3.25693855404845</v>
      </c>
      <c r="Q1217" t="s">
        <v>157</v>
      </c>
      <c r="R1217" t="s">
        <v>136</v>
      </c>
      <c r="T1217" t="s">
        <v>262</v>
      </c>
      <c r="U1217" t="s">
        <v>5969</v>
      </c>
      <c r="V1217" t="s">
        <v>180</v>
      </c>
      <c r="W1217" t="s">
        <v>136</v>
      </c>
      <c r="X1217" t="s">
        <v>136</v>
      </c>
      <c r="Y1217" t="s">
        <v>181</v>
      </c>
      <c r="Z1217" t="s">
        <v>5970</v>
      </c>
      <c r="AA1217" t="s">
        <v>83</v>
      </c>
      <c r="AB1217" t="s">
        <v>191</v>
      </c>
      <c r="AC1217" t="s">
        <v>313</v>
      </c>
      <c r="AD1217" t="s">
        <v>195</v>
      </c>
    </row>
    <row r="1218" spans="1:30">
      <c r="A1218" t="s">
        <v>5971</v>
      </c>
      <c r="B1218" t="s">
        <v>5971</v>
      </c>
      <c r="C1218" s="3">
        <v>19.576796</v>
      </c>
      <c r="D1218" s="3">
        <v>708</v>
      </c>
      <c r="E1218" s="3">
        <v>27.919071</v>
      </c>
      <c r="F1218" s="3">
        <v>895</v>
      </c>
      <c r="G1218" s="3">
        <v>18.497583</v>
      </c>
      <c r="H1218" s="3">
        <v>718</v>
      </c>
      <c r="I1218" s="3">
        <v>4.651822</v>
      </c>
      <c r="J1218" s="3">
        <v>183</v>
      </c>
      <c r="K1218" s="3">
        <v>5.985503</v>
      </c>
      <c r="L1218" s="3">
        <v>251</v>
      </c>
      <c r="M1218" s="3">
        <v>2.78187</v>
      </c>
      <c r="N1218">
        <v>106</v>
      </c>
      <c r="O1218" s="16">
        <v>6.35816220923304e-7</v>
      </c>
      <c r="P1218">
        <v>-2.97451353155846</v>
      </c>
      <c r="Q1218" t="s">
        <v>131</v>
      </c>
      <c r="R1218" t="s">
        <v>136</v>
      </c>
      <c r="S1218" t="s">
        <v>136</v>
      </c>
      <c r="T1218" t="s">
        <v>1735</v>
      </c>
      <c r="U1218" t="s">
        <v>136</v>
      </c>
      <c r="V1218" t="s">
        <v>136</v>
      </c>
      <c r="W1218" t="s">
        <v>232</v>
      </c>
      <c r="X1218" t="s">
        <v>233</v>
      </c>
      <c r="Y1218" t="s">
        <v>1736</v>
      </c>
      <c r="Z1218" t="s">
        <v>5972</v>
      </c>
      <c r="AA1218" t="s">
        <v>164</v>
      </c>
      <c r="AB1218" t="s">
        <v>165</v>
      </c>
      <c r="AC1218" t="s">
        <v>4843</v>
      </c>
      <c r="AD1218" t="s">
        <v>1739</v>
      </c>
    </row>
    <row r="1219" spans="1:30">
      <c r="A1219" t="s">
        <v>5973</v>
      </c>
      <c r="B1219" t="s">
        <v>5973</v>
      </c>
      <c r="C1219" s="3">
        <v>0.359504</v>
      </c>
      <c r="D1219" s="3">
        <v>20</v>
      </c>
      <c r="E1219" s="3">
        <v>0</v>
      </c>
      <c r="F1219" s="3">
        <v>0</v>
      </c>
      <c r="G1219" s="3">
        <v>0.222996</v>
      </c>
      <c r="H1219" s="3">
        <v>13</v>
      </c>
      <c r="I1219" s="3">
        <v>5.539746</v>
      </c>
      <c r="J1219" s="3">
        <v>326</v>
      </c>
      <c r="K1219" s="3">
        <v>6.97983</v>
      </c>
      <c r="L1219" s="3">
        <v>438</v>
      </c>
      <c r="M1219" s="3">
        <v>3.103357</v>
      </c>
      <c r="N1219">
        <v>176</v>
      </c>
      <c r="O1219" s="16">
        <v>1.55492055080566e-6</v>
      </c>
      <c r="P1219">
        <v>3.93429219122671</v>
      </c>
      <c r="Q1219" t="s">
        <v>157</v>
      </c>
      <c r="R1219" t="s">
        <v>241</v>
      </c>
      <c r="S1219" t="s">
        <v>242</v>
      </c>
      <c r="T1219" t="s">
        <v>5241</v>
      </c>
      <c r="U1219" t="s">
        <v>5974</v>
      </c>
      <c r="V1219" t="s">
        <v>4201</v>
      </c>
      <c r="W1219" t="s">
        <v>325</v>
      </c>
      <c r="X1219" t="s">
        <v>326</v>
      </c>
      <c r="Y1219" t="s">
        <v>4202</v>
      </c>
      <c r="Z1219" t="s">
        <v>5975</v>
      </c>
      <c r="AA1219" t="s">
        <v>248</v>
      </c>
      <c r="AB1219" t="s">
        <v>242</v>
      </c>
      <c r="AC1219" t="s">
        <v>5976</v>
      </c>
      <c r="AD1219" t="s">
        <v>5245</v>
      </c>
    </row>
    <row r="1220" spans="1:30">
      <c r="A1220" t="s">
        <v>5977</v>
      </c>
      <c r="B1220" t="s">
        <v>5977</v>
      </c>
      <c r="C1220" s="3">
        <v>0.697307</v>
      </c>
      <c r="D1220" s="3">
        <v>29</v>
      </c>
      <c r="E1220" s="3">
        <v>3.99877</v>
      </c>
      <c r="F1220" s="3">
        <v>147</v>
      </c>
      <c r="G1220" s="3">
        <v>1.192464</v>
      </c>
      <c r="H1220" s="3">
        <v>54</v>
      </c>
      <c r="I1220" s="3">
        <v>0.48284</v>
      </c>
      <c r="J1220" s="3">
        <v>22</v>
      </c>
      <c r="K1220" s="3">
        <v>0.259499</v>
      </c>
      <c r="L1220" s="3">
        <v>13</v>
      </c>
      <c r="M1220" s="3">
        <v>0.473073</v>
      </c>
      <c r="N1220">
        <v>21</v>
      </c>
      <c r="O1220">
        <v>0.00245840787793944</v>
      </c>
      <c r="P1220">
        <v>-2.91428291207749</v>
      </c>
      <c r="Q1220" t="s">
        <v>131</v>
      </c>
      <c r="R1220" t="s">
        <v>371</v>
      </c>
      <c r="S1220" t="s">
        <v>293</v>
      </c>
      <c r="T1220" t="s">
        <v>243</v>
      </c>
      <c r="U1220" t="s">
        <v>5978</v>
      </c>
      <c r="V1220" t="s">
        <v>329</v>
      </c>
      <c r="W1220" t="s">
        <v>136</v>
      </c>
      <c r="X1220" t="s">
        <v>136</v>
      </c>
      <c r="Y1220" t="s">
        <v>1603</v>
      </c>
      <c r="Z1220" t="s">
        <v>5979</v>
      </c>
      <c r="AA1220" t="s">
        <v>248</v>
      </c>
      <c r="AB1220" t="s">
        <v>242</v>
      </c>
      <c r="AC1220" t="s">
        <v>5980</v>
      </c>
      <c r="AD1220" t="s">
        <v>250</v>
      </c>
    </row>
    <row r="1221" spans="1:30">
      <c r="A1221" t="s">
        <v>5981</v>
      </c>
      <c r="B1221" t="s">
        <v>136</v>
      </c>
      <c r="C1221" s="3">
        <v>3.529751</v>
      </c>
      <c r="D1221" s="3">
        <v>77</v>
      </c>
      <c r="E1221" s="3">
        <v>3.395043</v>
      </c>
      <c r="F1221" s="3">
        <v>66</v>
      </c>
      <c r="G1221" s="3">
        <v>10.478415</v>
      </c>
      <c r="H1221" s="3">
        <v>244</v>
      </c>
      <c r="I1221" s="3">
        <v>0.957504</v>
      </c>
      <c r="J1221" s="3">
        <v>23</v>
      </c>
      <c r="K1221" s="3">
        <v>1.013925</v>
      </c>
      <c r="L1221" s="3">
        <v>26</v>
      </c>
      <c r="M1221" s="3">
        <v>0.574847</v>
      </c>
      <c r="N1221">
        <v>13</v>
      </c>
      <c r="O1221" s="16">
        <v>1.63039863339618e-6</v>
      </c>
      <c r="P1221">
        <v>-3.20973539735346</v>
      </c>
      <c r="Q1221" t="s">
        <v>131</v>
      </c>
      <c r="R1221" t="s">
        <v>136</v>
      </c>
      <c r="S1221" t="s">
        <v>136</v>
      </c>
      <c r="T1221" t="s">
        <v>136</v>
      </c>
      <c r="U1221" t="s">
        <v>136</v>
      </c>
      <c r="V1221" t="s">
        <v>136</v>
      </c>
      <c r="W1221" t="s">
        <v>136</v>
      </c>
      <c r="X1221" t="s">
        <v>136</v>
      </c>
      <c r="Y1221" t="s">
        <v>136</v>
      </c>
      <c r="Z1221" t="s">
        <v>136</v>
      </c>
      <c r="AA1221" t="s">
        <v>136</v>
      </c>
      <c r="AB1221" t="s">
        <v>136</v>
      </c>
      <c r="AC1221" t="s">
        <v>136</v>
      </c>
      <c r="AD1221" t="s">
        <v>136</v>
      </c>
    </row>
    <row r="1222" spans="1:30">
      <c r="A1222" t="s">
        <v>5982</v>
      </c>
      <c r="B1222" t="s">
        <v>5982</v>
      </c>
      <c r="C1222" s="3">
        <v>0.071408</v>
      </c>
      <c r="D1222" s="3">
        <v>6</v>
      </c>
      <c r="E1222" s="3">
        <v>0</v>
      </c>
      <c r="F1222" s="3">
        <v>0</v>
      </c>
      <c r="G1222" s="3">
        <v>0</v>
      </c>
      <c r="H1222" s="3">
        <v>0</v>
      </c>
      <c r="I1222" s="3">
        <v>1.535976</v>
      </c>
      <c r="J1222" s="3">
        <v>131</v>
      </c>
      <c r="K1222" s="3">
        <v>0.832402</v>
      </c>
      <c r="L1222" s="3">
        <v>76</v>
      </c>
      <c r="M1222" s="3">
        <v>1.65112</v>
      </c>
      <c r="N1222">
        <v>135</v>
      </c>
      <c r="O1222" s="16">
        <v>9.10235240427436e-6</v>
      </c>
      <c r="P1222">
        <v>4.53503864046488</v>
      </c>
      <c r="Q1222" t="s">
        <v>157</v>
      </c>
      <c r="R1222" t="s">
        <v>137</v>
      </c>
      <c r="S1222" t="s">
        <v>138</v>
      </c>
      <c r="T1222" t="s">
        <v>5983</v>
      </c>
      <c r="U1222" t="s">
        <v>5984</v>
      </c>
      <c r="V1222" t="s">
        <v>136</v>
      </c>
      <c r="W1222" t="s">
        <v>2300</v>
      </c>
      <c r="X1222" t="s">
        <v>2301</v>
      </c>
      <c r="Y1222" t="s">
        <v>2302</v>
      </c>
      <c r="Z1222" t="s">
        <v>5985</v>
      </c>
      <c r="AA1222" t="s">
        <v>153</v>
      </c>
      <c r="AB1222" t="s">
        <v>138</v>
      </c>
      <c r="AC1222" t="s">
        <v>5986</v>
      </c>
      <c r="AD1222" t="s">
        <v>512</v>
      </c>
    </row>
    <row r="1223" spans="1:30">
      <c r="A1223" t="s">
        <v>5987</v>
      </c>
      <c r="B1223" t="s">
        <v>5987</v>
      </c>
      <c r="C1223" s="3">
        <v>0.117477</v>
      </c>
      <c r="D1223" s="3">
        <v>7</v>
      </c>
      <c r="E1223" s="3">
        <v>0</v>
      </c>
      <c r="F1223" s="3">
        <v>0</v>
      </c>
      <c r="G1223" s="3">
        <v>0.168785</v>
      </c>
      <c r="H1223" s="3">
        <v>11</v>
      </c>
      <c r="I1223" s="3">
        <v>1.355033</v>
      </c>
      <c r="J1223" s="3">
        <v>87</v>
      </c>
      <c r="K1223" s="3">
        <v>0.980804</v>
      </c>
      <c r="L1223" s="3">
        <v>67</v>
      </c>
      <c r="M1223" s="3">
        <v>0.965219</v>
      </c>
      <c r="N1223">
        <v>59</v>
      </c>
      <c r="O1223">
        <v>0.00261946311239969</v>
      </c>
      <c r="P1223">
        <v>2.71067587915766</v>
      </c>
      <c r="Q1223" t="s">
        <v>157</v>
      </c>
      <c r="R1223" t="s">
        <v>241</v>
      </c>
      <c r="S1223" t="s">
        <v>242</v>
      </c>
      <c r="T1223" t="s">
        <v>5988</v>
      </c>
      <c r="U1223" t="s">
        <v>5989</v>
      </c>
      <c r="V1223" t="s">
        <v>4507</v>
      </c>
      <c r="W1223" t="s">
        <v>241</v>
      </c>
      <c r="X1223" t="s">
        <v>242</v>
      </c>
      <c r="Y1223" t="s">
        <v>4508</v>
      </c>
      <c r="Z1223" t="s">
        <v>5990</v>
      </c>
      <c r="AA1223" t="s">
        <v>248</v>
      </c>
      <c r="AB1223" t="s">
        <v>242</v>
      </c>
      <c r="AC1223" t="s">
        <v>5991</v>
      </c>
      <c r="AD1223" t="s">
        <v>5623</v>
      </c>
    </row>
    <row r="1224" spans="1:30">
      <c r="A1224" t="s">
        <v>5992</v>
      </c>
      <c r="B1224" t="s">
        <v>5992</v>
      </c>
      <c r="C1224" s="3">
        <v>0.096312</v>
      </c>
      <c r="D1224" s="3">
        <v>7</v>
      </c>
      <c r="E1224" s="3">
        <v>0</v>
      </c>
      <c r="F1224" s="3">
        <v>0</v>
      </c>
      <c r="G1224" s="3">
        <v>0.178284</v>
      </c>
      <c r="H1224" s="3">
        <v>14</v>
      </c>
      <c r="I1224" s="3">
        <v>0.873533</v>
      </c>
      <c r="J1224" s="3">
        <v>69</v>
      </c>
      <c r="K1224" s="3">
        <v>7.418808</v>
      </c>
      <c r="L1224" s="3">
        <v>624</v>
      </c>
      <c r="M1224" s="3">
        <v>0.654837</v>
      </c>
      <c r="N1224">
        <v>50</v>
      </c>
      <c r="O1224">
        <v>0.000727387511725455</v>
      </c>
      <c r="P1224">
        <v>3.85136773471125</v>
      </c>
      <c r="Q1224" t="s">
        <v>157</v>
      </c>
      <c r="R1224" t="s">
        <v>136</v>
      </c>
      <c r="S1224" t="s">
        <v>136</v>
      </c>
      <c r="T1224" t="s">
        <v>5993</v>
      </c>
      <c r="U1224" t="s">
        <v>5994</v>
      </c>
      <c r="V1224" t="s">
        <v>1938</v>
      </c>
      <c r="W1224" t="s">
        <v>1427</v>
      </c>
      <c r="X1224" t="s">
        <v>538</v>
      </c>
      <c r="Y1224" t="s">
        <v>5995</v>
      </c>
      <c r="Z1224" t="s">
        <v>5996</v>
      </c>
      <c r="AA1224" t="s">
        <v>164</v>
      </c>
      <c r="AB1224" t="s">
        <v>165</v>
      </c>
      <c r="AC1224" t="s">
        <v>2000</v>
      </c>
      <c r="AD1224" t="s">
        <v>5997</v>
      </c>
    </row>
    <row r="1225" spans="1:30">
      <c r="A1225" t="s">
        <v>5998</v>
      </c>
      <c r="B1225" t="s">
        <v>5998</v>
      </c>
      <c r="C1225" s="3">
        <v>1.005867</v>
      </c>
      <c r="D1225" s="3">
        <v>120</v>
      </c>
      <c r="E1225" s="3">
        <v>0.104667</v>
      </c>
      <c r="F1225" s="3">
        <v>11</v>
      </c>
      <c r="G1225" s="3">
        <v>0.723192</v>
      </c>
      <c r="H1225" s="3">
        <v>92</v>
      </c>
      <c r="I1225" s="3">
        <v>17.849365</v>
      </c>
      <c r="J1225" s="3">
        <v>2293</v>
      </c>
      <c r="K1225" s="3">
        <v>36.147125</v>
      </c>
      <c r="L1225" s="3">
        <v>4958</v>
      </c>
      <c r="M1225" s="3">
        <v>4.092783</v>
      </c>
      <c r="N1225">
        <v>507</v>
      </c>
      <c r="O1225" s="16">
        <v>1.0186615927831e-6</v>
      </c>
      <c r="P1225">
        <v>4.14356943099761</v>
      </c>
      <c r="Q1225" t="s">
        <v>157</v>
      </c>
      <c r="R1225" t="s">
        <v>136</v>
      </c>
      <c r="S1225" t="s">
        <v>136</v>
      </c>
      <c r="T1225" t="s">
        <v>5999</v>
      </c>
      <c r="U1225" t="s">
        <v>6000</v>
      </c>
      <c r="V1225" t="s">
        <v>136</v>
      </c>
      <c r="W1225" t="s">
        <v>534</v>
      </c>
      <c r="X1225" t="s">
        <v>535</v>
      </c>
      <c r="Y1225" t="s">
        <v>1103</v>
      </c>
      <c r="Z1225" t="s">
        <v>6001</v>
      </c>
      <c r="AA1225" t="s">
        <v>1045</v>
      </c>
      <c r="AB1225" t="s">
        <v>535</v>
      </c>
      <c r="AC1225" t="s">
        <v>6002</v>
      </c>
      <c r="AD1225" t="s">
        <v>6003</v>
      </c>
    </row>
    <row r="1226" spans="1:30">
      <c r="A1226" t="s">
        <v>6004</v>
      </c>
      <c r="B1226" t="s">
        <v>6004</v>
      </c>
      <c r="C1226" s="3">
        <v>82.863495</v>
      </c>
      <c r="D1226" s="3">
        <v>886</v>
      </c>
      <c r="E1226" s="3">
        <v>234.520828</v>
      </c>
      <c r="F1226" s="3">
        <v>2219</v>
      </c>
      <c r="G1226" s="3">
        <v>80.529884</v>
      </c>
      <c r="H1226" s="3">
        <v>923</v>
      </c>
      <c r="I1226" s="3">
        <v>4.172433</v>
      </c>
      <c r="J1226" s="3">
        <v>49</v>
      </c>
      <c r="K1226" s="3">
        <v>1.556466</v>
      </c>
      <c r="L1226" s="3">
        <v>20</v>
      </c>
      <c r="M1226" s="3">
        <v>7.42238</v>
      </c>
      <c r="N1226">
        <v>83</v>
      </c>
      <c r="O1226" s="16">
        <v>5.55964451013154e-11</v>
      </c>
      <c r="P1226">
        <v>-5.3536848899577</v>
      </c>
      <c r="Q1226" t="s">
        <v>131</v>
      </c>
      <c r="R1226" t="s">
        <v>136</v>
      </c>
      <c r="S1226" t="s">
        <v>136</v>
      </c>
      <c r="T1226" t="s">
        <v>6005</v>
      </c>
      <c r="U1226" t="s">
        <v>6006</v>
      </c>
      <c r="V1226" t="s">
        <v>136</v>
      </c>
      <c r="W1226" t="s">
        <v>254</v>
      </c>
      <c r="X1226" t="s">
        <v>255</v>
      </c>
      <c r="Y1226" t="s">
        <v>6007</v>
      </c>
      <c r="Z1226" t="s">
        <v>6008</v>
      </c>
      <c r="AA1226" t="s">
        <v>164</v>
      </c>
      <c r="AB1226" t="s">
        <v>165</v>
      </c>
      <c r="AC1226" t="s">
        <v>6009</v>
      </c>
      <c r="AD1226" t="s">
        <v>6010</v>
      </c>
    </row>
    <row r="1227" spans="1:30">
      <c r="A1227" t="s">
        <v>6011</v>
      </c>
      <c r="B1227" t="s">
        <v>6011</v>
      </c>
      <c r="C1227" s="3">
        <v>0.150391</v>
      </c>
      <c r="D1227" s="3">
        <v>9</v>
      </c>
      <c r="E1227" s="3">
        <v>0.079755</v>
      </c>
      <c r="F1227" s="3">
        <v>4</v>
      </c>
      <c r="G1227" s="3">
        <v>0.19126</v>
      </c>
      <c r="H1227" s="3">
        <v>12</v>
      </c>
      <c r="I1227" s="3">
        <v>1.743482</v>
      </c>
      <c r="J1227" s="3">
        <v>103</v>
      </c>
      <c r="K1227" s="3">
        <v>10.529532</v>
      </c>
      <c r="L1227" s="3">
        <v>662</v>
      </c>
      <c r="M1227" s="3">
        <v>0.501536</v>
      </c>
      <c r="N1227">
        <v>29</v>
      </c>
      <c r="O1227">
        <v>0.000343392420012664</v>
      </c>
      <c r="P1227">
        <v>3.69927109098523</v>
      </c>
      <c r="Q1227" t="s">
        <v>157</v>
      </c>
      <c r="R1227" t="s">
        <v>136</v>
      </c>
      <c r="S1227" t="s">
        <v>136</v>
      </c>
      <c r="T1227" t="s">
        <v>6012</v>
      </c>
      <c r="U1227" t="s">
        <v>6013</v>
      </c>
      <c r="V1227" t="s">
        <v>206</v>
      </c>
      <c r="W1227" t="s">
        <v>594</v>
      </c>
      <c r="X1227" t="s">
        <v>165</v>
      </c>
      <c r="Y1227" t="s">
        <v>6014</v>
      </c>
      <c r="Z1227" t="s">
        <v>6015</v>
      </c>
      <c r="AA1227" t="s">
        <v>164</v>
      </c>
      <c r="AB1227" t="s">
        <v>165</v>
      </c>
      <c r="AC1227" t="s">
        <v>6016</v>
      </c>
      <c r="AD1227" t="s">
        <v>6017</v>
      </c>
    </row>
    <row r="1228" spans="1:30">
      <c r="A1228" t="s">
        <v>6018</v>
      </c>
      <c r="B1228" t="s">
        <v>6018</v>
      </c>
      <c r="C1228" s="3">
        <v>64.972801</v>
      </c>
      <c r="D1228" s="3">
        <v>592</v>
      </c>
      <c r="E1228" s="3">
        <v>128.639984</v>
      </c>
      <c r="F1228" s="3">
        <v>1038</v>
      </c>
      <c r="G1228" s="3">
        <v>124.459129</v>
      </c>
      <c r="H1228" s="3">
        <v>1216</v>
      </c>
      <c r="I1228" s="3">
        <v>27.061352</v>
      </c>
      <c r="J1228" s="3">
        <v>268</v>
      </c>
      <c r="K1228" s="3">
        <v>13.217065</v>
      </c>
      <c r="L1228" s="3">
        <v>140</v>
      </c>
      <c r="M1228" s="3">
        <v>18.29921</v>
      </c>
      <c r="N1228">
        <v>175</v>
      </c>
      <c r="O1228" s="16">
        <v>2.63514302745928e-7</v>
      </c>
      <c r="P1228">
        <v>-3.11446657873814</v>
      </c>
      <c r="Q1228" t="s">
        <v>131</v>
      </c>
      <c r="R1228" t="s">
        <v>136</v>
      </c>
      <c r="S1228" t="s">
        <v>136</v>
      </c>
      <c r="T1228" t="s">
        <v>136</v>
      </c>
      <c r="U1228" t="s">
        <v>136</v>
      </c>
      <c r="V1228" t="s">
        <v>136</v>
      </c>
      <c r="W1228" t="s">
        <v>136</v>
      </c>
      <c r="X1228" t="s">
        <v>136</v>
      </c>
      <c r="Y1228" t="s">
        <v>1492</v>
      </c>
      <c r="Z1228" t="s">
        <v>6019</v>
      </c>
      <c r="AA1228" t="s">
        <v>164</v>
      </c>
      <c r="AB1228" t="s">
        <v>165</v>
      </c>
      <c r="AC1228" t="s">
        <v>6020</v>
      </c>
      <c r="AD1228" t="s">
        <v>136</v>
      </c>
    </row>
    <row r="1229" spans="1:30">
      <c r="A1229" t="s">
        <v>6021</v>
      </c>
      <c r="B1229" t="s">
        <v>6021</v>
      </c>
      <c r="C1229" s="3">
        <v>0.332586</v>
      </c>
      <c r="D1229" s="3">
        <v>14</v>
      </c>
      <c r="E1229" s="3">
        <v>0</v>
      </c>
      <c r="F1229" s="3">
        <v>0</v>
      </c>
      <c r="G1229" s="3">
        <v>0.379042</v>
      </c>
      <c r="H1229" s="3">
        <v>17</v>
      </c>
      <c r="I1229" s="3">
        <v>1.597902</v>
      </c>
      <c r="J1229" s="3">
        <v>72</v>
      </c>
      <c r="K1229" s="3">
        <v>11.395155</v>
      </c>
      <c r="L1229" s="3">
        <v>548</v>
      </c>
      <c r="M1229" s="3">
        <v>0.891366</v>
      </c>
      <c r="N1229">
        <v>39</v>
      </c>
      <c r="O1229">
        <v>0.00548554458489873</v>
      </c>
      <c r="P1229">
        <v>3.2394425524256</v>
      </c>
      <c r="Q1229" t="s">
        <v>157</v>
      </c>
      <c r="R1229" t="s">
        <v>136</v>
      </c>
      <c r="S1229" t="s">
        <v>136</v>
      </c>
      <c r="T1229" t="s">
        <v>1608</v>
      </c>
      <c r="U1229" t="s">
        <v>6022</v>
      </c>
      <c r="V1229" t="s">
        <v>136</v>
      </c>
      <c r="W1229" t="s">
        <v>170</v>
      </c>
      <c r="X1229" t="s">
        <v>171</v>
      </c>
      <c r="Y1229" t="s">
        <v>1377</v>
      </c>
      <c r="Z1229" t="s">
        <v>6023</v>
      </c>
      <c r="AA1229" t="s">
        <v>141</v>
      </c>
      <c r="AB1229" t="s">
        <v>142</v>
      </c>
      <c r="AC1229" t="s">
        <v>6024</v>
      </c>
      <c r="AD1229" t="s">
        <v>1612</v>
      </c>
    </row>
    <row r="1230" spans="1:30">
      <c r="A1230" t="s">
        <v>6025</v>
      </c>
      <c r="B1230" t="s">
        <v>6025</v>
      </c>
      <c r="C1230" s="3">
        <v>0.250126</v>
      </c>
      <c r="D1230" s="3">
        <v>13</v>
      </c>
      <c r="E1230" s="3">
        <v>0.043226</v>
      </c>
      <c r="F1230" s="3">
        <v>2</v>
      </c>
      <c r="G1230" s="3">
        <v>0.534001</v>
      </c>
      <c r="H1230" s="3">
        <v>30</v>
      </c>
      <c r="I1230" s="3">
        <v>5.361515</v>
      </c>
      <c r="J1230" s="3">
        <v>299</v>
      </c>
      <c r="K1230" s="3">
        <v>4.886704</v>
      </c>
      <c r="L1230" s="3">
        <v>291</v>
      </c>
      <c r="M1230" s="3">
        <v>0.63314</v>
      </c>
      <c r="N1230">
        <v>34</v>
      </c>
      <c r="O1230">
        <v>0.00374312400903063</v>
      </c>
      <c r="P1230">
        <v>2.82773080343117</v>
      </c>
      <c r="Q1230" t="s">
        <v>157</v>
      </c>
      <c r="R1230" t="s">
        <v>190</v>
      </c>
      <c r="S1230" t="s">
        <v>191</v>
      </c>
      <c r="T1230" t="s">
        <v>6026</v>
      </c>
      <c r="U1230" t="s">
        <v>6027</v>
      </c>
      <c r="V1230" t="s">
        <v>136</v>
      </c>
      <c r="W1230" t="s">
        <v>190</v>
      </c>
      <c r="X1230" t="s">
        <v>191</v>
      </c>
      <c r="Y1230" t="s">
        <v>192</v>
      </c>
      <c r="Z1230" t="s">
        <v>6028</v>
      </c>
      <c r="AA1230" t="s">
        <v>83</v>
      </c>
      <c r="AB1230" t="s">
        <v>191</v>
      </c>
      <c r="AC1230" t="s">
        <v>6029</v>
      </c>
      <c r="AD1230" t="s">
        <v>1490</v>
      </c>
    </row>
    <row r="1231" spans="1:30">
      <c r="A1231" t="s">
        <v>6030</v>
      </c>
      <c r="B1231" t="s">
        <v>6030</v>
      </c>
      <c r="C1231" s="3">
        <v>0.226598</v>
      </c>
      <c r="D1231" s="3">
        <v>10</v>
      </c>
      <c r="E1231" s="3">
        <v>0</v>
      </c>
      <c r="F1231" s="3">
        <v>0</v>
      </c>
      <c r="G1231" s="3">
        <v>0.428061</v>
      </c>
      <c r="H1231" s="3">
        <v>20</v>
      </c>
      <c r="I1231" s="3">
        <v>3.244055</v>
      </c>
      <c r="J1231" s="3">
        <v>151</v>
      </c>
      <c r="K1231" s="3">
        <v>5.679762</v>
      </c>
      <c r="L1231" s="3">
        <v>282</v>
      </c>
      <c r="M1231" s="3">
        <v>1.505651</v>
      </c>
      <c r="N1231">
        <v>68</v>
      </c>
      <c r="O1231">
        <v>0.00146239740626791</v>
      </c>
      <c r="P1231">
        <v>3.11684356419226</v>
      </c>
      <c r="Q1231" t="s">
        <v>157</v>
      </c>
      <c r="R1231" t="s">
        <v>254</v>
      </c>
      <c r="S1231" t="s">
        <v>255</v>
      </c>
      <c r="T1231" t="s">
        <v>136</v>
      </c>
      <c r="U1231" t="s">
        <v>6031</v>
      </c>
      <c r="V1231" t="s">
        <v>136</v>
      </c>
      <c r="W1231" t="s">
        <v>136</v>
      </c>
      <c r="X1231" t="s">
        <v>136</v>
      </c>
      <c r="Y1231" t="s">
        <v>6032</v>
      </c>
      <c r="Z1231" t="s">
        <v>136</v>
      </c>
      <c r="AA1231" t="s">
        <v>164</v>
      </c>
      <c r="AB1231" t="s">
        <v>165</v>
      </c>
      <c r="AC1231" t="s">
        <v>6033</v>
      </c>
      <c r="AD1231" t="s">
        <v>136</v>
      </c>
    </row>
    <row r="1232" spans="1:30">
      <c r="A1232" t="s">
        <v>6034</v>
      </c>
      <c r="B1232" t="s">
        <v>136</v>
      </c>
      <c r="C1232" s="3">
        <v>0.105786</v>
      </c>
      <c r="D1232" s="3">
        <v>2</v>
      </c>
      <c r="E1232" s="3">
        <v>0</v>
      </c>
      <c r="F1232" s="3">
        <v>0</v>
      </c>
      <c r="G1232" s="3">
        <v>0.050199</v>
      </c>
      <c r="H1232" s="3">
        <v>1</v>
      </c>
      <c r="I1232" s="3">
        <v>5.544021</v>
      </c>
      <c r="J1232" s="3">
        <v>94</v>
      </c>
      <c r="K1232" s="3">
        <v>3.243937</v>
      </c>
      <c r="L1232" s="3">
        <v>59</v>
      </c>
      <c r="M1232" s="3">
        <v>3.867818</v>
      </c>
      <c r="N1232">
        <v>63</v>
      </c>
      <c r="O1232" s="16">
        <v>1.07145835109331e-6</v>
      </c>
      <c r="P1232">
        <v>4.76895468753163</v>
      </c>
      <c r="Q1232" t="s">
        <v>157</v>
      </c>
      <c r="R1232" t="s">
        <v>136</v>
      </c>
      <c r="S1232" t="s">
        <v>136</v>
      </c>
      <c r="T1232" t="s">
        <v>136</v>
      </c>
      <c r="U1232" t="s">
        <v>136</v>
      </c>
      <c r="V1232" t="s">
        <v>136</v>
      </c>
      <c r="W1232" t="s">
        <v>136</v>
      </c>
      <c r="X1232" t="s">
        <v>136</v>
      </c>
      <c r="Y1232" t="s">
        <v>136</v>
      </c>
      <c r="Z1232" t="s">
        <v>136</v>
      </c>
      <c r="AA1232" t="s">
        <v>136</v>
      </c>
      <c r="AB1232" t="s">
        <v>136</v>
      </c>
      <c r="AC1232" t="s">
        <v>136</v>
      </c>
      <c r="AD1232" t="s">
        <v>136</v>
      </c>
    </row>
    <row r="1233" spans="1:30">
      <c r="A1233" t="s">
        <v>6035</v>
      </c>
      <c r="B1233" t="s">
        <v>6035</v>
      </c>
      <c r="C1233" s="3">
        <v>3.737657</v>
      </c>
      <c r="D1233" s="3">
        <v>221</v>
      </c>
      <c r="E1233" s="3">
        <v>0.753547</v>
      </c>
      <c r="F1233" s="3">
        <v>40</v>
      </c>
      <c r="G1233" s="3">
        <v>2.70011</v>
      </c>
      <c r="H1233" s="3">
        <v>171</v>
      </c>
      <c r="I1233" s="3">
        <v>21.593891</v>
      </c>
      <c r="J1233" s="3">
        <v>1380</v>
      </c>
      <c r="K1233" s="3">
        <v>30.964249</v>
      </c>
      <c r="L1233" s="3">
        <v>2113</v>
      </c>
      <c r="M1233" s="3">
        <v>10.591507</v>
      </c>
      <c r="N1233">
        <v>652</v>
      </c>
      <c r="O1233" s="16">
        <v>4.13569369264013e-5</v>
      </c>
      <c r="P1233">
        <v>2.51513789780355</v>
      </c>
      <c r="Q1233" t="s">
        <v>157</v>
      </c>
      <c r="R1233" t="s">
        <v>170</v>
      </c>
      <c r="S1233" t="s">
        <v>171</v>
      </c>
      <c r="T1233" t="s">
        <v>279</v>
      </c>
      <c r="U1233" t="s">
        <v>6036</v>
      </c>
      <c r="V1233" t="s">
        <v>136</v>
      </c>
      <c r="W1233" t="s">
        <v>170</v>
      </c>
      <c r="X1233" t="s">
        <v>171</v>
      </c>
      <c r="Y1233" t="s">
        <v>227</v>
      </c>
      <c r="Z1233" t="s">
        <v>6037</v>
      </c>
      <c r="AA1233" t="s">
        <v>174</v>
      </c>
      <c r="AB1233" t="s">
        <v>171</v>
      </c>
      <c r="AC1233" t="s">
        <v>6038</v>
      </c>
      <c r="AD1233" t="s">
        <v>281</v>
      </c>
    </row>
    <row r="1234" spans="1:30">
      <c r="A1234" t="s">
        <v>6039</v>
      </c>
      <c r="B1234" t="s">
        <v>6039</v>
      </c>
      <c r="C1234" s="3">
        <v>6.302496</v>
      </c>
      <c r="D1234" s="3">
        <v>64</v>
      </c>
      <c r="E1234" s="3">
        <v>7.642913</v>
      </c>
      <c r="F1234" s="3">
        <v>68</v>
      </c>
      <c r="G1234" s="3">
        <v>3.211851</v>
      </c>
      <c r="H1234" s="3">
        <v>35</v>
      </c>
      <c r="I1234" s="3">
        <v>0.308006</v>
      </c>
      <c r="J1234" s="3">
        <v>4</v>
      </c>
      <c r="K1234" s="3">
        <v>0.711898</v>
      </c>
      <c r="L1234" s="3">
        <v>9</v>
      </c>
      <c r="M1234" s="3">
        <v>0.643705</v>
      </c>
      <c r="N1234">
        <v>7</v>
      </c>
      <c r="O1234" s="16">
        <v>7.95076437895171e-6</v>
      </c>
      <c r="P1234">
        <v>-3.70959438232443</v>
      </c>
      <c r="Q1234" t="s">
        <v>131</v>
      </c>
      <c r="R1234" t="s">
        <v>136</v>
      </c>
      <c r="S1234" t="s">
        <v>136</v>
      </c>
      <c r="T1234" t="s">
        <v>136</v>
      </c>
      <c r="U1234" t="s">
        <v>136</v>
      </c>
      <c r="V1234" t="s">
        <v>136</v>
      </c>
      <c r="W1234" t="s">
        <v>136</v>
      </c>
      <c r="X1234" t="s">
        <v>136</v>
      </c>
      <c r="Y1234" t="s">
        <v>136</v>
      </c>
      <c r="Z1234" t="s">
        <v>6040</v>
      </c>
      <c r="AA1234" t="s">
        <v>136</v>
      </c>
      <c r="AB1234" t="s">
        <v>136</v>
      </c>
      <c r="AC1234" t="s">
        <v>6041</v>
      </c>
      <c r="AD1234" t="s">
        <v>136</v>
      </c>
    </row>
    <row r="1235" spans="1:30">
      <c r="A1235" t="s">
        <v>6042</v>
      </c>
      <c r="B1235" t="s">
        <v>6042</v>
      </c>
      <c r="C1235" s="3">
        <v>11.663956</v>
      </c>
      <c r="D1235" s="3">
        <v>1187</v>
      </c>
      <c r="E1235" s="3">
        <v>9.455573</v>
      </c>
      <c r="F1235" s="3">
        <v>853</v>
      </c>
      <c r="G1235" s="3">
        <v>14.749952</v>
      </c>
      <c r="H1235" s="3">
        <v>1610</v>
      </c>
      <c r="I1235" s="3">
        <v>2.823255</v>
      </c>
      <c r="J1235" s="3">
        <v>312</v>
      </c>
      <c r="K1235" s="3">
        <v>1.876405</v>
      </c>
      <c r="L1235" s="3">
        <v>222</v>
      </c>
      <c r="M1235" s="3">
        <v>3.795872</v>
      </c>
      <c r="N1235">
        <v>404</v>
      </c>
      <c r="O1235" s="16">
        <v>4.0928944643554e-9</v>
      </c>
      <c r="P1235">
        <v>-2.6706386096009</v>
      </c>
      <c r="Q1235" t="s">
        <v>131</v>
      </c>
      <c r="R1235" t="s">
        <v>190</v>
      </c>
      <c r="S1235" t="s">
        <v>191</v>
      </c>
      <c r="T1235" t="s">
        <v>349</v>
      </c>
      <c r="U1235" t="s">
        <v>6043</v>
      </c>
      <c r="V1235" t="s">
        <v>763</v>
      </c>
      <c r="W1235" t="s">
        <v>136</v>
      </c>
      <c r="X1235" t="s">
        <v>136</v>
      </c>
      <c r="Y1235" t="s">
        <v>352</v>
      </c>
      <c r="Z1235" t="s">
        <v>6044</v>
      </c>
      <c r="AA1235" t="s">
        <v>164</v>
      </c>
      <c r="AB1235" t="s">
        <v>165</v>
      </c>
      <c r="AC1235" t="s">
        <v>6045</v>
      </c>
      <c r="AD1235" t="s">
        <v>184</v>
      </c>
    </row>
    <row r="1236" spans="1:30">
      <c r="A1236" t="s">
        <v>6046</v>
      </c>
      <c r="B1236" t="s">
        <v>6046</v>
      </c>
      <c r="C1236" s="3">
        <v>155.28035</v>
      </c>
      <c r="D1236" s="3">
        <v>4963</v>
      </c>
      <c r="E1236" s="3">
        <v>578.157227</v>
      </c>
      <c r="F1236" s="3">
        <v>16368</v>
      </c>
      <c r="G1236" s="3">
        <v>189.627533</v>
      </c>
      <c r="H1236" s="3">
        <v>6498</v>
      </c>
      <c r="I1236" s="3">
        <v>76.990417</v>
      </c>
      <c r="J1236" s="3">
        <v>2669</v>
      </c>
      <c r="K1236" s="3">
        <v>110.37381</v>
      </c>
      <c r="L1236" s="3">
        <v>4086</v>
      </c>
      <c r="M1236" s="3">
        <v>160.252411</v>
      </c>
      <c r="N1236">
        <v>5348</v>
      </c>
      <c r="O1236">
        <v>0.00895337843431953</v>
      </c>
      <c r="P1236">
        <v>-2.18114564886671</v>
      </c>
      <c r="Q1236" t="s">
        <v>131</v>
      </c>
      <c r="R1236" t="s">
        <v>136</v>
      </c>
      <c r="S1236" t="s">
        <v>136</v>
      </c>
      <c r="T1236" t="s">
        <v>625</v>
      </c>
      <c r="U1236" t="s">
        <v>136</v>
      </c>
      <c r="V1236" t="s">
        <v>136</v>
      </c>
      <c r="W1236" t="s">
        <v>136</v>
      </c>
      <c r="X1236" t="s">
        <v>136</v>
      </c>
      <c r="Y1236" t="s">
        <v>629</v>
      </c>
      <c r="Z1236" t="s">
        <v>136</v>
      </c>
      <c r="AA1236" t="s">
        <v>164</v>
      </c>
      <c r="AB1236" t="s">
        <v>165</v>
      </c>
      <c r="AC1236" t="s">
        <v>6047</v>
      </c>
      <c r="AD1236" t="s">
        <v>281</v>
      </c>
    </row>
    <row r="1237" spans="1:30">
      <c r="A1237" t="s">
        <v>6048</v>
      </c>
      <c r="B1237" t="s">
        <v>6048</v>
      </c>
      <c r="C1237" s="3">
        <v>0.29764</v>
      </c>
      <c r="D1237" s="3">
        <v>23</v>
      </c>
      <c r="E1237" s="3">
        <v>0.183606</v>
      </c>
      <c r="F1237" s="3">
        <v>13</v>
      </c>
      <c r="G1237" s="3">
        <v>2.69277</v>
      </c>
      <c r="H1237" s="3">
        <v>220</v>
      </c>
      <c r="I1237" s="3">
        <v>31.070515</v>
      </c>
      <c r="J1237" s="3">
        <v>2568</v>
      </c>
      <c r="K1237" s="3">
        <v>228.150635</v>
      </c>
      <c r="L1237" s="3">
        <v>20135</v>
      </c>
      <c r="M1237" s="3">
        <v>2.79658</v>
      </c>
      <c r="N1237">
        <v>223</v>
      </c>
      <c r="O1237" s="16">
        <v>4.05589713411948e-5</v>
      </c>
      <c r="P1237">
        <v>4.81806394608768</v>
      </c>
      <c r="Q1237" t="s">
        <v>157</v>
      </c>
      <c r="R1237" t="s">
        <v>170</v>
      </c>
      <c r="S1237" t="s">
        <v>171</v>
      </c>
      <c r="T1237" t="s">
        <v>507</v>
      </c>
      <c r="U1237" t="s">
        <v>6049</v>
      </c>
      <c r="V1237" t="s">
        <v>136</v>
      </c>
      <c r="W1237" t="s">
        <v>136</v>
      </c>
      <c r="X1237" t="s">
        <v>136</v>
      </c>
      <c r="Y1237" t="s">
        <v>1593</v>
      </c>
      <c r="Z1237" t="s">
        <v>6050</v>
      </c>
      <c r="AA1237" t="s">
        <v>174</v>
      </c>
      <c r="AB1237" t="s">
        <v>171</v>
      </c>
      <c r="AC1237" t="s">
        <v>6051</v>
      </c>
      <c r="AD1237" t="s">
        <v>512</v>
      </c>
    </row>
    <row r="1238" spans="1:30">
      <c r="A1238" t="s">
        <v>6052</v>
      </c>
      <c r="B1238" t="s">
        <v>6052</v>
      </c>
      <c r="C1238" s="3">
        <v>1.405975</v>
      </c>
      <c r="D1238" s="3">
        <v>20</v>
      </c>
      <c r="E1238" s="3">
        <v>0</v>
      </c>
      <c r="F1238" s="3">
        <v>0</v>
      </c>
      <c r="G1238" s="3">
        <v>0.601457</v>
      </c>
      <c r="H1238" s="3">
        <v>9</v>
      </c>
      <c r="I1238" s="3">
        <v>7.694073</v>
      </c>
      <c r="J1238" s="3">
        <v>117</v>
      </c>
      <c r="K1238" s="3">
        <v>7.3186</v>
      </c>
      <c r="L1238" s="3">
        <v>118</v>
      </c>
      <c r="M1238" s="3">
        <v>5.915359</v>
      </c>
      <c r="N1238">
        <v>86</v>
      </c>
      <c r="O1238">
        <v>0.00403120071196534</v>
      </c>
      <c r="P1238">
        <v>2.65141222997525</v>
      </c>
      <c r="Q1238" t="s">
        <v>157</v>
      </c>
      <c r="R1238" t="s">
        <v>186</v>
      </c>
      <c r="S1238" t="s">
        <v>187</v>
      </c>
      <c r="T1238" t="s">
        <v>1293</v>
      </c>
      <c r="U1238" t="s">
        <v>6053</v>
      </c>
      <c r="V1238" t="s">
        <v>439</v>
      </c>
      <c r="W1238" t="s">
        <v>186</v>
      </c>
      <c r="X1238" t="s">
        <v>187</v>
      </c>
      <c r="Y1238" t="s">
        <v>1295</v>
      </c>
      <c r="Z1238" t="s">
        <v>6054</v>
      </c>
      <c r="AA1238" t="s">
        <v>209</v>
      </c>
      <c r="AB1238" t="s">
        <v>187</v>
      </c>
      <c r="AC1238" t="s">
        <v>6055</v>
      </c>
      <c r="AD1238" t="s">
        <v>1298</v>
      </c>
    </row>
    <row r="1239" spans="1:30">
      <c r="A1239" t="s">
        <v>6056</v>
      </c>
      <c r="B1239" t="s">
        <v>136</v>
      </c>
      <c r="C1239" s="3">
        <v>0</v>
      </c>
      <c r="D1239" s="3">
        <v>0</v>
      </c>
      <c r="E1239" s="3">
        <v>0</v>
      </c>
      <c r="F1239" s="3">
        <v>0</v>
      </c>
      <c r="G1239" s="3">
        <v>0</v>
      </c>
      <c r="H1239" s="3">
        <v>0</v>
      </c>
      <c r="I1239" s="3">
        <v>6.686807</v>
      </c>
      <c r="J1239" s="3">
        <v>291</v>
      </c>
      <c r="K1239" s="3">
        <v>5.73844199999999</v>
      </c>
      <c r="L1239" s="3">
        <v>261</v>
      </c>
      <c r="M1239" s="3">
        <v>5.798213</v>
      </c>
      <c r="N1239">
        <v>235</v>
      </c>
      <c r="O1239" s="16">
        <v>3.59883923333377e-13</v>
      </c>
      <c r="P1239">
        <v>7.99431044692981</v>
      </c>
      <c r="Q1239" t="s">
        <v>157</v>
      </c>
      <c r="R1239" t="s">
        <v>218</v>
      </c>
      <c r="S1239" t="s">
        <v>219</v>
      </c>
      <c r="T1239" t="s">
        <v>6057</v>
      </c>
      <c r="U1239" t="s">
        <v>6058</v>
      </c>
      <c r="V1239" t="s">
        <v>684</v>
      </c>
      <c r="W1239" t="s">
        <v>218</v>
      </c>
      <c r="X1239" t="s">
        <v>219</v>
      </c>
      <c r="Y1239" t="s">
        <v>6059</v>
      </c>
      <c r="Z1239" t="s">
        <v>6060</v>
      </c>
      <c r="AA1239" t="s">
        <v>686</v>
      </c>
      <c r="AB1239" t="s">
        <v>219</v>
      </c>
      <c r="AC1239" t="s">
        <v>6061</v>
      </c>
      <c r="AD1239" t="s">
        <v>6062</v>
      </c>
    </row>
    <row r="1240" spans="1:30">
      <c r="A1240" t="s">
        <v>6063</v>
      </c>
      <c r="B1240" t="s">
        <v>136</v>
      </c>
      <c r="C1240" s="3">
        <v>1.91249</v>
      </c>
      <c r="D1240" s="3">
        <v>44</v>
      </c>
      <c r="E1240" s="3">
        <v>2.512955</v>
      </c>
      <c r="F1240" s="3">
        <v>51</v>
      </c>
      <c r="G1240" s="3">
        <v>1.823824</v>
      </c>
      <c r="H1240" s="3">
        <v>45</v>
      </c>
      <c r="I1240" s="3">
        <v>0</v>
      </c>
      <c r="J1240" s="3">
        <v>0</v>
      </c>
      <c r="K1240" s="3">
        <v>0</v>
      </c>
      <c r="L1240" s="3">
        <v>0</v>
      </c>
      <c r="M1240" s="3">
        <v>0.220094</v>
      </c>
      <c r="N1240">
        <v>6</v>
      </c>
      <c r="O1240">
        <v>0.000150301826564986</v>
      </c>
      <c r="P1240">
        <v>-4.41730788263662</v>
      </c>
      <c r="Q1240" t="s">
        <v>131</v>
      </c>
      <c r="R1240" t="s">
        <v>136</v>
      </c>
      <c r="S1240" t="s">
        <v>136</v>
      </c>
      <c r="T1240" t="s">
        <v>136</v>
      </c>
      <c r="U1240" t="s">
        <v>136</v>
      </c>
      <c r="V1240" t="s">
        <v>136</v>
      </c>
      <c r="W1240" t="s">
        <v>136</v>
      </c>
      <c r="X1240" t="s">
        <v>136</v>
      </c>
      <c r="Y1240" t="s">
        <v>136</v>
      </c>
      <c r="Z1240" t="s">
        <v>136</v>
      </c>
      <c r="AA1240" t="s">
        <v>136</v>
      </c>
      <c r="AB1240" t="s">
        <v>136</v>
      </c>
      <c r="AC1240" t="s">
        <v>136</v>
      </c>
      <c r="AD1240" t="s">
        <v>136</v>
      </c>
    </row>
    <row r="1241" spans="1:30">
      <c r="A1241" t="s">
        <v>6064</v>
      </c>
      <c r="B1241" t="s">
        <v>6064</v>
      </c>
      <c r="C1241" s="3">
        <v>0.034112</v>
      </c>
      <c r="D1241" s="3">
        <v>2</v>
      </c>
      <c r="E1241" s="3">
        <v>0.07682</v>
      </c>
      <c r="F1241" s="3">
        <v>4</v>
      </c>
      <c r="G1241" s="3">
        <v>0.119939</v>
      </c>
      <c r="H1241" s="3">
        <v>8</v>
      </c>
      <c r="I1241" s="3">
        <v>0.548287</v>
      </c>
      <c r="J1241" s="3">
        <v>35</v>
      </c>
      <c r="K1241" s="3">
        <v>2.960515</v>
      </c>
      <c r="L1241" s="3">
        <v>200</v>
      </c>
      <c r="M1241" s="3">
        <v>0.808247</v>
      </c>
      <c r="N1241">
        <v>50</v>
      </c>
      <c r="O1241">
        <v>0.00202449123684158</v>
      </c>
      <c r="P1241">
        <v>3.09583925907663</v>
      </c>
      <c r="Q1241" t="s">
        <v>157</v>
      </c>
      <c r="R1241" t="s">
        <v>136</v>
      </c>
      <c r="S1241" t="s">
        <v>136</v>
      </c>
      <c r="T1241" t="s">
        <v>6065</v>
      </c>
      <c r="U1241" t="s">
        <v>6066</v>
      </c>
      <c r="V1241" t="s">
        <v>136</v>
      </c>
      <c r="W1241" t="s">
        <v>232</v>
      </c>
      <c r="X1241" t="s">
        <v>233</v>
      </c>
      <c r="Y1241" t="s">
        <v>2687</v>
      </c>
      <c r="Z1241" t="s">
        <v>6067</v>
      </c>
      <c r="AA1241" t="s">
        <v>237</v>
      </c>
      <c r="AB1241" t="s">
        <v>233</v>
      </c>
      <c r="AC1241" t="s">
        <v>6068</v>
      </c>
      <c r="AD1241" t="s">
        <v>6069</v>
      </c>
    </row>
    <row r="1242" spans="1:30">
      <c r="A1242" t="s">
        <v>6070</v>
      </c>
      <c r="B1242" t="s">
        <v>6070</v>
      </c>
      <c r="C1242" s="3">
        <v>12.848863</v>
      </c>
      <c r="D1242" s="3">
        <v>536</v>
      </c>
      <c r="E1242" s="3">
        <v>3.06608</v>
      </c>
      <c r="F1242" s="3">
        <v>114</v>
      </c>
      <c r="G1242" s="3">
        <v>7.079188</v>
      </c>
      <c r="H1242" s="3">
        <v>317</v>
      </c>
      <c r="I1242" s="3">
        <v>42.996189</v>
      </c>
      <c r="J1242" s="3">
        <v>1944</v>
      </c>
      <c r="K1242" s="3">
        <v>85.081665</v>
      </c>
      <c r="L1242" s="3">
        <v>4107</v>
      </c>
      <c r="M1242" s="3">
        <v>21.914968</v>
      </c>
      <c r="N1242">
        <v>954</v>
      </c>
      <c r="O1242">
        <v>0.00161306960654727</v>
      </c>
      <c r="P1242">
        <v>2.08554925258592</v>
      </c>
      <c r="Q1242" t="s">
        <v>157</v>
      </c>
      <c r="R1242" t="s">
        <v>186</v>
      </c>
      <c r="S1242" t="s">
        <v>187</v>
      </c>
      <c r="T1242" t="s">
        <v>437</v>
      </c>
      <c r="U1242" t="s">
        <v>6071</v>
      </c>
      <c r="V1242" t="s">
        <v>439</v>
      </c>
      <c r="W1242" t="s">
        <v>186</v>
      </c>
      <c r="X1242" t="s">
        <v>187</v>
      </c>
      <c r="Y1242" t="s">
        <v>5507</v>
      </c>
      <c r="Z1242" t="s">
        <v>5508</v>
      </c>
      <c r="AA1242" t="s">
        <v>209</v>
      </c>
      <c r="AB1242" t="s">
        <v>187</v>
      </c>
      <c r="AC1242" t="s">
        <v>6072</v>
      </c>
      <c r="AD1242" t="s">
        <v>443</v>
      </c>
    </row>
    <row r="1243" spans="1:30">
      <c r="A1243" t="s">
        <v>6073</v>
      </c>
      <c r="B1243" t="s">
        <v>6073</v>
      </c>
      <c r="C1243" s="3">
        <v>8.683661</v>
      </c>
      <c r="D1243" s="3">
        <v>164</v>
      </c>
      <c r="E1243" s="3">
        <v>8.940026</v>
      </c>
      <c r="F1243" s="3">
        <v>150</v>
      </c>
      <c r="G1243" s="3">
        <v>11.856153</v>
      </c>
      <c r="H1243" s="3">
        <v>240</v>
      </c>
      <c r="I1243" s="3">
        <v>0.17681</v>
      </c>
      <c r="J1243" s="3">
        <v>4</v>
      </c>
      <c r="K1243" s="3">
        <v>0.468574</v>
      </c>
      <c r="L1243" s="3">
        <v>11</v>
      </c>
      <c r="M1243" s="3">
        <v>0.419747</v>
      </c>
      <c r="N1243">
        <v>9</v>
      </c>
      <c r="O1243" s="16">
        <v>6.89632082565703e-17</v>
      </c>
      <c r="P1243">
        <v>-5.10848913327004</v>
      </c>
      <c r="Q1243" t="s">
        <v>131</v>
      </c>
      <c r="R1243" t="s">
        <v>136</v>
      </c>
      <c r="S1243" t="s">
        <v>136</v>
      </c>
      <c r="T1243" t="s">
        <v>136</v>
      </c>
      <c r="U1243" t="s">
        <v>136</v>
      </c>
      <c r="V1243" t="s">
        <v>136</v>
      </c>
      <c r="W1243" t="s">
        <v>136</v>
      </c>
      <c r="X1243" t="s">
        <v>136</v>
      </c>
      <c r="Y1243" t="s">
        <v>6074</v>
      </c>
      <c r="Z1243" t="s">
        <v>136</v>
      </c>
      <c r="AA1243" t="s">
        <v>164</v>
      </c>
      <c r="AB1243" t="s">
        <v>165</v>
      </c>
      <c r="AC1243" t="s">
        <v>6075</v>
      </c>
      <c r="AD1243" t="s">
        <v>136</v>
      </c>
    </row>
    <row r="1244" spans="1:30">
      <c r="A1244" t="s">
        <v>6076</v>
      </c>
      <c r="B1244" t="s">
        <v>136</v>
      </c>
      <c r="C1244" s="3">
        <v>2.318481</v>
      </c>
      <c r="D1244" s="3">
        <v>51</v>
      </c>
      <c r="E1244" s="3">
        <v>3.11198</v>
      </c>
      <c r="F1244" s="3">
        <v>61</v>
      </c>
      <c r="G1244" s="3">
        <v>4.236105</v>
      </c>
      <c r="H1244" s="3">
        <v>102</v>
      </c>
      <c r="I1244" s="3">
        <v>0</v>
      </c>
      <c r="J1244" s="3">
        <v>0</v>
      </c>
      <c r="K1244" s="3">
        <v>0.06229</v>
      </c>
      <c r="L1244" s="3">
        <v>2</v>
      </c>
      <c r="M1244" s="3">
        <v>0.877348999999999</v>
      </c>
      <c r="N1244">
        <v>21</v>
      </c>
      <c r="O1244">
        <v>0.00606299663549738</v>
      </c>
      <c r="P1244">
        <v>-3.27649743163902</v>
      </c>
      <c r="Q1244" t="s">
        <v>131</v>
      </c>
      <c r="R1244" t="s">
        <v>136</v>
      </c>
      <c r="S1244" t="s">
        <v>136</v>
      </c>
      <c r="T1244" t="s">
        <v>136</v>
      </c>
      <c r="U1244" t="s">
        <v>136</v>
      </c>
      <c r="V1244" t="s">
        <v>136</v>
      </c>
      <c r="W1244" t="s">
        <v>136</v>
      </c>
      <c r="X1244" t="s">
        <v>136</v>
      </c>
      <c r="Y1244" t="s">
        <v>136</v>
      </c>
      <c r="Z1244" t="s">
        <v>136</v>
      </c>
      <c r="AA1244" t="s">
        <v>136</v>
      </c>
      <c r="AB1244" t="s">
        <v>136</v>
      </c>
      <c r="AC1244" t="s">
        <v>136</v>
      </c>
      <c r="AD1244" t="s">
        <v>136</v>
      </c>
    </row>
    <row r="1245" spans="1:30">
      <c r="A1245" t="s">
        <v>6077</v>
      </c>
      <c r="B1245" t="s">
        <v>6077</v>
      </c>
      <c r="C1245" s="3">
        <v>4.474449</v>
      </c>
      <c r="D1245" s="3">
        <v>59</v>
      </c>
      <c r="E1245" s="3">
        <v>8.074932</v>
      </c>
      <c r="F1245" s="3">
        <v>94</v>
      </c>
      <c r="G1245" s="3">
        <v>2.711422</v>
      </c>
      <c r="H1245" s="3">
        <v>39</v>
      </c>
      <c r="I1245" s="3">
        <v>0.930356</v>
      </c>
      <c r="J1245" s="3">
        <v>14</v>
      </c>
      <c r="K1245" s="3">
        <v>0.259173</v>
      </c>
      <c r="L1245" s="3">
        <v>4</v>
      </c>
      <c r="M1245" s="3">
        <v>1.115429</v>
      </c>
      <c r="N1245">
        <v>16</v>
      </c>
      <c r="O1245">
        <v>0.000419591606506976</v>
      </c>
      <c r="P1245">
        <v>-3.21327260002336</v>
      </c>
      <c r="Q1245" t="s">
        <v>131</v>
      </c>
      <c r="R1245" t="s">
        <v>136</v>
      </c>
      <c r="S1245" t="s">
        <v>136</v>
      </c>
      <c r="T1245" t="s">
        <v>136</v>
      </c>
      <c r="U1245" t="s">
        <v>6078</v>
      </c>
      <c r="V1245" t="s">
        <v>136</v>
      </c>
      <c r="W1245" t="s">
        <v>136</v>
      </c>
      <c r="X1245" t="s">
        <v>136</v>
      </c>
      <c r="Y1245" t="s">
        <v>6079</v>
      </c>
      <c r="Z1245" t="s">
        <v>136</v>
      </c>
      <c r="AA1245" t="s">
        <v>164</v>
      </c>
      <c r="AB1245" t="s">
        <v>165</v>
      </c>
      <c r="AC1245" t="s">
        <v>6080</v>
      </c>
      <c r="AD1245" t="s">
        <v>136</v>
      </c>
    </row>
    <row r="1246" spans="1:30">
      <c r="A1246" t="s">
        <v>6081</v>
      </c>
      <c r="B1246" t="s">
        <v>6081</v>
      </c>
      <c r="C1246" s="3">
        <v>2.905227</v>
      </c>
      <c r="D1246" s="3">
        <v>335</v>
      </c>
      <c r="E1246" s="3">
        <v>5.860812</v>
      </c>
      <c r="F1246" s="3">
        <v>599</v>
      </c>
      <c r="G1246" s="3">
        <v>4.047859</v>
      </c>
      <c r="H1246" s="3">
        <v>501</v>
      </c>
      <c r="I1246" s="3">
        <v>0.938384</v>
      </c>
      <c r="J1246" s="3">
        <v>118</v>
      </c>
      <c r="K1246" s="3">
        <v>0.614869</v>
      </c>
      <c r="L1246" s="3">
        <v>83</v>
      </c>
      <c r="M1246" s="3">
        <v>1.480752</v>
      </c>
      <c r="N1246">
        <v>179</v>
      </c>
      <c r="O1246" s="16">
        <v>5.85888207266184e-5</v>
      </c>
      <c r="P1246">
        <v>-2.7463486405455</v>
      </c>
      <c r="Q1246" t="s">
        <v>131</v>
      </c>
      <c r="R1246" t="s">
        <v>254</v>
      </c>
      <c r="S1246" t="s">
        <v>255</v>
      </c>
      <c r="T1246" t="s">
        <v>2185</v>
      </c>
      <c r="U1246" t="s">
        <v>6082</v>
      </c>
      <c r="V1246" t="s">
        <v>264</v>
      </c>
      <c r="W1246" t="s">
        <v>190</v>
      </c>
      <c r="X1246" t="s">
        <v>191</v>
      </c>
      <c r="Y1246" t="s">
        <v>1318</v>
      </c>
      <c r="Z1246" t="s">
        <v>2516</v>
      </c>
      <c r="AA1246" t="s">
        <v>164</v>
      </c>
      <c r="AB1246" t="s">
        <v>165</v>
      </c>
      <c r="AC1246" t="s">
        <v>6083</v>
      </c>
      <c r="AD1246" t="s">
        <v>2189</v>
      </c>
    </row>
    <row r="1247" spans="1:30">
      <c r="A1247" t="s">
        <v>6084</v>
      </c>
      <c r="B1247" t="s">
        <v>6084</v>
      </c>
      <c r="C1247" s="3">
        <v>2.559031</v>
      </c>
      <c r="D1247" s="3">
        <v>110</v>
      </c>
      <c r="E1247" s="3">
        <v>0.49475</v>
      </c>
      <c r="F1247" s="3">
        <v>19</v>
      </c>
      <c r="G1247" s="3">
        <v>4.19672</v>
      </c>
      <c r="H1247" s="3">
        <v>193</v>
      </c>
      <c r="I1247" s="3">
        <v>14.534202</v>
      </c>
      <c r="J1247" s="3">
        <v>675</v>
      </c>
      <c r="K1247" s="3">
        <v>22.544264</v>
      </c>
      <c r="L1247" s="3">
        <v>1118</v>
      </c>
      <c r="M1247" s="3">
        <v>8.037714</v>
      </c>
      <c r="N1247">
        <v>360</v>
      </c>
      <c r="O1247">
        <v>0.00595293487717414</v>
      </c>
      <c r="P1247">
        <v>2.02407730986952</v>
      </c>
      <c r="Q1247" t="s">
        <v>157</v>
      </c>
      <c r="R1247" t="s">
        <v>136</v>
      </c>
      <c r="S1247" t="s">
        <v>136</v>
      </c>
      <c r="T1247" t="s">
        <v>136</v>
      </c>
      <c r="U1247" t="s">
        <v>6085</v>
      </c>
      <c r="V1247" t="s">
        <v>432</v>
      </c>
      <c r="W1247" t="s">
        <v>594</v>
      </c>
      <c r="X1247" t="s">
        <v>165</v>
      </c>
      <c r="Y1247" t="s">
        <v>6086</v>
      </c>
      <c r="Z1247" t="s">
        <v>136</v>
      </c>
      <c r="AA1247" t="s">
        <v>164</v>
      </c>
      <c r="AB1247" t="s">
        <v>165</v>
      </c>
      <c r="AC1247" t="s">
        <v>6087</v>
      </c>
      <c r="AD1247" t="s">
        <v>136</v>
      </c>
    </row>
    <row r="1248" spans="1:30">
      <c r="A1248" t="s">
        <v>6088</v>
      </c>
      <c r="B1248" t="s">
        <v>6088</v>
      </c>
      <c r="C1248" s="3">
        <v>3.737691</v>
      </c>
      <c r="D1248" s="3">
        <v>101</v>
      </c>
      <c r="E1248" s="3">
        <v>5.634903</v>
      </c>
      <c r="F1248" s="3">
        <v>134</v>
      </c>
      <c r="G1248" s="3">
        <v>3.471402</v>
      </c>
      <c r="H1248" s="3">
        <v>100</v>
      </c>
      <c r="I1248" s="3">
        <v>1.469733</v>
      </c>
      <c r="J1248" s="3">
        <v>43</v>
      </c>
      <c r="K1248" s="3">
        <v>0.780098</v>
      </c>
      <c r="L1248" s="3">
        <v>25</v>
      </c>
      <c r="M1248" s="3">
        <v>2.610695</v>
      </c>
      <c r="N1248">
        <v>73</v>
      </c>
      <c r="O1248">
        <v>0.00715749490687622</v>
      </c>
      <c r="P1248">
        <v>-2.0587626066788</v>
      </c>
      <c r="Q1248" t="s">
        <v>131</v>
      </c>
      <c r="R1248" t="s">
        <v>136</v>
      </c>
      <c r="S1248" t="s">
        <v>136</v>
      </c>
      <c r="T1248" t="s">
        <v>6089</v>
      </c>
      <c r="U1248" t="s">
        <v>6090</v>
      </c>
      <c r="V1248" t="s">
        <v>136</v>
      </c>
      <c r="W1248" t="s">
        <v>412</v>
      </c>
      <c r="X1248" t="s">
        <v>413</v>
      </c>
      <c r="Y1248" t="s">
        <v>6091</v>
      </c>
      <c r="Z1248" t="s">
        <v>6092</v>
      </c>
      <c r="AA1248" t="s">
        <v>164</v>
      </c>
      <c r="AB1248" t="s">
        <v>165</v>
      </c>
      <c r="AC1248" t="s">
        <v>6093</v>
      </c>
      <c r="AD1248" t="s">
        <v>4353</v>
      </c>
    </row>
    <row r="1249" spans="1:30">
      <c r="A1249" t="s">
        <v>6094</v>
      </c>
      <c r="B1249" t="s">
        <v>6094</v>
      </c>
      <c r="C1249" s="3">
        <v>3.550316</v>
      </c>
      <c r="D1249" s="3">
        <v>205</v>
      </c>
      <c r="E1249" s="3">
        <v>23.633692</v>
      </c>
      <c r="F1249" s="3">
        <v>1206</v>
      </c>
      <c r="G1249" s="3">
        <v>6.147553</v>
      </c>
      <c r="H1249" s="3">
        <v>380</v>
      </c>
      <c r="I1249" s="3">
        <v>1.230094</v>
      </c>
      <c r="J1249" s="3">
        <v>77</v>
      </c>
      <c r="K1249" s="3">
        <v>1.414002</v>
      </c>
      <c r="L1249" s="3">
        <v>95</v>
      </c>
      <c r="M1249" s="3">
        <v>1.279532</v>
      </c>
      <c r="N1249">
        <v>77</v>
      </c>
      <c r="O1249" s="16">
        <v>2.50721614774835e-5</v>
      </c>
      <c r="P1249">
        <v>-3.73433792194413</v>
      </c>
      <c r="Q1249" t="s">
        <v>131</v>
      </c>
      <c r="R1249" t="s">
        <v>190</v>
      </c>
      <c r="S1249" t="s">
        <v>191</v>
      </c>
      <c r="T1249" t="s">
        <v>262</v>
      </c>
      <c r="U1249" t="s">
        <v>6095</v>
      </c>
      <c r="V1249" t="s">
        <v>136</v>
      </c>
      <c r="W1249" t="s">
        <v>190</v>
      </c>
      <c r="X1249" t="s">
        <v>191</v>
      </c>
      <c r="Y1249" t="s">
        <v>265</v>
      </c>
      <c r="Z1249" t="s">
        <v>6096</v>
      </c>
      <c r="AA1249" t="s">
        <v>83</v>
      </c>
      <c r="AB1249" t="s">
        <v>191</v>
      </c>
      <c r="AC1249" t="s">
        <v>6097</v>
      </c>
      <c r="AD1249" t="s">
        <v>195</v>
      </c>
    </row>
    <row r="1250" spans="1:30">
      <c r="A1250" t="s">
        <v>6098</v>
      </c>
      <c r="B1250" t="s">
        <v>6098</v>
      </c>
      <c r="C1250" s="3">
        <v>3.935455</v>
      </c>
      <c r="D1250" s="3">
        <v>171</v>
      </c>
      <c r="E1250" s="3">
        <v>0.59956</v>
      </c>
      <c r="F1250" s="3">
        <v>24</v>
      </c>
      <c r="G1250" s="3">
        <v>1.248118</v>
      </c>
      <c r="H1250" s="3">
        <v>59</v>
      </c>
      <c r="I1250" s="3">
        <v>9.820986</v>
      </c>
      <c r="J1250" s="3">
        <v>463</v>
      </c>
      <c r="K1250" s="3">
        <v>41.302574</v>
      </c>
      <c r="L1250" s="3">
        <v>2077</v>
      </c>
      <c r="M1250" s="3">
        <v>6.826313</v>
      </c>
      <c r="N1250">
        <v>310</v>
      </c>
      <c r="O1250">
        <v>0.0024534969062601</v>
      </c>
      <c r="P1250">
        <v>2.61921254636458</v>
      </c>
      <c r="Q1250" t="s">
        <v>157</v>
      </c>
      <c r="R1250" t="s">
        <v>136</v>
      </c>
      <c r="S1250" t="s">
        <v>136</v>
      </c>
      <c r="T1250" t="s">
        <v>6099</v>
      </c>
      <c r="U1250" t="s">
        <v>6100</v>
      </c>
      <c r="V1250" t="s">
        <v>136</v>
      </c>
      <c r="W1250" t="s">
        <v>254</v>
      </c>
      <c r="X1250" t="s">
        <v>255</v>
      </c>
      <c r="Y1250" t="s">
        <v>911</v>
      </c>
      <c r="Z1250" t="s">
        <v>6101</v>
      </c>
      <c r="AA1250" t="s">
        <v>164</v>
      </c>
      <c r="AB1250" t="s">
        <v>165</v>
      </c>
      <c r="AC1250" t="s">
        <v>6102</v>
      </c>
      <c r="AD1250" t="s">
        <v>914</v>
      </c>
    </row>
    <row r="1251" spans="1:30">
      <c r="A1251" t="s">
        <v>6103</v>
      </c>
      <c r="B1251" t="s">
        <v>6103</v>
      </c>
      <c r="C1251" s="3">
        <v>3.797038</v>
      </c>
      <c r="D1251" s="3">
        <v>58</v>
      </c>
      <c r="E1251" s="3">
        <v>1.101202</v>
      </c>
      <c r="F1251" s="3">
        <v>15</v>
      </c>
      <c r="G1251" s="3">
        <v>1.682942</v>
      </c>
      <c r="H1251" s="3">
        <v>28</v>
      </c>
      <c r="I1251" s="3">
        <v>28.051418</v>
      </c>
      <c r="J1251" s="3">
        <v>461</v>
      </c>
      <c r="K1251" s="3">
        <v>48.144508</v>
      </c>
      <c r="L1251" s="3">
        <v>845</v>
      </c>
      <c r="M1251" s="3">
        <v>16.838093</v>
      </c>
      <c r="N1251">
        <v>267</v>
      </c>
      <c r="O1251" s="16">
        <v>5.32251176388335e-7</v>
      </c>
      <c r="P1251">
        <v>3.10679124636809</v>
      </c>
      <c r="Q1251" t="s">
        <v>157</v>
      </c>
      <c r="R1251" t="s">
        <v>186</v>
      </c>
      <c r="S1251" t="s">
        <v>187</v>
      </c>
      <c r="T1251" t="s">
        <v>4515</v>
      </c>
      <c r="U1251" t="s">
        <v>6104</v>
      </c>
      <c r="V1251" t="s">
        <v>439</v>
      </c>
      <c r="W1251" t="s">
        <v>186</v>
      </c>
      <c r="X1251" t="s">
        <v>187</v>
      </c>
      <c r="Y1251" t="s">
        <v>4517</v>
      </c>
      <c r="Z1251" t="s">
        <v>4518</v>
      </c>
      <c r="AA1251" t="s">
        <v>209</v>
      </c>
      <c r="AB1251" t="s">
        <v>187</v>
      </c>
      <c r="AC1251" t="s">
        <v>4519</v>
      </c>
      <c r="AD1251" t="s">
        <v>4520</v>
      </c>
    </row>
    <row r="1252" spans="1:30">
      <c r="A1252" t="s">
        <v>6105</v>
      </c>
      <c r="B1252" t="s">
        <v>6105</v>
      </c>
      <c r="C1252" s="3">
        <v>66.356361</v>
      </c>
      <c r="D1252" s="3">
        <v>5247</v>
      </c>
      <c r="E1252" s="3">
        <v>156.133438</v>
      </c>
      <c r="F1252" s="3">
        <v>10936</v>
      </c>
      <c r="G1252" s="3">
        <v>62.170937</v>
      </c>
      <c r="H1252" s="3">
        <v>5271</v>
      </c>
      <c r="I1252" s="3">
        <v>11.396738</v>
      </c>
      <c r="J1252" s="3">
        <v>978</v>
      </c>
      <c r="K1252" s="3">
        <v>6.516798</v>
      </c>
      <c r="L1252" s="3">
        <v>597</v>
      </c>
      <c r="M1252" s="3">
        <v>17.560513</v>
      </c>
      <c r="N1252">
        <v>1450</v>
      </c>
      <c r="O1252" s="16">
        <v>7.25495723709643e-7</v>
      </c>
      <c r="P1252">
        <v>-3.65613921761543</v>
      </c>
      <c r="Q1252" t="s">
        <v>131</v>
      </c>
      <c r="R1252" t="s">
        <v>241</v>
      </c>
      <c r="S1252" t="s">
        <v>242</v>
      </c>
      <c r="T1252" t="s">
        <v>6106</v>
      </c>
      <c r="U1252" t="s">
        <v>6107</v>
      </c>
      <c r="V1252" t="s">
        <v>329</v>
      </c>
      <c r="W1252" t="s">
        <v>241</v>
      </c>
      <c r="X1252" t="s">
        <v>242</v>
      </c>
      <c r="Y1252" t="s">
        <v>6108</v>
      </c>
      <c r="Z1252" t="s">
        <v>6109</v>
      </c>
      <c r="AA1252" t="s">
        <v>248</v>
      </c>
      <c r="AB1252" t="s">
        <v>242</v>
      </c>
      <c r="AC1252" t="s">
        <v>6110</v>
      </c>
      <c r="AD1252" t="s">
        <v>6111</v>
      </c>
    </row>
    <row r="1253" spans="1:30">
      <c r="A1253" t="s">
        <v>6112</v>
      </c>
      <c r="B1253" t="s">
        <v>6112</v>
      </c>
      <c r="C1253" s="3">
        <v>0.575598</v>
      </c>
      <c r="D1253" s="3">
        <v>28</v>
      </c>
      <c r="E1253" s="3">
        <v>0.188875</v>
      </c>
      <c r="F1253" s="3">
        <v>9</v>
      </c>
      <c r="G1253" s="3">
        <v>0.290147</v>
      </c>
      <c r="H1253" s="3">
        <v>15</v>
      </c>
      <c r="I1253" s="3">
        <v>21.170349</v>
      </c>
      <c r="J1253" s="3">
        <v>1101</v>
      </c>
      <c r="K1253" s="3">
        <v>3.301469</v>
      </c>
      <c r="L1253" s="3">
        <v>184</v>
      </c>
      <c r="M1253" s="3">
        <v>9.378329</v>
      </c>
      <c r="N1253">
        <v>470</v>
      </c>
      <c r="O1253" s="16">
        <v>3.72376482235707e-8</v>
      </c>
      <c r="P1253">
        <v>4.05732849563212</v>
      </c>
      <c r="Q1253" t="s">
        <v>157</v>
      </c>
      <c r="R1253" t="s">
        <v>371</v>
      </c>
      <c r="S1253" t="s">
        <v>293</v>
      </c>
      <c r="T1253" t="s">
        <v>1149</v>
      </c>
      <c r="U1253" t="s">
        <v>6113</v>
      </c>
      <c r="V1253" t="s">
        <v>136</v>
      </c>
      <c r="W1253" t="s">
        <v>1151</v>
      </c>
      <c r="X1253" t="s">
        <v>1152</v>
      </c>
      <c r="Y1253" t="s">
        <v>806</v>
      </c>
      <c r="Z1253" t="s">
        <v>6114</v>
      </c>
      <c r="AA1253" t="s">
        <v>164</v>
      </c>
      <c r="AB1253" t="s">
        <v>165</v>
      </c>
      <c r="AC1253" t="s">
        <v>6115</v>
      </c>
      <c r="AD1253" t="s">
        <v>1155</v>
      </c>
    </row>
    <row r="1254" spans="1:30">
      <c r="A1254" t="s">
        <v>6116</v>
      </c>
      <c r="B1254" t="s">
        <v>136</v>
      </c>
      <c r="C1254" s="3">
        <v>0</v>
      </c>
      <c r="D1254" s="3">
        <v>0</v>
      </c>
      <c r="E1254" s="3">
        <v>0</v>
      </c>
      <c r="F1254" s="3">
        <v>0</v>
      </c>
      <c r="G1254" s="3">
        <v>0</v>
      </c>
      <c r="H1254" s="3">
        <v>0</v>
      </c>
      <c r="I1254" s="3">
        <v>2.965256</v>
      </c>
      <c r="J1254" s="3">
        <v>69</v>
      </c>
      <c r="K1254" s="3">
        <v>1.962693</v>
      </c>
      <c r="L1254" s="3">
        <v>45</v>
      </c>
      <c r="M1254" s="3">
        <v>3.92349999999999</v>
      </c>
      <c r="N1254">
        <v>85</v>
      </c>
      <c r="O1254" s="16">
        <v>1.2364865394723e-6</v>
      </c>
      <c r="P1254">
        <v>6.12217617881501</v>
      </c>
      <c r="Q1254" t="s">
        <v>157</v>
      </c>
      <c r="R1254" t="s">
        <v>136</v>
      </c>
      <c r="S1254" t="s">
        <v>136</v>
      </c>
      <c r="T1254" t="s">
        <v>136</v>
      </c>
      <c r="U1254" t="s">
        <v>136</v>
      </c>
      <c r="V1254" t="s">
        <v>136</v>
      </c>
      <c r="W1254" t="s">
        <v>136</v>
      </c>
      <c r="X1254" t="s">
        <v>136</v>
      </c>
      <c r="Y1254" t="s">
        <v>136</v>
      </c>
      <c r="Z1254" t="s">
        <v>136</v>
      </c>
      <c r="AA1254" t="s">
        <v>136</v>
      </c>
      <c r="AB1254" t="s">
        <v>136</v>
      </c>
      <c r="AC1254" t="s">
        <v>136</v>
      </c>
      <c r="AD1254" t="s">
        <v>136</v>
      </c>
    </row>
    <row r="1255" spans="1:30">
      <c r="A1255" t="s">
        <v>6117</v>
      </c>
      <c r="B1255" t="s">
        <v>6117</v>
      </c>
      <c r="C1255" s="3">
        <v>0.229848</v>
      </c>
      <c r="D1255" s="3">
        <v>31</v>
      </c>
      <c r="E1255" s="3">
        <v>0.270968</v>
      </c>
      <c r="F1255" s="3">
        <v>32</v>
      </c>
      <c r="G1255" s="3">
        <v>0.441899</v>
      </c>
      <c r="H1255" s="3">
        <v>63</v>
      </c>
      <c r="I1255" s="3">
        <v>5.69203</v>
      </c>
      <c r="J1255" s="3">
        <v>809</v>
      </c>
      <c r="K1255" s="3">
        <v>2.521578</v>
      </c>
      <c r="L1255" s="3">
        <v>383</v>
      </c>
      <c r="M1255" s="3">
        <v>2.135296</v>
      </c>
      <c r="N1255">
        <v>292</v>
      </c>
      <c r="O1255" s="16">
        <v>1.78026672470325e-5</v>
      </c>
      <c r="P1255">
        <v>2.60186034444562</v>
      </c>
      <c r="Q1255" t="s">
        <v>157</v>
      </c>
      <c r="R1255" t="s">
        <v>594</v>
      </c>
      <c r="S1255" t="s">
        <v>165</v>
      </c>
      <c r="T1255" t="s">
        <v>6118</v>
      </c>
      <c r="U1255" t="s">
        <v>6119</v>
      </c>
      <c r="V1255" t="s">
        <v>136</v>
      </c>
      <c r="W1255" t="s">
        <v>136</v>
      </c>
      <c r="X1255" t="s">
        <v>136</v>
      </c>
      <c r="Y1255" t="s">
        <v>596</v>
      </c>
      <c r="Z1255" t="s">
        <v>6120</v>
      </c>
      <c r="AA1255" t="s">
        <v>164</v>
      </c>
      <c r="AB1255" t="s">
        <v>165</v>
      </c>
      <c r="AC1255" t="s">
        <v>6121</v>
      </c>
      <c r="AD1255" t="s">
        <v>6122</v>
      </c>
    </row>
    <row r="1256" spans="1:30">
      <c r="A1256" t="s">
        <v>6123</v>
      </c>
      <c r="B1256" t="s">
        <v>6123</v>
      </c>
      <c r="C1256" s="3">
        <v>27.102873</v>
      </c>
      <c r="D1256" s="3">
        <v>1143</v>
      </c>
      <c r="E1256" s="3">
        <v>44.886364</v>
      </c>
      <c r="F1256" s="3">
        <v>1676</v>
      </c>
      <c r="G1256" s="3">
        <v>35.050724</v>
      </c>
      <c r="H1256" s="3">
        <v>1584</v>
      </c>
      <c r="I1256" s="3">
        <v>7.601211</v>
      </c>
      <c r="J1256" s="3">
        <v>348</v>
      </c>
      <c r="K1256" s="3">
        <v>4.736066</v>
      </c>
      <c r="L1256" s="3">
        <v>232</v>
      </c>
      <c r="M1256" s="3">
        <v>10.700914</v>
      </c>
      <c r="N1256">
        <v>471</v>
      </c>
      <c r="O1256" s="16">
        <v>2.45525547174603e-6</v>
      </c>
      <c r="P1256">
        <v>-2.88465947293054</v>
      </c>
      <c r="Q1256" t="s">
        <v>131</v>
      </c>
      <c r="R1256" t="s">
        <v>218</v>
      </c>
      <c r="S1256" t="s">
        <v>219</v>
      </c>
      <c r="T1256" t="s">
        <v>136</v>
      </c>
      <c r="U1256" t="s">
        <v>6124</v>
      </c>
      <c r="V1256" t="s">
        <v>1260</v>
      </c>
      <c r="W1256" t="s">
        <v>218</v>
      </c>
      <c r="X1256" t="s">
        <v>219</v>
      </c>
      <c r="Y1256" t="s">
        <v>6125</v>
      </c>
      <c r="Z1256" t="s">
        <v>6126</v>
      </c>
      <c r="AA1256" t="s">
        <v>686</v>
      </c>
      <c r="AB1256" t="s">
        <v>219</v>
      </c>
      <c r="AC1256" t="s">
        <v>6127</v>
      </c>
      <c r="AD1256" t="s">
        <v>136</v>
      </c>
    </row>
    <row r="1257" spans="1:30">
      <c r="A1257" t="s">
        <v>6128</v>
      </c>
      <c r="B1257" t="s">
        <v>6128</v>
      </c>
      <c r="C1257" s="3">
        <v>2.402225</v>
      </c>
      <c r="D1257" s="3">
        <v>48</v>
      </c>
      <c r="E1257" s="3">
        <v>0.534673</v>
      </c>
      <c r="F1257" s="3">
        <v>10</v>
      </c>
      <c r="G1257" s="3">
        <v>2.244467</v>
      </c>
      <c r="H1257" s="3">
        <v>48</v>
      </c>
      <c r="I1257" s="3">
        <v>9.157843</v>
      </c>
      <c r="J1257" s="3">
        <v>197</v>
      </c>
      <c r="K1257" s="3">
        <v>19.795679</v>
      </c>
      <c r="L1257" s="3">
        <v>454</v>
      </c>
      <c r="M1257" s="3">
        <v>11.095901</v>
      </c>
      <c r="N1257">
        <v>230</v>
      </c>
      <c r="O1257">
        <v>0.000232053750374384</v>
      </c>
      <c r="P1257">
        <v>2.31784220861516</v>
      </c>
      <c r="Q1257" t="s">
        <v>157</v>
      </c>
      <c r="R1257" t="s">
        <v>186</v>
      </c>
      <c r="S1257" t="s">
        <v>187</v>
      </c>
      <c r="T1257" t="s">
        <v>437</v>
      </c>
      <c r="U1257" t="s">
        <v>6129</v>
      </c>
      <c r="V1257" t="s">
        <v>439</v>
      </c>
      <c r="W1257" t="s">
        <v>186</v>
      </c>
      <c r="X1257" t="s">
        <v>187</v>
      </c>
      <c r="Y1257" t="s">
        <v>6130</v>
      </c>
      <c r="Z1257" t="s">
        <v>6131</v>
      </c>
      <c r="AA1257" t="s">
        <v>209</v>
      </c>
      <c r="AB1257" t="s">
        <v>187</v>
      </c>
      <c r="AC1257" t="s">
        <v>313</v>
      </c>
      <c r="AD1257" t="s">
        <v>443</v>
      </c>
    </row>
    <row r="1258" spans="1:30">
      <c r="A1258" t="s">
        <v>6132</v>
      </c>
      <c r="B1258" t="s">
        <v>136</v>
      </c>
      <c r="C1258" s="3">
        <v>1.244981</v>
      </c>
      <c r="D1258" s="3">
        <v>48</v>
      </c>
      <c r="E1258" s="3">
        <v>0.525199</v>
      </c>
      <c r="F1258" s="3">
        <v>18</v>
      </c>
      <c r="G1258" s="3">
        <v>1.303792</v>
      </c>
      <c r="H1258" s="3">
        <v>54</v>
      </c>
      <c r="I1258" s="3">
        <v>8.66351</v>
      </c>
      <c r="J1258" s="3">
        <v>357</v>
      </c>
      <c r="K1258" s="3">
        <v>7.38587</v>
      </c>
      <c r="L1258" s="3">
        <v>325</v>
      </c>
      <c r="M1258" s="3">
        <v>7.52898</v>
      </c>
      <c r="N1258">
        <v>299</v>
      </c>
      <c r="O1258" s="16">
        <v>2.73783153470588e-8</v>
      </c>
      <c r="P1258">
        <v>2.28163221773779</v>
      </c>
      <c r="Q1258" t="s">
        <v>157</v>
      </c>
      <c r="R1258" t="s">
        <v>136</v>
      </c>
      <c r="S1258" t="s">
        <v>136</v>
      </c>
      <c r="T1258" t="s">
        <v>136</v>
      </c>
      <c r="U1258" t="s">
        <v>136</v>
      </c>
      <c r="V1258" t="s">
        <v>136</v>
      </c>
      <c r="W1258" t="s">
        <v>136</v>
      </c>
      <c r="X1258" t="s">
        <v>136</v>
      </c>
      <c r="Y1258" t="s">
        <v>136</v>
      </c>
      <c r="Z1258" t="s">
        <v>136</v>
      </c>
      <c r="AA1258" t="s">
        <v>136</v>
      </c>
      <c r="AB1258" t="s">
        <v>136</v>
      </c>
      <c r="AC1258" t="s">
        <v>136</v>
      </c>
      <c r="AD1258" t="s">
        <v>136</v>
      </c>
    </row>
    <row r="1259" spans="1:30">
      <c r="A1259" t="s">
        <v>6133</v>
      </c>
      <c r="B1259" t="s">
        <v>6133</v>
      </c>
      <c r="C1259" s="3">
        <v>0.834939</v>
      </c>
      <c r="D1259" s="3">
        <v>79</v>
      </c>
      <c r="E1259" s="3">
        <v>0</v>
      </c>
      <c r="F1259" s="3">
        <v>0</v>
      </c>
      <c r="G1259" s="3">
        <v>0.942658</v>
      </c>
      <c r="H1259" s="3">
        <v>96</v>
      </c>
      <c r="I1259" s="3">
        <v>10.77782</v>
      </c>
      <c r="J1259" s="3">
        <v>1104</v>
      </c>
      <c r="K1259" s="3">
        <v>9.547779</v>
      </c>
      <c r="L1259" s="3">
        <v>1045</v>
      </c>
      <c r="M1259" s="3">
        <v>8.922043</v>
      </c>
      <c r="N1259">
        <v>880</v>
      </c>
      <c r="O1259">
        <v>0.00184261516141732</v>
      </c>
      <c r="P1259">
        <v>3.19166004684735</v>
      </c>
      <c r="Q1259" t="s">
        <v>157</v>
      </c>
      <c r="R1259" t="s">
        <v>241</v>
      </c>
      <c r="S1259" t="s">
        <v>242</v>
      </c>
      <c r="T1259" t="s">
        <v>6134</v>
      </c>
      <c r="U1259" t="s">
        <v>6135</v>
      </c>
      <c r="V1259" t="s">
        <v>329</v>
      </c>
      <c r="W1259" t="s">
        <v>241</v>
      </c>
      <c r="X1259" t="s">
        <v>242</v>
      </c>
      <c r="Y1259" t="s">
        <v>6136</v>
      </c>
      <c r="Z1259" t="s">
        <v>6137</v>
      </c>
      <c r="AA1259" t="s">
        <v>248</v>
      </c>
      <c r="AB1259" t="s">
        <v>242</v>
      </c>
      <c r="AC1259" t="s">
        <v>6138</v>
      </c>
      <c r="AD1259" t="s">
        <v>6139</v>
      </c>
    </row>
    <row r="1260" spans="1:30">
      <c r="A1260" t="s">
        <v>6140</v>
      </c>
      <c r="B1260" t="s">
        <v>6140</v>
      </c>
      <c r="C1260" s="3">
        <v>2.500719</v>
      </c>
      <c r="D1260" s="3">
        <v>255</v>
      </c>
      <c r="E1260" s="3">
        <v>0.324479</v>
      </c>
      <c r="F1260" s="3">
        <v>30</v>
      </c>
      <c r="G1260" s="3">
        <v>1.812568</v>
      </c>
      <c r="H1260" s="3">
        <v>198</v>
      </c>
      <c r="I1260" s="3">
        <v>4.721143</v>
      </c>
      <c r="J1260" s="3">
        <v>521</v>
      </c>
      <c r="K1260" s="3">
        <v>44.829411</v>
      </c>
      <c r="L1260" s="3">
        <v>5282</v>
      </c>
      <c r="M1260" s="3">
        <v>20.869467</v>
      </c>
      <c r="N1260">
        <v>2217</v>
      </c>
      <c r="O1260">
        <v>0.000215762853138715</v>
      </c>
      <c r="P1260">
        <v>3.20320447810345</v>
      </c>
      <c r="Q1260" t="s">
        <v>157</v>
      </c>
      <c r="R1260" t="s">
        <v>170</v>
      </c>
      <c r="S1260" t="s">
        <v>171</v>
      </c>
      <c r="T1260" t="s">
        <v>2754</v>
      </c>
      <c r="U1260" t="s">
        <v>136</v>
      </c>
      <c r="V1260" t="s">
        <v>136</v>
      </c>
      <c r="W1260" t="s">
        <v>190</v>
      </c>
      <c r="X1260" t="s">
        <v>191</v>
      </c>
      <c r="Y1260" t="s">
        <v>670</v>
      </c>
      <c r="Z1260" t="s">
        <v>671</v>
      </c>
      <c r="AA1260" t="s">
        <v>164</v>
      </c>
      <c r="AB1260" t="s">
        <v>165</v>
      </c>
      <c r="AC1260" t="s">
        <v>2757</v>
      </c>
      <c r="AD1260" t="s">
        <v>2758</v>
      </c>
    </row>
    <row r="1261" spans="1:30">
      <c r="A1261" t="s">
        <v>6141</v>
      </c>
      <c r="B1261" t="s">
        <v>6141</v>
      </c>
      <c r="C1261" s="3">
        <v>0.092194</v>
      </c>
      <c r="D1261" s="3">
        <v>11</v>
      </c>
      <c r="E1261" s="3">
        <v>0</v>
      </c>
      <c r="F1261" s="3">
        <v>0</v>
      </c>
      <c r="G1261" s="3">
        <v>0.032354</v>
      </c>
      <c r="H1261" s="3">
        <v>4</v>
      </c>
      <c r="I1261" s="3">
        <v>0.871056</v>
      </c>
      <c r="J1261" s="3">
        <v>109</v>
      </c>
      <c r="K1261" s="3">
        <v>2.566848</v>
      </c>
      <c r="L1261" s="3">
        <v>343</v>
      </c>
      <c r="M1261" s="3">
        <v>0.295973</v>
      </c>
      <c r="N1261">
        <v>36</v>
      </c>
      <c r="O1261">
        <v>0.000332704808984298</v>
      </c>
      <c r="P1261">
        <v>3.82947681553661</v>
      </c>
      <c r="Q1261" t="s">
        <v>157</v>
      </c>
      <c r="R1261" t="s">
        <v>1427</v>
      </c>
      <c r="S1261" t="s">
        <v>538</v>
      </c>
      <c r="T1261" t="s">
        <v>6142</v>
      </c>
      <c r="U1261" t="s">
        <v>6143</v>
      </c>
      <c r="V1261" t="s">
        <v>6144</v>
      </c>
      <c r="W1261" t="s">
        <v>1427</v>
      </c>
      <c r="X1261" t="s">
        <v>538</v>
      </c>
      <c r="Y1261" t="s">
        <v>6145</v>
      </c>
      <c r="Z1261" t="s">
        <v>6146</v>
      </c>
      <c r="AA1261" t="s">
        <v>43</v>
      </c>
      <c r="AB1261" t="s">
        <v>538</v>
      </c>
      <c r="AC1261" t="s">
        <v>6147</v>
      </c>
      <c r="AD1261" t="s">
        <v>6148</v>
      </c>
    </row>
    <row r="1262" spans="1:30">
      <c r="A1262" t="s">
        <v>6149</v>
      </c>
      <c r="B1262" t="s">
        <v>6149</v>
      </c>
      <c r="C1262" s="3">
        <v>1.198078</v>
      </c>
      <c r="D1262" s="3">
        <v>78</v>
      </c>
      <c r="E1262" s="3">
        <v>0.580644</v>
      </c>
      <c r="F1262" s="3">
        <v>34</v>
      </c>
      <c r="G1262" s="3">
        <v>1.525321</v>
      </c>
      <c r="H1262" s="3">
        <v>106</v>
      </c>
      <c r="I1262" s="3">
        <v>41.291241</v>
      </c>
      <c r="J1262" s="3">
        <v>2890</v>
      </c>
      <c r="K1262" s="3">
        <v>49.536907</v>
      </c>
      <c r="L1262" s="3">
        <v>3702</v>
      </c>
      <c r="M1262" s="3">
        <v>17.346251</v>
      </c>
      <c r="N1262">
        <v>1169</v>
      </c>
      <c r="O1262" s="16">
        <v>1.80650219842668e-16</v>
      </c>
      <c r="P1262">
        <v>4.27801507097673</v>
      </c>
      <c r="Q1262" t="s">
        <v>157</v>
      </c>
      <c r="R1262" t="s">
        <v>190</v>
      </c>
      <c r="S1262" t="s">
        <v>191</v>
      </c>
      <c r="T1262" t="s">
        <v>6150</v>
      </c>
      <c r="U1262" t="s">
        <v>6151</v>
      </c>
      <c r="V1262" t="s">
        <v>136</v>
      </c>
      <c r="W1262" t="s">
        <v>190</v>
      </c>
      <c r="X1262" t="s">
        <v>191</v>
      </c>
      <c r="Y1262" t="s">
        <v>265</v>
      </c>
      <c r="Z1262" t="s">
        <v>6152</v>
      </c>
      <c r="AA1262" t="s">
        <v>83</v>
      </c>
      <c r="AB1262" t="s">
        <v>191</v>
      </c>
      <c r="AC1262" t="s">
        <v>6153</v>
      </c>
      <c r="AD1262" t="s">
        <v>184</v>
      </c>
    </row>
    <row r="1263" spans="1:30">
      <c r="A1263" t="s">
        <v>6154</v>
      </c>
      <c r="B1263" t="s">
        <v>6154</v>
      </c>
      <c r="C1263" s="3">
        <v>85.722359</v>
      </c>
      <c r="D1263" s="3">
        <v>4649</v>
      </c>
      <c r="E1263" s="3">
        <v>191.155426</v>
      </c>
      <c r="F1263" s="3">
        <v>9183</v>
      </c>
      <c r="G1263" s="3">
        <v>77.081001</v>
      </c>
      <c r="H1263" s="3">
        <v>4482</v>
      </c>
      <c r="I1263" s="3">
        <v>1.470983</v>
      </c>
      <c r="J1263" s="3">
        <v>87</v>
      </c>
      <c r="K1263" s="3">
        <v>5.883395</v>
      </c>
      <c r="L1263" s="3">
        <v>370</v>
      </c>
      <c r="M1263" s="3">
        <v>11.975769</v>
      </c>
      <c r="N1263">
        <v>679</v>
      </c>
      <c r="O1263" s="16">
        <v>9.26848898145483e-8</v>
      </c>
      <c r="P1263">
        <v>-4.59388699739874</v>
      </c>
      <c r="Q1263" t="s">
        <v>131</v>
      </c>
      <c r="R1263" t="s">
        <v>1086</v>
      </c>
      <c r="S1263" t="s">
        <v>1087</v>
      </c>
      <c r="T1263" t="s">
        <v>6155</v>
      </c>
      <c r="U1263" t="s">
        <v>6156</v>
      </c>
      <c r="V1263" t="s">
        <v>136</v>
      </c>
      <c r="W1263" t="s">
        <v>371</v>
      </c>
      <c r="X1263" t="s">
        <v>293</v>
      </c>
      <c r="Y1263" t="s">
        <v>1091</v>
      </c>
      <c r="Z1263" t="s">
        <v>6157</v>
      </c>
      <c r="AA1263" t="s">
        <v>292</v>
      </c>
      <c r="AB1263" t="s">
        <v>293</v>
      </c>
      <c r="AC1263" t="s">
        <v>6158</v>
      </c>
      <c r="AD1263" t="s">
        <v>6159</v>
      </c>
    </row>
    <row r="1264" spans="1:30">
      <c r="A1264" t="s">
        <v>6160</v>
      </c>
      <c r="B1264" t="s">
        <v>136</v>
      </c>
      <c r="C1264" s="3">
        <v>7.858895</v>
      </c>
      <c r="D1264" s="3">
        <v>122</v>
      </c>
      <c r="E1264" s="3">
        <v>7.767842</v>
      </c>
      <c r="F1264" s="3">
        <v>106</v>
      </c>
      <c r="G1264" s="3">
        <v>2.529522</v>
      </c>
      <c r="H1264" s="3">
        <v>42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>
        <v>0</v>
      </c>
      <c r="O1264" s="16">
        <v>3.83485999474314e-11</v>
      </c>
      <c r="P1264">
        <v>-7.74228053621404</v>
      </c>
      <c r="Q1264" t="s">
        <v>131</v>
      </c>
      <c r="R1264" t="s">
        <v>136</v>
      </c>
      <c r="S1264" t="s">
        <v>136</v>
      </c>
      <c r="T1264" t="s">
        <v>136</v>
      </c>
      <c r="U1264" t="s">
        <v>136</v>
      </c>
      <c r="V1264" t="s">
        <v>136</v>
      </c>
      <c r="W1264" t="s">
        <v>136</v>
      </c>
      <c r="X1264" t="s">
        <v>136</v>
      </c>
      <c r="Y1264" t="s">
        <v>136</v>
      </c>
      <c r="Z1264" t="s">
        <v>136</v>
      </c>
      <c r="AA1264" t="s">
        <v>136</v>
      </c>
      <c r="AB1264" t="s">
        <v>136</v>
      </c>
      <c r="AC1264" t="s">
        <v>136</v>
      </c>
      <c r="AD1264" t="s">
        <v>136</v>
      </c>
    </row>
    <row r="1265" spans="1:30">
      <c r="A1265" t="s">
        <v>6161</v>
      </c>
      <c r="B1265" t="s">
        <v>6161</v>
      </c>
      <c r="C1265" s="3">
        <v>0.164284</v>
      </c>
      <c r="D1265" s="3">
        <v>15</v>
      </c>
      <c r="E1265" s="3">
        <v>0</v>
      </c>
      <c r="F1265" s="3">
        <v>0</v>
      </c>
      <c r="G1265" s="3">
        <v>0.252391</v>
      </c>
      <c r="H1265" s="3">
        <v>25</v>
      </c>
      <c r="I1265" s="3">
        <v>6.051764</v>
      </c>
      <c r="J1265" s="3">
        <v>594</v>
      </c>
      <c r="K1265" s="3">
        <v>17.986618</v>
      </c>
      <c r="L1265" s="3">
        <v>1884</v>
      </c>
      <c r="M1265" s="3">
        <v>3.653744</v>
      </c>
      <c r="N1265">
        <v>345</v>
      </c>
      <c r="O1265" s="16">
        <v>8.02006917354087e-8</v>
      </c>
      <c r="P1265">
        <v>4.99534897960498</v>
      </c>
      <c r="Q1265" t="s">
        <v>157</v>
      </c>
      <c r="R1265" t="s">
        <v>136</v>
      </c>
      <c r="S1265" t="s">
        <v>136</v>
      </c>
      <c r="T1265" t="s">
        <v>136</v>
      </c>
      <c r="U1265" t="s">
        <v>136</v>
      </c>
      <c r="V1265" t="s">
        <v>136</v>
      </c>
      <c r="W1265" t="s">
        <v>136</v>
      </c>
      <c r="X1265" t="s">
        <v>136</v>
      </c>
      <c r="Y1265" t="s">
        <v>6162</v>
      </c>
      <c r="Z1265" t="s">
        <v>6163</v>
      </c>
      <c r="AA1265" t="s">
        <v>164</v>
      </c>
      <c r="AB1265" t="s">
        <v>165</v>
      </c>
      <c r="AC1265" t="s">
        <v>6164</v>
      </c>
      <c r="AD1265" t="s">
        <v>136</v>
      </c>
    </row>
    <row r="1266" spans="1:30">
      <c r="A1266" t="s">
        <v>6165</v>
      </c>
      <c r="B1266" t="s">
        <v>136</v>
      </c>
      <c r="C1266" s="3">
        <v>3.916215</v>
      </c>
      <c r="D1266" s="3">
        <v>136</v>
      </c>
      <c r="E1266" s="3">
        <v>2.720409</v>
      </c>
      <c r="F1266" s="3">
        <v>87</v>
      </c>
      <c r="G1266" s="3">
        <v>4.102086</v>
      </c>
      <c r="H1266" s="3">
        <v>158</v>
      </c>
      <c r="I1266" s="3">
        <v>0.776862</v>
      </c>
      <c r="J1266" s="3">
        <v>32</v>
      </c>
      <c r="K1266" s="3">
        <v>1.172552</v>
      </c>
      <c r="L1266" s="3">
        <v>51</v>
      </c>
      <c r="M1266" s="3">
        <v>1.006673</v>
      </c>
      <c r="N1266">
        <v>39</v>
      </c>
      <c r="O1266" s="16">
        <v>9.6580915540478e-7</v>
      </c>
      <c r="P1266">
        <v>-2.36191226706576</v>
      </c>
      <c r="Q1266" t="s">
        <v>131</v>
      </c>
      <c r="R1266" t="s">
        <v>136</v>
      </c>
      <c r="S1266" t="s">
        <v>136</v>
      </c>
      <c r="T1266" t="s">
        <v>136</v>
      </c>
      <c r="U1266" t="s">
        <v>136</v>
      </c>
      <c r="V1266" t="s">
        <v>136</v>
      </c>
      <c r="W1266" t="s">
        <v>136</v>
      </c>
      <c r="X1266" t="s">
        <v>136</v>
      </c>
      <c r="Y1266" t="s">
        <v>136</v>
      </c>
      <c r="Z1266" t="s">
        <v>136</v>
      </c>
      <c r="AA1266" t="s">
        <v>136</v>
      </c>
      <c r="AB1266" t="s">
        <v>136</v>
      </c>
      <c r="AC1266" t="s">
        <v>136</v>
      </c>
      <c r="AD1266" t="s">
        <v>136</v>
      </c>
    </row>
    <row r="1267" spans="1:30">
      <c r="A1267" t="s">
        <v>6166</v>
      </c>
      <c r="B1267" t="s">
        <v>136</v>
      </c>
      <c r="C1267" s="3">
        <v>0.45283</v>
      </c>
      <c r="D1267" s="3">
        <v>17</v>
      </c>
      <c r="E1267" s="3">
        <v>0</v>
      </c>
      <c r="F1267" s="3">
        <v>0</v>
      </c>
      <c r="G1267" s="3">
        <v>0.332078</v>
      </c>
      <c r="H1267" s="3">
        <v>13</v>
      </c>
      <c r="I1267" s="3">
        <v>4.346676</v>
      </c>
      <c r="J1267" s="3">
        <v>170</v>
      </c>
      <c r="K1267" s="3">
        <v>2.878918</v>
      </c>
      <c r="L1267" s="3">
        <v>120</v>
      </c>
      <c r="M1267" s="3">
        <v>3.266862</v>
      </c>
      <c r="N1267">
        <v>123</v>
      </c>
      <c r="O1267">
        <v>0.000424458913825332</v>
      </c>
      <c r="P1267">
        <v>2.97388488456858</v>
      </c>
      <c r="Q1267" t="s">
        <v>157</v>
      </c>
      <c r="R1267" t="s">
        <v>136</v>
      </c>
      <c r="S1267" t="s">
        <v>136</v>
      </c>
      <c r="T1267" t="s">
        <v>136</v>
      </c>
      <c r="U1267" t="s">
        <v>136</v>
      </c>
      <c r="V1267" t="s">
        <v>136</v>
      </c>
      <c r="W1267" t="s">
        <v>136</v>
      </c>
      <c r="X1267" t="s">
        <v>136</v>
      </c>
      <c r="Y1267" t="s">
        <v>136</v>
      </c>
      <c r="Z1267" t="s">
        <v>136</v>
      </c>
      <c r="AA1267" t="s">
        <v>136</v>
      </c>
      <c r="AB1267" t="s">
        <v>136</v>
      </c>
      <c r="AC1267" t="s">
        <v>136</v>
      </c>
      <c r="AD1267" t="s">
        <v>136</v>
      </c>
    </row>
    <row r="1268" spans="1:30">
      <c r="A1268" t="s">
        <v>6167</v>
      </c>
      <c r="B1268" t="s">
        <v>136</v>
      </c>
      <c r="C1268" s="3">
        <v>25.762403</v>
      </c>
      <c r="D1268" s="3">
        <v>1198</v>
      </c>
      <c r="E1268" s="3">
        <v>6.309424</v>
      </c>
      <c r="F1268" s="3">
        <v>260</v>
      </c>
      <c r="G1268" s="3">
        <v>21.411861</v>
      </c>
      <c r="H1268" s="3">
        <v>1067</v>
      </c>
      <c r="I1268" s="3">
        <v>146.568726</v>
      </c>
      <c r="J1268" s="3">
        <v>7389</v>
      </c>
      <c r="K1268" s="3">
        <v>204.990097</v>
      </c>
      <c r="L1268" s="3">
        <v>11034</v>
      </c>
      <c r="M1268" s="3">
        <v>64.116272</v>
      </c>
      <c r="N1268">
        <v>3112</v>
      </c>
      <c r="O1268" s="16">
        <v>8.83295236164966e-5</v>
      </c>
      <c r="P1268">
        <v>2.34503695819647</v>
      </c>
      <c r="Q1268" t="s">
        <v>157</v>
      </c>
      <c r="R1268" t="s">
        <v>241</v>
      </c>
      <c r="S1268" t="s">
        <v>242</v>
      </c>
      <c r="T1268" t="s">
        <v>6168</v>
      </c>
      <c r="U1268" t="s">
        <v>6169</v>
      </c>
      <c r="V1268" t="s">
        <v>6170</v>
      </c>
      <c r="W1268" t="s">
        <v>241</v>
      </c>
      <c r="X1268" t="s">
        <v>242</v>
      </c>
      <c r="Y1268" t="s">
        <v>6171</v>
      </c>
      <c r="Z1268" t="s">
        <v>6172</v>
      </c>
      <c r="AA1268" t="s">
        <v>248</v>
      </c>
      <c r="AB1268" t="s">
        <v>242</v>
      </c>
      <c r="AC1268" t="s">
        <v>6173</v>
      </c>
      <c r="AD1268" t="s">
        <v>5607</v>
      </c>
    </row>
    <row r="1269" spans="1:30">
      <c r="A1269" t="s">
        <v>6174</v>
      </c>
      <c r="B1269" t="s">
        <v>6174</v>
      </c>
      <c r="C1269" s="3">
        <v>0.233502</v>
      </c>
      <c r="D1269" s="3">
        <v>12</v>
      </c>
      <c r="E1269" s="3">
        <v>0</v>
      </c>
      <c r="F1269" s="3">
        <v>0</v>
      </c>
      <c r="G1269" s="3">
        <v>0.117064</v>
      </c>
      <c r="H1269" s="3">
        <v>6</v>
      </c>
      <c r="I1269" s="3">
        <v>2.146286</v>
      </c>
      <c r="J1269" s="3">
        <v>110</v>
      </c>
      <c r="K1269" s="3">
        <v>3.457954</v>
      </c>
      <c r="L1269" s="3">
        <v>189</v>
      </c>
      <c r="M1269" s="3">
        <v>1.115334</v>
      </c>
      <c r="N1269">
        <v>55</v>
      </c>
      <c r="O1269">
        <v>0.000347231234811967</v>
      </c>
      <c r="P1269">
        <v>3.33871079701419</v>
      </c>
      <c r="Q1269" t="s">
        <v>157</v>
      </c>
      <c r="R1269" t="s">
        <v>241</v>
      </c>
      <c r="S1269" t="s">
        <v>242</v>
      </c>
      <c r="T1269" t="s">
        <v>6175</v>
      </c>
      <c r="U1269" t="s">
        <v>6176</v>
      </c>
      <c r="V1269" t="s">
        <v>934</v>
      </c>
      <c r="W1269" t="s">
        <v>241</v>
      </c>
      <c r="X1269" t="s">
        <v>242</v>
      </c>
      <c r="Y1269" t="s">
        <v>935</v>
      </c>
      <c r="Z1269" t="s">
        <v>6177</v>
      </c>
      <c r="AA1269" t="s">
        <v>248</v>
      </c>
      <c r="AB1269" t="s">
        <v>242</v>
      </c>
      <c r="AC1269" t="s">
        <v>6178</v>
      </c>
      <c r="AD1269" t="s">
        <v>5713</v>
      </c>
    </row>
    <row r="1270" spans="1:30">
      <c r="A1270" t="s">
        <v>6179</v>
      </c>
      <c r="B1270" t="s">
        <v>6179</v>
      </c>
      <c r="C1270" s="3">
        <v>10.768986</v>
      </c>
      <c r="D1270" s="3">
        <v>654</v>
      </c>
      <c r="E1270" s="3">
        <v>47.778301</v>
      </c>
      <c r="F1270" s="3">
        <v>2569</v>
      </c>
      <c r="G1270" s="3">
        <v>14.92275</v>
      </c>
      <c r="H1270" s="3">
        <v>972</v>
      </c>
      <c r="I1270" s="3">
        <v>1.752097</v>
      </c>
      <c r="J1270" s="3">
        <v>116</v>
      </c>
      <c r="K1270" s="3">
        <v>1.318387</v>
      </c>
      <c r="L1270" s="3">
        <v>93</v>
      </c>
      <c r="M1270" s="3">
        <v>2.314568</v>
      </c>
      <c r="N1270">
        <v>147</v>
      </c>
      <c r="O1270" s="16">
        <v>6.26823554759245e-8</v>
      </c>
      <c r="P1270">
        <v>-4.37726480389685</v>
      </c>
      <c r="Q1270" t="s">
        <v>131</v>
      </c>
      <c r="R1270" t="s">
        <v>190</v>
      </c>
      <c r="S1270" t="s">
        <v>191</v>
      </c>
      <c r="T1270" t="s">
        <v>3278</v>
      </c>
      <c r="U1270" t="s">
        <v>6180</v>
      </c>
      <c r="V1270" t="s">
        <v>329</v>
      </c>
      <c r="W1270" t="s">
        <v>136</v>
      </c>
      <c r="X1270" t="s">
        <v>136</v>
      </c>
      <c r="Y1270" t="s">
        <v>2847</v>
      </c>
      <c r="Z1270" t="s">
        <v>2848</v>
      </c>
      <c r="AA1270" t="s">
        <v>83</v>
      </c>
      <c r="AB1270" t="s">
        <v>191</v>
      </c>
      <c r="AC1270" t="s">
        <v>6181</v>
      </c>
      <c r="AD1270" t="s">
        <v>184</v>
      </c>
    </row>
    <row r="1271" spans="1:30">
      <c r="A1271" t="s">
        <v>6182</v>
      </c>
      <c r="B1271" t="s">
        <v>136</v>
      </c>
      <c r="C1271" s="3">
        <v>0</v>
      </c>
      <c r="D1271" s="3">
        <v>0</v>
      </c>
      <c r="E1271" s="3">
        <v>0</v>
      </c>
      <c r="F1271" s="3">
        <v>0</v>
      </c>
      <c r="G1271" s="3">
        <v>0</v>
      </c>
      <c r="H1271" s="3">
        <v>0</v>
      </c>
      <c r="I1271" s="3">
        <v>4.552098</v>
      </c>
      <c r="J1271" s="3">
        <v>222</v>
      </c>
      <c r="K1271" s="3">
        <v>3.349072</v>
      </c>
      <c r="L1271" s="3">
        <v>208</v>
      </c>
      <c r="M1271" s="3">
        <v>5.816577</v>
      </c>
      <c r="N1271">
        <v>298</v>
      </c>
      <c r="O1271" s="16">
        <v>2.18136693572604e-12</v>
      </c>
      <c r="P1271">
        <v>7.8515917919996</v>
      </c>
      <c r="Q1271" t="s">
        <v>157</v>
      </c>
      <c r="R1271" t="s">
        <v>136</v>
      </c>
      <c r="S1271" t="s">
        <v>136</v>
      </c>
      <c r="T1271" t="s">
        <v>136</v>
      </c>
      <c r="U1271" t="s">
        <v>136</v>
      </c>
      <c r="V1271" t="s">
        <v>136</v>
      </c>
      <c r="W1271" t="s">
        <v>136</v>
      </c>
      <c r="X1271" t="s">
        <v>136</v>
      </c>
      <c r="Y1271" t="s">
        <v>136</v>
      </c>
      <c r="Z1271" t="s">
        <v>136</v>
      </c>
      <c r="AA1271" t="s">
        <v>136</v>
      </c>
      <c r="AB1271" t="s">
        <v>136</v>
      </c>
      <c r="AC1271" t="s">
        <v>136</v>
      </c>
      <c r="AD1271" t="s">
        <v>136</v>
      </c>
    </row>
    <row r="1272" spans="1:30">
      <c r="A1272" t="s">
        <v>6183</v>
      </c>
      <c r="B1272" t="s">
        <v>6183</v>
      </c>
      <c r="C1272" s="3">
        <v>1.661825</v>
      </c>
      <c r="D1272" s="3">
        <v>27</v>
      </c>
      <c r="E1272" s="3">
        <v>1.153591</v>
      </c>
      <c r="F1272" s="3">
        <v>17</v>
      </c>
      <c r="G1272" s="3">
        <v>3.257145</v>
      </c>
      <c r="H1272" s="3">
        <v>56</v>
      </c>
      <c r="I1272" s="3">
        <v>6.869776</v>
      </c>
      <c r="J1272" s="3">
        <v>118</v>
      </c>
      <c r="K1272" s="3">
        <v>47.668419</v>
      </c>
      <c r="L1272" s="3">
        <v>874</v>
      </c>
      <c r="M1272" s="3">
        <v>41.615017</v>
      </c>
      <c r="N1272">
        <v>688</v>
      </c>
      <c r="O1272">
        <v>0.000113010411755811</v>
      </c>
      <c r="P1272">
        <v>3.13393959428132</v>
      </c>
      <c r="Q1272" t="s">
        <v>157</v>
      </c>
      <c r="R1272" t="s">
        <v>136</v>
      </c>
      <c r="S1272" t="s">
        <v>136</v>
      </c>
      <c r="T1272" t="s">
        <v>136</v>
      </c>
      <c r="U1272" t="s">
        <v>6184</v>
      </c>
      <c r="V1272" t="s">
        <v>136</v>
      </c>
      <c r="W1272" t="s">
        <v>170</v>
      </c>
      <c r="X1272" t="s">
        <v>171</v>
      </c>
      <c r="Y1272" t="s">
        <v>172</v>
      </c>
      <c r="Z1272" t="s">
        <v>6185</v>
      </c>
      <c r="AA1272" t="s">
        <v>174</v>
      </c>
      <c r="AB1272" t="s">
        <v>171</v>
      </c>
      <c r="AC1272" t="s">
        <v>313</v>
      </c>
      <c r="AD1272" t="s">
        <v>136</v>
      </c>
    </row>
    <row r="1273" spans="1:30">
      <c r="A1273" t="s">
        <v>6186</v>
      </c>
      <c r="B1273" t="s">
        <v>136</v>
      </c>
      <c r="C1273" s="3">
        <v>0.448168</v>
      </c>
      <c r="D1273" s="3">
        <v>10</v>
      </c>
      <c r="E1273" s="3">
        <v>0</v>
      </c>
      <c r="F1273" s="3">
        <v>0</v>
      </c>
      <c r="G1273" s="3">
        <v>0.152312</v>
      </c>
      <c r="H1273" s="3">
        <v>4</v>
      </c>
      <c r="I1273" s="3">
        <v>1.994517</v>
      </c>
      <c r="J1273" s="3">
        <v>47</v>
      </c>
      <c r="K1273" s="3">
        <v>18.40176</v>
      </c>
      <c r="L1273" s="3">
        <v>460</v>
      </c>
      <c r="M1273" s="3">
        <v>1.588061</v>
      </c>
      <c r="N1273">
        <v>36</v>
      </c>
      <c r="O1273">
        <v>0.000732551700866659</v>
      </c>
      <c r="P1273">
        <v>3.91798975782025</v>
      </c>
      <c r="Q1273" t="s">
        <v>157</v>
      </c>
      <c r="R1273" t="s">
        <v>136</v>
      </c>
      <c r="S1273" t="s">
        <v>136</v>
      </c>
      <c r="T1273" t="s">
        <v>6187</v>
      </c>
      <c r="U1273" t="s">
        <v>6188</v>
      </c>
      <c r="V1273" t="s">
        <v>206</v>
      </c>
      <c r="W1273" t="s">
        <v>186</v>
      </c>
      <c r="X1273" t="s">
        <v>187</v>
      </c>
      <c r="Y1273" t="s">
        <v>6189</v>
      </c>
      <c r="Z1273" t="s">
        <v>6190</v>
      </c>
      <c r="AA1273" t="s">
        <v>209</v>
      </c>
      <c r="AB1273" t="s">
        <v>187</v>
      </c>
      <c r="AC1273" t="s">
        <v>6191</v>
      </c>
      <c r="AD1273" t="s">
        <v>6192</v>
      </c>
    </row>
    <row r="1274" spans="1:30">
      <c r="A1274" t="s">
        <v>6193</v>
      </c>
      <c r="B1274" t="s">
        <v>6193</v>
      </c>
      <c r="C1274" s="3">
        <v>14.220299</v>
      </c>
      <c r="D1274" s="3">
        <v>327</v>
      </c>
      <c r="E1274" s="3">
        <v>72.408737</v>
      </c>
      <c r="F1274" s="3">
        <v>1472</v>
      </c>
      <c r="G1274" s="3">
        <v>13.714765</v>
      </c>
      <c r="H1274" s="3">
        <v>338</v>
      </c>
      <c r="I1274" s="3">
        <v>2.410163</v>
      </c>
      <c r="J1274" s="3">
        <v>60</v>
      </c>
      <c r="K1274" s="3">
        <v>3.736344</v>
      </c>
      <c r="L1274" s="3">
        <v>100</v>
      </c>
      <c r="M1274" s="3">
        <v>4.394536</v>
      </c>
      <c r="N1274">
        <v>106</v>
      </c>
      <c r="O1274" s="16">
        <v>1.82004612551704e-5</v>
      </c>
      <c r="P1274">
        <v>-3.85734555898989</v>
      </c>
      <c r="Q1274" t="s">
        <v>131</v>
      </c>
      <c r="R1274" t="s">
        <v>136</v>
      </c>
      <c r="S1274" t="s">
        <v>136</v>
      </c>
      <c r="T1274" t="s">
        <v>995</v>
      </c>
      <c r="U1274" t="s">
        <v>6194</v>
      </c>
      <c r="V1274" t="s">
        <v>386</v>
      </c>
      <c r="W1274" t="s">
        <v>136</v>
      </c>
      <c r="X1274" t="s">
        <v>136</v>
      </c>
      <c r="Y1274" t="s">
        <v>997</v>
      </c>
      <c r="Z1274" t="s">
        <v>998</v>
      </c>
      <c r="AA1274" t="s">
        <v>164</v>
      </c>
      <c r="AB1274" t="s">
        <v>165</v>
      </c>
      <c r="AC1274" t="s">
        <v>1250</v>
      </c>
      <c r="AD1274" t="s">
        <v>1000</v>
      </c>
    </row>
    <row r="1275" spans="1:30">
      <c r="A1275" t="s">
        <v>6195</v>
      </c>
      <c r="B1275" t="s">
        <v>6195</v>
      </c>
      <c r="C1275" s="3">
        <v>3.292759</v>
      </c>
      <c r="D1275" s="3">
        <v>143</v>
      </c>
      <c r="E1275" s="3">
        <v>12.490565</v>
      </c>
      <c r="F1275" s="3">
        <v>481</v>
      </c>
      <c r="G1275" s="3">
        <v>8.234586</v>
      </c>
      <c r="H1275" s="3">
        <v>384</v>
      </c>
      <c r="I1275" s="3">
        <v>0.880126</v>
      </c>
      <c r="J1275" s="3">
        <v>42</v>
      </c>
      <c r="K1275" s="3">
        <v>1.239889</v>
      </c>
      <c r="L1275" s="3">
        <v>63</v>
      </c>
      <c r="M1275" s="3">
        <v>0.623605</v>
      </c>
      <c r="N1275">
        <v>29</v>
      </c>
      <c r="O1275" s="16">
        <v>1.03846389841395e-6</v>
      </c>
      <c r="P1275">
        <v>-3.73050957580332</v>
      </c>
      <c r="Q1275" t="s">
        <v>131</v>
      </c>
      <c r="R1275" t="s">
        <v>136</v>
      </c>
      <c r="S1275" t="s">
        <v>136</v>
      </c>
      <c r="T1275" t="s">
        <v>1859</v>
      </c>
      <c r="U1275" t="s">
        <v>136</v>
      </c>
      <c r="V1275" t="s">
        <v>136</v>
      </c>
      <c r="W1275" t="s">
        <v>136</v>
      </c>
      <c r="X1275" t="s">
        <v>136</v>
      </c>
      <c r="Y1275" t="s">
        <v>654</v>
      </c>
      <c r="Z1275" t="s">
        <v>6196</v>
      </c>
      <c r="AA1275" t="s">
        <v>164</v>
      </c>
      <c r="AB1275" t="s">
        <v>165</v>
      </c>
      <c r="AC1275" t="s">
        <v>6197</v>
      </c>
      <c r="AD1275" t="s">
        <v>1863</v>
      </c>
    </row>
    <row r="1276" spans="1:30">
      <c r="A1276" t="s">
        <v>6198</v>
      </c>
      <c r="B1276" t="s">
        <v>6198</v>
      </c>
      <c r="C1276" s="3">
        <v>1.275127</v>
      </c>
      <c r="D1276" s="3">
        <v>31</v>
      </c>
      <c r="E1276" s="3">
        <v>2.932591</v>
      </c>
      <c r="F1276" s="3">
        <v>63</v>
      </c>
      <c r="G1276" s="3">
        <v>2.248505</v>
      </c>
      <c r="H1276" s="3">
        <v>58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>
        <v>0</v>
      </c>
      <c r="O1276" s="16">
        <v>6.39840143022404e-9</v>
      </c>
      <c r="P1276">
        <v>-7.06098368188567</v>
      </c>
      <c r="Q1276" t="s">
        <v>131</v>
      </c>
      <c r="R1276" t="s">
        <v>136</v>
      </c>
      <c r="S1276" t="s">
        <v>136</v>
      </c>
      <c r="T1276" t="s">
        <v>6199</v>
      </c>
      <c r="U1276" t="s">
        <v>136</v>
      </c>
      <c r="V1276" t="s">
        <v>136</v>
      </c>
      <c r="W1276" t="s">
        <v>136</v>
      </c>
      <c r="X1276" t="s">
        <v>136</v>
      </c>
      <c r="Y1276" t="s">
        <v>1454</v>
      </c>
      <c r="Z1276" t="s">
        <v>136</v>
      </c>
      <c r="AA1276" t="s">
        <v>164</v>
      </c>
      <c r="AB1276" t="s">
        <v>165</v>
      </c>
      <c r="AC1276" t="s">
        <v>6200</v>
      </c>
      <c r="AD1276" t="s">
        <v>2225</v>
      </c>
    </row>
    <row r="1277" spans="1:30">
      <c r="A1277" t="s">
        <v>6201</v>
      </c>
      <c r="B1277" t="s">
        <v>136</v>
      </c>
      <c r="C1277" s="3">
        <v>0</v>
      </c>
      <c r="D1277" s="3">
        <v>0</v>
      </c>
      <c r="E1277" s="3">
        <v>0</v>
      </c>
      <c r="F1277" s="3">
        <v>0</v>
      </c>
      <c r="G1277" s="3">
        <v>0</v>
      </c>
      <c r="H1277" s="3">
        <v>0</v>
      </c>
      <c r="I1277" s="3">
        <v>4.135767</v>
      </c>
      <c r="J1277" s="3">
        <v>117</v>
      </c>
      <c r="K1277" s="3">
        <v>4.755369</v>
      </c>
      <c r="L1277" s="3">
        <v>143</v>
      </c>
      <c r="M1277" s="3">
        <v>5.426661</v>
      </c>
      <c r="N1277">
        <v>147</v>
      </c>
      <c r="O1277" s="16">
        <v>1.01508282186241e-9</v>
      </c>
      <c r="P1277">
        <v>7.12405602299179</v>
      </c>
      <c r="Q1277" t="s">
        <v>157</v>
      </c>
      <c r="R1277" t="s">
        <v>136</v>
      </c>
      <c r="S1277" t="s">
        <v>136</v>
      </c>
      <c r="T1277" t="s">
        <v>136</v>
      </c>
      <c r="U1277" t="s">
        <v>6202</v>
      </c>
      <c r="V1277" t="s">
        <v>136</v>
      </c>
      <c r="W1277" t="s">
        <v>136</v>
      </c>
      <c r="X1277" t="s">
        <v>136</v>
      </c>
      <c r="Y1277" t="s">
        <v>136</v>
      </c>
      <c r="Z1277" t="s">
        <v>136</v>
      </c>
      <c r="AA1277" t="s">
        <v>374</v>
      </c>
      <c r="AB1277" t="s">
        <v>367</v>
      </c>
      <c r="AC1277" t="s">
        <v>5048</v>
      </c>
      <c r="AD1277" t="s">
        <v>136</v>
      </c>
    </row>
    <row r="1278" spans="1:30">
      <c r="A1278" t="s">
        <v>6203</v>
      </c>
      <c r="B1278" t="s">
        <v>6203</v>
      </c>
      <c r="C1278" s="3">
        <v>1.240433</v>
      </c>
      <c r="D1278" s="3">
        <v>43</v>
      </c>
      <c r="E1278" s="3">
        <v>0.544945</v>
      </c>
      <c r="F1278" s="3">
        <v>17</v>
      </c>
      <c r="G1278" s="3">
        <v>0.903823</v>
      </c>
      <c r="H1278" s="3">
        <v>34</v>
      </c>
      <c r="I1278" s="3">
        <v>14.428073</v>
      </c>
      <c r="J1278" s="3">
        <v>534</v>
      </c>
      <c r="K1278" s="3">
        <v>41.407112</v>
      </c>
      <c r="L1278" s="3">
        <v>1636</v>
      </c>
      <c r="M1278" s="3">
        <v>6.290479</v>
      </c>
      <c r="N1278">
        <v>225</v>
      </c>
      <c r="O1278" s="16">
        <v>9.96016601467697e-7</v>
      </c>
      <c r="P1278">
        <v>3.65684919147065</v>
      </c>
      <c r="Q1278" t="s">
        <v>157</v>
      </c>
      <c r="R1278" t="s">
        <v>136</v>
      </c>
      <c r="S1278" t="s">
        <v>136</v>
      </c>
      <c r="T1278" t="s">
        <v>5295</v>
      </c>
      <c r="U1278" t="s">
        <v>6204</v>
      </c>
      <c r="V1278" t="s">
        <v>763</v>
      </c>
      <c r="W1278" t="s">
        <v>136</v>
      </c>
      <c r="X1278" t="s">
        <v>136</v>
      </c>
      <c r="Y1278" t="s">
        <v>5297</v>
      </c>
      <c r="Z1278" t="s">
        <v>6205</v>
      </c>
      <c r="AA1278" t="s">
        <v>141</v>
      </c>
      <c r="AB1278" t="s">
        <v>142</v>
      </c>
      <c r="AC1278" t="s">
        <v>6206</v>
      </c>
      <c r="AD1278" t="s">
        <v>5300</v>
      </c>
    </row>
    <row r="1279" spans="1:30">
      <c r="A1279" t="s">
        <v>6207</v>
      </c>
      <c r="B1279" t="s">
        <v>6207</v>
      </c>
      <c r="C1279" s="3">
        <v>30.267883</v>
      </c>
      <c r="D1279" s="3">
        <v>457</v>
      </c>
      <c r="E1279" s="3">
        <v>92.947327</v>
      </c>
      <c r="F1279" s="3">
        <v>1241</v>
      </c>
      <c r="G1279" s="3">
        <v>40.57663</v>
      </c>
      <c r="H1279" s="3">
        <v>656</v>
      </c>
      <c r="I1279" s="3">
        <v>5.836041</v>
      </c>
      <c r="J1279" s="3">
        <v>96</v>
      </c>
      <c r="K1279" s="3">
        <v>20.083717</v>
      </c>
      <c r="L1279" s="3">
        <v>351</v>
      </c>
      <c r="M1279" s="3">
        <v>18.3505</v>
      </c>
      <c r="N1279">
        <v>289</v>
      </c>
      <c r="O1279">
        <v>0.00218414546593875</v>
      </c>
      <c r="P1279">
        <v>-2.56391032851354</v>
      </c>
      <c r="Q1279" t="s">
        <v>131</v>
      </c>
      <c r="R1279" t="s">
        <v>136</v>
      </c>
      <c r="S1279" t="s">
        <v>136</v>
      </c>
      <c r="T1279" t="s">
        <v>625</v>
      </c>
      <c r="U1279" t="s">
        <v>6208</v>
      </c>
      <c r="V1279" t="s">
        <v>264</v>
      </c>
      <c r="W1279" t="s">
        <v>190</v>
      </c>
      <c r="X1279" t="s">
        <v>191</v>
      </c>
      <c r="Y1279" t="s">
        <v>2151</v>
      </c>
      <c r="Z1279" t="s">
        <v>6209</v>
      </c>
      <c r="AA1279" t="s">
        <v>631</v>
      </c>
      <c r="AB1279" t="s">
        <v>632</v>
      </c>
      <c r="AC1279" t="s">
        <v>6210</v>
      </c>
      <c r="AD1279" t="s">
        <v>281</v>
      </c>
    </row>
    <row r="1280" spans="1:30">
      <c r="A1280" t="s">
        <v>6211</v>
      </c>
      <c r="B1280" t="s">
        <v>136</v>
      </c>
      <c r="C1280" s="3">
        <v>1.576873</v>
      </c>
      <c r="D1280" s="3">
        <v>21</v>
      </c>
      <c r="E1280" s="3">
        <v>0</v>
      </c>
      <c r="F1280" s="3">
        <v>0</v>
      </c>
      <c r="G1280" s="3">
        <v>0.426943</v>
      </c>
      <c r="H1280" s="3">
        <v>7</v>
      </c>
      <c r="I1280" s="3">
        <v>11.619871</v>
      </c>
      <c r="J1280" s="3">
        <v>141</v>
      </c>
      <c r="K1280" s="3">
        <v>13.37444</v>
      </c>
      <c r="L1280" s="3">
        <v>174</v>
      </c>
      <c r="M1280" s="3">
        <v>8.248098</v>
      </c>
      <c r="N1280">
        <v>95</v>
      </c>
      <c r="O1280">
        <v>0.00124605332987957</v>
      </c>
      <c r="P1280">
        <v>3.00230027368835</v>
      </c>
      <c r="Q1280" t="s">
        <v>157</v>
      </c>
      <c r="R1280" t="s">
        <v>136</v>
      </c>
      <c r="S1280" t="s">
        <v>136</v>
      </c>
      <c r="T1280" t="s">
        <v>136</v>
      </c>
      <c r="U1280" t="s">
        <v>136</v>
      </c>
      <c r="V1280" t="s">
        <v>136</v>
      </c>
      <c r="W1280" t="s">
        <v>136</v>
      </c>
      <c r="X1280" t="s">
        <v>136</v>
      </c>
      <c r="Y1280" t="s">
        <v>136</v>
      </c>
      <c r="Z1280" t="s">
        <v>136</v>
      </c>
      <c r="AA1280" t="s">
        <v>136</v>
      </c>
      <c r="AB1280" t="s">
        <v>136</v>
      </c>
      <c r="AC1280" t="s">
        <v>136</v>
      </c>
      <c r="AD1280" t="s">
        <v>136</v>
      </c>
    </row>
    <row r="1281" spans="1:30">
      <c r="A1281" t="s">
        <v>6212</v>
      </c>
      <c r="B1281" t="s">
        <v>6212</v>
      </c>
      <c r="C1281" s="3">
        <v>0</v>
      </c>
      <c r="D1281" s="3">
        <v>0</v>
      </c>
      <c r="E1281" s="3">
        <v>0</v>
      </c>
      <c r="F1281" s="3">
        <v>0</v>
      </c>
      <c r="G1281" s="3">
        <v>0</v>
      </c>
      <c r="H1281" s="3">
        <v>0</v>
      </c>
      <c r="I1281" s="3">
        <v>3.438664</v>
      </c>
      <c r="J1281" s="3">
        <v>180</v>
      </c>
      <c r="K1281" s="3">
        <v>2.987722</v>
      </c>
      <c r="L1281" s="3">
        <v>167</v>
      </c>
      <c r="M1281" s="3">
        <v>1.179283</v>
      </c>
      <c r="N1281">
        <v>60</v>
      </c>
      <c r="O1281" s="16">
        <v>6.0864370200617e-9</v>
      </c>
      <c r="P1281">
        <v>6.95327074848349</v>
      </c>
      <c r="Q1281" t="s">
        <v>157</v>
      </c>
      <c r="R1281" t="s">
        <v>136</v>
      </c>
      <c r="S1281" t="s">
        <v>136</v>
      </c>
      <c r="T1281" t="s">
        <v>1608</v>
      </c>
      <c r="U1281" t="s">
        <v>6213</v>
      </c>
      <c r="V1281" t="s">
        <v>763</v>
      </c>
      <c r="W1281" t="s">
        <v>136</v>
      </c>
      <c r="X1281" t="s">
        <v>136</v>
      </c>
      <c r="Y1281" t="s">
        <v>6214</v>
      </c>
      <c r="Z1281" t="s">
        <v>6215</v>
      </c>
      <c r="AA1281" t="s">
        <v>164</v>
      </c>
      <c r="AB1281" t="s">
        <v>165</v>
      </c>
      <c r="AC1281" t="s">
        <v>6216</v>
      </c>
      <c r="AD1281" t="s">
        <v>1612</v>
      </c>
    </row>
    <row r="1282" spans="1:30">
      <c r="A1282" t="s">
        <v>6217</v>
      </c>
      <c r="B1282" t="s">
        <v>6217</v>
      </c>
      <c r="C1282" s="3">
        <v>97.939919</v>
      </c>
      <c r="D1282" s="3">
        <v>4944</v>
      </c>
      <c r="E1282" s="3">
        <v>228.315689</v>
      </c>
      <c r="F1282" s="3">
        <v>10210</v>
      </c>
      <c r="G1282" s="3">
        <v>106.076111</v>
      </c>
      <c r="H1282" s="3">
        <v>5742</v>
      </c>
      <c r="I1282" s="3">
        <v>15.595446</v>
      </c>
      <c r="J1282" s="3">
        <v>854</v>
      </c>
      <c r="K1282" s="3">
        <v>12.97603</v>
      </c>
      <c r="L1282" s="3">
        <v>759</v>
      </c>
      <c r="M1282" s="3">
        <v>30.819342</v>
      </c>
      <c r="N1282">
        <v>1625</v>
      </c>
      <c r="O1282" s="16">
        <v>1.12433474364961e-6</v>
      </c>
      <c r="P1282">
        <v>-3.51330062600036</v>
      </c>
      <c r="Q1282" t="s">
        <v>131</v>
      </c>
      <c r="R1282" t="s">
        <v>325</v>
      </c>
      <c r="S1282" t="s">
        <v>326</v>
      </c>
      <c r="T1282" t="s">
        <v>6218</v>
      </c>
      <c r="U1282" t="s">
        <v>6219</v>
      </c>
      <c r="V1282" t="s">
        <v>6220</v>
      </c>
      <c r="W1282" t="s">
        <v>325</v>
      </c>
      <c r="X1282" t="s">
        <v>326</v>
      </c>
      <c r="Y1282" t="s">
        <v>6221</v>
      </c>
      <c r="Z1282" t="s">
        <v>6222</v>
      </c>
      <c r="AA1282" t="s">
        <v>48</v>
      </c>
      <c r="AB1282" t="s">
        <v>326</v>
      </c>
      <c r="AC1282" t="s">
        <v>6223</v>
      </c>
      <c r="AD1282" t="s">
        <v>6224</v>
      </c>
    </row>
    <row r="1283" spans="1:30">
      <c r="A1283" t="s">
        <v>6225</v>
      </c>
      <c r="B1283" t="s">
        <v>6225</v>
      </c>
      <c r="C1283" s="3">
        <v>0.22307</v>
      </c>
      <c r="D1283" s="3">
        <v>15</v>
      </c>
      <c r="E1283" s="3">
        <v>0.024708</v>
      </c>
      <c r="F1283" s="3">
        <v>2</v>
      </c>
      <c r="G1283" s="3">
        <v>0.44071</v>
      </c>
      <c r="H1283" s="3">
        <v>32</v>
      </c>
      <c r="I1283" s="3">
        <v>3.067606</v>
      </c>
      <c r="J1283" s="3">
        <v>222</v>
      </c>
      <c r="K1283" s="3">
        <v>12.58811</v>
      </c>
      <c r="L1283" s="3">
        <v>973</v>
      </c>
      <c r="M1283" s="3">
        <v>1.869861</v>
      </c>
      <c r="N1283">
        <v>131</v>
      </c>
      <c r="O1283" s="16">
        <v>6.08716259900325e-5</v>
      </c>
      <c r="P1283">
        <v>3.73884545643634</v>
      </c>
      <c r="Q1283" t="s">
        <v>157</v>
      </c>
      <c r="R1283" t="s">
        <v>218</v>
      </c>
      <c r="S1283" t="s">
        <v>219</v>
      </c>
      <c r="T1283" t="s">
        <v>6226</v>
      </c>
      <c r="U1283" t="s">
        <v>6227</v>
      </c>
      <c r="V1283" t="s">
        <v>6228</v>
      </c>
      <c r="W1283" t="s">
        <v>136</v>
      </c>
      <c r="X1283" t="s">
        <v>136</v>
      </c>
      <c r="Y1283" t="s">
        <v>6229</v>
      </c>
      <c r="Z1283" t="s">
        <v>6230</v>
      </c>
      <c r="AA1283" t="s">
        <v>686</v>
      </c>
      <c r="AB1283" t="s">
        <v>219</v>
      </c>
      <c r="AC1283" t="s">
        <v>6231</v>
      </c>
      <c r="AD1283" t="s">
        <v>6232</v>
      </c>
    </row>
    <row r="1284" spans="1:30">
      <c r="A1284" t="s">
        <v>6233</v>
      </c>
      <c r="B1284" t="s">
        <v>6233</v>
      </c>
      <c r="C1284" s="3">
        <v>4.383862</v>
      </c>
      <c r="D1284" s="3">
        <v>219</v>
      </c>
      <c r="E1284" s="3">
        <v>30.791939</v>
      </c>
      <c r="F1284" s="3">
        <v>1359</v>
      </c>
      <c r="G1284" s="3">
        <v>8.003405</v>
      </c>
      <c r="H1284" s="3">
        <v>428</v>
      </c>
      <c r="I1284" s="3">
        <v>1.470333</v>
      </c>
      <c r="J1284" s="3">
        <v>80</v>
      </c>
      <c r="K1284" s="3">
        <v>1.128246</v>
      </c>
      <c r="L1284" s="3">
        <v>66</v>
      </c>
      <c r="M1284" s="3">
        <v>3.005519</v>
      </c>
      <c r="N1284">
        <v>157</v>
      </c>
      <c r="O1284">
        <v>0.000141839757640312</v>
      </c>
      <c r="P1284">
        <v>-3.55383903537059</v>
      </c>
      <c r="Q1284" t="s">
        <v>131</v>
      </c>
      <c r="R1284" t="s">
        <v>136</v>
      </c>
      <c r="S1284" t="s">
        <v>136</v>
      </c>
      <c r="T1284" t="s">
        <v>136</v>
      </c>
      <c r="U1284" t="s">
        <v>6234</v>
      </c>
      <c r="V1284" t="s">
        <v>136</v>
      </c>
      <c r="W1284" t="s">
        <v>254</v>
      </c>
      <c r="X1284" t="s">
        <v>255</v>
      </c>
      <c r="Y1284" t="s">
        <v>136</v>
      </c>
      <c r="Z1284" t="s">
        <v>6235</v>
      </c>
      <c r="AA1284" t="s">
        <v>164</v>
      </c>
      <c r="AB1284" t="s">
        <v>165</v>
      </c>
      <c r="AC1284" t="s">
        <v>6236</v>
      </c>
      <c r="AD1284" t="s">
        <v>136</v>
      </c>
    </row>
    <row r="1285" spans="1:30">
      <c r="A1285" t="s">
        <v>6237</v>
      </c>
      <c r="B1285" t="s">
        <v>6237</v>
      </c>
      <c r="C1285" s="3">
        <v>5.707453</v>
      </c>
      <c r="D1285" s="3">
        <v>200</v>
      </c>
      <c r="E1285" s="3">
        <v>9.088256</v>
      </c>
      <c r="F1285" s="3">
        <v>282</v>
      </c>
      <c r="G1285" s="3">
        <v>6.297851</v>
      </c>
      <c r="H1285" s="3">
        <v>236</v>
      </c>
      <c r="I1285" s="3">
        <v>2.500077</v>
      </c>
      <c r="J1285" s="3">
        <v>95</v>
      </c>
      <c r="K1285" s="3">
        <v>1.372352</v>
      </c>
      <c r="L1285" s="3">
        <v>56</v>
      </c>
      <c r="M1285" s="3">
        <v>0.86766</v>
      </c>
      <c r="N1285">
        <v>32</v>
      </c>
      <c r="O1285" s="16">
        <v>2.07429899720494e-5</v>
      </c>
      <c r="P1285">
        <v>-2.83839267210154</v>
      </c>
      <c r="Q1285" t="s">
        <v>131</v>
      </c>
      <c r="R1285" t="s">
        <v>136</v>
      </c>
      <c r="S1285" t="s">
        <v>136</v>
      </c>
      <c r="T1285" t="s">
        <v>168</v>
      </c>
      <c r="U1285" t="s">
        <v>6238</v>
      </c>
      <c r="V1285" t="s">
        <v>136</v>
      </c>
      <c r="W1285" t="s">
        <v>136</v>
      </c>
      <c r="X1285" t="s">
        <v>136</v>
      </c>
      <c r="Y1285" t="s">
        <v>6239</v>
      </c>
      <c r="Z1285" t="s">
        <v>136</v>
      </c>
      <c r="AA1285" t="s">
        <v>164</v>
      </c>
      <c r="AB1285" t="s">
        <v>165</v>
      </c>
      <c r="AC1285" t="s">
        <v>6240</v>
      </c>
      <c r="AD1285" t="s">
        <v>176</v>
      </c>
    </row>
    <row r="1286" spans="1:30">
      <c r="A1286" t="s">
        <v>6241</v>
      </c>
      <c r="B1286" t="s">
        <v>6241</v>
      </c>
      <c r="C1286" s="3">
        <v>0.137186</v>
      </c>
      <c r="D1286" s="3">
        <v>8</v>
      </c>
      <c r="E1286" s="3">
        <v>0.04051</v>
      </c>
      <c r="F1286" s="3">
        <v>2</v>
      </c>
      <c r="G1286" s="3">
        <v>0.050569</v>
      </c>
      <c r="H1286" s="3">
        <v>4</v>
      </c>
      <c r="I1286" s="3">
        <v>8.09048</v>
      </c>
      <c r="J1286" s="3">
        <v>486</v>
      </c>
      <c r="K1286" s="3">
        <v>21.540178</v>
      </c>
      <c r="L1286" s="3">
        <v>1382</v>
      </c>
      <c r="M1286" s="3">
        <v>2.82109</v>
      </c>
      <c r="N1286">
        <v>164</v>
      </c>
      <c r="O1286" s="16">
        <v>3.68121977129204e-12</v>
      </c>
      <c r="P1286">
        <v>5.85534866807857</v>
      </c>
      <c r="Q1286" t="s">
        <v>157</v>
      </c>
      <c r="R1286" t="s">
        <v>2832</v>
      </c>
      <c r="S1286" t="s">
        <v>2833</v>
      </c>
      <c r="T1286" t="s">
        <v>6150</v>
      </c>
      <c r="U1286" t="s">
        <v>6242</v>
      </c>
      <c r="V1286" t="s">
        <v>264</v>
      </c>
      <c r="W1286" t="s">
        <v>190</v>
      </c>
      <c r="X1286" t="s">
        <v>191</v>
      </c>
      <c r="Y1286" t="s">
        <v>265</v>
      </c>
      <c r="Z1286" t="s">
        <v>6152</v>
      </c>
      <c r="AA1286" t="s">
        <v>83</v>
      </c>
      <c r="AB1286" t="s">
        <v>191</v>
      </c>
      <c r="AC1286" t="s">
        <v>313</v>
      </c>
      <c r="AD1286" t="s">
        <v>184</v>
      </c>
    </row>
    <row r="1287" spans="1:30">
      <c r="A1287" t="s">
        <v>6243</v>
      </c>
      <c r="B1287" t="s">
        <v>136</v>
      </c>
      <c r="C1287" s="3">
        <v>0.620833</v>
      </c>
      <c r="D1287" s="3">
        <v>22</v>
      </c>
      <c r="E1287" s="3">
        <v>0</v>
      </c>
      <c r="F1287" s="3">
        <v>0</v>
      </c>
      <c r="G1287" s="3">
        <v>0.128794</v>
      </c>
      <c r="H1287" s="3">
        <v>5</v>
      </c>
      <c r="I1287" s="3">
        <v>4.104855</v>
      </c>
      <c r="J1287" s="3">
        <v>139</v>
      </c>
      <c r="K1287" s="3">
        <v>5.72988</v>
      </c>
      <c r="L1287" s="3">
        <v>229</v>
      </c>
      <c r="M1287" s="3">
        <v>1.554431</v>
      </c>
      <c r="N1287">
        <v>56</v>
      </c>
      <c r="O1287">
        <v>0.00435039668354963</v>
      </c>
      <c r="P1287">
        <v>2.9932063807832</v>
      </c>
      <c r="Q1287" t="s">
        <v>157</v>
      </c>
      <c r="R1287" t="s">
        <v>136</v>
      </c>
      <c r="S1287" t="s">
        <v>136</v>
      </c>
      <c r="T1287" t="s">
        <v>136</v>
      </c>
      <c r="U1287" t="s">
        <v>136</v>
      </c>
      <c r="V1287" t="s">
        <v>136</v>
      </c>
      <c r="W1287" t="s">
        <v>136</v>
      </c>
      <c r="X1287" t="s">
        <v>136</v>
      </c>
      <c r="Y1287" t="s">
        <v>136</v>
      </c>
      <c r="Z1287" t="s">
        <v>136</v>
      </c>
      <c r="AA1287" t="s">
        <v>136</v>
      </c>
      <c r="AB1287" t="s">
        <v>136</v>
      </c>
      <c r="AC1287" t="s">
        <v>136</v>
      </c>
      <c r="AD1287" t="s">
        <v>136</v>
      </c>
    </row>
    <row r="1288" spans="1:30">
      <c r="A1288" t="s">
        <v>6244</v>
      </c>
      <c r="B1288" t="s">
        <v>6244</v>
      </c>
      <c r="C1288" s="3">
        <v>1.846439</v>
      </c>
      <c r="D1288" s="3">
        <v>103</v>
      </c>
      <c r="E1288" s="3">
        <v>1.078347</v>
      </c>
      <c r="F1288" s="3">
        <v>54</v>
      </c>
      <c r="G1288" s="3">
        <v>1.307608</v>
      </c>
      <c r="H1288" s="3">
        <v>79</v>
      </c>
      <c r="I1288" s="3">
        <v>0.409165</v>
      </c>
      <c r="J1288" s="3">
        <v>25</v>
      </c>
      <c r="K1288" s="3">
        <v>0.222226</v>
      </c>
      <c r="L1288" s="3">
        <v>15</v>
      </c>
      <c r="M1288" s="3">
        <v>0.612672</v>
      </c>
      <c r="N1288">
        <v>36</v>
      </c>
      <c r="O1288">
        <v>0.000293981008324808</v>
      </c>
      <c r="P1288">
        <v>-2.29023044323534</v>
      </c>
      <c r="Q1288" t="s">
        <v>131</v>
      </c>
      <c r="R1288" t="s">
        <v>136</v>
      </c>
      <c r="S1288" t="s">
        <v>136</v>
      </c>
      <c r="T1288" t="s">
        <v>2110</v>
      </c>
      <c r="U1288" t="s">
        <v>136</v>
      </c>
      <c r="V1288" t="s">
        <v>136</v>
      </c>
      <c r="W1288" t="s">
        <v>254</v>
      </c>
      <c r="X1288" t="s">
        <v>255</v>
      </c>
      <c r="Y1288" t="s">
        <v>1815</v>
      </c>
      <c r="Z1288" t="s">
        <v>6245</v>
      </c>
      <c r="AA1288" t="s">
        <v>164</v>
      </c>
      <c r="AB1288" t="s">
        <v>165</v>
      </c>
      <c r="AC1288" t="s">
        <v>6246</v>
      </c>
      <c r="AD1288" t="s">
        <v>2113</v>
      </c>
    </row>
    <row r="1289" spans="1:30">
      <c r="A1289" t="s">
        <v>6247</v>
      </c>
      <c r="B1289" t="s">
        <v>6247</v>
      </c>
      <c r="C1289" s="3">
        <v>0.768405</v>
      </c>
      <c r="D1289" s="3">
        <v>86</v>
      </c>
      <c r="E1289" s="3">
        <v>7.498396</v>
      </c>
      <c r="F1289" s="3">
        <v>741</v>
      </c>
      <c r="G1289" s="3">
        <v>0.790253</v>
      </c>
      <c r="H1289" s="3">
        <v>95</v>
      </c>
      <c r="I1289" s="3">
        <v>0.351452</v>
      </c>
      <c r="J1289" s="3">
        <v>43</v>
      </c>
      <c r="K1289" s="3">
        <v>0.802058</v>
      </c>
      <c r="L1289" s="3">
        <v>104</v>
      </c>
      <c r="M1289" s="3">
        <v>0.331744</v>
      </c>
      <c r="N1289">
        <v>39</v>
      </c>
      <c r="O1289">
        <v>0.00237509659197282</v>
      </c>
      <c r="P1289">
        <v>-3.21771280525699</v>
      </c>
      <c r="Q1289" t="s">
        <v>131</v>
      </c>
      <c r="R1289" t="s">
        <v>366</v>
      </c>
      <c r="S1289" t="s">
        <v>367</v>
      </c>
      <c r="T1289" t="s">
        <v>3120</v>
      </c>
      <c r="U1289" t="s">
        <v>3121</v>
      </c>
      <c r="V1289" t="s">
        <v>370</v>
      </c>
      <c r="W1289" t="s">
        <v>371</v>
      </c>
      <c r="X1289" t="s">
        <v>293</v>
      </c>
      <c r="Y1289" t="s">
        <v>2816</v>
      </c>
      <c r="Z1289" t="s">
        <v>3122</v>
      </c>
      <c r="AA1289" t="s">
        <v>374</v>
      </c>
      <c r="AB1289" t="s">
        <v>367</v>
      </c>
      <c r="AC1289" t="s">
        <v>3123</v>
      </c>
      <c r="AD1289" t="s">
        <v>376</v>
      </c>
    </row>
    <row r="1290" spans="1:30">
      <c r="A1290" t="s">
        <v>6248</v>
      </c>
      <c r="B1290" t="s">
        <v>6248</v>
      </c>
      <c r="C1290" s="3">
        <v>0.421676</v>
      </c>
      <c r="D1290" s="3">
        <v>31</v>
      </c>
      <c r="E1290" s="3">
        <v>0.107261</v>
      </c>
      <c r="F1290" s="3">
        <v>7</v>
      </c>
      <c r="G1290" s="3">
        <v>0.282338</v>
      </c>
      <c r="H1290" s="3">
        <v>22</v>
      </c>
      <c r="I1290" s="3">
        <v>8.347619</v>
      </c>
      <c r="J1290" s="3">
        <v>646</v>
      </c>
      <c r="K1290" s="3">
        <v>2.936066</v>
      </c>
      <c r="L1290" s="3">
        <v>243</v>
      </c>
      <c r="M1290" s="3">
        <v>1.739436</v>
      </c>
      <c r="N1290">
        <v>130</v>
      </c>
      <c r="O1290" s="16">
        <v>1.50174873792652e-5</v>
      </c>
      <c r="P1290">
        <v>3.17331349405617</v>
      </c>
      <c r="Q1290" t="s">
        <v>157</v>
      </c>
      <c r="R1290" t="s">
        <v>137</v>
      </c>
      <c r="S1290" t="s">
        <v>138</v>
      </c>
      <c r="T1290" t="s">
        <v>6249</v>
      </c>
      <c r="U1290" t="s">
        <v>6250</v>
      </c>
      <c r="V1290" t="s">
        <v>136</v>
      </c>
      <c r="W1290" t="s">
        <v>137</v>
      </c>
      <c r="X1290" t="s">
        <v>138</v>
      </c>
      <c r="Y1290" t="s">
        <v>1523</v>
      </c>
      <c r="Z1290" t="s">
        <v>6251</v>
      </c>
      <c r="AA1290" t="s">
        <v>153</v>
      </c>
      <c r="AB1290" t="s">
        <v>138</v>
      </c>
      <c r="AC1290" t="s">
        <v>6252</v>
      </c>
      <c r="AD1290" t="s">
        <v>6253</v>
      </c>
    </row>
    <row r="1291" spans="1:30">
      <c r="A1291" t="s">
        <v>6254</v>
      </c>
      <c r="B1291" t="s">
        <v>6254</v>
      </c>
      <c r="C1291" s="3">
        <v>6.487528</v>
      </c>
      <c r="D1291" s="3">
        <v>268</v>
      </c>
      <c r="E1291" s="3">
        <v>3.851513</v>
      </c>
      <c r="F1291" s="3">
        <v>141</v>
      </c>
      <c r="G1291" s="3">
        <v>7.125938</v>
      </c>
      <c r="H1291" s="3">
        <v>315</v>
      </c>
      <c r="I1291" s="3">
        <v>1.911197</v>
      </c>
      <c r="J1291" s="3">
        <v>86</v>
      </c>
      <c r="K1291" s="3">
        <v>1.704632</v>
      </c>
      <c r="L1291" s="3">
        <v>82</v>
      </c>
      <c r="M1291" s="3">
        <v>2.24901</v>
      </c>
      <c r="N1291">
        <v>97</v>
      </c>
      <c r="O1291" s="16">
        <v>2.92635538555585e-8</v>
      </c>
      <c r="P1291">
        <v>-2.1500827662037</v>
      </c>
      <c r="Q1291" t="s">
        <v>131</v>
      </c>
      <c r="R1291" t="s">
        <v>136</v>
      </c>
      <c r="S1291" t="s">
        <v>136</v>
      </c>
      <c r="T1291" t="s">
        <v>136</v>
      </c>
      <c r="U1291" t="s">
        <v>6255</v>
      </c>
      <c r="V1291" t="s">
        <v>136</v>
      </c>
      <c r="W1291" t="s">
        <v>170</v>
      </c>
      <c r="X1291" t="s">
        <v>171</v>
      </c>
      <c r="Y1291" t="s">
        <v>1652</v>
      </c>
      <c r="Z1291" t="s">
        <v>136</v>
      </c>
      <c r="AA1291" t="s">
        <v>174</v>
      </c>
      <c r="AB1291" t="s">
        <v>171</v>
      </c>
      <c r="AC1291" t="s">
        <v>6256</v>
      </c>
      <c r="AD1291" t="s">
        <v>136</v>
      </c>
    </row>
    <row r="1292" spans="1:30">
      <c r="A1292" t="s">
        <v>6257</v>
      </c>
      <c r="B1292" t="s">
        <v>6257</v>
      </c>
      <c r="C1292" s="3">
        <v>2.285191</v>
      </c>
      <c r="D1292" s="3">
        <v>130</v>
      </c>
      <c r="E1292" s="3">
        <v>1.411275</v>
      </c>
      <c r="F1292" s="3">
        <v>72</v>
      </c>
      <c r="G1292" s="3">
        <v>2.073065</v>
      </c>
      <c r="H1292" s="3">
        <v>127</v>
      </c>
      <c r="I1292" s="3">
        <v>0.129695</v>
      </c>
      <c r="J1292" s="3">
        <v>8</v>
      </c>
      <c r="K1292" s="3">
        <v>0.224069</v>
      </c>
      <c r="L1292" s="3">
        <v>15</v>
      </c>
      <c r="M1292" s="3">
        <v>0.054158</v>
      </c>
      <c r="N1292">
        <v>4</v>
      </c>
      <c r="O1292" s="16">
        <v>1.17075072805667e-11</v>
      </c>
      <c r="P1292">
        <v>-4.19961055102595</v>
      </c>
      <c r="Q1292" t="s">
        <v>131</v>
      </c>
      <c r="R1292" t="s">
        <v>325</v>
      </c>
      <c r="S1292" t="s">
        <v>326</v>
      </c>
      <c r="T1292" t="s">
        <v>4468</v>
      </c>
      <c r="U1292" t="s">
        <v>6258</v>
      </c>
      <c r="V1292" t="s">
        <v>136</v>
      </c>
      <c r="W1292" t="s">
        <v>136</v>
      </c>
      <c r="X1292" t="s">
        <v>136</v>
      </c>
      <c r="Y1292" t="s">
        <v>181</v>
      </c>
      <c r="Z1292" t="s">
        <v>6259</v>
      </c>
      <c r="AA1292" t="s">
        <v>83</v>
      </c>
      <c r="AB1292" t="s">
        <v>191</v>
      </c>
      <c r="AC1292" t="s">
        <v>6260</v>
      </c>
      <c r="AD1292" t="s">
        <v>184</v>
      </c>
    </row>
    <row r="1293" spans="1:30">
      <c r="A1293" t="s">
        <v>6261</v>
      </c>
      <c r="B1293" t="s">
        <v>136</v>
      </c>
      <c r="C1293" s="3">
        <v>1.08911</v>
      </c>
      <c r="D1293" s="3">
        <v>11</v>
      </c>
      <c r="E1293" s="3">
        <v>0</v>
      </c>
      <c r="F1293" s="3">
        <v>0</v>
      </c>
      <c r="G1293" s="3">
        <v>0</v>
      </c>
      <c r="H1293" s="3">
        <v>0</v>
      </c>
      <c r="I1293" s="3">
        <v>13.062949</v>
      </c>
      <c r="J1293" s="3">
        <v>136</v>
      </c>
      <c r="K1293" s="3">
        <v>44.038433</v>
      </c>
      <c r="L1293" s="3">
        <v>488</v>
      </c>
      <c r="M1293" s="3">
        <v>4.40504</v>
      </c>
      <c r="N1293">
        <v>44</v>
      </c>
      <c r="O1293">
        <v>0.000444823360206742</v>
      </c>
      <c r="P1293">
        <v>4.29777682288903</v>
      </c>
      <c r="Q1293" t="s">
        <v>157</v>
      </c>
      <c r="R1293" t="s">
        <v>136</v>
      </c>
      <c r="S1293" t="s">
        <v>136</v>
      </c>
      <c r="T1293" t="s">
        <v>1016</v>
      </c>
      <c r="U1293" t="s">
        <v>6262</v>
      </c>
      <c r="V1293" t="s">
        <v>264</v>
      </c>
      <c r="W1293" t="s">
        <v>136</v>
      </c>
      <c r="X1293" t="s">
        <v>136</v>
      </c>
      <c r="Y1293" t="s">
        <v>265</v>
      </c>
      <c r="Z1293" t="s">
        <v>5970</v>
      </c>
      <c r="AA1293" t="s">
        <v>83</v>
      </c>
      <c r="AB1293" t="s">
        <v>191</v>
      </c>
      <c r="AC1293" t="s">
        <v>6263</v>
      </c>
      <c r="AD1293" t="s">
        <v>195</v>
      </c>
    </row>
    <row r="1294" spans="1:30">
      <c r="A1294" t="s">
        <v>6264</v>
      </c>
      <c r="B1294" t="s">
        <v>6264</v>
      </c>
      <c r="C1294" s="3">
        <v>5.863287</v>
      </c>
      <c r="D1294" s="3">
        <v>122</v>
      </c>
      <c r="E1294" s="3">
        <v>2.410055</v>
      </c>
      <c r="F1294" s="3">
        <v>45</v>
      </c>
      <c r="G1294" s="3">
        <v>3.439564</v>
      </c>
      <c r="H1294" s="3">
        <v>77</v>
      </c>
      <c r="I1294" s="3">
        <v>0.150256</v>
      </c>
      <c r="J1294" s="3">
        <v>4</v>
      </c>
      <c r="K1294" s="3">
        <v>0.535692</v>
      </c>
      <c r="L1294" s="3">
        <v>13</v>
      </c>
      <c r="M1294" s="3">
        <v>1.741435</v>
      </c>
      <c r="N1294">
        <v>38</v>
      </c>
      <c r="O1294">
        <v>0.00502766403432727</v>
      </c>
      <c r="P1294">
        <v>-2.54991688183166</v>
      </c>
      <c r="Q1294" t="s">
        <v>131</v>
      </c>
      <c r="R1294" t="s">
        <v>371</v>
      </c>
      <c r="S1294" t="s">
        <v>293</v>
      </c>
      <c r="T1294" t="s">
        <v>6265</v>
      </c>
      <c r="U1294" t="s">
        <v>6266</v>
      </c>
      <c r="V1294" t="s">
        <v>1203</v>
      </c>
      <c r="W1294" t="s">
        <v>241</v>
      </c>
      <c r="X1294" t="s">
        <v>242</v>
      </c>
      <c r="Y1294" t="s">
        <v>6267</v>
      </c>
      <c r="Z1294" t="s">
        <v>6268</v>
      </c>
      <c r="AA1294" t="s">
        <v>292</v>
      </c>
      <c r="AB1294" t="s">
        <v>293</v>
      </c>
      <c r="AC1294" t="s">
        <v>313</v>
      </c>
      <c r="AD1294" t="s">
        <v>6269</v>
      </c>
    </row>
    <row r="1295" spans="1:30">
      <c r="A1295" t="s">
        <v>6270</v>
      </c>
      <c r="B1295" t="s">
        <v>6270</v>
      </c>
      <c r="C1295" s="3">
        <v>0.882602</v>
      </c>
      <c r="D1295" s="3">
        <v>38</v>
      </c>
      <c r="E1295" s="3">
        <v>0.955744</v>
      </c>
      <c r="F1295" s="3">
        <v>37</v>
      </c>
      <c r="G1295" s="3">
        <v>0.752</v>
      </c>
      <c r="H1295" s="3">
        <v>35</v>
      </c>
      <c r="I1295" s="3">
        <v>0.319794</v>
      </c>
      <c r="J1295" s="3">
        <v>15</v>
      </c>
      <c r="K1295" s="3">
        <v>0.224035</v>
      </c>
      <c r="L1295" s="3">
        <v>12</v>
      </c>
      <c r="M1295" s="3">
        <v>0.066079</v>
      </c>
      <c r="N1295">
        <v>3</v>
      </c>
      <c r="O1295">
        <v>0.00242277350751488</v>
      </c>
      <c r="P1295">
        <v>-2.59372894742627</v>
      </c>
      <c r="Q1295" t="s">
        <v>131</v>
      </c>
      <c r="R1295" t="s">
        <v>254</v>
      </c>
      <c r="S1295" t="s">
        <v>255</v>
      </c>
      <c r="T1295" t="s">
        <v>136</v>
      </c>
      <c r="U1295" t="s">
        <v>136</v>
      </c>
      <c r="V1295" t="s">
        <v>136</v>
      </c>
      <c r="W1295" t="s">
        <v>254</v>
      </c>
      <c r="X1295" t="s">
        <v>255</v>
      </c>
      <c r="Y1295" t="s">
        <v>1487</v>
      </c>
      <c r="Z1295" t="s">
        <v>136</v>
      </c>
      <c r="AA1295" t="s">
        <v>164</v>
      </c>
      <c r="AB1295" t="s">
        <v>165</v>
      </c>
      <c r="AC1295" t="s">
        <v>6271</v>
      </c>
      <c r="AD1295" t="s">
        <v>136</v>
      </c>
    </row>
    <row r="1296" spans="1:30">
      <c r="A1296" t="s">
        <v>6272</v>
      </c>
      <c r="B1296" t="s">
        <v>6272</v>
      </c>
      <c r="C1296" s="3">
        <v>0.087209</v>
      </c>
      <c r="D1296" s="3">
        <v>4</v>
      </c>
      <c r="E1296" s="3">
        <v>0</v>
      </c>
      <c r="F1296" s="3">
        <v>0</v>
      </c>
      <c r="G1296" s="3">
        <v>0</v>
      </c>
      <c r="H1296" s="3">
        <v>0</v>
      </c>
      <c r="I1296" s="3">
        <v>1.035009</v>
      </c>
      <c r="J1296" s="3">
        <v>50</v>
      </c>
      <c r="K1296" s="3">
        <v>24.473776</v>
      </c>
      <c r="L1296" s="3">
        <v>1253</v>
      </c>
      <c r="M1296" s="3">
        <v>0.649547</v>
      </c>
      <c r="N1296">
        <v>30</v>
      </c>
      <c r="O1296" s="16">
        <v>7.45486877306026e-6</v>
      </c>
      <c r="P1296">
        <v>5.74802355414025</v>
      </c>
      <c r="Q1296" t="s">
        <v>157</v>
      </c>
      <c r="R1296" t="s">
        <v>241</v>
      </c>
      <c r="S1296" t="s">
        <v>242</v>
      </c>
      <c r="T1296" t="s">
        <v>1517</v>
      </c>
      <c r="U1296" t="s">
        <v>6273</v>
      </c>
      <c r="V1296" t="s">
        <v>245</v>
      </c>
      <c r="W1296" t="s">
        <v>136</v>
      </c>
      <c r="X1296" t="s">
        <v>136</v>
      </c>
      <c r="Y1296" t="s">
        <v>246</v>
      </c>
      <c r="Z1296" t="s">
        <v>6274</v>
      </c>
      <c r="AA1296" t="s">
        <v>248</v>
      </c>
      <c r="AB1296" t="s">
        <v>242</v>
      </c>
      <c r="AC1296" t="s">
        <v>6275</v>
      </c>
      <c r="AD1296" t="s">
        <v>1520</v>
      </c>
    </row>
    <row r="1297" spans="1:30">
      <c r="A1297" t="s">
        <v>6276</v>
      </c>
      <c r="B1297" t="s">
        <v>6276</v>
      </c>
      <c r="C1297" s="3">
        <v>4.512274</v>
      </c>
      <c r="D1297" s="3">
        <v>208</v>
      </c>
      <c r="E1297" s="3">
        <v>3.939371</v>
      </c>
      <c r="F1297" s="3">
        <v>161</v>
      </c>
      <c r="G1297" s="3">
        <v>3.101295</v>
      </c>
      <c r="H1297" s="3">
        <v>153</v>
      </c>
      <c r="I1297" s="3">
        <v>15.05775</v>
      </c>
      <c r="J1297" s="3">
        <v>750</v>
      </c>
      <c r="K1297" s="3">
        <v>69.326248</v>
      </c>
      <c r="L1297" s="3">
        <v>3686</v>
      </c>
      <c r="M1297" s="3">
        <v>11.023839</v>
      </c>
      <c r="N1297">
        <v>529</v>
      </c>
      <c r="O1297">
        <v>0.00833966048580231</v>
      </c>
      <c r="P1297">
        <v>2.17097220633362</v>
      </c>
      <c r="Q1297" t="s">
        <v>157</v>
      </c>
      <c r="R1297" t="s">
        <v>137</v>
      </c>
      <c r="S1297" t="s">
        <v>138</v>
      </c>
      <c r="T1297" t="s">
        <v>4216</v>
      </c>
      <c r="U1297" t="s">
        <v>6277</v>
      </c>
      <c r="V1297" t="s">
        <v>4218</v>
      </c>
      <c r="W1297" t="s">
        <v>137</v>
      </c>
      <c r="X1297" t="s">
        <v>138</v>
      </c>
      <c r="Y1297" t="s">
        <v>4116</v>
      </c>
      <c r="Z1297" t="s">
        <v>4219</v>
      </c>
      <c r="AA1297" t="s">
        <v>153</v>
      </c>
      <c r="AB1297" t="s">
        <v>138</v>
      </c>
      <c r="AC1297" t="s">
        <v>4220</v>
      </c>
      <c r="AD1297" t="s">
        <v>4221</v>
      </c>
    </row>
    <row r="1298" spans="1:30">
      <c r="A1298" t="s">
        <v>6278</v>
      </c>
      <c r="B1298" t="s">
        <v>6278</v>
      </c>
      <c r="C1298" s="3">
        <v>0.357736</v>
      </c>
      <c r="D1298" s="3">
        <v>27</v>
      </c>
      <c r="E1298" s="3">
        <v>0</v>
      </c>
      <c r="F1298" s="3">
        <v>0</v>
      </c>
      <c r="G1298" s="3">
        <v>0.339985</v>
      </c>
      <c r="H1298" s="3">
        <v>28</v>
      </c>
      <c r="I1298" s="3">
        <v>4.474702</v>
      </c>
      <c r="J1298" s="3">
        <v>363</v>
      </c>
      <c r="K1298" s="3">
        <v>11.746089</v>
      </c>
      <c r="L1298" s="3">
        <v>1015</v>
      </c>
      <c r="M1298" s="3">
        <v>1.53999</v>
      </c>
      <c r="N1298">
        <v>120</v>
      </c>
      <c r="O1298">
        <v>0.000396023596674791</v>
      </c>
      <c r="P1298">
        <v>3.68823928328433</v>
      </c>
      <c r="Q1298" t="s">
        <v>157</v>
      </c>
      <c r="R1298" t="s">
        <v>136</v>
      </c>
      <c r="S1298" t="s">
        <v>136</v>
      </c>
      <c r="T1298" t="s">
        <v>2956</v>
      </c>
      <c r="U1298" t="s">
        <v>6279</v>
      </c>
      <c r="V1298" t="s">
        <v>763</v>
      </c>
      <c r="W1298" t="s">
        <v>136</v>
      </c>
      <c r="X1298" t="s">
        <v>136</v>
      </c>
      <c r="Y1298" t="s">
        <v>2958</v>
      </c>
      <c r="Z1298" t="s">
        <v>5843</v>
      </c>
      <c r="AA1298" t="s">
        <v>141</v>
      </c>
      <c r="AB1298" t="s">
        <v>142</v>
      </c>
      <c r="AC1298" t="s">
        <v>5844</v>
      </c>
      <c r="AD1298" t="s">
        <v>2961</v>
      </c>
    </row>
    <row r="1299" spans="1:30">
      <c r="A1299" t="s">
        <v>6280</v>
      </c>
      <c r="B1299" t="s">
        <v>6280</v>
      </c>
      <c r="C1299" s="3">
        <v>352.348785</v>
      </c>
      <c r="D1299" s="3">
        <v>13371</v>
      </c>
      <c r="E1299" s="3">
        <v>406.347961</v>
      </c>
      <c r="F1299" s="3">
        <v>13660</v>
      </c>
      <c r="G1299" s="3">
        <v>369.710693</v>
      </c>
      <c r="H1299" s="3">
        <v>15043</v>
      </c>
      <c r="I1299" s="3">
        <v>94.880905</v>
      </c>
      <c r="J1299" s="3">
        <v>3906</v>
      </c>
      <c r="K1299" s="3">
        <v>115.686188</v>
      </c>
      <c r="L1299" s="3">
        <v>5085</v>
      </c>
      <c r="M1299" s="3">
        <v>159.865356</v>
      </c>
      <c r="N1299">
        <v>6335</v>
      </c>
      <c r="O1299" s="16">
        <v>8.9657996650397e-6</v>
      </c>
      <c r="P1299">
        <v>-2.272233083596</v>
      </c>
      <c r="Q1299" t="s">
        <v>131</v>
      </c>
      <c r="R1299" t="s">
        <v>137</v>
      </c>
      <c r="S1299" t="s">
        <v>138</v>
      </c>
      <c r="T1299" t="s">
        <v>6281</v>
      </c>
      <c r="U1299" t="s">
        <v>6282</v>
      </c>
      <c r="V1299" t="s">
        <v>6283</v>
      </c>
      <c r="W1299" t="s">
        <v>137</v>
      </c>
      <c r="X1299" t="s">
        <v>138</v>
      </c>
      <c r="Y1299" t="s">
        <v>6284</v>
      </c>
      <c r="Z1299" t="s">
        <v>6285</v>
      </c>
      <c r="AA1299" t="s">
        <v>153</v>
      </c>
      <c r="AB1299" t="s">
        <v>138</v>
      </c>
      <c r="AC1299" t="s">
        <v>6286</v>
      </c>
      <c r="AD1299" t="s">
        <v>144</v>
      </c>
    </row>
    <row r="1300" spans="1:30">
      <c r="A1300" t="s">
        <v>6287</v>
      </c>
      <c r="B1300" t="s">
        <v>6287</v>
      </c>
      <c r="C1300" s="3">
        <v>71.517685</v>
      </c>
      <c r="D1300" s="3">
        <v>2339</v>
      </c>
      <c r="E1300" s="3">
        <v>136.051666</v>
      </c>
      <c r="F1300" s="3">
        <v>3942</v>
      </c>
      <c r="G1300" s="3">
        <v>73.787369</v>
      </c>
      <c r="H1300" s="3">
        <v>2588</v>
      </c>
      <c r="I1300" s="3">
        <v>26.079292</v>
      </c>
      <c r="J1300" s="3">
        <v>926</v>
      </c>
      <c r="K1300" s="3">
        <v>34.537029</v>
      </c>
      <c r="L1300" s="3">
        <v>1309</v>
      </c>
      <c r="M1300" s="3">
        <v>54.795959</v>
      </c>
      <c r="N1300">
        <v>1872</v>
      </c>
      <c r="O1300">
        <v>0.00357595332378278</v>
      </c>
      <c r="P1300">
        <v>-2.01036498924641</v>
      </c>
      <c r="Q1300" t="s">
        <v>131</v>
      </c>
      <c r="R1300" t="s">
        <v>136</v>
      </c>
      <c r="S1300" t="s">
        <v>136</v>
      </c>
      <c r="T1300" t="s">
        <v>136</v>
      </c>
      <c r="U1300" t="s">
        <v>6288</v>
      </c>
      <c r="V1300" t="s">
        <v>136</v>
      </c>
      <c r="W1300" t="s">
        <v>190</v>
      </c>
      <c r="X1300" t="s">
        <v>191</v>
      </c>
      <c r="Y1300" t="s">
        <v>6289</v>
      </c>
      <c r="Z1300" t="s">
        <v>6290</v>
      </c>
      <c r="AA1300" t="s">
        <v>164</v>
      </c>
      <c r="AB1300" t="s">
        <v>165</v>
      </c>
      <c r="AC1300" t="s">
        <v>6291</v>
      </c>
      <c r="AD1300" t="s">
        <v>136</v>
      </c>
    </row>
    <row r="1301" spans="1:30">
      <c r="A1301" t="s">
        <v>6292</v>
      </c>
      <c r="B1301" t="s">
        <v>6292</v>
      </c>
      <c r="C1301" s="3">
        <v>0.142053</v>
      </c>
      <c r="D1301" s="3">
        <v>13</v>
      </c>
      <c r="E1301" s="3">
        <v>0.078832</v>
      </c>
      <c r="F1301" s="3">
        <v>7</v>
      </c>
      <c r="G1301" s="3">
        <v>0.249018</v>
      </c>
      <c r="H1301" s="3">
        <v>24</v>
      </c>
      <c r="I1301" s="3">
        <v>1.61331</v>
      </c>
      <c r="J1301" s="3">
        <v>152</v>
      </c>
      <c r="K1301" s="3">
        <v>8.414326</v>
      </c>
      <c r="L1301" s="3">
        <v>843</v>
      </c>
      <c r="M1301" s="3">
        <v>0.799839</v>
      </c>
      <c r="N1301">
        <v>73</v>
      </c>
      <c r="O1301">
        <v>0.000188620927507975</v>
      </c>
      <c r="P1301">
        <v>3.47262474746961</v>
      </c>
      <c r="Q1301" t="s">
        <v>157</v>
      </c>
      <c r="R1301" t="s">
        <v>1427</v>
      </c>
      <c r="S1301" t="s">
        <v>538</v>
      </c>
      <c r="T1301" t="s">
        <v>4075</v>
      </c>
      <c r="U1301" t="s">
        <v>4076</v>
      </c>
      <c r="V1301" t="s">
        <v>4077</v>
      </c>
      <c r="W1301" t="s">
        <v>1427</v>
      </c>
      <c r="X1301" t="s">
        <v>538</v>
      </c>
      <c r="Y1301" t="s">
        <v>4078</v>
      </c>
      <c r="Z1301" t="s">
        <v>4079</v>
      </c>
      <c r="AA1301" t="s">
        <v>43</v>
      </c>
      <c r="AB1301" t="s">
        <v>538</v>
      </c>
      <c r="AC1301" t="s">
        <v>4080</v>
      </c>
      <c r="AD1301" t="s">
        <v>1633</v>
      </c>
    </row>
    <row r="1302" spans="1:30">
      <c r="A1302" t="s">
        <v>6293</v>
      </c>
      <c r="B1302" t="s">
        <v>6293</v>
      </c>
      <c r="C1302" s="3">
        <v>7.153174</v>
      </c>
      <c r="D1302" s="3">
        <v>116</v>
      </c>
      <c r="E1302" s="3">
        <v>5.83827</v>
      </c>
      <c r="F1302" s="3">
        <v>84</v>
      </c>
      <c r="G1302" s="3">
        <v>6.958794</v>
      </c>
      <c r="H1302" s="3">
        <v>121</v>
      </c>
      <c r="I1302" s="3">
        <v>0.792724</v>
      </c>
      <c r="J1302" s="3">
        <v>14</v>
      </c>
      <c r="K1302" s="3">
        <v>1.907382</v>
      </c>
      <c r="L1302" s="3">
        <v>36</v>
      </c>
      <c r="M1302" s="3">
        <v>1.608585</v>
      </c>
      <c r="N1302">
        <v>28</v>
      </c>
      <c r="O1302" s="16">
        <v>7.15864056354763e-6</v>
      </c>
      <c r="P1302">
        <v>-2.73452720417972</v>
      </c>
      <c r="Q1302" t="s">
        <v>131</v>
      </c>
      <c r="R1302" t="s">
        <v>241</v>
      </c>
      <c r="S1302" t="s">
        <v>242</v>
      </c>
      <c r="T1302" t="s">
        <v>3963</v>
      </c>
      <c r="U1302" t="s">
        <v>136</v>
      </c>
      <c r="V1302" t="s">
        <v>136</v>
      </c>
      <c r="W1302" t="s">
        <v>136</v>
      </c>
      <c r="X1302" t="s">
        <v>136</v>
      </c>
      <c r="Y1302" t="s">
        <v>2929</v>
      </c>
      <c r="Z1302" t="s">
        <v>6294</v>
      </c>
      <c r="AA1302" t="s">
        <v>164</v>
      </c>
      <c r="AB1302" t="s">
        <v>165</v>
      </c>
      <c r="AC1302" t="s">
        <v>6295</v>
      </c>
      <c r="AD1302" t="s">
        <v>3967</v>
      </c>
    </row>
    <row r="1303" spans="1:30">
      <c r="A1303" t="s">
        <v>6296</v>
      </c>
      <c r="B1303" t="s">
        <v>136</v>
      </c>
      <c r="C1303" s="3">
        <v>7.96752</v>
      </c>
      <c r="D1303" s="3">
        <v>247</v>
      </c>
      <c r="E1303" s="3">
        <v>5.931879</v>
      </c>
      <c r="F1303" s="3">
        <v>163</v>
      </c>
      <c r="G1303" s="3">
        <v>7.282718</v>
      </c>
      <c r="H1303" s="3">
        <v>242</v>
      </c>
      <c r="I1303" s="3">
        <v>1.231232</v>
      </c>
      <c r="J1303" s="3">
        <v>42</v>
      </c>
      <c r="K1303" s="3">
        <v>0.254621</v>
      </c>
      <c r="L1303" s="3">
        <v>10</v>
      </c>
      <c r="M1303" s="3">
        <v>1.108557</v>
      </c>
      <c r="N1303">
        <v>36</v>
      </c>
      <c r="O1303" s="16">
        <v>3.71741310670004e-8</v>
      </c>
      <c r="P1303">
        <v>-3.51989740318355</v>
      </c>
      <c r="Q1303" t="s">
        <v>131</v>
      </c>
      <c r="R1303" t="s">
        <v>136</v>
      </c>
      <c r="S1303" t="s">
        <v>136</v>
      </c>
      <c r="T1303" t="s">
        <v>136</v>
      </c>
      <c r="U1303" t="s">
        <v>136</v>
      </c>
      <c r="V1303" t="s">
        <v>136</v>
      </c>
      <c r="W1303" t="s">
        <v>136</v>
      </c>
      <c r="X1303" t="s">
        <v>136</v>
      </c>
      <c r="Y1303" t="s">
        <v>136</v>
      </c>
      <c r="Z1303" t="s">
        <v>136</v>
      </c>
      <c r="AA1303" t="s">
        <v>136</v>
      </c>
      <c r="AB1303" t="s">
        <v>136</v>
      </c>
      <c r="AC1303" t="s">
        <v>136</v>
      </c>
      <c r="AD1303" t="s">
        <v>136</v>
      </c>
    </row>
    <row r="1304" spans="1:30">
      <c r="A1304" t="s">
        <v>6297</v>
      </c>
      <c r="B1304" t="s">
        <v>6297</v>
      </c>
      <c r="C1304" s="3">
        <v>0</v>
      </c>
      <c r="D1304" s="3">
        <v>0</v>
      </c>
      <c r="E1304" s="3">
        <v>0</v>
      </c>
      <c r="F1304" s="3">
        <v>0</v>
      </c>
      <c r="G1304" s="3">
        <v>0</v>
      </c>
      <c r="H1304" s="3">
        <v>0</v>
      </c>
      <c r="I1304" s="3">
        <v>2.425627</v>
      </c>
      <c r="J1304" s="3">
        <v>87</v>
      </c>
      <c r="K1304" s="3">
        <v>1.671018</v>
      </c>
      <c r="L1304" s="3">
        <v>64</v>
      </c>
      <c r="M1304" s="3">
        <v>4.3308</v>
      </c>
      <c r="N1304">
        <v>149</v>
      </c>
      <c r="O1304" s="16">
        <v>6.55552864321705e-8</v>
      </c>
      <c r="P1304">
        <v>6.61444900537385</v>
      </c>
      <c r="Q1304" t="s">
        <v>157</v>
      </c>
      <c r="R1304" t="s">
        <v>136</v>
      </c>
      <c r="S1304" t="s">
        <v>136</v>
      </c>
      <c r="T1304" t="s">
        <v>136</v>
      </c>
      <c r="U1304" t="s">
        <v>136</v>
      </c>
      <c r="V1304" t="s">
        <v>136</v>
      </c>
      <c r="W1304" t="s">
        <v>136</v>
      </c>
      <c r="X1304" t="s">
        <v>136</v>
      </c>
      <c r="Y1304" t="s">
        <v>6298</v>
      </c>
      <c r="Z1304" t="s">
        <v>6299</v>
      </c>
      <c r="AA1304" t="s">
        <v>164</v>
      </c>
      <c r="AB1304" t="s">
        <v>165</v>
      </c>
      <c r="AC1304" t="s">
        <v>6300</v>
      </c>
      <c r="AD1304" t="s">
        <v>136</v>
      </c>
    </row>
    <row r="1305" spans="1:30">
      <c r="A1305" t="s">
        <v>6301</v>
      </c>
      <c r="B1305" t="s">
        <v>6301</v>
      </c>
      <c r="C1305" s="3">
        <v>21.639385</v>
      </c>
      <c r="D1305" s="3">
        <v>1501</v>
      </c>
      <c r="E1305" s="3">
        <v>32.918472</v>
      </c>
      <c r="F1305" s="3">
        <v>2023</v>
      </c>
      <c r="G1305" s="3">
        <v>15.968067</v>
      </c>
      <c r="H1305" s="3">
        <v>1188</v>
      </c>
      <c r="I1305" s="3">
        <v>3.637905</v>
      </c>
      <c r="J1305" s="3">
        <v>274</v>
      </c>
      <c r="K1305" s="3">
        <v>4.2325</v>
      </c>
      <c r="L1305" s="3">
        <v>340</v>
      </c>
      <c r="M1305" s="3">
        <v>8.301038</v>
      </c>
      <c r="N1305">
        <v>602</v>
      </c>
      <c r="O1305" s="16">
        <v>4.55326242376416e-5</v>
      </c>
      <c r="P1305">
        <v>-2.78431246646402</v>
      </c>
      <c r="Q1305" t="s">
        <v>131</v>
      </c>
      <c r="R1305" t="s">
        <v>136</v>
      </c>
      <c r="S1305" t="s">
        <v>136</v>
      </c>
      <c r="T1305" t="s">
        <v>1978</v>
      </c>
      <c r="U1305" t="s">
        <v>136</v>
      </c>
      <c r="V1305" t="s">
        <v>136</v>
      </c>
      <c r="W1305" t="s">
        <v>305</v>
      </c>
      <c r="X1305" t="s">
        <v>142</v>
      </c>
      <c r="Y1305" t="s">
        <v>3193</v>
      </c>
      <c r="Z1305" t="s">
        <v>6302</v>
      </c>
      <c r="AA1305" t="s">
        <v>141</v>
      </c>
      <c r="AB1305" t="s">
        <v>142</v>
      </c>
      <c r="AC1305" t="s">
        <v>6303</v>
      </c>
      <c r="AD1305" t="s">
        <v>1983</v>
      </c>
    </row>
    <row r="1306" spans="1:30">
      <c r="A1306" t="s">
        <v>6304</v>
      </c>
      <c r="B1306" t="s">
        <v>6304</v>
      </c>
      <c r="C1306" s="3">
        <v>2.454464</v>
      </c>
      <c r="D1306" s="3">
        <v>230</v>
      </c>
      <c r="E1306" s="3">
        <v>0.713823</v>
      </c>
      <c r="F1306" s="3">
        <v>60</v>
      </c>
      <c r="G1306" s="3">
        <v>2.030453</v>
      </c>
      <c r="H1306" s="3">
        <v>204</v>
      </c>
      <c r="I1306" s="3">
        <v>15.776752</v>
      </c>
      <c r="J1306" s="3">
        <v>1598</v>
      </c>
      <c r="K1306" s="3">
        <v>54.684624</v>
      </c>
      <c r="L1306" s="3">
        <v>5912</v>
      </c>
      <c r="M1306" s="3">
        <v>7.249437</v>
      </c>
      <c r="N1306">
        <v>707</v>
      </c>
      <c r="O1306" s="16">
        <v>5.56209445735613e-5</v>
      </c>
      <c r="P1306">
        <v>3.1430619755356</v>
      </c>
      <c r="Q1306" t="s">
        <v>157</v>
      </c>
      <c r="R1306" t="s">
        <v>136</v>
      </c>
      <c r="S1306" t="s">
        <v>136</v>
      </c>
      <c r="T1306" t="s">
        <v>6305</v>
      </c>
      <c r="U1306" t="s">
        <v>6306</v>
      </c>
      <c r="V1306" t="s">
        <v>763</v>
      </c>
      <c r="W1306" t="s">
        <v>136</v>
      </c>
      <c r="X1306" t="s">
        <v>136</v>
      </c>
      <c r="Y1306" t="s">
        <v>2958</v>
      </c>
      <c r="Z1306" t="s">
        <v>6307</v>
      </c>
      <c r="AA1306" t="s">
        <v>141</v>
      </c>
      <c r="AB1306" t="s">
        <v>142</v>
      </c>
      <c r="AC1306" t="s">
        <v>6308</v>
      </c>
      <c r="AD1306" t="s">
        <v>6309</v>
      </c>
    </row>
    <row r="1307" spans="1:30">
      <c r="A1307" t="s">
        <v>6310</v>
      </c>
      <c r="B1307" t="s">
        <v>6310</v>
      </c>
      <c r="C1307" s="3">
        <v>0.242386</v>
      </c>
      <c r="D1307" s="3">
        <v>19</v>
      </c>
      <c r="E1307" s="3">
        <v>0.245266</v>
      </c>
      <c r="F1307" s="3">
        <v>17</v>
      </c>
      <c r="G1307" s="3">
        <v>0.652251</v>
      </c>
      <c r="H1307" s="3">
        <v>54</v>
      </c>
      <c r="I1307" s="3">
        <v>5.214222</v>
      </c>
      <c r="J1307" s="3">
        <v>433</v>
      </c>
      <c r="K1307" s="3">
        <v>9.004106</v>
      </c>
      <c r="L1307" s="3">
        <v>799</v>
      </c>
      <c r="M1307" s="3">
        <v>2.602396</v>
      </c>
      <c r="N1307">
        <v>209</v>
      </c>
      <c r="O1307" s="16">
        <v>1.02707158964885e-5</v>
      </c>
      <c r="P1307">
        <v>3.05474737151872</v>
      </c>
      <c r="Q1307" t="s">
        <v>157</v>
      </c>
      <c r="R1307" t="s">
        <v>136</v>
      </c>
      <c r="S1307" t="s">
        <v>136</v>
      </c>
      <c r="T1307" t="s">
        <v>6311</v>
      </c>
      <c r="U1307" t="s">
        <v>6312</v>
      </c>
      <c r="V1307" t="s">
        <v>264</v>
      </c>
      <c r="W1307" t="s">
        <v>136</v>
      </c>
      <c r="X1307" t="s">
        <v>136</v>
      </c>
      <c r="Y1307" t="s">
        <v>6313</v>
      </c>
      <c r="Z1307" t="s">
        <v>6314</v>
      </c>
      <c r="AA1307" t="s">
        <v>43</v>
      </c>
      <c r="AB1307" t="s">
        <v>538</v>
      </c>
      <c r="AC1307" t="s">
        <v>6315</v>
      </c>
      <c r="AD1307" t="s">
        <v>6316</v>
      </c>
    </row>
    <row r="1308" spans="1:30">
      <c r="A1308" t="s">
        <v>6317</v>
      </c>
      <c r="B1308" t="s">
        <v>6317</v>
      </c>
      <c r="C1308" s="3">
        <v>3.99165</v>
      </c>
      <c r="D1308" s="3">
        <v>88</v>
      </c>
      <c r="E1308" s="3">
        <v>1.092658</v>
      </c>
      <c r="F1308" s="3">
        <v>22</v>
      </c>
      <c r="G1308" s="3">
        <v>1.261086</v>
      </c>
      <c r="H1308" s="3">
        <v>30</v>
      </c>
      <c r="I1308" s="3">
        <v>19.489403</v>
      </c>
      <c r="J1308" s="3">
        <v>464</v>
      </c>
      <c r="K1308" s="3">
        <v>28.726355</v>
      </c>
      <c r="L1308" s="3">
        <v>730</v>
      </c>
      <c r="M1308" s="3">
        <v>9.359406</v>
      </c>
      <c r="N1308">
        <v>215</v>
      </c>
      <c r="O1308">
        <v>0.000251327236672401</v>
      </c>
      <c r="P1308">
        <v>2.47752896521558</v>
      </c>
      <c r="Q1308" t="s">
        <v>157</v>
      </c>
      <c r="R1308" t="s">
        <v>186</v>
      </c>
      <c r="S1308" t="s">
        <v>187</v>
      </c>
      <c r="T1308" t="s">
        <v>6318</v>
      </c>
      <c r="U1308" t="s">
        <v>6319</v>
      </c>
      <c r="V1308" t="s">
        <v>439</v>
      </c>
      <c r="W1308" t="s">
        <v>186</v>
      </c>
      <c r="X1308" t="s">
        <v>187</v>
      </c>
      <c r="Y1308" t="s">
        <v>6320</v>
      </c>
      <c r="Z1308" t="s">
        <v>6321</v>
      </c>
      <c r="AA1308" t="s">
        <v>209</v>
      </c>
      <c r="AB1308" t="s">
        <v>187</v>
      </c>
      <c r="AC1308" t="s">
        <v>6322</v>
      </c>
      <c r="AD1308" t="s">
        <v>6323</v>
      </c>
    </row>
    <row r="1309" spans="1:30">
      <c r="A1309" t="s">
        <v>6324</v>
      </c>
      <c r="B1309" t="s">
        <v>6324</v>
      </c>
      <c r="C1309" s="3">
        <v>1.291809</v>
      </c>
      <c r="D1309" s="3">
        <v>58</v>
      </c>
      <c r="E1309" s="3">
        <v>3.731311</v>
      </c>
      <c r="F1309" s="3">
        <v>148</v>
      </c>
      <c r="G1309" s="3">
        <v>2.187862</v>
      </c>
      <c r="H1309" s="3">
        <v>105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>
        <v>0</v>
      </c>
      <c r="O1309" s="16">
        <v>7.93241167641558e-12</v>
      </c>
      <c r="P1309">
        <v>-7.95328253396983</v>
      </c>
      <c r="Q1309" t="s">
        <v>131</v>
      </c>
      <c r="R1309" t="s">
        <v>136</v>
      </c>
      <c r="S1309" t="s">
        <v>136</v>
      </c>
      <c r="T1309" t="s">
        <v>6325</v>
      </c>
      <c r="U1309" t="s">
        <v>6326</v>
      </c>
      <c r="V1309" t="s">
        <v>136</v>
      </c>
      <c r="W1309" t="s">
        <v>170</v>
      </c>
      <c r="X1309" t="s">
        <v>171</v>
      </c>
      <c r="Y1309" t="s">
        <v>5364</v>
      </c>
      <c r="Z1309" t="s">
        <v>6327</v>
      </c>
      <c r="AA1309" t="s">
        <v>174</v>
      </c>
      <c r="AB1309" t="s">
        <v>171</v>
      </c>
      <c r="AC1309" t="s">
        <v>6328</v>
      </c>
      <c r="AD1309" t="s">
        <v>6329</v>
      </c>
    </row>
    <row r="1310" spans="1:30">
      <c r="A1310" t="s">
        <v>6330</v>
      </c>
      <c r="B1310" t="s">
        <v>6330</v>
      </c>
      <c r="C1310" s="3">
        <v>0.179298</v>
      </c>
      <c r="D1310" s="3">
        <v>9</v>
      </c>
      <c r="E1310" s="3">
        <v>0</v>
      </c>
      <c r="F1310" s="3">
        <v>0</v>
      </c>
      <c r="G1310" s="3">
        <v>0.305957</v>
      </c>
      <c r="H1310" s="3">
        <v>17</v>
      </c>
      <c r="I1310" s="3">
        <v>5.090789</v>
      </c>
      <c r="J1310" s="3">
        <v>271</v>
      </c>
      <c r="K1310" s="3">
        <v>2.529287</v>
      </c>
      <c r="L1310" s="3">
        <v>144</v>
      </c>
      <c r="M1310" s="3">
        <v>1.515125</v>
      </c>
      <c r="N1310">
        <v>78</v>
      </c>
      <c r="O1310">
        <v>0.000365781050734354</v>
      </c>
      <c r="P1310">
        <v>3.30009355280567</v>
      </c>
      <c r="Q1310" t="s">
        <v>157</v>
      </c>
      <c r="R1310" t="s">
        <v>136</v>
      </c>
      <c r="S1310" t="s">
        <v>136</v>
      </c>
      <c r="T1310" t="s">
        <v>6331</v>
      </c>
      <c r="U1310" t="s">
        <v>6332</v>
      </c>
      <c r="V1310" t="s">
        <v>136</v>
      </c>
      <c r="W1310" t="s">
        <v>325</v>
      </c>
      <c r="X1310" t="s">
        <v>326</v>
      </c>
      <c r="Y1310" t="s">
        <v>6333</v>
      </c>
      <c r="Z1310" t="s">
        <v>6334</v>
      </c>
      <c r="AA1310" t="s">
        <v>164</v>
      </c>
      <c r="AB1310" t="s">
        <v>165</v>
      </c>
      <c r="AC1310" t="s">
        <v>6335</v>
      </c>
      <c r="AD1310" t="s">
        <v>6336</v>
      </c>
    </row>
    <row r="1311" spans="1:30">
      <c r="A1311" t="s">
        <v>6337</v>
      </c>
      <c r="B1311" t="s">
        <v>136</v>
      </c>
      <c r="C1311" s="3">
        <v>2.733368</v>
      </c>
      <c r="D1311" s="3">
        <v>61</v>
      </c>
      <c r="E1311" s="3">
        <v>0.633122</v>
      </c>
      <c r="F1311" s="3">
        <v>13</v>
      </c>
      <c r="G1311" s="3">
        <v>2.721732</v>
      </c>
      <c r="H1311" s="3">
        <v>65</v>
      </c>
      <c r="I1311" s="3">
        <v>27.910755</v>
      </c>
      <c r="J1311" s="3">
        <v>673</v>
      </c>
      <c r="K1311" s="3">
        <v>23.505533</v>
      </c>
      <c r="L1311" s="3">
        <v>605</v>
      </c>
      <c r="M1311" s="3">
        <v>7.587469</v>
      </c>
      <c r="N1311">
        <v>177</v>
      </c>
      <c r="O1311">
        <v>0.000119113379193112</v>
      </c>
      <c r="P1311">
        <v>2.58791401814853</v>
      </c>
      <c r="Q1311" t="s">
        <v>157</v>
      </c>
      <c r="R1311" t="s">
        <v>136</v>
      </c>
      <c r="S1311" t="s">
        <v>136</v>
      </c>
      <c r="T1311" t="s">
        <v>609</v>
      </c>
      <c r="U1311" t="s">
        <v>6338</v>
      </c>
      <c r="V1311" t="s">
        <v>136</v>
      </c>
      <c r="W1311" t="s">
        <v>136</v>
      </c>
      <c r="X1311" t="s">
        <v>136</v>
      </c>
      <c r="Y1311" t="s">
        <v>136</v>
      </c>
      <c r="Z1311" t="s">
        <v>6339</v>
      </c>
      <c r="AA1311" t="s">
        <v>164</v>
      </c>
      <c r="AB1311" t="s">
        <v>165</v>
      </c>
      <c r="AC1311" t="s">
        <v>6340</v>
      </c>
      <c r="AD1311" t="s">
        <v>612</v>
      </c>
    </row>
    <row r="1312" spans="1:30">
      <c r="A1312" t="s">
        <v>6341</v>
      </c>
      <c r="B1312" t="s">
        <v>136</v>
      </c>
      <c r="C1312" s="3">
        <v>0</v>
      </c>
      <c r="D1312" s="3">
        <v>0</v>
      </c>
      <c r="E1312" s="3">
        <v>0</v>
      </c>
      <c r="F1312" s="3">
        <v>0</v>
      </c>
      <c r="G1312" s="3">
        <v>0</v>
      </c>
      <c r="H1312" s="3">
        <v>0</v>
      </c>
      <c r="I1312" s="3">
        <v>3.865685</v>
      </c>
      <c r="J1312" s="3">
        <v>94</v>
      </c>
      <c r="K1312" s="3">
        <v>1.620452</v>
      </c>
      <c r="L1312" s="3">
        <v>42</v>
      </c>
      <c r="M1312" s="3">
        <v>2.822877</v>
      </c>
      <c r="N1312">
        <v>64</v>
      </c>
      <c r="O1312" s="16">
        <v>1.38640268882965e-6</v>
      </c>
      <c r="P1312">
        <v>6.10303738836721</v>
      </c>
      <c r="Q1312" t="s">
        <v>157</v>
      </c>
      <c r="R1312" t="s">
        <v>136</v>
      </c>
      <c r="S1312" t="s">
        <v>136</v>
      </c>
      <c r="T1312" t="s">
        <v>136</v>
      </c>
      <c r="U1312" t="s">
        <v>136</v>
      </c>
      <c r="V1312" t="s">
        <v>136</v>
      </c>
      <c r="W1312" t="s">
        <v>136</v>
      </c>
      <c r="X1312" t="s">
        <v>136</v>
      </c>
      <c r="Y1312" t="s">
        <v>136</v>
      </c>
      <c r="Z1312" t="s">
        <v>136</v>
      </c>
      <c r="AA1312" t="s">
        <v>136</v>
      </c>
      <c r="AB1312" t="s">
        <v>136</v>
      </c>
      <c r="AC1312" t="s">
        <v>136</v>
      </c>
      <c r="AD1312" t="s">
        <v>136</v>
      </c>
    </row>
    <row r="1313" spans="1:30">
      <c r="A1313" t="s">
        <v>6342</v>
      </c>
      <c r="B1313" t="s">
        <v>6342</v>
      </c>
      <c r="C1313" s="3">
        <v>0.453565</v>
      </c>
      <c r="D1313" s="3">
        <v>34</v>
      </c>
      <c r="E1313" s="3">
        <v>0.134973</v>
      </c>
      <c r="F1313" s="3">
        <v>9</v>
      </c>
      <c r="G1313" s="3">
        <v>0.234539</v>
      </c>
      <c r="H1313" s="3">
        <v>19</v>
      </c>
      <c r="I1313" s="3">
        <v>3.718438</v>
      </c>
      <c r="J1313" s="3">
        <v>299</v>
      </c>
      <c r="K1313" s="3">
        <v>26.056248</v>
      </c>
      <c r="L1313" s="3">
        <v>2233</v>
      </c>
      <c r="M1313" s="3">
        <v>1.423576</v>
      </c>
      <c r="N1313">
        <v>110</v>
      </c>
      <c r="O1313" s="16">
        <v>1.81061566554737e-5</v>
      </c>
      <c r="P1313">
        <v>4.16191450860463</v>
      </c>
      <c r="Q1313" t="s">
        <v>157</v>
      </c>
      <c r="R1313" t="s">
        <v>136</v>
      </c>
      <c r="S1313" t="s">
        <v>136</v>
      </c>
      <c r="T1313" t="s">
        <v>6343</v>
      </c>
      <c r="U1313" t="s">
        <v>6344</v>
      </c>
      <c r="V1313" t="s">
        <v>136</v>
      </c>
      <c r="W1313" t="s">
        <v>534</v>
      </c>
      <c r="X1313" t="s">
        <v>535</v>
      </c>
      <c r="Y1313" t="s">
        <v>1103</v>
      </c>
      <c r="Z1313" t="s">
        <v>6345</v>
      </c>
      <c r="AA1313" t="s">
        <v>1045</v>
      </c>
      <c r="AB1313" t="s">
        <v>535</v>
      </c>
      <c r="AC1313" t="s">
        <v>6346</v>
      </c>
      <c r="AD1313" t="s">
        <v>6347</v>
      </c>
    </row>
    <row r="1314" spans="1:30">
      <c r="A1314" t="s">
        <v>6348</v>
      </c>
      <c r="B1314" t="s">
        <v>6348</v>
      </c>
      <c r="C1314" s="3">
        <v>35.589931</v>
      </c>
      <c r="D1314" s="3">
        <v>510</v>
      </c>
      <c r="E1314" s="3">
        <v>81.946587</v>
      </c>
      <c r="F1314" s="3">
        <v>1040</v>
      </c>
      <c r="G1314" s="3">
        <v>23.232738</v>
      </c>
      <c r="H1314" s="3">
        <v>357</v>
      </c>
      <c r="I1314" s="3">
        <v>6.986979</v>
      </c>
      <c r="J1314" s="3">
        <v>109</v>
      </c>
      <c r="K1314" s="3">
        <v>2.977458</v>
      </c>
      <c r="L1314" s="3">
        <v>50</v>
      </c>
      <c r="M1314" s="3">
        <v>19.477661</v>
      </c>
      <c r="N1314">
        <v>292</v>
      </c>
      <c r="O1314">
        <v>0.00180999606436124</v>
      </c>
      <c r="P1314">
        <v>-2.85897052264477</v>
      </c>
      <c r="Q1314" t="s">
        <v>131</v>
      </c>
      <c r="R1314" t="s">
        <v>136</v>
      </c>
      <c r="S1314" t="s">
        <v>136</v>
      </c>
      <c r="T1314" t="s">
        <v>6349</v>
      </c>
      <c r="U1314" t="s">
        <v>6350</v>
      </c>
      <c r="V1314" t="s">
        <v>136</v>
      </c>
      <c r="W1314" t="s">
        <v>170</v>
      </c>
      <c r="X1314" t="s">
        <v>171</v>
      </c>
      <c r="Y1314" t="s">
        <v>6351</v>
      </c>
      <c r="Z1314" t="s">
        <v>6352</v>
      </c>
      <c r="AA1314" t="s">
        <v>174</v>
      </c>
      <c r="AB1314" t="s">
        <v>171</v>
      </c>
      <c r="AC1314" t="s">
        <v>6353</v>
      </c>
      <c r="AD1314" t="s">
        <v>6354</v>
      </c>
    </row>
    <row r="1315" spans="1:30">
      <c r="A1315" t="s">
        <v>6355</v>
      </c>
      <c r="B1315" t="s">
        <v>6355</v>
      </c>
      <c r="C1315" s="3">
        <v>0.215266</v>
      </c>
      <c r="D1315" s="3">
        <v>12</v>
      </c>
      <c r="E1315" s="3">
        <v>0</v>
      </c>
      <c r="F1315" s="3">
        <v>0</v>
      </c>
      <c r="G1315" s="3">
        <v>0.251945</v>
      </c>
      <c r="H1315" s="3">
        <v>15</v>
      </c>
      <c r="I1315" s="3">
        <v>2.632698</v>
      </c>
      <c r="J1315" s="3">
        <v>159</v>
      </c>
      <c r="K1315" s="3">
        <v>2.291065</v>
      </c>
      <c r="L1315" s="3">
        <v>148</v>
      </c>
      <c r="M1315" s="3">
        <v>0.735565</v>
      </c>
      <c r="N1315">
        <v>43</v>
      </c>
      <c r="O1315">
        <v>0.00440270785940544</v>
      </c>
      <c r="P1315">
        <v>2.78551183042892</v>
      </c>
      <c r="Q1315" t="s">
        <v>157</v>
      </c>
      <c r="R1315" t="s">
        <v>136</v>
      </c>
      <c r="S1315" t="s">
        <v>136</v>
      </c>
      <c r="T1315" t="s">
        <v>6356</v>
      </c>
      <c r="U1315" t="s">
        <v>136</v>
      </c>
      <c r="V1315" t="s">
        <v>136</v>
      </c>
      <c r="W1315" t="s">
        <v>136</v>
      </c>
      <c r="X1315" t="s">
        <v>136</v>
      </c>
      <c r="Y1315" t="s">
        <v>6357</v>
      </c>
      <c r="Z1315" t="s">
        <v>6358</v>
      </c>
      <c r="AA1315" t="s">
        <v>164</v>
      </c>
      <c r="AB1315" t="s">
        <v>165</v>
      </c>
      <c r="AC1315" t="s">
        <v>6359</v>
      </c>
      <c r="AD1315" t="s">
        <v>309</v>
      </c>
    </row>
    <row r="1316" spans="1:30">
      <c r="A1316" t="s">
        <v>6360</v>
      </c>
      <c r="B1316" t="s">
        <v>6360</v>
      </c>
      <c r="C1316" s="3">
        <v>114.813667</v>
      </c>
      <c r="D1316" s="3">
        <v>828</v>
      </c>
      <c r="E1316" s="3">
        <v>208.158188</v>
      </c>
      <c r="F1316" s="3">
        <v>1329</v>
      </c>
      <c r="G1316" s="3">
        <v>58.733818</v>
      </c>
      <c r="H1316" s="3">
        <v>454</v>
      </c>
      <c r="I1316" s="3">
        <v>34.916092</v>
      </c>
      <c r="J1316" s="3">
        <v>273</v>
      </c>
      <c r="K1316" s="3">
        <v>11.973239</v>
      </c>
      <c r="L1316" s="3">
        <v>100</v>
      </c>
      <c r="M1316" s="3">
        <v>54.800182</v>
      </c>
      <c r="N1316">
        <v>413</v>
      </c>
      <c r="O1316">
        <v>0.00226614581552357</v>
      </c>
      <c r="P1316">
        <v>-2.57889357131214</v>
      </c>
      <c r="Q1316" t="s">
        <v>131</v>
      </c>
      <c r="R1316" t="s">
        <v>136</v>
      </c>
      <c r="S1316" t="s">
        <v>136</v>
      </c>
      <c r="T1316" t="s">
        <v>5684</v>
      </c>
      <c r="U1316" t="s">
        <v>6361</v>
      </c>
      <c r="V1316" t="s">
        <v>136</v>
      </c>
      <c r="W1316" t="s">
        <v>1360</v>
      </c>
      <c r="X1316" t="s">
        <v>1361</v>
      </c>
      <c r="Y1316" t="s">
        <v>136</v>
      </c>
      <c r="Z1316" t="s">
        <v>5686</v>
      </c>
      <c r="AA1316" t="s">
        <v>5687</v>
      </c>
      <c r="AB1316" t="s">
        <v>5688</v>
      </c>
      <c r="AC1316" t="s">
        <v>6362</v>
      </c>
      <c r="AD1316" t="s">
        <v>1972</v>
      </c>
    </row>
    <row r="1317" spans="1:30">
      <c r="A1317" t="s">
        <v>6363</v>
      </c>
      <c r="B1317" t="s">
        <v>6363</v>
      </c>
      <c r="C1317" s="3">
        <v>2.753026</v>
      </c>
      <c r="D1317" s="3">
        <v>45</v>
      </c>
      <c r="E1317" s="3">
        <v>1.064533</v>
      </c>
      <c r="F1317" s="3">
        <v>16</v>
      </c>
      <c r="G1317" s="3">
        <v>1.531</v>
      </c>
      <c r="H1317" s="3">
        <v>27</v>
      </c>
      <c r="I1317" s="3">
        <v>20.782377</v>
      </c>
      <c r="J1317" s="3">
        <v>363</v>
      </c>
      <c r="K1317" s="3">
        <v>15.365606</v>
      </c>
      <c r="L1317" s="3">
        <v>286</v>
      </c>
      <c r="M1317" s="3">
        <v>19.825487</v>
      </c>
      <c r="N1317">
        <v>333</v>
      </c>
      <c r="O1317" s="16">
        <v>5.43958085066437e-9</v>
      </c>
      <c r="P1317">
        <v>2.68735633005636</v>
      </c>
      <c r="Q1317" t="s">
        <v>157</v>
      </c>
      <c r="R1317" t="s">
        <v>136</v>
      </c>
      <c r="S1317" t="s">
        <v>136</v>
      </c>
      <c r="T1317" t="s">
        <v>6364</v>
      </c>
      <c r="U1317" t="s">
        <v>6365</v>
      </c>
      <c r="V1317" t="s">
        <v>136</v>
      </c>
      <c r="W1317" t="s">
        <v>136</v>
      </c>
      <c r="X1317" t="s">
        <v>136</v>
      </c>
      <c r="Y1317" t="s">
        <v>136</v>
      </c>
      <c r="Z1317" t="s">
        <v>136</v>
      </c>
      <c r="AA1317" t="s">
        <v>83</v>
      </c>
      <c r="AB1317" t="s">
        <v>191</v>
      </c>
      <c r="AC1317" t="s">
        <v>6366</v>
      </c>
      <c r="AD1317" t="s">
        <v>6367</v>
      </c>
    </row>
    <row r="1318" spans="1:30">
      <c r="A1318" t="s">
        <v>6368</v>
      </c>
      <c r="B1318" t="s">
        <v>6368</v>
      </c>
      <c r="C1318" s="3">
        <v>9.721294</v>
      </c>
      <c r="D1318" s="3">
        <v>600</v>
      </c>
      <c r="E1318" s="3">
        <v>26.690979</v>
      </c>
      <c r="F1318" s="3">
        <v>1460</v>
      </c>
      <c r="G1318" s="3">
        <v>10.783432</v>
      </c>
      <c r="H1318" s="3">
        <v>714</v>
      </c>
      <c r="I1318" s="3">
        <v>2.694025</v>
      </c>
      <c r="J1318" s="3">
        <v>181</v>
      </c>
      <c r="K1318" s="3">
        <v>1.720522</v>
      </c>
      <c r="L1318" s="3">
        <v>123</v>
      </c>
      <c r="M1318" s="3">
        <v>3.476274</v>
      </c>
      <c r="N1318">
        <v>224</v>
      </c>
      <c r="O1318" s="16">
        <v>1.07939520533617e-5</v>
      </c>
      <c r="P1318">
        <v>-3.27635466280508</v>
      </c>
      <c r="Q1318" t="s">
        <v>131</v>
      </c>
      <c r="R1318" t="s">
        <v>136</v>
      </c>
      <c r="S1318" t="s">
        <v>136</v>
      </c>
      <c r="T1318" t="s">
        <v>1608</v>
      </c>
      <c r="U1318" t="s">
        <v>6369</v>
      </c>
      <c r="V1318" t="s">
        <v>1831</v>
      </c>
      <c r="W1318" t="s">
        <v>170</v>
      </c>
      <c r="X1318" t="s">
        <v>171</v>
      </c>
      <c r="Y1318" t="s">
        <v>1377</v>
      </c>
      <c r="Z1318" t="s">
        <v>6370</v>
      </c>
      <c r="AA1318" t="s">
        <v>141</v>
      </c>
      <c r="AB1318" t="s">
        <v>142</v>
      </c>
      <c r="AC1318" t="s">
        <v>6371</v>
      </c>
      <c r="AD1318" t="s">
        <v>1612</v>
      </c>
    </row>
    <row r="1319" spans="1:30">
      <c r="A1319" t="s">
        <v>6372</v>
      </c>
      <c r="B1319" t="s">
        <v>6372</v>
      </c>
      <c r="C1319" s="3">
        <v>27.475208</v>
      </c>
      <c r="D1319" s="3">
        <v>2783</v>
      </c>
      <c r="E1319" s="3">
        <v>58.782253</v>
      </c>
      <c r="F1319" s="3">
        <v>5273</v>
      </c>
      <c r="G1319" s="3">
        <v>23.660761</v>
      </c>
      <c r="H1319" s="3">
        <v>2569</v>
      </c>
      <c r="I1319" s="3">
        <v>11.794829</v>
      </c>
      <c r="J1319" s="3">
        <v>1296</v>
      </c>
      <c r="K1319" s="3">
        <v>6.627028</v>
      </c>
      <c r="L1319" s="3">
        <v>778</v>
      </c>
      <c r="M1319" s="3">
        <v>17.282352</v>
      </c>
      <c r="N1319">
        <v>1828</v>
      </c>
      <c r="O1319">
        <v>0.00160288906305721</v>
      </c>
      <c r="P1319">
        <v>-2.35744851562885</v>
      </c>
      <c r="Q1319" t="s">
        <v>131</v>
      </c>
      <c r="R1319" t="s">
        <v>325</v>
      </c>
      <c r="S1319" t="s">
        <v>326</v>
      </c>
      <c r="T1319" t="s">
        <v>6373</v>
      </c>
      <c r="U1319" t="s">
        <v>6374</v>
      </c>
      <c r="V1319" t="s">
        <v>329</v>
      </c>
      <c r="W1319" t="s">
        <v>325</v>
      </c>
      <c r="X1319" t="s">
        <v>326</v>
      </c>
      <c r="Y1319" t="s">
        <v>330</v>
      </c>
      <c r="Z1319" t="s">
        <v>6375</v>
      </c>
      <c r="AA1319" t="s">
        <v>48</v>
      </c>
      <c r="AB1319" t="s">
        <v>326</v>
      </c>
      <c r="AC1319" t="s">
        <v>6376</v>
      </c>
      <c r="AD1319" t="s">
        <v>1314</v>
      </c>
    </row>
    <row r="1320" spans="1:30">
      <c r="A1320" t="s">
        <v>6377</v>
      </c>
      <c r="B1320" t="s">
        <v>6377</v>
      </c>
      <c r="C1320" s="3">
        <v>0</v>
      </c>
      <c r="D1320" s="3">
        <v>0</v>
      </c>
      <c r="E1320" s="3">
        <v>0.285565</v>
      </c>
      <c r="F1320" s="3">
        <v>10</v>
      </c>
      <c r="G1320" s="3">
        <v>0.114365</v>
      </c>
      <c r="H1320" s="3">
        <v>5</v>
      </c>
      <c r="I1320" s="3">
        <v>9.297697</v>
      </c>
      <c r="J1320" s="3">
        <v>384</v>
      </c>
      <c r="K1320" s="3">
        <v>8.960817</v>
      </c>
      <c r="L1320" s="3">
        <v>395</v>
      </c>
      <c r="M1320" s="3">
        <v>6.482548</v>
      </c>
      <c r="N1320">
        <v>258</v>
      </c>
      <c r="O1320" s="16">
        <v>3.11202927550919e-6</v>
      </c>
      <c r="P1320">
        <v>4.40328174941423</v>
      </c>
      <c r="Q1320" t="s">
        <v>157</v>
      </c>
      <c r="R1320" t="s">
        <v>136</v>
      </c>
      <c r="S1320" t="s">
        <v>136</v>
      </c>
      <c r="T1320" t="s">
        <v>6378</v>
      </c>
      <c r="U1320" t="s">
        <v>6379</v>
      </c>
      <c r="V1320" t="s">
        <v>136</v>
      </c>
      <c r="W1320" t="s">
        <v>399</v>
      </c>
      <c r="X1320" t="s">
        <v>342</v>
      </c>
      <c r="Y1320" t="s">
        <v>6380</v>
      </c>
      <c r="Z1320" t="s">
        <v>6381</v>
      </c>
      <c r="AA1320" t="s">
        <v>174</v>
      </c>
      <c r="AB1320" t="s">
        <v>171</v>
      </c>
      <c r="AC1320" t="s">
        <v>6382</v>
      </c>
      <c r="AD1320" t="s">
        <v>6383</v>
      </c>
    </row>
    <row r="1321" spans="1:30">
      <c r="A1321" t="s">
        <v>6384</v>
      </c>
      <c r="B1321" t="s">
        <v>6384</v>
      </c>
      <c r="C1321" s="3">
        <v>68.730698</v>
      </c>
      <c r="D1321" s="3">
        <v>3303</v>
      </c>
      <c r="E1321" s="3">
        <v>82.183708</v>
      </c>
      <c r="F1321" s="3">
        <v>3498</v>
      </c>
      <c r="G1321" s="3">
        <v>93.685349</v>
      </c>
      <c r="H1321" s="3">
        <v>4827</v>
      </c>
      <c r="I1321" s="3">
        <v>20.277836</v>
      </c>
      <c r="J1321" s="3">
        <v>1057</v>
      </c>
      <c r="K1321" s="3">
        <v>14.718618</v>
      </c>
      <c r="L1321" s="3">
        <v>820</v>
      </c>
      <c r="M1321" s="3">
        <v>30.369043</v>
      </c>
      <c r="N1321">
        <v>1524</v>
      </c>
      <c r="O1321" s="16">
        <v>1.2364865394723e-6</v>
      </c>
      <c r="P1321">
        <v>-2.54511252506343</v>
      </c>
      <c r="Q1321" t="s">
        <v>131</v>
      </c>
      <c r="R1321" t="s">
        <v>190</v>
      </c>
      <c r="S1321" t="s">
        <v>191</v>
      </c>
      <c r="T1321" t="s">
        <v>6385</v>
      </c>
      <c r="U1321" t="s">
        <v>6386</v>
      </c>
      <c r="V1321" t="s">
        <v>264</v>
      </c>
      <c r="W1321" t="s">
        <v>190</v>
      </c>
      <c r="X1321" t="s">
        <v>191</v>
      </c>
      <c r="Y1321" t="s">
        <v>265</v>
      </c>
      <c r="Z1321" t="s">
        <v>6387</v>
      </c>
      <c r="AA1321" t="s">
        <v>83</v>
      </c>
      <c r="AB1321" t="s">
        <v>191</v>
      </c>
      <c r="AC1321" t="s">
        <v>6388</v>
      </c>
      <c r="AD1321" t="s">
        <v>5932</v>
      </c>
    </row>
    <row r="1322" spans="1:30">
      <c r="A1322" t="s">
        <v>6389</v>
      </c>
      <c r="B1322" t="s">
        <v>6389</v>
      </c>
      <c r="C1322" s="3">
        <v>2.535673</v>
      </c>
      <c r="D1322" s="3">
        <v>231</v>
      </c>
      <c r="E1322" s="3">
        <v>0.30946</v>
      </c>
      <c r="F1322" s="3">
        <v>25</v>
      </c>
      <c r="G1322" s="3">
        <v>3.048906</v>
      </c>
      <c r="H1322" s="3">
        <v>298</v>
      </c>
      <c r="I1322" s="3">
        <v>10.9348</v>
      </c>
      <c r="J1322" s="3">
        <v>1078</v>
      </c>
      <c r="K1322" s="3">
        <v>19.119534</v>
      </c>
      <c r="L1322" s="3">
        <v>2013</v>
      </c>
      <c r="M1322" s="3">
        <v>6.147221</v>
      </c>
      <c r="N1322">
        <v>584</v>
      </c>
      <c r="O1322">
        <v>0.00911286612196796</v>
      </c>
      <c r="P1322">
        <v>2.02402648316129</v>
      </c>
      <c r="Q1322" t="s">
        <v>157</v>
      </c>
      <c r="R1322" t="s">
        <v>136</v>
      </c>
      <c r="S1322" t="s">
        <v>136</v>
      </c>
      <c r="T1322" t="s">
        <v>6390</v>
      </c>
      <c r="U1322" t="s">
        <v>6391</v>
      </c>
      <c r="V1322" t="s">
        <v>432</v>
      </c>
      <c r="W1322" t="s">
        <v>1174</v>
      </c>
      <c r="X1322" t="s">
        <v>1175</v>
      </c>
      <c r="Y1322" t="s">
        <v>466</v>
      </c>
      <c r="Z1322" t="s">
        <v>136</v>
      </c>
      <c r="AA1322" t="s">
        <v>2405</v>
      </c>
      <c r="AB1322" t="s">
        <v>1175</v>
      </c>
      <c r="AC1322" t="s">
        <v>6392</v>
      </c>
      <c r="AD1322" t="s">
        <v>6393</v>
      </c>
    </row>
    <row r="1323" spans="1:30">
      <c r="A1323" t="s">
        <v>6394</v>
      </c>
      <c r="B1323" t="s">
        <v>6394</v>
      </c>
      <c r="C1323" s="3">
        <v>90.460274</v>
      </c>
      <c r="D1323" s="3">
        <v>4447</v>
      </c>
      <c r="E1323" s="3">
        <v>151.690918</v>
      </c>
      <c r="F1323" s="3">
        <v>6605</v>
      </c>
      <c r="G1323" s="3">
        <v>102.41185</v>
      </c>
      <c r="H1323" s="3">
        <v>5398</v>
      </c>
      <c r="I1323" s="3">
        <v>14.487535</v>
      </c>
      <c r="J1323" s="3">
        <v>773</v>
      </c>
      <c r="K1323" s="3">
        <v>10.731263</v>
      </c>
      <c r="L1323" s="3">
        <v>611</v>
      </c>
      <c r="M1323" s="3">
        <v>15.615905</v>
      </c>
      <c r="N1323">
        <v>802</v>
      </c>
      <c r="O1323" s="16">
        <v>2.34500660447431e-11</v>
      </c>
      <c r="P1323">
        <v>-3.75170742908852</v>
      </c>
      <c r="Q1323" t="s">
        <v>131</v>
      </c>
      <c r="R1323" t="s">
        <v>136</v>
      </c>
      <c r="S1323" t="s">
        <v>136</v>
      </c>
      <c r="T1323" t="s">
        <v>2583</v>
      </c>
      <c r="U1323" t="s">
        <v>6395</v>
      </c>
      <c r="V1323" t="s">
        <v>136</v>
      </c>
      <c r="W1323" t="s">
        <v>136</v>
      </c>
      <c r="X1323" t="s">
        <v>136</v>
      </c>
      <c r="Y1323" t="s">
        <v>654</v>
      </c>
      <c r="Z1323" t="s">
        <v>6396</v>
      </c>
      <c r="AA1323" t="s">
        <v>141</v>
      </c>
      <c r="AB1323" t="s">
        <v>142</v>
      </c>
      <c r="AC1323" t="s">
        <v>6397</v>
      </c>
      <c r="AD1323" t="s">
        <v>2587</v>
      </c>
    </row>
    <row r="1324" spans="1:30">
      <c r="A1324" t="s">
        <v>6398</v>
      </c>
      <c r="B1324" t="s">
        <v>6398</v>
      </c>
      <c r="C1324" s="3">
        <v>0</v>
      </c>
      <c r="D1324" s="3">
        <v>0</v>
      </c>
      <c r="E1324" s="3">
        <v>0</v>
      </c>
      <c r="F1324" s="3">
        <v>0</v>
      </c>
      <c r="G1324" s="3">
        <v>0</v>
      </c>
      <c r="H1324" s="3">
        <v>0</v>
      </c>
      <c r="I1324" s="3">
        <v>144.575104</v>
      </c>
      <c r="J1324" s="3">
        <v>2428</v>
      </c>
      <c r="K1324" s="3">
        <v>28.091635</v>
      </c>
      <c r="L1324" s="3">
        <v>504</v>
      </c>
      <c r="M1324" s="3">
        <v>8.160414</v>
      </c>
      <c r="N1324">
        <v>132</v>
      </c>
      <c r="O1324" s="16">
        <v>3.74759985119567e-14</v>
      </c>
      <c r="P1324">
        <v>8.74220436706986</v>
      </c>
      <c r="Q1324" t="s">
        <v>157</v>
      </c>
      <c r="R1324" t="s">
        <v>136</v>
      </c>
      <c r="S1324" t="s">
        <v>136</v>
      </c>
      <c r="T1324" t="s">
        <v>136</v>
      </c>
      <c r="U1324" t="s">
        <v>136</v>
      </c>
      <c r="V1324" t="s">
        <v>136</v>
      </c>
      <c r="W1324" t="s">
        <v>136</v>
      </c>
      <c r="X1324" t="s">
        <v>136</v>
      </c>
      <c r="Y1324" t="s">
        <v>5104</v>
      </c>
      <c r="Z1324" t="s">
        <v>136</v>
      </c>
      <c r="AA1324" t="s">
        <v>136</v>
      </c>
      <c r="AB1324" t="s">
        <v>136</v>
      </c>
      <c r="AC1324" t="s">
        <v>6399</v>
      </c>
      <c r="AD1324" t="s">
        <v>136</v>
      </c>
    </row>
    <row r="1325" spans="1:30">
      <c r="A1325" t="s">
        <v>6400</v>
      </c>
      <c r="B1325" t="s">
        <v>136</v>
      </c>
      <c r="C1325" s="3">
        <v>3.676456</v>
      </c>
      <c r="D1325" s="3">
        <v>135</v>
      </c>
      <c r="E1325" s="3">
        <v>2.454264</v>
      </c>
      <c r="F1325" s="3">
        <v>79</v>
      </c>
      <c r="G1325" s="3">
        <v>2.934356</v>
      </c>
      <c r="H1325" s="3">
        <v>116</v>
      </c>
      <c r="I1325" s="3">
        <v>1.006424</v>
      </c>
      <c r="J1325" s="3">
        <v>41</v>
      </c>
      <c r="K1325" s="3">
        <v>0.459955</v>
      </c>
      <c r="L1325" s="3">
        <v>20</v>
      </c>
      <c r="M1325" s="3">
        <v>1.136696</v>
      </c>
      <c r="N1325">
        <v>44</v>
      </c>
      <c r="O1325" s="16">
        <v>4.74947733818617e-5</v>
      </c>
      <c r="P1325">
        <v>-2.34724400124096</v>
      </c>
      <c r="Q1325" t="s">
        <v>131</v>
      </c>
      <c r="R1325" t="s">
        <v>136</v>
      </c>
      <c r="S1325" t="s">
        <v>136</v>
      </c>
      <c r="T1325" t="s">
        <v>136</v>
      </c>
      <c r="U1325" t="s">
        <v>136</v>
      </c>
      <c r="V1325" t="s">
        <v>136</v>
      </c>
      <c r="W1325" t="s">
        <v>136</v>
      </c>
      <c r="X1325" t="s">
        <v>136</v>
      </c>
      <c r="Y1325" t="s">
        <v>136</v>
      </c>
      <c r="Z1325" t="s">
        <v>136</v>
      </c>
      <c r="AA1325" t="s">
        <v>136</v>
      </c>
      <c r="AB1325" t="s">
        <v>136</v>
      </c>
      <c r="AC1325" t="s">
        <v>136</v>
      </c>
      <c r="AD1325" t="s">
        <v>136</v>
      </c>
    </row>
    <row r="1326" spans="1:30">
      <c r="A1326" t="s">
        <v>6401</v>
      </c>
      <c r="B1326" t="s">
        <v>6401</v>
      </c>
      <c r="C1326" s="3">
        <v>0.020687</v>
      </c>
      <c r="D1326" s="3">
        <v>3</v>
      </c>
      <c r="E1326" s="3">
        <v>0.067259</v>
      </c>
      <c r="F1326" s="3">
        <v>6</v>
      </c>
      <c r="G1326" s="3">
        <v>0.194681</v>
      </c>
      <c r="H1326" s="3">
        <v>21</v>
      </c>
      <c r="I1326" s="3">
        <v>1.075842</v>
      </c>
      <c r="J1326" s="3">
        <v>113</v>
      </c>
      <c r="K1326" s="3">
        <v>6.37269</v>
      </c>
      <c r="L1326" s="3">
        <v>714</v>
      </c>
      <c r="M1326" s="3">
        <v>0.427568</v>
      </c>
      <c r="N1326">
        <v>44</v>
      </c>
      <c r="O1326">
        <v>0.000963925265699267</v>
      </c>
      <c r="P1326">
        <v>3.51495433927939</v>
      </c>
      <c r="Q1326" t="s">
        <v>157</v>
      </c>
      <c r="R1326" t="s">
        <v>412</v>
      </c>
      <c r="S1326" t="s">
        <v>413</v>
      </c>
      <c r="T1326" t="s">
        <v>6402</v>
      </c>
      <c r="U1326" t="s">
        <v>6403</v>
      </c>
      <c r="V1326" t="s">
        <v>6404</v>
      </c>
      <c r="W1326" t="s">
        <v>136</v>
      </c>
      <c r="X1326" t="s">
        <v>136</v>
      </c>
      <c r="Y1326" t="s">
        <v>6405</v>
      </c>
      <c r="Z1326" t="s">
        <v>6406</v>
      </c>
      <c r="AA1326" t="s">
        <v>419</v>
      </c>
      <c r="AB1326" t="s">
        <v>413</v>
      </c>
      <c r="AC1326" t="s">
        <v>183</v>
      </c>
      <c r="AD1326" t="s">
        <v>155</v>
      </c>
    </row>
    <row r="1327" spans="1:30">
      <c r="A1327" t="s">
        <v>6407</v>
      </c>
      <c r="B1327" t="s">
        <v>6407</v>
      </c>
      <c r="C1327" s="3">
        <v>0.774813</v>
      </c>
      <c r="D1327" s="3">
        <v>52</v>
      </c>
      <c r="E1327" s="3">
        <v>0.283754</v>
      </c>
      <c r="F1327" s="3">
        <v>17</v>
      </c>
      <c r="G1327" s="3">
        <v>1.414785</v>
      </c>
      <c r="H1327" s="3">
        <v>101</v>
      </c>
      <c r="I1327" s="3">
        <v>15.149476</v>
      </c>
      <c r="J1327" s="3">
        <v>1092</v>
      </c>
      <c r="K1327" s="3">
        <v>16.889704</v>
      </c>
      <c r="L1327" s="3">
        <v>1300</v>
      </c>
      <c r="M1327" s="3">
        <v>1.966867</v>
      </c>
      <c r="N1327">
        <v>137</v>
      </c>
      <c r="O1327">
        <v>0.000378595353000637</v>
      </c>
      <c r="P1327">
        <v>2.96395818582825</v>
      </c>
      <c r="Q1327" t="s">
        <v>157</v>
      </c>
      <c r="R1327" t="s">
        <v>283</v>
      </c>
      <c r="S1327" t="s">
        <v>284</v>
      </c>
      <c r="T1327" t="s">
        <v>6408</v>
      </c>
      <c r="U1327" t="s">
        <v>6409</v>
      </c>
      <c r="V1327" t="s">
        <v>1566</v>
      </c>
      <c r="W1327" t="s">
        <v>288</v>
      </c>
      <c r="X1327" t="s">
        <v>289</v>
      </c>
      <c r="Y1327" t="s">
        <v>290</v>
      </c>
      <c r="Z1327" t="s">
        <v>6410</v>
      </c>
      <c r="AA1327" t="s">
        <v>292</v>
      </c>
      <c r="AB1327" t="s">
        <v>293</v>
      </c>
      <c r="AC1327" t="s">
        <v>6411</v>
      </c>
      <c r="AD1327" t="s">
        <v>6412</v>
      </c>
    </row>
    <row r="1328" spans="1:30">
      <c r="A1328" t="s">
        <v>6413</v>
      </c>
      <c r="B1328" t="s">
        <v>6413</v>
      </c>
      <c r="C1328" s="3">
        <v>1.889169</v>
      </c>
      <c r="D1328" s="3">
        <v>86</v>
      </c>
      <c r="E1328" s="3">
        <v>1.627345</v>
      </c>
      <c r="F1328" s="3">
        <v>66</v>
      </c>
      <c r="G1328" s="3">
        <v>1.524313</v>
      </c>
      <c r="H1328" s="3">
        <v>74</v>
      </c>
      <c r="I1328" s="3">
        <v>13.709806</v>
      </c>
      <c r="J1328" s="3">
        <v>674</v>
      </c>
      <c r="K1328" s="3">
        <v>28.558929</v>
      </c>
      <c r="L1328" s="3">
        <v>1498</v>
      </c>
      <c r="M1328" s="3">
        <v>6.895264</v>
      </c>
      <c r="N1328">
        <v>326</v>
      </c>
      <c r="O1328">
        <v>0.000252321569953518</v>
      </c>
      <c r="P1328">
        <v>2.45169636834378</v>
      </c>
      <c r="Q1328" t="s">
        <v>157</v>
      </c>
      <c r="R1328" t="s">
        <v>136</v>
      </c>
      <c r="S1328" t="s">
        <v>136</v>
      </c>
      <c r="T1328" t="s">
        <v>6414</v>
      </c>
      <c r="U1328" t="s">
        <v>6415</v>
      </c>
      <c r="V1328" t="s">
        <v>136</v>
      </c>
      <c r="W1328" t="s">
        <v>186</v>
      </c>
      <c r="X1328" t="s">
        <v>187</v>
      </c>
      <c r="Y1328" t="s">
        <v>6416</v>
      </c>
      <c r="Z1328" t="s">
        <v>6417</v>
      </c>
      <c r="AA1328" t="s">
        <v>209</v>
      </c>
      <c r="AB1328" t="s">
        <v>187</v>
      </c>
      <c r="AC1328" t="s">
        <v>6418</v>
      </c>
      <c r="AD1328" t="s">
        <v>6419</v>
      </c>
    </row>
    <row r="1329" spans="1:30">
      <c r="A1329" t="s">
        <v>6420</v>
      </c>
      <c r="B1329" t="s">
        <v>6420</v>
      </c>
      <c r="C1329" s="3">
        <v>1.155531</v>
      </c>
      <c r="D1329" s="3">
        <v>65</v>
      </c>
      <c r="E1329" s="3">
        <v>0.238287</v>
      </c>
      <c r="F1329" s="3">
        <v>12</v>
      </c>
      <c r="G1329" s="3">
        <v>1.005111</v>
      </c>
      <c r="H1329" s="3">
        <v>61</v>
      </c>
      <c r="I1329" s="3">
        <v>11.329934</v>
      </c>
      <c r="J1329" s="3">
        <v>689</v>
      </c>
      <c r="K1329" s="3">
        <v>7.325212</v>
      </c>
      <c r="L1329" s="3">
        <v>476</v>
      </c>
      <c r="M1329" s="3">
        <v>6.900525</v>
      </c>
      <c r="N1329">
        <v>404</v>
      </c>
      <c r="O1329" s="16">
        <v>1.23109249344888e-7</v>
      </c>
      <c r="P1329">
        <v>2.77947865998116</v>
      </c>
      <c r="Q1329" t="s">
        <v>157</v>
      </c>
      <c r="R1329" t="s">
        <v>136</v>
      </c>
      <c r="S1329" t="s">
        <v>136</v>
      </c>
      <c r="T1329" t="s">
        <v>136</v>
      </c>
      <c r="U1329" t="s">
        <v>136</v>
      </c>
      <c r="V1329" t="s">
        <v>136</v>
      </c>
      <c r="W1329" t="s">
        <v>136</v>
      </c>
      <c r="X1329" t="s">
        <v>136</v>
      </c>
      <c r="Y1329" t="s">
        <v>136</v>
      </c>
      <c r="Z1329" t="s">
        <v>136</v>
      </c>
      <c r="AA1329" t="s">
        <v>164</v>
      </c>
      <c r="AB1329" t="s">
        <v>165</v>
      </c>
      <c r="AC1329" t="s">
        <v>6421</v>
      </c>
      <c r="AD1329" t="s">
        <v>136</v>
      </c>
    </row>
    <row r="1330" spans="1:30">
      <c r="A1330" t="s">
        <v>6422</v>
      </c>
      <c r="B1330" t="s">
        <v>6422</v>
      </c>
      <c r="C1330" s="3">
        <v>0.038201</v>
      </c>
      <c r="D1330" s="3">
        <v>2</v>
      </c>
      <c r="E1330" s="3">
        <v>0.061812</v>
      </c>
      <c r="F1330" s="3">
        <v>3</v>
      </c>
      <c r="G1330" s="3">
        <v>0.050831</v>
      </c>
      <c r="H1330" s="3">
        <v>3</v>
      </c>
      <c r="I1330" s="3">
        <v>2.950093</v>
      </c>
      <c r="J1330" s="3">
        <v>168</v>
      </c>
      <c r="K1330" s="3">
        <v>11.313506</v>
      </c>
      <c r="L1330" s="3">
        <v>686</v>
      </c>
      <c r="M1330" s="3">
        <v>1.220053</v>
      </c>
      <c r="N1330">
        <v>67</v>
      </c>
      <c r="O1330" s="16">
        <v>5.29497305662692e-8</v>
      </c>
      <c r="P1330">
        <v>5.21851848686153</v>
      </c>
      <c r="Q1330" t="s">
        <v>157</v>
      </c>
      <c r="R1330" t="s">
        <v>190</v>
      </c>
      <c r="S1330" t="s">
        <v>191</v>
      </c>
      <c r="T1330" t="s">
        <v>6423</v>
      </c>
      <c r="U1330" t="s">
        <v>6424</v>
      </c>
      <c r="V1330" t="s">
        <v>136</v>
      </c>
      <c r="W1330" t="s">
        <v>190</v>
      </c>
      <c r="X1330" t="s">
        <v>191</v>
      </c>
      <c r="Y1330" t="s">
        <v>181</v>
      </c>
      <c r="Z1330" t="s">
        <v>3198</v>
      </c>
      <c r="AA1330" t="s">
        <v>83</v>
      </c>
      <c r="AB1330" t="s">
        <v>191</v>
      </c>
      <c r="AC1330" t="s">
        <v>6425</v>
      </c>
      <c r="AD1330" t="s">
        <v>6426</v>
      </c>
    </row>
    <row r="1331" spans="1:30">
      <c r="A1331" t="s">
        <v>6427</v>
      </c>
      <c r="B1331" t="s">
        <v>6427</v>
      </c>
      <c r="C1331" s="3">
        <v>7.11315</v>
      </c>
      <c r="D1331" s="3">
        <v>165</v>
      </c>
      <c r="E1331" s="3">
        <v>8.383433</v>
      </c>
      <c r="F1331" s="3">
        <v>172</v>
      </c>
      <c r="G1331" s="3">
        <v>8.223269</v>
      </c>
      <c r="H1331" s="3">
        <v>204</v>
      </c>
      <c r="I1331" s="3">
        <v>0</v>
      </c>
      <c r="J1331" s="3">
        <v>0</v>
      </c>
      <c r="K1331" s="3">
        <v>0.301518</v>
      </c>
      <c r="L1331" s="3">
        <v>9</v>
      </c>
      <c r="M1331" s="3">
        <v>1.067341</v>
      </c>
      <c r="N1331">
        <v>26</v>
      </c>
      <c r="O1331" s="16">
        <v>5.82336226176921e-5</v>
      </c>
      <c r="P1331">
        <v>-4.14370208390206</v>
      </c>
      <c r="Q1331" t="s">
        <v>131</v>
      </c>
      <c r="R1331" t="s">
        <v>136</v>
      </c>
      <c r="S1331" t="s">
        <v>136</v>
      </c>
      <c r="T1331" t="s">
        <v>136</v>
      </c>
      <c r="U1331" t="s">
        <v>136</v>
      </c>
      <c r="V1331" t="s">
        <v>136</v>
      </c>
      <c r="W1331" t="s">
        <v>136</v>
      </c>
      <c r="X1331" t="s">
        <v>136</v>
      </c>
      <c r="Y1331" t="s">
        <v>136</v>
      </c>
      <c r="Z1331" t="s">
        <v>136</v>
      </c>
      <c r="AA1331" t="s">
        <v>164</v>
      </c>
      <c r="AB1331" t="s">
        <v>165</v>
      </c>
      <c r="AC1331" t="s">
        <v>6428</v>
      </c>
      <c r="AD1331" t="s">
        <v>136</v>
      </c>
    </row>
    <row r="1332" spans="1:30">
      <c r="A1332" t="s">
        <v>6429</v>
      </c>
      <c r="B1332" t="s">
        <v>6429</v>
      </c>
      <c r="C1332" s="3">
        <v>0.121465</v>
      </c>
      <c r="D1332" s="3">
        <v>6</v>
      </c>
      <c r="E1332" s="3">
        <v>0</v>
      </c>
      <c r="F1332" s="3">
        <v>0</v>
      </c>
      <c r="G1332" s="3">
        <v>0</v>
      </c>
      <c r="H1332" s="3">
        <v>0</v>
      </c>
      <c r="I1332" s="3">
        <v>1.544262</v>
      </c>
      <c r="J1332" s="3">
        <v>82</v>
      </c>
      <c r="K1332" s="3">
        <v>1.010893</v>
      </c>
      <c r="L1332" s="3">
        <v>57</v>
      </c>
      <c r="M1332" s="3">
        <v>5.550665</v>
      </c>
      <c r="N1332">
        <v>282</v>
      </c>
      <c r="O1332" s="16">
        <v>5.44294305048534e-5</v>
      </c>
      <c r="P1332">
        <v>4.63775005274802</v>
      </c>
      <c r="Q1332" t="s">
        <v>157</v>
      </c>
      <c r="R1332" t="s">
        <v>136</v>
      </c>
      <c r="S1332" t="s">
        <v>136</v>
      </c>
      <c r="T1332" t="s">
        <v>136</v>
      </c>
      <c r="U1332" t="s">
        <v>136</v>
      </c>
      <c r="V1332" t="s">
        <v>136</v>
      </c>
      <c r="W1332" t="s">
        <v>136</v>
      </c>
      <c r="X1332" t="s">
        <v>136</v>
      </c>
      <c r="Y1332" t="s">
        <v>5787</v>
      </c>
      <c r="Z1332" t="s">
        <v>6430</v>
      </c>
      <c r="AA1332" t="s">
        <v>164</v>
      </c>
      <c r="AB1332" t="s">
        <v>165</v>
      </c>
      <c r="AC1332" t="s">
        <v>6431</v>
      </c>
      <c r="AD1332" t="s">
        <v>136</v>
      </c>
    </row>
    <row r="1333" spans="1:30">
      <c r="A1333" t="s">
        <v>6432</v>
      </c>
      <c r="B1333" t="s">
        <v>6432</v>
      </c>
      <c r="C1333" s="3">
        <v>168.041641</v>
      </c>
      <c r="D1333" s="3">
        <v>6591</v>
      </c>
      <c r="E1333" s="3">
        <v>111.030701</v>
      </c>
      <c r="F1333" s="3">
        <v>3858</v>
      </c>
      <c r="G1333" s="3">
        <v>125.063492</v>
      </c>
      <c r="H1333" s="3">
        <v>5259</v>
      </c>
      <c r="I1333" s="3">
        <v>9.851881</v>
      </c>
      <c r="J1333" s="3">
        <v>420</v>
      </c>
      <c r="K1333" s="3">
        <v>7.832778</v>
      </c>
      <c r="L1333" s="3">
        <v>356</v>
      </c>
      <c r="M1333" s="3">
        <v>47.554058</v>
      </c>
      <c r="N1333">
        <v>1948</v>
      </c>
      <c r="O1333" s="16">
        <v>9.37798165267024e-5</v>
      </c>
      <c r="P1333">
        <v>-3.03437669733866</v>
      </c>
      <c r="Q1333" t="s">
        <v>131</v>
      </c>
      <c r="R1333" t="s">
        <v>136</v>
      </c>
      <c r="S1333" t="s">
        <v>136</v>
      </c>
      <c r="T1333" t="s">
        <v>136</v>
      </c>
      <c r="U1333" t="s">
        <v>136</v>
      </c>
      <c r="V1333" t="s">
        <v>136</v>
      </c>
      <c r="W1333" t="s">
        <v>136</v>
      </c>
      <c r="X1333" t="s">
        <v>136</v>
      </c>
      <c r="Y1333" t="s">
        <v>6433</v>
      </c>
      <c r="Z1333" t="s">
        <v>136</v>
      </c>
      <c r="AA1333" t="s">
        <v>164</v>
      </c>
      <c r="AB1333" t="s">
        <v>165</v>
      </c>
      <c r="AC1333" t="s">
        <v>6434</v>
      </c>
      <c r="AD1333" t="s">
        <v>136</v>
      </c>
    </row>
    <row r="1334" spans="1:30">
      <c r="A1334" t="s">
        <v>6435</v>
      </c>
      <c r="B1334" t="s">
        <v>6435</v>
      </c>
      <c r="C1334" s="3">
        <v>8.068078</v>
      </c>
      <c r="D1334" s="3">
        <v>198</v>
      </c>
      <c r="E1334" s="3">
        <v>15.114021</v>
      </c>
      <c r="F1334" s="3">
        <v>328</v>
      </c>
      <c r="G1334" s="3">
        <v>1.495094</v>
      </c>
      <c r="H1334" s="3">
        <v>40</v>
      </c>
      <c r="I1334" s="3">
        <v>1.22636</v>
      </c>
      <c r="J1334" s="3">
        <v>33</v>
      </c>
      <c r="K1334" s="3">
        <v>1.919322</v>
      </c>
      <c r="L1334" s="3">
        <v>55</v>
      </c>
      <c r="M1334" s="3">
        <v>0.852478</v>
      </c>
      <c r="N1334">
        <v>22</v>
      </c>
      <c r="O1334">
        <v>0.000683431261379166</v>
      </c>
      <c r="P1334">
        <v>-3.19367458132192</v>
      </c>
      <c r="Q1334" t="s">
        <v>131</v>
      </c>
      <c r="R1334" t="s">
        <v>136</v>
      </c>
      <c r="S1334" t="s">
        <v>136</v>
      </c>
      <c r="T1334" t="s">
        <v>460</v>
      </c>
      <c r="U1334" t="s">
        <v>136</v>
      </c>
      <c r="V1334" t="s">
        <v>136</v>
      </c>
      <c r="W1334" t="s">
        <v>136</v>
      </c>
      <c r="X1334" t="s">
        <v>136</v>
      </c>
      <c r="Y1334" t="s">
        <v>2337</v>
      </c>
      <c r="Z1334" t="s">
        <v>136</v>
      </c>
      <c r="AA1334" t="s">
        <v>164</v>
      </c>
      <c r="AB1334" t="s">
        <v>165</v>
      </c>
      <c r="AC1334" t="s">
        <v>6436</v>
      </c>
      <c r="AD1334" t="s">
        <v>281</v>
      </c>
    </row>
    <row r="1335" spans="1:30">
      <c r="A1335" t="s">
        <v>6437</v>
      </c>
      <c r="B1335" t="s">
        <v>6437</v>
      </c>
      <c r="C1335" s="3">
        <v>3.03452</v>
      </c>
      <c r="D1335" s="3">
        <v>77</v>
      </c>
      <c r="E1335" s="3">
        <v>6.162979</v>
      </c>
      <c r="F1335" s="3">
        <v>139</v>
      </c>
      <c r="G1335" s="3">
        <v>1.622567</v>
      </c>
      <c r="H1335" s="3">
        <v>44</v>
      </c>
      <c r="I1335" s="3">
        <v>0.288371</v>
      </c>
      <c r="J1335" s="3">
        <v>8</v>
      </c>
      <c r="K1335" s="3">
        <v>0.923996</v>
      </c>
      <c r="L1335" s="3">
        <v>28</v>
      </c>
      <c r="M1335" s="3">
        <v>0.436436</v>
      </c>
      <c r="N1335">
        <v>12</v>
      </c>
      <c r="O1335">
        <v>0.000392186162828814</v>
      </c>
      <c r="P1335">
        <v>-3.22553743611169</v>
      </c>
      <c r="Q1335" t="s">
        <v>131</v>
      </c>
      <c r="R1335" t="s">
        <v>136</v>
      </c>
      <c r="S1335" t="s">
        <v>136</v>
      </c>
      <c r="T1335" t="s">
        <v>136</v>
      </c>
      <c r="U1335" t="s">
        <v>136</v>
      </c>
      <c r="V1335" t="s">
        <v>136</v>
      </c>
      <c r="W1335" t="s">
        <v>136</v>
      </c>
      <c r="X1335" t="s">
        <v>136</v>
      </c>
      <c r="Y1335" t="s">
        <v>6438</v>
      </c>
      <c r="Z1335" t="s">
        <v>136</v>
      </c>
      <c r="AA1335" t="s">
        <v>164</v>
      </c>
      <c r="AB1335" t="s">
        <v>165</v>
      </c>
      <c r="AC1335" t="s">
        <v>6439</v>
      </c>
      <c r="AD1335" t="s">
        <v>136</v>
      </c>
    </row>
    <row r="1336" spans="1:30">
      <c r="A1336" t="s">
        <v>6440</v>
      </c>
      <c r="B1336" t="s">
        <v>6440</v>
      </c>
      <c r="C1336" s="3">
        <v>3.776948</v>
      </c>
      <c r="D1336" s="3">
        <v>189</v>
      </c>
      <c r="E1336" s="3">
        <v>0.498203</v>
      </c>
      <c r="F1336" s="3">
        <v>23</v>
      </c>
      <c r="G1336" s="3">
        <v>3.823789</v>
      </c>
      <c r="H1336" s="3">
        <v>205</v>
      </c>
      <c r="I1336" s="3">
        <v>25.759005</v>
      </c>
      <c r="J1336" s="3">
        <v>1395</v>
      </c>
      <c r="K1336" s="3">
        <v>19.298502</v>
      </c>
      <c r="L1336" s="3">
        <v>1116</v>
      </c>
      <c r="M1336" s="3">
        <v>12.4339</v>
      </c>
      <c r="N1336">
        <v>649</v>
      </c>
      <c r="O1336">
        <v>0.00072741440044567</v>
      </c>
      <c r="P1336">
        <v>2.22747955253215</v>
      </c>
      <c r="Q1336" t="s">
        <v>157</v>
      </c>
      <c r="R1336" t="s">
        <v>146</v>
      </c>
      <c r="S1336" t="s">
        <v>147</v>
      </c>
      <c r="T1336" t="s">
        <v>6441</v>
      </c>
      <c r="U1336" t="s">
        <v>6442</v>
      </c>
      <c r="V1336" t="s">
        <v>6443</v>
      </c>
      <c r="W1336" t="s">
        <v>146</v>
      </c>
      <c r="X1336" t="s">
        <v>147</v>
      </c>
      <c r="Y1336" t="s">
        <v>2442</v>
      </c>
      <c r="Z1336" t="s">
        <v>6444</v>
      </c>
      <c r="AA1336" t="s">
        <v>153</v>
      </c>
      <c r="AB1336" t="s">
        <v>138</v>
      </c>
      <c r="AC1336" t="s">
        <v>6445</v>
      </c>
      <c r="AD1336" t="s">
        <v>6446</v>
      </c>
    </row>
    <row r="1337" spans="1:30">
      <c r="A1337" t="s">
        <v>6447</v>
      </c>
      <c r="B1337" t="s">
        <v>6447</v>
      </c>
      <c r="C1337" s="3">
        <v>0</v>
      </c>
      <c r="D1337" s="3">
        <v>0</v>
      </c>
      <c r="E1337" s="3">
        <v>0</v>
      </c>
      <c r="F1337" s="3">
        <v>0</v>
      </c>
      <c r="G1337" s="3">
        <v>0</v>
      </c>
      <c r="H1337" s="3">
        <v>0</v>
      </c>
      <c r="I1337" s="3">
        <v>1.176162</v>
      </c>
      <c r="J1337" s="3">
        <v>149</v>
      </c>
      <c r="K1337" s="3">
        <v>2.947498</v>
      </c>
      <c r="L1337" s="3">
        <v>397</v>
      </c>
      <c r="M1337" s="3">
        <v>0.390969</v>
      </c>
      <c r="N1337">
        <v>48</v>
      </c>
      <c r="O1337" s="16">
        <v>4.84090502664258e-9</v>
      </c>
      <c r="P1337">
        <v>7.12694822824758</v>
      </c>
      <c r="Q1337" t="s">
        <v>157</v>
      </c>
      <c r="R1337" t="s">
        <v>186</v>
      </c>
      <c r="S1337" t="s">
        <v>187</v>
      </c>
      <c r="T1337" t="s">
        <v>6448</v>
      </c>
      <c r="U1337" t="s">
        <v>6449</v>
      </c>
      <c r="V1337" t="s">
        <v>136</v>
      </c>
      <c r="W1337" t="s">
        <v>1360</v>
      </c>
      <c r="X1337" t="s">
        <v>1361</v>
      </c>
      <c r="Y1337" t="s">
        <v>6450</v>
      </c>
      <c r="Z1337" t="s">
        <v>6451</v>
      </c>
      <c r="AA1337" t="s">
        <v>5687</v>
      </c>
      <c r="AB1337" t="s">
        <v>5688</v>
      </c>
      <c r="AC1337" t="s">
        <v>6452</v>
      </c>
      <c r="AD1337" t="s">
        <v>1490</v>
      </c>
    </row>
    <row r="1338" spans="1:30">
      <c r="A1338" t="s">
        <v>6453</v>
      </c>
      <c r="B1338" t="s">
        <v>6453</v>
      </c>
      <c r="C1338" s="3">
        <v>0.330588</v>
      </c>
      <c r="D1338" s="3">
        <v>14</v>
      </c>
      <c r="E1338" s="3">
        <v>0.140593</v>
      </c>
      <c r="F1338" s="3">
        <v>6</v>
      </c>
      <c r="G1338" s="3">
        <v>0.269384</v>
      </c>
      <c r="H1338" s="3">
        <v>13</v>
      </c>
      <c r="I1338" s="3">
        <v>5.284372</v>
      </c>
      <c r="J1338" s="3">
        <v>243</v>
      </c>
      <c r="K1338" s="3">
        <v>13.306895</v>
      </c>
      <c r="L1338" s="3">
        <v>653</v>
      </c>
      <c r="M1338" s="3">
        <v>1.438817</v>
      </c>
      <c r="N1338">
        <v>64</v>
      </c>
      <c r="O1338" s="16">
        <v>1.0766727720022e-5</v>
      </c>
      <c r="P1338">
        <v>3.74432053665107</v>
      </c>
      <c r="Q1338" t="s">
        <v>157</v>
      </c>
      <c r="R1338" t="s">
        <v>136</v>
      </c>
      <c r="S1338" t="s">
        <v>136</v>
      </c>
      <c r="T1338" t="s">
        <v>136</v>
      </c>
      <c r="U1338" t="s">
        <v>136</v>
      </c>
      <c r="V1338" t="s">
        <v>136</v>
      </c>
      <c r="W1338" t="s">
        <v>136</v>
      </c>
      <c r="X1338" t="s">
        <v>136</v>
      </c>
      <c r="Y1338" t="s">
        <v>136</v>
      </c>
      <c r="Z1338" t="s">
        <v>604</v>
      </c>
      <c r="AA1338" t="s">
        <v>164</v>
      </c>
      <c r="AB1338" t="s">
        <v>165</v>
      </c>
      <c r="AC1338" t="s">
        <v>6454</v>
      </c>
      <c r="AD1338" t="s">
        <v>136</v>
      </c>
    </row>
    <row r="1339" spans="1:30">
      <c r="A1339" t="s">
        <v>6455</v>
      </c>
      <c r="B1339" t="s">
        <v>6455</v>
      </c>
      <c r="C1339" s="3">
        <v>6.582801</v>
      </c>
      <c r="D1339" s="3">
        <v>289</v>
      </c>
      <c r="E1339" s="3">
        <v>14.075573</v>
      </c>
      <c r="F1339" s="3">
        <v>547</v>
      </c>
      <c r="G1339" s="3">
        <v>2.083065</v>
      </c>
      <c r="H1339" s="3">
        <v>98</v>
      </c>
      <c r="I1339" s="3">
        <v>1.307079</v>
      </c>
      <c r="J1339" s="3">
        <v>63</v>
      </c>
      <c r="K1339" s="3">
        <v>1.394497</v>
      </c>
      <c r="L1339" s="3">
        <v>71</v>
      </c>
      <c r="M1339" s="3">
        <v>0.456597</v>
      </c>
      <c r="N1339">
        <v>21</v>
      </c>
      <c r="O1339">
        <v>0.000120128489749599</v>
      </c>
      <c r="P1339">
        <v>-3.45314656447453</v>
      </c>
      <c r="Q1339" t="s">
        <v>131</v>
      </c>
      <c r="R1339" t="s">
        <v>137</v>
      </c>
      <c r="S1339" t="s">
        <v>138</v>
      </c>
      <c r="T1339" t="s">
        <v>4113</v>
      </c>
      <c r="U1339" t="s">
        <v>6456</v>
      </c>
      <c r="V1339" t="s">
        <v>4115</v>
      </c>
      <c r="W1339" t="s">
        <v>137</v>
      </c>
      <c r="X1339" t="s">
        <v>138</v>
      </c>
      <c r="Y1339" t="s">
        <v>4116</v>
      </c>
      <c r="Z1339" t="s">
        <v>4117</v>
      </c>
      <c r="AA1339" t="s">
        <v>153</v>
      </c>
      <c r="AB1339" t="s">
        <v>138</v>
      </c>
      <c r="AC1339" t="s">
        <v>6457</v>
      </c>
      <c r="AD1339" t="s">
        <v>4119</v>
      </c>
    </row>
    <row r="1340" spans="1:30">
      <c r="A1340" t="s">
        <v>6458</v>
      </c>
      <c r="B1340" t="s">
        <v>6458</v>
      </c>
      <c r="C1340" s="3">
        <v>16.708889</v>
      </c>
      <c r="D1340" s="3">
        <v>220</v>
      </c>
      <c r="E1340" s="3">
        <v>143.842239</v>
      </c>
      <c r="F1340" s="3">
        <v>1678</v>
      </c>
      <c r="G1340" s="3">
        <v>8.492726</v>
      </c>
      <c r="H1340" s="3">
        <v>120</v>
      </c>
      <c r="I1340" s="3">
        <v>4.317623</v>
      </c>
      <c r="J1340" s="3">
        <v>62</v>
      </c>
      <c r="K1340" s="3">
        <v>2.241151</v>
      </c>
      <c r="L1340" s="3">
        <v>35</v>
      </c>
      <c r="M1340" s="3">
        <v>6.603301</v>
      </c>
      <c r="N1340">
        <v>91</v>
      </c>
      <c r="O1340">
        <v>0.000109262985897184</v>
      </c>
      <c r="P1340">
        <v>-4.12778599923407</v>
      </c>
      <c r="Q1340" t="s">
        <v>131</v>
      </c>
      <c r="R1340" t="s">
        <v>136</v>
      </c>
      <c r="S1340" t="s">
        <v>136</v>
      </c>
      <c r="T1340" t="s">
        <v>2051</v>
      </c>
      <c r="U1340" t="s">
        <v>6459</v>
      </c>
      <c r="V1340" t="s">
        <v>136</v>
      </c>
      <c r="W1340" t="s">
        <v>2054</v>
      </c>
      <c r="X1340" t="s">
        <v>2055</v>
      </c>
      <c r="Y1340" t="s">
        <v>136</v>
      </c>
      <c r="Z1340" t="s">
        <v>3007</v>
      </c>
      <c r="AA1340" t="s">
        <v>164</v>
      </c>
      <c r="AB1340" t="s">
        <v>165</v>
      </c>
      <c r="AC1340" t="s">
        <v>6460</v>
      </c>
      <c r="AD1340" t="s">
        <v>144</v>
      </c>
    </row>
    <row r="1341" spans="1:30">
      <c r="A1341" t="s">
        <v>6461</v>
      </c>
      <c r="B1341" t="s">
        <v>6461</v>
      </c>
      <c r="C1341" s="3">
        <v>0.286442</v>
      </c>
      <c r="D1341" s="3">
        <v>13</v>
      </c>
      <c r="E1341" s="3">
        <v>0.131948</v>
      </c>
      <c r="F1341" s="3">
        <v>6</v>
      </c>
      <c r="G1341" s="3">
        <v>0.237069</v>
      </c>
      <c r="H1341" s="3">
        <v>11</v>
      </c>
      <c r="I1341" s="3">
        <v>37.883514</v>
      </c>
      <c r="J1341" s="3">
        <v>1758</v>
      </c>
      <c r="K1341" s="3">
        <v>70.824432</v>
      </c>
      <c r="L1341" s="3">
        <v>3509</v>
      </c>
      <c r="M1341" s="3">
        <v>3.203099</v>
      </c>
      <c r="N1341">
        <v>144</v>
      </c>
      <c r="O1341" s="16">
        <v>1.59561496682154e-11</v>
      </c>
      <c r="P1341">
        <v>6.00810516690678</v>
      </c>
      <c r="Q1341" t="s">
        <v>157</v>
      </c>
      <c r="R1341" t="s">
        <v>241</v>
      </c>
      <c r="S1341" t="s">
        <v>242</v>
      </c>
      <c r="T1341" t="s">
        <v>136</v>
      </c>
      <c r="U1341" t="s">
        <v>6462</v>
      </c>
      <c r="V1341" t="s">
        <v>6463</v>
      </c>
      <c r="W1341" t="s">
        <v>412</v>
      </c>
      <c r="X1341" t="s">
        <v>413</v>
      </c>
      <c r="Y1341" t="s">
        <v>6464</v>
      </c>
      <c r="Z1341" t="s">
        <v>6465</v>
      </c>
      <c r="AA1341" t="s">
        <v>248</v>
      </c>
      <c r="AB1341" t="s">
        <v>242</v>
      </c>
      <c r="AC1341" t="s">
        <v>6466</v>
      </c>
      <c r="AD1341" t="s">
        <v>136</v>
      </c>
    </row>
    <row r="1342" spans="1:30">
      <c r="A1342" t="s">
        <v>6467</v>
      </c>
      <c r="B1342" t="s">
        <v>6467</v>
      </c>
      <c r="C1342" s="3">
        <v>442.276459</v>
      </c>
      <c r="D1342" s="3">
        <v>11767</v>
      </c>
      <c r="E1342" s="3">
        <v>561.310669</v>
      </c>
      <c r="F1342" s="3">
        <v>13229</v>
      </c>
      <c r="G1342" s="3">
        <v>759.588928</v>
      </c>
      <c r="H1342" s="3">
        <v>21668</v>
      </c>
      <c r="I1342" s="3">
        <v>28.256765</v>
      </c>
      <c r="J1342" s="3">
        <v>816</v>
      </c>
      <c r="K1342" s="3">
        <v>33.481445</v>
      </c>
      <c r="L1342" s="3">
        <v>1032</v>
      </c>
      <c r="M1342" s="3">
        <v>70.995247</v>
      </c>
      <c r="N1342">
        <v>1973</v>
      </c>
      <c r="O1342" s="16">
        <v>1.92621557544876e-13</v>
      </c>
      <c r="P1342">
        <v>-4.24977072645615</v>
      </c>
      <c r="Q1342" t="s">
        <v>131</v>
      </c>
      <c r="R1342" t="s">
        <v>232</v>
      </c>
      <c r="S1342" t="s">
        <v>233</v>
      </c>
      <c r="T1342" t="s">
        <v>136</v>
      </c>
      <c r="U1342" t="s">
        <v>6468</v>
      </c>
      <c r="V1342" t="s">
        <v>136</v>
      </c>
      <c r="W1342" t="s">
        <v>232</v>
      </c>
      <c r="X1342" t="s">
        <v>233</v>
      </c>
      <c r="Y1342" t="s">
        <v>6469</v>
      </c>
      <c r="Z1342" t="s">
        <v>6470</v>
      </c>
      <c r="AA1342" t="s">
        <v>237</v>
      </c>
      <c r="AB1342" t="s">
        <v>233</v>
      </c>
      <c r="AC1342" t="s">
        <v>6471</v>
      </c>
      <c r="AD1342" t="s">
        <v>136</v>
      </c>
    </row>
    <row r="1343" spans="1:30">
      <c r="A1343" t="s">
        <v>6472</v>
      </c>
      <c r="B1343" t="s">
        <v>6472</v>
      </c>
      <c r="C1343" s="3">
        <v>2.181293</v>
      </c>
      <c r="D1343" s="3">
        <v>113</v>
      </c>
      <c r="E1343" s="3">
        <v>3.205569</v>
      </c>
      <c r="F1343" s="3">
        <v>147</v>
      </c>
      <c r="G1343" s="3">
        <v>1.622294</v>
      </c>
      <c r="H1343" s="3">
        <v>90</v>
      </c>
      <c r="I1343" s="3">
        <v>0.112138</v>
      </c>
      <c r="J1343" s="3">
        <v>7</v>
      </c>
      <c r="K1343" s="3">
        <v>0.616196</v>
      </c>
      <c r="L1343" s="3">
        <v>37</v>
      </c>
      <c r="M1343" s="3">
        <v>0.2316</v>
      </c>
      <c r="N1343">
        <v>13</v>
      </c>
      <c r="O1343" s="16">
        <v>6.82300766991038e-5</v>
      </c>
      <c r="P1343">
        <v>-3.33808346631039</v>
      </c>
      <c r="Q1343" t="s">
        <v>131</v>
      </c>
      <c r="R1343" t="s">
        <v>136</v>
      </c>
      <c r="S1343" t="s">
        <v>136</v>
      </c>
      <c r="T1343" t="s">
        <v>136</v>
      </c>
      <c r="U1343" t="s">
        <v>6473</v>
      </c>
      <c r="V1343" t="s">
        <v>264</v>
      </c>
      <c r="W1343" t="s">
        <v>190</v>
      </c>
      <c r="X1343" t="s">
        <v>191</v>
      </c>
      <c r="Y1343" t="s">
        <v>352</v>
      </c>
      <c r="Z1343" t="s">
        <v>6474</v>
      </c>
      <c r="AA1343" t="s">
        <v>164</v>
      </c>
      <c r="AB1343" t="s">
        <v>165</v>
      </c>
      <c r="AC1343" t="s">
        <v>6475</v>
      </c>
      <c r="AD1343" t="s">
        <v>136</v>
      </c>
    </row>
    <row r="1344" spans="1:30">
      <c r="A1344" t="s">
        <v>6476</v>
      </c>
      <c r="B1344" t="s">
        <v>6476</v>
      </c>
      <c r="C1344" s="3">
        <v>2.456893</v>
      </c>
      <c r="D1344" s="3">
        <v>409</v>
      </c>
      <c r="E1344" s="3">
        <v>2.574814</v>
      </c>
      <c r="F1344" s="3">
        <v>379</v>
      </c>
      <c r="G1344" s="3">
        <v>2.807401</v>
      </c>
      <c r="H1344" s="3">
        <v>500</v>
      </c>
      <c r="I1344" s="3">
        <v>0.574865</v>
      </c>
      <c r="J1344" s="3">
        <v>104</v>
      </c>
      <c r="K1344" s="3">
        <v>0.467465</v>
      </c>
      <c r="L1344" s="3">
        <v>90</v>
      </c>
      <c r="M1344" s="3">
        <v>0.467952</v>
      </c>
      <c r="N1344">
        <v>82</v>
      </c>
      <c r="O1344" s="16">
        <v>5.53999066050778e-12</v>
      </c>
      <c r="P1344">
        <v>-3.02542208844647</v>
      </c>
      <c r="Q1344" t="s">
        <v>131</v>
      </c>
      <c r="R1344" t="s">
        <v>254</v>
      </c>
      <c r="S1344" t="s">
        <v>255</v>
      </c>
      <c r="T1344" t="s">
        <v>1316</v>
      </c>
      <c r="U1344" t="s">
        <v>6477</v>
      </c>
      <c r="V1344" t="s">
        <v>136</v>
      </c>
      <c r="W1344" t="s">
        <v>190</v>
      </c>
      <c r="X1344" t="s">
        <v>191</v>
      </c>
      <c r="Y1344" t="s">
        <v>1318</v>
      </c>
      <c r="Z1344" t="s">
        <v>3991</v>
      </c>
      <c r="AA1344" t="s">
        <v>164</v>
      </c>
      <c r="AB1344" t="s">
        <v>165</v>
      </c>
      <c r="AC1344" t="s">
        <v>6478</v>
      </c>
      <c r="AD1344" t="s">
        <v>281</v>
      </c>
    </row>
    <row r="1345" spans="1:30">
      <c r="A1345" t="s">
        <v>6479</v>
      </c>
      <c r="B1345" t="s">
        <v>6479</v>
      </c>
      <c r="C1345" s="3">
        <v>0</v>
      </c>
      <c r="D1345" s="3">
        <v>0</v>
      </c>
      <c r="E1345" s="3">
        <v>0.075856</v>
      </c>
      <c r="F1345" s="3">
        <v>7</v>
      </c>
      <c r="G1345" s="3">
        <v>0</v>
      </c>
      <c r="H1345" s="3">
        <v>0</v>
      </c>
      <c r="I1345" s="3">
        <v>1.273516</v>
      </c>
      <c r="J1345" s="3">
        <v>129</v>
      </c>
      <c r="K1345" s="3">
        <v>2.891785</v>
      </c>
      <c r="L1345" s="3">
        <v>312</v>
      </c>
      <c r="M1345" s="3">
        <v>0.834842</v>
      </c>
      <c r="N1345">
        <v>82</v>
      </c>
      <c r="O1345">
        <v>0.00208049879493055</v>
      </c>
      <c r="P1345">
        <v>3.82303077239541</v>
      </c>
      <c r="Q1345" t="s">
        <v>157</v>
      </c>
      <c r="R1345" t="s">
        <v>190</v>
      </c>
      <c r="S1345" t="s">
        <v>191</v>
      </c>
      <c r="T1345" t="s">
        <v>6480</v>
      </c>
      <c r="U1345" t="s">
        <v>6481</v>
      </c>
      <c r="V1345" t="s">
        <v>136</v>
      </c>
      <c r="W1345" t="s">
        <v>1427</v>
      </c>
      <c r="X1345" t="s">
        <v>538</v>
      </c>
      <c r="Y1345" t="s">
        <v>181</v>
      </c>
      <c r="Z1345" t="s">
        <v>6482</v>
      </c>
      <c r="AA1345" t="s">
        <v>1875</v>
      </c>
      <c r="AB1345" t="s">
        <v>1558</v>
      </c>
      <c r="AC1345" t="s">
        <v>6483</v>
      </c>
      <c r="AD1345" t="s">
        <v>6484</v>
      </c>
    </row>
    <row r="1346" spans="1:30">
      <c r="A1346" t="s">
        <v>6485</v>
      </c>
      <c r="B1346" t="s">
        <v>6485</v>
      </c>
      <c r="C1346" s="3">
        <v>5.738858</v>
      </c>
      <c r="D1346" s="3">
        <v>152</v>
      </c>
      <c r="E1346" s="3">
        <v>27.948887</v>
      </c>
      <c r="F1346" s="3">
        <v>654</v>
      </c>
      <c r="G1346" s="3">
        <v>2.170084</v>
      </c>
      <c r="H1346" s="3">
        <v>62</v>
      </c>
      <c r="I1346" s="3">
        <v>0.461036</v>
      </c>
      <c r="J1346" s="3">
        <v>14</v>
      </c>
      <c r="K1346" s="3">
        <v>1.243796</v>
      </c>
      <c r="L1346" s="3">
        <v>39</v>
      </c>
      <c r="M1346" s="3">
        <v>0.864244</v>
      </c>
      <c r="N1346">
        <v>24</v>
      </c>
      <c r="O1346" s="16">
        <v>3.24222326818379e-5</v>
      </c>
      <c r="P1346">
        <v>-4.21687003385567</v>
      </c>
      <c r="Q1346" t="s">
        <v>131</v>
      </c>
      <c r="R1346" t="s">
        <v>170</v>
      </c>
      <c r="S1346" t="s">
        <v>171</v>
      </c>
      <c r="T1346" t="s">
        <v>6486</v>
      </c>
      <c r="U1346" t="s">
        <v>6487</v>
      </c>
      <c r="V1346" t="s">
        <v>1246</v>
      </c>
      <c r="W1346" t="s">
        <v>170</v>
      </c>
      <c r="X1346" t="s">
        <v>171</v>
      </c>
      <c r="Y1346" t="s">
        <v>1622</v>
      </c>
      <c r="Z1346" t="s">
        <v>6488</v>
      </c>
      <c r="AA1346" t="s">
        <v>174</v>
      </c>
      <c r="AB1346" t="s">
        <v>171</v>
      </c>
      <c r="AC1346" t="s">
        <v>6489</v>
      </c>
      <c r="AD1346" t="s">
        <v>144</v>
      </c>
    </row>
    <row r="1347" spans="1:30">
      <c r="A1347" t="s">
        <v>6490</v>
      </c>
      <c r="B1347" t="s">
        <v>6490</v>
      </c>
      <c r="C1347" s="3">
        <v>0.411419</v>
      </c>
      <c r="D1347" s="3">
        <v>23</v>
      </c>
      <c r="E1347" s="3">
        <v>0.37497</v>
      </c>
      <c r="F1347" s="3">
        <v>19</v>
      </c>
      <c r="G1347" s="3">
        <v>0.609241</v>
      </c>
      <c r="H1347" s="3">
        <v>36</v>
      </c>
      <c r="I1347" s="3">
        <v>4.842593</v>
      </c>
      <c r="J1347" s="3">
        <v>288</v>
      </c>
      <c r="K1347" s="3">
        <v>14.497406</v>
      </c>
      <c r="L1347" s="3">
        <v>918</v>
      </c>
      <c r="M1347" s="3">
        <v>2.227328</v>
      </c>
      <c r="N1347">
        <v>128</v>
      </c>
      <c r="O1347">
        <v>0.000131114708957501</v>
      </c>
      <c r="P1347">
        <v>3.03094844270567</v>
      </c>
      <c r="Q1347" t="s">
        <v>157</v>
      </c>
      <c r="R1347" t="s">
        <v>1427</v>
      </c>
      <c r="S1347" t="s">
        <v>538</v>
      </c>
      <c r="T1347" t="s">
        <v>6491</v>
      </c>
      <c r="U1347" t="s">
        <v>6492</v>
      </c>
      <c r="V1347" t="s">
        <v>136</v>
      </c>
      <c r="W1347" t="s">
        <v>1174</v>
      </c>
      <c r="X1347" t="s">
        <v>1175</v>
      </c>
      <c r="Y1347" t="s">
        <v>2784</v>
      </c>
      <c r="Z1347" t="s">
        <v>6493</v>
      </c>
      <c r="AA1347" t="s">
        <v>43</v>
      </c>
      <c r="AB1347" t="s">
        <v>538</v>
      </c>
      <c r="AC1347" t="s">
        <v>6494</v>
      </c>
      <c r="AD1347" t="s">
        <v>1972</v>
      </c>
    </row>
    <row r="1348" spans="1:30">
      <c r="A1348" t="s">
        <v>6495</v>
      </c>
      <c r="B1348" t="s">
        <v>6495</v>
      </c>
      <c r="C1348" s="3">
        <v>7.241367</v>
      </c>
      <c r="D1348" s="3">
        <v>492</v>
      </c>
      <c r="E1348" s="3">
        <v>2.074331</v>
      </c>
      <c r="F1348" s="3">
        <v>125</v>
      </c>
      <c r="G1348" s="3">
        <v>6.014562</v>
      </c>
      <c r="H1348" s="3">
        <v>438</v>
      </c>
      <c r="I1348" s="3">
        <v>24.732161</v>
      </c>
      <c r="J1348" s="3">
        <v>1819</v>
      </c>
      <c r="K1348" s="3">
        <v>63.574814</v>
      </c>
      <c r="L1348" s="3">
        <v>4993</v>
      </c>
      <c r="M1348" s="3">
        <v>11.688574</v>
      </c>
      <c r="N1348">
        <v>828</v>
      </c>
      <c r="O1348">
        <v>0.00440003897877258</v>
      </c>
      <c r="P1348">
        <v>2.06003596991484</v>
      </c>
      <c r="Q1348" t="s">
        <v>157</v>
      </c>
      <c r="R1348" t="s">
        <v>136</v>
      </c>
      <c r="T1348" t="s">
        <v>4178</v>
      </c>
      <c r="U1348" t="s">
        <v>6496</v>
      </c>
      <c r="V1348" t="s">
        <v>136</v>
      </c>
      <c r="W1348" t="s">
        <v>136</v>
      </c>
      <c r="X1348" t="s">
        <v>136</v>
      </c>
      <c r="Y1348" t="s">
        <v>181</v>
      </c>
      <c r="Z1348" t="s">
        <v>6497</v>
      </c>
      <c r="AA1348" t="s">
        <v>83</v>
      </c>
      <c r="AB1348" t="s">
        <v>191</v>
      </c>
      <c r="AC1348" t="s">
        <v>6498</v>
      </c>
      <c r="AD1348" t="s">
        <v>4181</v>
      </c>
    </row>
    <row r="1349" spans="1:30">
      <c r="A1349" t="s">
        <v>6499</v>
      </c>
      <c r="B1349" t="s">
        <v>6499</v>
      </c>
      <c r="C1349" s="3">
        <v>64.918236</v>
      </c>
      <c r="D1349" s="3">
        <v>2258</v>
      </c>
      <c r="E1349" s="3">
        <v>72.742241</v>
      </c>
      <c r="F1349" s="3">
        <v>2241</v>
      </c>
      <c r="G1349" s="3">
        <v>34.928959</v>
      </c>
      <c r="H1349" s="3">
        <v>1303</v>
      </c>
      <c r="I1349" s="3">
        <v>1.734401</v>
      </c>
      <c r="J1349" s="3">
        <v>66</v>
      </c>
      <c r="K1349" s="3">
        <v>0.386352</v>
      </c>
      <c r="L1349" s="3">
        <v>16</v>
      </c>
      <c r="M1349" s="3">
        <v>6.937058</v>
      </c>
      <c r="N1349">
        <v>252</v>
      </c>
      <c r="O1349" s="16">
        <v>1.11074517958306e-6</v>
      </c>
      <c r="P1349">
        <v>-4.49142124554936</v>
      </c>
      <c r="Q1349" t="s">
        <v>131</v>
      </c>
      <c r="R1349" t="s">
        <v>136</v>
      </c>
      <c r="S1349" t="s">
        <v>136</v>
      </c>
      <c r="T1349" t="s">
        <v>1109</v>
      </c>
      <c r="U1349" t="s">
        <v>6500</v>
      </c>
      <c r="V1349" t="s">
        <v>136</v>
      </c>
      <c r="W1349" t="s">
        <v>136</v>
      </c>
      <c r="X1349" t="s">
        <v>136</v>
      </c>
      <c r="Y1349" t="s">
        <v>1111</v>
      </c>
      <c r="Z1349" t="s">
        <v>6501</v>
      </c>
      <c r="AA1349" t="s">
        <v>164</v>
      </c>
      <c r="AB1349" t="s">
        <v>165</v>
      </c>
      <c r="AC1349" t="s">
        <v>6502</v>
      </c>
      <c r="AD1349" t="s">
        <v>144</v>
      </c>
    </row>
    <row r="1350" spans="1:30">
      <c r="A1350" t="s">
        <v>6503</v>
      </c>
      <c r="B1350" t="s">
        <v>6503</v>
      </c>
      <c r="C1350" s="3">
        <v>13.648257</v>
      </c>
      <c r="D1350" s="3">
        <v>538</v>
      </c>
      <c r="E1350" s="3">
        <v>28.336746</v>
      </c>
      <c r="F1350" s="3">
        <v>989</v>
      </c>
      <c r="G1350" s="3">
        <v>23.876066</v>
      </c>
      <c r="H1350" s="3">
        <v>1009</v>
      </c>
      <c r="I1350" s="3">
        <v>1.34494</v>
      </c>
      <c r="J1350" s="3">
        <v>58</v>
      </c>
      <c r="K1350" s="3">
        <v>0.489052</v>
      </c>
      <c r="L1350" s="3">
        <v>23</v>
      </c>
      <c r="M1350" s="3">
        <v>3.327928</v>
      </c>
      <c r="N1350">
        <v>137</v>
      </c>
      <c r="O1350" s="16">
        <v>2.15769560215787e-7</v>
      </c>
      <c r="P1350">
        <v>-4.12806331083203</v>
      </c>
      <c r="Q1350" t="s">
        <v>131</v>
      </c>
      <c r="R1350" t="s">
        <v>241</v>
      </c>
      <c r="S1350" t="s">
        <v>242</v>
      </c>
      <c r="T1350" t="s">
        <v>6504</v>
      </c>
      <c r="U1350" t="s">
        <v>6505</v>
      </c>
      <c r="V1350" t="s">
        <v>329</v>
      </c>
      <c r="W1350" t="s">
        <v>241</v>
      </c>
      <c r="X1350" t="s">
        <v>242</v>
      </c>
      <c r="Y1350" t="s">
        <v>6506</v>
      </c>
      <c r="Z1350" t="s">
        <v>6507</v>
      </c>
      <c r="AA1350" t="s">
        <v>248</v>
      </c>
      <c r="AB1350" t="s">
        <v>242</v>
      </c>
      <c r="AC1350" t="s">
        <v>6508</v>
      </c>
      <c r="AD1350" t="s">
        <v>6509</v>
      </c>
    </row>
    <row r="1351" spans="1:30">
      <c r="A1351" t="s">
        <v>6510</v>
      </c>
      <c r="B1351" t="s">
        <v>6510</v>
      </c>
      <c r="C1351" s="3">
        <v>2.94593</v>
      </c>
      <c r="D1351" s="3">
        <v>105</v>
      </c>
      <c r="E1351" s="3">
        <v>2.717054</v>
      </c>
      <c r="F1351" s="3">
        <v>86</v>
      </c>
      <c r="G1351" s="3">
        <v>5.269342</v>
      </c>
      <c r="H1351" s="3">
        <v>201</v>
      </c>
      <c r="I1351" s="3">
        <v>48.999886</v>
      </c>
      <c r="J1351" s="3">
        <v>1884</v>
      </c>
      <c r="K1351" s="3">
        <v>265.483856</v>
      </c>
      <c r="L1351" s="3">
        <v>10896</v>
      </c>
      <c r="M1351" s="3">
        <v>15.526681</v>
      </c>
      <c r="N1351">
        <v>575</v>
      </c>
      <c r="O1351" s="16">
        <v>2.60852048823341e-5</v>
      </c>
      <c r="P1351">
        <v>3.85151092320345</v>
      </c>
      <c r="Q1351" t="s">
        <v>157</v>
      </c>
      <c r="R1351" t="s">
        <v>190</v>
      </c>
      <c r="S1351" t="s">
        <v>191</v>
      </c>
      <c r="T1351" t="s">
        <v>6511</v>
      </c>
      <c r="U1351" t="s">
        <v>6512</v>
      </c>
      <c r="V1351" t="s">
        <v>136</v>
      </c>
      <c r="W1351" t="s">
        <v>366</v>
      </c>
      <c r="X1351" t="s">
        <v>367</v>
      </c>
      <c r="Y1351" t="s">
        <v>425</v>
      </c>
      <c r="Z1351" t="s">
        <v>426</v>
      </c>
      <c r="AA1351" t="s">
        <v>83</v>
      </c>
      <c r="AB1351" t="s">
        <v>191</v>
      </c>
      <c r="AC1351" t="s">
        <v>6513</v>
      </c>
      <c r="AD1351" t="s">
        <v>1490</v>
      </c>
    </row>
    <row r="1352" spans="1:30">
      <c r="A1352" t="s">
        <v>6514</v>
      </c>
      <c r="B1352" t="s">
        <v>6514</v>
      </c>
      <c r="C1352" s="3">
        <v>9.360755</v>
      </c>
      <c r="D1352" s="3">
        <v>550</v>
      </c>
      <c r="E1352" s="3">
        <v>16.807264</v>
      </c>
      <c r="F1352" s="3">
        <v>875</v>
      </c>
      <c r="G1352" s="3">
        <v>5.716968</v>
      </c>
      <c r="H1352" s="3">
        <v>360</v>
      </c>
      <c r="I1352" s="3">
        <v>1.000677</v>
      </c>
      <c r="J1352" s="3">
        <v>64</v>
      </c>
      <c r="K1352" s="3">
        <v>0.831441</v>
      </c>
      <c r="L1352" s="3">
        <v>57</v>
      </c>
      <c r="M1352" s="3">
        <v>1.946484</v>
      </c>
      <c r="N1352">
        <v>120</v>
      </c>
      <c r="O1352" s="16">
        <v>7.52680618428451e-7</v>
      </c>
      <c r="P1352">
        <v>-3.68353028928575</v>
      </c>
      <c r="Q1352" t="s">
        <v>131</v>
      </c>
      <c r="R1352" t="s">
        <v>136</v>
      </c>
      <c r="S1352" t="s">
        <v>136</v>
      </c>
      <c r="T1352" t="s">
        <v>3984</v>
      </c>
      <c r="U1352" t="s">
        <v>6515</v>
      </c>
      <c r="V1352" t="s">
        <v>329</v>
      </c>
      <c r="W1352" t="s">
        <v>136</v>
      </c>
      <c r="X1352" t="s">
        <v>136</v>
      </c>
      <c r="Y1352" t="s">
        <v>711</v>
      </c>
      <c r="Z1352" t="s">
        <v>3986</v>
      </c>
      <c r="AA1352" t="s">
        <v>248</v>
      </c>
      <c r="AB1352" t="s">
        <v>242</v>
      </c>
      <c r="AC1352" t="s">
        <v>3987</v>
      </c>
      <c r="AD1352" t="s">
        <v>3988</v>
      </c>
    </row>
    <row r="1353" spans="1:30">
      <c r="A1353" t="s">
        <v>6516</v>
      </c>
      <c r="B1353" t="s">
        <v>6516</v>
      </c>
      <c r="C1353" s="3">
        <v>0.342603</v>
      </c>
      <c r="D1353" s="3">
        <v>18</v>
      </c>
      <c r="E1353" s="3">
        <v>0</v>
      </c>
      <c r="F1353" s="3">
        <v>0</v>
      </c>
      <c r="G1353" s="3">
        <v>0.184549</v>
      </c>
      <c r="H1353" s="3">
        <v>11</v>
      </c>
      <c r="I1353" s="3">
        <v>1.741846</v>
      </c>
      <c r="J1353" s="3">
        <v>99</v>
      </c>
      <c r="K1353" s="3">
        <v>4.312925</v>
      </c>
      <c r="L1353" s="3">
        <v>261</v>
      </c>
      <c r="M1353" s="3">
        <v>0.812239</v>
      </c>
      <c r="N1353">
        <v>45</v>
      </c>
      <c r="O1353">
        <v>0.00662957974732049</v>
      </c>
      <c r="P1353">
        <v>2.84814726349887</v>
      </c>
      <c r="Q1353" t="s">
        <v>157</v>
      </c>
      <c r="R1353" t="s">
        <v>283</v>
      </c>
      <c r="S1353" t="s">
        <v>284</v>
      </c>
      <c r="T1353" t="s">
        <v>285</v>
      </c>
      <c r="U1353" t="s">
        <v>6517</v>
      </c>
      <c r="V1353" t="s">
        <v>136</v>
      </c>
      <c r="W1353" t="s">
        <v>288</v>
      </c>
      <c r="X1353" t="s">
        <v>289</v>
      </c>
      <c r="Y1353" t="s">
        <v>290</v>
      </c>
      <c r="Z1353" t="s">
        <v>6518</v>
      </c>
      <c r="AA1353" t="s">
        <v>292</v>
      </c>
      <c r="AB1353" t="s">
        <v>293</v>
      </c>
      <c r="AC1353" t="s">
        <v>6519</v>
      </c>
      <c r="AD1353" t="s">
        <v>295</v>
      </c>
    </row>
    <row r="1354" spans="1:30">
      <c r="A1354" t="s">
        <v>6520</v>
      </c>
      <c r="B1354" t="s">
        <v>136</v>
      </c>
      <c r="C1354" s="3">
        <v>0.15423</v>
      </c>
      <c r="D1354" s="3">
        <v>4</v>
      </c>
      <c r="E1354" s="3">
        <v>0.373372</v>
      </c>
      <c r="F1354" s="3">
        <v>5</v>
      </c>
      <c r="G1354" s="3">
        <v>0.151196</v>
      </c>
      <c r="H1354" s="3">
        <v>5</v>
      </c>
      <c r="I1354" s="3">
        <v>2.349768</v>
      </c>
      <c r="J1354" s="3">
        <v>51</v>
      </c>
      <c r="K1354" s="3">
        <v>2.136263</v>
      </c>
      <c r="L1354" s="3">
        <v>51</v>
      </c>
      <c r="M1354" s="3">
        <v>2.179731</v>
      </c>
      <c r="N1354">
        <v>46</v>
      </c>
      <c r="O1354">
        <v>0.00362822338289879</v>
      </c>
      <c r="P1354">
        <v>2.36535784735368</v>
      </c>
      <c r="Q1354" t="s">
        <v>157</v>
      </c>
      <c r="R1354" t="s">
        <v>136</v>
      </c>
      <c r="S1354" t="s">
        <v>136</v>
      </c>
      <c r="T1354" t="s">
        <v>168</v>
      </c>
      <c r="U1354" t="s">
        <v>136</v>
      </c>
      <c r="V1354" t="s">
        <v>136</v>
      </c>
      <c r="W1354" t="s">
        <v>136</v>
      </c>
      <c r="X1354" t="s">
        <v>136</v>
      </c>
      <c r="Y1354" t="s">
        <v>136</v>
      </c>
      <c r="Z1354" t="s">
        <v>136</v>
      </c>
      <c r="AA1354" t="s">
        <v>164</v>
      </c>
      <c r="AB1354" t="s">
        <v>165</v>
      </c>
      <c r="AC1354" t="s">
        <v>6521</v>
      </c>
      <c r="AD1354" t="s">
        <v>176</v>
      </c>
    </row>
    <row r="1355" spans="1:30">
      <c r="A1355" t="s">
        <v>6522</v>
      </c>
      <c r="B1355" t="s">
        <v>6522</v>
      </c>
      <c r="C1355" s="3">
        <v>83.963066</v>
      </c>
      <c r="D1355" s="3">
        <v>3882</v>
      </c>
      <c r="E1355" s="3">
        <v>179.92067</v>
      </c>
      <c r="F1355" s="3">
        <v>7368</v>
      </c>
      <c r="G1355" s="3">
        <v>95.479805</v>
      </c>
      <c r="H1355" s="3">
        <v>4733</v>
      </c>
      <c r="I1355" s="3">
        <v>39.064842</v>
      </c>
      <c r="J1355" s="3">
        <v>1959</v>
      </c>
      <c r="K1355" s="3">
        <v>25.470407</v>
      </c>
      <c r="L1355" s="3">
        <v>1364</v>
      </c>
      <c r="M1355" s="3">
        <v>69.232468</v>
      </c>
      <c r="N1355">
        <v>3342</v>
      </c>
      <c r="O1355">
        <v>0.00321158971339921</v>
      </c>
      <c r="P1355">
        <v>-2.15168147377241</v>
      </c>
      <c r="Q1355" t="s">
        <v>131</v>
      </c>
      <c r="R1355" t="s">
        <v>136</v>
      </c>
      <c r="S1355" t="s">
        <v>136</v>
      </c>
      <c r="T1355" t="s">
        <v>136</v>
      </c>
      <c r="U1355" t="s">
        <v>6523</v>
      </c>
      <c r="V1355" t="s">
        <v>3749</v>
      </c>
      <c r="W1355" t="s">
        <v>136</v>
      </c>
      <c r="X1355" t="s">
        <v>136</v>
      </c>
      <c r="Y1355" t="s">
        <v>6524</v>
      </c>
      <c r="Z1355" t="s">
        <v>136</v>
      </c>
      <c r="AA1355" t="s">
        <v>164</v>
      </c>
      <c r="AB1355" t="s">
        <v>165</v>
      </c>
      <c r="AC1355" t="s">
        <v>6525</v>
      </c>
      <c r="AD1355" t="s">
        <v>136</v>
      </c>
    </row>
    <row r="1356" spans="1:30">
      <c r="A1356" t="s">
        <v>6526</v>
      </c>
      <c r="B1356" t="s">
        <v>6526</v>
      </c>
      <c r="C1356" s="3">
        <v>0</v>
      </c>
      <c r="D1356" s="3">
        <v>0</v>
      </c>
      <c r="E1356" s="3">
        <v>0</v>
      </c>
      <c r="F1356" s="3">
        <v>0</v>
      </c>
      <c r="G1356" s="3">
        <v>0</v>
      </c>
      <c r="H1356" s="3">
        <v>0</v>
      </c>
      <c r="I1356" s="3">
        <v>4.322944</v>
      </c>
      <c r="J1356" s="3">
        <v>197</v>
      </c>
      <c r="K1356" s="3">
        <v>3.53332</v>
      </c>
      <c r="L1356" s="3">
        <v>172</v>
      </c>
      <c r="M1356" s="3">
        <v>1.857069</v>
      </c>
      <c r="N1356">
        <v>82</v>
      </c>
      <c r="O1356" s="16">
        <v>1.04477231454934e-9</v>
      </c>
      <c r="P1356">
        <v>7.15457391759969</v>
      </c>
      <c r="Q1356" t="s">
        <v>157</v>
      </c>
      <c r="R1356" t="s">
        <v>136</v>
      </c>
      <c r="S1356" t="s">
        <v>136</v>
      </c>
      <c r="T1356" t="s">
        <v>6527</v>
      </c>
      <c r="U1356" t="s">
        <v>6528</v>
      </c>
      <c r="V1356" t="s">
        <v>136</v>
      </c>
      <c r="W1356" t="s">
        <v>1557</v>
      </c>
      <c r="X1356" t="s">
        <v>1558</v>
      </c>
      <c r="Y1356" t="s">
        <v>6529</v>
      </c>
      <c r="Z1356" t="s">
        <v>136</v>
      </c>
      <c r="AA1356" t="s">
        <v>164</v>
      </c>
      <c r="AB1356" t="s">
        <v>165</v>
      </c>
      <c r="AC1356" t="s">
        <v>6530</v>
      </c>
      <c r="AD1356" t="s">
        <v>6531</v>
      </c>
    </row>
    <row r="1357" spans="1:30">
      <c r="A1357" t="s">
        <v>6532</v>
      </c>
      <c r="B1357" t="s">
        <v>6532</v>
      </c>
      <c r="C1357" s="3">
        <v>1.949142</v>
      </c>
      <c r="D1357" s="3">
        <v>144</v>
      </c>
      <c r="E1357" s="3">
        <v>5.776714</v>
      </c>
      <c r="F1357" s="3">
        <v>377</v>
      </c>
      <c r="G1357" s="3">
        <v>3.29436</v>
      </c>
      <c r="H1357" s="3">
        <v>261</v>
      </c>
      <c r="I1357" s="3">
        <v>0.140078</v>
      </c>
      <c r="J1357" s="3">
        <v>12</v>
      </c>
      <c r="K1357" s="3">
        <v>0.568103</v>
      </c>
      <c r="L1357" s="3">
        <v>49</v>
      </c>
      <c r="M1357" s="3">
        <v>0.230652</v>
      </c>
      <c r="N1357">
        <v>18</v>
      </c>
      <c r="O1357" s="16">
        <v>8.93135201388022e-7</v>
      </c>
      <c r="P1357">
        <v>-4.04066916385783</v>
      </c>
      <c r="Q1357" t="s">
        <v>131</v>
      </c>
      <c r="R1357" t="s">
        <v>190</v>
      </c>
      <c r="S1357" t="s">
        <v>191</v>
      </c>
      <c r="T1357" t="s">
        <v>4468</v>
      </c>
      <c r="U1357" t="s">
        <v>6533</v>
      </c>
      <c r="V1357" t="s">
        <v>136</v>
      </c>
      <c r="W1357" t="s">
        <v>136</v>
      </c>
      <c r="X1357" t="s">
        <v>136</v>
      </c>
      <c r="Y1357" t="s">
        <v>265</v>
      </c>
      <c r="Z1357" t="s">
        <v>6534</v>
      </c>
      <c r="AA1357" t="s">
        <v>83</v>
      </c>
      <c r="AB1357" t="s">
        <v>191</v>
      </c>
      <c r="AC1357" t="s">
        <v>6535</v>
      </c>
      <c r="AD1357" t="s">
        <v>184</v>
      </c>
    </row>
    <row r="1358" spans="1:30">
      <c r="A1358" t="s">
        <v>6536</v>
      </c>
      <c r="B1358" t="s">
        <v>6536</v>
      </c>
      <c r="C1358" s="3">
        <v>28.398945</v>
      </c>
      <c r="D1358" s="3">
        <v>2724</v>
      </c>
      <c r="E1358" s="3">
        <v>50.500221</v>
      </c>
      <c r="F1358" s="3">
        <v>4291</v>
      </c>
      <c r="G1358" s="3">
        <v>16.457108</v>
      </c>
      <c r="H1358" s="3">
        <v>1693</v>
      </c>
      <c r="I1358" s="3">
        <v>9.672848</v>
      </c>
      <c r="J1358" s="3">
        <v>1007</v>
      </c>
      <c r="K1358" s="3">
        <v>3.33212</v>
      </c>
      <c r="L1358" s="3">
        <v>371</v>
      </c>
      <c r="M1358" s="3">
        <v>15.112484</v>
      </c>
      <c r="N1358">
        <v>1514</v>
      </c>
      <c r="O1358">
        <v>0.00284068334224965</v>
      </c>
      <c r="P1358">
        <v>-2.44718136091568</v>
      </c>
      <c r="Q1358" t="s">
        <v>131</v>
      </c>
      <c r="R1358" t="s">
        <v>190</v>
      </c>
      <c r="S1358" t="s">
        <v>191</v>
      </c>
      <c r="T1358" t="s">
        <v>349</v>
      </c>
      <c r="U1358" t="s">
        <v>6537</v>
      </c>
      <c r="V1358" t="s">
        <v>136</v>
      </c>
      <c r="W1358" t="s">
        <v>136</v>
      </c>
      <c r="X1358" t="s">
        <v>136</v>
      </c>
      <c r="Y1358" t="s">
        <v>265</v>
      </c>
      <c r="Z1358" t="s">
        <v>6538</v>
      </c>
      <c r="AA1358" t="s">
        <v>164</v>
      </c>
      <c r="AB1358" t="s">
        <v>165</v>
      </c>
      <c r="AC1358" t="s">
        <v>6539</v>
      </c>
      <c r="AD1358" t="s">
        <v>184</v>
      </c>
    </row>
    <row r="1359" spans="1:30">
      <c r="A1359" t="s">
        <v>6540</v>
      </c>
      <c r="B1359" t="s">
        <v>6540</v>
      </c>
      <c r="C1359" s="3">
        <v>0.907216</v>
      </c>
      <c r="D1359" s="3">
        <v>30</v>
      </c>
      <c r="E1359" s="3">
        <v>0.544935</v>
      </c>
      <c r="F1359" s="3">
        <v>16</v>
      </c>
      <c r="G1359" s="3">
        <v>0.524364</v>
      </c>
      <c r="H1359" s="3">
        <v>19</v>
      </c>
      <c r="I1359" s="3">
        <v>7.004978</v>
      </c>
      <c r="J1359" s="3">
        <v>250</v>
      </c>
      <c r="K1359" s="3">
        <v>2.901953</v>
      </c>
      <c r="L1359" s="3">
        <v>111</v>
      </c>
      <c r="M1359" s="3">
        <v>9.491047</v>
      </c>
      <c r="N1359">
        <v>326</v>
      </c>
      <c r="O1359">
        <v>0.000203180785417588</v>
      </c>
      <c r="P1359">
        <v>2.50497474370952</v>
      </c>
      <c r="Q1359" t="s">
        <v>157</v>
      </c>
      <c r="R1359" t="s">
        <v>254</v>
      </c>
      <c r="S1359" t="s">
        <v>255</v>
      </c>
      <c r="T1359" t="s">
        <v>6541</v>
      </c>
      <c r="U1359" t="s">
        <v>6542</v>
      </c>
      <c r="V1359" t="s">
        <v>136</v>
      </c>
      <c r="W1359" t="s">
        <v>371</v>
      </c>
      <c r="X1359" t="s">
        <v>293</v>
      </c>
      <c r="Y1359" t="s">
        <v>6543</v>
      </c>
      <c r="Z1359" t="s">
        <v>6544</v>
      </c>
      <c r="AA1359" t="s">
        <v>164</v>
      </c>
      <c r="AB1359" t="s">
        <v>165</v>
      </c>
      <c r="AC1359" t="s">
        <v>6545</v>
      </c>
      <c r="AD1359" t="s">
        <v>6546</v>
      </c>
    </row>
    <row r="1360" spans="1:30">
      <c r="A1360" t="s">
        <v>6547</v>
      </c>
      <c r="B1360" t="s">
        <v>6547</v>
      </c>
      <c r="C1360" s="3">
        <v>0.241018</v>
      </c>
      <c r="D1360" s="3">
        <v>18</v>
      </c>
      <c r="E1360" s="3">
        <v>0.059807</v>
      </c>
      <c r="F1360" s="3">
        <v>4</v>
      </c>
      <c r="G1360" s="3">
        <v>0.386837</v>
      </c>
      <c r="H1360" s="3">
        <v>31</v>
      </c>
      <c r="I1360" s="3">
        <v>2.729715</v>
      </c>
      <c r="J1360" s="3">
        <v>220</v>
      </c>
      <c r="K1360" s="3">
        <v>7.275859</v>
      </c>
      <c r="L1360" s="3">
        <v>624</v>
      </c>
      <c r="M1360" s="3">
        <v>0.993297</v>
      </c>
      <c r="N1360">
        <v>77</v>
      </c>
      <c r="O1360">
        <v>0.000302146994435005</v>
      </c>
      <c r="P1360">
        <v>3.17003242887462</v>
      </c>
      <c r="Q1360" t="s">
        <v>157</v>
      </c>
      <c r="R1360" t="s">
        <v>190</v>
      </c>
      <c r="S1360" t="s">
        <v>191</v>
      </c>
      <c r="T1360" t="s">
        <v>6548</v>
      </c>
      <c r="U1360" t="s">
        <v>6549</v>
      </c>
      <c r="V1360" t="s">
        <v>136</v>
      </c>
      <c r="W1360" t="s">
        <v>241</v>
      </c>
      <c r="X1360" t="s">
        <v>242</v>
      </c>
      <c r="Y1360" t="s">
        <v>181</v>
      </c>
      <c r="Z1360" t="s">
        <v>6550</v>
      </c>
      <c r="AA1360" t="s">
        <v>83</v>
      </c>
      <c r="AB1360" t="s">
        <v>191</v>
      </c>
      <c r="AC1360" t="s">
        <v>6551</v>
      </c>
      <c r="AD1360" t="s">
        <v>6552</v>
      </c>
    </row>
    <row r="1361" spans="1:30">
      <c r="A1361" t="s">
        <v>6553</v>
      </c>
      <c r="B1361" t="s">
        <v>136</v>
      </c>
      <c r="C1361" s="3">
        <v>9.654216</v>
      </c>
      <c r="D1361" s="3">
        <v>104</v>
      </c>
      <c r="E1361" s="3">
        <v>5.021389</v>
      </c>
      <c r="F1361" s="3">
        <v>48</v>
      </c>
      <c r="G1361" s="3">
        <v>6.762408</v>
      </c>
      <c r="H1361" s="3">
        <v>79</v>
      </c>
      <c r="I1361" s="3">
        <v>0.878037</v>
      </c>
      <c r="J1361" s="3">
        <v>11</v>
      </c>
      <c r="K1361" s="3">
        <v>0.280768</v>
      </c>
      <c r="L1361" s="3">
        <v>4</v>
      </c>
      <c r="M1361" s="3">
        <v>0.447576</v>
      </c>
      <c r="N1361">
        <v>6</v>
      </c>
      <c r="O1361" s="16">
        <v>5.80891006030405e-10</v>
      </c>
      <c r="P1361">
        <v>-4.01835998418434</v>
      </c>
      <c r="Q1361" t="s">
        <v>131</v>
      </c>
      <c r="R1361" t="s">
        <v>136</v>
      </c>
      <c r="S1361" t="s">
        <v>136</v>
      </c>
      <c r="T1361" t="s">
        <v>136</v>
      </c>
      <c r="U1361" t="s">
        <v>136</v>
      </c>
      <c r="V1361" t="s">
        <v>136</v>
      </c>
      <c r="W1361" t="s">
        <v>136</v>
      </c>
      <c r="X1361" t="s">
        <v>136</v>
      </c>
      <c r="Y1361" t="s">
        <v>136</v>
      </c>
      <c r="Z1361" t="s">
        <v>136</v>
      </c>
      <c r="AA1361" t="s">
        <v>136</v>
      </c>
      <c r="AB1361" t="s">
        <v>136</v>
      </c>
      <c r="AC1361" t="s">
        <v>136</v>
      </c>
      <c r="AD1361" t="s">
        <v>136</v>
      </c>
    </row>
    <row r="1362" spans="1:30">
      <c r="A1362" t="s">
        <v>6554</v>
      </c>
      <c r="B1362" t="s">
        <v>6554</v>
      </c>
      <c r="C1362" s="3">
        <v>142.867691</v>
      </c>
      <c r="D1362" s="3">
        <v>17519</v>
      </c>
      <c r="E1362" s="3">
        <v>449.563995</v>
      </c>
      <c r="F1362" s="3">
        <v>48832</v>
      </c>
      <c r="G1362" s="3">
        <v>176.069489</v>
      </c>
      <c r="H1362" s="3">
        <v>23149</v>
      </c>
      <c r="I1362" s="3">
        <v>44.297161</v>
      </c>
      <c r="J1362" s="3">
        <v>5892</v>
      </c>
      <c r="K1362" s="3">
        <v>36.365078</v>
      </c>
      <c r="L1362" s="3">
        <v>5165</v>
      </c>
      <c r="M1362" s="3">
        <v>72.069504</v>
      </c>
      <c r="N1362">
        <v>9228</v>
      </c>
      <c r="O1362" s="16">
        <v>7.05859733524512e-5</v>
      </c>
      <c r="P1362">
        <v>-3.04235979749117</v>
      </c>
      <c r="Q1362" t="s">
        <v>131</v>
      </c>
      <c r="R1362" t="s">
        <v>241</v>
      </c>
      <c r="S1362" t="s">
        <v>242</v>
      </c>
      <c r="T1362" t="s">
        <v>6555</v>
      </c>
      <c r="U1362" t="s">
        <v>6556</v>
      </c>
      <c r="V1362" t="s">
        <v>329</v>
      </c>
      <c r="W1362" t="s">
        <v>241</v>
      </c>
      <c r="X1362" t="s">
        <v>242</v>
      </c>
      <c r="Y1362" t="s">
        <v>6108</v>
      </c>
      <c r="Z1362" t="s">
        <v>6557</v>
      </c>
      <c r="AA1362" t="s">
        <v>248</v>
      </c>
      <c r="AB1362" t="s">
        <v>242</v>
      </c>
      <c r="AC1362" t="s">
        <v>6558</v>
      </c>
      <c r="AD1362" t="s">
        <v>1278</v>
      </c>
    </row>
    <row r="1363" spans="1:30">
      <c r="A1363" t="s">
        <v>6559</v>
      </c>
      <c r="B1363" t="s">
        <v>6559</v>
      </c>
      <c r="C1363" s="3">
        <v>54.590015</v>
      </c>
      <c r="D1363" s="3">
        <v>6550</v>
      </c>
      <c r="E1363" s="3">
        <v>153.775909</v>
      </c>
      <c r="F1363" s="3">
        <v>16343</v>
      </c>
      <c r="G1363" s="3">
        <v>56.686611</v>
      </c>
      <c r="H1363" s="3">
        <v>7292</v>
      </c>
      <c r="I1363" s="3">
        <v>8.104133</v>
      </c>
      <c r="J1363" s="3">
        <v>1055</v>
      </c>
      <c r="K1363" s="3">
        <v>8.909097</v>
      </c>
      <c r="L1363" s="3">
        <v>1238</v>
      </c>
      <c r="M1363" s="3">
        <v>16.109882</v>
      </c>
      <c r="N1363">
        <v>2018</v>
      </c>
      <c r="O1363" s="16">
        <v>1.23417635243324e-6</v>
      </c>
      <c r="P1363">
        <v>-3.65619312650671</v>
      </c>
      <c r="Q1363" t="s">
        <v>131</v>
      </c>
      <c r="R1363" t="s">
        <v>366</v>
      </c>
      <c r="S1363" t="s">
        <v>367</v>
      </c>
      <c r="T1363" t="s">
        <v>368</v>
      </c>
      <c r="U1363" t="s">
        <v>6560</v>
      </c>
      <c r="V1363" t="s">
        <v>370</v>
      </c>
      <c r="W1363" t="s">
        <v>371</v>
      </c>
      <c r="X1363" t="s">
        <v>293</v>
      </c>
      <c r="Y1363" t="s">
        <v>2816</v>
      </c>
      <c r="Z1363" t="s">
        <v>6561</v>
      </c>
      <c r="AA1363" t="s">
        <v>374</v>
      </c>
      <c r="AB1363" t="s">
        <v>367</v>
      </c>
      <c r="AC1363" t="s">
        <v>6562</v>
      </c>
      <c r="AD1363" t="s">
        <v>376</v>
      </c>
    </row>
    <row r="1364" spans="1:30">
      <c r="A1364" t="s">
        <v>6563</v>
      </c>
      <c r="B1364" t="s">
        <v>136</v>
      </c>
      <c r="C1364" s="3">
        <v>2.004445</v>
      </c>
      <c r="D1364" s="3">
        <v>40</v>
      </c>
      <c r="E1364" s="3">
        <v>0.369733</v>
      </c>
      <c r="F1364" s="3">
        <v>7</v>
      </c>
      <c r="G1364" s="3">
        <v>2.468493</v>
      </c>
      <c r="H1364" s="3">
        <v>52</v>
      </c>
      <c r="I1364" s="3">
        <v>12.912801</v>
      </c>
      <c r="J1364" s="3">
        <v>275</v>
      </c>
      <c r="K1364" s="3">
        <v>31.652891</v>
      </c>
      <c r="L1364" s="3">
        <v>718</v>
      </c>
      <c r="M1364" s="3">
        <v>5.044014</v>
      </c>
      <c r="N1364">
        <v>104</v>
      </c>
      <c r="O1364">
        <v>0.00178598150229211</v>
      </c>
      <c r="P1364">
        <v>2.62222155898244</v>
      </c>
      <c r="Q1364" t="s">
        <v>157</v>
      </c>
      <c r="R1364" t="s">
        <v>136</v>
      </c>
      <c r="S1364" t="s">
        <v>136</v>
      </c>
      <c r="T1364" t="s">
        <v>136</v>
      </c>
      <c r="U1364" t="s">
        <v>136</v>
      </c>
      <c r="V1364" t="s">
        <v>136</v>
      </c>
      <c r="W1364" t="s">
        <v>136</v>
      </c>
      <c r="X1364" t="s">
        <v>136</v>
      </c>
      <c r="Y1364" t="s">
        <v>136</v>
      </c>
      <c r="Z1364" t="s">
        <v>136</v>
      </c>
      <c r="AA1364" t="s">
        <v>136</v>
      </c>
      <c r="AB1364" t="s">
        <v>136</v>
      </c>
      <c r="AC1364" t="s">
        <v>136</v>
      </c>
      <c r="AD1364" t="s">
        <v>136</v>
      </c>
    </row>
    <row r="1365" spans="1:30">
      <c r="A1365" t="s">
        <v>6564</v>
      </c>
      <c r="B1365" t="s">
        <v>6564</v>
      </c>
      <c r="C1365" s="3">
        <v>0</v>
      </c>
      <c r="D1365" s="3">
        <v>0</v>
      </c>
      <c r="E1365" s="3">
        <v>0</v>
      </c>
      <c r="F1365" s="3">
        <v>0</v>
      </c>
      <c r="G1365" s="3">
        <v>0</v>
      </c>
      <c r="H1365" s="3">
        <v>0</v>
      </c>
      <c r="I1365" s="3">
        <v>4.675056</v>
      </c>
      <c r="J1365" s="3">
        <v>60</v>
      </c>
      <c r="K1365" s="3">
        <v>4.60089</v>
      </c>
      <c r="L1365" s="3">
        <v>63</v>
      </c>
      <c r="M1365" s="3">
        <v>7.335977</v>
      </c>
      <c r="N1365">
        <v>90</v>
      </c>
      <c r="O1365" s="16">
        <v>5.81123729687515e-7</v>
      </c>
      <c r="P1365">
        <v>6.24009771057755</v>
      </c>
      <c r="Q1365" t="s">
        <v>157</v>
      </c>
      <c r="R1365" t="s">
        <v>4067</v>
      </c>
      <c r="S1365" t="s">
        <v>4068</v>
      </c>
      <c r="T1365" t="s">
        <v>6565</v>
      </c>
      <c r="U1365" t="s">
        <v>6566</v>
      </c>
      <c r="V1365" t="s">
        <v>1195</v>
      </c>
      <c r="W1365" t="s">
        <v>6567</v>
      </c>
      <c r="X1365" t="s">
        <v>6568</v>
      </c>
      <c r="Y1365" t="s">
        <v>6569</v>
      </c>
      <c r="Z1365" t="s">
        <v>6570</v>
      </c>
      <c r="AA1365" t="s">
        <v>686</v>
      </c>
      <c r="AB1365" t="s">
        <v>219</v>
      </c>
      <c r="AC1365" t="s">
        <v>6571</v>
      </c>
      <c r="AD1365" t="s">
        <v>6572</v>
      </c>
    </row>
    <row r="1366" spans="1:30">
      <c r="A1366" t="s">
        <v>6573</v>
      </c>
      <c r="B1366" t="s">
        <v>136</v>
      </c>
      <c r="C1366" s="3">
        <v>40.944877</v>
      </c>
      <c r="D1366" s="3">
        <v>1875</v>
      </c>
      <c r="E1366" s="3">
        <v>100.883835</v>
      </c>
      <c r="F1366" s="3">
        <v>4163</v>
      </c>
      <c r="G1366" s="3">
        <v>21.010371</v>
      </c>
      <c r="H1366" s="3">
        <v>1087</v>
      </c>
      <c r="I1366" s="3">
        <v>13.799756</v>
      </c>
      <c r="J1366" s="3">
        <v>667</v>
      </c>
      <c r="K1366" s="3">
        <v>24.007678</v>
      </c>
      <c r="L1366" s="3">
        <v>1275</v>
      </c>
      <c r="M1366" s="3">
        <v>11.6851549999999</v>
      </c>
      <c r="N1366">
        <v>546</v>
      </c>
      <c r="O1366">
        <v>0.00260432970925964</v>
      </c>
      <c r="P1366">
        <v>-2.50669535604141</v>
      </c>
      <c r="Q1366" t="s">
        <v>131</v>
      </c>
      <c r="R1366" t="s">
        <v>412</v>
      </c>
      <c r="S1366" t="s">
        <v>413</v>
      </c>
      <c r="T1366" t="s">
        <v>6574</v>
      </c>
      <c r="U1366" t="s">
        <v>6575</v>
      </c>
      <c r="V1366" t="s">
        <v>136</v>
      </c>
      <c r="W1366" t="s">
        <v>136</v>
      </c>
      <c r="X1366" t="s">
        <v>136</v>
      </c>
      <c r="Y1366" t="s">
        <v>6576</v>
      </c>
      <c r="Z1366" t="s">
        <v>6577</v>
      </c>
      <c r="AA1366" t="s">
        <v>237</v>
      </c>
      <c r="AB1366" t="s">
        <v>233</v>
      </c>
      <c r="AC1366" t="s">
        <v>6578</v>
      </c>
      <c r="AD1366" t="s">
        <v>6579</v>
      </c>
    </row>
    <row r="1367" spans="1:30">
      <c r="A1367" t="s">
        <v>6580</v>
      </c>
      <c r="B1367" t="s">
        <v>6580</v>
      </c>
      <c r="C1367" s="3">
        <v>0.852896</v>
      </c>
      <c r="D1367" s="3">
        <v>98</v>
      </c>
      <c r="E1367" s="3">
        <v>0.343974</v>
      </c>
      <c r="F1367" s="3">
        <v>35</v>
      </c>
      <c r="G1367" s="3">
        <v>1.332595</v>
      </c>
      <c r="H1367" s="3">
        <v>163</v>
      </c>
      <c r="I1367" s="3">
        <v>7.405294</v>
      </c>
      <c r="J1367" s="3">
        <v>915</v>
      </c>
      <c r="K1367" s="3">
        <v>5.070939</v>
      </c>
      <c r="L1367" s="3">
        <v>669</v>
      </c>
      <c r="M1367" s="3">
        <v>3.982399</v>
      </c>
      <c r="N1367">
        <v>474</v>
      </c>
      <c r="O1367" s="16">
        <v>6.37646101289804e-5</v>
      </c>
      <c r="P1367">
        <v>2.06140409557005</v>
      </c>
      <c r="Q1367" t="s">
        <v>157</v>
      </c>
      <c r="R1367" t="s">
        <v>399</v>
      </c>
      <c r="S1367" t="s">
        <v>342</v>
      </c>
      <c r="T1367" t="s">
        <v>6581</v>
      </c>
      <c r="U1367" t="s">
        <v>6582</v>
      </c>
      <c r="V1367" t="s">
        <v>2210</v>
      </c>
      <c r="W1367" t="s">
        <v>136</v>
      </c>
      <c r="X1367" t="s">
        <v>136</v>
      </c>
      <c r="Y1367" t="s">
        <v>6583</v>
      </c>
      <c r="Z1367" t="s">
        <v>6584</v>
      </c>
      <c r="AA1367" t="s">
        <v>85</v>
      </c>
      <c r="AB1367" t="s">
        <v>342</v>
      </c>
      <c r="AC1367" t="s">
        <v>6585</v>
      </c>
      <c r="AD1367" t="s">
        <v>6586</v>
      </c>
    </row>
    <row r="1368" spans="1:30">
      <c r="A1368" t="s">
        <v>6587</v>
      </c>
      <c r="B1368" t="s">
        <v>6587</v>
      </c>
      <c r="C1368" s="3">
        <v>0.084986</v>
      </c>
      <c r="D1368" s="3">
        <v>7</v>
      </c>
      <c r="E1368" s="3">
        <v>0</v>
      </c>
      <c r="F1368" s="3">
        <v>0</v>
      </c>
      <c r="G1368" s="3">
        <v>0.410379</v>
      </c>
      <c r="H1368" s="3">
        <v>34</v>
      </c>
      <c r="I1368" s="3">
        <v>8.017899</v>
      </c>
      <c r="J1368" s="3">
        <v>667</v>
      </c>
      <c r="K1368" s="3">
        <v>16.865633</v>
      </c>
      <c r="L1368" s="3">
        <v>1499</v>
      </c>
      <c r="M1368" s="3">
        <v>1.402928</v>
      </c>
      <c r="N1368">
        <v>113</v>
      </c>
      <c r="O1368" s="16">
        <v>4.81414155008899e-5</v>
      </c>
      <c r="P1368">
        <v>4.45318300046385</v>
      </c>
      <c r="Q1368" t="s">
        <v>157</v>
      </c>
      <c r="R1368" t="s">
        <v>136</v>
      </c>
      <c r="S1368" t="s">
        <v>136</v>
      </c>
      <c r="T1368" t="s">
        <v>6588</v>
      </c>
      <c r="U1368" t="s">
        <v>6589</v>
      </c>
      <c r="V1368" t="s">
        <v>763</v>
      </c>
      <c r="W1368" t="s">
        <v>136</v>
      </c>
      <c r="X1368" t="s">
        <v>136</v>
      </c>
      <c r="Y1368" t="s">
        <v>1960</v>
      </c>
      <c r="Z1368" t="s">
        <v>6590</v>
      </c>
      <c r="AA1368" t="s">
        <v>141</v>
      </c>
      <c r="AB1368" t="s">
        <v>142</v>
      </c>
      <c r="AC1368" t="s">
        <v>6591</v>
      </c>
      <c r="AD1368" t="s">
        <v>1834</v>
      </c>
    </row>
    <row r="1369" spans="1:30">
      <c r="A1369" t="s">
        <v>6592</v>
      </c>
      <c r="B1369" t="s">
        <v>6592</v>
      </c>
      <c r="C1369" s="3">
        <v>0.159602</v>
      </c>
      <c r="D1369" s="3">
        <v>5</v>
      </c>
      <c r="E1369" s="3">
        <v>0</v>
      </c>
      <c r="F1369" s="3">
        <v>0</v>
      </c>
      <c r="G1369" s="3">
        <v>0.051832</v>
      </c>
      <c r="H1369" s="3">
        <v>2</v>
      </c>
      <c r="I1369" s="3">
        <v>1.515099</v>
      </c>
      <c r="J1369" s="3">
        <v>45</v>
      </c>
      <c r="K1369" s="3">
        <v>1.593604</v>
      </c>
      <c r="L1369" s="3">
        <v>50</v>
      </c>
      <c r="M1369" s="3">
        <v>1.366228</v>
      </c>
      <c r="N1369">
        <v>39</v>
      </c>
      <c r="O1369">
        <v>0.00121473290810984</v>
      </c>
      <c r="P1369">
        <v>3.21222838292767</v>
      </c>
      <c r="Q1369" t="s">
        <v>157</v>
      </c>
      <c r="R1369" t="s">
        <v>136</v>
      </c>
      <c r="S1369" t="s">
        <v>136</v>
      </c>
      <c r="T1369" t="s">
        <v>6593</v>
      </c>
      <c r="U1369" t="s">
        <v>6594</v>
      </c>
      <c r="V1369" t="s">
        <v>439</v>
      </c>
      <c r="W1369" t="s">
        <v>186</v>
      </c>
      <c r="X1369" t="s">
        <v>187</v>
      </c>
      <c r="Y1369" t="s">
        <v>1994</v>
      </c>
      <c r="Z1369" t="s">
        <v>6595</v>
      </c>
      <c r="AA1369" t="s">
        <v>209</v>
      </c>
      <c r="AB1369" t="s">
        <v>187</v>
      </c>
      <c r="AC1369" t="s">
        <v>313</v>
      </c>
      <c r="AD1369" t="s">
        <v>6596</v>
      </c>
    </row>
    <row r="1370" spans="1:30">
      <c r="A1370" t="s">
        <v>6597</v>
      </c>
      <c r="B1370" t="s">
        <v>6597</v>
      </c>
      <c r="C1370" s="3">
        <v>0.601339</v>
      </c>
      <c r="D1370" s="3">
        <v>39</v>
      </c>
      <c r="E1370" s="3">
        <v>0.106106</v>
      </c>
      <c r="F1370" s="3">
        <v>6</v>
      </c>
      <c r="G1370" s="3">
        <v>0.188309</v>
      </c>
      <c r="H1370" s="3">
        <v>13</v>
      </c>
      <c r="I1370" s="3">
        <v>9.448385</v>
      </c>
      <c r="J1370" s="3">
        <v>655</v>
      </c>
      <c r="K1370" s="3">
        <v>2.930992</v>
      </c>
      <c r="L1370" s="3">
        <v>217</v>
      </c>
      <c r="M1370" s="3">
        <v>5.073131</v>
      </c>
      <c r="N1370">
        <v>339</v>
      </c>
      <c r="O1370" s="16">
        <v>7.43832842525258e-7</v>
      </c>
      <c r="P1370">
        <v>3.51190701636268</v>
      </c>
      <c r="Q1370" t="s">
        <v>157</v>
      </c>
      <c r="R1370" t="s">
        <v>136</v>
      </c>
      <c r="S1370" t="s">
        <v>136</v>
      </c>
      <c r="T1370" t="s">
        <v>6598</v>
      </c>
      <c r="U1370" t="s">
        <v>6599</v>
      </c>
      <c r="V1370" t="s">
        <v>5693</v>
      </c>
      <c r="W1370" t="s">
        <v>136</v>
      </c>
      <c r="X1370" t="s">
        <v>136</v>
      </c>
      <c r="Y1370" t="s">
        <v>6600</v>
      </c>
      <c r="Z1370" t="s">
        <v>136</v>
      </c>
      <c r="AA1370" t="s">
        <v>164</v>
      </c>
      <c r="AB1370" t="s">
        <v>165</v>
      </c>
      <c r="AC1370" t="s">
        <v>6601</v>
      </c>
      <c r="AD1370" t="s">
        <v>3340</v>
      </c>
    </row>
    <row r="1371" spans="1:30">
      <c r="A1371" t="s">
        <v>6602</v>
      </c>
      <c r="B1371" t="s">
        <v>6602</v>
      </c>
      <c r="C1371" s="3">
        <v>23.675688</v>
      </c>
      <c r="D1371" s="3">
        <v>981</v>
      </c>
      <c r="E1371" s="3">
        <v>31.61038</v>
      </c>
      <c r="F1371" s="3">
        <v>1160</v>
      </c>
      <c r="G1371" s="3">
        <v>32.197517</v>
      </c>
      <c r="H1371" s="3">
        <v>1430</v>
      </c>
      <c r="I1371" s="3">
        <v>4.907597</v>
      </c>
      <c r="J1371" s="3">
        <v>221</v>
      </c>
      <c r="K1371" s="3">
        <v>8.945877</v>
      </c>
      <c r="L1371" s="3">
        <v>429</v>
      </c>
      <c r="M1371" s="3">
        <v>9.146253</v>
      </c>
      <c r="N1371">
        <v>396</v>
      </c>
      <c r="O1371" s="16">
        <v>4.35309471691988e-6</v>
      </c>
      <c r="P1371">
        <v>-2.56703733061201</v>
      </c>
      <c r="Q1371" t="s">
        <v>131</v>
      </c>
      <c r="R1371" t="s">
        <v>136</v>
      </c>
      <c r="S1371" t="s">
        <v>136</v>
      </c>
      <c r="T1371" t="s">
        <v>460</v>
      </c>
      <c r="U1371" t="s">
        <v>136</v>
      </c>
      <c r="V1371" t="s">
        <v>136</v>
      </c>
      <c r="W1371" t="s">
        <v>136</v>
      </c>
      <c r="X1371" t="s">
        <v>136</v>
      </c>
      <c r="Y1371" t="s">
        <v>6603</v>
      </c>
      <c r="Z1371" t="s">
        <v>6604</v>
      </c>
      <c r="AA1371" t="s">
        <v>164</v>
      </c>
      <c r="AB1371" t="s">
        <v>165</v>
      </c>
      <c r="AC1371" t="s">
        <v>6605</v>
      </c>
      <c r="AD1371" t="s">
        <v>281</v>
      </c>
    </row>
    <row r="1372" spans="1:30">
      <c r="A1372" t="s">
        <v>6606</v>
      </c>
      <c r="B1372" t="s">
        <v>6606</v>
      </c>
      <c r="C1372" s="3">
        <v>0.622004</v>
      </c>
      <c r="D1372" s="3">
        <v>49</v>
      </c>
      <c r="E1372" s="3">
        <v>0.171215</v>
      </c>
      <c r="F1372" s="3">
        <v>12</v>
      </c>
      <c r="G1372" s="3">
        <v>0.535781</v>
      </c>
      <c r="H1372" s="3">
        <v>45</v>
      </c>
      <c r="I1372" s="3">
        <v>4.786197</v>
      </c>
      <c r="J1372" s="3">
        <v>407</v>
      </c>
      <c r="K1372" s="3">
        <v>6.8171</v>
      </c>
      <c r="L1372" s="3">
        <v>618</v>
      </c>
      <c r="M1372" s="3">
        <v>3.549961</v>
      </c>
      <c r="N1372">
        <v>291</v>
      </c>
      <c r="O1372" s="16">
        <v>4.95371920001155e-8</v>
      </c>
      <c r="P1372">
        <v>2.86825585220656</v>
      </c>
      <c r="Q1372" t="s">
        <v>157</v>
      </c>
      <c r="R1372" t="s">
        <v>1427</v>
      </c>
      <c r="S1372" t="s">
        <v>538</v>
      </c>
      <c r="T1372" t="s">
        <v>6607</v>
      </c>
      <c r="U1372" t="s">
        <v>6608</v>
      </c>
      <c r="V1372" t="s">
        <v>136</v>
      </c>
      <c r="W1372" t="s">
        <v>6609</v>
      </c>
      <c r="X1372" t="s">
        <v>6610</v>
      </c>
      <c r="Y1372" t="s">
        <v>4607</v>
      </c>
      <c r="Z1372" t="s">
        <v>136</v>
      </c>
      <c r="AA1372" t="s">
        <v>174</v>
      </c>
      <c r="AB1372" t="s">
        <v>171</v>
      </c>
      <c r="AC1372" t="s">
        <v>6611</v>
      </c>
      <c r="AD1372" t="s">
        <v>6612</v>
      </c>
    </row>
    <row r="1373" spans="1:30">
      <c r="A1373" t="s">
        <v>6613</v>
      </c>
      <c r="B1373" t="s">
        <v>136</v>
      </c>
      <c r="C1373" s="3">
        <v>0</v>
      </c>
      <c r="D1373" s="3">
        <v>0</v>
      </c>
      <c r="E1373" s="3">
        <v>0</v>
      </c>
      <c r="F1373" s="3">
        <v>0</v>
      </c>
      <c r="G1373" s="3">
        <v>0</v>
      </c>
      <c r="H1373" s="3">
        <v>0</v>
      </c>
      <c r="I1373" s="3">
        <v>1.806788</v>
      </c>
      <c r="J1373" s="3">
        <v>42</v>
      </c>
      <c r="K1373" s="3">
        <v>1.80115</v>
      </c>
      <c r="L1373" s="3">
        <v>49</v>
      </c>
      <c r="M1373" s="3">
        <v>1.508511</v>
      </c>
      <c r="N1373">
        <v>32</v>
      </c>
      <c r="O1373" s="16">
        <v>3.08782964165212e-5</v>
      </c>
      <c r="P1373">
        <v>5.50123791987086</v>
      </c>
      <c r="Q1373" t="s">
        <v>157</v>
      </c>
      <c r="R1373" t="s">
        <v>136</v>
      </c>
      <c r="S1373" t="s">
        <v>136</v>
      </c>
      <c r="T1373" t="s">
        <v>6614</v>
      </c>
      <c r="U1373" t="s">
        <v>136</v>
      </c>
      <c r="V1373" t="s">
        <v>136</v>
      </c>
      <c r="W1373" t="s">
        <v>136</v>
      </c>
      <c r="X1373" t="s">
        <v>136</v>
      </c>
      <c r="Y1373" t="s">
        <v>6615</v>
      </c>
      <c r="Z1373" t="s">
        <v>136</v>
      </c>
      <c r="AA1373" t="s">
        <v>164</v>
      </c>
      <c r="AB1373" t="s">
        <v>165</v>
      </c>
      <c r="AC1373" t="s">
        <v>6616</v>
      </c>
      <c r="AD1373" t="s">
        <v>6617</v>
      </c>
    </row>
    <row r="1374" spans="1:30">
      <c r="A1374" t="s">
        <v>6618</v>
      </c>
      <c r="B1374" t="s">
        <v>136</v>
      </c>
      <c r="C1374" s="3">
        <v>47.441659</v>
      </c>
      <c r="D1374" s="3">
        <v>752</v>
      </c>
      <c r="E1374" s="3">
        <v>71.422016</v>
      </c>
      <c r="F1374" s="3">
        <v>984</v>
      </c>
      <c r="G1374" s="3">
        <v>27.795048</v>
      </c>
      <c r="H1374" s="3">
        <v>528</v>
      </c>
      <c r="I1374" s="3">
        <v>3.466014</v>
      </c>
      <c r="J1374" s="3">
        <v>70</v>
      </c>
      <c r="K1374" s="3">
        <v>2.892793</v>
      </c>
      <c r="L1374" s="3">
        <v>51</v>
      </c>
      <c r="M1374" s="3">
        <v>11.505241</v>
      </c>
      <c r="N1374">
        <v>212</v>
      </c>
      <c r="O1374" s="16">
        <v>1.48965204009838e-5</v>
      </c>
      <c r="P1374">
        <v>-3.45551281723051</v>
      </c>
      <c r="Q1374" t="s">
        <v>131</v>
      </c>
      <c r="R1374" t="s">
        <v>136</v>
      </c>
      <c r="S1374" t="s">
        <v>136</v>
      </c>
      <c r="T1374" t="s">
        <v>136</v>
      </c>
      <c r="U1374" t="s">
        <v>136</v>
      </c>
      <c r="V1374" t="s">
        <v>136</v>
      </c>
      <c r="W1374" t="s">
        <v>136</v>
      </c>
      <c r="X1374" t="s">
        <v>136</v>
      </c>
      <c r="Y1374" t="s">
        <v>136</v>
      </c>
      <c r="Z1374" t="s">
        <v>136</v>
      </c>
      <c r="AA1374" t="s">
        <v>136</v>
      </c>
      <c r="AB1374" t="s">
        <v>136</v>
      </c>
      <c r="AC1374" t="s">
        <v>136</v>
      </c>
      <c r="AD1374" t="s">
        <v>136</v>
      </c>
    </row>
    <row r="1375" spans="1:30">
      <c r="A1375" t="s">
        <v>6619</v>
      </c>
      <c r="B1375" t="s">
        <v>6619</v>
      </c>
      <c r="C1375" s="2">
        <v>64.400932</v>
      </c>
      <c r="D1375" s="3">
        <v>1352</v>
      </c>
      <c r="E1375" s="2">
        <v>70.895214</v>
      </c>
      <c r="F1375" s="3">
        <v>1459</v>
      </c>
      <c r="G1375" s="2">
        <v>63.810928</v>
      </c>
      <c r="H1375" s="3">
        <v>1302</v>
      </c>
      <c r="I1375" s="2">
        <v>3.975714</v>
      </c>
      <c r="J1375" s="3">
        <v>58</v>
      </c>
      <c r="K1375" s="2">
        <v>3.986622</v>
      </c>
      <c r="L1375" s="3">
        <v>59</v>
      </c>
      <c r="M1375" s="2">
        <v>4.110917</v>
      </c>
      <c r="N1375">
        <v>62</v>
      </c>
      <c r="O1375" s="16">
        <v>9.45601446075907e-5</v>
      </c>
      <c r="P1375">
        <v>-3.98330690087325</v>
      </c>
      <c r="Q1375" t="s">
        <v>131</v>
      </c>
      <c r="R1375" t="s">
        <v>136</v>
      </c>
      <c r="S1375" t="s">
        <v>136</v>
      </c>
      <c r="T1375" t="s">
        <v>6620</v>
      </c>
      <c r="U1375" t="s">
        <v>6621</v>
      </c>
      <c r="V1375" t="s">
        <v>1945</v>
      </c>
      <c r="W1375" t="s">
        <v>137</v>
      </c>
      <c r="X1375" t="s">
        <v>138</v>
      </c>
      <c r="Y1375" t="s">
        <v>136</v>
      </c>
      <c r="Z1375" t="s">
        <v>6622</v>
      </c>
      <c r="AA1375" t="s">
        <v>153</v>
      </c>
      <c r="AB1375" t="s">
        <v>138</v>
      </c>
      <c r="AC1375" t="s">
        <v>6623</v>
      </c>
      <c r="AD1375" t="s">
        <v>6624</v>
      </c>
    </row>
    <row r="1376" spans="1:30">
      <c r="A1376" t="s">
        <v>6625</v>
      </c>
      <c r="B1376" t="s">
        <v>6625</v>
      </c>
      <c r="C1376" s="3">
        <v>6.139714</v>
      </c>
      <c r="D1376" s="3">
        <v>427</v>
      </c>
      <c r="E1376" s="3">
        <v>22.639141</v>
      </c>
      <c r="F1376" s="3">
        <v>1395</v>
      </c>
      <c r="G1376" s="3">
        <v>8.395036</v>
      </c>
      <c r="H1376" s="3">
        <v>626</v>
      </c>
      <c r="I1376" s="3">
        <v>0.298937</v>
      </c>
      <c r="J1376" s="3">
        <v>23</v>
      </c>
      <c r="K1376" s="3">
        <v>0.487603</v>
      </c>
      <c r="L1376" s="3">
        <v>40</v>
      </c>
      <c r="M1376" s="3">
        <v>1.077681</v>
      </c>
      <c r="N1376">
        <v>79</v>
      </c>
      <c r="O1376" s="16">
        <v>1.21300864559584e-8</v>
      </c>
      <c r="P1376">
        <v>-4.77666164636161</v>
      </c>
      <c r="Q1376" t="s">
        <v>131</v>
      </c>
      <c r="R1376" t="s">
        <v>136</v>
      </c>
      <c r="S1376" t="s">
        <v>136</v>
      </c>
      <c r="T1376" t="s">
        <v>136</v>
      </c>
      <c r="U1376" t="s">
        <v>136</v>
      </c>
      <c r="V1376" t="s">
        <v>136</v>
      </c>
      <c r="W1376" t="s">
        <v>136</v>
      </c>
      <c r="X1376" t="s">
        <v>136</v>
      </c>
      <c r="Y1376" t="s">
        <v>6626</v>
      </c>
      <c r="Z1376" t="s">
        <v>136</v>
      </c>
      <c r="AA1376" t="s">
        <v>164</v>
      </c>
      <c r="AB1376" t="s">
        <v>165</v>
      </c>
      <c r="AC1376" t="s">
        <v>6627</v>
      </c>
      <c r="AD1376" t="s">
        <v>136</v>
      </c>
    </row>
    <row r="1377" spans="1:30">
      <c r="A1377" t="s">
        <v>6628</v>
      </c>
      <c r="B1377" t="s">
        <v>6628</v>
      </c>
      <c r="C1377" s="3">
        <v>12.842621</v>
      </c>
      <c r="D1377" s="3">
        <v>1247</v>
      </c>
      <c r="E1377" s="3">
        <v>26.649969</v>
      </c>
      <c r="F1377" s="3">
        <v>2291</v>
      </c>
      <c r="G1377" s="3">
        <v>16.80423</v>
      </c>
      <c r="H1377" s="3">
        <v>1749</v>
      </c>
      <c r="I1377" s="3">
        <v>1.805582</v>
      </c>
      <c r="J1377" s="3">
        <v>191</v>
      </c>
      <c r="K1377" s="3">
        <v>1.16847</v>
      </c>
      <c r="L1377" s="3">
        <v>132</v>
      </c>
      <c r="M1377" s="3">
        <v>0.824921</v>
      </c>
      <c r="N1377">
        <v>84</v>
      </c>
      <c r="O1377" s="16">
        <v>5.1702902688464e-13</v>
      </c>
      <c r="P1377">
        <v>-4.53043282415327</v>
      </c>
      <c r="Q1377" t="s">
        <v>131</v>
      </c>
      <c r="R1377" t="s">
        <v>136</v>
      </c>
      <c r="T1377" t="s">
        <v>3125</v>
      </c>
      <c r="U1377" t="s">
        <v>6629</v>
      </c>
      <c r="V1377" t="s">
        <v>351</v>
      </c>
      <c r="W1377" t="s">
        <v>136</v>
      </c>
      <c r="X1377" t="s">
        <v>136</v>
      </c>
      <c r="Y1377" t="s">
        <v>181</v>
      </c>
      <c r="Z1377" t="s">
        <v>6630</v>
      </c>
      <c r="AA1377" t="s">
        <v>83</v>
      </c>
      <c r="AB1377" t="s">
        <v>191</v>
      </c>
      <c r="AC1377" t="s">
        <v>2803</v>
      </c>
      <c r="AD1377" t="s">
        <v>3128</v>
      </c>
    </row>
    <row r="1378" spans="1:30">
      <c r="A1378" t="s">
        <v>6631</v>
      </c>
      <c r="B1378" t="s">
        <v>6631</v>
      </c>
      <c r="C1378" s="3">
        <v>0</v>
      </c>
      <c r="D1378" s="3">
        <v>0</v>
      </c>
      <c r="E1378" s="3">
        <v>0</v>
      </c>
      <c r="F1378" s="3">
        <v>0</v>
      </c>
      <c r="G1378" s="3">
        <v>0</v>
      </c>
      <c r="H1378" s="3">
        <v>0</v>
      </c>
      <c r="I1378" s="3">
        <v>1.353302</v>
      </c>
      <c r="J1378" s="3">
        <v>151</v>
      </c>
      <c r="K1378" s="3">
        <v>1.738782</v>
      </c>
      <c r="L1378" s="3">
        <v>207</v>
      </c>
      <c r="M1378" s="3">
        <v>0.268665</v>
      </c>
      <c r="N1378">
        <v>29</v>
      </c>
      <c r="O1378" s="16">
        <v>9.55434804497581e-8</v>
      </c>
      <c r="P1378">
        <v>6.64848674764055</v>
      </c>
      <c r="Q1378" t="s">
        <v>157</v>
      </c>
      <c r="R1378" t="s">
        <v>325</v>
      </c>
      <c r="S1378" t="s">
        <v>326</v>
      </c>
      <c r="T1378" t="s">
        <v>4468</v>
      </c>
      <c r="U1378" t="s">
        <v>6632</v>
      </c>
      <c r="V1378" t="s">
        <v>136</v>
      </c>
      <c r="W1378" t="s">
        <v>136</v>
      </c>
      <c r="X1378" t="s">
        <v>136</v>
      </c>
      <c r="Y1378" t="s">
        <v>265</v>
      </c>
      <c r="Z1378" t="s">
        <v>6534</v>
      </c>
      <c r="AA1378" t="s">
        <v>83</v>
      </c>
      <c r="AB1378" t="s">
        <v>191</v>
      </c>
      <c r="AC1378" t="s">
        <v>6633</v>
      </c>
      <c r="AD1378" t="s">
        <v>184</v>
      </c>
    </row>
    <row r="1379" spans="1:30">
      <c r="A1379" t="s">
        <v>6634</v>
      </c>
      <c r="B1379" t="s">
        <v>6634</v>
      </c>
      <c r="C1379" s="3">
        <v>0.023106</v>
      </c>
      <c r="D1379" s="3">
        <v>2</v>
      </c>
      <c r="E1379" s="3">
        <v>0</v>
      </c>
      <c r="F1379" s="3">
        <v>0</v>
      </c>
      <c r="G1379" s="3">
        <v>0.086418</v>
      </c>
      <c r="H1379" s="3">
        <v>8</v>
      </c>
      <c r="I1379" s="3">
        <v>1.511753</v>
      </c>
      <c r="J1379" s="3">
        <v>141</v>
      </c>
      <c r="K1379" s="3">
        <v>1.300259</v>
      </c>
      <c r="L1379" s="3">
        <v>130</v>
      </c>
      <c r="M1379" s="3">
        <v>1.410462</v>
      </c>
      <c r="N1379">
        <v>127</v>
      </c>
      <c r="O1379" s="16">
        <v>2.02271217157181e-7</v>
      </c>
      <c r="P1379">
        <v>4.29391492601665</v>
      </c>
      <c r="Q1379" t="s">
        <v>157</v>
      </c>
      <c r="R1379" t="s">
        <v>325</v>
      </c>
      <c r="S1379" t="s">
        <v>326</v>
      </c>
      <c r="T1379" t="s">
        <v>178</v>
      </c>
      <c r="U1379" t="s">
        <v>6635</v>
      </c>
      <c r="V1379" t="s">
        <v>264</v>
      </c>
      <c r="W1379" t="s">
        <v>136</v>
      </c>
      <c r="X1379" t="s">
        <v>136</v>
      </c>
      <c r="Y1379" t="s">
        <v>181</v>
      </c>
      <c r="Z1379" t="s">
        <v>6636</v>
      </c>
      <c r="AA1379" t="s">
        <v>83</v>
      </c>
      <c r="AB1379" t="s">
        <v>191</v>
      </c>
      <c r="AC1379" t="s">
        <v>6637</v>
      </c>
      <c r="AD1379" t="s">
        <v>184</v>
      </c>
    </row>
    <row r="1380" spans="1:30">
      <c r="A1380" t="s">
        <v>6638</v>
      </c>
      <c r="B1380" t="s">
        <v>6638</v>
      </c>
      <c r="C1380" s="3">
        <v>14.535187</v>
      </c>
      <c r="D1380" s="3">
        <v>585</v>
      </c>
      <c r="E1380" s="3">
        <v>12.597814</v>
      </c>
      <c r="F1380" s="3">
        <v>449</v>
      </c>
      <c r="G1380" s="3">
        <v>12.134986</v>
      </c>
      <c r="H1380" s="3">
        <v>523</v>
      </c>
      <c r="I1380" s="3">
        <v>0.339436</v>
      </c>
      <c r="J1380" s="3">
        <v>15</v>
      </c>
      <c r="K1380" s="3">
        <v>0.223704</v>
      </c>
      <c r="L1380" s="3">
        <v>11</v>
      </c>
      <c r="M1380" s="3">
        <v>0.328913</v>
      </c>
      <c r="N1380">
        <v>14</v>
      </c>
      <c r="O1380" s="16">
        <v>6.54417177990329e-34</v>
      </c>
      <c r="P1380">
        <v>-5.95355922884917</v>
      </c>
      <c r="Q1380" t="s">
        <v>131</v>
      </c>
      <c r="R1380" t="s">
        <v>136</v>
      </c>
      <c r="S1380" t="s">
        <v>136</v>
      </c>
      <c r="T1380" t="s">
        <v>6639</v>
      </c>
      <c r="U1380" t="s">
        <v>6640</v>
      </c>
      <c r="V1380" t="s">
        <v>3436</v>
      </c>
      <c r="W1380" t="s">
        <v>241</v>
      </c>
      <c r="X1380" t="s">
        <v>242</v>
      </c>
      <c r="Y1380" t="s">
        <v>136</v>
      </c>
      <c r="Z1380" t="s">
        <v>6641</v>
      </c>
      <c r="AA1380" t="s">
        <v>174</v>
      </c>
      <c r="AB1380" t="s">
        <v>171</v>
      </c>
      <c r="AC1380" t="s">
        <v>6642</v>
      </c>
      <c r="AD1380" t="s">
        <v>6643</v>
      </c>
    </row>
    <row r="1381" spans="1:30">
      <c r="A1381" t="s">
        <v>6644</v>
      </c>
      <c r="B1381" t="s">
        <v>6644</v>
      </c>
      <c r="C1381" s="3">
        <v>3.957964</v>
      </c>
      <c r="D1381" s="3">
        <v>93</v>
      </c>
      <c r="E1381" s="3">
        <v>31.8915</v>
      </c>
      <c r="F1381" s="3">
        <v>659</v>
      </c>
      <c r="G1381" s="3">
        <v>3.050826</v>
      </c>
      <c r="H1381" s="3">
        <v>77</v>
      </c>
      <c r="I1381" s="3">
        <v>0</v>
      </c>
      <c r="J1381" s="3">
        <v>0</v>
      </c>
      <c r="K1381" s="3">
        <v>0.111205</v>
      </c>
      <c r="L1381" s="3">
        <v>3</v>
      </c>
      <c r="M1381" s="3">
        <v>0.941853</v>
      </c>
      <c r="N1381">
        <v>23</v>
      </c>
      <c r="O1381" s="16">
        <v>9.81091272217436e-5</v>
      </c>
      <c r="P1381">
        <v>-4.8856784307499</v>
      </c>
      <c r="Q1381" t="s">
        <v>131</v>
      </c>
      <c r="R1381" t="s">
        <v>136</v>
      </c>
      <c r="S1381" t="s">
        <v>136</v>
      </c>
      <c r="T1381" t="s">
        <v>6645</v>
      </c>
      <c r="U1381" t="s">
        <v>136</v>
      </c>
      <c r="V1381" t="s">
        <v>136</v>
      </c>
      <c r="W1381" t="s">
        <v>136</v>
      </c>
      <c r="X1381" t="s">
        <v>136</v>
      </c>
      <c r="Y1381" t="s">
        <v>2882</v>
      </c>
      <c r="Z1381" t="s">
        <v>6646</v>
      </c>
      <c r="AA1381" t="s">
        <v>164</v>
      </c>
      <c r="AB1381" t="s">
        <v>165</v>
      </c>
      <c r="AC1381" t="s">
        <v>183</v>
      </c>
      <c r="AD1381" t="s">
        <v>6647</v>
      </c>
    </row>
    <row r="1382" spans="1:30">
      <c r="A1382" t="s">
        <v>6648</v>
      </c>
      <c r="B1382" t="s">
        <v>6648</v>
      </c>
      <c r="C1382" s="3">
        <v>6.412046</v>
      </c>
      <c r="D1382" s="3">
        <v>351</v>
      </c>
      <c r="E1382" s="3">
        <v>7.271476</v>
      </c>
      <c r="F1382" s="3">
        <v>353</v>
      </c>
      <c r="G1382" s="3">
        <v>6.717001</v>
      </c>
      <c r="H1382" s="3">
        <v>394</v>
      </c>
      <c r="I1382" s="3">
        <v>0.830584</v>
      </c>
      <c r="J1382" s="3">
        <v>50</v>
      </c>
      <c r="K1382" s="3">
        <v>2.333627</v>
      </c>
      <c r="L1382" s="3">
        <v>148</v>
      </c>
      <c r="M1382" s="3">
        <v>2.034186</v>
      </c>
      <c r="N1382">
        <v>117</v>
      </c>
      <c r="O1382" s="16">
        <v>4.48368320819706e-5</v>
      </c>
      <c r="P1382">
        <v>-2.56548907108481</v>
      </c>
      <c r="Q1382" t="s">
        <v>131</v>
      </c>
      <c r="R1382" t="s">
        <v>137</v>
      </c>
      <c r="S1382" t="s">
        <v>138</v>
      </c>
      <c r="T1382" t="s">
        <v>6649</v>
      </c>
      <c r="U1382" t="s">
        <v>6650</v>
      </c>
      <c r="V1382" t="s">
        <v>6651</v>
      </c>
      <c r="W1382" t="s">
        <v>137</v>
      </c>
      <c r="X1382" t="s">
        <v>138</v>
      </c>
      <c r="Y1382" t="s">
        <v>2282</v>
      </c>
      <c r="Z1382" t="s">
        <v>6652</v>
      </c>
      <c r="AA1382" t="s">
        <v>153</v>
      </c>
      <c r="AB1382" t="s">
        <v>138</v>
      </c>
      <c r="AC1382" t="s">
        <v>6653</v>
      </c>
      <c r="AD1382" t="s">
        <v>6654</v>
      </c>
    </row>
    <row r="1383" spans="1:30">
      <c r="A1383" t="s">
        <v>6655</v>
      </c>
      <c r="B1383" t="s">
        <v>6655</v>
      </c>
      <c r="C1383" s="3">
        <v>6.213173</v>
      </c>
      <c r="D1383" s="3">
        <v>290</v>
      </c>
      <c r="E1383" s="3">
        <v>0.93497</v>
      </c>
      <c r="F1383" s="3">
        <v>39</v>
      </c>
      <c r="G1383" s="3">
        <v>3.161334</v>
      </c>
      <c r="H1383" s="3">
        <v>159</v>
      </c>
      <c r="I1383" s="3">
        <v>11.64126</v>
      </c>
      <c r="J1383" s="3">
        <v>589</v>
      </c>
      <c r="K1383" s="3">
        <v>36.588665</v>
      </c>
      <c r="L1383" s="3">
        <v>1976</v>
      </c>
      <c r="M1383" s="3">
        <v>20.016226</v>
      </c>
      <c r="N1383">
        <v>975</v>
      </c>
      <c r="O1383">
        <v>0.00233725150650854</v>
      </c>
      <c r="P1383">
        <v>2.15265612952407</v>
      </c>
      <c r="Q1383" t="s">
        <v>157</v>
      </c>
      <c r="R1383" t="s">
        <v>137</v>
      </c>
      <c r="S1383" t="s">
        <v>138</v>
      </c>
      <c r="T1383" t="s">
        <v>635</v>
      </c>
      <c r="U1383" t="s">
        <v>6656</v>
      </c>
      <c r="V1383" t="s">
        <v>136</v>
      </c>
      <c r="W1383" t="s">
        <v>137</v>
      </c>
      <c r="X1383" t="s">
        <v>138</v>
      </c>
      <c r="Y1383" t="s">
        <v>637</v>
      </c>
      <c r="Z1383" t="s">
        <v>6657</v>
      </c>
      <c r="AA1383" t="s">
        <v>153</v>
      </c>
      <c r="AB1383" t="s">
        <v>138</v>
      </c>
      <c r="AC1383" t="s">
        <v>6658</v>
      </c>
      <c r="AD1383" t="s">
        <v>640</v>
      </c>
    </row>
    <row r="1384" spans="1:30">
      <c r="A1384" t="s">
        <v>6659</v>
      </c>
      <c r="B1384" t="s">
        <v>6659</v>
      </c>
      <c r="C1384" s="3">
        <v>2.909812</v>
      </c>
      <c r="D1384" s="3">
        <v>91</v>
      </c>
      <c r="E1384" s="3">
        <v>0.165159</v>
      </c>
      <c r="F1384" s="3">
        <v>5</v>
      </c>
      <c r="G1384" s="3">
        <v>2.11326</v>
      </c>
      <c r="H1384" s="3">
        <v>71</v>
      </c>
      <c r="I1384" s="3">
        <v>24.419769</v>
      </c>
      <c r="J1384" s="3">
        <v>827</v>
      </c>
      <c r="K1384" s="3">
        <v>23.957237</v>
      </c>
      <c r="L1384" s="3">
        <v>867</v>
      </c>
      <c r="M1384" s="3">
        <v>9.450177</v>
      </c>
      <c r="N1384">
        <v>308</v>
      </c>
      <c r="O1384">
        <v>0.000393536679358433</v>
      </c>
      <c r="P1384">
        <v>2.81207572995556</v>
      </c>
      <c r="Q1384" t="s">
        <v>157</v>
      </c>
      <c r="R1384" t="s">
        <v>136</v>
      </c>
      <c r="S1384" t="s">
        <v>136</v>
      </c>
      <c r="T1384" t="s">
        <v>6660</v>
      </c>
      <c r="U1384" t="s">
        <v>6661</v>
      </c>
      <c r="V1384" t="s">
        <v>136</v>
      </c>
      <c r="W1384" t="s">
        <v>1427</v>
      </c>
      <c r="X1384" t="s">
        <v>538</v>
      </c>
      <c r="Y1384" t="s">
        <v>6662</v>
      </c>
      <c r="Z1384" t="s">
        <v>6663</v>
      </c>
      <c r="AA1384" t="s">
        <v>43</v>
      </c>
      <c r="AB1384" t="s">
        <v>538</v>
      </c>
      <c r="AC1384" t="s">
        <v>6664</v>
      </c>
      <c r="AD1384" t="s">
        <v>6665</v>
      </c>
    </row>
    <row r="1385" spans="1:30">
      <c r="A1385" t="s">
        <v>6666</v>
      </c>
      <c r="B1385" t="s">
        <v>6666</v>
      </c>
      <c r="C1385" s="3">
        <v>22.168051</v>
      </c>
      <c r="D1385" s="3">
        <v>1123</v>
      </c>
      <c r="E1385" s="3">
        <v>55.709518</v>
      </c>
      <c r="F1385" s="3">
        <v>2498</v>
      </c>
      <c r="G1385" s="3">
        <v>26.278507</v>
      </c>
      <c r="H1385" s="3">
        <v>1427</v>
      </c>
      <c r="I1385" s="3">
        <v>10.953678</v>
      </c>
      <c r="J1385" s="3">
        <v>602</v>
      </c>
      <c r="K1385" s="3">
        <v>14.432494</v>
      </c>
      <c r="L1385" s="3">
        <v>847</v>
      </c>
      <c r="M1385" s="3">
        <v>16.369698</v>
      </c>
      <c r="N1385">
        <v>866</v>
      </c>
      <c r="O1385">
        <v>0.00363116977365103</v>
      </c>
      <c r="P1385">
        <v>-2.08115693809376</v>
      </c>
      <c r="Q1385" t="s">
        <v>131</v>
      </c>
      <c r="R1385" t="s">
        <v>136</v>
      </c>
      <c r="S1385" t="s">
        <v>136</v>
      </c>
      <c r="T1385" t="s">
        <v>136</v>
      </c>
      <c r="U1385" t="s">
        <v>6667</v>
      </c>
      <c r="V1385" t="s">
        <v>136</v>
      </c>
      <c r="W1385" t="s">
        <v>170</v>
      </c>
      <c r="X1385" t="s">
        <v>171</v>
      </c>
      <c r="Y1385" t="s">
        <v>1218</v>
      </c>
      <c r="Z1385" t="s">
        <v>6668</v>
      </c>
      <c r="AA1385" t="s">
        <v>141</v>
      </c>
      <c r="AB1385" t="s">
        <v>142</v>
      </c>
      <c r="AC1385" t="s">
        <v>6669</v>
      </c>
      <c r="AD1385" t="s">
        <v>136</v>
      </c>
    </row>
    <row r="1386" spans="1:30">
      <c r="A1386" t="s">
        <v>6670</v>
      </c>
      <c r="B1386" t="s">
        <v>6670</v>
      </c>
      <c r="C1386" s="3">
        <v>0.748766</v>
      </c>
      <c r="D1386" s="3">
        <v>52</v>
      </c>
      <c r="E1386" s="3">
        <v>6.696678</v>
      </c>
      <c r="F1386" s="3">
        <v>409</v>
      </c>
      <c r="G1386" s="3">
        <v>1.501358</v>
      </c>
      <c r="H1386" s="3">
        <v>111</v>
      </c>
      <c r="I1386" s="3">
        <v>0.403024</v>
      </c>
      <c r="J1386" s="3">
        <v>31</v>
      </c>
      <c r="K1386" s="3">
        <v>0.349834</v>
      </c>
      <c r="L1386" s="3">
        <v>28</v>
      </c>
      <c r="M1386" s="3">
        <v>0.247207</v>
      </c>
      <c r="N1386">
        <v>18</v>
      </c>
      <c r="O1386">
        <v>0.000112469327887833</v>
      </c>
      <c r="P1386">
        <v>-3.74440275599633</v>
      </c>
      <c r="Q1386" t="s">
        <v>131</v>
      </c>
      <c r="R1386" t="s">
        <v>136</v>
      </c>
      <c r="S1386" t="s">
        <v>136</v>
      </c>
      <c r="T1386" t="s">
        <v>6671</v>
      </c>
      <c r="U1386" t="s">
        <v>6672</v>
      </c>
      <c r="V1386" t="s">
        <v>264</v>
      </c>
      <c r="W1386" t="s">
        <v>190</v>
      </c>
      <c r="X1386" t="s">
        <v>191</v>
      </c>
      <c r="Y1386" t="s">
        <v>2043</v>
      </c>
      <c r="Z1386" t="s">
        <v>3167</v>
      </c>
      <c r="AA1386" t="s">
        <v>164</v>
      </c>
      <c r="AB1386" t="s">
        <v>165</v>
      </c>
      <c r="AC1386" t="s">
        <v>6673</v>
      </c>
      <c r="AD1386" t="s">
        <v>6674</v>
      </c>
    </row>
    <row r="1387" spans="1:30">
      <c r="A1387" t="s">
        <v>6675</v>
      </c>
      <c r="B1387" t="s">
        <v>136</v>
      </c>
      <c r="C1387" s="3">
        <v>0</v>
      </c>
      <c r="D1387" s="3">
        <v>0</v>
      </c>
      <c r="E1387" s="3">
        <v>0</v>
      </c>
      <c r="F1387" s="3">
        <v>0</v>
      </c>
      <c r="G1387" s="3">
        <v>0.32428</v>
      </c>
      <c r="H1387" s="3">
        <v>4</v>
      </c>
      <c r="I1387" s="3">
        <v>3.564351</v>
      </c>
      <c r="J1387" s="3">
        <v>45</v>
      </c>
      <c r="K1387" s="3">
        <v>3.531128</v>
      </c>
      <c r="L1387" s="3">
        <v>47</v>
      </c>
      <c r="M1387" s="3">
        <v>3.688235</v>
      </c>
      <c r="N1387">
        <v>45</v>
      </c>
      <c r="O1387">
        <v>0.00113840922635009</v>
      </c>
      <c r="P1387">
        <v>3.7159405140248</v>
      </c>
      <c r="Q1387" t="s">
        <v>157</v>
      </c>
      <c r="R1387" t="s">
        <v>1427</v>
      </c>
      <c r="S1387" t="s">
        <v>538</v>
      </c>
      <c r="T1387" t="s">
        <v>6676</v>
      </c>
      <c r="U1387" t="s">
        <v>6677</v>
      </c>
      <c r="V1387" t="s">
        <v>136</v>
      </c>
      <c r="W1387" t="s">
        <v>1557</v>
      </c>
      <c r="X1387" t="s">
        <v>1558</v>
      </c>
      <c r="Y1387" t="s">
        <v>6678</v>
      </c>
      <c r="Z1387" t="s">
        <v>136</v>
      </c>
      <c r="AA1387" t="s">
        <v>1875</v>
      </c>
      <c r="AB1387" t="s">
        <v>1558</v>
      </c>
      <c r="AC1387" t="s">
        <v>6679</v>
      </c>
      <c r="AD1387" t="s">
        <v>6680</v>
      </c>
    </row>
    <row r="1388" spans="1:30">
      <c r="A1388" t="s">
        <v>6681</v>
      </c>
      <c r="B1388" t="s">
        <v>6681</v>
      </c>
      <c r="C1388" s="3">
        <v>0.970929</v>
      </c>
      <c r="D1388" s="3">
        <v>72</v>
      </c>
      <c r="E1388" s="3">
        <v>0.082867</v>
      </c>
      <c r="F1388" s="3">
        <v>6</v>
      </c>
      <c r="G1388" s="3">
        <v>1.339289</v>
      </c>
      <c r="H1388" s="3">
        <v>107</v>
      </c>
      <c r="I1388" s="3">
        <v>8.221985</v>
      </c>
      <c r="J1388" s="3">
        <v>659</v>
      </c>
      <c r="K1388" s="3">
        <v>5.460864</v>
      </c>
      <c r="L1388" s="3">
        <v>468</v>
      </c>
      <c r="M1388" s="3">
        <v>3.209409</v>
      </c>
      <c r="N1388">
        <v>248</v>
      </c>
      <c r="O1388">
        <v>0.00693331586800292</v>
      </c>
      <c r="P1388">
        <v>2.16784902894815</v>
      </c>
      <c r="Q1388" t="s">
        <v>157</v>
      </c>
      <c r="R1388" t="s">
        <v>136</v>
      </c>
      <c r="S1388" t="s">
        <v>136</v>
      </c>
      <c r="T1388" t="s">
        <v>6682</v>
      </c>
      <c r="U1388" t="s">
        <v>6683</v>
      </c>
      <c r="V1388" t="s">
        <v>136</v>
      </c>
      <c r="W1388" t="s">
        <v>136</v>
      </c>
      <c r="X1388" t="s">
        <v>136</v>
      </c>
      <c r="Y1388" t="s">
        <v>1647</v>
      </c>
      <c r="Z1388" t="s">
        <v>6684</v>
      </c>
      <c r="AA1388" t="s">
        <v>164</v>
      </c>
      <c r="AB1388" t="s">
        <v>165</v>
      </c>
      <c r="AC1388" t="s">
        <v>6685</v>
      </c>
      <c r="AD1388" t="s">
        <v>1059</v>
      </c>
    </row>
    <row r="1389" spans="1:30">
      <c r="A1389" t="s">
        <v>6686</v>
      </c>
      <c r="B1389" t="s">
        <v>6686</v>
      </c>
      <c r="C1389" s="3">
        <v>9.695407</v>
      </c>
      <c r="D1389" s="3">
        <v>565</v>
      </c>
      <c r="E1389" s="3">
        <v>2.366183</v>
      </c>
      <c r="F1389" s="3">
        <v>122</v>
      </c>
      <c r="G1389" s="3">
        <v>7.725196</v>
      </c>
      <c r="H1389" s="3">
        <v>483</v>
      </c>
      <c r="I1389" s="3">
        <v>46.205826</v>
      </c>
      <c r="J1389" s="3">
        <v>2917</v>
      </c>
      <c r="K1389" s="3">
        <v>69.390076</v>
      </c>
      <c r="L1389" s="3">
        <v>4678</v>
      </c>
      <c r="M1389" s="3">
        <v>16.611589</v>
      </c>
      <c r="N1389">
        <v>1010</v>
      </c>
      <c r="O1389">
        <v>0.00134808440976743</v>
      </c>
      <c r="P1389">
        <v>2.11592704135875</v>
      </c>
      <c r="Q1389" t="s">
        <v>157</v>
      </c>
      <c r="R1389" t="s">
        <v>241</v>
      </c>
      <c r="S1389" t="s">
        <v>242</v>
      </c>
      <c r="T1389" t="s">
        <v>6687</v>
      </c>
      <c r="U1389" t="s">
        <v>6688</v>
      </c>
      <c r="V1389" t="s">
        <v>6689</v>
      </c>
      <c r="W1389" t="s">
        <v>241</v>
      </c>
      <c r="X1389" t="s">
        <v>242</v>
      </c>
      <c r="Y1389" t="s">
        <v>6690</v>
      </c>
      <c r="Z1389" t="s">
        <v>6691</v>
      </c>
      <c r="AA1389" t="s">
        <v>248</v>
      </c>
      <c r="AB1389" t="s">
        <v>242</v>
      </c>
      <c r="AC1389" t="s">
        <v>6692</v>
      </c>
      <c r="AD1389" t="s">
        <v>3866</v>
      </c>
    </row>
    <row r="1390" spans="1:30">
      <c r="A1390" t="s">
        <v>6693</v>
      </c>
      <c r="B1390" t="s">
        <v>6693</v>
      </c>
      <c r="C1390" s="3">
        <v>0.16573</v>
      </c>
      <c r="D1390" s="3">
        <v>13</v>
      </c>
      <c r="E1390" s="3">
        <v>0</v>
      </c>
      <c r="F1390" s="3">
        <v>0</v>
      </c>
      <c r="G1390" s="3">
        <v>0.163564</v>
      </c>
      <c r="H1390" s="3">
        <v>14</v>
      </c>
      <c r="I1390" s="3">
        <v>1.205628</v>
      </c>
      <c r="J1390" s="3">
        <v>101</v>
      </c>
      <c r="K1390" s="3">
        <v>3.871196</v>
      </c>
      <c r="L1390" s="3">
        <v>345</v>
      </c>
      <c r="M1390" s="3">
        <v>0.93672</v>
      </c>
      <c r="N1390">
        <v>76</v>
      </c>
      <c r="O1390">
        <v>0.000848340165146755</v>
      </c>
      <c r="P1390">
        <v>3.29957991913402</v>
      </c>
      <c r="Q1390" t="s">
        <v>157</v>
      </c>
      <c r="R1390" t="s">
        <v>241</v>
      </c>
      <c r="S1390" t="s">
        <v>242</v>
      </c>
      <c r="T1390" t="s">
        <v>6694</v>
      </c>
      <c r="U1390" t="s">
        <v>6695</v>
      </c>
      <c r="V1390" t="s">
        <v>3749</v>
      </c>
      <c r="W1390" t="s">
        <v>136</v>
      </c>
      <c r="X1390" t="s">
        <v>136</v>
      </c>
      <c r="Y1390" t="s">
        <v>6696</v>
      </c>
      <c r="Z1390" t="s">
        <v>6697</v>
      </c>
      <c r="AA1390" t="s">
        <v>164</v>
      </c>
      <c r="AB1390" t="s">
        <v>165</v>
      </c>
      <c r="AC1390" t="s">
        <v>6698</v>
      </c>
      <c r="AD1390" t="s">
        <v>6699</v>
      </c>
    </row>
    <row r="1391" spans="1:30">
      <c r="A1391" t="s">
        <v>6700</v>
      </c>
      <c r="B1391" t="s">
        <v>6700</v>
      </c>
      <c r="C1391" s="3">
        <v>0.863558</v>
      </c>
      <c r="D1391" s="3">
        <v>35</v>
      </c>
      <c r="E1391" s="3">
        <v>1.887306</v>
      </c>
      <c r="F1391" s="3">
        <v>66</v>
      </c>
      <c r="G1391" s="3">
        <v>1.104799</v>
      </c>
      <c r="H1391" s="3">
        <v>47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>
        <v>0</v>
      </c>
      <c r="O1391" s="16">
        <v>7.63069300069809e-9</v>
      </c>
      <c r="P1391">
        <v>-7.04093358718867</v>
      </c>
      <c r="Q1391" t="s">
        <v>131</v>
      </c>
      <c r="R1391" t="s">
        <v>241</v>
      </c>
      <c r="S1391" t="s">
        <v>242</v>
      </c>
      <c r="T1391" t="s">
        <v>6701</v>
      </c>
      <c r="U1391" t="s">
        <v>136</v>
      </c>
      <c r="V1391" t="s">
        <v>136</v>
      </c>
      <c r="W1391" t="s">
        <v>136</v>
      </c>
      <c r="X1391" t="s">
        <v>136</v>
      </c>
      <c r="Y1391" t="s">
        <v>6702</v>
      </c>
      <c r="Z1391" t="s">
        <v>6703</v>
      </c>
      <c r="AA1391" t="s">
        <v>248</v>
      </c>
      <c r="AB1391" t="s">
        <v>242</v>
      </c>
      <c r="AC1391" t="s">
        <v>6704</v>
      </c>
      <c r="AD1391" t="s">
        <v>6705</v>
      </c>
    </row>
    <row r="1392" spans="1:30">
      <c r="A1392" t="s">
        <v>6706</v>
      </c>
      <c r="B1392" t="s">
        <v>6706</v>
      </c>
      <c r="C1392" s="3">
        <v>35.908604</v>
      </c>
      <c r="D1392" s="3">
        <v>2870</v>
      </c>
      <c r="E1392" s="3">
        <v>83.461754</v>
      </c>
      <c r="F1392" s="3">
        <v>5908</v>
      </c>
      <c r="G1392" s="3">
        <v>59.24831</v>
      </c>
      <c r="H1392" s="3">
        <v>5076</v>
      </c>
      <c r="I1392" s="3">
        <v>7.842196</v>
      </c>
      <c r="J1392" s="3">
        <v>680</v>
      </c>
      <c r="K1392" s="3">
        <v>8.953311</v>
      </c>
      <c r="L1392" s="3">
        <v>829</v>
      </c>
      <c r="M1392" s="3">
        <v>18.808945</v>
      </c>
      <c r="N1392">
        <v>1570</v>
      </c>
      <c r="O1392" s="16">
        <v>2.23318599345768e-5</v>
      </c>
      <c r="P1392">
        <v>-2.97513286844528</v>
      </c>
      <c r="Q1392" t="s">
        <v>131</v>
      </c>
      <c r="R1392" t="s">
        <v>137</v>
      </c>
      <c r="S1392" t="s">
        <v>138</v>
      </c>
      <c r="T1392" t="s">
        <v>6707</v>
      </c>
      <c r="U1392" t="s">
        <v>6708</v>
      </c>
      <c r="V1392" t="s">
        <v>6709</v>
      </c>
      <c r="W1392" t="s">
        <v>137</v>
      </c>
      <c r="X1392" t="s">
        <v>138</v>
      </c>
      <c r="Y1392" t="s">
        <v>6710</v>
      </c>
      <c r="Z1392" t="s">
        <v>6711</v>
      </c>
      <c r="AA1392" t="s">
        <v>153</v>
      </c>
      <c r="AB1392" t="s">
        <v>138</v>
      </c>
      <c r="AC1392" t="s">
        <v>6712</v>
      </c>
      <c r="AD1392" t="s">
        <v>6713</v>
      </c>
    </row>
    <row r="1393" spans="1:30">
      <c r="A1393" t="s">
        <v>6714</v>
      </c>
      <c r="B1393" t="s">
        <v>6714</v>
      </c>
      <c r="C1393" s="3">
        <v>24.741453</v>
      </c>
      <c r="D1393" s="3">
        <v>1600</v>
      </c>
      <c r="E1393" s="3">
        <v>21.349655</v>
      </c>
      <c r="F1393" s="3">
        <v>1223</v>
      </c>
      <c r="G1393" s="3">
        <v>11.430672</v>
      </c>
      <c r="H1393" s="3">
        <v>793</v>
      </c>
      <c r="I1393" s="3">
        <v>3.493393</v>
      </c>
      <c r="J1393" s="3">
        <v>245</v>
      </c>
      <c r="K1393" s="3">
        <v>0.8309</v>
      </c>
      <c r="L1393" s="3">
        <v>63</v>
      </c>
      <c r="M1393" s="3">
        <v>5.361076</v>
      </c>
      <c r="N1393">
        <v>362</v>
      </c>
      <c r="O1393" s="16">
        <v>5.45629879591464e-5</v>
      </c>
      <c r="P1393">
        <v>-3.09204497365855</v>
      </c>
      <c r="Q1393" t="s">
        <v>131</v>
      </c>
      <c r="R1393" t="s">
        <v>218</v>
      </c>
      <c r="S1393" t="s">
        <v>219</v>
      </c>
      <c r="T1393" t="s">
        <v>6715</v>
      </c>
      <c r="U1393" t="s">
        <v>6716</v>
      </c>
      <c r="V1393" t="s">
        <v>2156</v>
      </c>
      <c r="W1393" t="s">
        <v>218</v>
      </c>
      <c r="X1393" t="s">
        <v>219</v>
      </c>
      <c r="Y1393" t="s">
        <v>840</v>
      </c>
      <c r="Z1393" t="s">
        <v>4098</v>
      </c>
      <c r="AA1393" t="s">
        <v>164</v>
      </c>
      <c r="AB1393" t="s">
        <v>165</v>
      </c>
      <c r="AC1393" t="s">
        <v>6717</v>
      </c>
      <c r="AD1393" t="s">
        <v>1233</v>
      </c>
    </row>
    <row r="1394" spans="1:30">
      <c r="A1394" t="s">
        <v>6718</v>
      </c>
      <c r="B1394" t="s">
        <v>136</v>
      </c>
      <c r="C1394" s="3">
        <v>0.092868</v>
      </c>
      <c r="D1394" s="3">
        <v>6</v>
      </c>
      <c r="E1394" s="3">
        <v>0</v>
      </c>
      <c r="F1394" s="3">
        <v>0</v>
      </c>
      <c r="G1394" s="3">
        <v>0.025117</v>
      </c>
      <c r="H1394" s="3">
        <v>2</v>
      </c>
      <c r="I1394" s="3">
        <v>1.602126</v>
      </c>
      <c r="J1394" s="3">
        <v>67</v>
      </c>
      <c r="K1394" s="3">
        <v>1.921787</v>
      </c>
      <c r="L1394" s="3">
        <v>75</v>
      </c>
      <c r="M1394" s="3">
        <v>0.51857</v>
      </c>
      <c r="N1394">
        <v>28</v>
      </c>
      <c r="O1394">
        <v>0.00114131435828261</v>
      </c>
      <c r="P1394">
        <v>3.31353733732226</v>
      </c>
      <c r="Q1394" t="s">
        <v>157</v>
      </c>
      <c r="R1394" t="s">
        <v>136</v>
      </c>
      <c r="S1394" t="s">
        <v>136</v>
      </c>
      <c r="T1394" t="s">
        <v>136</v>
      </c>
      <c r="U1394" t="s">
        <v>136</v>
      </c>
      <c r="V1394" t="s">
        <v>136</v>
      </c>
      <c r="W1394" t="s">
        <v>136</v>
      </c>
      <c r="X1394" t="s">
        <v>136</v>
      </c>
      <c r="Y1394" t="s">
        <v>136</v>
      </c>
      <c r="Z1394" t="s">
        <v>136</v>
      </c>
      <c r="AA1394" t="s">
        <v>136</v>
      </c>
      <c r="AB1394" t="s">
        <v>136</v>
      </c>
      <c r="AC1394" t="s">
        <v>136</v>
      </c>
      <c r="AD1394" t="s">
        <v>136</v>
      </c>
    </row>
    <row r="1395" spans="1:30">
      <c r="A1395" t="s">
        <v>6719</v>
      </c>
      <c r="B1395" t="s">
        <v>6719</v>
      </c>
      <c r="C1395" s="3">
        <v>0.818669</v>
      </c>
      <c r="D1395" s="3">
        <v>130</v>
      </c>
      <c r="E1395" s="3">
        <v>0.212945</v>
      </c>
      <c r="F1395" s="3">
        <v>30</v>
      </c>
      <c r="G1395" s="3">
        <v>0.777085</v>
      </c>
      <c r="H1395" s="3">
        <v>132</v>
      </c>
      <c r="I1395" s="3">
        <v>7.660156</v>
      </c>
      <c r="J1395" s="3">
        <v>1316</v>
      </c>
      <c r="K1395" s="3">
        <v>3.885952</v>
      </c>
      <c r="L1395" s="3">
        <v>713</v>
      </c>
      <c r="M1395" s="3">
        <v>17.546947</v>
      </c>
      <c r="N1395">
        <v>2901</v>
      </c>
      <c r="O1395" s="16">
        <v>1.52123487414734e-6</v>
      </c>
      <c r="P1395">
        <v>3.31750156361377</v>
      </c>
      <c r="Q1395" t="s">
        <v>157</v>
      </c>
      <c r="R1395" t="s">
        <v>190</v>
      </c>
      <c r="S1395" t="s">
        <v>191</v>
      </c>
      <c r="T1395" t="s">
        <v>349</v>
      </c>
      <c r="U1395" t="s">
        <v>6720</v>
      </c>
      <c r="V1395" t="s">
        <v>136</v>
      </c>
      <c r="W1395" t="s">
        <v>136</v>
      </c>
      <c r="X1395" t="s">
        <v>136</v>
      </c>
      <c r="Y1395" t="s">
        <v>181</v>
      </c>
      <c r="Z1395" t="s">
        <v>6721</v>
      </c>
      <c r="AA1395" t="s">
        <v>164</v>
      </c>
      <c r="AB1395" t="s">
        <v>165</v>
      </c>
      <c r="AC1395" t="s">
        <v>6722</v>
      </c>
      <c r="AD1395" t="s">
        <v>184</v>
      </c>
    </row>
    <row r="1396" spans="1:30">
      <c r="A1396" t="s">
        <v>6723</v>
      </c>
      <c r="B1396" t="s">
        <v>6723</v>
      </c>
      <c r="C1396" s="3">
        <v>13.310986</v>
      </c>
      <c r="D1396" s="3">
        <v>74</v>
      </c>
      <c r="E1396" s="3">
        <v>14.323161</v>
      </c>
      <c r="F1396" s="3">
        <v>71</v>
      </c>
      <c r="G1396" s="3">
        <v>10.887019</v>
      </c>
      <c r="H1396" s="3">
        <v>65</v>
      </c>
      <c r="I1396" s="3">
        <v>3.89375</v>
      </c>
      <c r="J1396" s="3">
        <v>24</v>
      </c>
      <c r="K1396" s="3">
        <v>2.265224</v>
      </c>
      <c r="L1396" s="3">
        <v>15</v>
      </c>
      <c r="M1396" s="3">
        <v>2.700252</v>
      </c>
      <c r="N1396">
        <v>16</v>
      </c>
      <c r="O1396" s="16">
        <v>2.87893122612187e-5</v>
      </c>
      <c r="P1396">
        <v>-2.71595844457796</v>
      </c>
      <c r="Q1396" t="s">
        <v>131</v>
      </c>
      <c r="R1396" t="s">
        <v>170</v>
      </c>
      <c r="S1396" t="s">
        <v>171</v>
      </c>
      <c r="T1396" t="s">
        <v>6724</v>
      </c>
      <c r="U1396" t="s">
        <v>6725</v>
      </c>
      <c r="V1396" t="s">
        <v>4948</v>
      </c>
      <c r="W1396" t="s">
        <v>170</v>
      </c>
      <c r="X1396" t="s">
        <v>171</v>
      </c>
      <c r="Y1396" t="s">
        <v>6726</v>
      </c>
      <c r="Z1396" t="s">
        <v>6727</v>
      </c>
      <c r="AA1396" t="s">
        <v>174</v>
      </c>
      <c r="AB1396" t="s">
        <v>171</v>
      </c>
      <c r="AC1396" t="s">
        <v>6728</v>
      </c>
      <c r="AD1396" t="s">
        <v>6729</v>
      </c>
    </row>
    <row r="1397" spans="1:30">
      <c r="A1397" t="s">
        <v>6730</v>
      </c>
      <c r="B1397" t="s">
        <v>6730</v>
      </c>
      <c r="C1397" s="3">
        <v>1.421404</v>
      </c>
      <c r="D1397" s="3">
        <v>182</v>
      </c>
      <c r="E1397" s="3">
        <v>0.820005</v>
      </c>
      <c r="F1397" s="3">
        <v>93</v>
      </c>
      <c r="G1397" s="3">
        <v>1.147477</v>
      </c>
      <c r="H1397" s="3">
        <v>158</v>
      </c>
      <c r="I1397" s="3">
        <v>0.12154</v>
      </c>
      <c r="J1397" s="3">
        <v>17</v>
      </c>
      <c r="K1397" s="3">
        <v>0.066835</v>
      </c>
      <c r="L1397" s="3">
        <v>10</v>
      </c>
      <c r="M1397" s="3">
        <v>0.086991</v>
      </c>
      <c r="N1397">
        <v>12</v>
      </c>
      <c r="O1397" s="16">
        <v>9.67215934662131e-17</v>
      </c>
      <c r="P1397">
        <v>-4.12080124577955</v>
      </c>
      <c r="Q1397" t="s">
        <v>131</v>
      </c>
      <c r="R1397" t="s">
        <v>190</v>
      </c>
      <c r="S1397" t="s">
        <v>191</v>
      </c>
      <c r="T1397" t="s">
        <v>446</v>
      </c>
      <c r="U1397" t="s">
        <v>6731</v>
      </c>
      <c r="V1397" t="s">
        <v>370</v>
      </c>
      <c r="W1397" t="s">
        <v>371</v>
      </c>
      <c r="X1397" t="s">
        <v>293</v>
      </c>
      <c r="Y1397" t="s">
        <v>448</v>
      </c>
      <c r="Z1397" t="s">
        <v>6732</v>
      </c>
      <c r="AA1397" t="s">
        <v>374</v>
      </c>
      <c r="AB1397" t="s">
        <v>367</v>
      </c>
      <c r="AC1397" t="s">
        <v>6733</v>
      </c>
      <c r="AD1397" t="s">
        <v>451</v>
      </c>
    </row>
    <row r="1398" spans="1:30">
      <c r="A1398" t="s">
        <v>6734</v>
      </c>
      <c r="B1398" t="s">
        <v>6734</v>
      </c>
      <c r="C1398" s="3">
        <v>2.260584</v>
      </c>
      <c r="D1398" s="3">
        <v>104</v>
      </c>
      <c r="E1398" s="3">
        <v>8.199242</v>
      </c>
      <c r="F1398" s="3">
        <v>332</v>
      </c>
      <c r="G1398" s="3">
        <v>3.247924</v>
      </c>
      <c r="H1398" s="3">
        <v>160</v>
      </c>
      <c r="I1398" s="3">
        <v>0</v>
      </c>
      <c r="J1398" s="3">
        <v>0</v>
      </c>
      <c r="K1398" s="3">
        <v>0.626972</v>
      </c>
      <c r="L1398" s="3">
        <v>34</v>
      </c>
      <c r="M1398" s="3">
        <v>1.047163</v>
      </c>
      <c r="N1398">
        <v>50</v>
      </c>
      <c r="O1398">
        <v>0.00697803494339643</v>
      </c>
      <c r="P1398">
        <v>-3.23434052434639</v>
      </c>
      <c r="Q1398" t="s">
        <v>131</v>
      </c>
      <c r="R1398" t="s">
        <v>190</v>
      </c>
      <c r="S1398" t="s">
        <v>191</v>
      </c>
      <c r="T1398" t="s">
        <v>262</v>
      </c>
      <c r="U1398" t="s">
        <v>6735</v>
      </c>
      <c r="V1398" t="s">
        <v>264</v>
      </c>
      <c r="W1398" t="s">
        <v>190</v>
      </c>
      <c r="X1398" t="s">
        <v>191</v>
      </c>
      <c r="Y1398" t="s">
        <v>265</v>
      </c>
      <c r="Z1398" t="s">
        <v>6736</v>
      </c>
      <c r="AA1398" t="s">
        <v>83</v>
      </c>
      <c r="AB1398" t="s">
        <v>191</v>
      </c>
      <c r="AC1398" t="s">
        <v>6737</v>
      </c>
      <c r="AD1398" t="s">
        <v>195</v>
      </c>
    </row>
    <row r="1399" spans="1:30">
      <c r="A1399" t="s">
        <v>6738</v>
      </c>
      <c r="B1399" t="s">
        <v>6738</v>
      </c>
      <c r="C1399" s="3">
        <v>66.323975</v>
      </c>
      <c r="D1399" s="3">
        <v>4525</v>
      </c>
      <c r="E1399" s="3">
        <v>58.183365</v>
      </c>
      <c r="F1399" s="3">
        <v>3517</v>
      </c>
      <c r="G1399" s="3">
        <v>68.763191</v>
      </c>
      <c r="H1399" s="3">
        <v>5030</v>
      </c>
      <c r="I1399" s="3">
        <v>20.553728</v>
      </c>
      <c r="J1399" s="3">
        <v>1521</v>
      </c>
      <c r="K1399" s="3">
        <v>13.661159</v>
      </c>
      <c r="L1399" s="3">
        <v>1080</v>
      </c>
      <c r="M1399" s="3">
        <v>24.267628</v>
      </c>
      <c r="N1399">
        <v>1729</v>
      </c>
      <c r="O1399" s="16">
        <v>4.95371920001155e-8</v>
      </c>
      <c r="P1399">
        <v>-2.36659619283584</v>
      </c>
      <c r="Q1399" t="s">
        <v>131</v>
      </c>
      <c r="R1399" t="s">
        <v>218</v>
      </c>
      <c r="S1399" t="s">
        <v>219</v>
      </c>
      <c r="T1399" t="s">
        <v>6739</v>
      </c>
      <c r="U1399" t="s">
        <v>6740</v>
      </c>
      <c r="V1399" t="s">
        <v>1302</v>
      </c>
      <c r="W1399" t="s">
        <v>218</v>
      </c>
      <c r="X1399" t="s">
        <v>219</v>
      </c>
      <c r="Y1399" t="s">
        <v>1303</v>
      </c>
      <c r="Z1399" t="s">
        <v>6741</v>
      </c>
      <c r="AA1399" t="s">
        <v>686</v>
      </c>
      <c r="AB1399" t="s">
        <v>219</v>
      </c>
      <c r="AC1399" t="s">
        <v>6742</v>
      </c>
      <c r="AD1399" t="s">
        <v>6743</v>
      </c>
    </row>
    <row r="1400" spans="1:30">
      <c r="A1400" t="s">
        <v>6744</v>
      </c>
      <c r="B1400" t="s">
        <v>6744</v>
      </c>
      <c r="C1400" s="3">
        <v>0.357958</v>
      </c>
      <c r="D1400" s="3">
        <v>30</v>
      </c>
      <c r="E1400" s="3">
        <v>0.074598</v>
      </c>
      <c r="F1400" s="3">
        <v>6</v>
      </c>
      <c r="G1400" s="3">
        <v>0.891256</v>
      </c>
      <c r="H1400" s="3">
        <v>78</v>
      </c>
      <c r="I1400" s="3">
        <v>5.9649</v>
      </c>
      <c r="J1400" s="3">
        <v>527</v>
      </c>
      <c r="K1400" s="3">
        <v>8.172535</v>
      </c>
      <c r="L1400" s="3">
        <v>771</v>
      </c>
      <c r="M1400" s="3">
        <v>1.259689</v>
      </c>
      <c r="N1400">
        <v>108</v>
      </c>
      <c r="O1400">
        <v>0.00206290671121803</v>
      </c>
      <c r="P1400">
        <v>2.74533310500551</v>
      </c>
      <c r="Q1400" t="s">
        <v>157</v>
      </c>
      <c r="R1400" t="s">
        <v>254</v>
      </c>
      <c r="S1400" t="s">
        <v>255</v>
      </c>
      <c r="T1400" t="s">
        <v>6745</v>
      </c>
      <c r="U1400" t="s">
        <v>6746</v>
      </c>
      <c r="V1400" t="s">
        <v>6709</v>
      </c>
      <c r="W1400" t="s">
        <v>6747</v>
      </c>
      <c r="X1400" t="s">
        <v>1586</v>
      </c>
      <c r="Y1400" t="s">
        <v>6748</v>
      </c>
      <c r="Z1400" t="s">
        <v>6749</v>
      </c>
      <c r="AA1400" t="s">
        <v>164</v>
      </c>
      <c r="AB1400" t="s">
        <v>165</v>
      </c>
      <c r="AC1400" t="s">
        <v>6750</v>
      </c>
      <c r="AD1400" t="s">
        <v>6751</v>
      </c>
    </row>
    <row r="1401" spans="1:30">
      <c r="A1401" t="s">
        <v>6752</v>
      </c>
      <c r="B1401" t="s">
        <v>6752</v>
      </c>
      <c r="C1401" s="3">
        <v>0.582835</v>
      </c>
      <c r="D1401" s="3">
        <v>65</v>
      </c>
      <c r="E1401" s="3">
        <v>0.412844</v>
      </c>
      <c r="F1401" s="3">
        <v>41</v>
      </c>
      <c r="G1401" s="3">
        <v>1.620115</v>
      </c>
      <c r="H1401" s="3">
        <v>193</v>
      </c>
      <c r="I1401" s="3">
        <v>14.022806</v>
      </c>
      <c r="J1401" s="3">
        <v>1685</v>
      </c>
      <c r="K1401" s="3">
        <v>9.928518</v>
      </c>
      <c r="L1401" s="3">
        <v>1274</v>
      </c>
      <c r="M1401" s="3">
        <v>5.142587</v>
      </c>
      <c r="N1401">
        <v>595</v>
      </c>
      <c r="O1401" s="16">
        <v>1.48786766469498e-5</v>
      </c>
      <c r="P1401">
        <v>2.73237540273961</v>
      </c>
      <c r="Q1401" t="s">
        <v>157</v>
      </c>
      <c r="R1401" t="s">
        <v>136</v>
      </c>
      <c r="S1401" t="s">
        <v>136</v>
      </c>
      <c r="T1401" t="s">
        <v>865</v>
      </c>
      <c r="U1401" t="s">
        <v>6753</v>
      </c>
      <c r="V1401" t="s">
        <v>136</v>
      </c>
      <c r="W1401" t="s">
        <v>594</v>
      </c>
      <c r="X1401" t="s">
        <v>165</v>
      </c>
      <c r="Y1401" t="s">
        <v>5274</v>
      </c>
      <c r="Z1401" t="s">
        <v>5275</v>
      </c>
      <c r="AA1401" t="s">
        <v>141</v>
      </c>
      <c r="AB1401" t="s">
        <v>142</v>
      </c>
      <c r="AC1401" t="s">
        <v>6754</v>
      </c>
      <c r="AD1401" t="s">
        <v>281</v>
      </c>
    </row>
    <row r="1402" spans="1:30">
      <c r="A1402" t="s">
        <v>6755</v>
      </c>
      <c r="B1402" t="s">
        <v>6755</v>
      </c>
      <c r="C1402" s="3">
        <v>0</v>
      </c>
      <c r="D1402" s="3">
        <v>0</v>
      </c>
      <c r="E1402" s="3">
        <v>0</v>
      </c>
      <c r="F1402" s="3">
        <v>0</v>
      </c>
      <c r="G1402" s="3">
        <v>0.071903</v>
      </c>
      <c r="H1402" s="3">
        <v>2</v>
      </c>
      <c r="I1402" s="3">
        <v>1.41136</v>
      </c>
      <c r="J1402" s="3">
        <v>36</v>
      </c>
      <c r="K1402" s="3">
        <v>2.713885</v>
      </c>
      <c r="L1402" s="3">
        <v>74</v>
      </c>
      <c r="M1402" s="3">
        <v>1.116832</v>
      </c>
      <c r="N1402">
        <v>28</v>
      </c>
      <c r="O1402">
        <v>0.000241248671432121</v>
      </c>
      <c r="P1402">
        <v>4.33927890551481</v>
      </c>
      <c r="Q1402" t="s">
        <v>157</v>
      </c>
      <c r="R1402" t="s">
        <v>218</v>
      </c>
      <c r="S1402" t="s">
        <v>219</v>
      </c>
      <c r="T1402" t="s">
        <v>136</v>
      </c>
      <c r="U1402" t="s">
        <v>6756</v>
      </c>
      <c r="V1402" t="s">
        <v>1260</v>
      </c>
      <c r="W1402" t="s">
        <v>218</v>
      </c>
      <c r="X1402" t="s">
        <v>219</v>
      </c>
      <c r="Y1402" t="s">
        <v>6125</v>
      </c>
      <c r="Z1402" t="s">
        <v>136</v>
      </c>
      <c r="AA1402" t="s">
        <v>686</v>
      </c>
      <c r="AB1402" t="s">
        <v>219</v>
      </c>
      <c r="AC1402" t="s">
        <v>6757</v>
      </c>
      <c r="AD1402" t="s">
        <v>136</v>
      </c>
    </row>
    <row r="1403" spans="1:30">
      <c r="A1403" t="s">
        <v>6758</v>
      </c>
      <c r="B1403" t="s">
        <v>6758</v>
      </c>
      <c r="C1403" s="3">
        <v>1.831056</v>
      </c>
      <c r="D1403" s="3">
        <v>109</v>
      </c>
      <c r="E1403" s="3">
        <v>1.484556</v>
      </c>
      <c r="F1403" s="3">
        <v>79</v>
      </c>
      <c r="G1403" s="3">
        <v>2.502707</v>
      </c>
      <c r="H1403" s="3">
        <v>160</v>
      </c>
      <c r="I1403" s="3">
        <v>0.187721</v>
      </c>
      <c r="J1403" s="3">
        <v>13</v>
      </c>
      <c r="K1403" s="3">
        <v>0.198355</v>
      </c>
      <c r="L1403" s="3">
        <v>14</v>
      </c>
      <c r="M1403" s="3">
        <v>0.307609</v>
      </c>
      <c r="N1403">
        <v>20</v>
      </c>
      <c r="O1403" s="16">
        <v>1.93827154445055e-10</v>
      </c>
      <c r="P1403">
        <v>-3.52672877332155</v>
      </c>
      <c r="Q1403" t="s">
        <v>131</v>
      </c>
      <c r="R1403" t="s">
        <v>136</v>
      </c>
      <c r="S1403" t="s">
        <v>136</v>
      </c>
      <c r="T1403" t="s">
        <v>349</v>
      </c>
      <c r="U1403" t="s">
        <v>6759</v>
      </c>
      <c r="V1403" t="s">
        <v>136</v>
      </c>
      <c r="W1403" t="s">
        <v>136</v>
      </c>
      <c r="X1403" t="s">
        <v>136</v>
      </c>
      <c r="Y1403" t="s">
        <v>352</v>
      </c>
      <c r="Z1403" t="s">
        <v>353</v>
      </c>
      <c r="AA1403" t="s">
        <v>164</v>
      </c>
      <c r="AB1403" t="s">
        <v>165</v>
      </c>
      <c r="AC1403" t="s">
        <v>354</v>
      </c>
      <c r="AD1403" t="s">
        <v>184</v>
      </c>
    </row>
    <row r="1404" spans="1:30">
      <c r="A1404" t="s">
        <v>6760</v>
      </c>
      <c r="B1404" t="s">
        <v>6760</v>
      </c>
      <c r="C1404" s="3">
        <v>0.368465</v>
      </c>
      <c r="D1404" s="3">
        <v>27</v>
      </c>
      <c r="E1404" s="3">
        <v>0.168859</v>
      </c>
      <c r="F1404" s="3">
        <v>11</v>
      </c>
      <c r="G1404" s="3">
        <v>0.488452</v>
      </c>
      <c r="H1404" s="3">
        <v>39</v>
      </c>
      <c r="I1404" s="3">
        <v>3.670186</v>
      </c>
      <c r="J1404" s="3">
        <v>291</v>
      </c>
      <c r="K1404" s="3">
        <v>7.590964</v>
      </c>
      <c r="L1404" s="3">
        <v>642</v>
      </c>
      <c r="M1404" s="3">
        <v>1.700198</v>
      </c>
      <c r="N1404">
        <v>130</v>
      </c>
      <c r="O1404" s="16">
        <v>5.07190853562791e-5</v>
      </c>
      <c r="P1404">
        <v>2.8928559262633</v>
      </c>
      <c r="Q1404" t="s">
        <v>157</v>
      </c>
      <c r="R1404" t="s">
        <v>136</v>
      </c>
      <c r="S1404" t="s">
        <v>136</v>
      </c>
      <c r="T1404" t="s">
        <v>6761</v>
      </c>
      <c r="U1404" t="s">
        <v>136</v>
      </c>
      <c r="V1404" t="s">
        <v>136</v>
      </c>
      <c r="W1404" t="s">
        <v>136</v>
      </c>
      <c r="X1404" t="s">
        <v>136</v>
      </c>
      <c r="Y1404" t="s">
        <v>136</v>
      </c>
      <c r="Z1404" t="s">
        <v>6762</v>
      </c>
      <c r="AA1404" t="s">
        <v>164</v>
      </c>
      <c r="AB1404" t="s">
        <v>165</v>
      </c>
      <c r="AC1404" t="s">
        <v>6763</v>
      </c>
      <c r="AD1404" t="s">
        <v>6764</v>
      </c>
    </row>
    <row r="1405" spans="1:30">
      <c r="A1405" t="s">
        <v>6765</v>
      </c>
      <c r="B1405" t="s">
        <v>6765</v>
      </c>
      <c r="C1405" s="3">
        <v>1.523406</v>
      </c>
      <c r="D1405" s="3">
        <v>46</v>
      </c>
      <c r="E1405" s="3">
        <v>1.467204</v>
      </c>
      <c r="F1405" s="3">
        <v>39</v>
      </c>
      <c r="G1405" s="3">
        <v>3.663385</v>
      </c>
      <c r="H1405" s="3">
        <v>118</v>
      </c>
      <c r="I1405" s="3">
        <v>0.338298</v>
      </c>
      <c r="J1405" s="3">
        <v>11</v>
      </c>
      <c r="K1405" s="3">
        <v>0.161772</v>
      </c>
      <c r="L1405" s="3">
        <v>6</v>
      </c>
      <c r="M1405" s="3">
        <v>0.601129</v>
      </c>
      <c r="N1405">
        <v>19</v>
      </c>
      <c r="O1405">
        <v>0.000134348394456648</v>
      </c>
      <c r="P1405">
        <v>-2.98900815606</v>
      </c>
      <c r="Q1405" t="s">
        <v>131</v>
      </c>
      <c r="R1405" t="s">
        <v>232</v>
      </c>
      <c r="S1405" t="s">
        <v>233</v>
      </c>
      <c r="T1405" t="s">
        <v>6766</v>
      </c>
      <c r="U1405" t="s">
        <v>6767</v>
      </c>
      <c r="V1405" t="s">
        <v>136</v>
      </c>
      <c r="W1405" t="s">
        <v>232</v>
      </c>
      <c r="X1405" t="s">
        <v>233</v>
      </c>
      <c r="Y1405" t="s">
        <v>6768</v>
      </c>
      <c r="Z1405" t="s">
        <v>6769</v>
      </c>
      <c r="AA1405" t="s">
        <v>237</v>
      </c>
      <c r="AB1405" t="s">
        <v>233</v>
      </c>
      <c r="AC1405" t="s">
        <v>6770</v>
      </c>
      <c r="AD1405" t="s">
        <v>792</v>
      </c>
    </row>
    <row r="1406" spans="1:30">
      <c r="A1406" t="s">
        <v>6771</v>
      </c>
      <c r="B1406" t="s">
        <v>6771</v>
      </c>
      <c r="C1406" s="3">
        <v>0.646717</v>
      </c>
      <c r="D1406" s="3">
        <v>22</v>
      </c>
      <c r="E1406" s="3">
        <v>0.497604</v>
      </c>
      <c r="F1406" s="3">
        <v>15</v>
      </c>
      <c r="G1406" s="3">
        <v>0.752452</v>
      </c>
      <c r="H1406" s="3">
        <v>28</v>
      </c>
      <c r="I1406" s="3">
        <v>7.381607</v>
      </c>
      <c r="J1406" s="3">
        <v>272</v>
      </c>
      <c r="K1406" s="3">
        <v>3.796642</v>
      </c>
      <c r="L1406" s="3">
        <v>149</v>
      </c>
      <c r="M1406" s="3">
        <v>3.413036</v>
      </c>
      <c r="N1406">
        <v>121</v>
      </c>
      <c r="O1406">
        <v>0.000177145949186437</v>
      </c>
      <c r="P1406">
        <v>2.17381698723385</v>
      </c>
      <c r="Q1406" t="s">
        <v>157</v>
      </c>
      <c r="R1406" t="s">
        <v>190</v>
      </c>
      <c r="S1406" t="s">
        <v>191</v>
      </c>
      <c r="T1406" t="s">
        <v>262</v>
      </c>
      <c r="U1406" t="s">
        <v>6772</v>
      </c>
      <c r="V1406" t="s">
        <v>136</v>
      </c>
      <c r="W1406" t="s">
        <v>254</v>
      </c>
      <c r="X1406" t="s">
        <v>255</v>
      </c>
      <c r="Y1406" t="s">
        <v>181</v>
      </c>
      <c r="Z1406" t="s">
        <v>529</v>
      </c>
      <c r="AA1406" t="s">
        <v>83</v>
      </c>
      <c r="AB1406" t="s">
        <v>191</v>
      </c>
      <c r="AC1406" t="s">
        <v>530</v>
      </c>
      <c r="AD1406" t="s">
        <v>195</v>
      </c>
    </row>
    <row r="1407" spans="1:30">
      <c r="A1407" t="s">
        <v>6773</v>
      </c>
      <c r="B1407" t="s">
        <v>6773</v>
      </c>
      <c r="C1407" s="3">
        <v>35.119331</v>
      </c>
      <c r="D1407" s="3">
        <v>5447</v>
      </c>
      <c r="E1407" s="3">
        <v>44.521534</v>
      </c>
      <c r="F1407" s="3">
        <v>6116</v>
      </c>
      <c r="G1407" s="3">
        <v>27.304922</v>
      </c>
      <c r="H1407" s="3">
        <v>4541</v>
      </c>
      <c r="I1407" s="3">
        <v>12.355164</v>
      </c>
      <c r="J1407" s="3">
        <v>2079</v>
      </c>
      <c r="K1407" s="3">
        <v>10.263469</v>
      </c>
      <c r="L1407" s="3">
        <v>1844</v>
      </c>
      <c r="M1407" s="3">
        <v>16.31896</v>
      </c>
      <c r="N1407">
        <v>2643</v>
      </c>
      <c r="O1407">
        <v>0.000140894104299673</v>
      </c>
      <c r="P1407">
        <v>-2.16543918983828</v>
      </c>
      <c r="Q1407" t="s">
        <v>131</v>
      </c>
      <c r="R1407" t="s">
        <v>170</v>
      </c>
      <c r="S1407" t="s">
        <v>171</v>
      </c>
      <c r="T1407" t="s">
        <v>2857</v>
      </c>
      <c r="U1407" t="s">
        <v>6774</v>
      </c>
      <c r="V1407" t="s">
        <v>6775</v>
      </c>
      <c r="W1407" t="s">
        <v>190</v>
      </c>
      <c r="X1407" t="s">
        <v>191</v>
      </c>
      <c r="Y1407" t="s">
        <v>1078</v>
      </c>
      <c r="Z1407" t="s">
        <v>6776</v>
      </c>
      <c r="AA1407" t="s">
        <v>174</v>
      </c>
      <c r="AB1407" t="s">
        <v>171</v>
      </c>
      <c r="AC1407" t="s">
        <v>6777</v>
      </c>
      <c r="AD1407" t="s">
        <v>1633</v>
      </c>
    </row>
    <row r="1408" spans="1:30">
      <c r="A1408" t="s">
        <v>6778</v>
      </c>
      <c r="B1408" t="s">
        <v>136</v>
      </c>
      <c r="C1408" s="3">
        <v>0.261023</v>
      </c>
      <c r="D1408" s="3">
        <v>19</v>
      </c>
      <c r="E1408" s="3">
        <v>0.023347</v>
      </c>
      <c r="F1408" s="3">
        <v>2</v>
      </c>
      <c r="G1408" s="3">
        <v>0.024347</v>
      </c>
      <c r="H1408" s="3">
        <v>2</v>
      </c>
      <c r="I1408" s="3">
        <v>1.987149</v>
      </c>
      <c r="J1408" s="3">
        <v>157</v>
      </c>
      <c r="K1408" s="3">
        <v>1.285257</v>
      </c>
      <c r="L1408" s="3">
        <v>108</v>
      </c>
      <c r="M1408" s="3">
        <v>1.79154</v>
      </c>
      <c r="N1408">
        <v>136</v>
      </c>
      <c r="O1408">
        <v>0.000298507890283729</v>
      </c>
      <c r="P1408">
        <v>3.18584262452739</v>
      </c>
      <c r="Q1408" t="s">
        <v>157</v>
      </c>
      <c r="R1408" t="s">
        <v>136</v>
      </c>
      <c r="S1408" t="s">
        <v>136</v>
      </c>
      <c r="T1408" t="s">
        <v>1479</v>
      </c>
      <c r="U1408" t="s">
        <v>6779</v>
      </c>
      <c r="V1408" t="s">
        <v>136</v>
      </c>
      <c r="W1408" t="s">
        <v>136</v>
      </c>
      <c r="X1408" t="s">
        <v>136</v>
      </c>
      <c r="Y1408" t="s">
        <v>3063</v>
      </c>
      <c r="Z1408" t="s">
        <v>136</v>
      </c>
      <c r="AA1408" t="s">
        <v>164</v>
      </c>
      <c r="AB1408" t="s">
        <v>165</v>
      </c>
      <c r="AC1408" t="s">
        <v>6780</v>
      </c>
      <c r="AD1408" t="s">
        <v>281</v>
      </c>
    </row>
    <row r="1409" spans="1:30">
      <c r="A1409" t="s">
        <v>6781</v>
      </c>
      <c r="B1409" t="s">
        <v>6781</v>
      </c>
      <c r="C1409" s="3">
        <v>2.028803</v>
      </c>
      <c r="D1409" s="3">
        <v>74</v>
      </c>
      <c r="E1409" s="3">
        <v>0.669638</v>
      </c>
      <c r="F1409" s="3">
        <v>22</v>
      </c>
      <c r="G1409" s="3">
        <v>1.451009</v>
      </c>
      <c r="H1409" s="3">
        <v>57</v>
      </c>
      <c r="I1409" s="3">
        <v>24.574183</v>
      </c>
      <c r="J1409" s="3">
        <v>971</v>
      </c>
      <c r="K1409" s="3">
        <v>13.040019</v>
      </c>
      <c r="L1409" s="3">
        <v>550</v>
      </c>
      <c r="M1409" s="3">
        <v>9.366142</v>
      </c>
      <c r="N1409">
        <v>356</v>
      </c>
      <c r="O1409" s="16">
        <v>9.86689135440016e-8</v>
      </c>
      <c r="P1409">
        <v>2.8077913689424</v>
      </c>
      <c r="Q1409" t="s">
        <v>157</v>
      </c>
      <c r="R1409" t="s">
        <v>325</v>
      </c>
      <c r="S1409" t="s">
        <v>326</v>
      </c>
      <c r="T1409" t="s">
        <v>168</v>
      </c>
      <c r="U1409" t="s">
        <v>136</v>
      </c>
      <c r="V1409" t="s">
        <v>136</v>
      </c>
      <c r="W1409" t="s">
        <v>136</v>
      </c>
      <c r="X1409" t="s">
        <v>136</v>
      </c>
      <c r="Y1409" t="s">
        <v>6782</v>
      </c>
      <c r="Z1409" t="s">
        <v>6783</v>
      </c>
      <c r="AA1409" t="s">
        <v>292</v>
      </c>
      <c r="AB1409" t="s">
        <v>293</v>
      </c>
      <c r="AC1409" t="s">
        <v>6784</v>
      </c>
      <c r="AD1409" t="s">
        <v>176</v>
      </c>
    </row>
    <row r="1410" spans="1:30">
      <c r="A1410" t="s">
        <v>6785</v>
      </c>
      <c r="B1410" t="s">
        <v>6785</v>
      </c>
      <c r="C1410" s="3">
        <v>88.463905</v>
      </c>
      <c r="D1410" s="3">
        <v>3531</v>
      </c>
      <c r="E1410" s="3">
        <v>137.920761</v>
      </c>
      <c r="F1410" s="3">
        <v>4876</v>
      </c>
      <c r="G1410" s="3">
        <v>91.299339</v>
      </c>
      <c r="H1410" s="3">
        <v>3907</v>
      </c>
      <c r="I1410" s="3">
        <v>13.549514</v>
      </c>
      <c r="J1410" s="3">
        <v>587</v>
      </c>
      <c r="K1410" s="3">
        <v>19.749889</v>
      </c>
      <c r="L1410" s="3">
        <v>913</v>
      </c>
      <c r="M1410" s="3">
        <v>25.836657</v>
      </c>
      <c r="N1410">
        <v>1077</v>
      </c>
      <c r="O1410" s="16">
        <v>2.79239628714598e-7</v>
      </c>
      <c r="P1410">
        <v>-3.08591003164647</v>
      </c>
      <c r="Q1410" t="s">
        <v>131</v>
      </c>
      <c r="R1410" t="s">
        <v>136</v>
      </c>
      <c r="S1410" t="s">
        <v>136</v>
      </c>
      <c r="T1410" t="s">
        <v>4893</v>
      </c>
      <c r="U1410" t="s">
        <v>6786</v>
      </c>
      <c r="V1410" t="s">
        <v>6787</v>
      </c>
      <c r="W1410" t="s">
        <v>594</v>
      </c>
      <c r="X1410" t="s">
        <v>165</v>
      </c>
      <c r="Y1410" t="s">
        <v>1168</v>
      </c>
      <c r="Z1410" t="s">
        <v>6788</v>
      </c>
      <c r="AA1410" t="s">
        <v>164</v>
      </c>
      <c r="AB1410" t="s">
        <v>165</v>
      </c>
      <c r="AC1410" t="s">
        <v>6789</v>
      </c>
      <c r="AD1410" t="s">
        <v>144</v>
      </c>
    </row>
    <row r="1411" spans="1:30">
      <c r="A1411" t="s">
        <v>6790</v>
      </c>
      <c r="B1411" t="s">
        <v>6790</v>
      </c>
      <c r="C1411" s="3">
        <v>0.122499</v>
      </c>
      <c r="D1411" s="3">
        <v>12</v>
      </c>
      <c r="E1411" s="3">
        <v>0.022269</v>
      </c>
      <c r="F1411" s="3">
        <v>2</v>
      </c>
      <c r="G1411" s="3">
        <v>0.280097</v>
      </c>
      <c r="H1411" s="3">
        <v>29</v>
      </c>
      <c r="I1411" s="3">
        <v>4.640584</v>
      </c>
      <c r="J1411" s="3">
        <v>478</v>
      </c>
      <c r="K1411" s="3">
        <v>4.925598</v>
      </c>
      <c r="L1411" s="3">
        <v>542</v>
      </c>
      <c r="M1411" s="3">
        <v>1.73591</v>
      </c>
      <c r="N1411">
        <v>173</v>
      </c>
      <c r="O1411" s="16">
        <v>3.32488463983649e-7</v>
      </c>
      <c r="P1411">
        <v>3.88500647030516</v>
      </c>
      <c r="Q1411" t="s">
        <v>157</v>
      </c>
      <c r="R1411" t="s">
        <v>2039</v>
      </c>
      <c r="S1411" t="s">
        <v>2040</v>
      </c>
      <c r="T1411" t="s">
        <v>2041</v>
      </c>
      <c r="U1411" t="s">
        <v>6791</v>
      </c>
      <c r="V1411" t="s">
        <v>136</v>
      </c>
      <c r="W1411" t="s">
        <v>136</v>
      </c>
      <c r="X1411" t="s">
        <v>136</v>
      </c>
      <c r="Y1411" t="s">
        <v>2043</v>
      </c>
      <c r="Z1411" t="s">
        <v>6792</v>
      </c>
      <c r="AA1411" t="s">
        <v>48</v>
      </c>
      <c r="AB1411" t="s">
        <v>326</v>
      </c>
      <c r="AC1411" t="s">
        <v>6793</v>
      </c>
      <c r="AD1411" t="s">
        <v>2046</v>
      </c>
    </row>
    <row r="1412" spans="1:30">
      <c r="A1412" t="s">
        <v>6794</v>
      </c>
      <c r="B1412" t="s">
        <v>136</v>
      </c>
      <c r="C1412" s="3">
        <v>0.695516</v>
      </c>
      <c r="D1412" s="3">
        <v>31</v>
      </c>
      <c r="E1412" s="3">
        <v>4.203238</v>
      </c>
      <c r="F1412" s="3">
        <v>166</v>
      </c>
      <c r="G1412" s="3">
        <v>3.693466</v>
      </c>
      <c r="H1412" s="3">
        <v>176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>
        <v>0</v>
      </c>
      <c r="O1412" s="16">
        <v>1.74639583095452e-11</v>
      </c>
      <c r="P1412">
        <v>-7.96020293570282</v>
      </c>
      <c r="Q1412" t="s">
        <v>131</v>
      </c>
      <c r="R1412" t="s">
        <v>136</v>
      </c>
      <c r="S1412" t="s">
        <v>136</v>
      </c>
      <c r="T1412" t="s">
        <v>6795</v>
      </c>
      <c r="U1412" t="s">
        <v>6796</v>
      </c>
      <c r="V1412" t="s">
        <v>136</v>
      </c>
      <c r="W1412" t="s">
        <v>254</v>
      </c>
      <c r="X1412" t="s">
        <v>255</v>
      </c>
      <c r="Y1412" t="s">
        <v>136</v>
      </c>
      <c r="Z1412" t="s">
        <v>136</v>
      </c>
      <c r="AA1412" t="s">
        <v>164</v>
      </c>
      <c r="AB1412" t="s">
        <v>165</v>
      </c>
      <c r="AC1412" t="s">
        <v>6797</v>
      </c>
      <c r="AD1412" t="s">
        <v>1256</v>
      </c>
    </row>
    <row r="1413" spans="1:30">
      <c r="A1413" t="s">
        <v>6798</v>
      </c>
      <c r="B1413" t="s">
        <v>6798</v>
      </c>
      <c r="C1413" s="3">
        <v>0.738412</v>
      </c>
      <c r="D1413" s="3">
        <v>27</v>
      </c>
      <c r="E1413" s="3">
        <v>0.372136</v>
      </c>
      <c r="F1413" s="3">
        <v>12</v>
      </c>
      <c r="G1413" s="3">
        <v>1.446227</v>
      </c>
      <c r="H1413" s="3">
        <v>57</v>
      </c>
      <c r="I1413" s="3">
        <v>7.46109</v>
      </c>
      <c r="J1413" s="3">
        <v>295</v>
      </c>
      <c r="K1413" s="3">
        <v>25.292877</v>
      </c>
      <c r="L1413" s="3">
        <v>1067</v>
      </c>
      <c r="M1413" s="3">
        <v>3.937011</v>
      </c>
      <c r="N1413">
        <v>150</v>
      </c>
      <c r="O1413">
        <v>0.000239753588593048</v>
      </c>
      <c r="P1413">
        <v>3.03057862435812</v>
      </c>
      <c r="Q1413" t="s">
        <v>157</v>
      </c>
      <c r="R1413" t="s">
        <v>190</v>
      </c>
      <c r="S1413" t="s">
        <v>191</v>
      </c>
      <c r="T1413" t="s">
        <v>136</v>
      </c>
      <c r="U1413" t="s">
        <v>6799</v>
      </c>
      <c r="V1413" t="s">
        <v>136</v>
      </c>
      <c r="W1413" t="s">
        <v>136</v>
      </c>
      <c r="X1413" t="s">
        <v>136</v>
      </c>
      <c r="Y1413" t="s">
        <v>5662</v>
      </c>
      <c r="Z1413" t="s">
        <v>6800</v>
      </c>
      <c r="AA1413" t="s">
        <v>164</v>
      </c>
      <c r="AB1413" t="s">
        <v>165</v>
      </c>
      <c r="AC1413" t="s">
        <v>6801</v>
      </c>
      <c r="AD1413" t="s">
        <v>136</v>
      </c>
    </row>
    <row r="1414" spans="1:30">
      <c r="A1414" t="s">
        <v>6802</v>
      </c>
      <c r="B1414" t="s">
        <v>6802</v>
      </c>
      <c r="C1414" s="3">
        <v>12.259123</v>
      </c>
      <c r="D1414" s="3">
        <v>309</v>
      </c>
      <c r="E1414" s="3">
        <v>2.760417</v>
      </c>
      <c r="F1414" s="3">
        <v>62</v>
      </c>
      <c r="G1414" s="3">
        <v>13.609847</v>
      </c>
      <c r="H1414" s="3">
        <v>368</v>
      </c>
      <c r="I1414" s="3">
        <v>79.097679</v>
      </c>
      <c r="J1414" s="3">
        <v>2160</v>
      </c>
      <c r="K1414" s="3">
        <v>131.685425</v>
      </c>
      <c r="L1414" s="3">
        <v>3839</v>
      </c>
      <c r="M1414" s="3">
        <v>49.018497</v>
      </c>
      <c r="N1414">
        <v>1289</v>
      </c>
      <c r="O1414" s="16">
        <v>3.0400545500012e-5</v>
      </c>
      <c r="P1414">
        <v>2.56874026134561</v>
      </c>
      <c r="Q1414" t="s">
        <v>157</v>
      </c>
      <c r="R1414" t="s">
        <v>136</v>
      </c>
      <c r="S1414" t="s">
        <v>136</v>
      </c>
      <c r="T1414" t="s">
        <v>1040</v>
      </c>
      <c r="U1414" t="s">
        <v>6803</v>
      </c>
      <c r="V1414" t="s">
        <v>1042</v>
      </c>
      <c r="W1414" t="s">
        <v>534</v>
      </c>
      <c r="X1414" t="s">
        <v>535</v>
      </c>
      <c r="Y1414" t="s">
        <v>1043</v>
      </c>
      <c r="Z1414" t="s">
        <v>6804</v>
      </c>
      <c r="AA1414" t="s">
        <v>1045</v>
      </c>
      <c r="AB1414" t="s">
        <v>535</v>
      </c>
      <c r="AC1414" t="s">
        <v>6805</v>
      </c>
      <c r="AD1414" t="s">
        <v>1047</v>
      </c>
    </row>
    <row r="1415" spans="1:30">
      <c r="A1415" t="s">
        <v>6806</v>
      </c>
      <c r="B1415" t="s">
        <v>6806</v>
      </c>
      <c r="C1415" s="3">
        <v>0.804224</v>
      </c>
      <c r="D1415" s="3">
        <v>56</v>
      </c>
      <c r="E1415" s="3">
        <v>2.339128</v>
      </c>
      <c r="F1415" s="3">
        <v>142</v>
      </c>
      <c r="G1415" s="3">
        <v>0.631168</v>
      </c>
      <c r="H1415" s="3">
        <v>47</v>
      </c>
      <c r="I1415" s="3">
        <v>0.184883</v>
      </c>
      <c r="J1415" s="3">
        <v>14</v>
      </c>
      <c r="K1415" s="3">
        <v>0.473364</v>
      </c>
      <c r="L1415" s="3">
        <v>38</v>
      </c>
      <c r="M1415" s="3">
        <v>0.193569</v>
      </c>
      <c r="N1415">
        <v>14</v>
      </c>
      <c r="O1415">
        <v>0.00280213103363182</v>
      </c>
      <c r="P1415">
        <v>-2.77532561825734</v>
      </c>
      <c r="Q1415" t="s">
        <v>131</v>
      </c>
      <c r="R1415" t="s">
        <v>241</v>
      </c>
      <c r="S1415" t="s">
        <v>242</v>
      </c>
      <c r="T1415" t="s">
        <v>6807</v>
      </c>
      <c r="U1415" t="s">
        <v>6808</v>
      </c>
      <c r="V1415" t="s">
        <v>2522</v>
      </c>
      <c r="W1415" t="s">
        <v>241</v>
      </c>
      <c r="X1415" t="s">
        <v>242</v>
      </c>
      <c r="Y1415" t="s">
        <v>4157</v>
      </c>
      <c r="Z1415" t="s">
        <v>6809</v>
      </c>
      <c r="AA1415" t="s">
        <v>248</v>
      </c>
      <c r="AB1415" t="s">
        <v>242</v>
      </c>
      <c r="AC1415" t="s">
        <v>6810</v>
      </c>
      <c r="AD1415" t="s">
        <v>2177</v>
      </c>
    </row>
    <row r="1416" spans="1:30">
      <c r="A1416" t="s">
        <v>6811</v>
      </c>
      <c r="B1416" t="s">
        <v>6811</v>
      </c>
      <c r="C1416" s="3">
        <v>7.988474</v>
      </c>
      <c r="D1416" s="3">
        <v>116</v>
      </c>
      <c r="E1416" s="3">
        <v>11.992255</v>
      </c>
      <c r="F1416" s="3">
        <v>154</v>
      </c>
      <c r="G1416" s="3">
        <v>7.852283</v>
      </c>
      <c r="H1416" s="3">
        <v>122</v>
      </c>
      <c r="I1416" s="3">
        <v>1.933224</v>
      </c>
      <c r="J1416" s="3">
        <v>31</v>
      </c>
      <c r="K1416" s="3">
        <v>0.538311</v>
      </c>
      <c r="L1416" s="3">
        <v>10</v>
      </c>
      <c r="M1416" s="3">
        <v>1.530005</v>
      </c>
      <c r="N1416">
        <v>24</v>
      </c>
      <c r="O1416" s="16">
        <v>3.31601611269739e-6</v>
      </c>
      <c r="P1416">
        <v>-3.35484040561589</v>
      </c>
      <c r="Q1416" t="s">
        <v>131</v>
      </c>
      <c r="R1416" t="s">
        <v>136</v>
      </c>
      <c r="S1416" t="s">
        <v>136</v>
      </c>
      <c r="T1416" t="s">
        <v>6812</v>
      </c>
      <c r="U1416" t="s">
        <v>136</v>
      </c>
      <c r="V1416" t="s">
        <v>136</v>
      </c>
      <c r="W1416" t="s">
        <v>254</v>
      </c>
      <c r="X1416" t="s">
        <v>255</v>
      </c>
      <c r="Y1416" t="s">
        <v>1626</v>
      </c>
      <c r="Z1416" t="s">
        <v>6813</v>
      </c>
      <c r="AA1416" t="s">
        <v>164</v>
      </c>
      <c r="AB1416" t="s">
        <v>165</v>
      </c>
      <c r="AC1416" t="s">
        <v>6814</v>
      </c>
      <c r="AD1416" t="s">
        <v>2538</v>
      </c>
    </row>
    <row r="1417" spans="1:30">
      <c r="A1417" t="s">
        <v>6815</v>
      </c>
      <c r="B1417" t="s">
        <v>6815</v>
      </c>
      <c r="C1417" s="3">
        <v>1.417327</v>
      </c>
      <c r="D1417" s="3">
        <v>55</v>
      </c>
      <c r="E1417" s="3">
        <v>0.157626</v>
      </c>
      <c r="F1417" s="3">
        <v>6</v>
      </c>
      <c r="G1417" s="3">
        <v>1.176776</v>
      </c>
      <c r="H1417" s="3">
        <v>49</v>
      </c>
      <c r="I1417" s="3">
        <v>31.465475</v>
      </c>
      <c r="J1417" s="3">
        <v>1304</v>
      </c>
      <c r="K1417" s="3">
        <v>147.294403</v>
      </c>
      <c r="L1417" s="3">
        <v>6516</v>
      </c>
      <c r="M1417" s="3">
        <v>7.841721</v>
      </c>
      <c r="N1417">
        <v>313</v>
      </c>
      <c r="O1417" s="16">
        <v>1.83806199156427e-7</v>
      </c>
      <c r="P1417">
        <v>4.97424691056062</v>
      </c>
      <c r="Q1417" t="s">
        <v>157</v>
      </c>
      <c r="R1417" t="s">
        <v>136</v>
      </c>
      <c r="S1417" t="s">
        <v>136</v>
      </c>
      <c r="T1417" t="s">
        <v>768</v>
      </c>
      <c r="U1417" t="s">
        <v>6816</v>
      </c>
      <c r="V1417" t="s">
        <v>755</v>
      </c>
      <c r="W1417" t="s">
        <v>136</v>
      </c>
      <c r="X1417" t="s">
        <v>136</v>
      </c>
      <c r="Y1417" t="s">
        <v>770</v>
      </c>
      <c r="Z1417" t="s">
        <v>771</v>
      </c>
      <c r="AA1417" t="s">
        <v>141</v>
      </c>
      <c r="AB1417" t="s">
        <v>142</v>
      </c>
      <c r="AC1417" t="s">
        <v>772</v>
      </c>
      <c r="AD1417" t="s">
        <v>281</v>
      </c>
    </row>
    <row r="1418" spans="1:30">
      <c r="A1418" t="s">
        <v>6817</v>
      </c>
      <c r="B1418" t="s">
        <v>6817</v>
      </c>
      <c r="C1418" s="3">
        <v>17.029928</v>
      </c>
      <c r="D1418" s="3">
        <v>384</v>
      </c>
      <c r="E1418" s="3">
        <v>23.608824</v>
      </c>
      <c r="F1418" s="3">
        <v>471</v>
      </c>
      <c r="G1418" s="3">
        <v>10.230496</v>
      </c>
      <c r="H1418" s="3">
        <v>248</v>
      </c>
      <c r="I1418" s="3">
        <v>0.19496</v>
      </c>
      <c r="J1418" s="3">
        <v>5</v>
      </c>
      <c r="K1418" s="3">
        <v>0</v>
      </c>
      <c r="L1418" s="3">
        <v>0</v>
      </c>
      <c r="M1418" s="3">
        <v>0</v>
      </c>
      <c r="N1418">
        <v>0</v>
      </c>
      <c r="O1418" s="16">
        <v>3.78892613610207e-17</v>
      </c>
      <c r="P1418">
        <v>-7.75383006959312</v>
      </c>
      <c r="Q1418" t="s">
        <v>131</v>
      </c>
      <c r="R1418" t="s">
        <v>316</v>
      </c>
      <c r="S1418" t="s">
        <v>317</v>
      </c>
      <c r="T1418" t="s">
        <v>6818</v>
      </c>
      <c r="U1418" t="s">
        <v>6819</v>
      </c>
      <c r="V1418" t="s">
        <v>6820</v>
      </c>
      <c r="W1418" t="s">
        <v>254</v>
      </c>
      <c r="X1418" t="s">
        <v>255</v>
      </c>
      <c r="Y1418" t="s">
        <v>6821</v>
      </c>
      <c r="Z1418" t="s">
        <v>6822</v>
      </c>
      <c r="AA1418" t="s">
        <v>164</v>
      </c>
      <c r="AB1418" t="s">
        <v>165</v>
      </c>
      <c r="AC1418" t="s">
        <v>6823</v>
      </c>
      <c r="AD1418" t="s">
        <v>512</v>
      </c>
    </row>
    <row r="1419" spans="1:30">
      <c r="A1419" t="s">
        <v>6824</v>
      </c>
      <c r="B1419" t="s">
        <v>6824</v>
      </c>
      <c r="C1419" s="3">
        <v>0.602834</v>
      </c>
      <c r="D1419" s="3">
        <v>31</v>
      </c>
      <c r="E1419" s="3">
        <v>0.200916</v>
      </c>
      <c r="F1419" s="3">
        <v>9</v>
      </c>
      <c r="G1419" s="3">
        <v>1.22622</v>
      </c>
      <c r="H1419" s="3">
        <v>66</v>
      </c>
      <c r="I1419" s="3">
        <v>7.003345</v>
      </c>
      <c r="J1419" s="3">
        <v>381</v>
      </c>
      <c r="K1419" s="3">
        <v>6.010535</v>
      </c>
      <c r="L1419" s="3">
        <v>349</v>
      </c>
      <c r="M1419" s="3">
        <v>3.192549</v>
      </c>
      <c r="N1419">
        <v>168</v>
      </c>
      <c r="O1419">
        <v>0.000543024782766265</v>
      </c>
      <c r="P1419">
        <v>2.31601837492866</v>
      </c>
      <c r="Q1419" t="s">
        <v>157</v>
      </c>
      <c r="R1419" t="s">
        <v>136</v>
      </c>
      <c r="S1419" t="s">
        <v>136</v>
      </c>
      <c r="T1419" t="s">
        <v>2636</v>
      </c>
      <c r="U1419" t="s">
        <v>6825</v>
      </c>
      <c r="V1419" t="s">
        <v>136</v>
      </c>
      <c r="W1419" t="s">
        <v>254</v>
      </c>
      <c r="X1419" t="s">
        <v>255</v>
      </c>
      <c r="Y1419" t="s">
        <v>2638</v>
      </c>
      <c r="Z1419" t="s">
        <v>6826</v>
      </c>
      <c r="AA1419" t="s">
        <v>164</v>
      </c>
      <c r="AB1419" t="s">
        <v>165</v>
      </c>
      <c r="AC1419" t="s">
        <v>6827</v>
      </c>
      <c r="AD1419" t="s">
        <v>688</v>
      </c>
    </row>
    <row r="1420" spans="1:30">
      <c r="A1420" t="s">
        <v>6828</v>
      </c>
      <c r="B1420" t="s">
        <v>136</v>
      </c>
      <c r="C1420" s="3">
        <v>5.008455</v>
      </c>
      <c r="D1420" s="3">
        <v>60</v>
      </c>
      <c r="E1420" s="3">
        <v>14.189771</v>
      </c>
      <c r="F1420" s="3">
        <v>151</v>
      </c>
      <c r="G1420" s="3">
        <v>4.023645</v>
      </c>
      <c r="H1420" s="3">
        <v>52</v>
      </c>
      <c r="I1420" s="3">
        <v>0.553468</v>
      </c>
      <c r="J1420" s="3">
        <v>8</v>
      </c>
      <c r="K1420" s="3">
        <v>0</v>
      </c>
      <c r="L1420" s="3">
        <v>0</v>
      </c>
      <c r="M1420" s="3">
        <v>0.552792</v>
      </c>
      <c r="N1420">
        <v>7</v>
      </c>
      <c r="O1420" s="16">
        <v>2.12351549455691e-5</v>
      </c>
      <c r="P1420">
        <v>-4.52545314420608</v>
      </c>
      <c r="Q1420" t="s">
        <v>131</v>
      </c>
      <c r="R1420" t="s">
        <v>136</v>
      </c>
      <c r="S1420" t="s">
        <v>136</v>
      </c>
      <c r="T1420" t="s">
        <v>6829</v>
      </c>
      <c r="U1420" t="s">
        <v>6830</v>
      </c>
      <c r="V1420" t="s">
        <v>287</v>
      </c>
      <c r="W1420" t="s">
        <v>288</v>
      </c>
      <c r="X1420" t="s">
        <v>289</v>
      </c>
      <c r="Y1420" t="s">
        <v>290</v>
      </c>
      <c r="Z1420" t="s">
        <v>6831</v>
      </c>
      <c r="AA1420" t="s">
        <v>292</v>
      </c>
      <c r="AB1420" t="s">
        <v>293</v>
      </c>
      <c r="AC1420" t="s">
        <v>313</v>
      </c>
      <c r="AD1420" t="s">
        <v>885</v>
      </c>
    </row>
    <row r="1421" spans="1:30">
      <c r="A1421" t="s">
        <v>6832</v>
      </c>
      <c r="B1421" t="s">
        <v>6832</v>
      </c>
      <c r="C1421" s="3">
        <v>9.741257</v>
      </c>
      <c r="D1421" s="3">
        <v>373</v>
      </c>
      <c r="E1421" s="3">
        <v>7.240813</v>
      </c>
      <c r="F1421" s="3">
        <v>246</v>
      </c>
      <c r="G1421" s="3">
        <v>9.685251</v>
      </c>
      <c r="H1421" s="3">
        <v>398</v>
      </c>
      <c r="I1421" s="3">
        <v>0</v>
      </c>
      <c r="J1421" s="3">
        <v>0</v>
      </c>
      <c r="K1421" s="3">
        <v>0.960749</v>
      </c>
      <c r="L1421" s="3">
        <v>43</v>
      </c>
      <c r="M1421" s="3">
        <v>0.755938</v>
      </c>
      <c r="N1421">
        <v>31</v>
      </c>
      <c r="O1421">
        <v>0.00011674947209208</v>
      </c>
      <c r="P1421">
        <v>-3.97043710649302</v>
      </c>
      <c r="Q1421" t="s">
        <v>131</v>
      </c>
      <c r="R1421" t="s">
        <v>170</v>
      </c>
      <c r="S1421" t="s">
        <v>171</v>
      </c>
      <c r="T1421" t="s">
        <v>5871</v>
      </c>
      <c r="U1421" t="s">
        <v>6833</v>
      </c>
      <c r="V1421" t="s">
        <v>136</v>
      </c>
      <c r="W1421" t="s">
        <v>170</v>
      </c>
      <c r="X1421" t="s">
        <v>171</v>
      </c>
      <c r="Y1421" t="s">
        <v>6834</v>
      </c>
      <c r="Z1421" t="s">
        <v>6835</v>
      </c>
      <c r="AA1421" t="s">
        <v>174</v>
      </c>
      <c r="AB1421" t="s">
        <v>171</v>
      </c>
      <c r="AC1421" t="s">
        <v>6836</v>
      </c>
      <c r="AD1421" t="s">
        <v>512</v>
      </c>
    </row>
    <row r="1422" spans="1:30">
      <c r="A1422" t="s">
        <v>6837</v>
      </c>
      <c r="B1422" t="s">
        <v>136</v>
      </c>
      <c r="C1422" s="3">
        <v>2.296299</v>
      </c>
      <c r="D1422" s="3">
        <v>182</v>
      </c>
      <c r="E1422" s="3">
        <v>1.036849</v>
      </c>
      <c r="F1422" s="3">
        <v>75</v>
      </c>
      <c r="G1422" s="3">
        <v>3.209222</v>
      </c>
      <c r="H1422" s="3">
        <v>182</v>
      </c>
      <c r="I1422" s="3">
        <v>0.077219</v>
      </c>
      <c r="J1422" s="3">
        <v>7</v>
      </c>
      <c r="K1422" s="3">
        <v>0.055926</v>
      </c>
      <c r="L1422" s="3">
        <v>6</v>
      </c>
      <c r="M1422" s="3">
        <v>0.060796</v>
      </c>
      <c r="N1422">
        <v>6</v>
      </c>
      <c r="O1422" s="16">
        <v>8.06753335174795e-21</v>
      </c>
      <c r="P1422">
        <v>-5.05734413566688</v>
      </c>
      <c r="Q1422" t="s">
        <v>131</v>
      </c>
      <c r="R1422" t="s">
        <v>136</v>
      </c>
      <c r="S1422" t="s">
        <v>136</v>
      </c>
      <c r="T1422" t="s">
        <v>6838</v>
      </c>
      <c r="U1422" t="s">
        <v>6839</v>
      </c>
      <c r="V1422" t="s">
        <v>136</v>
      </c>
      <c r="W1422" t="s">
        <v>136</v>
      </c>
      <c r="X1422" t="s">
        <v>136</v>
      </c>
      <c r="Y1422" t="s">
        <v>3063</v>
      </c>
      <c r="Z1422" t="s">
        <v>136</v>
      </c>
      <c r="AA1422" t="s">
        <v>136</v>
      </c>
      <c r="AB1422" t="s">
        <v>136</v>
      </c>
      <c r="AC1422" t="s">
        <v>6840</v>
      </c>
      <c r="AD1422" t="s">
        <v>6446</v>
      </c>
    </row>
    <row r="1423" spans="1:30">
      <c r="A1423" t="s">
        <v>6841</v>
      </c>
      <c r="B1423" t="s">
        <v>6841</v>
      </c>
      <c r="C1423" s="3">
        <v>2.669065</v>
      </c>
      <c r="D1423" s="3">
        <v>83</v>
      </c>
      <c r="E1423" s="3">
        <v>8.868023</v>
      </c>
      <c r="F1423" s="3">
        <v>242</v>
      </c>
      <c r="G1423" s="3">
        <v>4.590563</v>
      </c>
      <c r="H1423" s="3">
        <v>152</v>
      </c>
      <c r="I1423" s="3">
        <v>0.39191</v>
      </c>
      <c r="J1423" s="3">
        <v>14</v>
      </c>
      <c r="K1423" s="3">
        <v>0.240184</v>
      </c>
      <c r="L1423" s="3">
        <v>9</v>
      </c>
      <c r="M1423" s="3">
        <v>2.411866</v>
      </c>
      <c r="N1423">
        <v>78</v>
      </c>
      <c r="O1423">
        <v>0.00501628001825299</v>
      </c>
      <c r="P1423">
        <v>-2.86706644679749</v>
      </c>
      <c r="Q1423" t="s">
        <v>131</v>
      </c>
      <c r="R1423" t="s">
        <v>136</v>
      </c>
      <c r="S1423" t="s">
        <v>136</v>
      </c>
      <c r="T1423" t="s">
        <v>6842</v>
      </c>
      <c r="U1423" t="s">
        <v>136</v>
      </c>
      <c r="V1423" t="s">
        <v>136</v>
      </c>
      <c r="W1423" t="s">
        <v>136</v>
      </c>
      <c r="X1423" t="s">
        <v>136</v>
      </c>
      <c r="Y1423" t="s">
        <v>6843</v>
      </c>
      <c r="Z1423" t="s">
        <v>6844</v>
      </c>
      <c r="AA1423" t="s">
        <v>237</v>
      </c>
      <c r="AB1423" t="s">
        <v>233</v>
      </c>
      <c r="AC1423" t="s">
        <v>6845</v>
      </c>
      <c r="AD1423" t="s">
        <v>6846</v>
      </c>
    </row>
    <row r="1424" spans="1:30">
      <c r="A1424" t="s">
        <v>6847</v>
      </c>
      <c r="B1424" t="s">
        <v>6847</v>
      </c>
      <c r="C1424" s="3">
        <v>0.259035</v>
      </c>
      <c r="D1424" s="3">
        <v>12</v>
      </c>
      <c r="E1424" s="3">
        <v>0</v>
      </c>
      <c r="F1424" s="3">
        <v>0</v>
      </c>
      <c r="G1424" s="3">
        <v>0</v>
      </c>
      <c r="H1424" s="3">
        <v>0</v>
      </c>
      <c r="I1424" s="3">
        <v>5.012397</v>
      </c>
      <c r="J1424" s="3">
        <v>245</v>
      </c>
      <c r="K1424" s="3">
        <v>7.240001</v>
      </c>
      <c r="L1424" s="3">
        <v>378</v>
      </c>
      <c r="M1424" s="3">
        <v>0.881363</v>
      </c>
      <c r="N1424">
        <v>42</v>
      </c>
      <c r="O1424">
        <v>0.000417369266583868</v>
      </c>
      <c r="P1424">
        <v>4.23847086466292</v>
      </c>
      <c r="Q1424" t="s">
        <v>157</v>
      </c>
      <c r="R1424" t="s">
        <v>136</v>
      </c>
      <c r="S1424" t="s">
        <v>136</v>
      </c>
      <c r="T1424" t="s">
        <v>168</v>
      </c>
      <c r="U1424" t="s">
        <v>6848</v>
      </c>
      <c r="V1424" t="s">
        <v>136</v>
      </c>
      <c r="W1424" t="s">
        <v>4879</v>
      </c>
      <c r="X1424" t="s">
        <v>4880</v>
      </c>
      <c r="Y1424" t="s">
        <v>4881</v>
      </c>
      <c r="Z1424" t="s">
        <v>6849</v>
      </c>
      <c r="AA1424" t="s">
        <v>164</v>
      </c>
      <c r="AB1424" t="s">
        <v>165</v>
      </c>
      <c r="AC1424" t="s">
        <v>6850</v>
      </c>
      <c r="AD1424" t="s">
        <v>176</v>
      </c>
    </row>
    <row r="1425" spans="1:30">
      <c r="A1425" t="s">
        <v>6851</v>
      </c>
      <c r="B1425" t="s">
        <v>6851</v>
      </c>
      <c r="C1425" s="3">
        <v>6.300633</v>
      </c>
      <c r="D1425" s="3">
        <v>387</v>
      </c>
      <c r="E1425" s="3">
        <v>0.36943</v>
      </c>
      <c r="F1425" s="3">
        <v>21</v>
      </c>
      <c r="G1425" s="3">
        <v>4.803876</v>
      </c>
      <c r="H1425" s="3">
        <v>316</v>
      </c>
      <c r="I1425" s="3">
        <v>27.67256</v>
      </c>
      <c r="J1425" s="3">
        <v>1839</v>
      </c>
      <c r="K1425" s="3">
        <v>23.351431</v>
      </c>
      <c r="L1425" s="3">
        <v>1657</v>
      </c>
      <c r="M1425" s="3">
        <v>19.587818</v>
      </c>
      <c r="N1425">
        <v>1254</v>
      </c>
      <c r="O1425">
        <v>0.00824411121002188</v>
      </c>
      <c r="P1425">
        <v>2.04985775989717</v>
      </c>
      <c r="Q1425" t="s">
        <v>157</v>
      </c>
      <c r="R1425" t="s">
        <v>136</v>
      </c>
      <c r="S1425" t="s">
        <v>136</v>
      </c>
      <c r="T1425" t="s">
        <v>6852</v>
      </c>
      <c r="U1425" t="s">
        <v>6853</v>
      </c>
      <c r="V1425" t="s">
        <v>955</v>
      </c>
      <c r="W1425" t="s">
        <v>6854</v>
      </c>
      <c r="X1425" t="s">
        <v>6855</v>
      </c>
      <c r="Y1425" t="s">
        <v>6856</v>
      </c>
      <c r="Z1425" t="s">
        <v>6857</v>
      </c>
      <c r="AA1425" t="s">
        <v>6858</v>
      </c>
      <c r="AB1425" t="s">
        <v>6859</v>
      </c>
      <c r="AC1425" t="s">
        <v>6860</v>
      </c>
      <c r="AD1425" t="s">
        <v>3909</v>
      </c>
    </row>
    <row r="1426" spans="1:30">
      <c r="A1426" t="s">
        <v>6861</v>
      </c>
      <c r="B1426" t="s">
        <v>6861</v>
      </c>
      <c r="C1426" s="3">
        <v>7.812967</v>
      </c>
      <c r="D1426" s="3">
        <v>293</v>
      </c>
      <c r="E1426" s="3">
        <v>1.263645</v>
      </c>
      <c r="F1426" s="3">
        <v>42</v>
      </c>
      <c r="G1426" s="3">
        <v>4.377042</v>
      </c>
      <c r="H1426" s="3">
        <v>176</v>
      </c>
      <c r="I1426" s="3">
        <v>42.995159</v>
      </c>
      <c r="J1426" s="3">
        <v>1744</v>
      </c>
      <c r="K1426" s="3">
        <v>115.487549</v>
      </c>
      <c r="L1426" s="3">
        <v>5002</v>
      </c>
      <c r="M1426" s="3">
        <v>9.818787</v>
      </c>
      <c r="N1426">
        <v>384</v>
      </c>
      <c r="O1426">
        <v>0.000924838639759265</v>
      </c>
      <c r="P1426">
        <v>2.89863446579247</v>
      </c>
      <c r="Q1426" t="s">
        <v>157</v>
      </c>
      <c r="R1426" t="s">
        <v>254</v>
      </c>
      <c r="S1426" t="s">
        <v>255</v>
      </c>
      <c r="T1426" t="s">
        <v>514</v>
      </c>
      <c r="U1426" t="s">
        <v>6862</v>
      </c>
      <c r="V1426" t="s">
        <v>4832</v>
      </c>
      <c r="W1426" t="s">
        <v>218</v>
      </c>
      <c r="X1426" t="s">
        <v>219</v>
      </c>
      <c r="Y1426" t="s">
        <v>6863</v>
      </c>
      <c r="Z1426" t="s">
        <v>136</v>
      </c>
      <c r="AA1426" t="s">
        <v>164</v>
      </c>
      <c r="AB1426" t="s">
        <v>165</v>
      </c>
      <c r="AC1426" t="s">
        <v>6864</v>
      </c>
      <c r="AD1426" t="s">
        <v>144</v>
      </c>
    </row>
    <row r="1427" spans="1:30">
      <c r="A1427" t="s">
        <v>6865</v>
      </c>
      <c r="B1427" t="s">
        <v>6865</v>
      </c>
      <c r="C1427" s="3">
        <v>1.369964</v>
      </c>
      <c r="D1427" s="3">
        <v>98</v>
      </c>
      <c r="E1427" s="3">
        <v>3.182689</v>
      </c>
      <c r="F1427" s="3">
        <v>201</v>
      </c>
      <c r="G1427" s="3">
        <v>0.616547</v>
      </c>
      <c r="H1427" s="3">
        <v>47</v>
      </c>
      <c r="I1427" s="3">
        <v>0.400932</v>
      </c>
      <c r="J1427" s="3">
        <v>31</v>
      </c>
      <c r="K1427" s="3">
        <v>0.256621</v>
      </c>
      <c r="L1427" s="3">
        <v>22</v>
      </c>
      <c r="M1427" s="3">
        <v>0.527604</v>
      </c>
      <c r="N1427">
        <v>40</v>
      </c>
      <c r="O1427">
        <v>0.00192894753128196</v>
      </c>
      <c r="P1427">
        <v>-2.77317513028665</v>
      </c>
      <c r="Q1427" t="s">
        <v>131</v>
      </c>
      <c r="R1427" t="s">
        <v>232</v>
      </c>
      <c r="S1427" t="s">
        <v>233</v>
      </c>
      <c r="T1427" t="s">
        <v>6866</v>
      </c>
      <c r="U1427" t="s">
        <v>6867</v>
      </c>
      <c r="V1427" t="s">
        <v>136</v>
      </c>
      <c r="W1427" t="s">
        <v>412</v>
      </c>
      <c r="X1427" t="s">
        <v>413</v>
      </c>
      <c r="Y1427" t="s">
        <v>3234</v>
      </c>
      <c r="Z1427" t="s">
        <v>6868</v>
      </c>
      <c r="AA1427" t="s">
        <v>237</v>
      </c>
      <c r="AB1427" t="s">
        <v>233</v>
      </c>
      <c r="AC1427" t="s">
        <v>6869</v>
      </c>
      <c r="AD1427" t="s">
        <v>6870</v>
      </c>
    </row>
    <row r="1428" spans="1:30">
      <c r="A1428" t="s">
        <v>6871</v>
      </c>
      <c r="B1428" t="s">
        <v>6871</v>
      </c>
      <c r="C1428" s="3">
        <v>0.911557</v>
      </c>
      <c r="D1428" s="3">
        <v>26</v>
      </c>
      <c r="E1428" s="3">
        <v>0</v>
      </c>
      <c r="F1428" s="3">
        <v>0</v>
      </c>
      <c r="G1428" s="3">
        <v>1.75499</v>
      </c>
      <c r="H1428" s="3">
        <v>52</v>
      </c>
      <c r="I1428" s="3">
        <v>34.417435</v>
      </c>
      <c r="J1428" s="3">
        <v>1025</v>
      </c>
      <c r="K1428" s="3">
        <v>27.765087</v>
      </c>
      <c r="L1428" s="3">
        <v>883</v>
      </c>
      <c r="M1428" s="3">
        <v>7.177484</v>
      </c>
      <c r="N1428">
        <v>206</v>
      </c>
      <c r="O1428">
        <v>0.000285760446634258</v>
      </c>
      <c r="P1428">
        <v>3.69955728703144</v>
      </c>
      <c r="Q1428" t="s">
        <v>157</v>
      </c>
      <c r="R1428" t="s">
        <v>136</v>
      </c>
      <c r="S1428" t="s">
        <v>136</v>
      </c>
      <c r="T1428" t="s">
        <v>168</v>
      </c>
      <c r="U1428" t="s">
        <v>136</v>
      </c>
      <c r="V1428" t="s">
        <v>136</v>
      </c>
      <c r="W1428" t="s">
        <v>136</v>
      </c>
      <c r="X1428" t="s">
        <v>136</v>
      </c>
      <c r="Y1428" t="s">
        <v>3045</v>
      </c>
      <c r="Z1428" t="s">
        <v>136</v>
      </c>
      <c r="AA1428" t="s">
        <v>164</v>
      </c>
      <c r="AB1428" t="s">
        <v>165</v>
      </c>
      <c r="AC1428" t="s">
        <v>6872</v>
      </c>
      <c r="AD1428" t="s">
        <v>176</v>
      </c>
    </row>
    <row r="1429" spans="1:30">
      <c r="A1429" t="s">
        <v>6873</v>
      </c>
      <c r="B1429" t="s">
        <v>6873</v>
      </c>
      <c r="C1429" s="3">
        <v>1.666372</v>
      </c>
      <c r="D1429" s="3">
        <v>75</v>
      </c>
      <c r="E1429" s="3">
        <v>2.918859</v>
      </c>
      <c r="F1429" s="3">
        <v>116</v>
      </c>
      <c r="G1429" s="3">
        <v>1.733756</v>
      </c>
      <c r="H1429" s="3">
        <v>84</v>
      </c>
      <c r="I1429" s="3">
        <v>0</v>
      </c>
      <c r="J1429" s="3">
        <v>0</v>
      </c>
      <c r="K1429" s="3">
        <v>0.255142</v>
      </c>
      <c r="L1429" s="3">
        <v>14</v>
      </c>
      <c r="M1429" s="3">
        <v>0.181957</v>
      </c>
      <c r="N1429">
        <v>9</v>
      </c>
      <c r="O1429">
        <v>0.00010113074233086</v>
      </c>
      <c r="P1429">
        <v>-3.98310177406221</v>
      </c>
      <c r="Q1429" t="s">
        <v>131</v>
      </c>
      <c r="R1429" t="s">
        <v>136</v>
      </c>
      <c r="S1429" t="s">
        <v>136</v>
      </c>
      <c r="T1429" t="s">
        <v>1608</v>
      </c>
      <c r="U1429" t="s">
        <v>6874</v>
      </c>
      <c r="V1429" t="s">
        <v>136</v>
      </c>
      <c r="W1429" t="s">
        <v>305</v>
      </c>
      <c r="X1429" t="s">
        <v>142</v>
      </c>
      <c r="Y1429" t="s">
        <v>1377</v>
      </c>
      <c r="Z1429" t="s">
        <v>6875</v>
      </c>
      <c r="AA1429" t="s">
        <v>141</v>
      </c>
      <c r="AB1429" t="s">
        <v>142</v>
      </c>
      <c r="AC1429" t="s">
        <v>6876</v>
      </c>
      <c r="AD1429" t="s">
        <v>1612</v>
      </c>
    </row>
    <row r="1430" spans="1:30">
      <c r="A1430" t="s">
        <v>6877</v>
      </c>
      <c r="B1430" t="s">
        <v>6877</v>
      </c>
      <c r="C1430" s="3">
        <v>0.583459</v>
      </c>
      <c r="D1430" s="3">
        <v>50</v>
      </c>
      <c r="E1430" s="3">
        <v>0.096302</v>
      </c>
      <c r="F1430" s="3">
        <v>8</v>
      </c>
      <c r="G1430" s="3">
        <v>1.289871</v>
      </c>
      <c r="H1430" s="3">
        <v>117</v>
      </c>
      <c r="I1430" s="3">
        <v>35.782455</v>
      </c>
      <c r="J1430" s="3">
        <v>3279</v>
      </c>
      <c r="K1430" s="3">
        <v>5.641324</v>
      </c>
      <c r="L1430" s="3">
        <v>552</v>
      </c>
      <c r="M1430" s="3">
        <v>8.408696</v>
      </c>
      <c r="N1430">
        <v>742</v>
      </c>
      <c r="O1430" s="16">
        <v>1.81852879724829e-5</v>
      </c>
      <c r="P1430">
        <v>3.74246291257727</v>
      </c>
      <c r="Q1430" t="s">
        <v>157</v>
      </c>
      <c r="R1430" t="s">
        <v>136</v>
      </c>
      <c r="S1430" t="s">
        <v>136</v>
      </c>
      <c r="T1430" t="s">
        <v>6878</v>
      </c>
      <c r="U1430" t="s">
        <v>136</v>
      </c>
      <c r="V1430" t="s">
        <v>136</v>
      </c>
      <c r="W1430" t="s">
        <v>136</v>
      </c>
      <c r="X1430" t="s">
        <v>136</v>
      </c>
      <c r="Y1430" t="s">
        <v>6162</v>
      </c>
      <c r="Z1430" t="s">
        <v>6879</v>
      </c>
      <c r="AA1430" t="s">
        <v>164</v>
      </c>
      <c r="AB1430" t="s">
        <v>165</v>
      </c>
      <c r="AC1430" t="s">
        <v>6880</v>
      </c>
      <c r="AD1430" t="s">
        <v>6881</v>
      </c>
    </row>
    <row r="1431" spans="1:30">
      <c r="A1431" t="s">
        <v>6882</v>
      </c>
      <c r="B1431" t="s">
        <v>6882</v>
      </c>
      <c r="C1431" s="3">
        <v>0.508055</v>
      </c>
      <c r="D1431" s="3">
        <v>14</v>
      </c>
      <c r="E1431" s="3">
        <v>0.283783</v>
      </c>
      <c r="F1431" s="3">
        <v>7</v>
      </c>
      <c r="G1431" s="3">
        <v>0.428742</v>
      </c>
      <c r="H1431" s="3">
        <v>13</v>
      </c>
      <c r="I1431" s="3">
        <v>3.274403</v>
      </c>
      <c r="J1431" s="3">
        <v>94</v>
      </c>
      <c r="K1431" s="3">
        <v>10.691044</v>
      </c>
      <c r="L1431" s="3">
        <v>328</v>
      </c>
      <c r="M1431" s="3">
        <v>1.691351</v>
      </c>
      <c r="N1431">
        <v>47</v>
      </c>
      <c r="O1431">
        <v>0.00154298174973551</v>
      </c>
      <c r="P1431">
        <v>2.74800695550508</v>
      </c>
      <c r="Q1431" t="s">
        <v>157</v>
      </c>
      <c r="R1431" t="s">
        <v>136</v>
      </c>
      <c r="S1431" t="s">
        <v>136</v>
      </c>
      <c r="T1431" t="s">
        <v>6883</v>
      </c>
      <c r="U1431" t="s">
        <v>6884</v>
      </c>
      <c r="V1431" t="s">
        <v>136</v>
      </c>
      <c r="W1431" t="s">
        <v>399</v>
      </c>
      <c r="X1431" t="s">
        <v>342</v>
      </c>
      <c r="Y1431" t="s">
        <v>6885</v>
      </c>
      <c r="Z1431" t="s">
        <v>6886</v>
      </c>
      <c r="AA1431" t="s">
        <v>174</v>
      </c>
      <c r="AB1431" t="s">
        <v>171</v>
      </c>
      <c r="AC1431" t="s">
        <v>6887</v>
      </c>
      <c r="AD1431" t="s">
        <v>6888</v>
      </c>
    </row>
    <row r="1432" spans="1:30">
      <c r="A1432" t="s">
        <v>6889</v>
      </c>
      <c r="B1432" t="s">
        <v>6889</v>
      </c>
      <c r="C1432" s="3">
        <v>0.273036</v>
      </c>
      <c r="D1432" s="3">
        <v>18</v>
      </c>
      <c r="E1432" s="3">
        <v>0.035199</v>
      </c>
      <c r="F1432" s="3">
        <v>2</v>
      </c>
      <c r="G1432" s="3">
        <v>0.549708</v>
      </c>
      <c r="H1432" s="3">
        <v>38</v>
      </c>
      <c r="I1432" s="3">
        <v>10.196123</v>
      </c>
      <c r="J1432" s="3">
        <v>709</v>
      </c>
      <c r="K1432" s="3">
        <v>7.695151</v>
      </c>
      <c r="L1432" s="3">
        <v>572</v>
      </c>
      <c r="M1432" s="3">
        <v>4.664461</v>
      </c>
      <c r="N1432">
        <v>313</v>
      </c>
      <c r="O1432" s="16">
        <v>4.95371920001155e-8</v>
      </c>
      <c r="P1432">
        <v>3.92791536778118</v>
      </c>
      <c r="Q1432" t="s">
        <v>157</v>
      </c>
      <c r="R1432" t="s">
        <v>136</v>
      </c>
      <c r="S1432" t="s">
        <v>136</v>
      </c>
      <c r="T1432" t="s">
        <v>6890</v>
      </c>
      <c r="U1432" t="s">
        <v>136</v>
      </c>
      <c r="V1432" t="s">
        <v>136</v>
      </c>
      <c r="W1432" t="s">
        <v>136</v>
      </c>
      <c r="X1432" t="s">
        <v>136</v>
      </c>
      <c r="Y1432" t="s">
        <v>6891</v>
      </c>
      <c r="Z1432" t="s">
        <v>6892</v>
      </c>
      <c r="AA1432" t="s">
        <v>164</v>
      </c>
      <c r="AB1432" t="s">
        <v>165</v>
      </c>
      <c r="AC1432" t="s">
        <v>6893</v>
      </c>
      <c r="AD1432" t="s">
        <v>6894</v>
      </c>
    </row>
    <row r="1433" spans="1:30">
      <c r="A1433" t="s">
        <v>6895</v>
      </c>
      <c r="B1433" t="s">
        <v>6895</v>
      </c>
      <c r="C1433" s="3">
        <v>33.597645</v>
      </c>
      <c r="D1433" s="3">
        <v>1258</v>
      </c>
      <c r="E1433" s="3">
        <v>63.247059</v>
      </c>
      <c r="F1433" s="3">
        <v>2097</v>
      </c>
      <c r="G1433" s="3">
        <v>25.756245</v>
      </c>
      <c r="H1433" s="3">
        <v>1034</v>
      </c>
      <c r="I1433" s="3">
        <v>14.365544</v>
      </c>
      <c r="J1433" s="3">
        <v>584</v>
      </c>
      <c r="K1433" s="3">
        <v>7.010361</v>
      </c>
      <c r="L1433" s="3">
        <v>304</v>
      </c>
      <c r="M1433" s="3">
        <v>24.060305</v>
      </c>
      <c r="N1433">
        <v>941</v>
      </c>
      <c r="O1433">
        <v>0.00554806457646689</v>
      </c>
      <c r="P1433">
        <v>-2.15042569319628</v>
      </c>
      <c r="Q1433" t="s">
        <v>131</v>
      </c>
      <c r="R1433" t="s">
        <v>136</v>
      </c>
      <c r="S1433" t="s">
        <v>136</v>
      </c>
      <c r="T1433" t="s">
        <v>5749</v>
      </c>
      <c r="U1433" t="s">
        <v>6896</v>
      </c>
      <c r="V1433" t="s">
        <v>136</v>
      </c>
      <c r="W1433" t="s">
        <v>170</v>
      </c>
      <c r="X1433" t="s">
        <v>171</v>
      </c>
      <c r="Y1433" t="s">
        <v>172</v>
      </c>
      <c r="Z1433" t="s">
        <v>5751</v>
      </c>
      <c r="AA1433" t="s">
        <v>174</v>
      </c>
      <c r="AB1433" t="s">
        <v>171</v>
      </c>
      <c r="AC1433" t="s">
        <v>6897</v>
      </c>
      <c r="AD1433" t="s">
        <v>5753</v>
      </c>
    </row>
    <row r="1434" spans="1:30">
      <c r="A1434" t="s">
        <v>6898</v>
      </c>
      <c r="B1434" t="s">
        <v>6898</v>
      </c>
      <c r="C1434" s="3">
        <v>121.171188</v>
      </c>
      <c r="D1434" s="3">
        <v>7361</v>
      </c>
      <c r="E1434" s="3">
        <v>175.142487</v>
      </c>
      <c r="F1434" s="3">
        <v>9425</v>
      </c>
      <c r="G1434" s="3">
        <v>135.617035</v>
      </c>
      <c r="H1434" s="3">
        <v>8833</v>
      </c>
      <c r="I1434" s="3">
        <v>36.920467</v>
      </c>
      <c r="J1434" s="3">
        <v>2433</v>
      </c>
      <c r="K1434" s="3">
        <v>34.804115</v>
      </c>
      <c r="L1434" s="3">
        <v>2449</v>
      </c>
      <c r="M1434" s="3">
        <v>86.351242</v>
      </c>
      <c r="N1434">
        <v>5477</v>
      </c>
      <c r="O1434">
        <v>0.00121929429268235</v>
      </c>
      <c r="P1434">
        <v>-2.11524972975596</v>
      </c>
      <c r="Q1434" t="s">
        <v>131</v>
      </c>
      <c r="R1434" t="s">
        <v>325</v>
      </c>
      <c r="S1434" t="s">
        <v>326</v>
      </c>
      <c r="T1434" t="s">
        <v>6899</v>
      </c>
      <c r="U1434" t="s">
        <v>6900</v>
      </c>
      <c r="V1434" t="s">
        <v>136</v>
      </c>
      <c r="W1434" t="s">
        <v>190</v>
      </c>
      <c r="X1434" t="s">
        <v>191</v>
      </c>
      <c r="Y1434" t="s">
        <v>181</v>
      </c>
      <c r="Z1434" t="s">
        <v>6901</v>
      </c>
      <c r="AA1434" t="s">
        <v>83</v>
      </c>
      <c r="AB1434" t="s">
        <v>191</v>
      </c>
      <c r="AC1434" t="s">
        <v>6902</v>
      </c>
      <c r="AD1434" t="s">
        <v>6903</v>
      </c>
    </row>
    <row r="1435" spans="1:30">
      <c r="A1435" t="s">
        <v>6904</v>
      </c>
      <c r="B1435" t="s">
        <v>6904</v>
      </c>
      <c r="C1435" s="3">
        <v>34.315334</v>
      </c>
      <c r="D1435" s="3">
        <v>1326</v>
      </c>
      <c r="E1435" s="3">
        <v>12.285985</v>
      </c>
      <c r="F1435" s="3">
        <v>421</v>
      </c>
      <c r="G1435" s="3">
        <v>27.328743</v>
      </c>
      <c r="H1435" s="3">
        <v>1133</v>
      </c>
      <c r="I1435" s="3">
        <v>1.929087</v>
      </c>
      <c r="J1435" s="3">
        <v>81</v>
      </c>
      <c r="K1435" s="3">
        <v>1.755197</v>
      </c>
      <c r="L1435" s="3">
        <v>79</v>
      </c>
      <c r="M1435" s="3">
        <v>1.17477</v>
      </c>
      <c r="N1435">
        <v>48</v>
      </c>
      <c r="O1435" s="16">
        <v>5.69798452970826e-31</v>
      </c>
      <c r="P1435">
        <v>-4.40819106610923</v>
      </c>
      <c r="Q1435" t="s">
        <v>131</v>
      </c>
      <c r="R1435" t="s">
        <v>254</v>
      </c>
      <c r="S1435" t="s">
        <v>255</v>
      </c>
      <c r="T1435" t="s">
        <v>6905</v>
      </c>
      <c r="U1435" t="s">
        <v>6906</v>
      </c>
      <c r="V1435" t="s">
        <v>136</v>
      </c>
      <c r="W1435" t="s">
        <v>594</v>
      </c>
      <c r="X1435" t="s">
        <v>165</v>
      </c>
      <c r="Y1435" t="s">
        <v>6907</v>
      </c>
      <c r="Z1435" t="s">
        <v>6908</v>
      </c>
      <c r="AA1435" t="s">
        <v>164</v>
      </c>
      <c r="AB1435" t="s">
        <v>165</v>
      </c>
      <c r="AC1435" t="s">
        <v>6909</v>
      </c>
      <c r="AD1435" t="s">
        <v>6910</v>
      </c>
    </row>
    <row r="1436" spans="1:30">
      <c r="A1436" t="s">
        <v>6911</v>
      </c>
      <c r="B1436" t="s">
        <v>6911</v>
      </c>
      <c r="C1436" s="3">
        <v>0.11503</v>
      </c>
      <c r="D1436" s="3">
        <v>12</v>
      </c>
      <c r="E1436" s="3">
        <v>0.07597</v>
      </c>
      <c r="F1436" s="3">
        <v>7</v>
      </c>
      <c r="G1436" s="3">
        <v>0.297389</v>
      </c>
      <c r="H1436" s="3">
        <v>32</v>
      </c>
      <c r="I1436" s="3">
        <v>0.575186</v>
      </c>
      <c r="J1436" s="3">
        <v>62</v>
      </c>
      <c r="K1436" s="3">
        <v>18.447876</v>
      </c>
      <c r="L1436" s="3">
        <v>2094</v>
      </c>
      <c r="M1436" s="3">
        <v>0.52116</v>
      </c>
      <c r="N1436">
        <v>54</v>
      </c>
      <c r="O1436">
        <v>0.000700364056072387</v>
      </c>
      <c r="P1436">
        <v>3.93057041529801</v>
      </c>
      <c r="Q1436" t="s">
        <v>157</v>
      </c>
      <c r="R1436" t="s">
        <v>325</v>
      </c>
      <c r="S1436" t="s">
        <v>326</v>
      </c>
      <c r="T1436" t="s">
        <v>2834</v>
      </c>
      <c r="U1436" t="s">
        <v>6912</v>
      </c>
      <c r="V1436" t="s">
        <v>955</v>
      </c>
      <c r="W1436" t="s">
        <v>136</v>
      </c>
      <c r="X1436" t="s">
        <v>136</v>
      </c>
      <c r="Y1436" t="s">
        <v>352</v>
      </c>
      <c r="Z1436" t="s">
        <v>6913</v>
      </c>
      <c r="AA1436" t="s">
        <v>164</v>
      </c>
      <c r="AB1436" t="s">
        <v>165</v>
      </c>
      <c r="AC1436" t="s">
        <v>6914</v>
      </c>
      <c r="AD1436" t="s">
        <v>195</v>
      </c>
    </row>
    <row r="1437" spans="1:30">
      <c r="A1437" t="s">
        <v>6915</v>
      </c>
      <c r="B1437" t="s">
        <v>6915</v>
      </c>
      <c r="C1437" s="3">
        <v>0.198113</v>
      </c>
      <c r="D1437" s="3">
        <v>16</v>
      </c>
      <c r="E1437" s="3">
        <v>0.024756</v>
      </c>
      <c r="F1437" s="3">
        <v>2</v>
      </c>
      <c r="G1437" s="3">
        <v>0.264349</v>
      </c>
      <c r="H1437" s="3">
        <v>23</v>
      </c>
      <c r="I1437" s="3">
        <v>1.992286</v>
      </c>
      <c r="J1437" s="3">
        <v>175</v>
      </c>
      <c r="K1437" s="3">
        <v>1.194905</v>
      </c>
      <c r="L1437" s="3">
        <v>112</v>
      </c>
      <c r="M1437" s="3">
        <v>1.047542</v>
      </c>
      <c r="N1437">
        <v>89</v>
      </c>
      <c r="O1437">
        <v>0.00115513361080467</v>
      </c>
      <c r="P1437">
        <v>2.42112902750519</v>
      </c>
      <c r="Q1437" t="s">
        <v>157</v>
      </c>
      <c r="R1437" t="s">
        <v>136</v>
      </c>
      <c r="S1437" t="s">
        <v>136</v>
      </c>
      <c r="T1437" t="s">
        <v>136</v>
      </c>
      <c r="U1437" t="s">
        <v>136</v>
      </c>
      <c r="V1437" t="s">
        <v>136</v>
      </c>
      <c r="W1437" t="s">
        <v>136</v>
      </c>
      <c r="X1437" t="s">
        <v>136</v>
      </c>
      <c r="Y1437" t="s">
        <v>6916</v>
      </c>
      <c r="Z1437" t="s">
        <v>136</v>
      </c>
      <c r="AA1437" t="s">
        <v>164</v>
      </c>
      <c r="AB1437" t="s">
        <v>165</v>
      </c>
      <c r="AC1437" t="s">
        <v>6917</v>
      </c>
      <c r="AD1437" t="s">
        <v>136</v>
      </c>
    </row>
    <row r="1438" spans="1:30">
      <c r="A1438" t="s">
        <v>6918</v>
      </c>
      <c r="B1438" t="s">
        <v>6918</v>
      </c>
      <c r="C1438" s="3">
        <v>9.16034</v>
      </c>
      <c r="D1438" s="3">
        <v>262</v>
      </c>
      <c r="E1438" s="3">
        <v>13.790491</v>
      </c>
      <c r="F1438" s="3">
        <v>349</v>
      </c>
      <c r="G1438" s="3">
        <v>10.348988</v>
      </c>
      <c r="H1438" s="3">
        <v>317</v>
      </c>
      <c r="I1438" s="3">
        <v>0.136646</v>
      </c>
      <c r="J1438" s="3">
        <v>5</v>
      </c>
      <c r="K1438" s="3">
        <v>0.276885</v>
      </c>
      <c r="L1438" s="3">
        <v>10</v>
      </c>
      <c r="M1438" s="3">
        <v>0.764915</v>
      </c>
      <c r="N1438">
        <v>23</v>
      </c>
      <c r="O1438" s="16">
        <v>2.78033061971381e-12</v>
      </c>
      <c r="P1438">
        <v>-5.15107207568098</v>
      </c>
      <c r="Q1438" t="s">
        <v>131</v>
      </c>
      <c r="R1438" t="s">
        <v>136</v>
      </c>
      <c r="S1438" t="s">
        <v>136</v>
      </c>
      <c r="T1438" t="s">
        <v>1879</v>
      </c>
      <c r="U1438" t="s">
        <v>136</v>
      </c>
      <c r="V1438" t="s">
        <v>136</v>
      </c>
      <c r="W1438" t="s">
        <v>371</v>
      </c>
      <c r="X1438" t="s">
        <v>293</v>
      </c>
      <c r="Y1438" t="s">
        <v>136</v>
      </c>
      <c r="Z1438" t="s">
        <v>4842</v>
      </c>
      <c r="AA1438" t="s">
        <v>374</v>
      </c>
      <c r="AB1438" t="s">
        <v>367</v>
      </c>
      <c r="AC1438" t="s">
        <v>6919</v>
      </c>
      <c r="AD1438" t="s">
        <v>1883</v>
      </c>
    </row>
    <row r="1439" spans="1:30">
      <c r="A1439" t="s">
        <v>6920</v>
      </c>
      <c r="B1439" t="s">
        <v>6920</v>
      </c>
      <c r="C1439" s="3">
        <v>41.044167</v>
      </c>
      <c r="D1439" s="3">
        <v>1285</v>
      </c>
      <c r="E1439" s="3">
        <v>38.249149</v>
      </c>
      <c r="F1439" s="3">
        <v>1061</v>
      </c>
      <c r="G1439" s="3">
        <v>40.327549</v>
      </c>
      <c r="H1439" s="3">
        <v>1354</v>
      </c>
      <c r="I1439" s="3">
        <v>12.127722</v>
      </c>
      <c r="J1439" s="3">
        <v>412</v>
      </c>
      <c r="K1439" s="3">
        <v>12.85616</v>
      </c>
      <c r="L1439" s="3">
        <v>466</v>
      </c>
      <c r="M1439" s="3">
        <v>17.776329</v>
      </c>
      <c r="N1439">
        <v>581</v>
      </c>
      <c r="O1439" s="16">
        <v>2.20376812292267e-6</v>
      </c>
      <c r="P1439">
        <v>-2.1345947013454</v>
      </c>
      <c r="Q1439" t="s">
        <v>131</v>
      </c>
      <c r="R1439" t="s">
        <v>316</v>
      </c>
      <c r="S1439" t="s">
        <v>317</v>
      </c>
      <c r="T1439" t="s">
        <v>6921</v>
      </c>
      <c r="U1439" t="s">
        <v>6922</v>
      </c>
      <c r="V1439" t="s">
        <v>6923</v>
      </c>
      <c r="W1439" t="s">
        <v>316</v>
      </c>
      <c r="X1439" t="s">
        <v>317</v>
      </c>
      <c r="Y1439" t="s">
        <v>6924</v>
      </c>
      <c r="Z1439" t="s">
        <v>6925</v>
      </c>
      <c r="AA1439" t="s">
        <v>3882</v>
      </c>
      <c r="AB1439" t="s">
        <v>317</v>
      </c>
      <c r="AC1439" t="s">
        <v>6926</v>
      </c>
      <c r="AD1439" t="s">
        <v>6927</v>
      </c>
    </row>
    <row r="1440" spans="1:30">
      <c r="A1440" t="s">
        <v>6928</v>
      </c>
      <c r="B1440" t="s">
        <v>6928</v>
      </c>
      <c r="C1440" s="3">
        <v>28.87834</v>
      </c>
      <c r="D1440" s="3">
        <v>1882</v>
      </c>
      <c r="E1440" s="3">
        <v>33.977005</v>
      </c>
      <c r="F1440" s="3">
        <v>1962</v>
      </c>
      <c r="G1440" s="3">
        <v>38.717159</v>
      </c>
      <c r="H1440" s="3">
        <v>2705</v>
      </c>
      <c r="I1440" s="3">
        <v>10.832331</v>
      </c>
      <c r="J1440" s="3">
        <v>766</v>
      </c>
      <c r="K1440" s="3">
        <v>6.605623</v>
      </c>
      <c r="L1440" s="3">
        <v>499</v>
      </c>
      <c r="M1440" s="3">
        <v>17.100122</v>
      </c>
      <c r="N1440">
        <v>1164</v>
      </c>
      <c r="O1440">
        <v>0.000126248425790938</v>
      </c>
      <c r="P1440">
        <v>-2.1952972241272</v>
      </c>
      <c r="Q1440" t="s">
        <v>131</v>
      </c>
      <c r="R1440" t="s">
        <v>136</v>
      </c>
      <c r="S1440" t="s">
        <v>136</v>
      </c>
      <c r="T1440" t="s">
        <v>6929</v>
      </c>
      <c r="U1440" t="s">
        <v>6930</v>
      </c>
      <c r="V1440" t="s">
        <v>136</v>
      </c>
      <c r="W1440" t="s">
        <v>136</v>
      </c>
      <c r="X1440" t="s">
        <v>136</v>
      </c>
      <c r="Y1440" t="s">
        <v>711</v>
      </c>
      <c r="Z1440" t="s">
        <v>6931</v>
      </c>
      <c r="AA1440" t="s">
        <v>164</v>
      </c>
      <c r="AB1440" t="s">
        <v>165</v>
      </c>
      <c r="AC1440" t="s">
        <v>6932</v>
      </c>
      <c r="AD1440" t="s">
        <v>6933</v>
      </c>
    </row>
    <row r="1441" spans="1:30">
      <c r="A1441" t="s">
        <v>6934</v>
      </c>
      <c r="B1441" t="s">
        <v>6934</v>
      </c>
      <c r="C1441" s="3">
        <v>0.486071</v>
      </c>
      <c r="D1441" s="3">
        <v>38</v>
      </c>
      <c r="E1441" s="3">
        <v>0.13669</v>
      </c>
      <c r="F1441" s="3">
        <v>10</v>
      </c>
      <c r="G1441" s="3">
        <v>0.594549</v>
      </c>
      <c r="H1441" s="3">
        <v>49</v>
      </c>
      <c r="I1441" s="3">
        <v>3.055412</v>
      </c>
      <c r="J1441" s="3">
        <v>255</v>
      </c>
      <c r="K1441" s="3">
        <v>12.270343</v>
      </c>
      <c r="L1441" s="3">
        <v>1091</v>
      </c>
      <c r="M1441" s="3">
        <v>1.025941</v>
      </c>
      <c r="N1441">
        <v>83</v>
      </c>
      <c r="O1441">
        <v>0.00151077477031771</v>
      </c>
      <c r="P1441">
        <v>2.90828059169495</v>
      </c>
      <c r="Q1441" t="s">
        <v>157</v>
      </c>
      <c r="R1441" t="s">
        <v>136</v>
      </c>
      <c r="S1441" t="s">
        <v>136</v>
      </c>
      <c r="T1441" t="s">
        <v>252</v>
      </c>
      <c r="U1441" t="s">
        <v>6935</v>
      </c>
      <c r="V1441" t="s">
        <v>136</v>
      </c>
      <c r="W1441" t="s">
        <v>254</v>
      </c>
      <c r="X1441" t="s">
        <v>255</v>
      </c>
      <c r="Y1441" t="s">
        <v>256</v>
      </c>
      <c r="Z1441" t="s">
        <v>136</v>
      </c>
      <c r="AA1441" t="s">
        <v>164</v>
      </c>
      <c r="AB1441" t="s">
        <v>165</v>
      </c>
      <c r="AC1441" t="s">
        <v>6936</v>
      </c>
      <c r="AD1441" t="s">
        <v>258</v>
      </c>
    </row>
    <row r="1442" spans="1:30">
      <c r="A1442" t="s">
        <v>6937</v>
      </c>
      <c r="B1442" t="s">
        <v>6937</v>
      </c>
      <c r="C1442" s="3">
        <v>13.06883</v>
      </c>
      <c r="D1442" s="3">
        <v>366</v>
      </c>
      <c r="E1442" s="3">
        <v>46.7589</v>
      </c>
      <c r="F1442" s="3">
        <v>1160</v>
      </c>
      <c r="G1442" s="3">
        <v>10.675587</v>
      </c>
      <c r="H1442" s="3">
        <v>321</v>
      </c>
      <c r="I1442" s="3">
        <v>6.504805</v>
      </c>
      <c r="J1442" s="3">
        <v>198</v>
      </c>
      <c r="K1442" s="3">
        <v>7.487669</v>
      </c>
      <c r="L1442" s="3">
        <v>243</v>
      </c>
      <c r="M1442" s="3">
        <v>5.149645</v>
      </c>
      <c r="N1442">
        <v>151</v>
      </c>
      <c r="O1442">
        <v>0.00173916885066415</v>
      </c>
      <c r="P1442">
        <v>-2.64747915534712</v>
      </c>
      <c r="Q1442" t="s">
        <v>131</v>
      </c>
      <c r="R1442" t="s">
        <v>136</v>
      </c>
      <c r="S1442" t="s">
        <v>136</v>
      </c>
      <c r="T1442" t="s">
        <v>2881</v>
      </c>
      <c r="U1442" t="s">
        <v>136</v>
      </c>
      <c r="V1442" t="s">
        <v>136</v>
      </c>
      <c r="W1442" t="s">
        <v>136</v>
      </c>
      <c r="X1442" t="s">
        <v>136</v>
      </c>
      <c r="Y1442" t="s">
        <v>2882</v>
      </c>
      <c r="Z1442" t="s">
        <v>3275</v>
      </c>
      <c r="AA1442" t="s">
        <v>164</v>
      </c>
      <c r="AB1442" t="s">
        <v>165</v>
      </c>
      <c r="AC1442" t="s">
        <v>4588</v>
      </c>
      <c r="AD1442" t="s">
        <v>2885</v>
      </c>
    </row>
    <row r="1443" spans="1:30">
      <c r="A1443" t="s">
        <v>6938</v>
      </c>
      <c r="B1443" t="s">
        <v>6938</v>
      </c>
      <c r="C1443" s="3">
        <v>12.543807</v>
      </c>
      <c r="D1443" s="3">
        <v>570</v>
      </c>
      <c r="E1443" s="3">
        <v>10.328327</v>
      </c>
      <c r="F1443" s="3">
        <v>416</v>
      </c>
      <c r="G1443" s="3">
        <v>14.888249</v>
      </c>
      <c r="H1443" s="3">
        <v>725</v>
      </c>
      <c r="I1443" s="3">
        <v>5.185661</v>
      </c>
      <c r="J1443" s="3">
        <v>256</v>
      </c>
      <c r="K1443" s="3">
        <v>3.525974</v>
      </c>
      <c r="L1443" s="3">
        <v>186</v>
      </c>
      <c r="M1443" s="3">
        <v>4.747281</v>
      </c>
      <c r="N1443">
        <v>225</v>
      </c>
      <c r="O1443" s="16">
        <v>4.98687412108229e-8</v>
      </c>
      <c r="P1443">
        <v>-2.12678380433425</v>
      </c>
      <c r="Q1443" t="s">
        <v>131</v>
      </c>
      <c r="R1443" t="s">
        <v>561</v>
      </c>
      <c r="S1443" t="s">
        <v>562</v>
      </c>
      <c r="T1443" t="s">
        <v>563</v>
      </c>
      <c r="U1443" t="s">
        <v>6939</v>
      </c>
      <c r="V1443" t="s">
        <v>3749</v>
      </c>
      <c r="W1443" t="s">
        <v>136</v>
      </c>
      <c r="X1443" t="s">
        <v>136</v>
      </c>
      <c r="Y1443" t="s">
        <v>565</v>
      </c>
      <c r="Z1443" t="s">
        <v>6940</v>
      </c>
      <c r="AA1443" t="s">
        <v>164</v>
      </c>
      <c r="AB1443" t="s">
        <v>165</v>
      </c>
      <c r="AC1443" t="s">
        <v>6941</v>
      </c>
      <c r="AD1443" t="s">
        <v>144</v>
      </c>
    </row>
    <row r="1444" spans="1:30">
      <c r="A1444" t="s">
        <v>6942</v>
      </c>
      <c r="B1444" t="s">
        <v>136</v>
      </c>
      <c r="C1444" s="3">
        <v>0.764714</v>
      </c>
      <c r="D1444" s="3">
        <v>35</v>
      </c>
      <c r="E1444" s="3">
        <v>2.184928</v>
      </c>
      <c r="F1444" s="3">
        <v>80</v>
      </c>
      <c r="G1444" s="3">
        <v>0.664641</v>
      </c>
      <c r="H1444" s="3">
        <v>32</v>
      </c>
      <c r="I1444" s="3">
        <v>0.109783</v>
      </c>
      <c r="J1444" s="3">
        <v>6</v>
      </c>
      <c r="K1444" s="3">
        <v>0.406347</v>
      </c>
      <c r="L1444" s="3">
        <v>22</v>
      </c>
      <c r="M1444" s="3">
        <v>0.055308</v>
      </c>
      <c r="N1444">
        <v>3</v>
      </c>
      <c r="O1444">
        <v>0.00371510057715196</v>
      </c>
      <c r="P1444">
        <v>-2.99016531992376</v>
      </c>
      <c r="Q1444" t="s">
        <v>131</v>
      </c>
      <c r="R1444" t="s">
        <v>136</v>
      </c>
      <c r="S1444" t="s">
        <v>136</v>
      </c>
      <c r="T1444" t="s">
        <v>136</v>
      </c>
      <c r="U1444" t="s">
        <v>136</v>
      </c>
      <c r="V1444" t="s">
        <v>136</v>
      </c>
      <c r="W1444" t="s">
        <v>136</v>
      </c>
      <c r="X1444" t="s">
        <v>136</v>
      </c>
      <c r="Y1444" t="s">
        <v>136</v>
      </c>
      <c r="Z1444" t="s">
        <v>136</v>
      </c>
      <c r="AA1444" t="s">
        <v>136</v>
      </c>
      <c r="AB1444" t="s">
        <v>136</v>
      </c>
      <c r="AC1444" t="s">
        <v>136</v>
      </c>
      <c r="AD1444" t="s">
        <v>136</v>
      </c>
    </row>
    <row r="1445" spans="1:30">
      <c r="A1445" t="s">
        <v>6943</v>
      </c>
      <c r="B1445" t="s">
        <v>6943</v>
      </c>
      <c r="C1445" s="3">
        <v>0.305152</v>
      </c>
      <c r="D1445" s="3">
        <v>28</v>
      </c>
      <c r="E1445" s="3">
        <v>0.448865</v>
      </c>
      <c r="F1445" s="3">
        <v>37</v>
      </c>
      <c r="G1445" s="3">
        <v>0.506162</v>
      </c>
      <c r="H1445" s="3">
        <v>50</v>
      </c>
      <c r="I1445" s="3">
        <v>0.065784</v>
      </c>
      <c r="J1445" s="3">
        <v>7</v>
      </c>
      <c r="K1445" s="3">
        <v>0.140174</v>
      </c>
      <c r="L1445" s="3">
        <v>15</v>
      </c>
      <c r="M1445" s="3">
        <v>0.0779</v>
      </c>
      <c r="N1445">
        <v>8</v>
      </c>
      <c r="O1445">
        <v>0.000995618827267782</v>
      </c>
      <c r="P1445">
        <v>-2.63274028401731</v>
      </c>
      <c r="Q1445" t="s">
        <v>131</v>
      </c>
      <c r="R1445" t="s">
        <v>254</v>
      </c>
      <c r="S1445" t="s">
        <v>255</v>
      </c>
      <c r="T1445" t="s">
        <v>2185</v>
      </c>
      <c r="U1445" t="s">
        <v>6944</v>
      </c>
      <c r="V1445" t="s">
        <v>264</v>
      </c>
      <c r="W1445" t="s">
        <v>190</v>
      </c>
      <c r="X1445" t="s">
        <v>191</v>
      </c>
      <c r="Y1445" t="s">
        <v>1318</v>
      </c>
      <c r="Z1445" t="s">
        <v>2516</v>
      </c>
      <c r="AA1445" t="s">
        <v>164</v>
      </c>
      <c r="AB1445" t="s">
        <v>165</v>
      </c>
      <c r="AC1445" t="s">
        <v>6945</v>
      </c>
      <c r="AD1445" t="s">
        <v>2189</v>
      </c>
    </row>
    <row r="1446" spans="1:30">
      <c r="A1446" t="s">
        <v>6946</v>
      </c>
      <c r="B1446" t="s">
        <v>136</v>
      </c>
      <c r="C1446" s="3">
        <v>1.838835</v>
      </c>
      <c r="D1446" s="3">
        <v>56</v>
      </c>
      <c r="E1446" s="3">
        <v>1.78809</v>
      </c>
      <c r="F1446" s="3">
        <v>48</v>
      </c>
      <c r="G1446" s="3">
        <v>4.544673</v>
      </c>
      <c r="H1446" s="3">
        <v>147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>
        <v>0</v>
      </c>
      <c r="O1446" s="16">
        <v>4.06634902886134e-11</v>
      </c>
      <c r="P1446">
        <v>-7.63443197787058</v>
      </c>
      <c r="Q1446" t="s">
        <v>131</v>
      </c>
      <c r="R1446" t="s">
        <v>136</v>
      </c>
      <c r="S1446" t="s">
        <v>136</v>
      </c>
      <c r="T1446" t="s">
        <v>6947</v>
      </c>
      <c r="U1446" t="s">
        <v>6948</v>
      </c>
      <c r="V1446" t="s">
        <v>136</v>
      </c>
      <c r="W1446" t="s">
        <v>594</v>
      </c>
      <c r="X1446" t="s">
        <v>165</v>
      </c>
      <c r="Y1446" t="s">
        <v>136</v>
      </c>
      <c r="Z1446" t="s">
        <v>136</v>
      </c>
      <c r="AA1446" t="s">
        <v>164</v>
      </c>
      <c r="AB1446" t="s">
        <v>165</v>
      </c>
      <c r="AC1446" t="s">
        <v>6949</v>
      </c>
      <c r="AD1446" t="s">
        <v>2310</v>
      </c>
    </row>
    <row r="1447" spans="1:30">
      <c r="A1447" t="s">
        <v>6950</v>
      </c>
      <c r="B1447" t="s">
        <v>6950</v>
      </c>
      <c r="C1447" s="3">
        <v>8.049877</v>
      </c>
      <c r="D1447" s="3">
        <v>360</v>
      </c>
      <c r="E1447" s="3">
        <v>21.907681</v>
      </c>
      <c r="F1447" s="3">
        <v>867</v>
      </c>
      <c r="G1447" s="3">
        <v>8.7507</v>
      </c>
      <c r="H1447" s="3">
        <v>419</v>
      </c>
      <c r="I1447" s="3">
        <v>1.34239</v>
      </c>
      <c r="J1447" s="3">
        <v>65</v>
      </c>
      <c r="K1447" s="3">
        <v>0.806035</v>
      </c>
      <c r="L1447" s="3">
        <v>42</v>
      </c>
      <c r="M1447" s="3">
        <v>0.763732</v>
      </c>
      <c r="N1447">
        <v>36</v>
      </c>
      <c r="O1447" s="16">
        <v>1.83767675340254e-9</v>
      </c>
      <c r="P1447">
        <v>-4.37167211597531</v>
      </c>
      <c r="Q1447" t="s">
        <v>131</v>
      </c>
      <c r="R1447" t="s">
        <v>136</v>
      </c>
      <c r="S1447" t="s">
        <v>136</v>
      </c>
      <c r="T1447" t="s">
        <v>865</v>
      </c>
      <c r="U1447" t="s">
        <v>6951</v>
      </c>
      <c r="V1447" t="s">
        <v>136</v>
      </c>
      <c r="W1447" t="s">
        <v>305</v>
      </c>
      <c r="X1447" t="s">
        <v>142</v>
      </c>
      <c r="Y1447" t="s">
        <v>1377</v>
      </c>
      <c r="Z1447" t="s">
        <v>6952</v>
      </c>
      <c r="AA1447" t="s">
        <v>141</v>
      </c>
      <c r="AB1447" t="s">
        <v>142</v>
      </c>
      <c r="AC1447" t="s">
        <v>6953</v>
      </c>
      <c r="AD1447" t="s">
        <v>281</v>
      </c>
    </row>
    <row r="1448" spans="1:30">
      <c r="A1448" t="s">
        <v>6954</v>
      </c>
      <c r="B1448" t="s">
        <v>6954</v>
      </c>
      <c r="C1448" s="3">
        <v>1.983382</v>
      </c>
      <c r="D1448" s="3">
        <v>274</v>
      </c>
      <c r="E1448" s="3">
        <v>0.432551</v>
      </c>
      <c r="F1448" s="3">
        <v>53</v>
      </c>
      <c r="G1448" s="3">
        <v>1.887412</v>
      </c>
      <c r="H1448" s="3">
        <v>279</v>
      </c>
      <c r="I1448" s="3">
        <v>19.210707</v>
      </c>
      <c r="J1448" s="3">
        <v>2873</v>
      </c>
      <c r="K1448" s="3">
        <v>16.165962</v>
      </c>
      <c r="L1448" s="3">
        <v>2582</v>
      </c>
      <c r="M1448" s="3">
        <v>5.019769</v>
      </c>
      <c r="N1448">
        <v>723</v>
      </c>
      <c r="O1448" s="16">
        <v>9.41575903599772e-5</v>
      </c>
      <c r="P1448">
        <v>2.57484800868667</v>
      </c>
      <c r="Q1448" t="s">
        <v>157</v>
      </c>
      <c r="R1448" t="s">
        <v>136</v>
      </c>
      <c r="S1448" t="s">
        <v>136</v>
      </c>
      <c r="T1448" t="s">
        <v>6955</v>
      </c>
      <c r="U1448" t="s">
        <v>136</v>
      </c>
      <c r="V1448" t="s">
        <v>136</v>
      </c>
      <c r="W1448" t="s">
        <v>254</v>
      </c>
      <c r="X1448" t="s">
        <v>255</v>
      </c>
      <c r="Y1448" t="s">
        <v>6956</v>
      </c>
      <c r="Z1448" t="s">
        <v>6957</v>
      </c>
      <c r="AA1448" t="s">
        <v>164</v>
      </c>
      <c r="AB1448" t="s">
        <v>165</v>
      </c>
      <c r="AC1448" t="s">
        <v>6958</v>
      </c>
      <c r="AD1448" t="s">
        <v>6959</v>
      </c>
    </row>
    <row r="1449" spans="1:30">
      <c r="A1449" t="s">
        <v>6960</v>
      </c>
      <c r="B1449" t="s">
        <v>136</v>
      </c>
      <c r="C1449" s="3">
        <v>2.504883</v>
      </c>
      <c r="D1449" s="3">
        <v>114</v>
      </c>
      <c r="E1449" s="3">
        <v>0.369637</v>
      </c>
      <c r="F1449" s="3">
        <v>17</v>
      </c>
      <c r="G1449" s="3">
        <v>2.266997</v>
      </c>
      <c r="H1449" s="3">
        <v>112</v>
      </c>
      <c r="I1449" s="3">
        <v>23.160302</v>
      </c>
      <c r="J1449" s="3">
        <v>1145</v>
      </c>
      <c r="K1449" s="3">
        <v>28.496308</v>
      </c>
      <c r="L1449" s="3">
        <v>1488</v>
      </c>
      <c r="M1449" s="3">
        <v>10.505263</v>
      </c>
      <c r="N1449">
        <v>492</v>
      </c>
      <c r="O1449" s="16">
        <v>5.53921073699704e-6</v>
      </c>
      <c r="P1449">
        <v>2.92678913619494</v>
      </c>
      <c r="Q1449" t="s">
        <v>157</v>
      </c>
      <c r="R1449" t="s">
        <v>170</v>
      </c>
      <c r="S1449" t="s">
        <v>171</v>
      </c>
      <c r="T1449" t="s">
        <v>870</v>
      </c>
      <c r="U1449" t="s">
        <v>6961</v>
      </c>
      <c r="V1449" t="s">
        <v>684</v>
      </c>
      <c r="W1449" t="s">
        <v>872</v>
      </c>
      <c r="X1449" t="s">
        <v>873</v>
      </c>
      <c r="Y1449" t="s">
        <v>874</v>
      </c>
      <c r="Z1449" t="s">
        <v>6962</v>
      </c>
      <c r="AA1449" t="s">
        <v>136</v>
      </c>
      <c r="AB1449" t="s">
        <v>136</v>
      </c>
      <c r="AC1449" t="s">
        <v>6963</v>
      </c>
      <c r="AD1449" t="s">
        <v>877</v>
      </c>
    </row>
    <row r="1450" spans="1:30">
      <c r="A1450" t="s">
        <v>6964</v>
      </c>
      <c r="B1450" t="s">
        <v>6964</v>
      </c>
      <c r="C1450" s="3">
        <v>97.833443</v>
      </c>
      <c r="D1450" s="3">
        <v>4194</v>
      </c>
      <c r="E1450" s="3">
        <v>264.446198</v>
      </c>
      <c r="F1450" s="3">
        <v>10041</v>
      </c>
      <c r="G1450" s="3">
        <v>126.501656</v>
      </c>
      <c r="H1450" s="3">
        <v>5814</v>
      </c>
      <c r="I1450" s="3">
        <v>20.287029</v>
      </c>
      <c r="J1450" s="3">
        <v>944</v>
      </c>
      <c r="K1450" s="3">
        <v>29.728649</v>
      </c>
      <c r="L1450" s="3">
        <v>1476</v>
      </c>
      <c r="M1450" s="3">
        <v>72.387482</v>
      </c>
      <c r="N1450">
        <v>3240</v>
      </c>
      <c r="O1450">
        <v>0.00101780058891119</v>
      </c>
      <c r="P1450">
        <v>-2.65981161992039</v>
      </c>
      <c r="Q1450" t="s">
        <v>131</v>
      </c>
      <c r="R1450" t="s">
        <v>136</v>
      </c>
      <c r="S1450" t="s">
        <v>136</v>
      </c>
      <c r="T1450" t="s">
        <v>6965</v>
      </c>
      <c r="U1450" t="s">
        <v>6966</v>
      </c>
      <c r="V1450" t="s">
        <v>2025</v>
      </c>
      <c r="W1450" t="s">
        <v>232</v>
      </c>
      <c r="X1450" t="s">
        <v>233</v>
      </c>
      <c r="Y1450" t="s">
        <v>2026</v>
      </c>
      <c r="Z1450" t="s">
        <v>2027</v>
      </c>
      <c r="AA1450" t="s">
        <v>237</v>
      </c>
      <c r="AB1450" t="s">
        <v>233</v>
      </c>
      <c r="AC1450" t="s">
        <v>6967</v>
      </c>
      <c r="AD1450" t="s">
        <v>6968</v>
      </c>
    </row>
    <row r="1451" spans="1:30">
      <c r="A1451" t="s">
        <v>6969</v>
      </c>
      <c r="B1451" t="s">
        <v>6969</v>
      </c>
      <c r="C1451" s="3">
        <v>31.976038</v>
      </c>
      <c r="D1451" s="3">
        <v>1086</v>
      </c>
      <c r="E1451" s="3">
        <v>76.051842</v>
      </c>
      <c r="F1451" s="3">
        <v>2287</v>
      </c>
      <c r="G1451" s="3">
        <v>32.080463</v>
      </c>
      <c r="H1451" s="3">
        <v>1168</v>
      </c>
      <c r="I1451" s="3">
        <v>9.623023</v>
      </c>
      <c r="J1451" s="3">
        <v>355</v>
      </c>
      <c r="K1451" s="3">
        <v>9.415866</v>
      </c>
      <c r="L1451" s="3">
        <v>371</v>
      </c>
      <c r="M1451" s="3">
        <v>20.765589</v>
      </c>
      <c r="N1451">
        <v>737</v>
      </c>
      <c r="O1451">
        <v>0.000894959058500498</v>
      </c>
      <c r="P1451">
        <v>-2.52425712502396</v>
      </c>
      <c r="Q1451" t="s">
        <v>131</v>
      </c>
      <c r="R1451" t="s">
        <v>137</v>
      </c>
      <c r="S1451" t="s">
        <v>138</v>
      </c>
      <c r="T1451" t="s">
        <v>6970</v>
      </c>
      <c r="U1451" t="s">
        <v>6971</v>
      </c>
      <c r="V1451" t="s">
        <v>1681</v>
      </c>
      <c r="W1451" t="s">
        <v>254</v>
      </c>
      <c r="X1451" t="s">
        <v>255</v>
      </c>
      <c r="Y1451" t="s">
        <v>1682</v>
      </c>
      <c r="Z1451" t="s">
        <v>1683</v>
      </c>
      <c r="AA1451" t="s">
        <v>164</v>
      </c>
      <c r="AB1451" t="s">
        <v>165</v>
      </c>
      <c r="AC1451" t="s">
        <v>6972</v>
      </c>
      <c r="AD1451" t="s">
        <v>6973</v>
      </c>
    </row>
    <row r="1452" spans="1:30">
      <c r="A1452" t="s">
        <v>6974</v>
      </c>
      <c r="B1452" t="s">
        <v>6974</v>
      </c>
      <c r="C1452" s="3">
        <v>0.520913</v>
      </c>
      <c r="D1452" s="3">
        <v>48</v>
      </c>
      <c r="E1452" s="3">
        <v>1.500979</v>
      </c>
      <c r="F1452" s="3">
        <v>121</v>
      </c>
      <c r="G1452" s="3">
        <v>0.617034</v>
      </c>
      <c r="H1452" s="3">
        <v>61</v>
      </c>
      <c r="I1452" s="3">
        <v>0.366304</v>
      </c>
      <c r="J1452" s="3">
        <v>37</v>
      </c>
      <c r="K1452" s="3">
        <v>0.166061</v>
      </c>
      <c r="L1452" s="3">
        <v>18</v>
      </c>
      <c r="M1452" s="3">
        <v>0.224892</v>
      </c>
      <c r="N1452">
        <v>22</v>
      </c>
      <c r="O1452">
        <v>0.00339220586508244</v>
      </c>
      <c r="P1452">
        <v>-2.49069928423928</v>
      </c>
      <c r="Q1452" t="s">
        <v>131</v>
      </c>
      <c r="R1452" t="s">
        <v>136</v>
      </c>
      <c r="S1452" t="s">
        <v>136</v>
      </c>
      <c r="T1452" t="s">
        <v>136</v>
      </c>
      <c r="U1452" t="s">
        <v>136</v>
      </c>
      <c r="V1452" t="s">
        <v>136</v>
      </c>
      <c r="W1452" t="s">
        <v>136</v>
      </c>
      <c r="X1452" t="s">
        <v>136</v>
      </c>
      <c r="Y1452" t="s">
        <v>6975</v>
      </c>
      <c r="Z1452" t="s">
        <v>136</v>
      </c>
      <c r="AA1452" t="s">
        <v>164</v>
      </c>
      <c r="AB1452" t="s">
        <v>165</v>
      </c>
      <c r="AC1452" t="s">
        <v>6976</v>
      </c>
      <c r="AD1452" t="s">
        <v>136</v>
      </c>
    </row>
    <row r="1453" spans="1:30">
      <c r="A1453" t="s">
        <v>6977</v>
      </c>
      <c r="B1453" t="s">
        <v>6977</v>
      </c>
      <c r="C1453" s="3">
        <v>37.175728</v>
      </c>
      <c r="D1453" s="3">
        <v>3540</v>
      </c>
      <c r="E1453" s="3">
        <v>71.174042</v>
      </c>
      <c r="F1453" s="3">
        <v>6004</v>
      </c>
      <c r="G1453" s="3">
        <v>34.090504</v>
      </c>
      <c r="H1453" s="3">
        <v>3481</v>
      </c>
      <c r="I1453" s="3">
        <v>10.630083</v>
      </c>
      <c r="J1453" s="3">
        <v>1098</v>
      </c>
      <c r="K1453" s="3">
        <v>5.408481</v>
      </c>
      <c r="L1453" s="3">
        <v>597</v>
      </c>
      <c r="M1453" s="3">
        <v>12.426294</v>
      </c>
      <c r="N1453">
        <v>1236</v>
      </c>
      <c r="O1453" s="16">
        <v>9.01750417984778e-6</v>
      </c>
      <c r="P1453">
        <v>-3.02357481813174</v>
      </c>
      <c r="Q1453" t="s">
        <v>131</v>
      </c>
      <c r="R1453" t="s">
        <v>136</v>
      </c>
      <c r="S1453" t="s">
        <v>136</v>
      </c>
      <c r="T1453" t="s">
        <v>136</v>
      </c>
      <c r="U1453" t="s">
        <v>6978</v>
      </c>
      <c r="V1453" t="s">
        <v>6404</v>
      </c>
      <c r="W1453" t="s">
        <v>136</v>
      </c>
      <c r="X1453" t="s">
        <v>136</v>
      </c>
      <c r="Y1453" t="s">
        <v>2230</v>
      </c>
      <c r="Z1453" t="s">
        <v>6979</v>
      </c>
      <c r="AA1453" t="s">
        <v>164</v>
      </c>
      <c r="AB1453" t="s">
        <v>165</v>
      </c>
      <c r="AC1453" t="s">
        <v>6980</v>
      </c>
      <c r="AD1453" t="s">
        <v>136</v>
      </c>
    </row>
    <row r="1454" spans="1:30">
      <c r="A1454" t="s">
        <v>6981</v>
      </c>
      <c r="B1454" t="s">
        <v>136</v>
      </c>
      <c r="C1454" s="3">
        <v>9.992618</v>
      </c>
      <c r="D1454" s="3">
        <v>426</v>
      </c>
      <c r="E1454" s="3">
        <v>10.857885</v>
      </c>
      <c r="F1454" s="3">
        <v>634</v>
      </c>
      <c r="G1454" s="3">
        <v>12.590859</v>
      </c>
      <c r="H1454" s="3">
        <v>929</v>
      </c>
      <c r="I1454" s="3">
        <v>4.812511</v>
      </c>
      <c r="J1454" s="3">
        <v>248</v>
      </c>
      <c r="K1454" s="3">
        <v>7.344807</v>
      </c>
      <c r="L1454" s="3">
        <v>406</v>
      </c>
      <c r="M1454" s="3">
        <v>2.859244</v>
      </c>
      <c r="N1454">
        <v>208</v>
      </c>
      <c r="O1454">
        <v>0.000610415390450149</v>
      </c>
      <c r="P1454">
        <v>-2.03769834955393</v>
      </c>
      <c r="Q1454" t="s">
        <v>131</v>
      </c>
      <c r="R1454" t="s">
        <v>136</v>
      </c>
      <c r="S1454" t="s">
        <v>136</v>
      </c>
      <c r="T1454" t="s">
        <v>136</v>
      </c>
      <c r="U1454" t="s">
        <v>136</v>
      </c>
      <c r="V1454" t="s">
        <v>136</v>
      </c>
      <c r="W1454" t="s">
        <v>136</v>
      </c>
      <c r="X1454" t="s">
        <v>136</v>
      </c>
      <c r="Y1454" t="s">
        <v>6982</v>
      </c>
      <c r="Z1454" t="s">
        <v>136</v>
      </c>
      <c r="AA1454" t="s">
        <v>136</v>
      </c>
      <c r="AB1454" t="s">
        <v>136</v>
      </c>
      <c r="AC1454" t="s">
        <v>6983</v>
      </c>
      <c r="AD1454" t="s">
        <v>136</v>
      </c>
    </row>
    <row r="1455" spans="1:30">
      <c r="A1455" t="s">
        <v>6984</v>
      </c>
      <c r="B1455" t="s">
        <v>6984</v>
      </c>
      <c r="C1455" s="3">
        <v>1.21743</v>
      </c>
      <c r="D1455" s="3">
        <v>12</v>
      </c>
      <c r="E1455" s="3">
        <v>1.29432</v>
      </c>
      <c r="F1455" s="3">
        <v>12</v>
      </c>
      <c r="G1455" s="3">
        <v>1.790165</v>
      </c>
      <c r="H1455" s="3">
        <v>19</v>
      </c>
      <c r="I1455" s="3">
        <v>7.154377</v>
      </c>
      <c r="J1455" s="3">
        <v>76</v>
      </c>
      <c r="K1455" s="3">
        <v>114.973572</v>
      </c>
      <c r="L1455" s="3">
        <v>1290</v>
      </c>
      <c r="M1455" s="3">
        <v>5.99273</v>
      </c>
      <c r="N1455">
        <v>61</v>
      </c>
      <c r="O1455">
        <v>0.000792747302911759</v>
      </c>
      <c r="P1455">
        <v>3.59978398408776</v>
      </c>
      <c r="Q1455" t="s">
        <v>157</v>
      </c>
      <c r="R1455" t="s">
        <v>136</v>
      </c>
      <c r="S1455" t="s">
        <v>136</v>
      </c>
      <c r="T1455" t="s">
        <v>6985</v>
      </c>
      <c r="U1455" t="s">
        <v>6986</v>
      </c>
      <c r="V1455" t="s">
        <v>763</v>
      </c>
      <c r="W1455" t="s">
        <v>136</v>
      </c>
      <c r="X1455" t="s">
        <v>136</v>
      </c>
      <c r="Y1455" t="s">
        <v>6987</v>
      </c>
      <c r="Z1455" t="s">
        <v>6988</v>
      </c>
      <c r="AA1455" t="s">
        <v>164</v>
      </c>
      <c r="AB1455" t="s">
        <v>165</v>
      </c>
      <c r="AC1455" t="s">
        <v>183</v>
      </c>
      <c r="AD1455" t="s">
        <v>1934</v>
      </c>
    </row>
    <row r="1456" spans="1:30">
      <c r="A1456" t="s">
        <v>6989</v>
      </c>
      <c r="B1456" t="s">
        <v>6989</v>
      </c>
      <c r="C1456" s="3">
        <v>10.380963</v>
      </c>
      <c r="D1456" s="3">
        <v>183</v>
      </c>
      <c r="E1456" s="3">
        <v>13.919559</v>
      </c>
      <c r="F1456" s="3">
        <v>217</v>
      </c>
      <c r="G1456" s="3">
        <v>4.304163</v>
      </c>
      <c r="H1456" s="3">
        <v>82</v>
      </c>
      <c r="I1456" s="3">
        <v>1.554499</v>
      </c>
      <c r="J1456" s="3">
        <v>30</v>
      </c>
      <c r="K1456" s="3">
        <v>0.699171</v>
      </c>
      <c r="L1456" s="3">
        <v>15</v>
      </c>
      <c r="M1456" s="3">
        <v>4.259806</v>
      </c>
      <c r="N1456">
        <v>79</v>
      </c>
      <c r="O1456">
        <v>0.00304016300278541</v>
      </c>
      <c r="P1456">
        <v>-2.67203561307199</v>
      </c>
      <c r="Q1456" t="s">
        <v>131</v>
      </c>
      <c r="R1456" t="s">
        <v>1360</v>
      </c>
      <c r="S1456" t="s">
        <v>1361</v>
      </c>
      <c r="T1456" t="s">
        <v>2655</v>
      </c>
      <c r="U1456" t="s">
        <v>6990</v>
      </c>
      <c r="V1456" t="s">
        <v>2657</v>
      </c>
      <c r="W1456" t="s">
        <v>1360</v>
      </c>
      <c r="X1456" t="s">
        <v>1361</v>
      </c>
      <c r="Y1456" t="s">
        <v>2658</v>
      </c>
      <c r="Z1456" t="s">
        <v>2659</v>
      </c>
      <c r="AA1456" t="s">
        <v>2660</v>
      </c>
      <c r="AB1456" t="s">
        <v>1361</v>
      </c>
      <c r="AC1456" t="s">
        <v>2661</v>
      </c>
      <c r="AD1456" t="s">
        <v>2662</v>
      </c>
    </row>
    <row r="1457" spans="1:30">
      <c r="A1457" t="s">
        <v>6991</v>
      </c>
      <c r="B1457" t="s">
        <v>6991</v>
      </c>
      <c r="C1457" s="3">
        <v>6.078696</v>
      </c>
      <c r="D1457" s="3">
        <v>270</v>
      </c>
      <c r="E1457" s="3">
        <v>62.750256</v>
      </c>
      <c r="F1457" s="3">
        <v>2463</v>
      </c>
      <c r="G1457" s="3">
        <v>8.134766</v>
      </c>
      <c r="H1457" s="3">
        <v>387</v>
      </c>
      <c r="I1457" s="3">
        <v>0.559024</v>
      </c>
      <c r="J1457" s="3">
        <v>27</v>
      </c>
      <c r="K1457" s="3">
        <v>1.469092</v>
      </c>
      <c r="L1457" s="3">
        <v>76</v>
      </c>
      <c r="M1457" s="3">
        <v>1.967425</v>
      </c>
      <c r="N1457">
        <v>91</v>
      </c>
      <c r="O1457" s="16">
        <v>5.1071840346821e-6</v>
      </c>
      <c r="P1457">
        <v>-4.64824842771935</v>
      </c>
      <c r="Q1457" t="s">
        <v>131</v>
      </c>
      <c r="R1457" t="s">
        <v>283</v>
      </c>
      <c r="S1457" t="s">
        <v>284</v>
      </c>
      <c r="T1457" t="s">
        <v>3342</v>
      </c>
      <c r="U1457" t="s">
        <v>6992</v>
      </c>
      <c r="V1457" t="s">
        <v>3398</v>
      </c>
      <c r="W1457" t="s">
        <v>371</v>
      </c>
      <c r="X1457" t="s">
        <v>293</v>
      </c>
      <c r="Y1457" t="s">
        <v>290</v>
      </c>
      <c r="Z1457" t="s">
        <v>3399</v>
      </c>
      <c r="AA1457" t="s">
        <v>292</v>
      </c>
      <c r="AB1457" t="s">
        <v>293</v>
      </c>
      <c r="AC1457" t="s">
        <v>3400</v>
      </c>
      <c r="AD1457" t="s">
        <v>2532</v>
      </c>
    </row>
    <row r="1458" spans="1:30">
      <c r="A1458" t="s">
        <v>6993</v>
      </c>
      <c r="B1458" t="s">
        <v>6993</v>
      </c>
      <c r="C1458" s="3">
        <v>0.601037</v>
      </c>
      <c r="D1458" s="3">
        <v>47</v>
      </c>
      <c r="E1458" s="3">
        <v>0.905024</v>
      </c>
      <c r="F1458" s="3">
        <v>63</v>
      </c>
      <c r="G1458" s="3">
        <v>0.338142</v>
      </c>
      <c r="H1458" s="3">
        <v>29</v>
      </c>
      <c r="I1458" s="3">
        <v>0.207212</v>
      </c>
      <c r="J1458" s="3">
        <v>18</v>
      </c>
      <c r="K1458" s="3">
        <v>0.1114</v>
      </c>
      <c r="L1458" s="3">
        <v>11</v>
      </c>
      <c r="M1458" s="3">
        <v>0.262019</v>
      </c>
      <c r="N1458">
        <v>22</v>
      </c>
      <c r="O1458">
        <v>0.00820989017485256</v>
      </c>
      <c r="P1458">
        <v>-2.26488714342367</v>
      </c>
      <c r="Q1458" t="s">
        <v>131</v>
      </c>
      <c r="R1458" t="s">
        <v>241</v>
      </c>
      <c r="S1458" t="s">
        <v>242</v>
      </c>
      <c r="T1458" t="s">
        <v>6994</v>
      </c>
      <c r="U1458" t="s">
        <v>6995</v>
      </c>
      <c r="V1458" t="s">
        <v>6996</v>
      </c>
      <c r="W1458" t="s">
        <v>399</v>
      </c>
      <c r="X1458" t="s">
        <v>342</v>
      </c>
      <c r="Y1458" t="s">
        <v>6997</v>
      </c>
      <c r="Z1458" t="s">
        <v>6998</v>
      </c>
      <c r="AA1458" t="s">
        <v>248</v>
      </c>
      <c r="AB1458" t="s">
        <v>242</v>
      </c>
      <c r="AC1458" t="s">
        <v>6999</v>
      </c>
      <c r="AD1458" t="s">
        <v>1278</v>
      </c>
    </row>
    <row r="1459" spans="1:30">
      <c r="A1459" t="s">
        <v>7000</v>
      </c>
      <c r="B1459" t="s">
        <v>7000</v>
      </c>
      <c r="C1459" s="3">
        <v>1.911195</v>
      </c>
      <c r="D1459" s="3">
        <v>84</v>
      </c>
      <c r="E1459" s="3">
        <v>4.543326</v>
      </c>
      <c r="F1459" s="3">
        <v>176</v>
      </c>
      <c r="G1459" s="3">
        <v>1.303656</v>
      </c>
      <c r="H1459" s="3">
        <v>61</v>
      </c>
      <c r="I1459" s="3">
        <v>0.25392</v>
      </c>
      <c r="J1459" s="3">
        <v>12</v>
      </c>
      <c r="K1459" s="3">
        <v>0.333051</v>
      </c>
      <c r="L1459" s="3">
        <v>17</v>
      </c>
      <c r="M1459" s="3">
        <v>0.654189</v>
      </c>
      <c r="N1459">
        <v>30</v>
      </c>
      <c r="O1459">
        <v>0.000232554203498142</v>
      </c>
      <c r="P1459">
        <v>-3.23078990031145</v>
      </c>
      <c r="Q1459" t="s">
        <v>131</v>
      </c>
      <c r="R1459" t="s">
        <v>283</v>
      </c>
      <c r="S1459" t="s">
        <v>284</v>
      </c>
      <c r="T1459" t="s">
        <v>285</v>
      </c>
      <c r="U1459" t="s">
        <v>7001</v>
      </c>
      <c r="V1459" t="s">
        <v>7002</v>
      </c>
      <c r="W1459" t="s">
        <v>288</v>
      </c>
      <c r="X1459" t="s">
        <v>289</v>
      </c>
      <c r="Y1459" t="s">
        <v>290</v>
      </c>
      <c r="Z1459" t="s">
        <v>2243</v>
      </c>
      <c r="AA1459" t="s">
        <v>292</v>
      </c>
      <c r="AB1459" t="s">
        <v>293</v>
      </c>
      <c r="AC1459" t="s">
        <v>7003</v>
      </c>
      <c r="AD1459" t="s">
        <v>295</v>
      </c>
    </row>
    <row r="1460" spans="1:30">
      <c r="A1460" t="s">
        <v>7004</v>
      </c>
      <c r="B1460" t="s">
        <v>7004</v>
      </c>
      <c r="C1460" s="3">
        <v>139.193466</v>
      </c>
      <c r="D1460" s="3">
        <v>9900</v>
      </c>
      <c r="E1460" s="3">
        <v>208.603073</v>
      </c>
      <c r="F1460" s="3">
        <v>13143</v>
      </c>
      <c r="G1460" s="3">
        <v>142.368881</v>
      </c>
      <c r="H1460" s="3">
        <v>10857</v>
      </c>
      <c r="I1460" s="3">
        <v>25.254444</v>
      </c>
      <c r="J1460" s="3">
        <v>1949</v>
      </c>
      <c r="K1460" s="3">
        <v>11.70408</v>
      </c>
      <c r="L1460" s="3">
        <v>965</v>
      </c>
      <c r="M1460" s="3">
        <v>48.467571</v>
      </c>
      <c r="N1460">
        <v>3600</v>
      </c>
      <c r="O1460" s="16">
        <v>8.31722623618398e-6</v>
      </c>
      <c r="P1460">
        <v>-3.12716651626171</v>
      </c>
      <c r="Q1460" t="s">
        <v>131</v>
      </c>
      <c r="R1460" t="s">
        <v>136</v>
      </c>
      <c r="S1460" t="s">
        <v>136</v>
      </c>
      <c r="T1460" t="s">
        <v>1608</v>
      </c>
      <c r="U1460" t="s">
        <v>7005</v>
      </c>
      <c r="V1460" t="s">
        <v>763</v>
      </c>
      <c r="W1460" t="s">
        <v>136</v>
      </c>
      <c r="X1460" t="s">
        <v>136</v>
      </c>
      <c r="Y1460" t="s">
        <v>1377</v>
      </c>
      <c r="Z1460" t="s">
        <v>1610</v>
      </c>
      <c r="AA1460" t="s">
        <v>141</v>
      </c>
      <c r="AB1460" t="s">
        <v>142</v>
      </c>
      <c r="AC1460" t="s">
        <v>1611</v>
      </c>
      <c r="AD1460" t="s">
        <v>1612</v>
      </c>
    </row>
    <row r="1461" spans="1:30">
      <c r="A1461" t="s">
        <v>7006</v>
      </c>
      <c r="B1461" t="s">
        <v>136</v>
      </c>
      <c r="C1461" s="3">
        <v>5.318827</v>
      </c>
      <c r="D1461" s="3">
        <v>157</v>
      </c>
      <c r="E1461" s="3">
        <v>8.39291</v>
      </c>
      <c r="F1461" s="3">
        <v>219</v>
      </c>
      <c r="G1461" s="3">
        <v>5.11443</v>
      </c>
      <c r="H1461" s="3">
        <v>162</v>
      </c>
      <c r="I1461" s="3">
        <v>2.233687</v>
      </c>
      <c r="J1461" s="3">
        <v>72</v>
      </c>
      <c r="K1461" s="3">
        <v>2.239936</v>
      </c>
      <c r="L1461" s="3">
        <v>77</v>
      </c>
      <c r="M1461" s="3">
        <v>2.625743</v>
      </c>
      <c r="N1461">
        <v>81</v>
      </c>
      <c r="O1461">
        <v>0.000858796208581821</v>
      </c>
      <c r="P1461">
        <v>-2.11466586546293</v>
      </c>
      <c r="Q1461" t="s">
        <v>131</v>
      </c>
      <c r="R1461" t="s">
        <v>136</v>
      </c>
      <c r="S1461" t="s">
        <v>136</v>
      </c>
      <c r="T1461" t="s">
        <v>136</v>
      </c>
      <c r="U1461" t="s">
        <v>136</v>
      </c>
      <c r="V1461" t="s">
        <v>136</v>
      </c>
      <c r="W1461" t="s">
        <v>136</v>
      </c>
      <c r="X1461" t="s">
        <v>136</v>
      </c>
      <c r="Y1461" t="s">
        <v>1131</v>
      </c>
      <c r="Z1461" t="s">
        <v>136</v>
      </c>
      <c r="AA1461" t="s">
        <v>164</v>
      </c>
      <c r="AB1461" t="s">
        <v>165</v>
      </c>
      <c r="AC1461" t="s">
        <v>7007</v>
      </c>
      <c r="AD1461" t="s">
        <v>136</v>
      </c>
    </row>
    <row r="1462" spans="1:30">
      <c r="A1462" t="s">
        <v>7008</v>
      </c>
      <c r="B1462" t="s">
        <v>7008</v>
      </c>
      <c r="C1462" s="3">
        <v>0.211798</v>
      </c>
      <c r="D1462" s="3">
        <v>8</v>
      </c>
      <c r="E1462" s="3">
        <v>0</v>
      </c>
      <c r="F1462" s="3">
        <v>0</v>
      </c>
      <c r="G1462" s="3">
        <v>0.076631</v>
      </c>
      <c r="H1462" s="3">
        <v>3</v>
      </c>
      <c r="I1462" s="3">
        <v>2.24826</v>
      </c>
      <c r="J1462" s="3">
        <v>90</v>
      </c>
      <c r="K1462" s="3">
        <v>1.975037</v>
      </c>
      <c r="L1462" s="3">
        <v>84</v>
      </c>
      <c r="M1462" s="3">
        <v>0.802124</v>
      </c>
      <c r="N1462">
        <v>31</v>
      </c>
      <c r="O1462">
        <v>0.0013415040512726</v>
      </c>
      <c r="P1462">
        <v>3.18880351440851</v>
      </c>
      <c r="Q1462" t="s">
        <v>157</v>
      </c>
      <c r="R1462" t="s">
        <v>136</v>
      </c>
      <c r="S1462" t="s">
        <v>136</v>
      </c>
      <c r="T1462" t="s">
        <v>136</v>
      </c>
      <c r="U1462" t="s">
        <v>7009</v>
      </c>
      <c r="V1462" t="s">
        <v>136</v>
      </c>
      <c r="W1462" t="s">
        <v>170</v>
      </c>
      <c r="X1462" t="s">
        <v>171</v>
      </c>
      <c r="Y1462" t="s">
        <v>5364</v>
      </c>
      <c r="Z1462" t="s">
        <v>5365</v>
      </c>
      <c r="AA1462" t="s">
        <v>174</v>
      </c>
      <c r="AB1462" t="s">
        <v>171</v>
      </c>
      <c r="AC1462" t="s">
        <v>7010</v>
      </c>
      <c r="AD1462" t="s">
        <v>136</v>
      </c>
    </row>
    <row r="1463" spans="1:30">
      <c r="A1463" t="s">
        <v>7011</v>
      </c>
      <c r="B1463" t="s">
        <v>7011</v>
      </c>
      <c r="C1463" s="3">
        <v>116.077591</v>
      </c>
      <c r="D1463" s="3">
        <v>3800</v>
      </c>
      <c r="E1463" s="3">
        <v>225.001785</v>
      </c>
      <c r="F1463" s="3">
        <v>6524</v>
      </c>
      <c r="G1463" s="3">
        <v>92.576797</v>
      </c>
      <c r="H1463" s="3">
        <v>3249</v>
      </c>
      <c r="I1463" s="3">
        <v>44.671097</v>
      </c>
      <c r="J1463" s="3">
        <v>1586</v>
      </c>
      <c r="K1463" s="3">
        <v>20.621773</v>
      </c>
      <c r="L1463" s="3">
        <v>782</v>
      </c>
      <c r="M1463" s="3">
        <v>81.168114</v>
      </c>
      <c r="N1463">
        <v>2774</v>
      </c>
      <c r="O1463">
        <v>0.00400234250952135</v>
      </c>
      <c r="P1463">
        <v>-2.27064020903906</v>
      </c>
      <c r="Q1463" t="s">
        <v>131</v>
      </c>
      <c r="R1463" t="s">
        <v>218</v>
      </c>
      <c r="S1463" t="s">
        <v>219</v>
      </c>
      <c r="T1463" t="s">
        <v>7012</v>
      </c>
      <c r="U1463" t="s">
        <v>7013</v>
      </c>
      <c r="V1463" t="s">
        <v>7014</v>
      </c>
      <c r="W1463" t="s">
        <v>218</v>
      </c>
      <c r="X1463" t="s">
        <v>219</v>
      </c>
      <c r="Y1463" t="s">
        <v>7015</v>
      </c>
      <c r="Z1463" t="s">
        <v>7016</v>
      </c>
      <c r="AA1463" t="s">
        <v>686</v>
      </c>
      <c r="AB1463" t="s">
        <v>219</v>
      </c>
      <c r="AC1463" t="s">
        <v>7017</v>
      </c>
      <c r="AD1463" t="s">
        <v>2500</v>
      </c>
    </row>
    <row r="1464" spans="1:30">
      <c r="A1464" t="s">
        <v>7018</v>
      </c>
      <c r="B1464" t="s">
        <v>136</v>
      </c>
      <c r="C1464" s="3">
        <v>4.814467</v>
      </c>
      <c r="D1464" s="3">
        <v>48</v>
      </c>
      <c r="E1464" s="3">
        <v>3.106106</v>
      </c>
      <c r="F1464" s="3">
        <v>28</v>
      </c>
      <c r="G1464" s="3">
        <v>7.186367</v>
      </c>
      <c r="H1464" s="3">
        <v>76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>
        <v>0</v>
      </c>
      <c r="O1464" s="16">
        <v>2.96054679447292e-9</v>
      </c>
      <c r="P1464">
        <v>-7.05773525971712</v>
      </c>
      <c r="Q1464" t="s">
        <v>131</v>
      </c>
      <c r="R1464" t="s">
        <v>136</v>
      </c>
      <c r="S1464" t="s">
        <v>136</v>
      </c>
      <c r="T1464" t="s">
        <v>136</v>
      </c>
      <c r="U1464" t="s">
        <v>136</v>
      </c>
      <c r="V1464" t="s">
        <v>136</v>
      </c>
      <c r="W1464" t="s">
        <v>136</v>
      </c>
      <c r="X1464" t="s">
        <v>136</v>
      </c>
      <c r="Y1464" t="s">
        <v>136</v>
      </c>
      <c r="Z1464" t="s">
        <v>136</v>
      </c>
      <c r="AA1464" t="s">
        <v>136</v>
      </c>
      <c r="AB1464" t="s">
        <v>136</v>
      </c>
      <c r="AC1464" t="s">
        <v>136</v>
      </c>
      <c r="AD1464" t="s">
        <v>136</v>
      </c>
    </row>
    <row r="1465" spans="1:30">
      <c r="A1465" t="s">
        <v>7019</v>
      </c>
      <c r="B1465" t="s">
        <v>7019</v>
      </c>
      <c r="C1465" s="3">
        <v>0.134866</v>
      </c>
      <c r="D1465" s="3">
        <v>10</v>
      </c>
      <c r="E1465" s="3">
        <v>0</v>
      </c>
      <c r="F1465" s="3">
        <v>0</v>
      </c>
      <c r="G1465" s="3">
        <v>0.055904</v>
      </c>
      <c r="H1465" s="3">
        <v>5</v>
      </c>
      <c r="I1465" s="3">
        <v>1.525431</v>
      </c>
      <c r="J1465" s="3">
        <v>111</v>
      </c>
      <c r="K1465" s="3">
        <v>2.961739</v>
      </c>
      <c r="L1465" s="3">
        <v>229</v>
      </c>
      <c r="M1465" s="3">
        <v>0.891153</v>
      </c>
      <c r="N1465">
        <v>63</v>
      </c>
      <c r="O1465" s="16">
        <v>4.69133179736897e-5</v>
      </c>
      <c r="P1465">
        <v>3.73764235010718</v>
      </c>
      <c r="Q1465" t="s">
        <v>157</v>
      </c>
      <c r="R1465" t="s">
        <v>190</v>
      </c>
      <c r="S1465" t="s">
        <v>191</v>
      </c>
      <c r="T1465" t="s">
        <v>178</v>
      </c>
      <c r="U1465" t="s">
        <v>7020</v>
      </c>
      <c r="V1465" t="s">
        <v>763</v>
      </c>
      <c r="W1465" t="s">
        <v>136</v>
      </c>
      <c r="X1465" t="s">
        <v>136</v>
      </c>
      <c r="Y1465" t="s">
        <v>181</v>
      </c>
      <c r="Z1465" t="s">
        <v>7021</v>
      </c>
      <c r="AA1465" t="s">
        <v>83</v>
      </c>
      <c r="AB1465" t="s">
        <v>191</v>
      </c>
      <c r="AC1465" t="s">
        <v>7022</v>
      </c>
      <c r="AD1465" t="s">
        <v>184</v>
      </c>
    </row>
    <row r="1466" spans="1:30">
      <c r="A1466" t="s">
        <v>7023</v>
      </c>
      <c r="B1466" t="s">
        <v>7023</v>
      </c>
      <c r="C1466" s="3">
        <v>0.238011</v>
      </c>
      <c r="D1466" s="3">
        <v>6</v>
      </c>
      <c r="E1466" s="3">
        <v>0</v>
      </c>
      <c r="F1466" s="3">
        <v>0</v>
      </c>
      <c r="G1466" s="3">
        <v>0.4567</v>
      </c>
      <c r="H1466" s="3">
        <v>12</v>
      </c>
      <c r="I1466" s="3">
        <v>6.621249</v>
      </c>
      <c r="J1466" s="3">
        <v>176</v>
      </c>
      <c r="K1466" s="3">
        <v>7.072197</v>
      </c>
      <c r="L1466" s="3">
        <v>201</v>
      </c>
      <c r="M1466" s="3">
        <v>1.246946</v>
      </c>
      <c r="N1466">
        <v>32</v>
      </c>
      <c r="O1466">
        <v>0.000739129906969891</v>
      </c>
      <c r="P1466">
        <v>3.43147698066603</v>
      </c>
      <c r="Q1466" t="s">
        <v>157</v>
      </c>
      <c r="R1466" t="s">
        <v>136</v>
      </c>
      <c r="S1466" t="s">
        <v>136</v>
      </c>
      <c r="T1466" t="s">
        <v>136</v>
      </c>
      <c r="U1466" t="s">
        <v>136</v>
      </c>
      <c r="V1466" t="s">
        <v>136</v>
      </c>
      <c r="W1466" t="s">
        <v>136</v>
      </c>
      <c r="X1466" t="s">
        <v>136</v>
      </c>
      <c r="Y1466" t="s">
        <v>136</v>
      </c>
      <c r="Z1466" t="s">
        <v>136</v>
      </c>
      <c r="AA1466" t="s">
        <v>164</v>
      </c>
      <c r="AB1466" t="s">
        <v>165</v>
      </c>
      <c r="AC1466" t="s">
        <v>7024</v>
      </c>
      <c r="AD1466" t="s">
        <v>136</v>
      </c>
    </row>
    <row r="1467" spans="1:30">
      <c r="A1467" t="s">
        <v>7025</v>
      </c>
      <c r="B1467" t="s">
        <v>7025</v>
      </c>
      <c r="C1467" s="3">
        <v>0.204894</v>
      </c>
      <c r="D1467" s="3">
        <v>11</v>
      </c>
      <c r="E1467" s="3">
        <v>0.114577</v>
      </c>
      <c r="F1467" s="3">
        <v>6</v>
      </c>
      <c r="G1467" s="3">
        <v>0.26103</v>
      </c>
      <c r="H1467" s="3">
        <v>15</v>
      </c>
      <c r="I1467" s="3">
        <v>1.510038</v>
      </c>
      <c r="J1467" s="3">
        <v>87</v>
      </c>
      <c r="K1467" s="3">
        <v>2.724242</v>
      </c>
      <c r="L1467" s="3">
        <v>166</v>
      </c>
      <c r="M1467" s="3">
        <v>1.783254</v>
      </c>
      <c r="N1467">
        <v>98</v>
      </c>
      <c r="O1467" s="16">
        <v>6.93468033608254e-5</v>
      </c>
      <c r="P1467">
        <v>2.58831724417215</v>
      </c>
      <c r="Q1467" t="s">
        <v>157</v>
      </c>
      <c r="R1467" t="s">
        <v>1427</v>
      </c>
      <c r="S1467" t="s">
        <v>538</v>
      </c>
      <c r="T1467" t="s">
        <v>7026</v>
      </c>
      <c r="U1467" t="s">
        <v>7027</v>
      </c>
      <c r="V1467" t="s">
        <v>7028</v>
      </c>
      <c r="W1467" t="s">
        <v>1427</v>
      </c>
      <c r="X1467" t="s">
        <v>538</v>
      </c>
      <c r="Y1467" t="s">
        <v>7029</v>
      </c>
      <c r="Z1467" t="s">
        <v>7030</v>
      </c>
      <c r="AA1467" t="s">
        <v>43</v>
      </c>
      <c r="AB1467" t="s">
        <v>538</v>
      </c>
      <c r="AC1467" t="s">
        <v>7031</v>
      </c>
      <c r="AD1467" t="s">
        <v>7032</v>
      </c>
    </row>
    <row r="1468" spans="1:30">
      <c r="A1468" t="s">
        <v>7033</v>
      </c>
      <c r="B1468" t="s">
        <v>7033</v>
      </c>
      <c r="C1468" s="3">
        <v>3.570147</v>
      </c>
      <c r="D1468" s="3">
        <v>85</v>
      </c>
      <c r="E1468" s="3">
        <v>0.173337</v>
      </c>
      <c r="F1468" s="3">
        <v>4</v>
      </c>
      <c r="G1468" s="3">
        <v>2.26444</v>
      </c>
      <c r="H1468" s="3">
        <v>58</v>
      </c>
      <c r="I1468" s="3">
        <v>18.658195</v>
      </c>
      <c r="J1468" s="3">
        <v>477</v>
      </c>
      <c r="K1468" s="3">
        <v>13.961891</v>
      </c>
      <c r="L1468" s="3">
        <v>381</v>
      </c>
      <c r="M1468" s="3">
        <v>14.800803</v>
      </c>
      <c r="N1468">
        <v>364</v>
      </c>
      <c r="O1468">
        <v>0.00227342314954242</v>
      </c>
      <c r="P1468">
        <v>2.36133708305055</v>
      </c>
      <c r="Q1468" t="s">
        <v>157</v>
      </c>
      <c r="R1468" t="s">
        <v>136</v>
      </c>
      <c r="S1468" t="s">
        <v>136</v>
      </c>
      <c r="T1468" t="s">
        <v>7034</v>
      </c>
      <c r="U1468" t="s">
        <v>136</v>
      </c>
      <c r="V1468" t="s">
        <v>136</v>
      </c>
      <c r="W1468" t="s">
        <v>594</v>
      </c>
      <c r="X1468" t="s">
        <v>165</v>
      </c>
      <c r="Y1468" t="s">
        <v>7035</v>
      </c>
      <c r="Z1468" t="s">
        <v>136</v>
      </c>
      <c r="AA1468" t="s">
        <v>164</v>
      </c>
      <c r="AB1468" t="s">
        <v>165</v>
      </c>
      <c r="AC1468" t="s">
        <v>6439</v>
      </c>
      <c r="AD1468" t="s">
        <v>7036</v>
      </c>
    </row>
    <row r="1469" spans="1:30">
      <c r="A1469" t="s">
        <v>7037</v>
      </c>
      <c r="B1469" t="s">
        <v>7037</v>
      </c>
      <c r="C1469" s="3">
        <v>5.447263</v>
      </c>
      <c r="D1469" s="3">
        <v>293</v>
      </c>
      <c r="E1469" s="3">
        <v>2.308416</v>
      </c>
      <c r="F1469" s="3">
        <v>110</v>
      </c>
      <c r="G1469" s="3">
        <v>5.278142</v>
      </c>
      <c r="H1469" s="3">
        <v>304</v>
      </c>
      <c r="I1469" s="3">
        <v>23.529512</v>
      </c>
      <c r="J1469" s="3">
        <v>1369</v>
      </c>
      <c r="K1469" s="3">
        <v>73.98716</v>
      </c>
      <c r="L1469" s="3">
        <v>4595</v>
      </c>
      <c r="M1469" s="3">
        <v>15.92837</v>
      </c>
      <c r="N1469">
        <v>892</v>
      </c>
      <c r="O1469">
        <v>0.000427482376353543</v>
      </c>
      <c r="P1469">
        <v>2.42517836205636</v>
      </c>
      <c r="Q1469" t="s">
        <v>157</v>
      </c>
      <c r="R1469" t="s">
        <v>137</v>
      </c>
      <c r="S1469" t="s">
        <v>138</v>
      </c>
      <c r="T1469" t="s">
        <v>7038</v>
      </c>
      <c r="U1469" t="s">
        <v>7039</v>
      </c>
      <c r="V1469" t="s">
        <v>7040</v>
      </c>
      <c r="W1469" t="s">
        <v>137</v>
      </c>
      <c r="X1469" t="s">
        <v>138</v>
      </c>
      <c r="Y1469" t="s">
        <v>7041</v>
      </c>
      <c r="Z1469" t="s">
        <v>7042</v>
      </c>
      <c r="AA1469" t="s">
        <v>153</v>
      </c>
      <c r="AB1469" t="s">
        <v>138</v>
      </c>
      <c r="AC1469" t="s">
        <v>7043</v>
      </c>
      <c r="AD1469" t="s">
        <v>4221</v>
      </c>
    </row>
    <row r="1470" spans="1:30">
      <c r="A1470" t="s">
        <v>7044</v>
      </c>
      <c r="B1470" t="s">
        <v>7044</v>
      </c>
      <c r="C1470" s="3">
        <v>0.066676</v>
      </c>
      <c r="D1470" s="3">
        <v>7</v>
      </c>
      <c r="E1470" s="3">
        <v>0</v>
      </c>
      <c r="F1470" s="3">
        <v>0</v>
      </c>
      <c r="G1470" s="3">
        <v>0</v>
      </c>
      <c r="H1470" s="3">
        <v>0</v>
      </c>
      <c r="I1470" s="3">
        <v>0.45083</v>
      </c>
      <c r="J1470" s="3">
        <v>52</v>
      </c>
      <c r="K1470" s="3">
        <v>3.388021</v>
      </c>
      <c r="L1470" s="3">
        <v>412</v>
      </c>
      <c r="M1470" s="3">
        <v>0.254645</v>
      </c>
      <c r="N1470">
        <v>28</v>
      </c>
      <c r="O1470">
        <v>0.000662775403625193</v>
      </c>
      <c r="P1470">
        <v>4.32561050239392</v>
      </c>
      <c r="Q1470" t="s">
        <v>157</v>
      </c>
      <c r="R1470" t="s">
        <v>186</v>
      </c>
      <c r="S1470" t="s">
        <v>187</v>
      </c>
      <c r="T1470" t="s">
        <v>7045</v>
      </c>
      <c r="U1470" t="s">
        <v>7046</v>
      </c>
      <c r="V1470" t="s">
        <v>136</v>
      </c>
      <c r="W1470" t="s">
        <v>136</v>
      </c>
      <c r="X1470" t="s">
        <v>136</v>
      </c>
      <c r="Y1470" t="s">
        <v>7047</v>
      </c>
      <c r="Z1470" t="s">
        <v>7048</v>
      </c>
      <c r="AA1470" t="s">
        <v>209</v>
      </c>
      <c r="AB1470" t="s">
        <v>187</v>
      </c>
      <c r="AC1470" t="s">
        <v>7049</v>
      </c>
      <c r="AD1470" t="s">
        <v>7050</v>
      </c>
    </row>
    <row r="1471" spans="1:30">
      <c r="A1471" t="s">
        <v>7051</v>
      </c>
      <c r="B1471" t="s">
        <v>7051</v>
      </c>
      <c r="C1471" s="3">
        <v>0.993339</v>
      </c>
      <c r="D1471" s="3">
        <v>85</v>
      </c>
      <c r="E1471" s="3">
        <v>1.031003</v>
      </c>
      <c r="F1471" s="3">
        <v>78</v>
      </c>
      <c r="G1471" s="3">
        <v>0.598105</v>
      </c>
      <c r="H1471" s="3">
        <v>55</v>
      </c>
      <c r="I1471" s="3">
        <v>0.026587</v>
      </c>
      <c r="J1471" s="3">
        <v>3</v>
      </c>
      <c r="K1471" s="3">
        <v>0.091496</v>
      </c>
      <c r="L1471" s="3">
        <v>9</v>
      </c>
      <c r="M1471" s="3">
        <v>0.028032</v>
      </c>
      <c r="N1471">
        <v>3</v>
      </c>
      <c r="O1471" s="16">
        <v>3.08648641041201e-8</v>
      </c>
      <c r="P1471">
        <v>-4.43013516432064</v>
      </c>
      <c r="Q1471" t="s">
        <v>131</v>
      </c>
      <c r="R1471" t="s">
        <v>136</v>
      </c>
      <c r="S1471" t="s">
        <v>136</v>
      </c>
      <c r="T1471" t="s">
        <v>2185</v>
      </c>
      <c r="U1471" t="s">
        <v>7052</v>
      </c>
      <c r="V1471" t="s">
        <v>264</v>
      </c>
      <c r="W1471" t="s">
        <v>190</v>
      </c>
      <c r="X1471" t="s">
        <v>191</v>
      </c>
      <c r="Y1471" t="s">
        <v>1318</v>
      </c>
      <c r="Z1471" t="s">
        <v>2516</v>
      </c>
      <c r="AA1471" t="s">
        <v>164</v>
      </c>
      <c r="AB1471" t="s">
        <v>165</v>
      </c>
      <c r="AC1471" t="s">
        <v>7053</v>
      </c>
      <c r="AD1471" t="s">
        <v>2189</v>
      </c>
    </row>
    <row r="1472" spans="1:30">
      <c r="A1472" t="s">
        <v>7054</v>
      </c>
      <c r="B1472" t="s">
        <v>7054</v>
      </c>
      <c r="C1472" s="3">
        <v>19.801355</v>
      </c>
      <c r="D1472" s="3">
        <v>1283</v>
      </c>
      <c r="E1472" s="3">
        <v>3.34043</v>
      </c>
      <c r="F1472" s="3">
        <v>192</v>
      </c>
      <c r="G1472" s="3">
        <v>8.998934</v>
      </c>
      <c r="H1472" s="3">
        <v>625</v>
      </c>
      <c r="I1472" s="3">
        <v>2.193134</v>
      </c>
      <c r="J1472" s="3">
        <v>155</v>
      </c>
      <c r="K1472" s="3">
        <v>1.992268</v>
      </c>
      <c r="L1472" s="3">
        <v>150</v>
      </c>
      <c r="M1472" s="3">
        <v>1.439536</v>
      </c>
      <c r="N1472">
        <v>98</v>
      </c>
      <c r="O1472" s="16">
        <v>3.08563481691015e-7</v>
      </c>
      <c r="P1472">
        <v>-2.890720660442</v>
      </c>
      <c r="Q1472" t="s">
        <v>131</v>
      </c>
      <c r="R1472" t="s">
        <v>136</v>
      </c>
      <c r="S1472" t="s">
        <v>136</v>
      </c>
      <c r="T1472" t="s">
        <v>4046</v>
      </c>
      <c r="U1472" t="s">
        <v>7055</v>
      </c>
      <c r="V1472" t="s">
        <v>136</v>
      </c>
      <c r="W1472" t="s">
        <v>136</v>
      </c>
      <c r="X1472" t="s">
        <v>136</v>
      </c>
      <c r="Y1472" t="s">
        <v>4048</v>
      </c>
      <c r="Z1472" t="s">
        <v>7056</v>
      </c>
      <c r="AA1472" t="s">
        <v>141</v>
      </c>
      <c r="AB1472" t="s">
        <v>142</v>
      </c>
      <c r="AC1472" t="s">
        <v>7057</v>
      </c>
      <c r="AD1472" t="s">
        <v>1649</v>
      </c>
    </row>
    <row r="1473" spans="1:30">
      <c r="A1473" t="s">
        <v>7058</v>
      </c>
      <c r="B1473" t="s">
        <v>7058</v>
      </c>
      <c r="C1473" s="3">
        <v>1.642908</v>
      </c>
      <c r="D1473" s="3">
        <v>50</v>
      </c>
      <c r="E1473" s="3">
        <v>4.402184</v>
      </c>
      <c r="F1473" s="3">
        <v>119</v>
      </c>
      <c r="G1473" s="3">
        <v>2.480086</v>
      </c>
      <c r="H1473" s="3">
        <v>81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>
        <v>0</v>
      </c>
      <c r="O1473" s="16">
        <v>7.00286603292888e-11</v>
      </c>
      <c r="P1473">
        <v>-7.6872889986401</v>
      </c>
      <c r="Q1473" t="s">
        <v>131</v>
      </c>
      <c r="R1473" t="s">
        <v>136</v>
      </c>
      <c r="S1473" t="s">
        <v>136</v>
      </c>
      <c r="T1473" t="s">
        <v>1959</v>
      </c>
      <c r="U1473" t="s">
        <v>7059</v>
      </c>
      <c r="V1473" t="s">
        <v>136</v>
      </c>
      <c r="W1473" t="s">
        <v>136</v>
      </c>
      <c r="X1473" t="s">
        <v>136</v>
      </c>
      <c r="Y1473" t="s">
        <v>433</v>
      </c>
      <c r="Z1473" t="s">
        <v>7060</v>
      </c>
      <c r="AA1473" t="s">
        <v>141</v>
      </c>
      <c r="AB1473" t="s">
        <v>142</v>
      </c>
      <c r="AC1473" t="s">
        <v>7061</v>
      </c>
      <c r="AD1473" t="s">
        <v>1834</v>
      </c>
    </row>
    <row r="1474" spans="1:30">
      <c r="A1474" t="s">
        <v>7062</v>
      </c>
      <c r="B1474" t="s">
        <v>136</v>
      </c>
      <c r="C1474" s="3">
        <v>0.388819</v>
      </c>
      <c r="D1474" s="3">
        <v>28</v>
      </c>
      <c r="E1474" s="3">
        <v>0.063524</v>
      </c>
      <c r="F1474" s="3">
        <v>5</v>
      </c>
      <c r="G1474" s="3">
        <v>0.53513</v>
      </c>
      <c r="H1474" s="3">
        <v>41</v>
      </c>
      <c r="I1474" s="3">
        <v>7.164393</v>
      </c>
      <c r="J1474" s="3">
        <v>553</v>
      </c>
      <c r="K1474" s="3">
        <v>7.708769</v>
      </c>
      <c r="L1474" s="3">
        <v>635</v>
      </c>
      <c r="M1474" s="3">
        <v>6.328419</v>
      </c>
      <c r="N1474">
        <v>470</v>
      </c>
      <c r="O1474" s="16">
        <v>1.35152413632339e-11</v>
      </c>
      <c r="P1474">
        <v>3.72531783386368</v>
      </c>
      <c r="Q1474" t="s">
        <v>157</v>
      </c>
      <c r="R1474" t="s">
        <v>136</v>
      </c>
      <c r="T1474" t="s">
        <v>3125</v>
      </c>
      <c r="U1474" t="s">
        <v>7063</v>
      </c>
      <c r="V1474" t="s">
        <v>763</v>
      </c>
      <c r="W1474" t="s">
        <v>136</v>
      </c>
      <c r="X1474" t="s">
        <v>136</v>
      </c>
      <c r="Y1474" t="s">
        <v>181</v>
      </c>
      <c r="Z1474" t="s">
        <v>6630</v>
      </c>
      <c r="AA1474" t="s">
        <v>83</v>
      </c>
      <c r="AB1474" t="s">
        <v>191</v>
      </c>
      <c r="AC1474" t="s">
        <v>7064</v>
      </c>
      <c r="AD1474" t="s">
        <v>3128</v>
      </c>
    </row>
    <row r="1475" spans="1:30">
      <c r="A1475" t="s">
        <v>7065</v>
      </c>
      <c r="B1475" t="s">
        <v>7065</v>
      </c>
      <c r="C1475" s="3">
        <v>0</v>
      </c>
      <c r="D1475" s="3">
        <v>0</v>
      </c>
      <c r="E1475" s="3">
        <v>0.101367</v>
      </c>
      <c r="F1475" s="3">
        <v>4</v>
      </c>
      <c r="G1475" s="3">
        <v>0</v>
      </c>
      <c r="H1475" s="3">
        <v>0</v>
      </c>
      <c r="I1475" s="3">
        <v>4.247607</v>
      </c>
      <c r="J1475" s="3">
        <v>160</v>
      </c>
      <c r="K1475" s="3">
        <v>4.187726</v>
      </c>
      <c r="L1475" s="3">
        <v>168</v>
      </c>
      <c r="M1475" s="3">
        <v>12.696715</v>
      </c>
      <c r="N1475">
        <v>459</v>
      </c>
      <c r="O1475" s="16">
        <v>4.88384965614396e-7</v>
      </c>
      <c r="P1475">
        <v>5.39379183736257</v>
      </c>
      <c r="Q1475" t="s">
        <v>157</v>
      </c>
      <c r="R1475" t="s">
        <v>241</v>
      </c>
      <c r="S1475" t="s">
        <v>242</v>
      </c>
      <c r="T1475" t="s">
        <v>635</v>
      </c>
      <c r="U1475" t="s">
        <v>136</v>
      </c>
      <c r="V1475" t="s">
        <v>136</v>
      </c>
      <c r="W1475" t="s">
        <v>254</v>
      </c>
      <c r="X1475" t="s">
        <v>255</v>
      </c>
      <c r="Y1475" t="s">
        <v>991</v>
      </c>
      <c r="Z1475" t="s">
        <v>136</v>
      </c>
      <c r="AA1475" t="s">
        <v>85</v>
      </c>
      <c r="AB1475" t="s">
        <v>342</v>
      </c>
      <c r="AC1475" t="s">
        <v>7066</v>
      </c>
      <c r="AD1475" t="s">
        <v>640</v>
      </c>
    </row>
    <row r="1476" spans="1:30">
      <c r="A1476" t="s">
        <v>7067</v>
      </c>
      <c r="B1476" t="s">
        <v>136</v>
      </c>
      <c r="C1476" s="3">
        <v>11.127374</v>
      </c>
      <c r="D1476" s="3">
        <v>67</v>
      </c>
      <c r="E1476" s="3">
        <v>43.706612</v>
      </c>
      <c r="F1476" s="3">
        <v>231</v>
      </c>
      <c r="G1476" s="3">
        <v>7.570331</v>
      </c>
      <c r="H1476" s="3">
        <v>49</v>
      </c>
      <c r="I1476" s="3">
        <v>2.076684</v>
      </c>
      <c r="J1476" s="3">
        <v>14</v>
      </c>
      <c r="K1476" s="3">
        <v>1.44358</v>
      </c>
      <c r="L1476" s="3">
        <v>10</v>
      </c>
      <c r="M1476" s="3">
        <v>7.655488</v>
      </c>
      <c r="N1476">
        <v>48</v>
      </c>
      <c r="O1476">
        <v>0.00375858232437503</v>
      </c>
      <c r="P1476">
        <v>-3.0203263226174</v>
      </c>
      <c r="Q1476" t="s">
        <v>131</v>
      </c>
      <c r="R1476" t="s">
        <v>136</v>
      </c>
      <c r="S1476" t="s">
        <v>136</v>
      </c>
      <c r="T1476" t="s">
        <v>136</v>
      </c>
      <c r="U1476" t="s">
        <v>136</v>
      </c>
      <c r="V1476" t="s">
        <v>136</v>
      </c>
      <c r="W1476" t="s">
        <v>136</v>
      </c>
      <c r="X1476" t="s">
        <v>136</v>
      </c>
      <c r="Y1476" t="s">
        <v>136</v>
      </c>
      <c r="Z1476" t="s">
        <v>136</v>
      </c>
      <c r="AA1476" t="s">
        <v>136</v>
      </c>
      <c r="AB1476" t="s">
        <v>136</v>
      </c>
      <c r="AC1476" t="s">
        <v>136</v>
      </c>
      <c r="AD1476" t="s">
        <v>136</v>
      </c>
    </row>
    <row r="1477" spans="1:30">
      <c r="A1477" t="s">
        <v>7068</v>
      </c>
      <c r="B1477" t="s">
        <v>136</v>
      </c>
      <c r="C1477" s="3">
        <v>1.660537</v>
      </c>
      <c r="D1477" s="3">
        <v>21</v>
      </c>
      <c r="E1477" s="3">
        <v>1.022325</v>
      </c>
      <c r="F1477" s="3">
        <v>13</v>
      </c>
      <c r="G1477" s="3">
        <v>1.163876</v>
      </c>
      <c r="H1477" s="3">
        <v>17</v>
      </c>
      <c r="I1477" s="3">
        <v>10.036387</v>
      </c>
      <c r="J1477" s="3">
        <v>138</v>
      </c>
      <c r="K1477" s="3">
        <v>12.028222</v>
      </c>
      <c r="L1477" s="3">
        <v>173</v>
      </c>
      <c r="M1477" s="3">
        <v>6.297656</v>
      </c>
      <c r="N1477">
        <v>81</v>
      </c>
      <c r="O1477">
        <v>0.000727387511725455</v>
      </c>
      <c r="P1477">
        <v>2.04269217273308</v>
      </c>
      <c r="Q1477" t="s">
        <v>157</v>
      </c>
      <c r="R1477" t="s">
        <v>136</v>
      </c>
      <c r="S1477" t="s">
        <v>136</v>
      </c>
      <c r="T1477" t="s">
        <v>136</v>
      </c>
      <c r="U1477" t="s">
        <v>136</v>
      </c>
      <c r="V1477" t="s">
        <v>136</v>
      </c>
      <c r="W1477" t="s">
        <v>136</v>
      </c>
      <c r="X1477" t="s">
        <v>136</v>
      </c>
      <c r="Y1477" t="s">
        <v>136</v>
      </c>
      <c r="Z1477" t="s">
        <v>136</v>
      </c>
      <c r="AA1477" t="s">
        <v>136</v>
      </c>
      <c r="AB1477" t="s">
        <v>136</v>
      </c>
      <c r="AC1477" t="s">
        <v>136</v>
      </c>
      <c r="AD1477" t="s">
        <v>136</v>
      </c>
    </row>
    <row r="1478" spans="1:30">
      <c r="A1478" t="s">
        <v>7069</v>
      </c>
      <c r="B1478" t="s">
        <v>7069</v>
      </c>
      <c r="C1478" s="3">
        <v>3.597326</v>
      </c>
      <c r="D1478" s="3">
        <v>202</v>
      </c>
      <c r="E1478" s="3">
        <v>23.990931</v>
      </c>
      <c r="F1478" s="3">
        <v>1191</v>
      </c>
      <c r="G1478" s="3">
        <v>10.386325</v>
      </c>
      <c r="H1478" s="3">
        <v>624</v>
      </c>
      <c r="I1478" s="3">
        <v>0.245323</v>
      </c>
      <c r="J1478" s="3">
        <v>15</v>
      </c>
      <c r="K1478" s="3">
        <v>0.922027</v>
      </c>
      <c r="L1478" s="3">
        <v>60</v>
      </c>
      <c r="M1478" s="3">
        <v>1.375573</v>
      </c>
      <c r="N1478">
        <v>81</v>
      </c>
      <c r="O1478" s="16">
        <v>4.06622436614867e-6</v>
      </c>
      <c r="P1478">
        <v>-4.32058132813982</v>
      </c>
      <c r="Q1478" t="s">
        <v>131</v>
      </c>
      <c r="R1478" t="s">
        <v>136</v>
      </c>
      <c r="S1478" t="s">
        <v>136</v>
      </c>
      <c r="T1478" t="s">
        <v>1978</v>
      </c>
      <c r="U1478" t="s">
        <v>7070</v>
      </c>
      <c r="V1478" t="s">
        <v>351</v>
      </c>
      <c r="W1478" t="s">
        <v>136</v>
      </c>
      <c r="X1478" t="s">
        <v>136</v>
      </c>
      <c r="Y1478" t="s">
        <v>1980</v>
      </c>
      <c r="Z1478" t="s">
        <v>1981</v>
      </c>
      <c r="AA1478" t="s">
        <v>141</v>
      </c>
      <c r="AB1478" t="s">
        <v>142</v>
      </c>
      <c r="AC1478" t="s">
        <v>7071</v>
      </c>
      <c r="AD1478" t="s">
        <v>1983</v>
      </c>
    </row>
    <row r="1479" spans="1:30">
      <c r="A1479" t="s">
        <v>7072</v>
      </c>
      <c r="B1479" t="s">
        <v>7072</v>
      </c>
      <c r="C1479" s="3">
        <v>25.27644</v>
      </c>
      <c r="D1479" s="3">
        <v>1092</v>
      </c>
      <c r="E1479" s="3">
        <v>57.228725</v>
      </c>
      <c r="F1479" s="3">
        <v>2189</v>
      </c>
      <c r="G1479" s="3">
        <v>35.682621</v>
      </c>
      <c r="H1479" s="3">
        <v>1652</v>
      </c>
      <c r="I1479" s="3">
        <v>1.384632</v>
      </c>
      <c r="J1479" s="3">
        <v>65</v>
      </c>
      <c r="K1479" s="3">
        <v>2.237735</v>
      </c>
      <c r="L1479" s="3">
        <v>112</v>
      </c>
      <c r="M1479" s="3">
        <v>4.828207</v>
      </c>
      <c r="N1479">
        <v>218</v>
      </c>
      <c r="O1479" s="16">
        <v>3.71539791699839e-9</v>
      </c>
      <c r="P1479">
        <v>-4.33296371160968</v>
      </c>
      <c r="Q1479" t="s">
        <v>131</v>
      </c>
      <c r="R1479" t="s">
        <v>136</v>
      </c>
      <c r="S1479" t="s">
        <v>136</v>
      </c>
      <c r="T1479" t="s">
        <v>136</v>
      </c>
      <c r="U1479" t="s">
        <v>7073</v>
      </c>
      <c r="V1479" t="s">
        <v>136</v>
      </c>
      <c r="W1479" t="s">
        <v>136</v>
      </c>
      <c r="X1479" t="s">
        <v>136</v>
      </c>
      <c r="Y1479" t="s">
        <v>7074</v>
      </c>
      <c r="Z1479" t="s">
        <v>136</v>
      </c>
      <c r="AA1479" t="s">
        <v>164</v>
      </c>
      <c r="AB1479" t="s">
        <v>165</v>
      </c>
      <c r="AC1479" t="s">
        <v>7075</v>
      </c>
      <c r="AD1479" t="s">
        <v>136</v>
      </c>
    </row>
    <row r="1480" spans="1:30">
      <c r="A1480" t="s">
        <v>7076</v>
      </c>
      <c r="B1480" t="s">
        <v>136</v>
      </c>
      <c r="C1480" s="3">
        <v>1.328496</v>
      </c>
      <c r="D1480" s="3">
        <v>23</v>
      </c>
      <c r="E1480" s="3">
        <v>0.272845</v>
      </c>
      <c r="F1480" s="3">
        <v>5</v>
      </c>
      <c r="G1480" s="3">
        <v>0.156808</v>
      </c>
      <c r="H1480" s="3">
        <v>3</v>
      </c>
      <c r="I1480" s="3">
        <v>8.804085</v>
      </c>
      <c r="J1480" s="3">
        <v>161</v>
      </c>
      <c r="K1480" s="3">
        <v>3.530684</v>
      </c>
      <c r="L1480" s="3">
        <v>73</v>
      </c>
      <c r="M1480" s="3">
        <v>7.44742199999999</v>
      </c>
      <c r="N1480">
        <v>118</v>
      </c>
      <c r="O1480">
        <v>0.00307861650993157</v>
      </c>
      <c r="P1480">
        <v>2.56963076819392</v>
      </c>
      <c r="Q1480" t="s">
        <v>157</v>
      </c>
      <c r="R1480" t="s">
        <v>136</v>
      </c>
      <c r="S1480" t="s">
        <v>136</v>
      </c>
      <c r="T1480" t="s">
        <v>136</v>
      </c>
      <c r="U1480" t="s">
        <v>136</v>
      </c>
      <c r="V1480" t="s">
        <v>136</v>
      </c>
      <c r="W1480" t="s">
        <v>136</v>
      </c>
      <c r="X1480" t="s">
        <v>136</v>
      </c>
      <c r="Y1480" t="s">
        <v>136</v>
      </c>
      <c r="Z1480" t="s">
        <v>136</v>
      </c>
      <c r="AA1480" t="s">
        <v>136</v>
      </c>
      <c r="AB1480" t="s">
        <v>136</v>
      </c>
      <c r="AC1480" t="s">
        <v>136</v>
      </c>
      <c r="AD1480" t="s">
        <v>136</v>
      </c>
    </row>
    <row r="1481" spans="1:30">
      <c r="A1481" t="s">
        <v>7077</v>
      </c>
      <c r="B1481" t="s">
        <v>136</v>
      </c>
      <c r="C1481" s="3">
        <v>17.189344</v>
      </c>
      <c r="D1481" s="3">
        <v>356</v>
      </c>
      <c r="E1481" s="3">
        <v>55.617722</v>
      </c>
      <c r="F1481" s="3">
        <v>1020</v>
      </c>
      <c r="G1481" s="3">
        <v>20.979477</v>
      </c>
      <c r="H1481" s="3">
        <v>466</v>
      </c>
      <c r="I1481" s="3">
        <v>8.815024</v>
      </c>
      <c r="J1481" s="3">
        <v>198</v>
      </c>
      <c r="K1481" s="3">
        <v>6.393388</v>
      </c>
      <c r="L1481" s="3">
        <v>154</v>
      </c>
      <c r="M1481" s="3">
        <v>17.599377</v>
      </c>
      <c r="N1481">
        <v>381</v>
      </c>
      <c r="O1481">
        <v>0.00717309302123756</v>
      </c>
      <c r="P1481">
        <v>-2.25426175442678</v>
      </c>
      <c r="Q1481" t="s">
        <v>131</v>
      </c>
      <c r="R1481" t="s">
        <v>136</v>
      </c>
      <c r="S1481" t="s">
        <v>136</v>
      </c>
      <c r="T1481" t="s">
        <v>168</v>
      </c>
      <c r="U1481" t="s">
        <v>136</v>
      </c>
      <c r="V1481" t="s">
        <v>136</v>
      </c>
      <c r="W1481" t="s">
        <v>136</v>
      </c>
      <c r="X1481" t="s">
        <v>136</v>
      </c>
      <c r="Y1481" t="s">
        <v>136</v>
      </c>
      <c r="Z1481" t="s">
        <v>136</v>
      </c>
      <c r="AA1481" t="s">
        <v>136</v>
      </c>
      <c r="AB1481" t="s">
        <v>136</v>
      </c>
      <c r="AC1481" t="s">
        <v>7078</v>
      </c>
      <c r="AD1481" t="s">
        <v>176</v>
      </c>
    </row>
    <row r="1482" spans="1:30">
      <c r="A1482" t="s">
        <v>7079</v>
      </c>
      <c r="B1482" t="s">
        <v>7079</v>
      </c>
      <c r="C1482" s="3">
        <v>26.817068</v>
      </c>
      <c r="D1482" s="3">
        <v>682</v>
      </c>
      <c r="E1482" s="3">
        <v>266.640656</v>
      </c>
      <c r="F1482" s="3">
        <v>6004</v>
      </c>
      <c r="G1482" s="3">
        <v>17.694958</v>
      </c>
      <c r="H1482" s="3">
        <v>483</v>
      </c>
      <c r="I1482" s="3">
        <v>1.231377</v>
      </c>
      <c r="J1482" s="3">
        <v>34</v>
      </c>
      <c r="K1482" s="3">
        <v>1.247688</v>
      </c>
      <c r="L1482" s="3">
        <v>37</v>
      </c>
      <c r="M1482" s="3">
        <v>3.944575</v>
      </c>
      <c r="N1482">
        <v>105</v>
      </c>
      <c r="O1482" s="16">
        <v>5.63454236181266e-8</v>
      </c>
      <c r="P1482">
        <v>-5.719423441507</v>
      </c>
      <c r="Q1482" t="s">
        <v>131</v>
      </c>
      <c r="R1482" t="s">
        <v>136</v>
      </c>
      <c r="S1482" t="s">
        <v>136</v>
      </c>
      <c r="T1482" t="s">
        <v>2051</v>
      </c>
      <c r="U1482" t="s">
        <v>7080</v>
      </c>
      <c r="V1482" t="s">
        <v>136</v>
      </c>
      <c r="W1482" t="s">
        <v>2054</v>
      </c>
      <c r="X1482" t="s">
        <v>2055</v>
      </c>
      <c r="Y1482" t="s">
        <v>136</v>
      </c>
      <c r="Z1482" t="s">
        <v>2679</v>
      </c>
      <c r="AA1482" t="s">
        <v>164</v>
      </c>
      <c r="AB1482" t="s">
        <v>165</v>
      </c>
      <c r="AC1482" t="s">
        <v>7081</v>
      </c>
      <c r="AD1482" t="s">
        <v>144</v>
      </c>
    </row>
    <row r="1483" spans="1:30">
      <c r="A1483" t="s">
        <v>7082</v>
      </c>
      <c r="B1483" t="s">
        <v>7082</v>
      </c>
      <c r="C1483" s="3">
        <v>0.075162</v>
      </c>
      <c r="D1483" s="3">
        <v>11</v>
      </c>
      <c r="E1483" s="3">
        <v>0</v>
      </c>
      <c r="F1483" s="3">
        <v>0</v>
      </c>
      <c r="G1483" s="3">
        <v>0.077574</v>
      </c>
      <c r="H1483" s="3">
        <v>12</v>
      </c>
      <c r="I1483" s="3">
        <v>1.321665</v>
      </c>
      <c r="J1483" s="3">
        <v>201</v>
      </c>
      <c r="K1483" s="3">
        <v>3.119296</v>
      </c>
      <c r="L1483" s="3">
        <v>506</v>
      </c>
      <c r="M1483" s="3">
        <v>0.346639</v>
      </c>
      <c r="N1483">
        <v>51</v>
      </c>
      <c r="O1483">
        <v>0.000115079302090418</v>
      </c>
      <c r="P1483">
        <v>3.91603041928237</v>
      </c>
      <c r="Q1483" t="s">
        <v>157</v>
      </c>
      <c r="R1483" t="s">
        <v>136</v>
      </c>
      <c r="S1483" t="s">
        <v>136</v>
      </c>
      <c r="T1483" t="s">
        <v>7083</v>
      </c>
      <c r="U1483" t="s">
        <v>7084</v>
      </c>
      <c r="V1483" t="s">
        <v>136</v>
      </c>
      <c r="W1483" t="s">
        <v>254</v>
      </c>
      <c r="X1483" t="s">
        <v>255</v>
      </c>
      <c r="Y1483" t="s">
        <v>466</v>
      </c>
      <c r="Z1483" t="s">
        <v>7085</v>
      </c>
      <c r="AA1483" t="s">
        <v>164</v>
      </c>
      <c r="AB1483" t="s">
        <v>165</v>
      </c>
      <c r="AC1483" t="s">
        <v>7086</v>
      </c>
      <c r="AD1483" t="s">
        <v>1934</v>
      </c>
    </row>
    <row r="1484" spans="1:30">
      <c r="A1484" t="s">
        <v>7087</v>
      </c>
      <c r="B1484" t="s">
        <v>7087</v>
      </c>
      <c r="C1484" s="3">
        <v>11.865781</v>
      </c>
      <c r="D1484" s="3">
        <v>563</v>
      </c>
      <c r="E1484" s="3">
        <v>15.592701</v>
      </c>
      <c r="F1484" s="3">
        <v>655</v>
      </c>
      <c r="G1484" s="3">
        <v>12.881948</v>
      </c>
      <c r="H1484" s="3">
        <v>655</v>
      </c>
      <c r="I1484" s="3">
        <v>1.408021</v>
      </c>
      <c r="J1484" s="3">
        <v>73</v>
      </c>
      <c r="K1484" s="3">
        <v>4.451006</v>
      </c>
      <c r="L1484" s="3">
        <v>245</v>
      </c>
      <c r="M1484" s="3">
        <v>4.330503</v>
      </c>
      <c r="N1484">
        <v>215</v>
      </c>
      <c r="O1484">
        <v>0.000131114708957501</v>
      </c>
      <c r="P1484">
        <v>-2.58400192066155</v>
      </c>
      <c r="Q1484" t="s">
        <v>131</v>
      </c>
      <c r="R1484" t="s">
        <v>241</v>
      </c>
      <c r="S1484" t="s">
        <v>242</v>
      </c>
      <c r="T1484" t="s">
        <v>2051</v>
      </c>
      <c r="U1484" t="s">
        <v>7088</v>
      </c>
      <c r="V1484" t="s">
        <v>136</v>
      </c>
      <c r="W1484" t="s">
        <v>2054</v>
      </c>
      <c r="X1484" t="s">
        <v>2055</v>
      </c>
      <c r="Y1484" t="s">
        <v>2056</v>
      </c>
      <c r="Z1484" t="s">
        <v>7089</v>
      </c>
      <c r="AA1484" t="s">
        <v>164</v>
      </c>
      <c r="AB1484" t="s">
        <v>165</v>
      </c>
      <c r="AC1484" t="s">
        <v>5042</v>
      </c>
      <c r="AD1484" t="s">
        <v>144</v>
      </c>
    </row>
    <row r="1485" spans="1:30">
      <c r="A1485" t="s">
        <v>7090</v>
      </c>
      <c r="B1485" t="s">
        <v>7090</v>
      </c>
      <c r="C1485" s="3">
        <v>0.779117</v>
      </c>
      <c r="D1485" s="3">
        <v>20</v>
      </c>
      <c r="E1485" s="3">
        <v>0.30076</v>
      </c>
      <c r="F1485" s="3">
        <v>7</v>
      </c>
      <c r="G1485" s="3">
        <v>1.850202</v>
      </c>
      <c r="H1485" s="3">
        <v>51</v>
      </c>
      <c r="I1485" s="3">
        <v>6.887238</v>
      </c>
      <c r="J1485" s="3">
        <v>191</v>
      </c>
      <c r="K1485" s="3">
        <v>21.001245</v>
      </c>
      <c r="L1485" s="3">
        <v>620</v>
      </c>
      <c r="M1485" s="3">
        <v>3.683829</v>
      </c>
      <c r="N1485">
        <v>98</v>
      </c>
      <c r="O1485">
        <v>0.00233468939324488</v>
      </c>
      <c r="P1485">
        <v>2.64840192193766</v>
      </c>
      <c r="Q1485" t="s">
        <v>157</v>
      </c>
      <c r="R1485" t="s">
        <v>136</v>
      </c>
      <c r="S1485" t="s">
        <v>136</v>
      </c>
      <c r="T1485" t="s">
        <v>1669</v>
      </c>
      <c r="U1485" t="s">
        <v>7091</v>
      </c>
      <c r="V1485" t="s">
        <v>439</v>
      </c>
      <c r="W1485" t="s">
        <v>136</v>
      </c>
      <c r="X1485" t="s">
        <v>136</v>
      </c>
      <c r="Y1485" t="s">
        <v>7092</v>
      </c>
      <c r="Z1485" t="s">
        <v>136</v>
      </c>
      <c r="AA1485" t="s">
        <v>209</v>
      </c>
      <c r="AB1485" t="s">
        <v>187</v>
      </c>
      <c r="AC1485" t="s">
        <v>7093</v>
      </c>
      <c r="AD1485" t="s">
        <v>1674</v>
      </c>
    </row>
    <row r="1486" spans="1:30">
      <c r="A1486" t="s">
        <v>7094</v>
      </c>
      <c r="B1486" t="s">
        <v>7094</v>
      </c>
      <c r="C1486" s="3">
        <v>3.071965</v>
      </c>
      <c r="D1486" s="3">
        <v>134</v>
      </c>
      <c r="E1486" s="3">
        <v>0.656493</v>
      </c>
      <c r="F1486" s="3">
        <v>26</v>
      </c>
      <c r="G1486" s="3">
        <v>0.608311</v>
      </c>
      <c r="H1486" s="3">
        <v>29</v>
      </c>
      <c r="I1486" s="3">
        <v>0.252829</v>
      </c>
      <c r="J1486" s="3">
        <v>12</v>
      </c>
      <c r="K1486" s="3">
        <v>0.172027</v>
      </c>
      <c r="L1486" s="3">
        <v>9</v>
      </c>
      <c r="M1486" s="3">
        <v>0.188691</v>
      </c>
      <c r="N1486">
        <v>9</v>
      </c>
      <c r="O1486">
        <v>0.000192635792398265</v>
      </c>
      <c r="P1486">
        <v>-3.07274105189723</v>
      </c>
      <c r="Q1486" t="s">
        <v>131</v>
      </c>
      <c r="R1486" t="s">
        <v>2118</v>
      </c>
      <c r="S1486" t="s">
        <v>2119</v>
      </c>
      <c r="T1486" t="s">
        <v>7095</v>
      </c>
      <c r="U1486" t="s">
        <v>7096</v>
      </c>
      <c r="V1486" t="s">
        <v>2122</v>
      </c>
      <c r="W1486" t="s">
        <v>136</v>
      </c>
      <c r="X1486" t="s">
        <v>136</v>
      </c>
      <c r="Y1486" t="s">
        <v>2123</v>
      </c>
      <c r="Z1486" t="s">
        <v>7097</v>
      </c>
      <c r="AA1486" t="s">
        <v>248</v>
      </c>
      <c r="AB1486" t="s">
        <v>242</v>
      </c>
      <c r="AC1486" t="s">
        <v>7098</v>
      </c>
      <c r="AD1486" t="s">
        <v>7099</v>
      </c>
    </row>
    <row r="1487" spans="1:30">
      <c r="A1487" t="s">
        <v>7100</v>
      </c>
      <c r="B1487" t="s">
        <v>7100</v>
      </c>
      <c r="C1487" s="3">
        <v>0.677027</v>
      </c>
      <c r="D1487" s="3">
        <v>33</v>
      </c>
      <c r="E1487" s="3">
        <v>0.21548</v>
      </c>
      <c r="F1487" s="3">
        <v>10</v>
      </c>
      <c r="G1487" s="3">
        <v>2.188471</v>
      </c>
      <c r="H1487" s="3">
        <v>114</v>
      </c>
      <c r="I1487" s="3">
        <v>15.710127</v>
      </c>
      <c r="J1487" s="3">
        <v>825</v>
      </c>
      <c r="K1487" s="3">
        <v>29.521915</v>
      </c>
      <c r="L1487" s="3">
        <v>1656</v>
      </c>
      <c r="M1487" s="3">
        <v>4.148632</v>
      </c>
      <c r="N1487">
        <v>210</v>
      </c>
      <c r="O1487">
        <v>0.000337902125826833</v>
      </c>
      <c r="P1487">
        <v>3.16866527430651</v>
      </c>
      <c r="Q1487" t="s">
        <v>157</v>
      </c>
      <c r="R1487" t="s">
        <v>136</v>
      </c>
      <c r="S1487" t="s">
        <v>136</v>
      </c>
      <c r="T1487" t="s">
        <v>563</v>
      </c>
      <c r="U1487" t="s">
        <v>7101</v>
      </c>
      <c r="V1487" t="s">
        <v>3749</v>
      </c>
      <c r="W1487" t="s">
        <v>136</v>
      </c>
      <c r="X1487" t="s">
        <v>136</v>
      </c>
      <c r="Y1487" t="s">
        <v>565</v>
      </c>
      <c r="Z1487" t="s">
        <v>7102</v>
      </c>
      <c r="AA1487" t="s">
        <v>164</v>
      </c>
      <c r="AB1487" t="s">
        <v>165</v>
      </c>
      <c r="AC1487" t="s">
        <v>7103</v>
      </c>
      <c r="AD1487" t="s">
        <v>144</v>
      </c>
    </row>
    <row r="1488" spans="1:30">
      <c r="A1488" t="s">
        <v>7104</v>
      </c>
      <c r="B1488" t="s">
        <v>7104</v>
      </c>
      <c r="C1488" s="3">
        <v>1.868513</v>
      </c>
      <c r="D1488" s="3">
        <v>86</v>
      </c>
      <c r="E1488" s="3">
        <v>2.817388</v>
      </c>
      <c r="F1488" s="3">
        <v>115</v>
      </c>
      <c r="G1488" s="3">
        <v>2.34671</v>
      </c>
      <c r="H1488" s="3">
        <v>116</v>
      </c>
      <c r="I1488" s="3">
        <v>0.401786</v>
      </c>
      <c r="J1488" s="3">
        <v>20</v>
      </c>
      <c r="K1488" s="3">
        <v>0.152969</v>
      </c>
      <c r="L1488" s="3">
        <v>9</v>
      </c>
      <c r="M1488" s="3">
        <v>0.298887</v>
      </c>
      <c r="N1488">
        <v>15</v>
      </c>
      <c r="O1488" s="16">
        <v>1.28504299124562e-7</v>
      </c>
      <c r="P1488">
        <v>-3.58949635652253</v>
      </c>
      <c r="Q1488" t="s">
        <v>131</v>
      </c>
      <c r="R1488" t="s">
        <v>136</v>
      </c>
      <c r="S1488" t="s">
        <v>136</v>
      </c>
      <c r="T1488" t="s">
        <v>1735</v>
      </c>
      <c r="U1488" t="s">
        <v>7105</v>
      </c>
      <c r="V1488" t="s">
        <v>1179</v>
      </c>
      <c r="W1488" t="s">
        <v>232</v>
      </c>
      <c r="X1488" t="s">
        <v>233</v>
      </c>
      <c r="Y1488" t="s">
        <v>1736</v>
      </c>
      <c r="Z1488" t="s">
        <v>7106</v>
      </c>
      <c r="AA1488" t="s">
        <v>164</v>
      </c>
      <c r="AB1488" t="s">
        <v>165</v>
      </c>
      <c r="AC1488" t="s">
        <v>313</v>
      </c>
      <c r="AD1488" t="s">
        <v>1739</v>
      </c>
    </row>
    <row r="1489" spans="1:30">
      <c r="A1489" t="s">
        <v>7107</v>
      </c>
      <c r="B1489" t="s">
        <v>7107</v>
      </c>
      <c r="C1489" s="3">
        <v>6.284155</v>
      </c>
      <c r="D1489" s="3">
        <v>325</v>
      </c>
      <c r="E1489" s="3">
        <v>10.195126</v>
      </c>
      <c r="F1489" s="3">
        <v>466</v>
      </c>
      <c r="G1489" s="3">
        <v>8.675376</v>
      </c>
      <c r="H1489" s="3">
        <v>480</v>
      </c>
      <c r="I1489" s="3">
        <v>0.983955</v>
      </c>
      <c r="J1489" s="3">
        <v>56</v>
      </c>
      <c r="K1489" s="3">
        <v>0.942976</v>
      </c>
      <c r="L1489" s="3">
        <v>57</v>
      </c>
      <c r="M1489" s="3">
        <v>2.35585</v>
      </c>
      <c r="N1489">
        <v>127</v>
      </c>
      <c r="O1489" s="16">
        <v>2.37698018773438e-6</v>
      </c>
      <c r="P1489">
        <v>-3.14732387409732</v>
      </c>
      <c r="Q1489" t="s">
        <v>131</v>
      </c>
      <c r="R1489" t="s">
        <v>136</v>
      </c>
      <c r="S1489" t="s">
        <v>136</v>
      </c>
      <c r="T1489" t="s">
        <v>136</v>
      </c>
      <c r="U1489" t="s">
        <v>7108</v>
      </c>
      <c r="V1489" t="s">
        <v>1042</v>
      </c>
      <c r="W1489" t="s">
        <v>136</v>
      </c>
      <c r="X1489" t="s">
        <v>136</v>
      </c>
      <c r="Y1489" t="s">
        <v>136</v>
      </c>
      <c r="Z1489" t="s">
        <v>136</v>
      </c>
      <c r="AA1489" t="s">
        <v>164</v>
      </c>
      <c r="AB1489" t="s">
        <v>165</v>
      </c>
      <c r="AC1489" t="s">
        <v>7109</v>
      </c>
      <c r="AD1489" t="s">
        <v>136</v>
      </c>
    </row>
    <row r="1490" spans="1:30">
      <c r="A1490" t="s">
        <v>7110</v>
      </c>
      <c r="B1490" t="s">
        <v>136</v>
      </c>
      <c r="C1490" s="3">
        <v>4.520213</v>
      </c>
      <c r="D1490" s="3">
        <v>39</v>
      </c>
      <c r="E1490" s="3">
        <v>3.478605</v>
      </c>
      <c r="F1490" s="3">
        <v>27</v>
      </c>
      <c r="G1490" s="3">
        <v>4.404226</v>
      </c>
      <c r="H1490" s="3">
        <v>41</v>
      </c>
      <c r="I1490" s="3">
        <v>0.93572</v>
      </c>
      <c r="J1490" s="3">
        <v>9</v>
      </c>
      <c r="K1490" s="3">
        <v>0.761825</v>
      </c>
      <c r="L1490" s="3">
        <v>8</v>
      </c>
      <c r="M1490" s="3">
        <v>0.911135</v>
      </c>
      <c r="N1490">
        <v>9</v>
      </c>
      <c r="O1490">
        <v>0.000119501469007631</v>
      </c>
      <c r="P1490">
        <v>-2.69240966150969</v>
      </c>
      <c r="Q1490" t="s">
        <v>131</v>
      </c>
      <c r="R1490" t="s">
        <v>136</v>
      </c>
      <c r="S1490" t="s">
        <v>136</v>
      </c>
      <c r="T1490" t="s">
        <v>136</v>
      </c>
      <c r="U1490" t="s">
        <v>136</v>
      </c>
      <c r="V1490" t="s">
        <v>136</v>
      </c>
      <c r="W1490" t="s">
        <v>136</v>
      </c>
      <c r="X1490" t="s">
        <v>136</v>
      </c>
      <c r="Y1490" t="s">
        <v>136</v>
      </c>
      <c r="Z1490" t="s">
        <v>136</v>
      </c>
      <c r="AA1490" t="s">
        <v>136</v>
      </c>
      <c r="AB1490" t="s">
        <v>136</v>
      </c>
      <c r="AC1490" t="s">
        <v>136</v>
      </c>
      <c r="AD1490" t="s">
        <v>136</v>
      </c>
    </row>
    <row r="1491" spans="1:30">
      <c r="A1491" t="s">
        <v>7111</v>
      </c>
      <c r="B1491" t="s">
        <v>7111</v>
      </c>
      <c r="C1491" s="3">
        <v>30.904472</v>
      </c>
      <c r="D1491" s="3">
        <v>1448</v>
      </c>
      <c r="E1491" s="3">
        <v>32.788551</v>
      </c>
      <c r="F1491" s="3">
        <v>1361</v>
      </c>
      <c r="G1491" s="3">
        <v>38.223957</v>
      </c>
      <c r="H1491" s="3">
        <v>1920</v>
      </c>
      <c r="I1491" s="3">
        <v>5.972929</v>
      </c>
      <c r="J1491" s="3">
        <v>304</v>
      </c>
      <c r="K1491" s="3">
        <v>5.743868</v>
      </c>
      <c r="L1491" s="3">
        <v>312</v>
      </c>
      <c r="M1491" s="3">
        <v>25.265512</v>
      </c>
      <c r="N1491">
        <v>1236</v>
      </c>
      <c r="O1491">
        <v>0.00830361953603651</v>
      </c>
      <c r="P1491">
        <v>-2.01065944060427</v>
      </c>
      <c r="Q1491" t="s">
        <v>131</v>
      </c>
      <c r="R1491" t="s">
        <v>136</v>
      </c>
      <c r="S1491" t="s">
        <v>136</v>
      </c>
      <c r="T1491" t="s">
        <v>136</v>
      </c>
      <c r="U1491" t="s">
        <v>136</v>
      </c>
      <c r="V1491" t="s">
        <v>136</v>
      </c>
      <c r="W1491" t="s">
        <v>136</v>
      </c>
      <c r="X1491" t="s">
        <v>136</v>
      </c>
      <c r="Y1491" t="s">
        <v>136</v>
      </c>
      <c r="Z1491" t="s">
        <v>136</v>
      </c>
      <c r="AA1491" t="s">
        <v>164</v>
      </c>
      <c r="AB1491" t="s">
        <v>165</v>
      </c>
      <c r="AC1491" t="s">
        <v>7112</v>
      </c>
      <c r="AD1491" t="s">
        <v>136</v>
      </c>
    </row>
    <row r="1492" spans="1:30">
      <c r="A1492" t="s">
        <v>7113</v>
      </c>
      <c r="B1492" t="s">
        <v>7113</v>
      </c>
      <c r="C1492" s="3">
        <v>406.988007</v>
      </c>
      <c r="D1492" s="3">
        <v>17287</v>
      </c>
      <c r="E1492" s="3">
        <v>603.997009</v>
      </c>
      <c r="F1492" s="3">
        <v>22726</v>
      </c>
      <c r="G1492" s="3">
        <v>554.620972</v>
      </c>
      <c r="H1492" s="3">
        <v>25258</v>
      </c>
      <c r="I1492" s="3">
        <v>48.335079</v>
      </c>
      <c r="J1492" s="3">
        <v>2227</v>
      </c>
      <c r="K1492" s="3">
        <v>53.403191</v>
      </c>
      <c r="L1492" s="3">
        <v>2628</v>
      </c>
      <c r="M1492" s="3">
        <v>230.988632</v>
      </c>
      <c r="N1492">
        <v>10244</v>
      </c>
      <c r="O1492">
        <v>0.000427482376353543</v>
      </c>
      <c r="P1492">
        <v>-2.76680808532812</v>
      </c>
      <c r="Q1492" t="s">
        <v>131</v>
      </c>
      <c r="R1492" t="s">
        <v>218</v>
      </c>
      <c r="S1492" t="s">
        <v>219</v>
      </c>
      <c r="T1492" t="s">
        <v>1885</v>
      </c>
      <c r="U1492" t="s">
        <v>7114</v>
      </c>
      <c r="V1492" t="s">
        <v>2156</v>
      </c>
      <c r="W1492" t="s">
        <v>218</v>
      </c>
      <c r="X1492" t="s">
        <v>219</v>
      </c>
      <c r="Y1492" t="s">
        <v>840</v>
      </c>
      <c r="Z1492" t="s">
        <v>7115</v>
      </c>
      <c r="AA1492" t="s">
        <v>164</v>
      </c>
      <c r="AB1492" t="s">
        <v>165</v>
      </c>
      <c r="AC1492" t="s">
        <v>2158</v>
      </c>
      <c r="AD1492" t="s">
        <v>1887</v>
      </c>
    </row>
    <row r="1493" spans="1:30">
      <c r="A1493" t="s">
        <v>7116</v>
      </c>
      <c r="B1493" t="s">
        <v>7116</v>
      </c>
      <c r="C1493" s="3">
        <v>0.044645</v>
      </c>
      <c r="D1493" s="3">
        <v>4</v>
      </c>
      <c r="E1493" s="3">
        <v>0</v>
      </c>
      <c r="F1493" s="3">
        <v>0</v>
      </c>
      <c r="G1493" s="3">
        <v>0.094168</v>
      </c>
      <c r="H1493" s="3">
        <v>9</v>
      </c>
      <c r="I1493" s="3">
        <v>1.721508</v>
      </c>
      <c r="J1493" s="3">
        <v>164</v>
      </c>
      <c r="K1493" s="3">
        <v>5.299643</v>
      </c>
      <c r="L1493" s="3">
        <v>540</v>
      </c>
      <c r="M1493" s="3">
        <v>0.526103</v>
      </c>
      <c r="N1493">
        <v>49</v>
      </c>
      <c r="O1493" s="16">
        <v>9.8984568533883e-6</v>
      </c>
      <c r="P1493">
        <v>4.55294911135158</v>
      </c>
      <c r="Q1493" t="s">
        <v>157</v>
      </c>
      <c r="R1493" t="s">
        <v>136</v>
      </c>
      <c r="S1493" t="s">
        <v>136</v>
      </c>
      <c r="T1493" t="s">
        <v>136</v>
      </c>
      <c r="U1493" t="s">
        <v>136</v>
      </c>
      <c r="V1493" t="s">
        <v>136</v>
      </c>
      <c r="W1493" t="s">
        <v>136</v>
      </c>
      <c r="X1493" t="s">
        <v>136</v>
      </c>
      <c r="Y1493" t="s">
        <v>136</v>
      </c>
      <c r="Z1493" t="s">
        <v>136</v>
      </c>
      <c r="AA1493" t="s">
        <v>83</v>
      </c>
      <c r="AB1493" t="s">
        <v>191</v>
      </c>
      <c r="AC1493" t="s">
        <v>7117</v>
      </c>
      <c r="AD1493" t="s">
        <v>136</v>
      </c>
    </row>
    <row r="1494" spans="1:30">
      <c r="A1494" t="s">
        <v>7118</v>
      </c>
      <c r="B1494" t="s">
        <v>7118</v>
      </c>
      <c r="C1494" s="3">
        <v>1.208667</v>
      </c>
      <c r="D1494" s="3">
        <v>24</v>
      </c>
      <c r="E1494" s="3">
        <v>0.227834</v>
      </c>
      <c r="F1494" s="3">
        <v>4</v>
      </c>
      <c r="G1494" s="3">
        <v>1.58308</v>
      </c>
      <c r="H1494" s="3">
        <v>33</v>
      </c>
      <c r="I1494" s="3">
        <v>9.625881</v>
      </c>
      <c r="J1494" s="3">
        <v>200</v>
      </c>
      <c r="K1494" s="3">
        <v>10.315974</v>
      </c>
      <c r="L1494" s="3">
        <v>229</v>
      </c>
      <c r="M1494" s="3">
        <v>6.389709</v>
      </c>
      <c r="N1494">
        <v>128</v>
      </c>
      <c r="O1494">
        <v>0.000195669833691526</v>
      </c>
      <c r="P1494">
        <v>2.44210386795417</v>
      </c>
      <c r="Q1494" t="s">
        <v>157</v>
      </c>
      <c r="R1494" t="s">
        <v>4067</v>
      </c>
      <c r="S1494" t="s">
        <v>4068</v>
      </c>
      <c r="T1494" t="s">
        <v>7119</v>
      </c>
      <c r="U1494" t="s">
        <v>7120</v>
      </c>
      <c r="V1494" t="s">
        <v>1195</v>
      </c>
      <c r="W1494" t="s">
        <v>6567</v>
      </c>
      <c r="X1494" t="s">
        <v>6568</v>
      </c>
      <c r="Y1494" t="s">
        <v>6569</v>
      </c>
      <c r="Z1494" t="s">
        <v>7121</v>
      </c>
      <c r="AA1494" t="s">
        <v>686</v>
      </c>
      <c r="AB1494" t="s">
        <v>219</v>
      </c>
      <c r="AC1494" t="s">
        <v>7122</v>
      </c>
      <c r="AD1494" t="s">
        <v>1612</v>
      </c>
    </row>
    <row r="1495" spans="1:30">
      <c r="A1495" t="s">
        <v>7123</v>
      </c>
      <c r="B1495" t="s">
        <v>7123</v>
      </c>
      <c r="C1495" s="3">
        <v>51.817188</v>
      </c>
      <c r="D1495" s="3">
        <v>1984</v>
      </c>
      <c r="E1495" s="3">
        <v>64.8442</v>
      </c>
      <c r="F1495" s="3">
        <v>2199</v>
      </c>
      <c r="G1495" s="3">
        <v>15.558492</v>
      </c>
      <c r="H1495" s="3">
        <v>639</v>
      </c>
      <c r="I1495" s="3">
        <v>10.215158</v>
      </c>
      <c r="J1495" s="3">
        <v>425</v>
      </c>
      <c r="K1495" s="3">
        <v>20.902037</v>
      </c>
      <c r="L1495" s="3">
        <v>927</v>
      </c>
      <c r="M1495" s="3">
        <v>4.923074</v>
      </c>
      <c r="N1495">
        <v>197</v>
      </c>
      <c r="O1495">
        <v>0.00259211021640119</v>
      </c>
      <c r="P1495">
        <v>-2.51262102293355</v>
      </c>
      <c r="Q1495" t="s">
        <v>131</v>
      </c>
      <c r="R1495" t="s">
        <v>213</v>
      </c>
      <c r="S1495" t="s">
        <v>214</v>
      </c>
      <c r="T1495" t="s">
        <v>136</v>
      </c>
      <c r="U1495" t="s">
        <v>7124</v>
      </c>
      <c r="V1495" t="s">
        <v>550</v>
      </c>
      <c r="W1495" t="s">
        <v>371</v>
      </c>
      <c r="X1495" t="s">
        <v>293</v>
      </c>
      <c r="Y1495" t="s">
        <v>551</v>
      </c>
      <c r="Z1495" t="s">
        <v>7125</v>
      </c>
      <c r="AA1495" t="s">
        <v>164</v>
      </c>
      <c r="AB1495" t="s">
        <v>165</v>
      </c>
      <c r="AC1495" t="s">
        <v>7126</v>
      </c>
      <c r="AD1495" t="s">
        <v>136</v>
      </c>
    </row>
    <row r="1496" spans="1:30">
      <c r="A1496" t="s">
        <v>7127</v>
      </c>
      <c r="B1496" t="s">
        <v>7127</v>
      </c>
      <c r="C1496" s="3">
        <v>4.114655</v>
      </c>
      <c r="D1496" s="3">
        <v>56</v>
      </c>
      <c r="E1496" s="3">
        <v>2.70518</v>
      </c>
      <c r="F1496" s="3">
        <v>33</v>
      </c>
      <c r="G1496" s="3">
        <v>7.141485</v>
      </c>
      <c r="H1496" s="3">
        <v>104</v>
      </c>
      <c r="I1496" s="3">
        <v>0.385778</v>
      </c>
      <c r="J1496" s="3">
        <v>6</v>
      </c>
      <c r="K1496" s="3">
        <v>0</v>
      </c>
      <c r="L1496" s="3">
        <v>0</v>
      </c>
      <c r="M1496" s="3">
        <v>0.180259</v>
      </c>
      <c r="N1496">
        <v>3</v>
      </c>
      <c r="O1496" s="16">
        <v>2.35931793714838e-7</v>
      </c>
      <c r="P1496">
        <v>-4.63464051356957</v>
      </c>
      <c r="Q1496" t="s">
        <v>131</v>
      </c>
      <c r="R1496" t="s">
        <v>136</v>
      </c>
      <c r="S1496" t="s">
        <v>136</v>
      </c>
      <c r="T1496" t="s">
        <v>7128</v>
      </c>
      <c r="U1496" t="s">
        <v>7129</v>
      </c>
      <c r="V1496" t="s">
        <v>2106</v>
      </c>
      <c r="W1496" t="s">
        <v>399</v>
      </c>
      <c r="X1496" t="s">
        <v>342</v>
      </c>
      <c r="Y1496" t="s">
        <v>7130</v>
      </c>
      <c r="Z1496" t="s">
        <v>7131</v>
      </c>
      <c r="AA1496" t="s">
        <v>85</v>
      </c>
      <c r="AB1496" t="s">
        <v>342</v>
      </c>
      <c r="AC1496" t="s">
        <v>7132</v>
      </c>
      <c r="AD1496" t="s">
        <v>7133</v>
      </c>
    </row>
    <row r="1497" spans="1:30">
      <c r="A1497" t="s">
        <v>7134</v>
      </c>
      <c r="B1497" t="s">
        <v>7134</v>
      </c>
      <c r="C1497" s="3">
        <v>18.382784</v>
      </c>
      <c r="D1497" s="3">
        <v>790</v>
      </c>
      <c r="E1497" s="3">
        <v>22.803946</v>
      </c>
      <c r="F1497" s="3">
        <v>868</v>
      </c>
      <c r="G1497" s="3">
        <v>16.616236</v>
      </c>
      <c r="H1497" s="3">
        <v>766</v>
      </c>
      <c r="I1497" s="3">
        <v>5.840288</v>
      </c>
      <c r="J1497" s="3">
        <v>273</v>
      </c>
      <c r="K1497" s="3">
        <v>4.734529</v>
      </c>
      <c r="L1497" s="3">
        <v>236</v>
      </c>
      <c r="M1497" s="3">
        <v>6.464314</v>
      </c>
      <c r="N1497">
        <v>290</v>
      </c>
      <c r="O1497" s="16">
        <v>2.79223828416541e-6</v>
      </c>
      <c r="P1497">
        <v>-2.45695682803306</v>
      </c>
      <c r="Q1497" t="s">
        <v>131</v>
      </c>
      <c r="R1497" t="s">
        <v>136</v>
      </c>
      <c r="S1497" t="s">
        <v>136</v>
      </c>
      <c r="T1497" t="s">
        <v>1608</v>
      </c>
      <c r="U1497" t="s">
        <v>7135</v>
      </c>
      <c r="V1497" t="s">
        <v>763</v>
      </c>
      <c r="W1497" t="s">
        <v>136</v>
      </c>
      <c r="X1497" t="s">
        <v>136</v>
      </c>
      <c r="Y1497" t="s">
        <v>136</v>
      </c>
      <c r="Z1497" t="s">
        <v>1610</v>
      </c>
      <c r="AA1497" t="s">
        <v>141</v>
      </c>
      <c r="AB1497" t="s">
        <v>142</v>
      </c>
      <c r="AC1497" t="s">
        <v>7136</v>
      </c>
      <c r="AD1497" t="s">
        <v>1612</v>
      </c>
    </row>
    <row r="1498" spans="1:30">
      <c r="A1498" t="s">
        <v>7137</v>
      </c>
      <c r="B1498" t="s">
        <v>7137</v>
      </c>
      <c r="C1498" s="3">
        <v>6.277892</v>
      </c>
      <c r="D1498" s="3">
        <v>301</v>
      </c>
      <c r="E1498" s="3">
        <v>34.129971</v>
      </c>
      <c r="F1498" s="3">
        <v>1449</v>
      </c>
      <c r="G1498" s="3">
        <v>4.649241</v>
      </c>
      <c r="H1498" s="3">
        <v>239</v>
      </c>
      <c r="I1498" s="3">
        <v>2.367315</v>
      </c>
      <c r="J1498" s="3">
        <v>124</v>
      </c>
      <c r="K1498" s="3">
        <v>2.221711</v>
      </c>
      <c r="L1498" s="3">
        <v>124</v>
      </c>
      <c r="M1498" s="3">
        <v>3.833759</v>
      </c>
      <c r="N1498">
        <v>192</v>
      </c>
      <c r="O1498">
        <v>0.00112041002631872</v>
      </c>
      <c r="P1498">
        <v>-3.10553963606031</v>
      </c>
      <c r="Q1498" t="s">
        <v>131</v>
      </c>
      <c r="R1498" t="s">
        <v>254</v>
      </c>
      <c r="S1498" t="s">
        <v>255</v>
      </c>
      <c r="T1498" t="s">
        <v>1885</v>
      </c>
      <c r="U1498" t="s">
        <v>136</v>
      </c>
      <c r="V1498" t="s">
        <v>136</v>
      </c>
      <c r="W1498" t="s">
        <v>218</v>
      </c>
      <c r="X1498" t="s">
        <v>219</v>
      </c>
      <c r="Y1498" t="s">
        <v>136</v>
      </c>
      <c r="Z1498" t="s">
        <v>7138</v>
      </c>
      <c r="AA1498" t="s">
        <v>164</v>
      </c>
      <c r="AB1498" t="s">
        <v>165</v>
      </c>
      <c r="AC1498" t="s">
        <v>7139</v>
      </c>
      <c r="AD1498" t="s">
        <v>1887</v>
      </c>
    </row>
    <row r="1499" spans="1:30">
      <c r="A1499" t="s">
        <v>7140</v>
      </c>
      <c r="B1499" t="s">
        <v>7140</v>
      </c>
      <c r="C1499" s="3">
        <v>15.466491</v>
      </c>
      <c r="D1499" s="3">
        <v>200</v>
      </c>
      <c r="E1499" s="3">
        <v>33.435181</v>
      </c>
      <c r="F1499" s="3">
        <v>383</v>
      </c>
      <c r="G1499" s="3">
        <v>15.284923</v>
      </c>
      <c r="H1499" s="3">
        <v>212</v>
      </c>
      <c r="I1499" s="3">
        <v>0.492558</v>
      </c>
      <c r="J1499" s="3">
        <v>7</v>
      </c>
      <c r="K1499" s="3">
        <v>2.319235</v>
      </c>
      <c r="L1499" s="3">
        <v>35</v>
      </c>
      <c r="M1499" s="3">
        <v>1.999609</v>
      </c>
      <c r="N1499">
        <v>27</v>
      </c>
      <c r="O1499" s="16">
        <v>2.76799056429897e-7</v>
      </c>
      <c r="P1499">
        <v>-4.21191902207942</v>
      </c>
      <c r="Q1499" t="s">
        <v>131</v>
      </c>
      <c r="R1499" t="s">
        <v>136</v>
      </c>
      <c r="S1499" t="s">
        <v>136</v>
      </c>
      <c r="T1499" t="s">
        <v>625</v>
      </c>
      <c r="U1499" t="s">
        <v>7141</v>
      </c>
      <c r="V1499" t="s">
        <v>7142</v>
      </c>
      <c r="W1499" t="s">
        <v>136</v>
      </c>
      <c r="X1499" t="s">
        <v>136</v>
      </c>
      <c r="Y1499" t="s">
        <v>4487</v>
      </c>
      <c r="Z1499" t="s">
        <v>136</v>
      </c>
      <c r="AA1499" t="s">
        <v>164</v>
      </c>
      <c r="AB1499" t="s">
        <v>165</v>
      </c>
      <c r="AC1499" t="s">
        <v>7143</v>
      </c>
      <c r="AD1499" t="s">
        <v>281</v>
      </c>
    </row>
    <row r="1500" spans="1:30">
      <c r="A1500" t="s">
        <v>7144</v>
      </c>
      <c r="B1500" t="s">
        <v>136</v>
      </c>
      <c r="C1500" s="3">
        <v>15.371627</v>
      </c>
      <c r="D1500" s="3">
        <v>238</v>
      </c>
      <c r="E1500" s="3">
        <v>0.803444</v>
      </c>
      <c r="F1500" s="3">
        <v>11</v>
      </c>
      <c r="G1500" s="3">
        <v>36.922195</v>
      </c>
      <c r="H1500" s="3">
        <v>611</v>
      </c>
      <c r="I1500" s="3">
        <v>96.409378</v>
      </c>
      <c r="J1500" s="3">
        <v>1614</v>
      </c>
      <c r="K1500" s="3">
        <v>672.316406</v>
      </c>
      <c r="L1500" s="3">
        <v>12013</v>
      </c>
      <c r="M1500" s="3">
        <v>149.321503</v>
      </c>
      <c r="N1500">
        <v>2406</v>
      </c>
      <c r="O1500">
        <v>0.00199583339028692</v>
      </c>
      <c r="P1500">
        <v>3.23726520611653</v>
      </c>
      <c r="Q1500" t="s">
        <v>157</v>
      </c>
      <c r="R1500" t="s">
        <v>136</v>
      </c>
      <c r="S1500" t="s">
        <v>136</v>
      </c>
      <c r="T1500" t="s">
        <v>7145</v>
      </c>
      <c r="U1500" t="s">
        <v>136</v>
      </c>
      <c r="V1500" t="s">
        <v>136</v>
      </c>
      <c r="W1500" t="s">
        <v>136</v>
      </c>
      <c r="X1500" t="s">
        <v>136</v>
      </c>
      <c r="Y1500" t="s">
        <v>136</v>
      </c>
      <c r="Z1500" t="s">
        <v>7146</v>
      </c>
      <c r="AA1500" t="s">
        <v>164</v>
      </c>
      <c r="AB1500" t="s">
        <v>165</v>
      </c>
      <c r="AC1500" t="s">
        <v>7147</v>
      </c>
      <c r="AD1500" t="s">
        <v>7148</v>
      </c>
    </row>
    <row r="1501" spans="1:30">
      <c r="A1501" t="s">
        <v>7149</v>
      </c>
      <c r="B1501" t="s">
        <v>136</v>
      </c>
      <c r="C1501" s="3">
        <v>0</v>
      </c>
      <c r="D1501" s="3">
        <v>0</v>
      </c>
      <c r="E1501" s="3">
        <v>0</v>
      </c>
      <c r="F1501" s="3">
        <v>0</v>
      </c>
      <c r="G1501" s="3">
        <v>0</v>
      </c>
      <c r="H1501" s="3">
        <v>0</v>
      </c>
      <c r="I1501" s="3">
        <v>3.682933</v>
      </c>
      <c r="J1501" s="3">
        <v>84</v>
      </c>
      <c r="K1501" s="3">
        <v>1.748402</v>
      </c>
      <c r="L1501" s="3">
        <v>46</v>
      </c>
      <c r="M1501" s="3">
        <v>3.135413</v>
      </c>
      <c r="N1501">
        <v>68</v>
      </c>
      <c r="O1501" s="16">
        <v>1.1346052179047e-6</v>
      </c>
      <c r="P1501">
        <v>6.12620085180458</v>
      </c>
      <c r="Q1501" t="s">
        <v>157</v>
      </c>
      <c r="R1501" t="s">
        <v>136</v>
      </c>
      <c r="S1501" t="s">
        <v>136</v>
      </c>
      <c r="T1501" t="s">
        <v>136</v>
      </c>
      <c r="U1501" t="s">
        <v>136</v>
      </c>
      <c r="V1501" t="s">
        <v>136</v>
      </c>
      <c r="W1501" t="s">
        <v>136</v>
      </c>
      <c r="X1501" t="s">
        <v>136</v>
      </c>
      <c r="Y1501" t="s">
        <v>136</v>
      </c>
      <c r="Z1501" t="s">
        <v>136</v>
      </c>
      <c r="AA1501" t="s">
        <v>136</v>
      </c>
      <c r="AB1501" t="s">
        <v>136</v>
      </c>
      <c r="AC1501" t="s">
        <v>136</v>
      </c>
      <c r="AD1501" t="s">
        <v>136</v>
      </c>
    </row>
    <row r="1502" spans="1:30">
      <c r="A1502" t="s">
        <v>7150</v>
      </c>
      <c r="B1502" t="s">
        <v>7150</v>
      </c>
      <c r="C1502" s="3">
        <v>1.721211</v>
      </c>
      <c r="D1502" s="3">
        <v>168</v>
      </c>
      <c r="E1502" s="3">
        <v>0.989632</v>
      </c>
      <c r="F1502" s="3">
        <v>86</v>
      </c>
      <c r="G1502" s="3">
        <v>1.257724</v>
      </c>
      <c r="H1502" s="3">
        <v>132</v>
      </c>
      <c r="I1502" s="3">
        <v>0.463919</v>
      </c>
      <c r="J1502" s="3">
        <v>50</v>
      </c>
      <c r="K1502" s="3">
        <v>0.445309</v>
      </c>
      <c r="L1502" s="3">
        <v>51</v>
      </c>
      <c r="M1502" s="3">
        <v>0.531087</v>
      </c>
      <c r="N1502">
        <v>55</v>
      </c>
      <c r="O1502" s="16">
        <v>5.06815191779432e-6</v>
      </c>
      <c r="P1502">
        <v>-2.03190539695794</v>
      </c>
      <c r="Q1502" t="s">
        <v>131</v>
      </c>
      <c r="R1502" t="s">
        <v>136</v>
      </c>
      <c r="S1502" t="s">
        <v>136</v>
      </c>
      <c r="T1502" t="s">
        <v>136</v>
      </c>
      <c r="U1502" t="s">
        <v>7151</v>
      </c>
      <c r="V1502" t="s">
        <v>264</v>
      </c>
      <c r="W1502" t="s">
        <v>136</v>
      </c>
      <c r="X1502" t="s">
        <v>136</v>
      </c>
      <c r="Y1502" t="s">
        <v>136</v>
      </c>
      <c r="Z1502" t="s">
        <v>136</v>
      </c>
      <c r="AA1502" t="s">
        <v>164</v>
      </c>
      <c r="AB1502" t="s">
        <v>165</v>
      </c>
      <c r="AC1502" t="s">
        <v>7152</v>
      </c>
      <c r="AD1502" t="s">
        <v>136</v>
      </c>
    </row>
    <row r="1503" spans="1:30">
      <c r="A1503" t="s">
        <v>7153</v>
      </c>
      <c r="B1503" t="s">
        <v>7153</v>
      </c>
      <c r="C1503" s="3">
        <v>22.505943</v>
      </c>
      <c r="D1503" s="3">
        <v>1197</v>
      </c>
      <c r="E1503" s="3">
        <v>26.166061</v>
      </c>
      <c r="F1503" s="3">
        <v>1233</v>
      </c>
      <c r="G1503" s="3">
        <v>27.845522</v>
      </c>
      <c r="H1503" s="3">
        <v>1587</v>
      </c>
      <c r="I1503" s="3">
        <v>10.414377</v>
      </c>
      <c r="J1503" s="3">
        <v>601</v>
      </c>
      <c r="K1503" s="3">
        <v>9.842351</v>
      </c>
      <c r="L1503" s="3">
        <v>606</v>
      </c>
      <c r="M1503" s="3">
        <v>10.205223</v>
      </c>
      <c r="N1503">
        <v>567</v>
      </c>
      <c r="O1503" s="16">
        <v>6.78091858570846e-6</v>
      </c>
      <c r="P1503">
        <v>-2.01727227643649</v>
      </c>
      <c r="Q1503" t="s">
        <v>131</v>
      </c>
      <c r="R1503" t="s">
        <v>136</v>
      </c>
      <c r="S1503" t="s">
        <v>136</v>
      </c>
      <c r="T1503" t="s">
        <v>136</v>
      </c>
      <c r="U1503" t="s">
        <v>136</v>
      </c>
      <c r="V1503" t="s">
        <v>136</v>
      </c>
      <c r="W1503" t="s">
        <v>254</v>
      </c>
      <c r="X1503" t="s">
        <v>255</v>
      </c>
      <c r="Y1503" t="s">
        <v>7154</v>
      </c>
      <c r="Z1503" t="s">
        <v>7155</v>
      </c>
      <c r="AA1503" t="s">
        <v>164</v>
      </c>
      <c r="AB1503" t="s">
        <v>165</v>
      </c>
      <c r="AC1503" t="s">
        <v>7156</v>
      </c>
      <c r="AD1503" t="s">
        <v>136</v>
      </c>
    </row>
    <row r="1504" spans="1:30">
      <c r="A1504" t="s">
        <v>7157</v>
      </c>
      <c r="B1504" t="s">
        <v>7157</v>
      </c>
      <c r="C1504" s="3">
        <v>2.289585</v>
      </c>
      <c r="D1504" s="3">
        <v>82</v>
      </c>
      <c r="E1504" s="3">
        <v>4.886556</v>
      </c>
      <c r="F1504" s="3">
        <v>155</v>
      </c>
      <c r="G1504" s="3">
        <v>3.244667</v>
      </c>
      <c r="H1504" s="3">
        <v>125</v>
      </c>
      <c r="I1504" s="3">
        <v>0</v>
      </c>
      <c r="J1504" s="3">
        <v>0</v>
      </c>
      <c r="K1504" s="3">
        <v>0.191485</v>
      </c>
      <c r="L1504" s="3">
        <v>8</v>
      </c>
      <c r="M1504" s="3">
        <v>0.372952</v>
      </c>
      <c r="N1504">
        <v>14</v>
      </c>
      <c r="O1504" s="16">
        <v>1.83898692279261e-5</v>
      </c>
      <c r="P1504">
        <v>-4.35645094765062</v>
      </c>
      <c r="Q1504" t="s">
        <v>131</v>
      </c>
      <c r="R1504" t="s">
        <v>136</v>
      </c>
      <c r="S1504" t="s">
        <v>136</v>
      </c>
      <c r="T1504" t="s">
        <v>234</v>
      </c>
      <c r="U1504" t="s">
        <v>136</v>
      </c>
      <c r="V1504" t="s">
        <v>136</v>
      </c>
      <c r="W1504" t="s">
        <v>190</v>
      </c>
      <c r="X1504" t="s">
        <v>191</v>
      </c>
      <c r="Y1504" t="s">
        <v>596</v>
      </c>
      <c r="Z1504" t="s">
        <v>7158</v>
      </c>
      <c r="AA1504" t="s">
        <v>164</v>
      </c>
      <c r="AB1504" t="s">
        <v>165</v>
      </c>
      <c r="AC1504" t="s">
        <v>7159</v>
      </c>
      <c r="AD1504" t="s">
        <v>239</v>
      </c>
    </row>
    <row r="1505" spans="1:30">
      <c r="A1505" t="s">
        <v>7160</v>
      </c>
      <c r="B1505" t="s">
        <v>7160</v>
      </c>
      <c r="C1505" s="3">
        <v>0.182663</v>
      </c>
      <c r="D1505" s="3">
        <v>18</v>
      </c>
      <c r="E1505" s="3">
        <v>0.11425</v>
      </c>
      <c r="F1505" s="3">
        <v>10</v>
      </c>
      <c r="G1505" s="3">
        <v>0.165448</v>
      </c>
      <c r="H1505" s="3">
        <v>17</v>
      </c>
      <c r="I1505" s="3">
        <v>1.049714</v>
      </c>
      <c r="J1505" s="3">
        <v>108</v>
      </c>
      <c r="K1505" s="3">
        <v>3.360133</v>
      </c>
      <c r="L1505" s="3">
        <v>370</v>
      </c>
      <c r="M1505" s="3">
        <v>0.47687</v>
      </c>
      <c r="N1505">
        <v>48</v>
      </c>
      <c r="O1505">
        <v>0.00368700381823092</v>
      </c>
      <c r="P1505">
        <v>2.51474989658691</v>
      </c>
      <c r="Q1505" t="s">
        <v>157</v>
      </c>
      <c r="R1505" t="s">
        <v>254</v>
      </c>
      <c r="S1505" t="s">
        <v>255</v>
      </c>
      <c r="T1505" t="s">
        <v>2185</v>
      </c>
      <c r="U1505" t="s">
        <v>7161</v>
      </c>
      <c r="V1505" t="s">
        <v>264</v>
      </c>
      <c r="W1505" t="s">
        <v>190</v>
      </c>
      <c r="X1505" t="s">
        <v>191</v>
      </c>
      <c r="Y1505" t="s">
        <v>1318</v>
      </c>
      <c r="Z1505" t="s">
        <v>3167</v>
      </c>
      <c r="AA1505" t="s">
        <v>164</v>
      </c>
      <c r="AB1505" t="s">
        <v>165</v>
      </c>
      <c r="AC1505" t="s">
        <v>7162</v>
      </c>
      <c r="AD1505" t="s">
        <v>2189</v>
      </c>
    </row>
    <row r="1506" spans="1:30">
      <c r="A1506" t="s">
        <v>7163</v>
      </c>
      <c r="B1506" t="s">
        <v>7163</v>
      </c>
      <c r="C1506" s="3">
        <v>0.921719</v>
      </c>
      <c r="D1506" s="3">
        <v>34</v>
      </c>
      <c r="E1506" s="3">
        <v>0.180628</v>
      </c>
      <c r="F1506" s="3">
        <v>6</v>
      </c>
      <c r="G1506" s="3">
        <v>1.13175</v>
      </c>
      <c r="H1506" s="3">
        <v>45</v>
      </c>
      <c r="I1506" s="3">
        <v>8.473099</v>
      </c>
      <c r="J1506" s="3">
        <v>336</v>
      </c>
      <c r="K1506" s="3">
        <v>5.119834</v>
      </c>
      <c r="L1506" s="3">
        <v>217</v>
      </c>
      <c r="M1506" s="3">
        <v>2.545741</v>
      </c>
      <c r="N1506">
        <v>98</v>
      </c>
      <c r="O1506">
        <v>0.00320402659592353</v>
      </c>
      <c r="P1506">
        <v>2.16376895520165</v>
      </c>
      <c r="Q1506" t="s">
        <v>157</v>
      </c>
      <c r="R1506" t="s">
        <v>136</v>
      </c>
      <c r="S1506" t="s">
        <v>136</v>
      </c>
      <c r="T1506" t="s">
        <v>1388</v>
      </c>
      <c r="U1506" t="s">
        <v>7164</v>
      </c>
      <c r="V1506" t="s">
        <v>136</v>
      </c>
      <c r="W1506" t="s">
        <v>4121</v>
      </c>
      <c r="X1506" t="s">
        <v>4122</v>
      </c>
      <c r="Y1506" t="s">
        <v>7165</v>
      </c>
      <c r="Z1506" t="s">
        <v>7166</v>
      </c>
      <c r="AA1506" t="s">
        <v>1045</v>
      </c>
      <c r="AB1506" t="s">
        <v>535</v>
      </c>
      <c r="AC1506" t="s">
        <v>7167</v>
      </c>
      <c r="AD1506" t="s">
        <v>1391</v>
      </c>
    </row>
    <row r="1507" spans="1:30">
      <c r="A1507" t="s">
        <v>7168</v>
      </c>
      <c r="B1507" t="s">
        <v>7168</v>
      </c>
      <c r="C1507" s="3">
        <v>6.114684</v>
      </c>
      <c r="D1507" s="3">
        <v>221</v>
      </c>
      <c r="E1507" s="3">
        <v>1.0168</v>
      </c>
      <c r="F1507" s="3">
        <v>33</v>
      </c>
      <c r="G1507" s="3">
        <v>0.4663</v>
      </c>
      <c r="H1507" s="3">
        <v>19</v>
      </c>
      <c r="I1507" s="3">
        <v>32.112911</v>
      </c>
      <c r="J1507" s="3">
        <v>1255</v>
      </c>
      <c r="K1507" s="3">
        <v>117.683044</v>
      </c>
      <c r="L1507" s="3">
        <v>4909</v>
      </c>
      <c r="M1507" s="3">
        <v>40.399494</v>
      </c>
      <c r="N1507">
        <v>1520</v>
      </c>
      <c r="O1507" s="16">
        <v>2.09601298904255e-5</v>
      </c>
      <c r="P1507">
        <v>3.78267071260752</v>
      </c>
      <c r="Q1507" t="s">
        <v>157</v>
      </c>
      <c r="R1507" t="s">
        <v>136</v>
      </c>
      <c r="S1507" t="s">
        <v>136</v>
      </c>
      <c r="T1507" t="s">
        <v>7169</v>
      </c>
      <c r="U1507" t="s">
        <v>7170</v>
      </c>
      <c r="V1507" t="s">
        <v>264</v>
      </c>
      <c r="W1507" t="s">
        <v>136</v>
      </c>
      <c r="X1507" t="s">
        <v>136</v>
      </c>
      <c r="Y1507" t="s">
        <v>1980</v>
      </c>
      <c r="Z1507" t="s">
        <v>7171</v>
      </c>
      <c r="AA1507" t="s">
        <v>164</v>
      </c>
      <c r="AB1507" t="s">
        <v>165</v>
      </c>
      <c r="AC1507" t="s">
        <v>7172</v>
      </c>
      <c r="AD1507" t="s">
        <v>7173</v>
      </c>
    </row>
    <row r="1508" spans="1:30">
      <c r="A1508" t="s">
        <v>7174</v>
      </c>
      <c r="B1508" t="s">
        <v>7174</v>
      </c>
      <c r="C1508" s="3">
        <v>132.312363</v>
      </c>
      <c r="D1508" s="3">
        <v>8943</v>
      </c>
      <c r="E1508" s="3">
        <v>157.997147</v>
      </c>
      <c r="F1508" s="3">
        <v>9460</v>
      </c>
      <c r="G1508" s="3">
        <v>106.871185</v>
      </c>
      <c r="H1508" s="3">
        <v>7745</v>
      </c>
      <c r="I1508" s="3">
        <v>26.56525</v>
      </c>
      <c r="J1508" s="3">
        <v>1948</v>
      </c>
      <c r="K1508" s="3">
        <v>23.614016</v>
      </c>
      <c r="L1508" s="3">
        <v>1849</v>
      </c>
      <c r="M1508" s="3">
        <v>69.989426</v>
      </c>
      <c r="N1508">
        <v>4940</v>
      </c>
      <c r="O1508">
        <v>0.000503214945801512</v>
      </c>
      <c r="P1508">
        <v>-2.35361714718015</v>
      </c>
      <c r="Q1508" t="s">
        <v>131</v>
      </c>
      <c r="R1508" t="s">
        <v>136</v>
      </c>
      <c r="S1508" t="s">
        <v>136</v>
      </c>
      <c r="T1508" t="s">
        <v>1165</v>
      </c>
      <c r="U1508" t="s">
        <v>7175</v>
      </c>
      <c r="V1508" t="s">
        <v>1167</v>
      </c>
      <c r="W1508" t="s">
        <v>594</v>
      </c>
      <c r="X1508" t="s">
        <v>165</v>
      </c>
      <c r="Y1508" t="s">
        <v>1168</v>
      </c>
      <c r="Z1508" t="s">
        <v>7176</v>
      </c>
      <c r="AA1508" t="s">
        <v>164</v>
      </c>
      <c r="AB1508" t="s">
        <v>165</v>
      </c>
      <c r="AC1508" t="s">
        <v>7177</v>
      </c>
      <c r="AD1508" t="s">
        <v>688</v>
      </c>
    </row>
    <row r="1509" spans="1:30">
      <c r="A1509" t="s">
        <v>7178</v>
      </c>
      <c r="B1509" t="s">
        <v>7178</v>
      </c>
      <c r="C1509" s="3">
        <v>1.090391</v>
      </c>
      <c r="D1509" s="3">
        <v>45</v>
      </c>
      <c r="E1509" s="3">
        <v>0.144432</v>
      </c>
      <c r="F1509" s="3">
        <v>6</v>
      </c>
      <c r="G1509" s="3">
        <v>0.437997</v>
      </c>
      <c r="H1509" s="3">
        <v>20</v>
      </c>
      <c r="I1509" s="3">
        <v>9.044289</v>
      </c>
      <c r="J1509" s="3">
        <v>398</v>
      </c>
      <c r="K1509" s="3">
        <v>3.238889</v>
      </c>
      <c r="L1509" s="3">
        <v>152</v>
      </c>
      <c r="M1509" s="3">
        <v>6.030044</v>
      </c>
      <c r="N1509">
        <v>255</v>
      </c>
      <c r="O1509">
        <v>0.000111358582450353</v>
      </c>
      <c r="P1509">
        <v>2.72185220688117</v>
      </c>
      <c r="Q1509" t="s">
        <v>157</v>
      </c>
      <c r="R1509" t="s">
        <v>325</v>
      </c>
      <c r="S1509" t="s">
        <v>326</v>
      </c>
      <c r="T1509" t="s">
        <v>7179</v>
      </c>
      <c r="U1509" t="s">
        <v>7180</v>
      </c>
      <c r="V1509" t="s">
        <v>7181</v>
      </c>
      <c r="W1509" t="s">
        <v>325</v>
      </c>
      <c r="X1509" t="s">
        <v>326</v>
      </c>
      <c r="Y1509" t="s">
        <v>7182</v>
      </c>
      <c r="Z1509" t="s">
        <v>136</v>
      </c>
      <c r="AA1509" t="s">
        <v>48</v>
      </c>
      <c r="AB1509" t="s">
        <v>326</v>
      </c>
      <c r="AC1509" t="s">
        <v>7183</v>
      </c>
      <c r="AD1509" t="s">
        <v>4703</v>
      </c>
    </row>
    <row r="1510" spans="1:30">
      <c r="A1510" t="s">
        <v>7184</v>
      </c>
      <c r="B1510" t="s">
        <v>7184</v>
      </c>
      <c r="C1510" s="3">
        <v>27.277805</v>
      </c>
      <c r="D1510" s="3">
        <v>524</v>
      </c>
      <c r="E1510" s="3">
        <v>209.20639</v>
      </c>
      <c r="F1510" s="3">
        <v>3560</v>
      </c>
      <c r="G1510" s="3">
        <v>27.78459</v>
      </c>
      <c r="H1510" s="3">
        <v>573</v>
      </c>
      <c r="I1510" s="3">
        <v>0.523204</v>
      </c>
      <c r="J1510" s="3">
        <v>11</v>
      </c>
      <c r="K1510" s="3">
        <v>0.736291</v>
      </c>
      <c r="L1510" s="3">
        <v>17</v>
      </c>
      <c r="M1510" s="3">
        <v>2.411574</v>
      </c>
      <c r="N1510">
        <v>49</v>
      </c>
      <c r="O1510" s="16">
        <v>4.32014915774799e-10</v>
      </c>
      <c r="P1510">
        <v>-6.24659118184253</v>
      </c>
      <c r="Q1510" t="s">
        <v>131</v>
      </c>
      <c r="R1510" t="s">
        <v>1427</v>
      </c>
      <c r="S1510" t="s">
        <v>538</v>
      </c>
      <c r="T1510" t="s">
        <v>7185</v>
      </c>
      <c r="U1510" t="s">
        <v>7186</v>
      </c>
      <c r="V1510" t="s">
        <v>136</v>
      </c>
      <c r="W1510" t="s">
        <v>254</v>
      </c>
      <c r="X1510" t="s">
        <v>255</v>
      </c>
      <c r="Y1510" t="s">
        <v>7187</v>
      </c>
      <c r="Z1510" t="s">
        <v>136</v>
      </c>
      <c r="AA1510" t="s">
        <v>164</v>
      </c>
      <c r="AB1510" t="s">
        <v>165</v>
      </c>
      <c r="AC1510" t="s">
        <v>7188</v>
      </c>
      <c r="AD1510" t="s">
        <v>1633</v>
      </c>
    </row>
    <row r="1511" spans="1:30">
      <c r="A1511" t="s">
        <v>7189</v>
      </c>
      <c r="B1511" t="s">
        <v>7189</v>
      </c>
      <c r="C1511" s="3">
        <v>0.065848</v>
      </c>
      <c r="D1511" s="3">
        <v>5</v>
      </c>
      <c r="E1511" s="3">
        <v>0</v>
      </c>
      <c r="F1511" s="3">
        <v>0</v>
      </c>
      <c r="G1511" s="3">
        <v>0.146583</v>
      </c>
      <c r="H1511" s="3">
        <v>12</v>
      </c>
      <c r="I1511" s="3">
        <v>0.448084</v>
      </c>
      <c r="J1511" s="3">
        <v>37</v>
      </c>
      <c r="K1511" s="3">
        <v>7.265496</v>
      </c>
      <c r="L1511" s="3">
        <v>633</v>
      </c>
      <c r="M1511" s="3">
        <v>0.652923</v>
      </c>
      <c r="N1511">
        <v>52</v>
      </c>
      <c r="O1511">
        <v>0.000765295088207178</v>
      </c>
      <c r="P1511">
        <v>3.98649936883614</v>
      </c>
      <c r="Q1511" t="s">
        <v>157</v>
      </c>
      <c r="R1511" t="s">
        <v>136</v>
      </c>
      <c r="S1511" t="s">
        <v>136</v>
      </c>
      <c r="T1511" t="s">
        <v>7190</v>
      </c>
      <c r="U1511" t="s">
        <v>7191</v>
      </c>
      <c r="V1511" t="s">
        <v>136</v>
      </c>
      <c r="W1511" t="s">
        <v>254</v>
      </c>
      <c r="X1511" t="s">
        <v>255</v>
      </c>
      <c r="Y1511" t="s">
        <v>466</v>
      </c>
      <c r="Z1511" t="s">
        <v>7192</v>
      </c>
      <c r="AA1511" t="s">
        <v>164</v>
      </c>
      <c r="AB1511" t="s">
        <v>165</v>
      </c>
      <c r="AC1511" t="s">
        <v>7193</v>
      </c>
      <c r="AD1511" t="s">
        <v>7194</v>
      </c>
    </row>
    <row r="1512" spans="1:30">
      <c r="A1512" t="s">
        <v>7195</v>
      </c>
      <c r="B1512" t="s">
        <v>7195</v>
      </c>
      <c r="C1512" s="3">
        <v>0.809334</v>
      </c>
      <c r="D1512" s="3">
        <v>25</v>
      </c>
      <c r="E1512" s="3">
        <v>0.109828</v>
      </c>
      <c r="F1512" s="3">
        <v>3</v>
      </c>
      <c r="G1512" s="3">
        <v>0.358198</v>
      </c>
      <c r="H1512" s="3">
        <v>12</v>
      </c>
      <c r="I1512" s="3">
        <v>8.084493</v>
      </c>
      <c r="J1512" s="3">
        <v>264</v>
      </c>
      <c r="K1512" s="3">
        <v>4.632662</v>
      </c>
      <c r="L1512" s="3">
        <v>162</v>
      </c>
      <c r="M1512" s="3">
        <v>4.254322</v>
      </c>
      <c r="N1512">
        <v>134</v>
      </c>
      <c r="O1512" s="16">
        <v>1.08187796081332e-5</v>
      </c>
      <c r="P1512">
        <v>2.99504613768064</v>
      </c>
      <c r="Q1512" t="s">
        <v>157</v>
      </c>
      <c r="R1512" t="s">
        <v>136</v>
      </c>
      <c r="S1512" t="s">
        <v>136</v>
      </c>
      <c r="T1512" t="s">
        <v>7196</v>
      </c>
      <c r="U1512" t="s">
        <v>7197</v>
      </c>
      <c r="V1512" t="s">
        <v>136</v>
      </c>
      <c r="W1512" t="s">
        <v>170</v>
      </c>
      <c r="X1512" t="s">
        <v>171</v>
      </c>
      <c r="Y1512" t="s">
        <v>7198</v>
      </c>
      <c r="Z1512" t="s">
        <v>7199</v>
      </c>
      <c r="AA1512" t="s">
        <v>174</v>
      </c>
      <c r="AB1512" t="s">
        <v>171</v>
      </c>
      <c r="AC1512" t="s">
        <v>175</v>
      </c>
      <c r="AD1512" t="s">
        <v>7200</v>
      </c>
    </row>
    <row r="1513" spans="1:30">
      <c r="A1513" t="s">
        <v>7201</v>
      </c>
      <c r="B1513" t="s">
        <v>7201</v>
      </c>
      <c r="C1513" s="3">
        <v>1.157955</v>
      </c>
      <c r="D1513" s="3">
        <v>47</v>
      </c>
      <c r="E1513" s="3">
        <v>0.384471</v>
      </c>
      <c r="F1513" s="3">
        <v>14</v>
      </c>
      <c r="G1513" s="3">
        <v>1.480997</v>
      </c>
      <c r="H1513" s="3">
        <v>64</v>
      </c>
      <c r="I1513" s="3">
        <v>11.633299</v>
      </c>
      <c r="J1513" s="3">
        <v>507</v>
      </c>
      <c r="K1513" s="3">
        <v>133.985397</v>
      </c>
      <c r="L1513" s="3">
        <v>6227</v>
      </c>
      <c r="M1513" s="3">
        <v>24.537586</v>
      </c>
      <c r="N1513">
        <v>1029</v>
      </c>
      <c r="O1513" s="16">
        <v>3.72376482235707e-8</v>
      </c>
      <c r="P1513">
        <v>4.80498647268473</v>
      </c>
      <c r="Q1513" t="s">
        <v>157</v>
      </c>
      <c r="R1513" t="s">
        <v>136</v>
      </c>
      <c r="S1513" t="s">
        <v>136</v>
      </c>
      <c r="T1513" t="s">
        <v>430</v>
      </c>
      <c r="U1513" t="s">
        <v>7202</v>
      </c>
      <c r="V1513" t="s">
        <v>136</v>
      </c>
      <c r="W1513" t="s">
        <v>136</v>
      </c>
      <c r="X1513" t="s">
        <v>136</v>
      </c>
      <c r="Y1513" t="s">
        <v>433</v>
      </c>
      <c r="Z1513" t="s">
        <v>7203</v>
      </c>
      <c r="AA1513" t="s">
        <v>164</v>
      </c>
      <c r="AB1513" t="s">
        <v>165</v>
      </c>
      <c r="AC1513" t="s">
        <v>313</v>
      </c>
      <c r="AD1513" t="s">
        <v>309</v>
      </c>
    </row>
    <row r="1514" spans="1:30">
      <c r="A1514" t="s">
        <v>7204</v>
      </c>
      <c r="B1514" t="s">
        <v>136</v>
      </c>
      <c r="C1514" s="3">
        <v>0</v>
      </c>
      <c r="D1514" s="3">
        <v>0</v>
      </c>
      <c r="E1514" s="3">
        <v>0.343288</v>
      </c>
      <c r="F1514" s="3">
        <v>4</v>
      </c>
      <c r="G1514" s="3">
        <v>0.637859</v>
      </c>
      <c r="H1514" s="3">
        <v>8</v>
      </c>
      <c r="I1514" s="3">
        <v>30.213276</v>
      </c>
      <c r="J1514" s="3">
        <v>341</v>
      </c>
      <c r="K1514" s="3">
        <v>85.646429</v>
      </c>
      <c r="L1514" s="3">
        <v>1038</v>
      </c>
      <c r="M1514" s="3">
        <v>6.952701</v>
      </c>
      <c r="N1514">
        <v>80</v>
      </c>
      <c r="O1514" s="16">
        <v>9.85697675769764e-7</v>
      </c>
      <c r="P1514">
        <v>5.1357004954316</v>
      </c>
      <c r="Q1514" t="s">
        <v>157</v>
      </c>
      <c r="R1514" t="s">
        <v>136</v>
      </c>
      <c r="S1514" t="s">
        <v>136</v>
      </c>
      <c r="T1514" t="s">
        <v>136</v>
      </c>
      <c r="U1514" t="s">
        <v>136</v>
      </c>
      <c r="V1514" t="s">
        <v>136</v>
      </c>
      <c r="W1514" t="s">
        <v>136</v>
      </c>
      <c r="X1514" t="s">
        <v>136</v>
      </c>
      <c r="Y1514" t="s">
        <v>136</v>
      </c>
      <c r="Z1514" t="s">
        <v>136</v>
      </c>
      <c r="AA1514" t="s">
        <v>136</v>
      </c>
      <c r="AB1514" t="s">
        <v>136</v>
      </c>
      <c r="AC1514" t="s">
        <v>136</v>
      </c>
      <c r="AD1514" t="s">
        <v>136</v>
      </c>
    </row>
    <row r="1515" spans="1:30">
      <c r="A1515" t="s">
        <v>7205</v>
      </c>
      <c r="B1515" t="s">
        <v>136</v>
      </c>
      <c r="C1515" s="3">
        <v>64.648911</v>
      </c>
      <c r="D1515" s="3">
        <v>1035</v>
      </c>
      <c r="E1515" s="3">
        <v>126.678787</v>
      </c>
      <c r="F1515" s="3">
        <v>1797</v>
      </c>
      <c r="G1515" s="3">
        <v>39.596218</v>
      </c>
      <c r="H1515" s="3">
        <v>680</v>
      </c>
      <c r="I1515" s="3">
        <v>1.156627</v>
      </c>
      <c r="J1515" s="3">
        <v>21</v>
      </c>
      <c r="K1515" s="3">
        <v>0.774948</v>
      </c>
      <c r="L1515" s="3">
        <v>15</v>
      </c>
      <c r="M1515" s="3">
        <v>7.306322</v>
      </c>
      <c r="N1515">
        <v>123</v>
      </c>
      <c r="O1515" s="16">
        <v>1.84591606629375e-7</v>
      </c>
      <c r="P1515">
        <v>-4.8871082007798</v>
      </c>
      <c r="Q1515" t="s">
        <v>131</v>
      </c>
      <c r="R1515" t="s">
        <v>136</v>
      </c>
      <c r="S1515" t="s">
        <v>136</v>
      </c>
      <c r="T1515" t="s">
        <v>168</v>
      </c>
      <c r="U1515" t="s">
        <v>136</v>
      </c>
      <c r="V1515" t="s">
        <v>136</v>
      </c>
      <c r="W1515" t="s">
        <v>136</v>
      </c>
      <c r="X1515" t="s">
        <v>136</v>
      </c>
      <c r="Y1515" t="s">
        <v>136</v>
      </c>
      <c r="Z1515" t="s">
        <v>136</v>
      </c>
      <c r="AA1515" t="s">
        <v>136</v>
      </c>
      <c r="AB1515" t="s">
        <v>136</v>
      </c>
      <c r="AC1515" t="s">
        <v>7206</v>
      </c>
      <c r="AD1515" t="s">
        <v>176</v>
      </c>
    </row>
    <row r="1516" spans="1:30">
      <c r="A1516" t="s">
        <v>7207</v>
      </c>
      <c r="B1516" t="s">
        <v>7207</v>
      </c>
      <c r="C1516" s="3">
        <v>0</v>
      </c>
      <c r="D1516" s="3">
        <v>0</v>
      </c>
      <c r="E1516" s="3">
        <v>0</v>
      </c>
      <c r="F1516" s="3">
        <v>0</v>
      </c>
      <c r="G1516" s="3">
        <v>0.048844</v>
      </c>
      <c r="H1516" s="3">
        <v>5</v>
      </c>
      <c r="I1516" s="3">
        <v>0.436016</v>
      </c>
      <c r="J1516" s="3">
        <v>41</v>
      </c>
      <c r="K1516" s="3">
        <v>3.149317</v>
      </c>
      <c r="L1516" s="3">
        <v>312</v>
      </c>
      <c r="M1516" s="3">
        <v>0.341384</v>
      </c>
      <c r="N1516">
        <v>31</v>
      </c>
      <c r="O1516">
        <v>0.000359729706917381</v>
      </c>
      <c r="P1516">
        <v>4.43470209709592</v>
      </c>
      <c r="Q1516" t="s">
        <v>157</v>
      </c>
      <c r="R1516" t="s">
        <v>1427</v>
      </c>
      <c r="S1516" t="s">
        <v>538</v>
      </c>
      <c r="T1516" t="s">
        <v>7208</v>
      </c>
      <c r="U1516" t="s">
        <v>7209</v>
      </c>
      <c r="V1516" t="s">
        <v>1636</v>
      </c>
      <c r="W1516" t="s">
        <v>1427</v>
      </c>
      <c r="X1516" t="s">
        <v>538</v>
      </c>
      <c r="Y1516" t="s">
        <v>3000</v>
      </c>
      <c r="Z1516" t="s">
        <v>7210</v>
      </c>
      <c r="AA1516" t="s">
        <v>43</v>
      </c>
      <c r="AB1516" t="s">
        <v>538</v>
      </c>
      <c r="AC1516" t="s">
        <v>7211</v>
      </c>
      <c r="AD1516" t="s">
        <v>7212</v>
      </c>
    </row>
    <row r="1517" spans="1:30">
      <c r="A1517" t="s">
        <v>7213</v>
      </c>
      <c r="B1517" t="s">
        <v>7213</v>
      </c>
      <c r="C1517" s="3">
        <v>32.258606</v>
      </c>
      <c r="D1517" s="3">
        <v>268</v>
      </c>
      <c r="E1517" s="3">
        <v>55.487545</v>
      </c>
      <c r="F1517" s="3">
        <v>407</v>
      </c>
      <c r="G1517" s="3">
        <v>27.271591</v>
      </c>
      <c r="H1517" s="3">
        <v>243</v>
      </c>
      <c r="I1517" s="3">
        <v>4.458902</v>
      </c>
      <c r="J1517" s="3">
        <v>41</v>
      </c>
      <c r="K1517" s="3">
        <v>7.32987</v>
      </c>
      <c r="L1517" s="3">
        <v>71</v>
      </c>
      <c r="M1517" s="3">
        <v>2.862158</v>
      </c>
      <c r="N1517">
        <v>25</v>
      </c>
      <c r="O1517" s="16">
        <v>3.2401650338278e-7</v>
      </c>
      <c r="P1517">
        <v>-3.58445758249779</v>
      </c>
      <c r="Q1517" t="s">
        <v>131</v>
      </c>
      <c r="R1517" t="s">
        <v>136</v>
      </c>
      <c r="S1517" t="s">
        <v>136</v>
      </c>
      <c r="T1517" t="s">
        <v>136</v>
      </c>
      <c r="U1517" t="s">
        <v>136</v>
      </c>
      <c r="V1517" t="s">
        <v>136</v>
      </c>
      <c r="W1517" t="s">
        <v>136</v>
      </c>
      <c r="X1517" t="s">
        <v>136</v>
      </c>
      <c r="Y1517" t="s">
        <v>136</v>
      </c>
      <c r="Z1517" t="s">
        <v>136</v>
      </c>
      <c r="AA1517" t="s">
        <v>164</v>
      </c>
      <c r="AB1517" t="s">
        <v>165</v>
      </c>
      <c r="AC1517" t="s">
        <v>7214</v>
      </c>
      <c r="AD1517" t="s">
        <v>136</v>
      </c>
    </row>
    <row r="1518" spans="1:30">
      <c r="A1518" t="s">
        <v>7215</v>
      </c>
      <c r="B1518" t="s">
        <v>136</v>
      </c>
      <c r="C1518" s="3">
        <v>0</v>
      </c>
      <c r="D1518" s="3">
        <v>0</v>
      </c>
      <c r="E1518" s="3">
        <v>0</v>
      </c>
      <c r="F1518" s="3">
        <v>0</v>
      </c>
      <c r="G1518" s="3">
        <v>0</v>
      </c>
      <c r="H1518" s="3">
        <v>0</v>
      </c>
      <c r="I1518" s="3">
        <v>9.19059</v>
      </c>
      <c r="J1518" s="3">
        <v>134</v>
      </c>
      <c r="K1518" s="3">
        <v>9.451052</v>
      </c>
      <c r="L1518" s="3">
        <v>147</v>
      </c>
      <c r="M1518" s="3">
        <v>3.711324</v>
      </c>
      <c r="N1518">
        <v>52</v>
      </c>
      <c r="O1518" s="16">
        <v>3.18123643033323e-8</v>
      </c>
      <c r="P1518">
        <v>6.71228320516507</v>
      </c>
      <c r="Q1518" t="s">
        <v>157</v>
      </c>
      <c r="R1518" t="s">
        <v>136</v>
      </c>
      <c r="S1518" t="s">
        <v>136</v>
      </c>
      <c r="T1518" t="s">
        <v>6676</v>
      </c>
      <c r="U1518" t="s">
        <v>7216</v>
      </c>
      <c r="V1518" t="s">
        <v>136</v>
      </c>
      <c r="W1518" t="s">
        <v>1557</v>
      </c>
      <c r="X1518" t="s">
        <v>1558</v>
      </c>
      <c r="Y1518" t="s">
        <v>136</v>
      </c>
      <c r="Z1518" t="s">
        <v>136</v>
      </c>
      <c r="AA1518" t="s">
        <v>1875</v>
      </c>
      <c r="AB1518" t="s">
        <v>1558</v>
      </c>
      <c r="AC1518" t="s">
        <v>7217</v>
      </c>
      <c r="AD1518" t="s">
        <v>6680</v>
      </c>
    </row>
    <row r="1519" spans="1:30">
      <c r="A1519" t="s">
        <v>7218</v>
      </c>
      <c r="B1519" t="s">
        <v>7218</v>
      </c>
      <c r="C1519" s="3">
        <v>0.442173</v>
      </c>
      <c r="D1519" s="3">
        <v>41</v>
      </c>
      <c r="E1519" s="3">
        <v>0.467355</v>
      </c>
      <c r="F1519" s="3">
        <v>38</v>
      </c>
      <c r="G1519" s="3">
        <v>0.410904</v>
      </c>
      <c r="H1519" s="3">
        <v>41</v>
      </c>
      <c r="I1519" s="3">
        <v>4.627427</v>
      </c>
      <c r="J1519" s="3">
        <v>456</v>
      </c>
      <c r="K1519" s="3">
        <v>58.859203</v>
      </c>
      <c r="L1519" s="3">
        <v>6194</v>
      </c>
      <c r="M1519" s="3">
        <v>2.503263</v>
      </c>
      <c r="N1519">
        <v>238</v>
      </c>
      <c r="O1519" s="16">
        <v>2.69895112376665e-5</v>
      </c>
      <c r="P1519">
        <v>4.28984177650573</v>
      </c>
      <c r="Q1519" t="s">
        <v>157</v>
      </c>
      <c r="R1519" t="s">
        <v>136</v>
      </c>
      <c r="S1519" t="s">
        <v>136</v>
      </c>
      <c r="T1519" t="s">
        <v>6305</v>
      </c>
      <c r="U1519" t="s">
        <v>6306</v>
      </c>
      <c r="V1519" t="s">
        <v>763</v>
      </c>
      <c r="W1519" t="s">
        <v>136</v>
      </c>
      <c r="X1519" t="s">
        <v>136</v>
      </c>
      <c r="Y1519" t="s">
        <v>2958</v>
      </c>
      <c r="Z1519" t="s">
        <v>6307</v>
      </c>
      <c r="AA1519" t="s">
        <v>141</v>
      </c>
      <c r="AB1519" t="s">
        <v>142</v>
      </c>
      <c r="AC1519" t="s">
        <v>6308</v>
      </c>
      <c r="AD1519" t="s">
        <v>6309</v>
      </c>
    </row>
    <row r="1520" spans="1:30">
      <c r="A1520" t="s">
        <v>7219</v>
      </c>
      <c r="B1520" t="s">
        <v>7219</v>
      </c>
      <c r="C1520" s="3">
        <v>9.641949</v>
      </c>
      <c r="D1520" s="3">
        <v>392</v>
      </c>
      <c r="E1520" s="3">
        <v>7.578506</v>
      </c>
      <c r="F1520" s="3">
        <v>273</v>
      </c>
      <c r="G1520" s="3">
        <v>5.857902</v>
      </c>
      <c r="H1520" s="3">
        <v>255</v>
      </c>
      <c r="I1520" s="3">
        <v>0</v>
      </c>
      <c r="J1520" s="3">
        <v>0</v>
      </c>
      <c r="K1520" s="3">
        <v>0.112367</v>
      </c>
      <c r="L1520" s="3">
        <v>6</v>
      </c>
      <c r="M1520" s="3">
        <v>0</v>
      </c>
      <c r="N1520">
        <v>0</v>
      </c>
      <c r="O1520" s="16">
        <v>1.57500835392129e-17</v>
      </c>
      <c r="P1520">
        <v>-7.30663688263339</v>
      </c>
      <c r="Q1520" t="s">
        <v>131</v>
      </c>
      <c r="R1520" t="s">
        <v>254</v>
      </c>
      <c r="S1520" t="s">
        <v>255</v>
      </c>
      <c r="T1520" t="s">
        <v>168</v>
      </c>
      <c r="U1520" t="s">
        <v>7220</v>
      </c>
      <c r="V1520" t="s">
        <v>4138</v>
      </c>
      <c r="W1520" t="s">
        <v>136</v>
      </c>
      <c r="X1520" t="s">
        <v>136</v>
      </c>
      <c r="Y1520" t="s">
        <v>551</v>
      </c>
      <c r="Z1520" t="s">
        <v>7221</v>
      </c>
      <c r="AA1520" t="s">
        <v>164</v>
      </c>
      <c r="AB1520" t="s">
        <v>165</v>
      </c>
      <c r="AC1520" t="s">
        <v>7222</v>
      </c>
      <c r="AD1520" t="s">
        <v>176</v>
      </c>
    </row>
    <row r="1521" spans="1:30">
      <c r="A1521" t="s">
        <v>7223</v>
      </c>
      <c r="B1521" t="s">
        <v>7223</v>
      </c>
      <c r="C1521" s="3">
        <v>2.105554</v>
      </c>
      <c r="D1521" s="3">
        <v>175</v>
      </c>
      <c r="E1521" s="3">
        <v>0.554539</v>
      </c>
      <c r="F1521" s="3">
        <v>41</v>
      </c>
      <c r="G1521" s="3">
        <v>2.391408</v>
      </c>
      <c r="H1521" s="3">
        <v>213</v>
      </c>
      <c r="I1521" s="3">
        <v>11.151762</v>
      </c>
      <c r="J1521" s="3">
        <v>1005</v>
      </c>
      <c r="K1521" s="3">
        <v>56.661774</v>
      </c>
      <c r="L1521" s="3">
        <v>5450</v>
      </c>
      <c r="M1521" s="3">
        <v>3.772697</v>
      </c>
      <c r="N1521">
        <v>328</v>
      </c>
      <c r="O1521">
        <v>0.00120868567485219</v>
      </c>
      <c r="P1521">
        <v>3.00687412565092</v>
      </c>
      <c r="Q1521" t="s">
        <v>157</v>
      </c>
      <c r="R1521" t="s">
        <v>186</v>
      </c>
      <c r="S1521" t="s">
        <v>187</v>
      </c>
      <c r="T1521" t="s">
        <v>7224</v>
      </c>
      <c r="U1521" t="s">
        <v>7225</v>
      </c>
      <c r="V1521" t="s">
        <v>136</v>
      </c>
      <c r="W1521" t="s">
        <v>7226</v>
      </c>
      <c r="X1521" t="s">
        <v>7227</v>
      </c>
      <c r="Y1521" t="s">
        <v>7228</v>
      </c>
      <c r="Z1521" t="s">
        <v>136</v>
      </c>
      <c r="AA1521" t="s">
        <v>209</v>
      </c>
      <c r="AB1521" t="s">
        <v>187</v>
      </c>
      <c r="AC1521" t="s">
        <v>7229</v>
      </c>
      <c r="AD1521" t="s">
        <v>7230</v>
      </c>
    </row>
    <row r="1522" spans="1:30">
      <c r="A1522" t="s">
        <v>7231</v>
      </c>
      <c r="B1522" t="s">
        <v>7231</v>
      </c>
      <c r="C1522" s="3">
        <v>0.153219</v>
      </c>
      <c r="D1522" s="3">
        <v>16</v>
      </c>
      <c r="E1522" s="3">
        <v>0.065251</v>
      </c>
      <c r="F1522" s="3">
        <v>6</v>
      </c>
      <c r="G1522" s="3">
        <v>0.152988</v>
      </c>
      <c r="H1522" s="3">
        <v>17</v>
      </c>
      <c r="I1522" s="3">
        <v>1.481653</v>
      </c>
      <c r="J1522" s="3">
        <v>164</v>
      </c>
      <c r="K1522" s="3">
        <v>2.812366</v>
      </c>
      <c r="L1522" s="3">
        <v>332</v>
      </c>
      <c r="M1522" s="3">
        <v>0.53846</v>
      </c>
      <c r="N1522">
        <v>58</v>
      </c>
      <c r="O1522">
        <v>0.00023775519974029</v>
      </c>
      <c r="P1522">
        <v>2.87782732524003</v>
      </c>
      <c r="Q1522" t="s">
        <v>157</v>
      </c>
      <c r="R1522" t="s">
        <v>136</v>
      </c>
      <c r="S1522" t="s">
        <v>136</v>
      </c>
      <c r="T1522" t="s">
        <v>7232</v>
      </c>
      <c r="U1522" t="s">
        <v>7233</v>
      </c>
      <c r="V1522" t="s">
        <v>136</v>
      </c>
      <c r="W1522" t="s">
        <v>7234</v>
      </c>
      <c r="X1522" t="s">
        <v>7235</v>
      </c>
      <c r="Y1522" t="s">
        <v>7236</v>
      </c>
      <c r="Z1522" t="s">
        <v>7237</v>
      </c>
      <c r="AA1522" t="s">
        <v>164</v>
      </c>
      <c r="AB1522" t="s">
        <v>165</v>
      </c>
      <c r="AC1522" t="s">
        <v>7238</v>
      </c>
      <c r="AD1522" t="s">
        <v>3655</v>
      </c>
    </row>
    <row r="1523" spans="1:30">
      <c r="A1523" t="s">
        <v>7239</v>
      </c>
      <c r="B1523" t="s">
        <v>7239</v>
      </c>
      <c r="C1523" s="3">
        <v>0.590073</v>
      </c>
      <c r="D1523" s="3">
        <v>34</v>
      </c>
      <c r="E1523" s="3">
        <v>0.799182</v>
      </c>
      <c r="F1523" s="3">
        <v>41</v>
      </c>
      <c r="G1523" s="3">
        <v>0.803805</v>
      </c>
      <c r="H1523" s="3">
        <v>50</v>
      </c>
      <c r="I1523" s="3">
        <v>0.226064</v>
      </c>
      <c r="J1523" s="3">
        <v>14</v>
      </c>
      <c r="K1523" s="3">
        <v>0.064736</v>
      </c>
      <c r="L1523" s="3">
        <v>5</v>
      </c>
      <c r="M1523" s="3">
        <v>0.302726</v>
      </c>
      <c r="N1523">
        <v>19</v>
      </c>
      <c r="O1523">
        <v>0.00472294775828013</v>
      </c>
      <c r="P1523">
        <v>-2.38914453987859</v>
      </c>
      <c r="Q1523" t="s">
        <v>131</v>
      </c>
      <c r="R1523" t="s">
        <v>283</v>
      </c>
      <c r="S1523" t="s">
        <v>284</v>
      </c>
      <c r="T1523" t="s">
        <v>3342</v>
      </c>
      <c r="U1523" t="s">
        <v>7240</v>
      </c>
      <c r="V1523" t="s">
        <v>7002</v>
      </c>
      <c r="W1523" t="s">
        <v>288</v>
      </c>
      <c r="X1523" t="s">
        <v>289</v>
      </c>
      <c r="Y1523" t="s">
        <v>290</v>
      </c>
      <c r="Z1523" t="s">
        <v>7241</v>
      </c>
      <c r="AA1523" t="s">
        <v>292</v>
      </c>
      <c r="AB1523" t="s">
        <v>293</v>
      </c>
      <c r="AC1523" t="s">
        <v>7242</v>
      </c>
      <c r="AD1523" t="s">
        <v>2532</v>
      </c>
    </row>
    <row r="1524" spans="1:30">
      <c r="A1524" t="s">
        <v>7243</v>
      </c>
      <c r="B1524" t="s">
        <v>7243</v>
      </c>
      <c r="C1524" s="3">
        <v>4.54994</v>
      </c>
      <c r="D1524" s="3">
        <v>430</v>
      </c>
      <c r="E1524" s="3">
        <v>0.512436</v>
      </c>
      <c r="F1524" s="3">
        <v>43</v>
      </c>
      <c r="G1524" s="3">
        <v>3.043625</v>
      </c>
      <c r="H1524" s="3">
        <v>308</v>
      </c>
      <c r="I1524" s="3">
        <v>27.597046</v>
      </c>
      <c r="J1524" s="3">
        <v>2824</v>
      </c>
      <c r="K1524" s="3">
        <v>19.735958</v>
      </c>
      <c r="L1524" s="3">
        <v>2157</v>
      </c>
      <c r="M1524" s="3">
        <v>15.8042</v>
      </c>
      <c r="N1524">
        <v>1557</v>
      </c>
      <c r="O1524">
        <v>0.000218720690636833</v>
      </c>
      <c r="P1524">
        <v>2.38158257737653</v>
      </c>
      <c r="Q1524" t="s">
        <v>157</v>
      </c>
      <c r="R1524" t="s">
        <v>136</v>
      </c>
      <c r="S1524" t="s">
        <v>136</v>
      </c>
      <c r="T1524" t="s">
        <v>7244</v>
      </c>
      <c r="U1524" t="s">
        <v>136</v>
      </c>
      <c r="V1524" t="s">
        <v>136</v>
      </c>
      <c r="W1524" t="s">
        <v>136</v>
      </c>
      <c r="X1524" t="s">
        <v>136</v>
      </c>
      <c r="Y1524" t="s">
        <v>7245</v>
      </c>
      <c r="Z1524" t="s">
        <v>7246</v>
      </c>
      <c r="AA1524" t="s">
        <v>164</v>
      </c>
      <c r="AB1524" t="s">
        <v>165</v>
      </c>
      <c r="AC1524" t="s">
        <v>7247</v>
      </c>
      <c r="AD1524" t="s">
        <v>3288</v>
      </c>
    </row>
    <row r="1525" spans="1:30">
      <c r="A1525" t="s">
        <v>7248</v>
      </c>
      <c r="B1525" t="s">
        <v>136</v>
      </c>
      <c r="C1525" s="3">
        <v>0.364803</v>
      </c>
      <c r="D1525" s="3">
        <v>7</v>
      </c>
      <c r="E1525" s="3">
        <v>0</v>
      </c>
      <c r="F1525" s="3">
        <v>0</v>
      </c>
      <c r="G1525" s="3">
        <v>0.44238</v>
      </c>
      <c r="H1525" s="3">
        <v>9</v>
      </c>
      <c r="I1525" s="3">
        <v>4.840478</v>
      </c>
      <c r="J1525" s="3">
        <v>88</v>
      </c>
      <c r="K1525" s="3">
        <v>4.918392</v>
      </c>
      <c r="L1525" s="3">
        <v>91</v>
      </c>
      <c r="M1525" s="3">
        <v>2.410736</v>
      </c>
      <c r="N1525">
        <v>44</v>
      </c>
      <c r="O1525">
        <v>0.00137438592761195</v>
      </c>
      <c r="P1525">
        <v>2.90068947669806</v>
      </c>
      <c r="Q1525" t="s">
        <v>157</v>
      </c>
      <c r="R1525" t="s">
        <v>136</v>
      </c>
      <c r="S1525" t="s">
        <v>136</v>
      </c>
      <c r="T1525" t="s">
        <v>136</v>
      </c>
      <c r="U1525" t="s">
        <v>136</v>
      </c>
      <c r="V1525" t="s">
        <v>136</v>
      </c>
      <c r="W1525" t="s">
        <v>136</v>
      </c>
      <c r="X1525" t="s">
        <v>136</v>
      </c>
      <c r="Y1525" t="s">
        <v>136</v>
      </c>
      <c r="Z1525" t="s">
        <v>136</v>
      </c>
      <c r="AA1525" t="s">
        <v>136</v>
      </c>
      <c r="AB1525" t="s">
        <v>136</v>
      </c>
      <c r="AC1525" t="s">
        <v>136</v>
      </c>
      <c r="AD1525" t="s">
        <v>136</v>
      </c>
    </row>
    <row r="1526" spans="1:30">
      <c r="A1526" t="s">
        <v>7249</v>
      </c>
      <c r="B1526" t="s">
        <v>7249</v>
      </c>
      <c r="C1526" s="3">
        <v>15.05188</v>
      </c>
      <c r="D1526" s="3">
        <v>511</v>
      </c>
      <c r="E1526" s="3">
        <v>24.146626</v>
      </c>
      <c r="F1526" s="3">
        <v>727</v>
      </c>
      <c r="G1526" s="3">
        <v>9.256512</v>
      </c>
      <c r="H1526" s="3">
        <v>337</v>
      </c>
      <c r="I1526" s="3">
        <v>0.216927</v>
      </c>
      <c r="J1526" s="3">
        <v>8</v>
      </c>
      <c r="K1526" s="3">
        <v>0.203484</v>
      </c>
      <c r="L1526" s="3">
        <v>9</v>
      </c>
      <c r="M1526" s="3">
        <v>0.505212</v>
      </c>
      <c r="N1526">
        <v>18</v>
      </c>
      <c r="O1526" s="16">
        <v>6.49641008411669e-17</v>
      </c>
      <c r="P1526">
        <v>-6.07625950739197</v>
      </c>
      <c r="Q1526" t="s">
        <v>131</v>
      </c>
      <c r="R1526" t="s">
        <v>136</v>
      </c>
      <c r="S1526" t="s">
        <v>136</v>
      </c>
      <c r="T1526" t="s">
        <v>7250</v>
      </c>
      <c r="U1526" t="s">
        <v>7251</v>
      </c>
      <c r="V1526" t="s">
        <v>136</v>
      </c>
      <c r="W1526" t="s">
        <v>170</v>
      </c>
      <c r="X1526" t="s">
        <v>171</v>
      </c>
      <c r="Y1526" t="s">
        <v>5364</v>
      </c>
      <c r="Z1526" t="s">
        <v>6327</v>
      </c>
      <c r="AA1526" t="s">
        <v>174</v>
      </c>
      <c r="AB1526" t="s">
        <v>171</v>
      </c>
      <c r="AC1526" t="s">
        <v>7252</v>
      </c>
      <c r="AD1526" t="s">
        <v>512</v>
      </c>
    </row>
    <row r="1527" spans="1:30">
      <c r="A1527" t="s">
        <v>7253</v>
      </c>
      <c r="B1527" t="s">
        <v>7253</v>
      </c>
      <c r="C1527" s="3">
        <v>0.460378</v>
      </c>
      <c r="D1527" s="3">
        <v>25</v>
      </c>
      <c r="E1527" s="3">
        <v>0</v>
      </c>
      <c r="F1527" s="3">
        <v>0</v>
      </c>
      <c r="G1527" s="3">
        <v>0.284755</v>
      </c>
      <c r="H1527" s="3">
        <v>17</v>
      </c>
      <c r="I1527" s="3">
        <v>7.27806</v>
      </c>
      <c r="J1527" s="3">
        <v>423</v>
      </c>
      <c r="K1527" s="3">
        <v>7.575365</v>
      </c>
      <c r="L1527" s="3">
        <v>470</v>
      </c>
      <c r="M1527" s="3">
        <v>2.047461</v>
      </c>
      <c r="N1527">
        <v>115</v>
      </c>
      <c r="O1527">
        <v>0.000110454675754522</v>
      </c>
      <c r="P1527">
        <v>3.62091091072925</v>
      </c>
      <c r="Q1527" t="s">
        <v>157</v>
      </c>
      <c r="R1527" t="s">
        <v>136</v>
      </c>
      <c r="S1527" t="s">
        <v>136</v>
      </c>
      <c r="T1527" t="s">
        <v>7254</v>
      </c>
      <c r="U1527" t="s">
        <v>7255</v>
      </c>
      <c r="V1527" t="s">
        <v>136</v>
      </c>
      <c r="W1527" t="s">
        <v>136</v>
      </c>
      <c r="X1527" t="s">
        <v>136</v>
      </c>
      <c r="Y1527" t="s">
        <v>7256</v>
      </c>
      <c r="Z1527" t="s">
        <v>136</v>
      </c>
      <c r="AA1527" t="s">
        <v>1045</v>
      </c>
      <c r="AB1527" t="s">
        <v>535</v>
      </c>
      <c r="AC1527" t="s">
        <v>7257</v>
      </c>
      <c r="AD1527" t="s">
        <v>7258</v>
      </c>
    </row>
    <row r="1528" spans="1:30">
      <c r="A1528" t="s">
        <v>7259</v>
      </c>
      <c r="B1528" t="s">
        <v>7259</v>
      </c>
      <c r="C1528" s="3">
        <v>0.407153</v>
      </c>
      <c r="D1528" s="3">
        <v>20</v>
      </c>
      <c r="E1528" s="3">
        <v>0</v>
      </c>
      <c r="F1528" s="3">
        <v>0</v>
      </c>
      <c r="G1528" s="3">
        <v>0.947602</v>
      </c>
      <c r="H1528" s="3">
        <v>50</v>
      </c>
      <c r="I1528" s="3">
        <v>5.022552</v>
      </c>
      <c r="J1528" s="3">
        <v>264</v>
      </c>
      <c r="K1528" s="3">
        <v>5.670279</v>
      </c>
      <c r="L1528" s="3">
        <v>318</v>
      </c>
      <c r="M1528" s="3">
        <v>4.113819</v>
      </c>
      <c r="N1528">
        <v>208</v>
      </c>
      <c r="O1528">
        <v>0.00781590081551395</v>
      </c>
      <c r="P1528">
        <v>2.65645867664054</v>
      </c>
      <c r="Q1528" t="s">
        <v>157</v>
      </c>
      <c r="R1528" t="s">
        <v>136</v>
      </c>
      <c r="S1528" t="s">
        <v>136</v>
      </c>
      <c r="T1528" t="s">
        <v>7260</v>
      </c>
      <c r="U1528" t="s">
        <v>136</v>
      </c>
      <c r="V1528" t="s">
        <v>136</v>
      </c>
      <c r="W1528" t="s">
        <v>136</v>
      </c>
      <c r="X1528" t="s">
        <v>136</v>
      </c>
      <c r="Y1528" t="s">
        <v>136</v>
      </c>
      <c r="Z1528" t="s">
        <v>7261</v>
      </c>
      <c r="AA1528" t="s">
        <v>164</v>
      </c>
      <c r="AB1528" t="s">
        <v>165</v>
      </c>
      <c r="AC1528" t="s">
        <v>7262</v>
      </c>
      <c r="AD1528" t="s">
        <v>7263</v>
      </c>
    </row>
    <row r="1529" spans="1:30">
      <c r="A1529" t="s">
        <v>7264</v>
      </c>
      <c r="B1529" t="s">
        <v>7264</v>
      </c>
      <c r="C1529" s="3">
        <v>0.729935</v>
      </c>
      <c r="D1529" s="3">
        <v>34</v>
      </c>
      <c r="E1529" s="3">
        <v>0.437232</v>
      </c>
      <c r="F1529" s="3">
        <v>18</v>
      </c>
      <c r="G1529" s="3">
        <v>0.526733</v>
      </c>
      <c r="H1529" s="3">
        <v>26</v>
      </c>
      <c r="I1529" s="3">
        <v>2.451621</v>
      </c>
      <c r="J1529" s="3">
        <v>122</v>
      </c>
      <c r="K1529" s="3">
        <v>9.370047</v>
      </c>
      <c r="L1529" s="3">
        <v>496</v>
      </c>
      <c r="M1529" s="3">
        <v>2.241201</v>
      </c>
      <c r="N1529">
        <v>107</v>
      </c>
      <c r="O1529">
        <v>0.00411047715912702</v>
      </c>
      <c r="P1529">
        <v>2.25229913834999</v>
      </c>
      <c r="Q1529" t="s">
        <v>157</v>
      </c>
      <c r="R1529" t="s">
        <v>190</v>
      </c>
      <c r="S1529" t="s">
        <v>191</v>
      </c>
      <c r="T1529" t="s">
        <v>7265</v>
      </c>
      <c r="U1529" t="s">
        <v>7266</v>
      </c>
      <c r="V1529" t="s">
        <v>136</v>
      </c>
      <c r="W1529" t="s">
        <v>1174</v>
      </c>
      <c r="X1529" t="s">
        <v>1175</v>
      </c>
      <c r="Y1529" t="s">
        <v>7267</v>
      </c>
      <c r="Z1529" t="s">
        <v>7268</v>
      </c>
      <c r="AA1529" t="s">
        <v>164</v>
      </c>
      <c r="AB1529" t="s">
        <v>165</v>
      </c>
      <c r="AC1529" t="s">
        <v>7269</v>
      </c>
      <c r="AD1529" t="s">
        <v>7270</v>
      </c>
    </row>
    <row r="1530" spans="1:30">
      <c r="A1530" t="s">
        <v>7271</v>
      </c>
      <c r="B1530" t="s">
        <v>7271</v>
      </c>
      <c r="C1530" s="3">
        <v>8.192734</v>
      </c>
      <c r="D1530" s="3">
        <v>95</v>
      </c>
      <c r="E1530" s="3">
        <v>18.513691</v>
      </c>
      <c r="F1530" s="3">
        <v>189</v>
      </c>
      <c r="G1530" s="3">
        <v>7.38125</v>
      </c>
      <c r="H1530" s="3">
        <v>92</v>
      </c>
      <c r="I1530" s="3">
        <v>2.399198</v>
      </c>
      <c r="J1530" s="3">
        <v>30</v>
      </c>
      <c r="K1530" s="3">
        <v>2.798949</v>
      </c>
      <c r="L1530" s="3">
        <v>38</v>
      </c>
      <c r="M1530" s="3">
        <v>3.252792</v>
      </c>
      <c r="N1530">
        <v>40</v>
      </c>
      <c r="O1530">
        <v>0.000476164498666021</v>
      </c>
      <c r="P1530">
        <v>-2.6904596814968</v>
      </c>
      <c r="Q1530" t="s">
        <v>131</v>
      </c>
      <c r="R1530" t="s">
        <v>136</v>
      </c>
      <c r="S1530" t="s">
        <v>136</v>
      </c>
      <c r="T1530" t="s">
        <v>168</v>
      </c>
      <c r="U1530" t="s">
        <v>136</v>
      </c>
      <c r="V1530" t="s">
        <v>136</v>
      </c>
      <c r="W1530" t="s">
        <v>136</v>
      </c>
      <c r="X1530" t="s">
        <v>136</v>
      </c>
      <c r="Y1530" t="s">
        <v>136</v>
      </c>
      <c r="Z1530" t="s">
        <v>136</v>
      </c>
      <c r="AA1530" t="s">
        <v>164</v>
      </c>
      <c r="AB1530" t="s">
        <v>165</v>
      </c>
      <c r="AC1530" t="s">
        <v>7272</v>
      </c>
      <c r="AD1530" t="s">
        <v>176</v>
      </c>
    </row>
    <row r="1531" spans="1:30">
      <c r="A1531" t="s">
        <v>7273</v>
      </c>
      <c r="B1531" t="s">
        <v>7273</v>
      </c>
      <c r="C1531" s="3">
        <v>6.959437</v>
      </c>
      <c r="D1531" s="3">
        <v>390</v>
      </c>
      <c r="E1531" s="3">
        <v>16.043253</v>
      </c>
      <c r="F1531" s="3">
        <v>796</v>
      </c>
      <c r="G1531" s="3">
        <v>16.822914</v>
      </c>
      <c r="H1531" s="3">
        <v>1011</v>
      </c>
      <c r="I1531" s="3">
        <v>2.254933</v>
      </c>
      <c r="J1531" s="3">
        <v>137</v>
      </c>
      <c r="K1531" s="3">
        <v>7.410943</v>
      </c>
      <c r="L1531" s="3">
        <v>481</v>
      </c>
      <c r="M1531" s="3">
        <v>2.556383</v>
      </c>
      <c r="N1531">
        <v>150</v>
      </c>
      <c r="O1531">
        <v>0.00239278054811596</v>
      </c>
      <c r="P1531">
        <v>-2.32528165219151</v>
      </c>
      <c r="Q1531" t="s">
        <v>131</v>
      </c>
      <c r="R1531" t="s">
        <v>136</v>
      </c>
      <c r="S1531" t="s">
        <v>136</v>
      </c>
      <c r="T1531" t="s">
        <v>136</v>
      </c>
      <c r="U1531" t="s">
        <v>7274</v>
      </c>
      <c r="V1531" t="s">
        <v>2106</v>
      </c>
      <c r="W1531" t="s">
        <v>170</v>
      </c>
      <c r="X1531" t="s">
        <v>171</v>
      </c>
      <c r="Y1531" t="s">
        <v>7275</v>
      </c>
      <c r="Z1531" t="s">
        <v>7276</v>
      </c>
      <c r="AA1531" t="s">
        <v>164</v>
      </c>
      <c r="AB1531" t="s">
        <v>165</v>
      </c>
      <c r="AC1531" t="s">
        <v>7277</v>
      </c>
      <c r="AD1531" t="s">
        <v>136</v>
      </c>
    </row>
    <row r="1532" spans="1:30">
      <c r="A1532" t="s">
        <v>7278</v>
      </c>
      <c r="B1532" t="s">
        <v>7278</v>
      </c>
      <c r="C1532" s="3">
        <v>2.416401</v>
      </c>
      <c r="D1532" s="3">
        <v>30</v>
      </c>
      <c r="E1532" s="3">
        <v>6.30549</v>
      </c>
      <c r="F1532" s="3">
        <v>69</v>
      </c>
      <c r="G1532" s="3">
        <v>6.168397</v>
      </c>
      <c r="H1532" s="3">
        <v>82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>
        <v>0</v>
      </c>
      <c r="O1532" s="16">
        <v>1.8783320078372e-9</v>
      </c>
      <c r="P1532">
        <v>-7.24015736023001</v>
      </c>
      <c r="Q1532" t="s">
        <v>131</v>
      </c>
      <c r="R1532" t="s">
        <v>136</v>
      </c>
      <c r="S1532" t="s">
        <v>136</v>
      </c>
      <c r="T1532" t="s">
        <v>1966</v>
      </c>
      <c r="U1532" t="s">
        <v>7279</v>
      </c>
      <c r="V1532" t="s">
        <v>2162</v>
      </c>
      <c r="W1532" t="s">
        <v>136</v>
      </c>
      <c r="X1532" t="s">
        <v>136</v>
      </c>
      <c r="Y1532" t="s">
        <v>7280</v>
      </c>
      <c r="Z1532" t="s">
        <v>7281</v>
      </c>
      <c r="AA1532" t="s">
        <v>174</v>
      </c>
      <c r="AB1532" t="s">
        <v>171</v>
      </c>
      <c r="AC1532" t="s">
        <v>5438</v>
      </c>
      <c r="AD1532" t="s">
        <v>1972</v>
      </c>
    </row>
    <row r="1533" spans="1:30">
      <c r="A1533" t="s">
        <v>7282</v>
      </c>
      <c r="B1533" t="s">
        <v>7282</v>
      </c>
      <c r="C1533" s="3">
        <v>21.277706</v>
      </c>
      <c r="D1533" s="3">
        <v>2318</v>
      </c>
      <c r="E1533" s="3">
        <v>27.847744</v>
      </c>
      <c r="F1533" s="3">
        <v>2687</v>
      </c>
      <c r="G1533" s="3">
        <v>25.055367</v>
      </c>
      <c r="H1533" s="3">
        <v>2926</v>
      </c>
      <c r="I1533" s="3">
        <v>3.994201</v>
      </c>
      <c r="J1533" s="3">
        <v>472</v>
      </c>
      <c r="K1533" s="3">
        <v>4.512813</v>
      </c>
      <c r="L1533" s="3">
        <v>570</v>
      </c>
      <c r="M1533" s="3">
        <v>7.989427</v>
      </c>
      <c r="N1533">
        <v>909</v>
      </c>
      <c r="O1533" s="16">
        <v>6.8602893618934e-7</v>
      </c>
      <c r="P1533">
        <v>-2.80768434857773</v>
      </c>
      <c r="Q1533" t="s">
        <v>131</v>
      </c>
      <c r="R1533" t="s">
        <v>4121</v>
      </c>
      <c r="S1533" t="s">
        <v>4122</v>
      </c>
      <c r="T1533" t="s">
        <v>1511</v>
      </c>
      <c r="U1533" t="s">
        <v>7283</v>
      </c>
      <c r="V1533" t="s">
        <v>976</v>
      </c>
      <c r="W1533" t="s">
        <v>136</v>
      </c>
      <c r="X1533" t="s">
        <v>136</v>
      </c>
      <c r="Y1533" t="s">
        <v>4124</v>
      </c>
      <c r="Z1533" t="s">
        <v>7284</v>
      </c>
      <c r="AA1533" t="s">
        <v>4126</v>
      </c>
      <c r="AB1533" t="s">
        <v>4122</v>
      </c>
      <c r="AC1533" t="s">
        <v>7285</v>
      </c>
      <c r="AD1533" t="s">
        <v>281</v>
      </c>
    </row>
    <row r="1534" spans="1:30">
      <c r="A1534" t="s">
        <v>7286</v>
      </c>
      <c r="B1534" t="s">
        <v>7286</v>
      </c>
      <c r="C1534" s="3">
        <v>4.644169</v>
      </c>
      <c r="D1534" s="3">
        <v>108</v>
      </c>
      <c r="E1534" s="3">
        <v>1.977919</v>
      </c>
      <c r="F1534" s="3">
        <v>41</v>
      </c>
      <c r="G1534" s="3">
        <v>2.704889</v>
      </c>
      <c r="H1534" s="3">
        <v>67</v>
      </c>
      <c r="I1534" s="3">
        <v>17.259693</v>
      </c>
      <c r="J1534" s="3">
        <v>433</v>
      </c>
      <c r="K1534" s="3">
        <v>44.097672</v>
      </c>
      <c r="L1534" s="3">
        <v>1180</v>
      </c>
      <c r="M1534" s="3">
        <v>11.361633</v>
      </c>
      <c r="N1534">
        <v>275</v>
      </c>
      <c r="O1534">
        <v>0.000810972655335333</v>
      </c>
      <c r="P1534">
        <v>2.2514592480929</v>
      </c>
      <c r="Q1534" t="s">
        <v>157</v>
      </c>
      <c r="R1534" t="s">
        <v>186</v>
      </c>
      <c r="S1534" t="s">
        <v>187</v>
      </c>
      <c r="T1534" t="s">
        <v>437</v>
      </c>
      <c r="U1534" t="s">
        <v>7287</v>
      </c>
      <c r="V1534" t="s">
        <v>439</v>
      </c>
      <c r="W1534" t="s">
        <v>186</v>
      </c>
      <c r="X1534" t="s">
        <v>187</v>
      </c>
      <c r="Y1534" t="s">
        <v>5782</v>
      </c>
      <c r="Z1534" t="s">
        <v>5783</v>
      </c>
      <c r="AA1534" t="s">
        <v>209</v>
      </c>
      <c r="AB1534" t="s">
        <v>187</v>
      </c>
      <c r="AC1534" t="s">
        <v>7288</v>
      </c>
      <c r="AD1534" t="s">
        <v>443</v>
      </c>
    </row>
    <row r="1535" spans="1:30">
      <c r="A1535" t="s">
        <v>7289</v>
      </c>
      <c r="B1535" t="s">
        <v>7289</v>
      </c>
      <c r="C1535" s="3">
        <v>1.019933</v>
      </c>
      <c r="D1535" s="3">
        <v>50</v>
      </c>
      <c r="E1535" s="3">
        <v>1.570118</v>
      </c>
      <c r="F1535" s="3">
        <v>67</v>
      </c>
      <c r="G1535" s="3">
        <v>0.593842</v>
      </c>
      <c r="H1535" s="3">
        <v>31</v>
      </c>
      <c r="I1535" s="3">
        <v>0.26788</v>
      </c>
      <c r="J1535" s="3">
        <v>14</v>
      </c>
      <c r="K1535" s="3">
        <v>0.320823</v>
      </c>
      <c r="L1535" s="3">
        <v>18</v>
      </c>
      <c r="M1535" s="3">
        <v>0.207565</v>
      </c>
      <c r="N1535">
        <v>11</v>
      </c>
      <c r="O1535">
        <v>0.00149405705434665</v>
      </c>
      <c r="P1535">
        <v>-2.61232782392011</v>
      </c>
      <c r="Q1535" t="s">
        <v>131</v>
      </c>
      <c r="R1535" t="s">
        <v>136</v>
      </c>
      <c r="S1535" t="s">
        <v>136</v>
      </c>
      <c r="T1535" t="s">
        <v>7290</v>
      </c>
      <c r="U1535" t="s">
        <v>7291</v>
      </c>
      <c r="V1535" t="s">
        <v>351</v>
      </c>
      <c r="W1535" t="s">
        <v>136</v>
      </c>
      <c r="X1535" t="s">
        <v>136</v>
      </c>
      <c r="Y1535" t="s">
        <v>1980</v>
      </c>
      <c r="Z1535" t="s">
        <v>5965</v>
      </c>
      <c r="AA1535" t="s">
        <v>141</v>
      </c>
      <c r="AB1535" t="s">
        <v>142</v>
      </c>
      <c r="AC1535" t="s">
        <v>7292</v>
      </c>
      <c r="AD1535" t="s">
        <v>309</v>
      </c>
    </row>
    <row r="1536" spans="1:30">
      <c r="A1536" t="s">
        <v>7293</v>
      </c>
      <c r="B1536" t="s">
        <v>7293</v>
      </c>
      <c r="C1536" s="3">
        <v>2.517986</v>
      </c>
      <c r="D1536" s="3">
        <v>121</v>
      </c>
      <c r="E1536" s="3">
        <v>2.724628</v>
      </c>
      <c r="F1536" s="3">
        <v>116</v>
      </c>
      <c r="G1536" s="3">
        <v>4.211115</v>
      </c>
      <c r="H1536" s="3">
        <v>217</v>
      </c>
      <c r="I1536" s="3">
        <v>0.799163</v>
      </c>
      <c r="J1536" s="3">
        <v>42</v>
      </c>
      <c r="K1536" s="3">
        <v>0.249063</v>
      </c>
      <c r="L1536" s="3">
        <v>14</v>
      </c>
      <c r="M1536" s="3">
        <v>1.175229</v>
      </c>
      <c r="N1536">
        <v>59</v>
      </c>
      <c r="O1536">
        <v>0.000290605923936957</v>
      </c>
      <c r="P1536">
        <v>-2.61341666705934</v>
      </c>
      <c r="Q1536" t="s">
        <v>131</v>
      </c>
      <c r="R1536" t="s">
        <v>136</v>
      </c>
      <c r="S1536" t="s">
        <v>136</v>
      </c>
      <c r="T1536" t="s">
        <v>7294</v>
      </c>
      <c r="U1536" t="s">
        <v>7295</v>
      </c>
      <c r="V1536" t="s">
        <v>2053</v>
      </c>
      <c r="W1536" t="s">
        <v>2054</v>
      </c>
      <c r="X1536" t="s">
        <v>2055</v>
      </c>
      <c r="Y1536" t="s">
        <v>2056</v>
      </c>
      <c r="Z1536" t="s">
        <v>7296</v>
      </c>
      <c r="AA1536" t="s">
        <v>164</v>
      </c>
      <c r="AB1536" t="s">
        <v>165</v>
      </c>
      <c r="AC1536" t="s">
        <v>7297</v>
      </c>
      <c r="AD1536" t="s">
        <v>144</v>
      </c>
    </row>
    <row r="1537" spans="1:30">
      <c r="A1537" t="s">
        <v>7298</v>
      </c>
      <c r="B1537" t="s">
        <v>7298</v>
      </c>
      <c r="C1537" s="3">
        <v>2.226446</v>
      </c>
      <c r="D1537" s="3">
        <v>214</v>
      </c>
      <c r="E1537" s="3">
        <v>3.192033</v>
      </c>
      <c r="F1537" s="3">
        <v>271</v>
      </c>
      <c r="G1537" s="3">
        <v>4.495442</v>
      </c>
      <c r="H1537" s="3">
        <v>462</v>
      </c>
      <c r="I1537" s="3">
        <v>1.134544</v>
      </c>
      <c r="J1537" s="3">
        <v>118</v>
      </c>
      <c r="K1537" s="3">
        <v>1.15171</v>
      </c>
      <c r="L1537" s="3">
        <v>128</v>
      </c>
      <c r="M1537" s="3">
        <v>1.248951</v>
      </c>
      <c r="N1537">
        <v>125</v>
      </c>
      <c r="O1537" s="16">
        <v>7.12298752572418e-5</v>
      </c>
      <c r="P1537">
        <v>-2.1379885501319</v>
      </c>
      <c r="Q1537" t="s">
        <v>131</v>
      </c>
      <c r="R1537" t="s">
        <v>136</v>
      </c>
      <c r="S1537" t="s">
        <v>136</v>
      </c>
      <c r="T1537" t="s">
        <v>7299</v>
      </c>
      <c r="U1537" t="s">
        <v>7300</v>
      </c>
      <c r="V1537" t="s">
        <v>136</v>
      </c>
      <c r="W1537" t="s">
        <v>186</v>
      </c>
      <c r="X1537" t="s">
        <v>187</v>
      </c>
      <c r="Y1537" t="s">
        <v>7301</v>
      </c>
      <c r="Z1537" t="s">
        <v>7302</v>
      </c>
      <c r="AA1537" t="s">
        <v>209</v>
      </c>
      <c r="AB1537" t="s">
        <v>187</v>
      </c>
      <c r="AC1537" t="s">
        <v>7303</v>
      </c>
      <c r="AD1537" t="s">
        <v>7304</v>
      </c>
    </row>
    <row r="1538" spans="1:30">
      <c r="A1538" t="s">
        <v>7305</v>
      </c>
      <c r="B1538" t="s">
        <v>7305</v>
      </c>
      <c r="C1538" s="3">
        <v>2.396363</v>
      </c>
      <c r="D1538" s="3">
        <v>86</v>
      </c>
      <c r="E1538" s="3">
        <v>0.725776</v>
      </c>
      <c r="F1538" s="3">
        <v>23</v>
      </c>
      <c r="G1538" s="3">
        <v>1.489326</v>
      </c>
      <c r="H1538" s="3">
        <v>58</v>
      </c>
      <c r="I1538" s="3">
        <v>16.050611</v>
      </c>
      <c r="J1538" s="3">
        <v>622</v>
      </c>
      <c r="K1538" s="3">
        <v>11.690358</v>
      </c>
      <c r="L1538" s="3">
        <v>484</v>
      </c>
      <c r="M1538" s="3">
        <v>6.288425</v>
      </c>
      <c r="N1538">
        <v>235</v>
      </c>
      <c r="O1538" s="16">
        <v>5.00963819001557e-5</v>
      </c>
      <c r="P1538">
        <v>2.22159105911722</v>
      </c>
      <c r="Q1538" t="s">
        <v>157</v>
      </c>
      <c r="R1538" t="s">
        <v>305</v>
      </c>
      <c r="S1538" t="s">
        <v>142</v>
      </c>
      <c r="T1538" t="s">
        <v>7306</v>
      </c>
      <c r="U1538" t="s">
        <v>7307</v>
      </c>
      <c r="V1538" t="s">
        <v>1042</v>
      </c>
      <c r="W1538" t="s">
        <v>254</v>
      </c>
      <c r="X1538" t="s">
        <v>255</v>
      </c>
      <c r="Y1538" t="s">
        <v>3652</v>
      </c>
      <c r="Z1538" t="s">
        <v>3653</v>
      </c>
      <c r="AA1538" t="s">
        <v>164</v>
      </c>
      <c r="AB1538" t="s">
        <v>165</v>
      </c>
      <c r="AC1538" t="s">
        <v>7308</v>
      </c>
      <c r="AD1538" t="s">
        <v>7309</v>
      </c>
    </row>
    <row r="1539" spans="1:30">
      <c r="A1539" t="s">
        <v>7310</v>
      </c>
      <c r="B1539" t="s">
        <v>7310</v>
      </c>
      <c r="C1539" s="3">
        <v>83.721107</v>
      </c>
      <c r="D1539" s="3">
        <v>6484</v>
      </c>
      <c r="E1539" s="3">
        <v>220.476593</v>
      </c>
      <c r="F1539" s="3">
        <v>15125</v>
      </c>
      <c r="G1539" s="3">
        <v>85.523605</v>
      </c>
      <c r="H1539" s="3">
        <v>7102</v>
      </c>
      <c r="I1539" s="3">
        <v>12.14467</v>
      </c>
      <c r="J1539" s="3">
        <v>1021</v>
      </c>
      <c r="K1539" s="3">
        <v>15.485154</v>
      </c>
      <c r="L1539" s="3">
        <v>1389</v>
      </c>
      <c r="M1539" s="3">
        <v>26.740513</v>
      </c>
      <c r="N1539">
        <v>2163</v>
      </c>
      <c r="O1539" s="16">
        <v>2.95637743751073e-6</v>
      </c>
      <c r="P1539">
        <v>-3.49878687002574</v>
      </c>
      <c r="Q1539" t="s">
        <v>131</v>
      </c>
      <c r="R1539" t="s">
        <v>136</v>
      </c>
      <c r="S1539" t="s">
        <v>136</v>
      </c>
      <c r="T1539" t="s">
        <v>136</v>
      </c>
      <c r="U1539" t="s">
        <v>136</v>
      </c>
      <c r="V1539" t="s">
        <v>136</v>
      </c>
      <c r="W1539" t="s">
        <v>136</v>
      </c>
      <c r="X1539" t="s">
        <v>136</v>
      </c>
      <c r="Y1539" t="s">
        <v>136</v>
      </c>
      <c r="Z1539" t="s">
        <v>136</v>
      </c>
      <c r="AA1539" t="s">
        <v>164</v>
      </c>
      <c r="AB1539" t="s">
        <v>165</v>
      </c>
      <c r="AC1539" t="s">
        <v>944</v>
      </c>
      <c r="AD1539" t="s">
        <v>136</v>
      </c>
    </row>
    <row r="1540" spans="1:30">
      <c r="A1540" t="s">
        <v>7311</v>
      </c>
      <c r="B1540" t="s">
        <v>7311</v>
      </c>
      <c r="C1540" s="3">
        <v>0.962125</v>
      </c>
      <c r="D1540" s="3">
        <v>40</v>
      </c>
      <c r="E1540" s="3">
        <v>0</v>
      </c>
      <c r="F1540" s="3">
        <v>0</v>
      </c>
      <c r="G1540" s="3">
        <v>1.035989</v>
      </c>
      <c r="H1540" s="3">
        <v>46</v>
      </c>
      <c r="I1540" s="3">
        <v>10.701971</v>
      </c>
      <c r="J1540" s="3">
        <v>471</v>
      </c>
      <c r="K1540" s="3">
        <v>6.458736</v>
      </c>
      <c r="L1540" s="3">
        <v>304</v>
      </c>
      <c r="M1540" s="3">
        <v>5.996793</v>
      </c>
      <c r="N1540">
        <v>254</v>
      </c>
      <c r="O1540">
        <v>0.00491718562035098</v>
      </c>
      <c r="P1540">
        <v>2.745018920899</v>
      </c>
      <c r="Q1540" t="s">
        <v>157</v>
      </c>
      <c r="R1540" t="s">
        <v>136</v>
      </c>
      <c r="S1540" t="s">
        <v>136</v>
      </c>
      <c r="T1540" t="s">
        <v>7312</v>
      </c>
      <c r="U1540" t="s">
        <v>7313</v>
      </c>
      <c r="V1540" t="s">
        <v>1895</v>
      </c>
      <c r="W1540" t="s">
        <v>170</v>
      </c>
      <c r="X1540" t="s">
        <v>171</v>
      </c>
      <c r="Y1540" t="s">
        <v>7314</v>
      </c>
      <c r="Z1540" t="s">
        <v>7315</v>
      </c>
      <c r="AA1540" t="s">
        <v>174</v>
      </c>
      <c r="AB1540" t="s">
        <v>171</v>
      </c>
      <c r="AC1540" t="s">
        <v>7316</v>
      </c>
      <c r="AD1540" t="s">
        <v>7317</v>
      </c>
    </row>
    <row r="1541" spans="1:30">
      <c r="A1541" t="s">
        <v>7318</v>
      </c>
      <c r="B1541" t="s">
        <v>7318</v>
      </c>
      <c r="C1541" s="3">
        <v>136.461868</v>
      </c>
      <c r="D1541" s="3">
        <v>5292</v>
      </c>
      <c r="E1541" s="3">
        <v>322.396698</v>
      </c>
      <c r="F1541" s="3">
        <v>11074</v>
      </c>
      <c r="G1541" s="3">
        <v>224.656403</v>
      </c>
      <c r="H1541" s="3">
        <v>9341</v>
      </c>
      <c r="I1541" s="3">
        <v>39.696899</v>
      </c>
      <c r="J1541" s="3">
        <v>1670</v>
      </c>
      <c r="K1541" s="3">
        <v>41.475155</v>
      </c>
      <c r="L1541" s="3">
        <v>1863</v>
      </c>
      <c r="M1541" s="3">
        <v>87.104378</v>
      </c>
      <c r="N1541">
        <v>3527</v>
      </c>
      <c r="O1541">
        <v>0.000119501469007631</v>
      </c>
      <c r="P1541">
        <v>-2.69626188827244</v>
      </c>
      <c r="Q1541" t="s">
        <v>131</v>
      </c>
      <c r="R1541" t="s">
        <v>136</v>
      </c>
      <c r="S1541" t="s">
        <v>136</v>
      </c>
      <c r="T1541" t="s">
        <v>136</v>
      </c>
      <c r="U1541" t="s">
        <v>7319</v>
      </c>
      <c r="V1541" t="s">
        <v>473</v>
      </c>
      <c r="W1541" t="s">
        <v>136</v>
      </c>
      <c r="X1541" t="s">
        <v>136</v>
      </c>
      <c r="Y1541" t="s">
        <v>136</v>
      </c>
      <c r="Z1541" t="s">
        <v>136</v>
      </c>
      <c r="AA1541" t="s">
        <v>164</v>
      </c>
      <c r="AB1541" t="s">
        <v>165</v>
      </c>
      <c r="AC1541" t="s">
        <v>7320</v>
      </c>
      <c r="AD1541" t="s">
        <v>136</v>
      </c>
    </row>
    <row r="1542" spans="1:30">
      <c r="A1542" t="s">
        <v>7321</v>
      </c>
      <c r="B1542" t="s">
        <v>7321</v>
      </c>
      <c r="C1542" s="3">
        <v>0.111287</v>
      </c>
      <c r="D1542" s="3">
        <v>6</v>
      </c>
      <c r="E1542" s="3">
        <v>0.041736</v>
      </c>
      <c r="F1542" s="3">
        <v>2</v>
      </c>
      <c r="G1542" s="3">
        <v>0.20087</v>
      </c>
      <c r="H1542" s="3">
        <v>12</v>
      </c>
      <c r="I1542" s="3">
        <v>1.832136</v>
      </c>
      <c r="J1542" s="3">
        <v>107</v>
      </c>
      <c r="K1542" s="3">
        <v>5.130139</v>
      </c>
      <c r="L1542" s="3">
        <v>318</v>
      </c>
      <c r="M1542" s="3">
        <v>1.135883</v>
      </c>
      <c r="N1542">
        <v>64</v>
      </c>
      <c r="O1542" s="16">
        <v>3.4919414810657e-5</v>
      </c>
      <c r="P1542">
        <v>3.58089986055338</v>
      </c>
      <c r="Q1542" t="s">
        <v>157</v>
      </c>
      <c r="R1542" t="s">
        <v>137</v>
      </c>
      <c r="S1542" t="s">
        <v>138</v>
      </c>
      <c r="T1542" t="s">
        <v>7322</v>
      </c>
      <c r="U1542" t="s">
        <v>7323</v>
      </c>
      <c r="V1542" t="s">
        <v>6443</v>
      </c>
      <c r="W1542" t="s">
        <v>137</v>
      </c>
      <c r="X1542" t="s">
        <v>138</v>
      </c>
      <c r="Y1542" t="s">
        <v>7324</v>
      </c>
      <c r="Z1542" t="s">
        <v>7325</v>
      </c>
      <c r="AA1542" t="s">
        <v>153</v>
      </c>
      <c r="AB1542" t="s">
        <v>138</v>
      </c>
      <c r="AC1542" t="s">
        <v>7326</v>
      </c>
      <c r="AD1542" t="s">
        <v>7327</v>
      </c>
    </row>
    <row r="1543" spans="1:30">
      <c r="A1543" t="s">
        <v>7328</v>
      </c>
      <c r="B1543" t="s">
        <v>7328</v>
      </c>
      <c r="C1543" s="3">
        <v>21.624378</v>
      </c>
      <c r="D1543" s="3">
        <v>522</v>
      </c>
      <c r="E1543" s="3">
        <v>16.006731</v>
      </c>
      <c r="F1543" s="3">
        <v>342</v>
      </c>
      <c r="G1543" s="3">
        <v>30.224377</v>
      </c>
      <c r="H1543" s="3">
        <v>781</v>
      </c>
      <c r="I1543" s="3">
        <v>3.682433</v>
      </c>
      <c r="J1543" s="3">
        <v>97</v>
      </c>
      <c r="K1543" s="3">
        <v>3.491708</v>
      </c>
      <c r="L1543" s="3">
        <v>98</v>
      </c>
      <c r="M1543" s="3">
        <v>2.866851</v>
      </c>
      <c r="N1543">
        <v>73</v>
      </c>
      <c r="O1543" s="16">
        <v>4.94251246035086e-19</v>
      </c>
      <c r="P1543">
        <v>-3.33342579831533</v>
      </c>
      <c r="Q1543" t="s">
        <v>131</v>
      </c>
      <c r="R1543" t="s">
        <v>136</v>
      </c>
      <c r="S1543" t="s">
        <v>136</v>
      </c>
      <c r="T1543" t="s">
        <v>136</v>
      </c>
      <c r="U1543" t="s">
        <v>136</v>
      </c>
      <c r="V1543" t="s">
        <v>136</v>
      </c>
      <c r="W1543" t="s">
        <v>136</v>
      </c>
      <c r="X1543" t="s">
        <v>136</v>
      </c>
      <c r="Y1543" t="s">
        <v>136</v>
      </c>
      <c r="Z1543" t="s">
        <v>136</v>
      </c>
      <c r="AA1543" t="s">
        <v>164</v>
      </c>
      <c r="AB1543" t="s">
        <v>165</v>
      </c>
      <c r="AC1543" t="s">
        <v>7329</v>
      </c>
      <c r="AD1543" t="s">
        <v>136</v>
      </c>
    </row>
    <row r="1544" spans="1:30">
      <c r="A1544" t="s">
        <v>7330</v>
      </c>
      <c r="B1544" t="s">
        <v>7330</v>
      </c>
      <c r="C1544" s="3">
        <v>2.437634</v>
      </c>
      <c r="D1544" s="3">
        <v>178</v>
      </c>
      <c r="E1544" s="3">
        <v>0.35392</v>
      </c>
      <c r="F1544" s="3">
        <v>23</v>
      </c>
      <c r="G1544" s="3">
        <v>3.084111</v>
      </c>
      <c r="H1544" s="3">
        <v>241</v>
      </c>
      <c r="I1544" s="3">
        <v>22.576965</v>
      </c>
      <c r="J1544" s="3">
        <v>1779</v>
      </c>
      <c r="K1544" s="3">
        <v>9.7319</v>
      </c>
      <c r="L1544" s="3">
        <v>819</v>
      </c>
      <c r="M1544" s="3">
        <v>11.191412</v>
      </c>
      <c r="N1544">
        <v>849</v>
      </c>
      <c r="O1544">
        <v>0.00125034298109516</v>
      </c>
      <c r="P1544">
        <v>2.26050254475149</v>
      </c>
      <c r="Q1544" t="s">
        <v>157</v>
      </c>
      <c r="R1544" t="s">
        <v>137</v>
      </c>
      <c r="S1544" t="s">
        <v>138</v>
      </c>
      <c r="T1544" t="s">
        <v>6249</v>
      </c>
      <c r="U1544" t="s">
        <v>7331</v>
      </c>
      <c r="V1544" t="s">
        <v>136</v>
      </c>
      <c r="W1544" t="s">
        <v>137</v>
      </c>
      <c r="X1544" t="s">
        <v>138</v>
      </c>
      <c r="Y1544" t="s">
        <v>1523</v>
      </c>
      <c r="Z1544" t="s">
        <v>6251</v>
      </c>
      <c r="AA1544" t="s">
        <v>153</v>
      </c>
      <c r="AB1544" t="s">
        <v>138</v>
      </c>
      <c r="AC1544" t="s">
        <v>6252</v>
      </c>
      <c r="AD1544" t="s">
        <v>6253</v>
      </c>
    </row>
    <row r="1545" spans="1:30">
      <c r="A1545" t="s">
        <v>7332</v>
      </c>
      <c r="B1545" t="s">
        <v>7332</v>
      </c>
      <c r="C1545" s="3">
        <v>29.960798</v>
      </c>
      <c r="D1545" s="3">
        <v>1016</v>
      </c>
      <c r="E1545" s="3">
        <v>67.093559</v>
      </c>
      <c r="F1545" s="3">
        <v>2015</v>
      </c>
      <c r="G1545" s="3">
        <v>30.274668</v>
      </c>
      <c r="H1545" s="3">
        <v>1101</v>
      </c>
      <c r="I1545" s="3">
        <v>2.526672</v>
      </c>
      <c r="J1545" s="3">
        <v>93</v>
      </c>
      <c r="K1545" s="3">
        <v>1.115208</v>
      </c>
      <c r="L1545" s="3">
        <v>44</v>
      </c>
      <c r="M1545" s="3">
        <v>5.287177</v>
      </c>
      <c r="N1545">
        <v>188</v>
      </c>
      <c r="O1545" s="16">
        <v>3.20896731292019e-8</v>
      </c>
      <c r="P1545">
        <v>-4.35470777469809</v>
      </c>
      <c r="Q1545" t="s">
        <v>131</v>
      </c>
      <c r="R1545" t="s">
        <v>136</v>
      </c>
      <c r="S1545" t="s">
        <v>136</v>
      </c>
      <c r="T1545" t="s">
        <v>7333</v>
      </c>
      <c r="U1545" t="s">
        <v>136</v>
      </c>
      <c r="V1545" t="s">
        <v>136</v>
      </c>
      <c r="W1545" t="s">
        <v>136</v>
      </c>
      <c r="X1545" t="s">
        <v>136</v>
      </c>
      <c r="Y1545" t="s">
        <v>2847</v>
      </c>
      <c r="Z1545" t="s">
        <v>136</v>
      </c>
      <c r="AA1545" t="s">
        <v>164</v>
      </c>
      <c r="AB1545" t="s">
        <v>165</v>
      </c>
      <c r="AC1545" t="s">
        <v>2000</v>
      </c>
      <c r="AD1545" t="s">
        <v>5394</v>
      </c>
    </row>
    <row r="1546" spans="1:30">
      <c r="A1546" t="s">
        <v>7334</v>
      </c>
      <c r="B1546" t="s">
        <v>7334</v>
      </c>
      <c r="C1546" s="3">
        <v>1.398696</v>
      </c>
      <c r="D1546" s="3">
        <v>18</v>
      </c>
      <c r="E1546" s="3">
        <v>0.444255</v>
      </c>
      <c r="F1546" s="3">
        <v>5</v>
      </c>
      <c r="G1546" s="3">
        <v>2.561301</v>
      </c>
      <c r="H1546" s="3">
        <v>35</v>
      </c>
      <c r="I1546" s="3">
        <v>12.936537</v>
      </c>
      <c r="J1546" s="3">
        <v>176</v>
      </c>
      <c r="K1546" s="3">
        <v>33.89896</v>
      </c>
      <c r="L1546" s="3">
        <v>491</v>
      </c>
      <c r="M1546" s="3">
        <v>6.138732</v>
      </c>
      <c r="N1546">
        <v>81</v>
      </c>
      <c r="O1546">
        <v>0.000971140630710561</v>
      </c>
      <c r="P1546">
        <v>2.79246875323762</v>
      </c>
      <c r="Q1546" t="s">
        <v>157</v>
      </c>
      <c r="R1546" t="s">
        <v>136</v>
      </c>
      <c r="S1546" t="s">
        <v>136</v>
      </c>
      <c r="T1546" t="s">
        <v>136</v>
      </c>
      <c r="U1546" t="s">
        <v>136</v>
      </c>
      <c r="V1546" t="s">
        <v>136</v>
      </c>
      <c r="W1546" t="s">
        <v>136</v>
      </c>
      <c r="X1546" t="s">
        <v>136</v>
      </c>
      <c r="Y1546" t="s">
        <v>136</v>
      </c>
      <c r="Z1546" t="s">
        <v>136</v>
      </c>
      <c r="AA1546" t="s">
        <v>164</v>
      </c>
      <c r="AB1546" t="s">
        <v>165</v>
      </c>
      <c r="AC1546" t="s">
        <v>7335</v>
      </c>
      <c r="AD1546" t="s">
        <v>136</v>
      </c>
    </row>
    <row r="1547" spans="1:30">
      <c r="A1547" t="s">
        <v>7336</v>
      </c>
      <c r="B1547" t="s">
        <v>136</v>
      </c>
      <c r="C1547" s="3">
        <v>0.185114</v>
      </c>
      <c r="D1547" s="3">
        <v>6</v>
      </c>
      <c r="E1547" s="3">
        <v>0</v>
      </c>
      <c r="F1547" s="3">
        <v>0</v>
      </c>
      <c r="G1547" s="3">
        <v>0.987674</v>
      </c>
      <c r="H1547" s="3">
        <v>34</v>
      </c>
      <c r="I1547" s="3">
        <v>8.336373</v>
      </c>
      <c r="J1547" s="3">
        <v>287</v>
      </c>
      <c r="K1547" s="3">
        <v>5.785208</v>
      </c>
      <c r="L1547" s="3">
        <v>213</v>
      </c>
      <c r="M1547" s="3">
        <v>3.679797</v>
      </c>
      <c r="N1547">
        <v>122</v>
      </c>
      <c r="O1547">
        <v>0.00397051911519117</v>
      </c>
      <c r="P1547">
        <v>2.99181221211513</v>
      </c>
      <c r="Q1547" t="s">
        <v>157</v>
      </c>
      <c r="R1547" t="s">
        <v>136</v>
      </c>
      <c r="S1547" t="s">
        <v>136</v>
      </c>
      <c r="T1547" t="s">
        <v>136</v>
      </c>
      <c r="U1547" t="s">
        <v>136</v>
      </c>
      <c r="V1547" t="s">
        <v>136</v>
      </c>
      <c r="W1547" t="s">
        <v>136</v>
      </c>
      <c r="X1547" t="s">
        <v>136</v>
      </c>
      <c r="Y1547" t="s">
        <v>136</v>
      </c>
      <c r="Z1547" t="s">
        <v>136</v>
      </c>
      <c r="AA1547" t="s">
        <v>136</v>
      </c>
      <c r="AB1547" t="s">
        <v>136</v>
      </c>
      <c r="AC1547" t="s">
        <v>183</v>
      </c>
      <c r="AD1547" t="s">
        <v>136</v>
      </c>
    </row>
    <row r="1548" spans="1:30">
      <c r="A1548" t="s">
        <v>7337</v>
      </c>
      <c r="B1548" t="s">
        <v>7337</v>
      </c>
      <c r="C1548" s="3">
        <v>0.281941</v>
      </c>
      <c r="D1548" s="3">
        <v>26</v>
      </c>
      <c r="E1548" s="3">
        <v>0.105457</v>
      </c>
      <c r="F1548" s="3">
        <v>9</v>
      </c>
      <c r="G1548" s="3">
        <v>0.314892</v>
      </c>
      <c r="H1548" s="3">
        <v>31</v>
      </c>
      <c r="I1548" s="3">
        <v>2.687173</v>
      </c>
      <c r="J1548" s="3">
        <v>265</v>
      </c>
      <c r="K1548" s="3">
        <v>16.030603</v>
      </c>
      <c r="L1548" s="3">
        <v>1683</v>
      </c>
      <c r="M1548" s="3">
        <v>0.969789</v>
      </c>
      <c r="N1548">
        <v>92</v>
      </c>
      <c r="O1548" s="16">
        <v>7.06168949128674e-5</v>
      </c>
      <c r="P1548">
        <v>3.78437178517458</v>
      </c>
      <c r="Q1548" t="s">
        <v>157</v>
      </c>
      <c r="R1548" t="s">
        <v>136</v>
      </c>
      <c r="S1548" t="s">
        <v>136</v>
      </c>
      <c r="T1548" t="s">
        <v>7338</v>
      </c>
      <c r="U1548" t="s">
        <v>7339</v>
      </c>
      <c r="V1548" t="s">
        <v>1179</v>
      </c>
      <c r="W1548" t="s">
        <v>1180</v>
      </c>
      <c r="X1548" t="s">
        <v>1181</v>
      </c>
      <c r="Y1548" t="s">
        <v>7340</v>
      </c>
      <c r="Z1548" t="s">
        <v>7341</v>
      </c>
      <c r="AA1548" t="s">
        <v>85</v>
      </c>
      <c r="AB1548" t="s">
        <v>342</v>
      </c>
      <c r="AC1548" t="s">
        <v>7342</v>
      </c>
      <c r="AD1548" t="s">
        <v>7343</v>
      </c>
    </row>
    <row r="1549" spans="1:30">
      <c r="A1549" t="s">
        <v>7344</v>
      </c>
      <c r="B1549" t="s">
        <v>7344</v>
      </c>
      <c r="C1549" s="3">
        <v>8.17226</v>
      </c>
      <c r="D1549" s="3">
        <v>727</v>
      </c>
      <c r="E1549" s="3">
        <v>15.697929</v>
      </c>
      <c r="F1549" s="3">
        <v>1236</v>
      </c>
      <c r="G1549" s="3">
        <v>7.778874</v>
      </c>
      <c r="H1549" s="3">
        <v>741</v>
      </c>
      <c r="I1549" s="3">
        <v>0.927246</v>
      </c>
      <c r="J1549" s="3">
        <v>90</v>
      </c>
      <c r="K1549" s="3">
        <v>1.117885</v>
      </c>
      <c r="L1549" s="3">
        <v>116</v>
      </c>
      <c r="M1549" s="3">
        <v>1.195388</v>
      </c>
      <c r="N1549">
        <v>111</v>
      </c>
      <c r="O1549" s="16">
        <v>6.01657987149622e-10</v>
      </c>
      <c r="P1549">
        <v>-3.93814566084741</v>
      </c>
      <c r="Q1549" t="s">
        <v>131</v>
      </c>
      <c r="R1549" t="s">
        <v>366</v>
      </c>
      <c r="S1549" t="s">
        <v>367</v>
      </c>
      <c r="T1549" t="s">
        <v>7345</v>
      </c>
      <c r="U1549" t="s">
        <v>7346</v>
      </c>
      <c r="V1549" t="s">
        <v>370</v>
      </c>
      <c r="W1549" t="s">
        <v>561</v>
      </c>
      <c r="X1549" t="s">
        <v>562</v>
      </c>
      <c r="Y1549" t="s">
        <v>372</v>
      </c>
      <c r="Z1549" t="s">
        <v>7347</v>
      </c>
      <c r="AA1549" t="s">
        <v>164</v>
      </c>
      <c r="AB1549" t="s">
        <v>165</v>
      </c>
      <c r="AC1549" t="s">
        <v>7348</v>
      </c>
      <c r="AD1549" t="s">
        <v>7349</v>
      </c>
    </row>
    <row r="1550" spans="1:30">
      <c r="A1550" t="s">
        <v>7350</v>
      </c>
      <c r="B1550" t="s">
        <v>7350</v>
      </c>
      <c r="C1550" s="3">
        <v>23.647326</v>
      </c>
      <c r="D1550" s="3">
        <v>230</v>
      </c>
      <c r="E1550" s="3">
        <v>17.422058</v>
      </c>
      <c r="F1550" s="3">
        <v>150</v>
      </c>
      <c r="G1550" s="3">
        <v>11.016993</v>
      </c>
      <c r="H1550" s="3">
        <v>115</v>
      </c>
      <c r="I1550" s="3">
        <v>0.713217</v>
      </c>
      <c r="J1550" s="3">
        <v>8</v>
      </c>
      <c r="K1550" s="3">
        <v>0.582335</v>
      </c>
      <c r="L1550" s="3">
        <v>7</v>
      </c>
      <c r="M1550" s="3">
        <v>0.781059</v>
      </c>
      <c r="N1550">
        <v>8</v>
      </c>
      <c r="O1550" s="16">
        <v>1.87886179271078e-15</v>
      </c>
      <c r="P1550">
        <v>-5.03484993439479</v>
      </c>
      <c r="Q1550" t="s">
        <v>131</v>
      </c>
      <c r="R1550" t="s">
        <v>170</v>
      </c>
      <c r="S1550" t="s">
        <v>171</v>
      </c>
      <c r="T1550" t="s">
        <v>7351</v>
      </c>
      <c r="U1550" t="s">
        <v>7352</v>
      </c>
      <c r="V1550" t="s">
        <v>136</v>
      </c>
      <c r="W1550" t="s">
        <v>170</v>
      </c>
      <c r="X1550" t="s">
        <v>171</v>
      </c>
      <c r="Y1550" t="s">
        <v>7353</v>
      </c>
      <c r="Z1550" t="s">
        <v>7354</v>
      </c>
      <c r="AA1550" t="s">
        <v>174</v>
      </c>
      <c r="AB1550" t="s">
        <v>171</v>
      </c>
      <c r="AC1550" t="s">
        <v>7355</v>
      </c>
      <c r="AD1550" t="s">
        <v>7356</v>
      </c>
    </row>
    <row r="1551" spans="1:30">
      <c r="A1551" t="s">
        <v>7357</v>
      </c>
      <c r="B1551" t="s">
        <v>7357</v>
      </c>
      <c r="C1551" s="3">
        <v>22.738434</v>
      </c>
      <c r="D1551" s="3">
        <v>652</v>
      </c>
      <c r="E1551" s="3">
        <v>16.080738</v>
      </c>
      <c r="F1551" s="3">
        <v>409</v>
      </c>
      <c r="G1551" s="3">
        <v>19.110794</v>
      </c>
      <c r="H1551" s="3">
        <v>587</v>
      </c>
      <c r="I1551" s="3">
        <v>0.603151</v>
      </c>
      <c r="J1551" s="3">
        <v>19</v>
      </c>
      <c r="K1551" s="3">
        <v>0.506156</v>
      </c>
      <c r="L1551" s="3">
        <v>17</v>
      </c>
      <c r="M1551" s="3">
        <v>2.844198</v>
      </c>
      <c r="N1551">
        <v>86</v>
      </c>
      <c r="O1551" s="16">
        <v>2.19648724929623e-8</v>
      </c>
      <c r="P1551">
        <v>-4.19355148072767</v>
      </c>
      <c r="Q1551" t="s">
        <v>131</v>
      </c>
      <c r="R1551" t="s">
        <v>325</v>
      </c>
      <c r="S1551" t="s">
        <v>326</v>
      </c>
      <c r="T1551" t="s">
        <v>136</v>
      </c>
      <c r="U1551" t="s">
        <v>7358</v>
      </c>
      <c r="V1551" t="s">
        <v>136</v>
      </c>
      <c r="W1551" t="s">
        <v>325</v>
      </c>
      <c r="X1551" t="s">
        <v>326</v>
      </c>
      <c r="Y1551" t="s">
        <v>7359</v>
      </c>
      <c r="Z1551" t="s">
        <v>7360</v>
      </c>
      <c r="AA1551" t="s">
        <v>48</v>
      </c>
      <c r="AB1551" t="s">
        <v>326</v>
      </c>
      <c r="AC1551" t="s">
        <v>7361</v>
      </c>
      <c r="AD1551" t="s">
        <v>136</v>
      </c>
    </row>
    <row r="1552" spans="1:30">
      <c r="A1552" t="s">
        <v>7362</v>
      </c>
      <c r="B1552" t="s">
        <v>7362</v>
      </c>
      <c r="C1552" s="3">
        <v>14.519934</v>
      </c>
      <c r="D1552" s="3">
        <v>144</v>
      </c>
      <c r="E1552" s="3">
        <v>39.544292</v>
      </c>
      <c r="F1552" s="3">
        <v>346</v>
      </c>
      <c r="G1552" s="3">
        <v>26.634672</v>
      </c>
      <c r="H1552" s="3">
        <v>282</v>
      </c>
      <c r="I1552" s="3">
        <v>3.433786</v>
      </c>
      <c r="J1552" s="3">
        <v>37</v>
      </c>
      <c r="K1552" s="3">
        <v>4.42206</v>
      </c>
      <c r="L1552" s="3">
        <v>51</v>
      </c>
      <c r="M1552" s="3">
        <v>5.494113</v>
      </c>
      <c r="N1552">
        <v>57</v>
      </c>
      <c r="O1552" s="16">
        <v>5.7178552931281e-6</v>
      </c>
      <c r="P1552">
        <v>-3.23709243622255</v>
      </c>
      <c r="Q1552" t="s">
        <v>131</v>
      </c>
      <c r="R1552" t="s">
        <v>136</v>
      </c>
      <c r="S1552" t="s">
        <v>136</v>
      </c>
      <c r="T1552" t="s">
        <v>3262</v>
      </c>
      <c r="U1552" t="s">
        <v>7363</v>
      </c>
      <c r="V1552" t="s">
        <v>3264</v>
      </c>
      <c r="W1552" t="s">
        <v>136</v>
      </c>
      <c r="X1552" t="s">
        <v>136</v>
      </c>
      <c r="Y1552" t="s">
        <v>3265</v>
      </c>
      <c r="Z1552" t="s">
        <v>136</v>
      </c>
      <c r="AA1552" t="s">
        <v>164</v>
      </c>
      <c r="AB1552" t="s">
        <v>165</v>
      </c>
      <c r="AC1552" t="s">
        <v>3266</v>
      </c>
      <c r="AD1552" t="s">
        <v>3267</v>
      </c>
    </row>
    <row r="1553" spans="1:30">
      <c r="A1553" t="s">
        <v>7364</v>
      </c>
      <c r="B1553" t="s">
        <v>7364</v>
      </c>
      <c r="C1553" s="3">
        <v>5.380659</v>
      </c>
      <c r="D1553" s="3">
        <v>65</v>
      </c>
      <c r="E1553" s="3">
        <v>1.424272</v>
      </c>
      <c r="F1553" s="3">
        <v>16</v>
      </c>
      <c r="G1553" s="3">
        <v>5.588871</v>
      </c>
      <c r="H1553" s="3">
        <v>72</v>
      </c>
      <c r="I1553" s="3">
        <v>59.987377</v>
      </c>
      <c r="J1553" s="3">
        <v>782</v>
      </c>
      <c r="K1553" s="3">
        <v>35.543571</v>
      </c>
      <c r="L1553" s="3">
        <v>495</v>
      </c>
      <c r="M1553" s="3">
        <v>32.230198</v>
      </c>
      <c r="N1553">
        <v>405</v>
      </c>
      <c r="O1553" s="16">
        <v>9.20209622126051e-8</v>
      </c>
      <c r="P1553">
        <v>2.71362735456145</v>
      </c>
      <c r="Q1553" t="s">
        <v>157</v>
      </c>
      <c r="R1553" t="s">
        <v>136</v>
      </c>
      <c r="S1553" t="s">
        <v>136</v>
      </c>
      <c r="T1553" t="s">
        <v>7365</v>
      </c>
      <c r="U1553" t="s">
        <v>7366</v>
      </c>
      <c r="V1553" t="s">
        <v>136</v>
      </c>
      <c r="W1553" t="s">
        <v>594</v>
      </c>
      <c r="X1553" t="s">
        <v>165</v>
      </c>
      <c r="Y1553" t="s">
        <v>7367</v>
      </c>
      <c r="Z1553" t="s">
        <v>7368</v>
      </c>
      <c r="AA1553" t="s">
        <v>164</v>
      </c>
      <c r="AB1553" t="s">
        <v>165</v>
      </c>
      <c r="AC1553" t="s">
        <v>7369</v>
      </c>
      <c r="AD1553" t="s">
        <v>7370</v>
      </c>
    </row>
    <row r="1554" spans="1:30">
      <c r="A1554" t="s">
        <v>7371</v>
      </c>
      <c r="B1554" t="s">
        <v>7371</v>
      </c>
      <c r="C1554" s="3">
        <v>1.910414</v>
      </c>
      <c r="D1554" s="3">
        <v>118</v>
      </c>
      <c r="E1554" s="3">
        <v>0.15996</v>
      </c>
      <c r="F1554" s="3">
        <v>9</v>
      </c>
      <c r="G1554" s="3">
        <v>0.222052</v>
      </c>
      <c r="H1554" s="3">
        <v>15</v>
      </c>
      <c r="I1554" s="3">
        <v>42.961327</v>
      </c>
      <c r="J1554" s="3">
        <v>2859</v>
      </c>
      <c r="K1554" s="3">
        <v>51.621395</v>
      </c>
      <c r="L1554" s="3">
        <v>3668</v>
      </c>
      <c r="M1554" s="3">
        <v>3.199999</v>
      </c>
      <c r="N1554">
        <v>205</v>
      </c>
      <c r="O1554" s="16">
        <v>1.63027703165335e-5</v>
      </c>
      <c r="P1554">
        <v>4.33999901541278</v>
      </c>
      <c r="Q1554" t="s">
        <v>157</v>
      </c>
      <c r="R1554" t="s">
        <v>146</v>
      </c>
      <c r="S1554" t="s">
        <v>147</v>
      </c>
      <c r="T1554" t="s">
        <v>7372</v>
      </c>
      <c r="U1554" t="s">
        <v>7373</v>
      </c>
      <c r="V1554" t="s">
        <v>6443</v>
      </c>
      <c r="W1554" t="s">
        <v>146</v>
      </c>
      <c r="X1554" t="s">
        <v>147</v>
      </c>
      <c r="Y1554" t="s">
        <v>2442</v>
      </c>
      <c r="Z1554" t="s">
        <v>7374</v>
      </c>
      <c r="AA1554" t="s">
        <v>153</v>
      </c>
      <c r="AB1554" t="s">
        <v>138</v>
      </c>
      <c r="AC1554" t="s">
        <v>6445</v>
      </c>
      <c r="AD1554" t="s">
        <v>7375</v>
      </c>
    </row>
    <row r="1555" spans="1:30">
      <c r="A1555" t="s">
        <v>7376</v>
      </c>
      <c r="B1555" t="s">
        <v>7376</v>
      </c>
      <c r="C1555" s="3">
        <v>62.10112</v>
      </c>
      <c r="D1555" s="3">
        <v>993</v>
      </c>
      <c r="E1555" s="3">
        <v>47.211666</v>
      </c>
      <c r="F1555" s="3">
        <v>669</v>
      </c>
      <c r="G1555" s="3">
        <v>29.710154</v>
      </c>
      <c r="H1555" s="3">
        <v>510</v>
      </c>
      <c r="I1555" s="3">
        <v>7.252878</v>
      </c>
      <c r="J1555" s="3">
        <v>126</v>
      </c>
      <c r="K1555" s="3">
        <v>2.918549</v>
      </c>
      <c r="L1555" s="3">
        <v>55</v>
      </c>
      <c r="M1555" s="3">
        <v>17.6926</v>
      </c>
      <c r="N1555">
        <v>296</v>
      </c>
      <c r="O1555">
        <v>0.00023140057975275</v>
      </c>
      <c r="P1555">
        <v>-2.81518622668907</v>
      </c>
      <c r="Q1555" t="s">
        <v>131</v>
      </c>
      <c r="R1555" t="s">
        <v>136</v>
      </c>
      <c r="S1555" t="s">
        <v>136</v>
      </c>
      <c r="T1555" t="s">
        <v>625</v>
      </c>
      <c r="U1555" t="s">
        <v>7377</v>
      </c>
      <c r="V1555" t="s">
        <v>264</v>
      </c>
      <c r="W1555" t="s">
        <v>190</v>
      </c>
      <c r="X1555" t="s">
        <v>191</v>
      </c>
      <c r="Y1555" t="s">
        <v>4487</v>
      </c>
      <c r="Z1555" t="s">
        <v>7378</v>
      </c>
      <c r="AA1555" t="s">
        <v>631</v>
      </c>
      <c r="AB1555" t="s">
        <v>632</v>
      </c>
      <c r="AC1555" t="s">
        <v>7379</v>
      </c>
      <c r="AD1555" t="s">
        <v>281</v>
      </c>
    </row>
    <row r="1556" spans="1:30">
      <c r="A1556" t="s">
        <v>7380</v>
      </c>
      <c r="B1556" t="s">
        <v>7380</v>
      </c>
      <c r="C1556" s="3">
        <v>4.463861</v>
      </c>
      <c r="D1556" s="3">
        <v>147</v>
      </c>
      <c r="E1556" s="3">
        <v>1.729351</v>
      </c>
      <c r="F1556" s="3">
        <v>51</v>
      </c>
      <c r="G1556" s="3">
        <v>4.568768</v>
      </c>
      <c r="H1556" s="3">
        <v>161</v>
      </c>
      <c r="I1556" s="3">
        <v>0</v>
      </c>
      <c r="J1556" s="3">
        <v>0</v>
      </c>
      <c r="K1556" s="3">
        <v>0.250356</v>
      </c>
      <c r="L1556" s="3">
        <v>10</v>
      </c>
      <c r="M1556" s="3">
        <v>0.311974</v>
      </c>
      <c r="N1556">
        <v>11</v>
      </c>
      <c r="O1556" s="16">
        <v>2.4967242981324e-6</v>
      </c>
      <c r="P1556">
        <v>-4.26057454565508</v>
      </c>
      <c r="Q1556" t="s">
        <v>131</v>
      </c>
      <c r="R1556" t="s">
        <v>1427</v>
      </c>
      <c r="S1556" t="s">
        <v>538</v>
      </c>
      <c r="T1556" t="s">
        <v>7381</v>
      </c>
      <c r="U1556" t="s">
        <v>7382</v>
      </c>
      <c r="V1556" t="s">
        <v>6144</v>
      </c>
      <c r="W1556" t="s">
        <v>1427</v>
      </c>
      <c r="X1556" t="s">
        <v>538</v>
      </c>
      <c r="Y1556" t="s">
        <v>4607</v>
      </c>
      <c r="Z1556" t="s">
        <v>7383</v>
      </c>
      <c r="AA1556" t="s">
        <v>43</v>
      </c>
      <c r="AB1556" t="s">
        <v>538</v>
      </c>
      <c r="AC1556" t="s">
        <v>7384</v>
      </c>
      <c r="AD1556" t="s">
        <v>7385</v>
      </c>
    </row>
    <row r="1557" spans="1:30">
      <c r="A1557" t="s">
        <v>7386</v>
      </c>
      <c r="B1557" t="s">
        <v>136</v>
      </c>
      <c r="C1557" s="3">
        <v>9.348614</v>
      </c>
      <c r="D1557" s="3">
        <v>113</v>
      </c>
      <c r="E1557" s="3">
        <v>5.92381</v>
      </c>
      <c r="F1557" s="3">
        <v>63</v>
      </c>
      <c r="G1557" s="3">
        <v>9.048087</v>
      </c>
      <c r="H1557" s="3">
        <v>117</v>
      </c>
      <c r="I1557" s="3">
        <v>1.072148</v>
      </c>
      <c r="J1557" s="3">
        <v>14</v>
      </c>
      <c r="K1557" s="3">
        <v>0</v>
      </c>
      <c r="L1557" s="3">
        <v>0</v>
      </c>
      <c r="M1557" s="3">
        <v>0</v>
      </c>
      <c r="N1557">
        <v>0</v>
      </c>
      <c r="O1557">
        <v>0.000205890462773364</v>
      </c>
      <c r="P1557">
        <v>-4.3253650470094</v>
      </c>
      <c r="Q1557" t="s">
        <v>131</v>
      </c>
      <c r="R1557" t="s">
        <v>136</v>
      </c>
      <c r="S1557" t="s">
        <v>136</v>
      </c>
      <c r="T1557" t="s">
        <v>5988</v>
      </c>
      <c r="U1557" t="s">
        <v>7387</v>
      </c>
      <c r="V1557" t="s">
        <v>4507</v>
      </c>
      <c r="W1557" t="s">
        <v>241</v>
      </c>
      <c r="X1557" t="s">
        <v>242</v>
      </c>
      <c r="Y1557" t="s">
        <v>7388</v>
      </c>
      <c r="Z1557" t="s">
        <v>7389</v>
      </c>
      <c r="AA1557" t="s">
        <v>248</v>
      </c>
      <c r="AB1557" t="s">
        <v>242</v>
      </c>
      <c r="AC1557" t="s">
        <v>7390</v>
      </c>
      <c r="AD1557" t="s">
        <v>5623</v>
      </c>
    </row>
    <row r="1558" spans="1:30">
      <c r="A1558" t="s">
        <v>7391</v>
      </c>
      <c r="B1558" t="s">
        <v>7391</v>
      </c>
      <c r="C1558" s="3">
        <v>0.478307</v>
      </c>
      <c r="D1558" s="3">
        <v>35</v>
      </c>
      <c r="E1558" s="3">
        <v>0.10538</v>
      </c>
      <c r="F1558" s="3">
        <v>7</v>
      </c>
      <c r="G1558" s="3">
        <v>0.980047</v>
      </c>
      <c r="H1558" s="3">
        <v>76</v>
      </c>
      <c r="I1558" s="3">
        <v>4.187183</v>
      </c>
      <c r="J1558" s="3">
        <v>328</v>
      </c>
      <c r="K1558" s="3">
        <v>2.823573</v>
      </c>
      <c r="L1558" s="3">
        <v>236</v>
      </c>
      <c r="M1558" s="3">
        <v>3.414008</v>
      </c>
      <c r="N1558">
        <v>257</v>
      </c>
      <c r="O1558">
        <v>0.00283669997017254</v>
      </c>
      <c r="P1558">
        <v>2.0944140305458</v>
      </c>
      <c r="Q1558" t="s">
        <v>157</v>
      </c>
      <c r="R1558" t="s">
        <v>136</v>
      </c>
      <c r="S1558" t="s">
        <v>136</v>
      </c>
      <c r="T1558" t="s">
        <v>7392</v>
      </c>
      <c r="U1558" t="s">
        <v>7393</v>
      </c>
      <c r="V1558" t="s">
        <v>136</v>
      </c>
      <c r="W1558" t="s">
        <v>534</v>
      </c>
      <c r="X1558" t="s">
        <v>535</v>
      </c>
      <c r="Y1558" t="s">
        <v>1103</v>
      </c>
      <c r="Z1558" t="s">
        <v>7394</v>
      </c>
      <c r="AA1558" t="s">
        <v>1045</v>
      </c>
      <c r="AB1558" t="s">
        <v>535</v>
      </c>
      <c r="AC1558" t="s">
        <v>7395</v>
      </c>
      <c r="AD1558" t="s">
        <v>7396</v>
      </c>
    </row>
    <row r="1559" spans="1:30">
      <c r="A1559" t="s">
        <v>7397</v>
      </c>
      <c r="B1559" t="s">
        <v>7397</v>
      </c>
      <c r="C1559" s="3">
        <v>0</v>
      </c>
      <c r="D1559" s="3">
        <v>0</v>
      </c>
      <c r="E1559" s="3">
        <v>0</v>
      </c>
      <c r="F1559" s="3">
        <v>0</v>
      </c>
      <c r="G1559" s="3">
        <v>0.071991</v>
      </c>
      <c r="H1559" s="3">
        <v>7</v>
      </c>
      <c r="I1559" s="3">
        <v>0.968395</v>
      </c>
      <c r="J1559" s="3">
        <v>92</v>
      </c>
      <c r="K1559" s="3">
        <v>4.31077</v>
      </c>
      <c r="L1559" s="3">
        <v>436</v>
      </c>
      <c r="M1559" s="3">
        <v>0.586181</v>
      </c>
      <c r="N1559">
        <v>54</v>
      </c>
      <c r="O1559" s="16">
        <v>6.41279470067197e-5</v>
      </c>
      <c r="P1559">
        <v>4.69434337161756</v>
      </c>
      <c r="Q1559" t="s">
        <v>157</v>
      </c>
      <c r="R1559" t="s">
        <v>136</v>
      </c>
      <c r="S1559" t="s">
        <v>136</v>
      </c>
      <c r="T1559" t="s">
        <v>7398</v>
      </c>
      <c r="U1559" t="s">
        <v>7399</v>
      </c>
      <c r="V1559" t="s">
        <v>7400</v>
      </c>
      <c r="W1559" t="s">
        <v>241</v>
      </c>
      <c r="X1559" t="s">
        <v>242</v>
      </c>
      <c r="Y1559" t="s">
        <v>7401</v>
      </c>
      <c r="Z1559" t="s">
        <v>7402</v>
      </c>
      <c r="AA1559" t="s">
        <v>164</v>
      </c>
      <c r="AB1559" t="s">
        <v>165</v>
      </c>
      <c r="AC1559" t="s">
        <v>7403</v>
      </c>
      <c r="AD1559" t="s">
        <v>6224</v>
      </c>
    </row>
    <row r="1560" spans="1:30">
      <c r="A1560" t="s">
        <v>7404</v>
      </c>
      <c r="B1560" t="s">
        <v>7404</v>
      </c>
      <c r="C1560" s="3">
        <v>0.765732</v>
      </c>
      <c r="D1560" s="3">
        <v>57</v>
      </c>
      <c r="E1560" s="3">
        <v>0.485697</v>
      </c>
      <c r="F1560" s="3">
        <v>32</v>
      </c>
      <c r="G1560" s="3">
        <v>1.195458</v>
      </c>
      <c r="H1560" s="3">
        <v>95</v>
      </c>
      <c r="I1560" s="3">
        <v>0</v>
      </c>
      <c r="J1560" s="3">
        <v>0</v>
      </c>
      <c r="K1560" s="3">
        <v>0.022862</v>
      </c>
      <c r="L1560" s="3">
        <v>2</v>
      </c>
      <c r="M1560" s="3">
        <v>0.051989</v>
      </c>
      <c r="N1560">
        <v>4</v>
      </c>
      <c r="O1560" s="16">
        <v>1.56270441317185e-8</v>
      </c>
      <c r="P1560">
        <v>-5.04276389435316</v>
      </c>
      <c r="Q1560" t="s">
        <v>131</v>
      </c>
      <c r="R1560" t="s">
        <v>254</v>
      </c>
      <c r="S1560" t="s">
        <v>255</v>
      </c>
      <c r="T1560" t="s">
        <v>7405</v>
      </c>
      <c r="U1560" t="s">
        <v>7406</v>
      </c>
      <c r="V1560" t="s">
        <v>6709</v>
      </c>
      <c r="W1560" t="s">
        <v>6747</v>
      </c>
      <c r="X1560" t="s">
        <v>1586</v>
      </c>
      <c r="Y1560" t="s">
        <v>7407</v>
      </c>
      <c r="Z1560" t="s">
        <v>7408</v>
      </c>
      <c r="AA1560" t="s">
        <v>164</v>
      </c>
      <c r="AB1560" t="s">
        <v>165</v>
      </c>
      <c r="AC1560" t="s">
        <v>7409</v>
      </c>
      <c r="AD1560" t="s">
        <v>7410</v>
      </c>
    </row>
    <row r="1561" spans="1:30">
      <c r="A1561" t="s">
        <v>7411</v>
      </c>
      <c r="B1561" t="s">
        <v>7411</v>
      </c>
      <c r="C1561" s="3">
        <v>0.841068</v>
      </c>
      <c r="D1561" s="3">
        <v>45</v>
      </c>
      <c r="E1561" s="3">
        <v>0.366175</v>
      </c>
      <c r="F1561" s="3">
        <v>17</v>
      </c>
      <c r="G1561" s="3">
        <v>0.847081</v>
      </c>
      <c r="H1561" s="3">
        <v>48</v>
      </c>
      <c r="I1561" s="3">
        <v>7.099178</v>
      </c>
      <c r="J1561" s="3">
        <v>404</v>
      </c>
      <c r="K1561" s="3">
        <v>11.00098</v>
      </c>
      <c r="L1561" s="3">
        <v>668</v>
      </c>
      <c r="M1561" s="3">
        <v>2.789132</v>
      </c>
      <c r="N1561">
        <v>153</v>
      </c>
      <c r="O1561" s="16">
        <v>5.66023896901095e-5</v>
      </c>
      <c r="P1561">
        <v>2.61611930817831</v>
      </c>
      <c r="Q1561" t="s">
        <v>157</v>
      </c>
      <c r="R1561" t="s">
        <v>136</v>
      </c>
      <c r="S1561" t="s">
        <v>136</v>
      </c>
      <c r="T1561" t="s">
        <v>7412</v>
      </c>
      <c r="U1561" t="s">
        <v>136</v>
      </c>
      <c r="V1561" t="s">
        <v>136</v>
      </c>
      <c r="W1561" t="s">
        <v>136</v>
      </c>
      <c r="X1561" t="s">
        <v>136</v>
      </c>
      <c r="Y1561" t="s">
        <v>7413</v>
      </c>
      <c r="Z1561" t="s">
        <v>7414</v>
      </c>
      <c r="AA1561" t="s">
        <v>164</v>
      </c>
      <c r="AB1561" t="s">
        <v>165</v>
      </c>
      <c r="AC1561" t="s">
        <v>7415</v>
      </c>
      <c r="AD1561" t="s">
        <v>7416</v>
      </c>
    </row>
    <row r="1562" spans="1:30">
      <c r="A1562" t="s">
        <v>7417</v>
      </c>
      <c r="B1562" t="s">
        <v>7417</v>
      </c>
      <c r="C1562" s="3">
        <v>0</v>
      </c>
      <c r="D1562" s="3">
        <v>0</v>
      </c>
      <c r="E1562" s="3">
        <v>0.084297</v>
      </c>
      <c r="F1562" s="3">
        <v>3</v>
      </c>
      <c r="G1562" s="3">
        <v>0.185877</v>
      </c>
      <c r="H1562" s="3">
        <v>8</v>
      </c>
      <c r="I1562" s="3">
        <v>1.85586</v>
      </c>
      <c r="J1562" s="3">
        <v>81</v>
      </c>
      <c r="K1562" s="3">
        <v>12.591125</v>
      </c>
      <c r="L1562" s="3">
        <v>582</v>
      </c>
      <c r="M1562" s="3">
        <v>2.057373</v>
      </c>
      <c r="N1562">
        <v>86</v>
      </c>
      <c r="O1562" s="16">
        <v>4.80113737879376e-5</v>
      </c>
      <c r="P1562">
        <v>4.44004878364634</v>
      </c>
      <c r="Q1562" t="s">
        <v>157</v>
      </c>
      <c r="R1562" t="s">
        <v>186</v>
      </c>
      <c r="S1562" t="s">
        <v>187</v>
      </c>
      <c r="T1562" t="s">
        <v>815</v>
      </c>
      <c r="U1562" t="s">
        <v>7418</v>
      </c>
      <c r="V1562" t="s">
        <v>439</v>
      </c>
      <c r="W1562" t="s">
        <v>186</v>
      </c>
      <c r="X1562" t="s">
        <v>187</v>
      </c>
      <c r="Y1562" t="s">
        <v>7419</v>
      </c>
      <c r="Z1562" t="s">
        <v>7420</v>
      </c>
      <c r="AA1562" t="s">
        <v>209</v>
      </c>
      <c r="AB1562" t="s">
        <v>187</v>
      </c>
      <c r="AC1562" t="s">
        <v>7421</v>
      </c>
      <c r="AD1562" t="s">
        <v>281</v>
      </c>
    </row>
    <row r="1563" spans="1:30">
      <c r="A1563" t="s">
        <v>7422</v>
      </c>
      <c r="B1563" t="s">
        <v>7422</v>
      </c>
      <c r="C1563" s="3">
        <v>7.732683</v>
      </c>
      <c r="D1563" s="3">
        <v>305</v>
      </c>
      <c r="E1563" s="3">
        <v>1.467803</v>
      </c>
      <c r="F1563" s="3">
        <v>52</v>
      </c>
      <c r="G1563" s="3">
        <v>5.447183</v>
      </c>
      <c r="H1563" s="3">
        <v>231</v>
      </c>
      <c r="I1563" s="3">
        <v>28.225555</v>
      </c>
      <c r="J1563" s="3">
        <v>1206</v>
      </c>
      <c r="K1563" s="3">
        <v>72.59716</v>
      </c>
      <c r="L1563" s="3">
        <v>3312</v>
      </c>
      <c r="M1563" s="3">
        <v>17.120338</v>
      </c>
      <c r="N1563">
        <v>705</v>
      </c>
      <c r="O1563">
        <v>0.00092925869294151</v>
      </c>
      <c r="P1563">
        <v>2.38145656311297</v>
      </c>
      <c r="Q1563" t="s">
        <v>157</v>
      </c>
      <c r="R1563" t="s">
        <v>186</v>
      </c>
      <c r="S1563" t="s">
        <v>187</v>
      </c>
      <c r="T1563" t="s">
        <v>5715</v>
      </c>
      <c r="U1563" t="s">
        <v>7423</v>
      </c>
      <c r="V1563" t="s">
        <v>439</v>
      </c>
      <c r="W1563" t="s">
        <v>186</v>
      </c>
      <c r="X1563" t="s">
        <v>187</v>
      </c>
      <c r="Y1563" t="s">
        <v>5717</v>
      </c>
      <c r="Z1563" t="s">
        <v>7424</v>
      </c>
      <c r="AA1563" t="s">
        <v>209</v>
      </c>
      <c r="AB1563" t="s">
        <v>187</v>
      </c>
      <c r="AC1563" t="s">
        <v>7425</v>
      </c>
      <c r="AD1563" t="s">
        <v>622</v>
      </c>
    </row>
    <row r="1564" spans="1:30">
      <c r="A1564" t="s">
        <v>7426</v>
      </c>
      <c r="B1564" t="s">
        <v>136</v>
      </c>
      <c r="C1564" s="3">
        <v>1.221475</v>
      </c>
      <c r="D1564" s="3">
        <v>77</v>
      </c>
      <c r="E1564" s="3">
        <v>0.192493</v>
      </c>
      <c r="F1564" s="3">
        <v>11</v>
      </c>
      <c r="G1564" s="3">
        <v>2.096689</v>
      </c>
      <c r="H1564" s="3">
        <v>142</v>
      </c>
      <c r="I1564" s="3">
        <v>33.424618</v>
      </c>
      <c r="J1564" s="3">
        <v>2280</v>
      </c>
      <c r="K1564" s="3">
        <v>24.911844</v>
      </c>
      <c r="L1564" s="3">
        <v>1814</v>
      </c>
      <c r="M1564" s="3">
        <v>44.497448</v>
      </c>
      <c r="N1564">
        <v>2921</v>
      </c>
      <c r="O1564" s="16">
        <v>5.51332714233601e-10</v>
      </c>
      <c r="P1564">
        <v>4.16121011718763</v>
      </c>
      <c r="Q1564" t="s">
        <v>157</v>
      </c>
      <c r="R1564" t="s">
        <v>136</v>
      </c>
      <c r="S1564" t="s">
        <v>136</v>
      </c>
      <c r="T1564" t="s">
        <v>136</v>
      </c>
      <c r="U1564" t="s">
        <v>136</v>
      </c>
      <c r="V1564" t="s">
        <v>136</v>
      </c>
      <c r="W1564" t="s">
        <v>136</v>
      </c>
      <c r="X1564" t="s">
        <v>136</v>
      </c>
      <c r="Y1564" t="s">
        <v>136</v>
      </c>
      <c r="Z1564" t="s">
        <v>136</v>
      </c>
      <c r="AA1564" t="s">
        <v>136</v>
      </c>
      <c r="AB1564" t="s">
        <v>136</v>
      </c>
      <c r="AC1564" t="s">
        <v>136</v>
      </c>
      <c r="AD1564" t="s">
        <v>136</v>
      </c>
    </row>
    <row r="1565" spans="1:30">
      <c r="A1565" t="s">
        <v>7427</v>
      </c>
      <c r="B1565" t="s">
        <v>7427</v>
      </c>
      <c r="C1565" s="3">
        <v>2.409569</v>
      </c>
      <c r="D1565" s="3">
        <v>91</v>
      </c>
      <c r="E1565" s="3">
        <v>1.370562</v>
      </c>
      <c r="F1565" s="3">
        <v>46</v>
      </c>
      <c r="G1565" s="3">
        <v>2.293996</v>
      </c>
      <c r="H1565" s="3">
        <v>93</v>
      </c>
      <c r="I1565" s="3">
        <v>44.639271</v>
      </c>
      <c r="J1565" s="3">
        <v>1823</v>
      </c>
      <c r="K1565" s="3">
        <v>37.753368</v>
      </c>
      <c r="L1565" s="3">
        <v>1646</v>
      </c>
      <c r="M1565" s="3">
        <v>41.709682</v>
      </c>
      <c r="N1565">
        <v>1640</v>
      </c>
      <c r="O1565" s="16">
        <v>9.36780331647152e-34</v>
      </c>
      <c r="P1565">
        <v>3.68214070735677</v>
      </c>
      <c r="Q1565" t="s">
        <v>157</v>
      </c>
      <c r="R1565" t="s">
        <v>136</v>
      </c>
      <c r="S1565" t="s">
        <v>136</v>
      </c>
      <c r="T1565" t="s">
        <v>136</v>
      </c>
      <c r="U1565" t="s">
        <v>7428</v>
      </c>
      <c r="V1565" t="s">
        <v>136</v>
      </c>
      <c r="W1565" t="s">
        <v>136</v>
      </c>
      <c r="X1565" t="s">
        <v>136</v>
      </c>
      <c r="Y1565" t="s">
        <v>7429</v>
      </c>
      <c r="Z1565" t="s">
        <v>136</v>
      </c>
      <c r="AA1565" t="s">
        <v>164</v>
      </c>
      <c r="AB1565" t="s">
        <v>165</v>
      </c>
      <c r="AC1565" t="s">
        <v>175</v>
      </c>
      <c r="AD1565" t="s">
        <v>136</v>
      </c>
    </row>
    <row r="1566" spans="1:30">
      <c r="A1566" t="s">
        <v>7430</v>
      </c>
      <c r="B1566" t="s">
        <v>7430</v>
      </c>
      <c r="C1566" s="3">
        <v>2.233641</v>
      </c>
      <c r="D1566" s="3">
        <v>132</v>
      </c>
      <c r="E1566" s="3">
        <v>1.70337</v>
      </c>
      <c r="F1566" s="3">
        <v>89</v>
      </c>
      <c r="G1566" s="3">
        <v>2.901526</v>
      </c>
      <c r="H1566" s="3">
        <v>183</v>
      </c>
      <c r="I1566" s="3">
        <v>38.950146</v>
      </c>
      <c r="J1566" s="3">
        <v>2484</v>
      </c>
      <c r="K1566" s="3">
        <v>106.909103</v>
      </c>
      <c r="L1566" s="3">
        <v>7279</v>
      </c>
      <c r="M1566" s="3">
        <v>15.176933</v>
      </c>
      <c r="N1566">
        <v>932</v>
      </c>
      <c r="O1566" s="16">
        <v>4.25131132204102e-7</v>
      </c>
      <c r="P1566">
        <v>3.67323225998584</v>
      </c>
      <c r="Q1566" t="s">
        <v>157</v>
      </c>
      <c r="R1566" t="s">
        <v>218</v>
      </c>
      <c r="S1566" t="s">
        <v>219</v>
      </c>
      <c r="T1566" t="s">
        <v>7431</v>
      </c>
      <c r="U1566" t="s">
        <v>7432</v>
      </c>
      <c r="V1566" t="s">
        <v>7433</v>
      </c>
      <c r="W1566" t="s">
        <v>218</v>
      </c>
      <c r="X1566" t="s">
        <v>219</v>
      </c>
      <c r="Y1566" t="s">
        <v>7434</v>
      </c>
      <c r="Z1566" t="s">
        <v>7435</v>
      </c>
      <c r="AA1566" t="s">
        <v>686</v>
      </c>
      <c r="AB1566" t="s">
        <v>219</v>
      </c>
      <c r="AC1566" t="s">
        <v>7436</v>
      </c>
      <c r="AD1566" t="s">
        <v>1278</v>
      </c>
    </row>
    <row r="1567" spans="1:30">
      <c r="A1567" t="s">
        <v>7437</v>
      </c>
      <c r="B1567" t="s">
        <v>7437</v>
      </c>
      <c r="C1567" s="3">
        <v>0</v>
      </c>
      <c r="D1567" s="3">
        <v>0</v>
      </c>
      <c r="E1567" s="3">
        <v>0</v>
      </c>
      <c r="F1567" s="3">
        <v>0</v>
      </c>
      <c r="G1567" s="3">
        <v>0</v>
      </c>
      <c r="H1567" s="3">
        <v>0</v>
      </c>
      <c r="I1567" s="3">
        <v>7.850182</v>
      </c>
      <c r="J1567" s="3">
        <v>641</v>
      </c>
      <c r="K1567" s="3">
        <v>4.531729</v>
      </c>
      <c r="L1567" s="3">
        <v>396</v>
      </c>
      <c r="M1567" s="3">
        <v>3.788541</v>
      </c>
      <c r="N1567">
        <v>298</v>
      </c>
      <c r="O1567" s="16">
        <v>1.53561012596982e-15</v>
      </c>
      <c r="P1567">
        <v>8.56430243969404</v>
      </c>
      <c r="Q1567" t="s">
        <v>157</v>
      </c>
      <c r="R1567" t="s">
        <v>136</v>
      </c>
      <c r="S1567" t="s">
        <v>136</v>
      </c>
      <c r="T1567" t="s">
        <v>7438</v>
      </c>
      <c r="U1567" t="s">
        <v>7439</v>
      </c>
      <c r="V1567" t="s">
        <v>7181</v>
      </c>
      <c r="W1567" t="s">
        <v>7440</v>
      </c>
      <c r="X1567" t="s">
        <v>7441</v>
      </c>
      <c r="Y1567" t="s">
        <v>7442</v>
      </c>
      <c r="Z1567" t="s">
        <v>7443</v>
      </c>
      <c r="AA1567" t="s">
        <v>164</v>
      </c>
      <c r="AB1567" t="s">
        <v>165</v>
      </c>
      <c r="AC1567" t="s">
        <v>7444</v>
      </c>
      <c r="AD1567" t="s">
        <v>7445</v>
      </c>
    </row>
    <row r="1568" spans="1:30">
      <c r="A1568" t="s">
        <v>7446</v>
      </c>
      <c r="B1568" t="s">
        <v>7446</v>
      </c>
      <c r="C1568" s="3">
        <v>9.424254</v>
      </c>
      <c r="D1568" s="3">
        <v>328</v>
      </c>
      <c r="E1568" s="3">
        <v>10.846127</v>
      </c>
      <c r="F1568" s="3">
        <v>335</v>
      </c>
      <c r="G1568" s="3">
        <v>7.843844</v>
      </c>
      <c r="H1568" s="3">
        <v>293</v>
      </c>
      <c r="I1568" s="3">
        <v>2.203176</v>
      </c>
      <c r="J1568" s="3">
        <v>84</v>
      </c>
      <c r="K1568" s="3">
        <v>2.011218</v>
      </c>
      <c r="L1568" s="3">
        <v>82</v>
      </c>
      <c r="M1568" s="3">
        <v>2.473809</v>
      </c>
      <c r="N1568">
        <v>90</v>
      </c>
      <c r="O1568" s="16">
        <v>2.5084838853358e-7</v>
      </c>
      <c r="P1568">
        <v>-2.73490070678872</v>
      </c>
      <c r="Q1568" t="s">
        <v>131</v>
      </c>
      <c r="R1568" t="s">
        <v>136</v>
      </c>
      <c r="S1568" t="s">
        <v>136</v>
      </c>
      <c r="T1568" t="s">
        <v>136</v>
      </c>
      <c r="U1568" t="s">
        <v>136</v>
      </c>
      <c r="V1568" t="s">
        <v>136</v>
      </c>
      <c r="W1568" t="s">
        <v>136</v>
      </c>
      <c r="X1568" t="s">
        <v>136</v>
      </c>
      <c r="Y1568" t="s">
        <v>468</v>
      </c>
      <c r="Z1568" t="s">
        <v>136</v>
      </c>
      <c r="AA1568" t="s">
        <v>164</v>
      </c>
      <c r="AB1568" t="s">
        <v>165</v>
      </c>
      <c r="AC1568" t="s">
        <v>7447</v>
      </c>
      <c r="AD1568" t="s">
        <v>136</v>
      </c>
    </row>
    <row r="1569" spans="1:30">
      <c r="A1569" t="s">
        <v>7448</v>
      </c>
      <c r="B1569" t="s">
        <v>7448</v>
      </c>
      <c r="C1569" s="3">
        <v>0.160442</v>
      </c>
      <c r="D1569" s="3">
        <v>11</v>
      </c>
      <c r="E1569" s="3">
        <v>0</v>
      </c>
      <c r="F1569" s="3">
        <v>0</v>
      </c>
      <c r="G1569" s="3">
        <v>0.229815</v>
      </c>
      <c r="H1569" s="3">
        <v>16</v>
      </c>
      <c r="I1569" s="3">
        <v>1.349637</v>
      </c>
      <c r="J1569" s="3">
        <v>93</v>
      </c>
      <c r="K1569" s="3">
        <v>3.185956</v>
      </c>
      <c r="L1569" s="3">
        <v>234</v>
      </c>
      <c r="M1569" s="3">
        <v>0.703539</v>
      </c>
      <c r="N1569">
        <v>47</v>
      </c>
      <c r="O1569">
        <v>0.00552262051856236</v>
      </c>
      <c r="P1569">
        <v>2.84774794102575</v>
      </c>
      <c r="Q1569" t="s">
        <v>157</v>
      </c>
      <c r="R1569" t="s">
        <v>136</v>
      </c>
      <c r="S1569" t="s">
        <v>136</v>
      </c>
      <c r="T1569" t="s">
        <v>136</v>
      </c>
      <c r="U1569" t="s">
        <v>136</v>
      </c>
      <c r="V1569" t="s">
        <v>136</v>
      </c>
      <c r="W1569" t="s">
        <v>136</v>
      </c>
      <c r="X1569" t="s">
        <v>136</v>
      </c>
      <c r="Y1569" t="s">
        <v>7449</v>
      </c>
      <c r="Z1569" t="s">
        <v>7450</v>
      </c>
      <c r="AA1569" t="s">
        <v>164</v>
      </c>
      <c r="AB1569" t="s">
        <v>165</v>
      </c>
      <c r="AC1569" t="s">
        <v>7451</v>
      </c>
      <c r="AD1569" t="s">
        <v>136</v>
      </c>
    </row>
    <row r="1570" spans="1:30">
      <c r="A1570" t="s">
        <v>7452</v>
      </c>
      <c r="B1570" t="s">
        <v>7452</v>
      </c>
      <c r="C1570" s="3">
        <v>88.551849</v>
      </c>
      <c r="D1570" s="3">
        <v>1386</v>
      </c>
      <c r="E1570" s="3">
        <v>193.199799</v>
      </c>
      <c r="F1570" s="3">
        <v>2679</v>
      </c>
      <c r="G1570" s="3">
        <v>66.520058</v>
      </c>
      <c r="H1570" s="3">
        <v>1117</v>
      </c>
      <c r="I1570" s="3">
        <v>13.744712</v>
      </c>
      <c r="J1570" s="3">
        <v>234</v>
      </c>
      <c r="K1570" s="3">
        <v>11.990058</v>
      </c>
      <c r="L1570" s="3">
        <v>218</v>
      </c>
      <c r="M1570" s="3">
        <v>27.43495</v>
      </c>
      <c r="N1570">
        <v>449</v>
      </c>
      <c r="O1570" s="16">
        <v>8.32996994116859e-6</v>
      </c>
      <c r="P1570">
        <v>-3.36512071087152</v>
      </c>
      <c r="Q1570" t="s">
        <v>131</v>
      </c>
      <c r="R1570" t="s">
        <v>136</v>
      </c>
      <c r="S1570" t="s">
        <v>136</v>
      </c>
      <c r="T1570" t="s">
        <v>168</v>
      </c>
      <c r="U1570" t="s">
        <v>7453</v>
      </c>
      <c r="V1570" t="s">
        <v>136</v>
      </c>
      <c r="W1570" t="s">
        <v>170</v>
      </c>
      <c r="X1570" t="s">
        <v>171</v>
      </c>
      <c r="Y1570" t="s">
        <v>172</v>
      </c>
      <c r="Z1570" t="s">
        <v>1030</v>
      </c>
      <c r="AA1570" t="s">
        <v>174</v>
      </c>
      <c r="AB1570" t="s">
        <v>171</v>
      </c>
      <c r="AC1570" t="s">
        <v>7454</v>
      </c>
      <c r="AD1570" t="s">
        <v>176</v>
      </c>
    </row>
    <row r="1571" spans="1:30">
      <c r="A1571" t="s">
        <v>7455</v>
      </c>
      <c r="B1571" t="s">
        <v>7455</v>
      </c>
      <c r="C1571" s="3">
        <v>228.782242</v>
      </c>
      <c r="D1571" s="3">
        <v>10198</v>
      </c>
      <c r="E1571" s="3">
        <v>193.488541</v>
      </c>
      <c r="F1571" s="3">
        <v>7640</v>
      </c>
      <c r="G1571" s="3">
        <v>169.951447</v>
      </c>
      <c r="H1571" s="3">
        <v>8122</v>
      </c>
      <c r="I1571" s="3">
        <v>87.659668</v>
      </c>
      <c r="J1571" s="3">
        <v>4238</v>
      </c>
      <c r="K1571" s="3">
        <v>43.185505</v>
      </c>
      <c r="L1571" s="3">
        <v>2230</v>
      </c>
      <c r="M1571" s="3">
        <v>100.148613</v>
      </c>
      <c r="N1571">
        <v>4661</v>
      </c>
      <c r="O1571">
        <v>0.000138888136379144</v>
      </c>
      <c r="P1571">
        <v>-2.01079508628203</v>
      </c>
      <c r="Q1571" t="s">
        <v>131</v>
      </c>
      <c r="R1571" t="s">
        <v>137</v>
      </c>
      <c r="S1571" t="s">
        <v>138</v>
      </c>
      <c r="T1571" t="s">
        <v>2172</v>
      </c>
      <c r="U1571" t="s">
        <v>7456</v>
      </c>
      <c r="V1571" t="s">
        <v>7457</v>
      </c>
      <c r="W1571" t="s">
        <v>137</v>
      </c>
      <c r="X1571" t="s">
        <v>138</v>
      </c>
      <c r="Y1571" t="s">
        <v>1311</v>
      </c>
      <c r="Z1571" t="s">
        <v>7458</v>
      </c>
      <c r="AA1571" t="s">
        <v>153</v>
      </c>
      <c r="AB1571" t="s">
        <v>138</v>
      </c>
      <c r="AC1571" t="s">
        <v>7459</v>
      </c>
      <c r="AD1571" t="s">
        <v>2177</v>
      </c>
    </row>
    <row r="1572" spans="1:30">
      <c r="A1572" t="s">
        <v>7460</v>
      </c>
      <c r="B1572" t="s">
        <v>7460</v>
      </c>
      <c r="C1572" s="3">
        <v>8.41326</v>
      </c>
      <c r="D1572" s="3">
        <v>242</v>
      </c>
      <c r="E1572" s="3">
        <v>1.092873</v>
      </c>
      <c r="F1572" s="3">
        <v>28</v>
      </c>
      <c r="G1572" s="3">
        <v>6.532363</v>
      </c>
      <c r="H1572" s="3">
        <v>201</v>
      </c>
      <c r="I1572" s="3">
        <v>35.321655</v>
      </c>
      <c r="J1572" s="3">
        <v>1098</v>
      </c>
      <c r="K1572" s="3">
        <v>51.526714</v>
      </c>
      <c r="L1572" s="3">
        <v>1710</v>
      </c>
      <c r="M1572" s="3">
        <v>23.218067</v>
      </c>
      <c r="N1572">
        <v>695</v>
      </c>
      <c r="O1572">
        <v>0.000962267725241832</v>
      </c>
      <c r="P1572">
        <v>2.20187120710648</v>
      </c>
      <c r="Q1572" t="s">
        <v>157</v>
      </c>
      <c r="R1572" t="s">
        <v>136</v>
      </c>
      <c r="S1572" t="s">
        <v>136</v>
      </c>
      <c r="T1572" t="s">
        <v>437</v>
      </c>
      <c r="U1572" t="s">
        <v>7461</v>
      </c>
      <c r="V1572" t="s">
        <v>439</v>
      </c>
      <c r="W1572" t="s">
        <v>186</v>
      </c>
      <c r="X1572" t="s">
        <v>187</v>
      </c>
      <c r="Y1572" t="s">
        <v>4270</v>
      </c>
      <c r="Z1572" t="s">
        <v>4271</v>
      </c>
      <c r="AA1572" t="s">
        <v>209</v>
      </c>
      <c r="AB1572" t="s">
        <v>187</v>
      </c>
      <c r="AC1572" t="s">
        <v>4272</v>
      </c>
      <c r="AD1572" t="s">
        <v>443</v>
      </c>
    </row>
    <row r="1573" spans="1:30">
      <c r="A1573" t="s">
        <v>7462</v>
      </c>
      <c r="B1573" t="s">
        <v>7462</v>
      </c>
      <c r="C1573" s="2">
        <v>22.274014</v>
      </c>
      <c r="D1573" s="3">
        <v>1098</v>
      </c>
      <c r="E1573" s="2">
        <v>24.072037</v>
      </c>
      <c r="F1573" s="3">
        <v>1415</v>
      </c>
      <c r="G1573" s="2">
        <v>21.996543</v>
      </c>
      <c r="H1573" s="3">
        <v>1196</v>
      </c>
      <c r="I1573" s="3">
        <v>9.152128</v>
      </c>
      <c r="J1573" s="3">
        <v>519</v>
      </c>
      <c r="K1573" s="3">
        <v>8.124005</v>
      </c>
      <c r="L1573" s="3">
        <v>492</v>
      </c>
      <c r="M1573" s="3">
        <v>9.502411</v>
      </c>
      <c r="N1573">
        <v>519</v>
      </c>
      <c r="O1573">
        <v>0.0025417079936812</v>
      </c>
      <c r="P1573">
        <v>-2.13084358595571</v>
      </c>
      <c r="Q1573" t="s">
        <v>131</v>
      </c>
      <c r="R1573" t="s">
        <v>4067</v>
      </c>
      <c r="S1573" t="s">
        <v>4068</v>
      </c>
      <c r="T1573" t="s">
        <v>7463</v>
      </c>
      <c r="U1573" t="s">
        <v>7464</v>
      </c>
      <c r="V1573" t="s">
        <v>7465</v>
      </c>
      <c r="W1573" t="s">
        <v>218</v>
      </c>
      <c r="X1573" t="s">
        <v>219</v>
      </c>
      <c r="Y1573" t="s">
        <v>1303</v>
      </c>
      <c r="Z1573" t="s">
        <v>7466</v>
      </c>
      <c r="AA1573" t="s">
        <v>7467</v>
      </c>
      <c r="AB1573" t="s">
        <v>4068</v>
      </c>
      <c r="AC1573" t="s">
        <v>7468</v>
      </c>
      <c r="AD1573" t="s">
        <v>144</v>
      </c>
    </row>
    <row r="1574" spans="1:30">
      <c r="A1574" t="s">
        <v>7469</v>
      </c>
      <c r="B1574" t="s">
        <v>7469</v>
      </c>
      <c r="C1574" s="3">
        <v>1.8925</v>
      </c>
      <c r="D1574" s="3">
        <v>91</v>
      </c>
      <c r="E1574" s="3">
        <v>0.047016</v>
      </c>
      <c r="F1574" s="3">
        <v>3</v>
      </c>
      <c r="G1574" s="3">
        <v>1.960455</v>
      </c>
      <c r="H1574" s="3">
        <v>101</v>
      </c>
      <c r="I1574" s="3">
        <v>14.515433</v>
      </c>
      <c r="J1574" s="3">
        <v>757</v>
      </c>
      <c r="K1574" s="3">
        <v>16.628721</v>
      </c>
      <c r="L1574" s="3">
        <v>925</v>
      </c>
      <c r="M1574" s="3">
        <v>16.466448</v>
      </c>
      <c r="N1574">
        <v>826</v>
      </c>
      <c r="O1574">
        <v>0.000404496008576467</v>
      </c>
      <c r="P1574">
        <v>2.94032729869017</v>
      </c>
      <c r="Q1574" t="s">
        <v>157</v>
      </c>
      <c r="R1574" t="s">
        <v>136</v>
      </c>
      <c r="S1574" t="s">
        <v>136</v>
      </c>
      <c r="T1574" t="s">
        <v>1978</v>
      </c>
      <c r="U1574" t="s">
        <v>7470</v>
      </c>
      <c r="V1574" t="s">
        <v>136</v>
      </c>
      <c r="W1574" t="s">
        <v>136</v>
      </c>
      <c r="X1574" t="s">
        <v>136</v>
      </c>
      <c r="Y1574" t="s">
        <v>1980</v>
      </c>
      <c r="Z1574" t="s">
        <v>7471</v>
      </c>
      <c r="AA1574" t="s">
        <v>141</v>
      </c>
      <c r="AB1574" t="s">
        <v>142</v>
      </c>
      <c r="AC1574" t="s">
        <v>4843</v>
      </c>
      <c r="AD1574" t="s">
        <v>1983</v>
      </c>
    </row>
    <row r="1575" spans="1:30">
      <c r="A1575" t="s">
        <v>7472</v>
      </c>
      <c r="B1575" t="s">
        <v>7472</v>
      </c>
      <c r="C1575" s="3">
        <v>272.915527</v>
      </c>
      <c r="D1575" s="3">
        <v>13490</v>
      </c>
      <c r="E1575" s="3">
        <v>586.874329</v>
      </c>
      <c r="F1575" s="3">
        <v>25697</v>
      </c>
      <c r="G1575" s="3">
        <v>183.789261</v>
      </c>
      <c r="H1575" s="3">
        <v>9741</v>
      </c>
      <c r="I1575" s="3">
        <v>88.647125</v>
      </c>
      <c r="J1575" s="3">
        <v>4753</v>
      </c>
      <c r="K1575" s="3">
        <v>72.340324</v>
      </c>
      <c r="L1575" s="3">
        <v>4142</v>
      </c>
      <c r="M1575" s="3">
        <v>111.320923</v>
      </c>
      <c r="N1575">
        <v>5746</v>
      </c>
      <c r="O1575">
        <v>0.000240356798452858</v>
      </c>
      <c r="P1575">
        <v>-2.67997077245909</v>
      </c>
      <c r="Q1575" t="s">
        <v>131</v>
      </c>
      <c r="R1575" t="s">
        <v>136</v>
      </c>
      <c r="S1575" t="s">
        <v>136</v>
      </c>
      <c r="T1575" t="s">
        <v>4577</v>
      </c>
      <c r="U1575" t="s">
        <v>7473</v>
      </c>
      <c r="V1575" t="s">
        <v>136</v>
      </c>
      <c r="W1575" t="s">
        <v>136</v>
      </c>
      <c r="X1575" t="s">
        <v>136</v>
      </c>
      <c r="Y1575" t="s">
        <v>654</v>
      </c>
      <c r="Z1575" t="s">
        <v>4579</v>
      </c>
      <c r="AA1575" t="s">
        <v>164</v>
      </c>
      <c r="AB1575" t="s">
        <v>165</v>
      </c>
      <c r="AC1575" t="s">
        <v>7474</v>
      </c>
      <c r="AD1575" t="s">
        <v>4581</v>
      </c>
    </row>
    <row r="1576" spans="1:30">
      <c r="A1576" t="s">
        <v>7475</v>
      </c>
      <c r="B1576" t="s">
        <v>7475</v>
      </c>
      <c r="C1576" s="3">
        <v>0</v>
      </c>
      <c r="D1576" s="3">
        <v>0</v>
      </c>
      <c r="E1576" s="3">
        <v>0.136732</v>
      </c>
      <c r="F1576" s="3">
        <v>4</v>
      </c>
      <c r="G1576" s="3">
        <v>0.153311</v>
      </c>
      <c r="H1576" s="3">
        <v>5</v>
      </c>
      <c r="I1576" s="3">
        <v>1.399725</v>
      </c>
      <c r="J1576" s="3">
        <v>45</v>
      </c>
      <c r="K1576" s="3">
        <v>4.266953</v>
      </c>
      <c r="L1576" s="3">
        <v>145</v>
      </c>
      <c r="M1576" s="3">
        <v>0.937835</v>
      </c>
      <c r="N1576">
        <v>29</v>
      </c>
      <c r="O1576">
        <v>0.007455137921633</v>
      </c>
      <c r="P1576">
        <v>3.0529171200493</v>
      </c>
      <c r="Q1576" t="s">
        <v>157</v>
      </c>
      <c r="R1576" t="s">
        <v>136</v>
      </c>
      <c r="S1576" t="s">
        <v>136</v>
      </c>
      <c r="T1576" t="s">
        <v>3262</v>
      </c>
      <c r="U1576" t="s">
        <v>7476</v>
      </c>
      <c r="V1576" t="s">
        <v>3264</v>
      </c>
      <c r="W1576" t="s">
        <v>136</v>
      </c>
      <c r="X1576" t="s">
        <v>136</v>
      </c>
      <c r="Y1576" t="s">
        <v>4063</v>
      </c>
      <c r="Z1576" t="s">
        <v>7477</v>
      </c>
      <c r="AA1576" t="s">
        <v>164</v>
      </c>
      <c r="AB1576" t="s">
        <v>165</v>
      </c>
      <c r="AC1576" t="s">
        <v>7478</v>
      </c>
      <c r="AD1576" t="s">
        <v>3267</v>
      </c>
    </row>
    <row r="1577" spans="1:30">
      <c r="A1577" t="s">
        <v>7479</v>
      </c>
      <c r="B1577" t="s">
        <v>7479</v>
      </c>
      <c r="C1577" s="3">
        <v>4.219074</v>
      </c>
      <c r="D1577" s="3">
        <v>244</v>
      </c>
      <c r="E1577" s="3">
        <v>0.556481</v>
      </c>
      <c r="F1577" s="3">
        <v>29</v>
      </c>
      <c r="G1577" s="3">
        <v>2.728562</v>
      </c>
      <c r="H1577" s="3">
        <v>169</v>
      </c>
      <c r="I1577" s="3">
        <v>22.811537</v>
      </c>
      <c r="J1577" s="3">
        <v>1427</v>
      </c>
      <c r="K1577" s="3">
        <v>17.347679</v>
      </c>
      <c r="L1577" s="3">
        <v>1159</v>
      </c>
      <c r="M1577" s="3">
        <v>10.981834</v>
      </c>
      <c r="N1577">
        <v>662</v>
      </c>
      <c r="O1577">
        <v>0.000549978233671998</v>
      </c>
      <c r="P1577">
        <v>2.18254812463101</v>
      </c>
      <c r="Q1577" t="s">
        <v>157</v>
      </c>
      <c r="R1577" t="s">
        <v>561</v>
      </c>
      <c r="S1577" t="s">
        <v>562</v>
      </c>
      <c r="T1577" t="s">
        <v>7480</v>
      </c>
      <c r="U1577" t="s">
        <v>7481</v>
      </c>
      <c r="V1577" t="s">
        <v>7482</v>
      </c>
      <c r="W1577" t="s">
        <v>872</v>
      </c>
      <c r="X1577" t="s">
        <v>873</v>
      </c>
      <c r="Y1577" t="s">
        <v>7483</v>
      </c>
      <c r="Z1577" t="s">
        <v>7484</v>
      </c>
      <c r="AA1577" t="s">
        <v>686</v>
      </c>
      <c r="AB1577" t="s">
        <v>219</v>
      </c>
      <c r="AC1577" t="s">
        <v>7485</v>
      </c>
      <c r="AD1577" t="s">
        <v>1490</v>
      </c>
    </row>
    <row r="1578" spans="1:30">
      <c r="A1578" t="s">
        <v>7486</v>
      </c>
      <c r="B1578" t="s">
        <v>7486</v>
      </c>
      <c r="C1578" s="3">
        <v>0</v>
      </c>
      <c r="D1578" s="3">
        <v>0</v>
      </c>
      <c r="E1578" s="3">
        <v>0</v>
      </c>
      <c r="F1578" s="3">
        <v>0</v>
      </c>
      <c r="G1578" s="3">
        <v>0</v>
      </c>
      <c r="H1578" s="3">
        <v>0</v>
      </c>
      <c r="I1578" s="3">
        <v>8.07177</v>
      </c>
      <c r="J1578" s="3">
        <v>207</v>
      </c>
      <c r="K1578" s="3">
        <v>7.03725</v>
      </c>
      <c r="L1578" s="3">
        <v>193</v>
      </c>
      <c r="M1578" s="3">
        <v>11.055763</v>
      </c>
      <c r="N1578">
        <v>273</v>
      </c>
      <c r="O1578" s="16">
        <v>5.26049848394945e-12</v>
      </c>
      <c r="P1578">
        <v>7.75425443420884</v>
      </c>
      <c r="Q1578" t="s">
        <v>157</v>
      </c>
      <c r="R1578" t="s">
        <v>136</v>
      </c>
      <c r="S1578" t="s">
        <v>136</v>
      </c>
      <c r="T1578" t="s">
        <v>1608</v>
      </c>
      <c r="U1578" t="s">
        <v>136</v>
      </c>
      <c r="V1578" t="s">
        <v>136</v>
      </c>
      <c r="W1578" t="s">
        <v>305</v>
      </c>
      <c r="X1578" t="s">
        <v>142</v>
      </c>
      <c r="Y1578" t="s">
        <v>136</v>
      </c>
      <c r="Z1578" t="s">
        <v>7487</v>
      </c>
      <c r="AA1578" t="s">
        <v>164</v>
      </c>
      <c r="AB1578" t="s">
        <v>165</v>
      </c>
      <c r="AC1578" t="s">
        <v>7488</v>
      </c>
      <c r="AD1578" t="s">
        <v>1612</v>
      </c>
    </row>
    <row r="1579" spans="1:30">
      <c r="A1579" t="s">
        <v>7489</v>
      </c>
      <c r="B1579" t="s">
        <v>7489</v>
      </c>
      <c r="C1579" s="3">
        <v>1.493467</v>
      </c>
      <c r="D1579" s="3">
        <v>56</v>
      </c>
      <c r="E1579" s="3">
        <v>1.742625</v>
      </c>
      <c r="F1579" s="3">
        <v>58</v>
      </c>
      <c r="G1579" s="3">
        <v>1.657377</v>
      </c>
      <c r="H1579" s="3">
        <v>66</v>
      </c>
      <c r="I1579" s="3">
        <v>0</v>
      </c>
      <c r="J1579" s="3">
        <v>0</v>
      </c>
      <c r="K1579" s="3">
        <v>0.326693</v>
      </c>
      <c r="L1579" s="3">
        <v>15</v>
      </c>
      <c r="M1579" s="3">
        <v>0.098952</v>
      </c>
      <c r="N1579">
        <v>4</v>
      </c>
      <c r="O1579">
        <v>0.00069533425518744</v>
      </c>
      <c r="P1579">
        <v>-3.58914606996125</v>
      </c>
      <c r="Q1579" t="s">
        <v>131</v>
      </c>
      <c r="R1579" t="s">
        <v>136</v>
      </c>
      <c r="S1579" t="s">
        <v>136</v>
      </c>
      <c r="T1579" t="s">
        <v>2185</v>
      </c>
      <c r="U1579" t="s">
        <v>7490</v>
      </c>
      <c r="V1579" t="s">
        <v>136</v>
      </c>
      <c r="W1579" t="s">
        <v>190</v>
      </c>
      <c r="X1579" t="s">
        <v>191</v>
      </c>
      <c r="Y1579" t="s">
        <v>3876</v>
      </c>
      <c r="Z1579" t="s">
        <v>3991</v>
      </c>
      <c r="AA1579" t="s">
        <v>164</v>
      </c>
      <c r="AB1579" t="s">
        <v>165</v>
      </c>
      <c r="AC1579" t="s">
        <v>7491</v>
      </c>
      <c r="AD1579" t="s">
        <v>2189</v>
      </c>
    </row>
    <row r="1580" spans="1:30">
      <c r="A1580" t="s">
        <v>7492</v>
      </c>
      <c r="B1580" t="s">
        <v>7492</v>
      </c>
      <c r="C1580" s="3">
        <v>2.215623</v>
      </c>
      <c r="D1580" s="3">
        <v>104</v>
      </c>
      <c r="E1580" s="3">
        <v>4.363749</v>
      </c>
      <c r="F1580" s="3">
        <v>181</v>
      </c>
      <c r="G1580" s="3">
        <v>1.580925</v>
      </c>
      <c r="H1580" s="3">
        <v>80</v>
      </c>
      <c r="I1580" s="3">
        <v>0.397171</v>
      </c>
      <c r="J1580" s="3">
        <v>21</v>
      </c>
      <c r="K1580" s="3">
        <v>0.529496</v>
      </c>
      <c r="L1580" s="3">
        <v>29</v>
      </c>
      <c r="M1580" s="3">
        <v>0.852712</v>
      </c>
      <c r="N1580">
        <v>42</v>
      </c>
      <c r="O1580">
        <v>0.00040724397109825</v>
      </c>
      <c r="P1580">
        <v>-2.82663124671191</v>
      </c>
      <c r="Q1580" t="s">
        <v>131</v>
      </c>
      <c r="R1580" t="s">
        <v>136</v>
      </c>
      <c r="S1580" t="s">
        <v>136</v>
      </c>
      <c r="T1580" t="s">
        <v>1258</v>
      </c>
      <c r="U1580" t="s">
        <v>7493</v>
      </c>
      <c r="V1580" t="s">
        <v>1260</v>
      </c>
      <c r="W1580" t="s">
        <v>136</v>
      </c>
      <c r="X1580" t="s">
        <v>136</v>
      </c>
      <c r="Y1580" t="s">
        <v>1261</v>
      </c>
      <c r="Z1580" t="s">
        <v>7494</v>
      </c>
      <c r="AA1580" t="s">
        <v>164</v>
      </c>
      <c r="AB1580" t="s">
        <v>165</v>
      </c>
      <c r="AC1580" t="s">
        <v>7495</v>
      </c>
      <c r="AD1580" t="s">
        <v>1264</v>
      </c>
    </row>
    <row r="1581" spans="1:30">
      <c r="A1581" t="s">
        <v>7496</v>
      </c>
      <c r="B1581" t="s">
        <v>7496</v>
      </c>
      <c r="C1581" s="3">
        <v>83.331894</v>
      </c>
      <c r="D1581" s="3">
        <v>2036</v>
      </c>
      <c r="E1581" s="3">
        <v>63.393246</v>
      </c>
      <c r="F1581" s="3">
        <v>1372</v>
      </c>
      <c r="G1581" s="3">
        <v>67.516487</v>
      </c>
      <c r="H1581" s="3">
        <v>1769</v>
      </c>
      <c r="I1581" s="3">
        <v>7.429717</v>
      </c>
      <c r="J1581" s="3">
        <v>197</v>
      </c>
      <c r="K1581" s="3">
        <v>4.371278</v>
      </c>
      <c r="L1581" s="3">
        <v>124</v>
      </c>
      <c r="M1581" s="3">
        <v>14.127965</v>
      </c>
      <c r="N1581">
        <v>361</v>
      </c>
      <c r="O1581" s="16">
        <v>3.06870657946819e-10</v>
      </c>
      <c r="P1581">
        <v>-3.57640184935191</v>
      </c>
      <c r="Q1581" t="s">
        <v>131</v>
      </c>
      <c r="R1581" t="s">
        <v>241</v>
      </c>
      <c r="S1581" t="s">
        <v>242</v>
      </c>
      <c r="T1581" t="s">
        <v>1119</v>
      </c>
      <c r="U1581" t="s">
        <v>7497</v>
      </c>
      <c r="V1581" t="s">
        <v>136</v>
      </c>
      <c r="W1581" t="s">
        <v>136</v>
      </c>
      <c r="X1581" t="s">
        <v>136</v>
      </c>
      <c r="Y1581" t="s">
        <v>1121</v>
      </c>
      <c r="Z1581" t="s">
        <v>7498</v>
      </c>
      <c r="AA1581" t="s">
        <v>248</v>
      </c>
      <c r="AB1581" t="s">
        <v>242</v>
      </c>
      <c r="AC1581" t="s">
        <v>7499</v>
      </c>
      <c r="AD1581" t="s">
        <v>1124</v>
      </c>
    </row>
    <row r="1582" spans="1:30">
      <c r="A1582" t="s">
        <v>7500</v>
      </c>
      <c r="B1582" t="s">
        <v>7500</v>
      </c>
      <c r="C1582" s="3">
        <v>0</v>
      </c>
      <c r="D1582" s="3">
        <v>0</v>
      </c>
      <c r="E1582" s="3">
        <v>0.037202</v>
      </c>
      <c r="F1582" s="3">
        <v>3</v>
      </c>
      <c r="G1582" s="3">
        <v>0</v>
      </c>
      <c r="H1582" s="3">
        <v>0</v>
      </c>
      <c r="I1582" s="3">
        <v>1.201826</v>
      </c>
      <c r="J1582" s="3">
        <v>80</v>
      </c>
      <c r="K1582" s="3">
        <v>1.222401</v>
      </c>
      <c r="L1582" s="3">
        <v>86</v>
      </c>
      <c r="M1582" s="3">
        <v>1.095106</v>
      </c>
      <c r="N1582">
        <v>70</v>
      </c>
      <c r="O1582" s="16">
        <v>5.86082839322568e-5</v>
      </c>
      <c r="P1582">
        <v>4.34466118735267</v>
      </c>
      <c r="Q1582" t="s">
        <v>157</v>
      </c>
      <c r="R1582" t="s">
        <v>136</v>
      </c>
      <c r="S1582" t="s">
        <v>136</v>
      </c>
      <c r="T1582" t="s">
        <v>7501</v>
      </c>
      <c r="U1582" t="s">
        <v>7502</v>
      </c>
      <c r="V1582" t="s">
        <v>136</v>
      </c>
      <c r="W1582" t="s">
        <v>254</v>
      </c>
      <c r="X1582" t="s">
        <v>255</v>
      </c>
      <c r="Y1582" t="s">
        <v>7503</v>
      </c>
      <c r="Z1582" t="s">
        <v>136</v>
      </c>
      <c r="AA1582" t="s">
        <v>164</v>
      </c>
      <c r="AB1582" t="s">
        <v>165</v>
      </c>
      <c r="AC1582" t="s">
        <v>7504</v>
      </c>
      <c r="AD1582" t="s">
        <v>7505</v>
      </c>
    </row>
    <row r="1583" spans="1:30">
      <c r="A1583" t="s">
        <v>7506</v>
      </c>
      <c r="B1583" t="s">
        <v>136</v>
      </c>
      <c r="C1583" s="3">
        <v>7.213215</v>
      </c>
      <c r="D1583" s="3">
        <v>475</v>
      </c>
      <c r="E1583" s="3">
        <v>3.702491</v>
      </c>
      <c r="F1583" s="3">
        <v>225</v>
      </c>
      <c r="G1583" s="3">
        <v>8.173751</v>
      </c>
      <c r="H1583" s="3">
        <v>613</v>
      </c>
      <c r="I1583" s="3">
        <v>0</v>
      </c>
      <c r="J1583" s="3">
        <v>0</v>
      </c>
      <c r="K1583" s="3">
        <v>0.150556</v>
      </c>
      <c r="L1583" s="3">
        <v>13</v>
      </c>
      <c r="M1583" s="3">
        <v>0.05538</v>
      </c>
      <c r="N1583">
        <v>5</v>
      </c>
      <c r="O1583" s="16">
        <v>2.49823000529391e-16</v>
      </c>
      <c r="P1583">
        <v>-6.36044403686854</v>
      </c>
      <c r="Q1583" t="s">
        <v>131</v>
      </c>
      <c r="R1583" t="s">
        <v>136</v>
      </c>
      <c r="S1583" t="s">
        <v>136</v>
      </c>
      <c r="T1583" t="s">
        <v>136</v>
      </c>
      <c r="U1583" t="s">
        <v>136</v>
      </c>
      <c r="V1583" t="s">
        <v>136</v>
      </c>
      <c r="W1583" t="s">
        <v>136</v>
      </c>
      <c r="X1583" t="s">
        <v>136</v>
      </c>
      <c r="Y1583" t="s">
        <v>136</v>
      </c>
      <c r="Z1583" t="s">
        <v>136</v>
      </c>
      <c r="AA1583" t="s">
        <v>136</v>
      </c>
      <c r="AB1583" t="s">
        <v>136</v>
      </c>
      <c r="AC1583" t="s">
        <v>136</v>
      </c>
      <c r="AD1583" t="s">
        <v>136</v>
      </c>
    </row>
    <row r="1584" spans="1:30">
      <c r="A1584" t="s">
        <v>7507</v>
      </c>
      <c r="B1584" t="s">
        <v>136</v>
      </c>
      <c r="C1584" s="3">
        <v>19.366526</v>
      </c>
      <c r="D1584" s="3">
        <v>1097</v>
      </c>
      <c r="E1584" s="3">
        <v>16.658229</v>
      </c>
      <c r="F1584" s="3">
        <v>826</v>
      </c>
      <c r="G1584" s="3">
        <v>17.235028</v>
      </c>
      <c r="H1584" s="3">
        <v>1066</v>
      </c>
      <c r="I1584" s="3">
        <v>0.030977</v>
      </c>
      <c r="J1584" s="3">
        <v>2</v>
      </c>
      <c r="K1584" s="3">
        <v>0.028053</v>
      </c>
      <c r="L1584" s="3">
        <v>2</v>
      </c>
      <c r="M1584" s="3">
        <v>0.042609</v>
      </c>
      <c r="N1584">
        <v>3</v>
      </c>
      <c r="O1584" s="16">
        <v>1.22077785799859e-46</v>
      </c>
      <c r="P1584">
        <v>-9.03287307269153</v>
      </c>
      <c r="Q1584" t="s">
        <v>131</v>
      </c>
      <c r="R1584" t="s">
        <v>136</v>
      </c>
      <c r="S1584" t="s">
        <v>136</v>
      </c>
      <c r="T1584" t="s">
        <v>136</v>
      </c>
      <c r="U1584" t="s">
        <v>136</v>
      </c>
      <c r="V1584" t="s">
        <v>136</v>
      </c>
      <c r="W1584" t="s">
        <v>136</v>
      </c>
      <c r="X1584" t="s">
        <v>136</v>
      </c>
      <c r="Y1584" t="s">
        <v>136</v>
      </c>
      <c r="Z1584" t="s">
        <v>136</v>
      </c>
      <c r="AA1584" t="s">
        <v>136</v>
      </c>
      <c r="AB1584" t="s">
        <v>136</v>
      </c>
      <c r="AC1584" t="s">
        <v>136</v>
      </c>
      <c r="AD1584" t="s">
        <v>136</v>
      </c>
    </row>
    <row r="1585" spans="1:30">
      <c r="A1585" t="s">
        <v>7508</v>
      </c>
      <c r="B1585" t="s">
        <v>136</v>
      </c>
      <c r="C1585" s="3">
        <v>0</v>
      </c>
      <c r="D1585" s="3">
        <v>0</v>
      </c>
      <c r="E1585" s="3">
        <v>0</v>
      </c>
      <c r="F1585" s="3">
        <v>0</v>
      </c>
      <c r="G1585" s="3">
        <v>0</v>
      </c>
      <c r="H1585" s="3">
        <v>0</v>
      </c>
      <c r="I1585" s="3">
        <v>2.689179</v>
      </c>
      <c r="J1585" s="3">
        <v>91</v>
      </c>
      <c r="K1585" s="3">
        <v>1.733169</v>
      </c>
      <c r="L1585" s="3">
        <v>62</v>
      </c>
      <c r="M1585" s="3">
        <v>2.234641</v>
      </c>
      <c r="N1585">
        <v>73</v>
      </c>
      <c r="O1585" s="16">
        <v>2.85066429798079e-7</v>
      </c>
      <c r="P1585">
        <v>6.3368362817637</v>
      </c>
      <c r="Q1585" t="s">
        <v>157</v>
      </c>
      <c r="R1585" t="s">
        <v>136</v>
      </c>
      <c r="S1585" t="s">
        <v>136</v>
      </c>
      <c r="T1585" t="s">
        <v>136</v>
      </c>
      <c r="U1585" t="s">
        <v>136</v>
      </c>
      <c r="V1585" t="s">
        <v>136</v>
      </c>
      <c r="W1585" t="s">
        <v>136</v>
      </c>
      <c r="X1585" t="s">
        <v>136</v>
      </c>
      <c r="Y1585" t="s">
        <v>136</v>
      </c>
      <c r="Z1585" t="s">
        <v>136</v>
      </c>
      <c r="AA1585" t="s">
        <v>136</v>
      </c>
      <c r="AB1585" t="s">
        <v>136</v>
      </c>
      <c r="AC1585" t="s">
        <v>136</v>
      </c>
      <c r="AD1585" t="s">
        <v>136</v>
      </c>
    </row>
    <row r="1586" spans="1:30">
      <c r="A1586" t="s">
        <v>7509</v>
      </c>
      <c r="B1586" t="s">
        <v>7509</v>
      </c>
      <c r="C1586" s="3">
        <v>3.88593</v>
      </c>
      <c r="D1586" s="3">
        <v>200</v>
      </c>
      <c r="E1586" s="3">
        <v>4.278888</v>
      </c>
      <c r="F1586" s="3">
        <v>195</v>
      </c>
      <c r="G1586" s="3">
        <v>4.080943</v>
      </c>
      <c r="H1586" s="3">
        <v>225</v>
      </c>
      <c r="I1586" s="3">
        <v>34.47369</v>
      </c>
      <c r="J1586" s="3">
        <v>1919</v>
      </c>
      <c r="K1586" s="3">
        <v>45.930885</v>
      </c>
      <c r="L1586" s="3">
        <v>2730</v>
      </c>
      <c r="M1586" s="3">
        <v>15.891574</v>
      </c>
      <c r="N1586">
        <v>852</v>
      </c>
      <c r="O1586">
        <v>0.000250953118767148</v>
      </c>
      <c r="P1586">
        <v>2.14745628493049</v>
      </c>
      <c r="Q1586" t="s">
        <v>157</v>
      </c>
      <c r="R1586" t="s">
        <v>136</v>
      </c>
      <c r="S1586" t="s">
        <v>136</v>
      </c>
      <c r="T1586" t="s">
        <v>168</v>
      </c>
      <c r="U1586" t="s">
        <v>136</v>
      </c>
      <c r="V1586" t="s">
        <v>136</v>
      </c>
      <c r="W1586" t="s">
        <v>136</v>
      </c>
      <c r="X1586" t="s">
        <v>136</v>
      </c>
      <c r="Y1586" t="s">
        <v>136</v>
      </c>
      <c r="Z1586" t="s">
        <v>136</v>
      </c>
      <c r="AA1586" t="s">
        <v>164</v>
      </c>
      <c r="AB1586" t="s">
        <v>165</v>
      </c>
      <c r="AC1586" t="s">
        <v>7510</v>
      </c>
      <c r="AD1586" t="s">
        <v>176</v>
      </c>
    </row>
    <row r="1587" spans="1:30">
      <c r="A1587" t="s">
        <v>7511</v>
      </c>
      <c r="B1587" t="s">
        <v>7511</v>
      </c>
      <c r="C1587" s="3">
        <v>7.362223</v>
      </c>
      <c r="D1587" s="3">
        <v>139</v>
      </c>
      <c r="E1587" s="3">
        <v>1.708341</v>
      </c>
      <c r="F1587" s="3">
        <v>29</v>
      </c>
      <c r="G1587" s="3">
        <v>2.09922</v>
      </c>
      <c r="H1587" s="3">
        <v>43</v>
      </c>
      <c r="I1587" s="3">
        <v>47.90218</v>
      </c>
      <c r="J1587" s="3">
        <v>976</v>
      </c>
      <c r="K1587" s="3">
        <v>65.539978</v>
      </c>
      <c r="L1587" s="3">
        <v>1425</v>
      </c>
      <c r="M1587" s="3">
        <v>25.283323</v>
      </c>
      <c r="N1587">
        <v>496</v>
      </c>
      <c r="O1587" s="16">
        <v>4.97400539752087e-6</v>
      </c>
      <c r="P1587">
        <v>2.94189013706954</v>
      </c>
      <c r="Q1587" t="s">
        <v>157</v>
      </c>
      <c r="R1587" t="s">
        <v>186</v>
      </c>
      <c r="S1587" t="s">
        <v>187</v>
      </c>
      <c r="T1587" t="s">
        <v>1669</v>
      </c>
      <c r="U1587" t="s">
        <v>7512</v>
      </c>
      <c r="V1587" t="s">
        <v>439</v>
      </c>
      <c r="W1587" t="s">
        <v>186</v>
      </c>
      <c r="X1587" t="s">
        <v>187</v>
      </c>
      <c r="Y1587" t="s">
        <v>1671</v>
      </c>
      <c r="Z1587" t="s">
        <v>1672</v>
      </c>
      <c r="AA1587" t="s">
        <v>209</v>
      </c>
      <c r="AB1587" t="s">
        <v>187</v>
      </c>
      <c r="AC1587" t="s">
        <v>1673</v>
      </c>
      <c r="AD1587" t="s">
        <v>1674</v>
      </c>
    </row>
    <row r="1588" spans="1:30">
      <c r="A1588" t="s">
        <v>7513</v>
      </c>
      <c r="B1588" t="s">
        <v>7513</v>
      </c>
      <c r="C1588" s="3">
        <v>1.910945</v>
      </c>
      <c r="D1588" s="3">
        <v>62</v>
      </c>
      <c r="E1588" s="3">
        <v>0.507298</v>
      </c>
      <c r="F1588" s="3">
        <v>15</v>
      </c>
      <c r="G1588" s="3">
        <v>2.144261</v>
      </c>
      <c r="H1588" s="3">
        <v>75</v>
      </c>
      <c r="I1588" s="3">
        <v>15.132666</v>
      </c>
      <c r="J1588" s="3">
        <v>529</v>
      </c>
      <c r="K1588" s="3">
        <v>25.250105</v>
      </c>
      <c r="L1588" s="3">
        <v>942</v>
      </c>
      <c r="M1588" s="3">
        <v>6.132997</v>
      </c>
      <c r="N1588">
        <v>207</v>
      </c>
      <c r="O1588">
        <v>0.000122776123001842</v>
      </c>
      <c r="P1588">
        <v>2.65548249423918</v>
      </c>
      <c r="Q1588" t="s">
        <v>157</v>
      </c>
      <c r="R1588" t="s">
        <v>186</v>
      </c>
      <c r="S1588" t="s">
        <v>187</v>
      </c>
      <c r="T1588" t="s">
        <v>7514</v>
      </c>
      <c r="U1588" t="s">
        <v>7515</v>
      </c>
      <c r="V1588" t="s">
        <v>136</v>
      </c>
      <c r="W1588" t="s">
        <v>6747</v>
      </c>
      <c r="X1588" t="s">
        <v>1586</v>
      </c>
      <c r="Y1588" t="s">
        <v>7516</v>
      </c>
      <c r="Z1588" t="s">
        <v>136</v>
      </c>
      <c r="AA1588" t="s">
        <v>164</v>
      </c>
      <c r="AB1588" t="s">
        <v>165</v>
      </c>
      <c r="AC1588" t="s">
        <v>7517</v>
      </c>
      <c r="AD1588" t="s">
        <v>7505</v>
      </c>
    </row>
    <row r="1589" spans="1:30">
      <c r="A1589" t="s">
        <v>7518</v>
      </c>
      <c r="B1589" t="s">
        <v>7518</v>
      </c>
      <c r="C1589" s="3">
        <v>0</v>
      </c>
      <c r="D1589" s="3">
        <v>0</v>
      </c>
      <c r="E1589" s="3">
        <v>0.057891</v>
      </c>
      <c r="F1589" s="3">
        <v>3</v>
      </c>
      <c r="G1589" s="3">
        <v>0</v>
      </c>
      <c r="H1589" s="3">
        <v>0</v>
      </c>
      <c r="I1589" s="3">
        <v>0.585289</v>
      </c>
      <c r="J1589" s="3">
        <v>38</v>
      </c>
      <c r="K1589" s="3">
        <v>2.180082</v>
      </c>
      <c r="L1589" s="3">
        <v>148</v>
      </c>
      <c r="M1589" s="3">
        <v>0.527569</v>
      </c>
      <c r="N1589">
        <v>33</v>
      </c>
      <c r="O1589">
        <v>0.00204108008291991</v>
      </c>
      <c r="P1589">
        <v>3.85425982516708</v>
      </c>
      <c r="Q1589" t="s">
        <v>157</v>
      </c>
      <c r="R1589" t="s">
        <v>137</v>
      </c>
      <c r="S1589" t="s">
        <v>138</v>
      </c>
      <c r="T1589" t="s">
        <v>7519</v>
      </c>
      <c r="U1589" t="s">
        <v>7520</v>
      </c>
      <c r="V1589" t="s">
        <v>2174</v>
      </c>
      <c r="W1589" t="s">
        <v>136</v>
      </c>
      <c r="X1589" t="s">
        <v>136</v>
      </c>
      <c r="Y1589" t="s">
        <v>3835</v>
      </c>
      <c r="Z1589" t="s">
        <v>7521</v>
      </c>
      <c r="AA1589" t="s">
        <v>164</v>
      </c>
      <c r="AB1589" t="s">
        <v>165</v>
      </c>
      <c r="AC1589" t="s">
        <v>7522</v>
      </c>
      <c r="AD1589" t="s">
        <v>155</v>
      </c>
    </row>
    <row r="1590" spans="1:30">
      <c r="A1590" t="s">
        <v>7523</v>
      </c>
      <c r="B1590" t="s">
        <v>7523</v>
      </c>
      <c r="C1590" s="3">
        <v>103.124977</v>
      </c>
      <c r="D1590" s="3">
        <v>6430</v>
      </c>
      <c r="E1590" s="3">
        <v>209.152802</v>
      </c>
      <c r="F1590" s="3">
        <v>11551</v>
      </c>
      <c r="G1590" s="3">
        <v>141.113342</v>
      </c>
      <c r="H1590" s="3">
        <v>9433</v>
      </c>
      <c r="I1590" s="3">
        <v>33.72649</v>
      </c>
      <c r="J1590" s="3">
        <v>2281</v>
      </c>
      <c r="K1590" s="3">
        <v>14.23994</v>
      </c>
      <c r="L1590" s="3">
        <v>1029</v>
      </c>
      <c r="M1590" s="3">
        <v>36.677776</v>
      </c>
      <c r="N1590">
        <v>2388</v>
      </c>
      <c r="O1590" s="16">
        <v>3.15450095747506e-6</v>
      </c>
      <c r="P1590">
        <v>-3.10211983906279</v>
      </c>
      <c r="Q1590" t="s">
        <v>131</v>
      </c>
      <c r="R1590" t="s">
        <v>241</v>
      </c>
      <c r="S1590" t="s">
        <v>242</v>
      </c>
      <c r="T1590" t="s">
        <v>7524</v>
      </c>
      <c r="U1590" t="s">
        <v>7525</v>
      </c>
      <c r="V1590" t="s">
        <v>7526</v>
      </c>
      <c r="W1590" t="s">
        <v>190</v>
      </c>
      <c r="X1590" t="s">
        <v>191</v>
      </c>
      <c r="Y1590" t="s">
        <v>7527</v>
      </c>
      <c r="Z1590" t="s">
        <v>7528</v>
      </c>
      <c r="AA1590" t="s">
        <v>164</v>
      </c>
      <c r="AB1590" t="s">
        <v>165</v>
      </c>
      <c r="AC1590" t="s">
        <v>7529</v>
      </c>
      <c r="AD1590" t="s">
        <v>1278</v>
      </c>
    </row>
    <row r="1591" spans="1:30">
      <c r="A1591" t="s">
        <v>7530</v>
      </c>
      <c r="B1591" t="s">
        <v>7530</v>
      </c>
      <c r="C1591" s="3">
        <v>0.467668</v>
      </c>
      <c r="D1591" s="3">
        <v>11</v>
      </c>
      <c r="E1591" s="3">
        <v>0.693639</v>
      </c>
      <c r="F1591" s="3">
        <v>14</v>
      </c>
      <c r="G1591" s="3">
        <v>0.675331</v>
      </c>
      <c r="H1591" s="3">
        <v>17</v>
      </c>
      <c r="I1591" s="3">
        <v>4.814951</v>
      </c>
      <c r="J1591" s="3">
        <v>118</v>
      </c>
      <c r="K1591" s="3">
        <v>29.884365</v>
      </c>
      <c r="L1591" s="3">
        <v>777</v>
      </c>
      <c r="M1591" s="3">
        <v>2.75573</v>
      </c>
      <c r="N1591">
        <v>65</v>
      </c>
      <c r="O1591">
        <v>0.000970517675893503</v>
      </c>
      <c r="P1591">
        <v>3.19669770246886</v>
      </c>
      <c r="Q1591" t="s">
        <v>157</v>
      </c>
      <c r="R1591" t="s">
        <v>136</v>
      </c>
      <c r="S1591" t="s">
        <v>136</v>
      </c>
      <c r="T1591" t="s">
        <v>2051</v>
      </c>
      <c r="U1591" t="s">
        <v>7531</v>
      </c>
      <c r="V1591" t="s">
        <v>136</v>
      </c>
      <c r="W1591" t="s">
        <v>2054</v>
      </c>
      <c r="X1591" t="s">
        <v>2055</v>
      </c>
      <c r="Y1591" t="s">
        <v>136</v>
      </c>
      <c r="Z1591" t="s">
        <v>7089</v>
      </c>
      <c r="AA1591" t="s">
        <v>164</v>
      </c>
      <c r="AB1591" t="s">
        <v>165</v>
      </c>
      <c r="AC1591" t="s">
        <v>5042</v>
      </c>
      <c r="AD1591" t="s">
        <v>144</v>
      </c>
    </row>
    <row r="1592" spans="1:30">
      <c r="A1592" t="s">
        <v>7532</v>
      </c>
      <c r="B1592" t="s">
        <v>7532</v>
      </c>
      <c r="C1592" s="3">
        <v>6.840824</v>
      </c>
      <c r="D1592" s="3">
        <v>368</v>
      </c>
      <c r="E1592" s="3">
        <v>12.006471</v>
      </c>
      <c r="F1592" s="3">
        <v>572</v>
      </c>
      <c r="G1592" s="3">
        <v>5.42629</v>
      </c>
      <c r="H1592" s="3">
        <v>313</v>
      </c>
      <c r="I1592" s="3">
        <v>1.160281</v>
      </c>
      <c r="J1592" s="3">
        <v>68</v>
      </c>
      <c r="K1592" s="3">
        <v>0.425069</v>
      </c>
      <c r="L1592" s="3">
        <v>27</v>
      </c>
      <c r="M1592" s="3">
        <v>1.186108</v>
      </c>
      <c r="N1592">
        <v>67</v>
      </c>
      <c r="O1592" s="16">
        <v>1.71078335876935e-7</v>
      </c>
      <c r="P1592">
        <v>-3.74883822768185</v>
      </c>
      <c r="Q1592" t="s">
        <v>131</v>
      </c>
      <c r="R1592" t="s">
        <v>412</v>
      </c>
      <c r="S1592" t="s">
        <v>413</v>
      </c>
      <c r="T1592" t="s">
        <v>7533</v>
      </c>
      <c r="U1592" t="s">
        <v>7534</v>
      </c>
      <c r="V1592" t="s">
        <v>2053</v>
      </c>
      <c r="W1592" t="s">
        <v>412</v>
      </c>
      <c r="X1592" t="s">
        <v>413</v>
      </c>
      <c r="Y1592" t="s">
        <v>7535</v>
      </c>
      <c r="Z1592" t="s">
        <v>7536</v>
      </c>
      <c r="AA1592" t="s">
        <v>419</v>
      </c>
      <c r="AB1592" t="s">
        <v>413</v>
      </c>
      <c r="AC1592" t="s">
        <v>7537</v>
      </c>
      <c r="AD1592" t="s">
        <v>7538</v>
      </c>
    </row>
    <row r="1593" spans="1:30">
      <c r="A1593" t="s">
        <v>7539</v>
      </c>
      <c r="B1593" t="s">
        <v>7539</v>
      </c>
      <c r="C1593" s="3">
        <v>1.203949</v>
      </c>
      <c r="D1593" s="3">
        <v>44</v>
      </c>
      <c r="E1593" s="3">
        <v>0.591387</v>
      </c>
      <c r="F1593" s="3">
        <v>20</v>
      </c>
      <c r="G1593" s="3">
        <v>1.234158</v>
      </c>
      <c r="H1593" s="3">
        <v>49</v>
      </c>
      <c r="I1593" s="3">
        <v>3.851764</v>
      </c>
      <c r="J1593" s="3">
        <v>152</v>
      </c>
      <c r="K1593" s="3">
        <v>40.190281</v>
      </c>
      <c r="L1593" s="3">
        <v>1691</v>
      </c>
      <c r="M1593" s="3">
        <v>1.347597</v>
      </c>
      <c r="N1593">
        <v>52</v>
      </c>
      <c r="O1593">
        <v>0.00681275809382806</v>
      </c>
      <c r="P1593">
        <v>2.87931809991462</v>
      </c>
      <c r="Q1593" t="s">
        <v>157</v>
      </c>
      <c r="R1593" t="s">
        <v>136</v>
      </c>
      <c r="S1593" t="s">
        <v>136</v>
      </c>
      <c r="T1593" t="s">
        <v>7540</v>
      </c>
      <c r="U1593" t="s">
        <v>7541</v>
      </c>
      <c r="V1593" t="s">
        <v>1831</v>
      </c>
      <c r="W1593" t="s">
        <v>170</v>
      </c>
      <c r="X1593" t="s">
        <v>171</v>
      </c>
      <c r="Y1593" t="s">
        <v>1377</v>
      </c>
      <c r="Z1593" t="s">
        <v>7542</v>
      </c>
      <c r="AA1593" t="s">
        <v>141</v>
      </c>
      <c r="AB1593" t="s">
        <v>142</v>
      </c>
      <c r="AC1593" t="s">
        <v>7543</v>
      </c>
      <c r="AD1593" t="s">
        <v>7544</v>
      </c>
    </row>
    <row r="1594" spans="1:30">
      <c r="A1594" t="s">
        <v>7545</v>
      </c>
      <c r="B1594" t="s">
        <v>7545</v>
      </c>
      <c r="C1594" s="3">
        <v>3.395518</v>
      </c>
      <c r="D1594" s="3">
        <v>70</v>
      </c>
      <c r="E1594" s="3">
        <v>20.906822</v>
      </c>
      <c r="F1594" s="3">
        <v>379</v>
      </c>
      <c r="G1594" s="3">
        <v>5.645754</v>
      </c>
      <c r="H1594" s="3">
        <v>124</v>
      </c>
      <c r="I1594" s="3">
        <v>0.308684</v>
      </c>
      <c r="J1594" s="3">
        <v>7</v>
      </c>
      <c r="K1594" s="3">
        <v>0</v>
      </c>
      <c r="L1594" s="3">
        <v>0</v>
      </c>
      <c r="M1594" s="3">
        <v>0.7949</v>
      </c>
      <c r="N1594">
        <v>17</v>
      </c>
      <c r="O1594" s="16">
        <v>2.65162603590739e-5</v>
      </c>
      <c r="P1594">
        <v>-4.78593388541014</v>
      </c>
      <c r="Q1594" t="s">
        <v>131</v>
      </c>
      <c r="R1594" t="s">
        <v>136</v>
      </c>
      <c r="S1594" t="s">
        <v>136</v>
      </c>
      <c r="T1594" t="s">
        <v>3587</v>
      </c>
      <c r="U1594" t="s">
        <v>7546</v>
      </c>
      <c r="V1594" t="s">
        <v>136</v>
      </c>
      <c r="W1594" t="s">
        <v>254</v>
      </c>
      <c r="X1594" t="s">
        <v>255</v>
      </c>
      <c r="Y1594" t="s">
        <v>2348</v>
      </c>
      <c r="Z1594" t="s">
        <v>7547</v>
      </c>
      <c r="AA1594" t="s">
        <v>85</v>
      </c>
      <c r="AB1594" t="s">
        <v>342</v>
      </c>
      <c r="AC1594" t="s">
        <v>313</v>
      </c>
      <c r="AD1594" t="s">
        <v>3591</v>
      </c>
    </row>
    <row r="1595" spans="1:30">
      <c r="A1595" t="s">
        <v>7548</v>
      </c>
      <c r="B1595" t="s">
        <v>7548</v>
      </c>
      <c r="C1595" s="3">
        <v>2.47034</v>
      </c>
      <c r="D1595" s="3">
        <v>115</v>
      </c>
      <c r="E1595" s="3">
        <v>2.766349</v>
      </c>
      <c r="F1595" s="3">
        <v>114</v>
      </c>
      <c r="G1595" s="3">
        <v>5.618706</v>
      </c>
      <c r="H1595" s="3">
        <v>280</v>
      </c>
      <c r="I1595" s="3">
        <v>1.238947</v>
      </c>
      <c r="J1595" s="3">
        <v>63</v>
      </c>
      <c r="K1595" s="3">
        <v>0.287483</v>
      </c>
      <c r="L1595" s="3">
        <v>16</v>
      </c>
      <c r="M1595" s="3">
        <v>1.514176</v>
      </c>
      <c r="N1595">
        <v>74</v>
      </c>
      <c r="O1595">
        <v>0.00227263212122319</v>
      </c>
      <c r="P1595">
        <v>-2.33723618524449</v>
      </c>
      <c r="Q1595" t="s">
        <v>131</v>
      </c>
      <c r="R1595" t="s">
        <v>136</v>
      </c>
      <c r="S1595" t="s">
        <v>136</v>
      </c>
      <c r="T1595" t="s">
        <v>7294</v>
      </c>
      <c r="U1595" t="s">
        <v>7549</v>
      </c>
      <c r="V1595" t="s">
        <v>1010</v>
      </c>
      <c r="W1595" t="s">
        <v>2054</v>
      </c>
      <c r="X1595" t="s">
        <v>2055</v>
      </c>
      <c r="Y1595" t="s">
        <v>2056</v>
      </c>
      <c r="Z1595" t="s">
        <v>7296</v>
      </c>
      <c r="AA1595" t="s">
        <v>164</v>
      </c>
      <c r="AB1595" t="s">
        <v>165</v>
      </c>
      <c r="AC1595" t="s">
        <v>7297</v>
      </c>
      <c r="AD1595" t="s">
        <v>144</v>
      </c>
    </row>
    <row r="1596" spans="1:30">
      <c r="A1596" t="s">
        <v>7550</v>
      </c>
      <c r="B1596" t="s">
        <v>7550</v>
      </c>
      <c r="C1596" s="3">
        <v>332.119843</v>
      </c>
      <c r="D1596" s="3">
        <v>5097</v>
      </c>
      <c r="E1596" s="3">
        <v>797.743469</v>
      </c>
      <c r="F1596" s="3">
        <v>10844</v>
      </c>
      <c r="G1596" s="3">
        <v>198.77832</v>
      </c>
      <c r="H1596" s="3">
        <v>3271</v>
      </c>
      <c r="I1596" s="3">
        <v>88.997719</v>
      </c>
      <c r="J1596" s="3">
        <v>1482</v>
      </c>
      <c r="K1596" s="3">
        <v>46.48539</v>
      </c>
      <c r="L1596" s="3">
        <v>827</v>
      </c>
      <c r="M1596" s="3">
        <v>257.865051</v>
      </c>
      <c r="N1596">
        <v>4132</v>
      </c>
      <c r="O1596">
        <v>0.00832933720405677</v>
      </c>
      <c r="P1596">
        <v>-2.42555291013876</v>
      </c>
      <c r="Q1596" t="s">
        <v>131</v>
      </c>
      <c r="R1596" t="s">
        <v>136</v>
      </c>
      <c r="S1596" t="s">
        <v>136</v>
      </c>
      <c r="T1596" t="s">
        <v>168</v>
      </c>
      <c r="U1596" t="s">
        <v>136</v>
      </c>
      <c r="V1596" t="s">
        <v>136</v>
      </c>
      <c r="W1596" t="s">
        <v>136</v>
      </c>
      <c r="X1596" t="s">
        <v>136</v>
      </c>
      <c r="Y1596" t="s">
        <v>136</v>
      </c>
      <c r="Z1596" t="s">
        <v>136</v>
      </c>
      <c r="AA1596" t="s">
        <v>164</v>
      </c>
      <c r="AB1596" t="s">
        <v>165</v>
      </c>
      <c r="AC1596" t="s">
        <v>183</v>
      </c>
      <c r="AD1596" t="s">
        <v>176</v>
      </c>
    </row>
    <row r="1597" spans="1:30">
      <c r="A1597" t="s">
        <v>7551</v>
      </c>
      <c r="B1597" t="s">
        <v>7551</v>
      </c>
      <c r="C1597" s="3">
        <v>554.941772</v>
      </c>
      <c r="D1597" s="3">
        <v>25286</v>
      </c>
      <c r="E1597" s="3">
        <v>988.990906</v>
      </c>
      <c r="F1597" s="3">
        <v>39919</v>
      </c>
      <c r="G1597" s="3">
        <v>710.616333</v>
      </c>
      <c r="H1597" s="3">
        <v>34717</v>
      </c>
      <c r="I1597" s="3">
        <v>216.742416</v>
      </c>
      <c r="J1597" s="3">
        <v>10712</v>
      </c>
      <c r="K1597" s="3">
        <v>79.152275</v>
      </c>
      <c r="L1597" s="3">
        <v>4178</v>
      </c>
      <c r="M1597" s="3">
        <v>222.633545</v>
      </c>
      <c r="N1597">
        <v>10592</v>
      </c>
      <c r="O1597" s="16">
        <v>2.22562153811855e-5</v>
      </c>
      <c r="P1597">
        <v>-2.80479847664892</v>
      </c>
      <c r="Q1597" t="s">
        <v>131</v>
      </c>
      <c r="R1597" t="s">
        <v>136</v>
      </c>
      <c r="S1597" t="s">
        <v>136</v>
      </c>
      <c r="T1597" t="s">
        <v>136</v>
      </c>
      <c r="U1597" t="s">
        <v>136</v>
      </c>
      <c r="V1597" t="s">
        <v>136</v>
      </c>
      <c r="W1597" t="s">
        <v>136</v>
      </c>
      <c r="X1597" t="s">
        <v>136</v>
      </c>
      <c r="Y1597" t="s">
        <v>269</v>
      </c>
      <c r="Z1597" t="s">
        <v>270</v>
      </c>
      <c r="AA1597" t="s">
        <v>164</v>
      </c>
      <c r="AB1597" t="s">
        <v>165</v>
      </c>
      <c r="AC1597" t="s">
        <v>271</v>
      </c>
      <c r="AD1597" t="s">
        <v>136</v>
      </c>
    </row>
    <row r="1598" spans="1:30">
      <c r="A1598" t="s">
        <v>7552</v>
      </c>
      <c r="B1598" t="s">
        <v>7552</v>
      </c>
      <c r="C1598" s="3">
        <v>212.555573</v>
      </c>
      <c r="D1598" s="3">
        <v>10190</v>
      </c>
      <c r="E1598" s="3">
        <v>438.05661</v>
      </c>
      <c r="F1598" s="3">
        <v>18603</v>
      </c>
      <c r="G1598" s="3">
        <v>220.214966</v>
      </c>
      <c r="H1598" s="3">
        <v>11319</v>
      </c>
      <c r="I1598" s="3">
        <v>50.903557</v>
      </c>
      <c r="J1598" s="3">
        <v>2647</v>
      </c>
      <c r="K1598" s="3">
        <v>46.020226</v>
      </c>
      <c r="L1598" s="3">
        <v>2556</v>
      </c>
      <c r="M1598" s="3">
        <v>142.776154</v>
      </c>
      <c r="N1598">
        <v>7147</v>
      </c>
      <c r="O1598">
        <v>0.00100372952207751</v>
      </c>
      <c r="P1598">
        <v>-2.52919329672364</v>
      </c>
      <c r="Q1598" t="s">
        <v>131</v>
      </c>
      <c r="R1598" t="s">
        <v>136</v>
      </c>
      <c r="S1598" t="s">
        <v>136</v>
      </c>
      <c r="T1598" t="s">
        <v>7553</v>
      </c>
      <c r="U1598" t="s">
        <v>7554</v>
      </c>
      <c r="V1598" t="s">
        <v>136</v>
      </c>
      <c r="W1598" t="s">
        <v>170</v>
      </c>
      <c r="X1598" t="s">
        <v>171</v>
      </c>
      <c r="Y1598" t="s">
        <v>172</v>
      </c>
      <c r="Z1598" t="s">
        <v>7555</v>
      </c>
      <c r="AA1598" t="s">
        <v>174</v>
      </c>
      <c r="AB1598" t="s">
        <v>171</v>
      </c>
      <c r="AC1598" t="s">
        <v>175</v>
      </c>
      <c r="AD1598" t="s">
        <v>5607</v>
      </c>
    </row>
    <row r="1599" spans="1:30">
      <c r="A1599" t="s">
        <v>7556</v>
      </c>
      <c r="B1599" t="s">
        <v>7556</v>
      </c>
      <c r="C1599" s="3">
        <v>5.061362</v>
      </c>
      <c r="D1599" s="3">
        <v>116</v>
      </c>
      <c r="E1599" s="3">
        <v>28.814222</v>
      </c>
      <c r="F1599" s="3">
        <v>584</v>
      </c>
      <c r="G1599" s="3">
        <v>4.01232</v>
      </c>
      <c r="H1599" s="3">
        <v>99</v>
      </c>
      <c r="I1599" s="3">
        <v>2.000729</v>
      </c>
      <c r="J1599" s="3">
        <v>50</v>
      </c>
      <c r="K1599" s="3">
        <v>2.221984</v>
      </c>
      <c r="L1599" s="3">
        <v>59</v>
      </c>
      <c r="M1599" s="3">
        <v>1.199787</v>
      </c>
      <c r="N1599">
        <v>29</v>
      </c>
      <c r="O1599">
        <v>0.000339052762287326</v>
      </c>
      <c r="P1599">
        <v>-3.45134083537264</v>
      </c>
      <c r="Q1599" t="s">
        <v>131</v>
      </c>
      <c r="R1599" t="s">
        <v>136</v>
      </c>
      <c r="S1599" t="s">
        <v>136</v>
      </c>
      <c r="T1599" t="s">
        <v>1679</v>
      </c>
      <c r="U1599" t="s">
        <v>7557</v>
      </c>
      <c r="V1599" t="s">
        <v>4832</v>
      </c>
      <c r="W1599" t="s">
        <v>254</v>
      </c>
      <c r="X1599" t="s">
        <v>255</v>
      </c>
      <c r="Y1599" t="s">
        <v>1682</v>
      </c>
      <c r="Z1599" t="s">
        <v>7558</v>
      </c>
      <c r="AA1599" t="s">
        <v>164</v>
      </c>
      <c r="AB1599" t="s">
        <v>165</v>
      </c>
      <c r="AC1599" t="s">
        <v>7559</v>
      </c>
      <c r="AD1599" t="s">
        <v>1155</v>
      </c>
    </row>
    <row r="1600" spans="1:30">
      <c r="A1600" t="s">
        <v>7560</v>
      </c>
      <c r="B1600" t="s">
        <v>7560</v>
      </c>
      <c r="C1600" s="3">
        <v>0.984632</v>
      </c>
      <c r="D1600" s="3">
        <v>47</v>
      </c>
      <c r="E1600" s="3">
        <v>0.2523</v>
      </c>
      <c r="F1600" s="3">
        <v>11</v>
      </c>
      <c r="G1600" s="3">
        <v>0.943039</v>
      </c>
      <c r="H1600" s="3">
        <v>49</v>
      </c>
      <c r="I1600" s="3">
        <v>3.105447</v>
      </c>
      <c r="J1600" s="3">
        <v>161</v>
      </c>
      <c r="K1600" s="3">
        <v>13.40252</v>
      </c>
      <c r="L1600" s="3">
        <v>739</v>
      </c>
      <c r="M1600" s="3">
        <v>4.156655</v>
      </c>
      <c r="N1600">
        <v>207</v>
      </c>
      <c r="O1600">
        <v>0.000945417169642017</v>
      </c>
      <c r="P1600">
        <v>2.54834956591258</v>
      </c>
      <c r="Q1600" t="s">
        <v>157</v>
      </c>
      <c r="R1600" t="s">
        <v>136</v>
      </c>
      <c r="S1600" t="s">
        <v>136</v>
      </c>
      <c r="T1600" t="s">
        <v>7561</v>
      </c>
      <c r="U1600" t="s">
        <v>7562</v>
      </c>
      <c r="V1600" t="s">
        <v>1952</v>
      </c>
      <c r="W1600" t="s">
        <v>872</v>
      </c>
      <c r="X1600" t="s">
        <v>873</v>
      </c>
      <c r="Y1600" t="s">
        <v>7563</v>
      </c>
      <c r="Z1600" t="s">
        <v>7564</v>
      </c>
      <c r="AA1600" t="s">
        <v>686</v>
      </c>
      <c r="AB1600" t="s">
        <v>219</v>
      </c>
      <c r="AC1600" t="s">
        <v>7565</v>
      </c>
      <c r="AD1600" t="s">
        <v>7566</v>
      </c>
    </row>
    <row r="1601" spans="1:30">
      <c r="A1601" t="s">
        <v>7567</v>
      </c>
      <c r="B1601" t="s">
        <v>7567</v>
      </c>
      <c r="C1601" s="3">
        <v>16.214018</v>
      </c>
      <c r="D1601" s="3">
        <v>1152</v>
      </c>
      <c r="E1601" s="3">
        <v>23.499933</v>
      </c>
      <c r="F1601" s="3">
        <v>1479</v>
      </c>
      <c r="G1601" s="3">
        <v>16.790541</v>
      </c>
      <c r="H1601" s="3">
        <v>1279</v>
      </c>
      <c r="I1601" s="3">
        <v>6.241008</v>
      </c>
      <c r="J1601" s="3">
        <v>481</v>
      </c>
      <c r="K1601" s="3">
        <v>4.515427</v>
      </c>
      <c r="L1601" s="3">
        <v>372</v>
      </c>
      <c r="M1601" s="3">
        <v>5.120159</v>
      </c>
      <c r="N1601">
        <v>380</v>
      </c>
      <c r="O1601" s="16">
        <v>2.18981127770663e-6</v>
      </c>
      <c r="P1601">
        <v>-2.54973430782812</v>
      </c>
      <c r="Q1601" t="s">
        <v>131</v>
      </c>
      <c r="R1601" t="s">
        <v>136</v>
      </c>
      <c r="S1601" t="s">
        <v>136</v>
      </c>
      <c r="T1601" t="s">
        <v>3805</v>
      </c>
      <c r="U1601" t="s">
        <v>7568</v>
      </c>
      <c r="V1601" t="s">
        <v>136</v>
      </c>
      <c r="W1601" t="s">
        <v>186</v>
      </c>
      <c r="X1601" t="s">
        <v>187</v>
      </c>
      <c r="Y1601" t="s">
        <v>7569</v>
      </c>
      <c r="Z1601" t="s">
        <v>136</v>
      </c>
      <c r="AA1601" t="s">
        <v>164</v>
      </c>
      <c r="AB1601" t="s">
        <v>165</v>
      </c>
      <c r="AC1601" t="s">
        <v>7570</v>
      </c>
      <c r="AD1601" t="s">
        <v>3288</v>
      </c>
    </row>
    <row r="1602" spans="1:30">
      <c r="A1602" t="s">
        <v>7571</v>
      </c>
      <c r="B1602" t="s">
        <v>7571</v>
      </c>
      <c r="C1602" s="3">
        <v>7.359385</v>
      </c>
      <c r="D1602" s="3">
        <v>259</v>
      </c>
      <c r="E1602" s="3">
        <v>10.529978</v>
      </c>
      <c r="F1602" s="3">
        <v>328</v>
      </c>
      <c r="G1602" s="3">
        <v>6.623002</v>
      </c>
      <c r="H1602" s="3">
        <v>250</v>
      </c>
      <c r="I1602" s="3">
        <v>1.617008</v>
      </c>
      <c r="J1602" s="3">
        <v>62</v>
      </c>
      <c r="K1602" s="3">
        <v>1.051544</v>
      </c>
      <c r="L1602" s="3">
        <v>43</v>
      </c>
      <c r="M1602" s="3">
        <v>3.165806</v>
      </c>
      <c r="N1602">
        <v>117</v>
      </c>
      <c r="O1602">
        <v>0.000121523901230691</v>
      </c>
      <c r="P1602">
        <v>-2.69740245299046</v>
      </c>
      <c r="Q1602" t="s">
        <v>131</v>
      </c>
      <c r="R1602" t="s">
        <v>136</v>
      </c>
      <c r="S1602" t="s">
        <v>136</v>
      </c>
      <c r="T1602" t="s">
        <v>136</v>
      </c>
      <c r="U1602" t="s">
        <v>136</v>
      </c>
      <c r="V1602" t="s">
        <v>136</v>
      </c>
      <c r="W1602" t="s">
        <v>136</v>
      </c>
      <c r="X1602" t="s">
        <v>136</v>
      </c>
      <c r="Y1602" t="s">
        <v>6074</v>
      </c>
      <c r="Z1602" t="s">
        <v>136</v>
      </c>
      <c r="AA1602" t="s">
        <v>164</v>
      </c>
      <c r="AB1602" t="s">
        <v>165</v>
      </c>
      <c r="AC1602" t="s">
        <v>7572</v>
      </c>
      <c r="AD1602" t="s">
        <v>136</v>
      </c>
    </row>
    <row r="1603" spans="1:30">
      <c r="A1603" t="s">
        <v>7573</v>
      </c>
      <c r="B1603" t="s">
        <v>7573</v>
      </c>
      <c r="C1603" s="3">
        <v>0</v>
      </c>
      <c r="D1603" s="3">
        <v>0</v>
      </c>
      <c r="E1603" s="3">
        <v>0</v>
      </c>
      <c r="F1603" s="3">
        <v>0</v>
      </c>
      <c r="G1603" s="3">
        <v>0</v>
      </c>
      <c r="H1603" s="3">
        <v>0</v>
      </c>
      <c r="I1603" s="3">
        <v>1.108151</v>
      </c>
      <c r="J1603" s="3">
        <v>89</v>
      </c>
      <c r="K1603" s="3">
        <v>0.879409</v>
      </c>
      <c r="L1603" s="3">
        <v>75</v>
      </c>
      <c r="M1603" s="3">
        <v>0.490259</v>
      </c>
      <c r="N1603">
        <v>38</v>
      </c>
      <c r="O1603" s="16">
        <v>1.31626432537863e-6</v>
      </c>
      <c r="P1603">
        <v>6.10794711304965</v>
      </c>
      <c r="Q1603" t="s">
        <v>157</v>
      </c>
      <c r="R1603" t="s">
        <v>1427</v>
      </c>
      <c r="S1603" t="s">
        <v>538</v>
      </c>
      <c r="T1603" t="s">
        <v>7574</v>
      </c>
      <c r="U1603" t="s">
        <v>7575</v>
      </c>
      <c r="V1603" t="s">
        <v>3292</v>
      </c>
      <c r="W1603" t="s">
        <v>1427</v>
      </c>
      <c r="X1603" t="s">
        <v>538</v>
      </c>
      <c r="Y1603" t="s">
        <v>1430</v>
      </c>
      <c r="Z1603" t="s">
        <v>7576</v>
      </c>
      <c r="AA1603" t="s">
        <v>43</v>
      </c>
      <c r="AB1603" t="s">
        <v>538</v>
      </c>
      <c r="AC1603" t="s">
        <v>7577</v>
      </c>
      <c r="AD1603" t="s">
        <v>7578</v>
      </c>
    </row>
    <row r="1604" spans="1:30">
      <c r="A1604" t="s">
        <v>7579</v>
      </c>
      <c r="B1604" t="s">
        <v>7579</v>
      </c>
      <c r="C1604" s="3">
        <v>1.197429</v>
      </c>
      <c r="D1604" s="3">
        <v>74</v>
      </c>
      <c r="E1604" s="3">
        <v>0.054855</v>
      </c>
      <c r="F1604" s="3">
        <v>3</v>
      </c>
      <c r="G1604" s="3">
        <v>0.474761</v>
      </c>
      <c r="H1604" s="3">
        <v>32</v>
      </c>
      <c r="I1604" s="3">
        <v>9.960943</v>
      </c>
      <c r="J1604" s="3">
        <v>667</v>
      </c>
      <c r="K1604" s="3">
        <v>5.213802</v>
      </c>
      <c r="L1604" s="3">
        <v>373</v>
      </c>
      <c r="M1604" s="3">
        <v>2.045243</v>
      </c>
      <c r="N1604">
        <v>132</v>
      </c>
      <c r="O1604">
        <v>0.00419555789336841</v>
      </c>
      <c r="P1604">
        <v>2.5965053468642</v>
      </c>
      <c r="Q1604" t="s">
        <v>157</v>
      </c>
      <c r="R1604" t="s">
        <v>366</v>
      </c>
      <c r="S1604" t="s">
        <v>367</v>
      </c>
      <c r="T1604" t="s">
        <v>7580</v>
      </c>
      <c r="U1604" t="s">
        <v>7581</v>
      </c>
      <c r="V1604" t="s">
        <v>136</v>
      </c>
      <c r="W1604" t="s">
        <v>254</v>
      </c>
      <c r="X1604" t="s">
        <v>255</v>
      </c>
      <c r="Y1604" t="s">
        <v>1750</v>
      </c>
      <c r="Z1604" t="s">
        <v>7582</v>
      </c>
      <c r="AA1604" t="s">
        <v>374</v>
      </c>
      <c r="AB1604" t="s">
        <v>367</v>
      </c>
      <c r="AC1604" t="s">
        <v>7583</v>
      </c>
      <c r="AD1604" t="s">
        <v>7584</v>
      </c>
    </row>
    <row r="1605" spans="1:30">
      <c r="A1605" t="s">
        <v>7585</v>
      </c>
      <c r="B1605" t="s">
        <v>136</v>
      </c>
      <c r="C1605" s="3">
        <v>2.827032</v>
      </c>
      <c r="D1605" s="3">
        <v>75</v>
      </c>
      <c r="E1605" s="3">
        <v>3.21844799999999</v>
      </c>
      <c r="F1605" s="3">
        <v>75</v>
      </c>
      <c r="G1605" s="3">
        <v>6.400947</v>
      </c>
      <c r="H1605" s="3">
        <v>182</v>
      </c>
      <c r="I1605" s="3">
        <v>1.311982</v>
      </c>
      <c r="J1605" s="3">
        <v>39</v>
      </c>
      <c r="K1605" s="3">
        <v>0.777536999999999</v>
      </c>
      <c r="L1605" s="3">
        <v>25</v>
      </c>
      <c r="M1605" s="3">
        <v>1.448348</v>
      </c>
      <c r="N1605">
        <v>40</v>
      </c>
      <c r="O1605">
        <v>0.000167437852903852</v>
      </c>
      <c r="P1605">
        <v>-2.34882939841584</v>
      </c>
      <c r="Q1605" t="s">
        <v>131</v>
      </c>
      <c r="R1605" t="s">
        <v>136</v>
      </c>
      <c r="S1605" t="s">
        <v>136</v>
      </c>
      <c r="T1605" t="s">
        <v>136</v>
      </c>
      <c r="U1605" t="s">
        <v>136</v>
      </c>
      <c r="V1605" t="s">
        <v>136</v>
      </c>
      <c r="W1605" t="s">
        <v>136</v>
      </c>
      <c r="X1605" t="s">
        <v>136</v>
      </c>
      <c r="Y1605" t="s">
        <v>136</v>
      </c>
      <c r="Z1605" t="s">
        <v>136</v>
      </c>
      <c r="AA1605" t="s">
        <v>136</v>
      </c>
      <c r="AB1605" t="s">
        <v>136</v>
      </c>
      <c r="AC1605" t="s">
        <v>136</v>
      </c>
      <c r="AD1605" t="s">
        <v>136</v>
      </c>
    </row>
    <row r="1606" spans="1:30">
      <c r="A1606" t="s">
        <v>7586</v>
      </c>
      <c r="B1606" t="s">
        <v>136</v>
      </c>
      <c r="C1606" s="3">
        <v>1.623023</v>
      </c>
      <c r="D1606" s="3">
        <v>35</v>
      </c>
      <c r="E1606" s="3">
        <v>4.558196</v>
      </c>
      <c r="F1606" s="3">
        <v>83</v>
      </c>
      <c r="G1606" s="3">
        <v>4.650873</v>
      </c>
      <c r="H1606" s="3">
        <v>102</v>
      </c>
      <c r="I1606" s="3">
        <v>0</v>
      </c>
      <c r="J1606" s="3">
        <v>0</v>
      </c>
      <c r="K1606" s="3">
        <v>0.238481</v>
      </c>
      <c r="L1606" s="3">
        <v>6</v>
      </c>
      <c r="M1606" s="3">
        <v>0.071094</v>
      </c>
      <c r="N1606">
        <v>2</v>
      </c>
      <c r="O1606" s="16">
        <v>6.05095287218314e-7</v>
      </c>
      <c r="P1606">
        <v>-4.99493137083606</v>
      </c>
      <c r="Q1606" t="s">
        <v>131</v>
      </c>
      <c r="R1606" t="s">
        <v>136</v>
      </c>
      <c r="S1606" t="s">
        <v>136</v>
      </c>
      <c r="T1606" t="s">
        <v>136</v>
      </c>
      <c r="U1606" t="s">
        <v>136</v>
      </c>
      <c r="V1606" t="s">
        <v>136</v>
      </c>
      <c r="W1606" t="s">
        <v>136</v>
      </c>
      <c r="X1606" t="s">
        <v>136</v>
      </c>
      <c r="Y1606" t="s">
        <v>136</v>
      </c>
      <c r="Z1606" t="s">
        <v>136</v>
      </c>
      <c r="AA1606" t="s">
        <v>136</v>
      </c>
      <c r="AB1606" t="s">
        <v>136</v>
      </c>
      <c r="AC1606" t="s">
        <v>136</v>
      </c>
      <c r="AD1606" t="s">
        <v>136</v>
      </c>
    </row>
    <row r="1607" spans="1:30">
      <c r="A1607" t="s">
        <v>7587</v>
      </c>
      <c r="B1607" t="s">
        <v>7587</v>
      </c>
      <c r="C1607" s="3">
        <v>196.293091</v>
      </c>
      <c r="D1607" s="3">
        <v>9887</v>
      </c>
      <c r="E1607" s="3">
        <v>296.794098</v>
      </c>
      <c r="F1607" s="3">
        <v>13242</v>
      </c>
      <c r="G1607" s="3">
        <v>142.669983</v>
      </c>
      <c r="H1607" s="3">
        <v>7705</v>
      </c>
      <c r="I1607" s="3">
        <v>20.784199</v>
      </c>
      <c r="J1607" s="3">
        <v>1136</v>
      </c>
      <c r="K1607" s="3">
        <v>4.720784</v>
      </c>
      <c r="L1607" s="3">
        <v>276</v>
      </c>
      <c r="M1607" s="3">
        <v>20.522911</v>
      </c>
      <c r="N1607">
        <v>1080</v>
      </c>
      <c r="O1607" s="16">
        <v>2.64084827615856e-9</v>
      </c>
      <c r="P1607">
        <v>-4.34295767771835</v>
      </c>
      <c r="Q1607" t="s">
        <v>131</v>
      </c>
      <c r="R1607" t="s">
        <v>232</v>
      </c>
      <c r="S1607" t="s">
        <v>233</v>
      </c>
      <c r="T1607" t="s">
        <v>7588</v>
      </c>
      <c r="U1607" t="s">
        <v>7589</v>
      </c>
      <c r="V1607" t="s">
        <v>1572</v>
      </c>
      <c r="W1607" t="s">
        <v>232</v>
      </c>
      <c r="X1607" t="s">
        <v>233</v>
      </c>
      <c r="Y1607" t="s">
        <v>7590</v>
      </c>
      <c r="Z1607" t="s">
        <v>7591</v>
      </c>
      <c r="AA1607" t="s">
        <v>237</v>
      </c>
      <c r="AB1607" t="s">
        <v>233</v>
      </c>
      <c r="AC1607" t="s">
        <v>313</v>
      </c>
      <c r="AD1607" t="s">
        <v>7592</v>
      </c>
    </row>
    <row r="1608" spans="1:30">
      <c r="A1608" t="s">
        <v>7593</v>
      </c>
      <c r="B1608" t="s">
        <v>7593</v>
      </c>
      <c r="C1608" s="3">
        <v>0.602595</v>
      </c>
      <c r="D1608" s="3">
        <v>40</v>
      </c>
      <c r="E1608" s="3">
        <v>0</v>
      </c>
      <c r="F1608" s="3">
        <v>0</v>
      </c>
      <c r="G1608" s="3">
        <v>0.85459</v>
      </c>
      <c r="H1608" s="3">
        <v>61</v>
      </c>
      <c r="I1608" s="3">
        <v>30.180748</v>
      </c>
      <c r="J1608" s="3">
        <v>2154</v>
      </c>
      <c r="K1608" s="3">
        <v>173.268555</v>
      </c>
      <c r="L1608" s="3">
        <v>13204</v>
      </c>
      <c r="M1608" s="3">
        <v>12.027471</v>
      </c>
      <c r="N1608">
        <v>827</v>
      </c>
      <c r="O1608" s="16">
        <v>4.37239742437076e-7</v>
      </c>
      <c r="P1608">
        <v>5.65921064373707</v>
      </c>
      <c r="Q1608" t="s">
        <v>157</v>
      </c>
      <c r="R1608" t="s">
        <v>241</v>
      </c>
      <c r="S1608" t="s">
        <v>242</v>
      </c>
      <c r="T1608" t="s">
        <v>3724</v>
      </c>
      <c r="U1608" t="s">
        <v>7594</v>
      </c>
      <c r="V1608" t="s">
        <v>735</v>
      </c>
      <c r="W1608" t="s">
        <v>241</v>
      </c>
      <c r="X1608" t="s">
        <v>242</v>
      </c>
      <c r="Y1608" t="s">
        <v>1867</v>
      </c>
      <c r="Z1608" t="s">
        <v>3726</v>
      </c>
      <c r="AA1608" t="s">
        <v>248</v>
      </c>
      <c r="AB1608" t="s">
        <v>242</v>
      </c>
      <c r="AC1608" t="s">
        <v>3727</v>
      </c>
      <c r="AD1608" t="s">
        <v>1520</v>
      </c>
    </row>
    <row r="1609" spans="1:30">
      <c r="A1609" t="s">
        <v>7595</v>
      </c>
      <c r="B1609" t="s">
        <v>7595</v>
      </c>
      <c r="C1609" s="3">
        <v>0.060236</v>
      </c>
      <c r="D1609" s="3">
        <v>5</v>
      </c>
      <c r="E1609" s="3">
        <v>0</v>
      </c>
      <c r="F1609" s="3">
        <v>0</v>
      </c>
      <c r="G1609" s="3">
        <v>0.073648</v>
      </c>
      <c r="H1609" s="3">
        <v>6</v>
      </c>
      <c r="I1609" s="3">
        <v>0.577067</v>
      </c>
      <c r="J1609" s="3">
        <v>48</v>
      </c>
      <c r="K1609" s="3">
        <v>0.733077</v>
      </c>
      <c r="L1609" s="3">
        <v>65</v>
      </c>
      <c r="M1609" s="3">
        <v>0.349769</v>
      </c>
      <c r="N1609">
        <v>28</v>
      </c>
      <c r="O1609">
        <v>0.00599137825096204</v>
      </c>
      <c r="P1609">
        <v>2.72590648268551</v>
      </c>
      <c r="Q1609" t="s">
        <v>157</v>
      </c>
      <c r="R1609" t="s">
        <v>190</v>
      </c>
      <c r="S1609" t="s">
        <v>191</v>
      </c>
      <c r="T1609" t="s">
        <v>1879</v>
      </c>
      <c r="U1609" t="s">
        <v>7596</v>
      </c>
      <c r="V1609" t="s">
        <v>370</v>
      </c>
      <c r="W1609" t="s">
        <v>371</v>
      </c>
      <c r="X1609" t="s">
        <v>293</v>
      </c>
      <c r="Y1609" t="s">
        <v>448</v>
      </c>
      <c r="Z1609" t="s">
        <v>7597</v>
      </c>
      <c r="AA1609" t="s">
        <v>374</v>
      </c>
      <c r="AB1609" t="s">
        <v>367</v>
      </c>
      <c r="AC1609" t="s">
        <v>7598</v>
      </c>
      <c r="AD1609" t="s">
        <v>1883</v>
      </c>
    </row>
    <row r="1610" spans="1:30">
      <c r="A1610" t="s">
        <v>7599</v>
      </c>
      <c r="B1610" t="s">
        <v>7599</v>
      </c>
      <c r="C1610" s="3">
        <v>0.504516</v>
      </c>
      <c r="D1610" s="3">
        <v>86</v>
      </c>
      <c r="E1610" s="3">
        <v>0.18826</v>
      </c>
      <c r="F1610" s="3">
        <v>29</v>
      </c>
      <c r="G1610" s="3">
        <v>0.718372</v>
      </c>
      <c r="H1610" s="3">
        <v>131</v>
      </c>
      <c r="I1610" s="3">
        <v>7.335226</v>
      </c>
      <c r="J1610" s="3">
        <v>1346</v>
      </c>
      <c r="K1610" s="3">
        <v>8.786629</v>
      </c>
      <c r="L1610" s="3">
        <v>1722</v>
      </c>
      <c r="M1610" s="3">
        <v>3.301678</v>
      </c>
      <c r="N1610">
        <v>584</v>
      </c>
      <c r="O1610" s="16">
        <v>4.14006418905789e-8</v>
      </c>
      <c r="P1610">
        <v>3.09261209361848</v>
      </c>
      <c r="Q1610" t="s">
        <v>157</v>
      </c>
      <c r="R1610" t="s">
        <v>186</v>
      </c>
      <c r="S1610" t="s">
        <v>187</v>
      </c>
      <c r="T1610" t="s">
        <v>7600</v>
      </c>
      <c r="U1610" t="s">
        <v>7601</v>
      </c>
      <c r="V1610" t="s">
        <v>136</v>
      </c>
      <c r="W1610" t="s">
        <v>1174</v>
      </c>
      <c r="X1610" t="s">
        <v>1175</v>
      </c>
      <c r="Y1610" t="s">
        <v>7602</v>
      </c>
      <c r="Z1610" t="s">
        <v>136</v>
      </c>
      <c r="AA1610" t="s">
        <v>209</v>
      </c>
      <c r="AB1610" t="s">
        <v>187</v>
      </c>
      <c r="AC1610" t="s">
        <v>7603</v>
      </c>
      <c r="AD1610" t="s">
        <v>7604</v>
      </c>
    </row>
    <row r="1611" spans="1:30">
      <c r="A1611" t="s">
        <v>7605</v>
      </c>
      <c r="B1611" t="s">
        <v>7605</v>
      </c>
      <c r="C1611" s="3">
        <v>1.55035</v>
      </c>
      <c r="D1611" s="3">
        <v>83</v>
      </c>
      <c r="E1611" s="3">
        <v>0.271842</v>
      </c>
      <c r="F1611" s="3">
        <v>13</v>
      </c>
      <c r="G1611" s="3">
        <v>1.600028</v>
      </c>
      <c r="H1611" s="3">
        <v>92</v>
      </c>
      <c r="I1611" s="3">
        <v>9.786837</v>
      </c>
      <c r="J1611" s="3">
        <v>564</v>
      </c>
      <c r="K1611" s="3">
        <v>5.445291</v>
      </c>
      <c r="L1611" s="3">
        <v>335</v>
      </c>
      <c r="M1611" s="3">
        <v>6.698067</v>
      </c>
      <c r="N1611">
        <v>372</v>
      </c>
      <c r="O1611">
        <v>0.000709303221883165</v>
      </c>
      <c r="P1611">
        <v>2.07122313863128</v>
      </c>
      <c r="Q1611" t="s">
        <v>157</v>
      </c>
      <c r="R1611" t="s">
        <v>136</v>
      </c>
      <c r="S1611" t="s">
        <v>136</v>
      </c>
      <c r="T1611" t="s">
        <v>1885</v>
      </c>
      <c r="U1611" t="s">
        <v>136</v>
      </c>
      <c r="V1611" t="s">
        <v>136</v>
      </c>
      <c r="W1611" t="s">
        <v>838</v>
      </c>
      <c r="X1611" t="s">
        <v>839</v>
      </c>
      <c r="Y1611" t="s">
        <v>840</v>
      </c>
      <c r="Z1611" t="s">
        <v>136</v>
      </c>
      <c r="AA1611" t="s">
        <v>164</v>
      </c>
      <c r="AB1611" t="s">
        <v>165</v>
      </c>
      <c r="AC1611" t="s">
        <v>7606</v>
      </c>
      <c r="AD1611" t="s">
        <v>1887</v>
      </c>
    </row>
    <row r="1612" spans="1:30">
      <c r="A1612" t="s">
        <v>7607</v>
      </c>
      <c r="B1612" t="s">
        <v>7607</v>
      </c>
      <c r="C1612" s="3">
        <v>0</v>
      </c>
      <c r="D1612" s="3">
        <v>0</v>
      </c>
      <c r="E1612" s="3">
        <v>0.043586</v>
      </c>
      <c r="F1612" s="3">
        <v>1</v>
      </c>
      <c r="G1612" s="3">
        <v>0</v>
      </c>
      <c r="H1612" s="3">
        <v>0</v>
      </c>
      <c r="I1612" s="3">
        <v>1.335773</v>
      </c>
      <c r="J1612" s="3">
        <v>30</v>
      </c>
      <c r="K1612" s="3">
        <v>2.360184</v>
      </c>
      <c r="L1612" s="3">
        <v>56</v>
      </c>
      <c r="M1612" s="3">
        <v>1.417637</v>
      </c>
      <c r="N1612">
        <v>30</v>
      </c>
      <c r="O1612">
        <v>0.000232706183235153</v>
      </c>
      <c r="P1612">
        <v>4.49452968241071</v>
      </c>
      <c r="Q1612" t="s">
        <v>157</v>
      </c>
      <c r="R1612" t="s">
        <v>190</v>
      </c>
      <c r="S1612" t="s">
        <v>191</v>
      </c>
      <c r="T1612" t="s">
        <v>178</v>
      </c>
      <c r="U1612" t="s">
        <v>7608</v>
      </c>
      <c r="V1612" t="s">
        <v>136</v>
      </c>
      <c r="W1612" t="s">
        <v>136</v>
      </c>
      <c r="X1612" t="s">
        <v>136</v>
      </c>
      <c r="Y1612" t="s">
        <v>181</v>
      </c>
      <c r="Z1612" t="s">
        <v>5369</v>
      </c>
      <c r="AA1612" t="s">
        <v>164</v>
      </c>
      <c r="AB1612" t="s">
        <v>165</v>
      </c>
      <c r="AC1612" t="s">
        <v>7609</v>
      </c>
      <c r="AD1612" t="s">
        <v>184</v>
      </c>
    </row>
    <row r="1613" spans="1:30">
      <c r="A1613" t="s">
        <v>7610</v>
      </c>
      <c r="B1613" t="s">
        <v>7610</v>
      </c>
      <c r="C1613" s="3">
        <v>3.045523</v>
      </c>
      <c r="D1613" s="3">
        <v>76</v>
      </c>
      <c r="E1613" s="3">
        <v>18.579477</v>
      </c>
      <c r="F1613" s="3">
        <v>409</v>
      </c>
      <c r="G1613" s="3">
        <v>1.638145</v>
      </c>
      <c r="H1613" s="3">
        <v>44</v>
      </c>
      <c r="I1613" s="3">
        <v>0</v>
      </c>
      <c r="J1613" s="3">
        <v>0</v>
      </c>
      <c r="K1613" s="3">
        <v>0.068597</v>
      </c>
      <c r="L1613" s="3">
        <v>2</v>
      </c>
      <c r="M1613" s="3">
        <v>0</v>
      </c>
      <c r="N1613">
        <v>0</v>
      </c>
      <c r="O1613" s="16">
        <v>6.36104848063153e-10</v>
      </c>
      <c r="P1613">
        <v>-7.2208855270858</v>
      </c>
      <c r="Q1613" t="s">
        <v>131</v>
      </c>
      <c r="R1613" t="s">
        <v>136</v>
      </c>
      <c r="S1613" t="s">
        <v>136</v>
      </c>
      <c r="T1613" t="s">
        <v>136</v>
      </c>
      <c r="U1613" t="s">
        <v>136</v>
      </c>
      <c r="V1613" t="s">
        <v>136</v>
      </c>
      <c r="W1613" t="s">
        <v>136</v>
      </c>
      <c r="X1613" t="s">
        <v>136</v>
      </c>
      <c r="Y1613" t="s">
        <v>136</v>
      </c>
      <c r="Z1613" t="s">
        <v>136</v>
      </c>
      <c r="AA1613" t="s">
        <v>164</v>
      </c>
      <c r="AB1613" t="s">
        <v>165</v>
      </c>
      <c r="AC1613" t="s">
        <v>7611</v>
      </c>
      <c r="AD1613" t="s">
        <v>136</v>
      </c>
    </row>
    <row r="1614" spans="1:30">
      <c r="A1614" t="s">
        <v>7612</v>
      </c>
      <c r="B1614" t="s">
        <v>7612</v>
      </c>
      <c r="C1614" s="3">
        <v>20.961763</v>
      </c>
      <c r="D1614" s="3">
        <v>478</v>
      </c>
      <c r="E1614" s="3">
        <v>36.556389</v>
      </c>
      <c r="F1614" s="3">
        <v>738</v>
      </c>
      <c r="G1614" s="3">
        <v>15.797964</v>
      </c>
      <c r="H1614" s="3">
        <v>386</v>
      </c>
      <c r="I1614" s="3">
        <v>7.654068</v>
      </c>
      <c r="J1614" s="3">
        <v>190</v>
      </c>
      <c r="K1614" s="3">
        <v>3.470111</v>
      </c>
      <c r="L1614" s="3">
        <v>92</v>
      </c>
      <c r="M1614" s="3">
        <v>10.313245</v>
      </c>
      <c r="N1614">
        <v>246</v>
      </c>
      <c r="O1614">
        <v>0.000849757975808638</v>
      </c>
      <c r="P1614">
        <v>-2.47127838137352</v>
      </c>
      <c r="Q1614" t="s">
        <v>131</v>
      </c>
      <c r="R1614" t="s">
        <v>136</v>
      </c>
      <c r="S1614" t="s">
        <v>136</v>
      </c>
      <c r="T1614" t="s">
        <v>136</v>
      </c>
      <c r="U1614" t="s">
        <v>136</v>
      </c>
      <c r="V1614" t="s">
        <v>136</v>
      </c>
      <c r="W1614" t="s">
        <v>136</v>
      </c>
      <c r="X1614" t="s">
        <v>136</v>
      </c>
      <c r="Y1614" t="s">
        <v>826</v>
      </c>
      <c r="Z1614" t="s">
        <v>7613</v>
      </c>
      <c r="AA1614" t="s">
        <v>85</v>
      </c>
      <c r="AB1614" t="s">
        <v>342</v>
      </c>
      <c r="AC1614" t="s">
        <v>7614</v>
      </c>
      <c r="AD1614" t="s">
        <v>136</v>
      </c>
    </row>
    <row r="1615" spans="1:30">
      <c r="A1615" t="s">
        <v>7615</v>
      </c>
      <c r="B1615" t="s">
        <v>7615</v>
      </c>
      <c r="C1615" s="3">
        <v>0.139822</v>
      </c>
      <c r="D1615" s="3">
        <v>7</v>
      </c>
      <c r="E1615" s="3">
        <v>0</v>
      </c>
      <c r="F1615" s="3">
        <v>0</v>
      </c>
      <c r="G1615" s="3">
        <v>0.114262</v>
      </c>
      <c r="H1615" s="3">
        <v>7</v>
      </c>
      <c r="I1615" s="3">
        <v>1.038345</v>
      </c>
      <c r="J1615" s="3">
        <v>57</v>
      </c>
      <c r="K1615" s="3">
        <v>0.989619</v>
      </c>
      <c r="L1615" s="3">
        <v>58</v>
      </c>
      <c r="M1615" s="3">
        <v>0.664212</v>
      </c>
      <c r="N1615">
        <v>35</v>
      </c>
      <c r="O1615">
        <v>0.007683687001615</v>
      </c>
      <c r="P1615">
        <v>2.53917736684561</v>
      </c>
      <c r="Q1615" t="s">
        <v>157</v>
      </c>
      <c r="R1615" t="s">
        <v>136</v>
      </c>
      <c r="S1615" t="s">
        <v>136</v>
      </c>
      <c r="T1615" t="s">
        <v>2110</v>
      </c>
      <c r="U1615" t="s">
        <v>136</v>
      </c>
      <c r="V1615" t="s">
        <v>136</v>
      </c>
      <c r="W1615" t="s">
        <v>254</v>
      </c>
      <c r="X1615" t="s">
        <v>255</v>
      </c>
      <c r="Y1615" t="s">
        <v>1815</v>
      </c>
      <c r="Z1615" t="s">
        <v>7616</v>
      </c>
      <c r="AA1615" t="s">
        <v>164</v>
      </c>
      <c r="AB1615" t="s">
        <v>165</v>
      </c>
      <c r="AC1615" t="s">
        <v>313</v>
      </c>
      <c r="AD1615" t="s">
        <v>2113</v>
      </c>
    </row>
    <row r="1616" spans="1:30">
      <c r="A1616" t="s">
        <v>7617</v>
      </c>
      <c r="B1616" t="s">
        <v>7617</v>
      </c>
      <c r="C1616" s="3">
        <v>6.438835</v>
      </c>
      <c r="D1616" s="3">
        <v>187</v>
      </c>
      <c r="E1616" s="3">
        <v>7.148294</v>
      </c>
      <c r="F1616" s="3">
        <v>183</v>
      </c>
      <c r="G1616" s="3">
        <v>3.870697</v>
      </c>
      <c r="H1616" s="3">
        <v>120</v>
      </c>
      <c r="I1616" s="3">
        <v>3.49995</v>
      </c>
      <c r="J1616" s="3">
        <v>110</v>
      </c>
      <c r="K1616" s="3">
        <v>1.273066</v>
      </c>
      <c r="L1616" s="3">
        <v>43</v>
      </c>
      <c r="M1616" s="3">
        <v>1.462796</v>
      </c>
      <c r="N1616">
        <v>45</v>
      </c>
      <c r="O1616">
        <v>0.00184565550381635</v>
      </c>
      <c r="P1616">
        <v>-2.1701411938075</v>
      </c>
      <c r="Q1616" t="s">
        <v>131</v>
      </c>
      <c r="R1616" t="s">
        <v>1151</v>
      </c>
      <c r="S1616" t="s">
        <v>1152</v>
      </c>
      <c r="T1616" t="s">
        <v>2851</v>
      </c>
      <c r="U1616" t="s">
        <v>7618</v>
      </c>
      <c r="V1616" t="s">
        <v>136</v>
      </c>
      <c r="W1616" t="s">
        <v>254</v>
      </c>
      <c r="X1616" t="s">
        <v>255</v>
      </c>
      <c r="Y1616" t="s">
        <v>7619</v>
      </c>
      <c r="Z1616" t="s">
        <v>7620</v>
      </c>
      <c r="AA1616" t="s">
        <v>164</v>
      </c>
      <c r="AB1616" t="s">
        <v>165</v>
      </c>
      <c r="AC1616" t="s">
        <v>7621</v>
      </c>
      <c r="AD1616" t="s">
        <v>144</v>
      </c>
    </row>
    <row r="1617" spans="1:30">
      <c r="A1617" t="s">
        <v>7622</v>
      </c>
      <c r="B1617" t="s">
        <v>136</v>
      </c>
      <c r="C1617" s="3">
        <v>0.460722</v>
      </c>
      <c r="D1617" s="3">
        <v>12</v>
      </c>
      <c r="E1617" s="3">
        <v>0</v>
      </c>
      <c r="F1617" s="3">
        <v>0</v>
      </c>
      <c r="G1617" s="3">
        <v>0</v>
      </c>
      <c r="H1617" s="3">
        <v>0</v>
      </c>
      <c r="I1617" s="3">
        <v>4.134608</v>
      </c>
      <c r="J1617" s="3">
        <v>113</v>
      </c>
      <c r="K1617" s="3">
        <v>6.124751</v>
      </c>
      <c r="L1617" s="3">
        <v>178</v>
      </c>
      <c r="M1617" s="3">
        <v>1.884009</v>
      </c>
      <c r="N1617">
        <v>50</v>
      </c>
      <c r="O1617">
        <v>0.00366406832010038</v>
      </c>
      <c r="P1617">
        <v>3.50002378755849</v>
      </c>
      <c r="Q1617" t="s">
        <v>157</v>
      </c>
      <c r="R1617" t="s">
        <v>254</v>
      </c>
      <c r="S1617" t="s">
        <v>255</v>
      </c>
      <c r="T1617" t="s">
        <v>1229</v>
      </c>
      <c r="U1617" t="s">
        <v>136</v>
      </c>
      <c r="V1617" t="s">
        <v>136</v>
      </c>
      <c r="W1617" t="s">
        <v>7623</v>
      </c>
      <c r="X1617" t="s">
        <v>7624</v>
      </c>
      <c r="Y1617" t="s">
        <v>7625</v>
      </c>
      <c r="Z1617" t="s">
        <v>136</v>
      </c>
      <c r="AA1617" t="s">
        <v>136</v>
      </c>
      <c r="AB1617" t="s">
        <v>136</v>
      </c>
      <c r="AC1617" t="s">
        <v>7626</v>
      </c>
      <c r="AD1617" t="s">
        <v>1233</v>
      </c>
    </row>
    <row r="1618" spans="1:30">
      <c r="A1618" t="s">
        <v>7627</v>
      </c>
      <c r="B1618" t="s">
        <v>7627</v>
      </c>
      <c r="C1618" s="3">
        <v>0.07326</v>
      </c>
      <c r="D1618" s="3">
        <v>5</v>
      </c>
      <c r="E1618" s="3">
        <v>0</v>
      </c>
      <c r="F1618" s="3">
        <v>0</v>
      </c>
      <c r="G1618" s="3">
        <v>0.11406</v>
      </c>
      <c r="H1618" s="3">
        <v>7</v>
      </c>
      <c r="I1618" s="3">
        <v>1.3359</v>
      </c>
      <c r="J1618" s="3">
        <v>83</v>
      </c>
      <c r="K1618" s="3">
        <v>0.800795</v>
      </c>
      <c r="L1618" s="3">
        <v>54</v>
      </c>
      <c r="M1618" s="3">
        <v>0.623</v>
      </c>
      <c r="N1618">
        <v>38</v>
      </c>
      <c r="O1618">
        <v>0.00196002577810531</v>
      </c>
      <c r="P1618">
        <v>2.91861404585852</v>
      </c>
      <c r="Q1618" t="s">
        <v>157</v>
      </c>
      <c r="R1618" t="s">
        <v>136</v>
      </c>
      <c r="S1618" t="s">
        <v>136</v>
      </c>
      <c r="T1618" t="s">
        <v>136</v>
      </c>
      <c r="U1618" t="s">
        <v>136</v>
      </c>
      <c r="V1618" t="s">
        <v>136</v>
      </c>
      <c r="W1618" t="s">
        <v>136</v>
      </c>
      <c r="X1618" t="s">
        <v>136</v>
      </c>
      <c r="Y1618" t="s">
        <v>136</v>
      </c>
      <c r="Z1618" t="s">
        <v>136</v>
      </c>
      <c r="AA1618" t="s">
        <v>164</v>
      </c>
      <c r="AB1618" t="s">
        <v>165</v>
      </c>
      <c r="AC1618" t="s">
        <v>6421</v>
      </c>
      <c r="AD1618" t="s">
        <v>136</v>
      </c>
    </row>
    <row r="1619" spans="1:30">
      <c r="A1619" t="s">
        <v>7628</v>
      </c>
      <c r="B1619" t="s">
        <v>7628</v>
      </c>
      <c r="C1619" s="3">
        <v>0.686589</v>
      </c>
      <c r="D1619" s="3">
        <v>39</v>
      </c>
      <c r="E1619" s="3">
        <v>0.470985</v>
      </c>
      <c r="F1619" s="3">
        <v>24</v>
      </c>
      <c r="G1619" s="3">
        <v>0.574787</v>
      </c>
      <c r="H1619" s="3">
        <v>36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>
        <v>0</v>
      </c>
      <c r="O1619" s="16">
        <v>1.16983196352231e-7</v>
      </c>
      <c r="P1619">
        <v>-6.54214916349471</v>
      </c>
      <c r="Q1619" t="s">
        <v>131</v>
      </c>
      <c r="R1619" t="s">
        <v>190</v>
      </c>
      <c r="S1619" t="s">
        <v>191</v>
      </c>
      <c r="T1619" t="s">
        <v>3278</v>
      </c>
      <c r="U1619" t="s">
        <v>7629</v>
      </c>
      <c r="V1619" t="s">
        <v>329</v>
      </c>
      <c r="W1619" t="s">
        <v>136</v>
      </c>
      <c r="X1619" t="s">
        <v>136</v>
      </c>
      <c r="Y1619" t="s">
        <v>2847</v>
      </c>
      <c r="Z1619" t="s">
        <v>7630</v>
      </c>
      <c r="AA1619" t="s">
        <v>83</v>
      </c>
      <c r="AB1619" t="s">
        <v>191</v>
      </c>
      <c r="AC1619" t="s">
        <v>7631</v>
      </c>
      <c r="AD1619" t="s">
        <v>184</v>
      </c>
    </row>
    <row r="1620" spans="1:30">
      <c r="A1620" t="s">
        <v>7632</v>
      </c>
      <c r="B1620" t="s">
        <v>7632</v>
      </c>
      <c r="C1620" s="3">
        <v>208.635742</v>
      </c>
      <c r="D1620" s="3">
        <v>7647</v>
      </c>
      <c r="E1620" s="3">
        <v>448.148834</v>
      </c>
      <c r="F1620" s="3">
        <v>14550</v>
      </c>
      <c r="G1620" s="3">
        <v>187.151566</v>
      </c>
      <c r="H1620" s="3">
        <v>7355</v>
      </c>
      <c r="I1620" s="3">
        <v>72.415886</v>
      </c>
      <c r="J1620" s="3">
        <v>2879</v>
      </c>
      <c r="K1620" s="3">
        <v>96.293396</v>
      </c>
      <c r="L1620" s="3">
        <v>4088</v>
      </c>
      <c r="M1620" s="3">
        <v>132.367401</v>
      </c>
      <c r="N1620">
        <v>5066</v>
      </c>
      <c r="O1620">
        <v>0.00185901831421643</v>
      </c>
      <c r="P1620">
        <v>-2.22979026416294</v>
      </c>
      <c r="Q1620" t="s">
        <v>131</v>
      </c>
      <c r="R1620" t="s">
        <v>136</v>
      </c>
      <c r="S1620" t="s">
        <v>136</v>
      </c>
      <c r="T1620" t="s">
        <v>7633</v>
      </c>
      <c r="U1620" t="s">
        <v>136</v>
      </c>
      <c r="V1620" t="s">
        <v>136</v>
      </c>
      <c r="W1620" t="s">
        <v>190</v>
      </c>
      <c r="X1620" t="s">
        <v>191</v>
      </c>
      <c r="Y1620" t="s">
        <v>7634</v>
      </c>
      <c r="Z1620" t="s">
        <v>7635</v>
      </c>
      <c r="AA1620" t="s">
        <v>164</v>
      </c>
      <c r="AB1620" t="s">
        <v>165</v>
      </c>
      <c r="AC1620" t="s">
        <v>7636</v>
      </c>
      <c r="AD1620" t="s">
        <v>7637</v>
      </c>
    </row>
    <row r="1621" spans="1:30">
      <c r="A1621" t="s">
        <v>7638</v>
      </c>
      <c r="B1621" t="s">
        <v>136</v>
      </c>
      <c r="C1621" s="3">
        <v>1.055098</v>
      </c>
      <c r="D1621" s="3">
        <v>97</v>
      </c>
      <c r="E1621" s="3">
        <v>3.16974399999999</v>
      </c>
      <c r="F1621" s="3">
        <v>258</v>
      </c>
      <c r="G1621" s="3">
        <v>0.482186</v>
      </c>
      <c r="H1621" s="3">
        <v>48</v>
      </c>
      <c r="I1621" s="3">
        <v>0.322311</v>
      </c>
      <c r="J1621" s="3">
        <v>33</v>
      </c>
      <c r="K1621" s="3">
        <v>0.434992</v>
      </c>
      <c r="L1621" s="3">
        <v>47</v>
      </c>
      <c r="M1621" s="3">
        <v>0.291239</v>
      </c>
      <c r="N1621">
        <v>28</v>
      </c>
      <c r="O1621">
        <v>0.00215440308021475</v>
      </c>
      <c r="P1621">
        <v>-2.83572808734193</v>
      </c>
      <c r="Q1621" t="s">
        <v>131</v>
      </c>
      <c r="R1621" t="s">
        <v>232</v>
      </c>
      <c r="S1621" t="s">
        <v>233</v>
      </c>
      <c r="T1621" t="s">
        <v>7639</v>
      </c>
      <c r="U1621" t="s">
        <v>7640</v>
      </c>
      <c r="V1621" t="s">
        <v>136</v>
      </c>
      <c r="W1621" t="s">
        <v>254</v>
      </c>
      <c r="X1621" t="s">
        <v>255</v>
      </c>
      <c r="Y1621" t="s">
        <v>3974</v>
      </c>
      <c r="Z1621" t="s">
        <v>3975</v>
      </c>
      <c r="AA1621" t="s">
        <v>237</v>
      </c>
      <c r="AB1621" t="s">
        <v>233</v>
      </c>
      <c r="AC1621" t="s">
        <v>7641</v>
      </c>
      <c r="AD1621" t="s">
        <v>7642</v>
      </c>
    </row>
    <row r="1622" spans="1:30">
      <c r="A1622" t="s">
        <v>7643</v>
      </c>
      <c r="B1622" t="s">
        <v>7643</v>
      </c>
      <c r="C1622" s="3">
        <v>228.225113</v>
      </c>
      <c r="D1622" s="3">
        <v>12535</v>
      </c>
      <c r="E1622" s="3">
        <v>342.787262</v>
      </c>
      <c r="F1622" s="3">
        <v>16677</v>
      </c>
      <c r="G1622" s="3">
        <v>136.578629</v>
      </c>
      <c r="H1622" s="3">
        <v>8043</v>
      </c>
      <c r="I1622" s="3">
        <v>66.341042</v>
      </c>
      <c r="J1622" s="3">
        <v>3952</v>
      </c>
      <c r="K1622" s="3">
        <v>32.867809</v>
      </c>
      <c r="L1622" s="3">
        <v>2091</v>
      </c>
      <c r="M1622" s="3">
        <v>111.45472</v>
      </c>
      <c r="N1622">
        <v>6392</v>
      </c>
      <c r="O1622">
        <v>0.00107025518629861</v>
      </c>
      <c r="P1622">
        <v>-2.43074383186574</v>
      </c>
      <c r="Q1622" t="s">
        <v>131</v>
      </c>
      <c r="R1622" t="s">
        <v>136</v>
      </c>
      <c r="S1622" t="s">
        <v>136</v>
      </c>
      <c r="T1622" t="s">
        <v>652</v>
      </c>
      <c r="U1622" t="s">
        <v>7644</v>
      </c>
      <c r="V1622" t="s">
        <v>136</v>
      </c>
      <c r="W1622" t="s">
        <v>136</v>
      </c>
      <c r="X1622" t="s">
        <v>136</v>
      </c>
      <c r="Y1622" t="s">
        <v>654</v>
      </c>
      <c r="Z1622" t="s">
        <v>655</v>
      </c>
      <c r="AA1622" t="s">
        <v>141</v>
      </c>
      <c r="AB1622" t="s">
        <v>142</v>
      </c>
      <c r="AC1622" t="s">
        <v>656</v>
      </c>
      <c r="AD1622" t="s">
        <v>657</v>
      </c>
    </row>
    <row r="1623" spans="1:30">
      <c r="A1623" t="s">
        <v>7645</v>
      </c>
      <c r="B1623" t="s">
        <v>136</v>
      </c>
      <c r="C1623" s="3">
        <v>0</v>
      </c>
      <c r="D1623" s="3">
        <v>0</v>
      </c>
      <c r="E1623" s="3">
        <v>0</v>
      </c>
      <c r="F1623" s="3">
        <v>0</v>
      </c>
      <c r="G1623" s="3">
        <v>0</v>
      </c>
      <c r="H1623" s="3">
        <v>0</v>
      </c>
      <c r="I1623" s="3">
        <v>4.196006</v>
      </c>
      <c r="J1623" s="3">
        <v>129</v>
      </c>
      <c r="K1623" s="3">
        <v>1.467335</v>
      </c>
      <c r="L1623" s="3">
        <v>48</v>
      </c>
      <c r="M1623" s="3">
        <v>2.082616</v>
      </c>
      <c r="N1623">
        <v>62</v>
      </c>
      <c r="O1623" s="16">
        <v>5.34457068931599e-7</v>
      </c>
      <c r="P1623">
        <v>6.28156145483087</v>
      </c>
      <c r="Q1623" t="s">
        <v>157</v>
      </c>
      <c r="R1623" t="s">
        <v>136</v>
      </c>
      <c r="S1623" t="s">
        <v>136</v>
      </c>
      <c r="T1623" t="s">
        <v>136</v>
      </c>
      <c r="U1623" t="s">
        <v>136</v>
      </c>
      <c r="V1623" t="s">
        <v>136</v>
      </c>
      <c r="W1623" t="s">
        <v>136</v>
      </c>
      <c r="X1623" t="s">
        <v>136</v>
      </c>
      <c r="Y1623" t="s">
        <v>136</v>
      </c>
      <c r="Z1623" t="s">
        <v>136</v>
      </c>
      <c r="AA1623" t="s">
        <v>136</v>
      </c>
      <c r="AB1623" t="s">
        <v>136</v>
      </c>
      <c r="AC1623" t="s">
        <v>136</v>
      </c>
      <c r="AD1623" t="s">
        <v>136</v>
      </c>
    </row>
    <row r="1624" spans="1:30">
      <c r="A1624" t="s">
        <v>7646</v>
      </c>
      <c r="B1624" t="s">
        <v>7646</v>
      </c>
      <c r="C1624" s="3">
        <v>0</v>
      </c>
      <c r="D1624" s="3">
        <v>0</v>
      </c>
      <c r="E1624" s="3">
        <v>0.089636</v>
      </c>
      <c r="F1624" s="3">
        <v>3</v>
      </c>
      <c r="G1624" s="3">
        <v>0.15157</v>
      </c>
      <c r="H1624" s="3">
        <v>7</v>
      </c>
      <c r="I1624" s="3">
        <v>3.386072</v>
      </c>
      <c r="J1624" s="3">
        <v>139</v>
      </c>
      <c r="K1624" s="3">
        <v>1.475545</v>
      </c>
      <c r="L1624" s="3">
        <v>65</v>
      </c>
      <c r="M1624" s="3">
        <v>4.281117</v>
      </c>
      <c r="N1624">
        <v>169</v>
      </c>
      <c r="O1624" s="16">
        <v>5.6439613983343e-5</v>
      </c>
      <c r="P1624">
        <v>3.90768266273232</v>
      </c>
      <c r="Q1624" t="s">
        <v>157</v>
      </c>
      <c r="R1624" t="s">
        <v>136</v>
      </c>
      <c r="S1624" t="s">
        <v>136</v>
      </c>
      <c r="T1624" t="s">
        <v>7647</v>
      </c>
      <c r="U1624" t="s">
        <v>7648</v>
      </c>
      <c r="V1624" t="s">
        <v>3264</v>
      </c>
      <c r="W1624" t="s">
        <v>136</v>
      </c>
      <c r="X1624" t="s">
        <v>136</v>
      </c>
      <c r="Y1624" t="s">
        <v>7649</v>
      </c>
      <c r="Z1624" t="s">
        <v>7650</v>
      </c>
      <c r="AA1624" t="s">
        <v>248</v>
      </c>
      <c r="AB1624" t="s">
        <v>242</v>
      </c>
      <c r="AC1624" t="s">
        <v>7651</v>
      </c>
      <c r="AD1624" t="s">
        <v>7652</v>
      </c>
    </row>
    <row r="1625" spans="1:30">
      <c r="A1625" t="s">
        <v>7653</v>
      </c>
      <c r="B1625" t="s">
        <v>7653</v>
      </c>
      <c r="C1625" s="3">
        <v>0.334436</v>
      </c>
      <c r="D1625" s="3">
        <v>49</v>
      </c>
      <c r="E1625" s="3">
        <v>0.090985</v>
      </c>
      <c r="F1625" s="3">
        <v>12</v>
      </c>
      <c r="G1625" s="3">
        <v>0.47034</v>
      </c>
      <c r="H1625" s="3">
        <v>73</v>
      </c>
      <c r="I1625" s="3">
        <v>3.034066</v>
      </c>
      <c r="J1625" s="3">
        <v>474</v>
      </c>
      <c r="K1625" s="3">
        <v>8.399953</v>
      </c>
      <c r="L1625" s="3">
        <v>1401</v>
      </c>
      <c r="M1625" s="3">
        <v>0.474572</v>
      </c>
      <c r="N1625">
        <v>72</v>
      </c>
      <c r="O1625">
        <v>0.00232764095413317</v>
      </c>
      <c r="P1625">
        <v>2.88157661995429</v>
      </c>
      <c r="Q1625" t="s">
        <v>157</v>
      </c>
      <c r="R1625" t="s">
        <v>366</v>
      </c>
      <c r="S1625" t="s">
        <v>367</v>
      </c>
      <c r="T1625" t="s">
        <v>368</v>
      </c>
      <c r="U1625" t="s">
        <v>7654</v>
      </c>
      <c r="V1625" t="s">
        <v>370</v>
      </c>
      <c r="W1625" t="s">
        <v>371</v>
      </c>
      <c r="X1625" t="s">
        <v>293</v>
      </c>
      <c r="Y1625" t="s">
        <v>372</v>
      </c>
      <c r="Z1625" t="s">
        <v>7655</v>
      </c>
      <c r="AA1625" t="s">
        <v>374</v>
      </c>
      <c r="AB1625" t="s">
        <v>367</v>
      </c>
      <c r="AC1625" t="s">
        <v>7656</v>
      </c>
      <c r="AD1625" t="s">
        <v>376</v>
      </c>
    </row>
    <row r="1626" spans="1:30">
      <c r="A1626" t="s">
        <v>7657</v>
      </c>
      <c r="B1626" t="s">
        <v>7657</v>
      </c>
      <c r="C1626" s="3">
        <v>6.39131</v>
      </c>
      <c r="D1626" s="3">
        <v>473</v>
      </c>
      <c r="E1626" s="3">
        <v>13.993369</v>
      </c>
      <c r="F1626" s="3">
        <v>917</v>
      </c>
      <c r="G1626" s="3">
        <v>8.602068</v>
      </c>
      <c r="H1626" s="3">
        <v>683</v>
      </c>
      <c r="I1626" s="3">
        <v>1.937429</v>
      </c>
      <c r="J1626" s="3">
        <v>156</v>
      </c>
      <c r="K1626" s="3">
        <v>2.750643</v>
      </c>
      <c r="L1626" s="3">
        <v>236</v>
      </c>
      <c r="M1626" s="3">
        <v>4.435562</v>
      </c>
      <c r="N1626">
        <v>343</v>
      </c>
      <c r="O1626">
        <v>0.000883473838050233</v>
      </c>
      <c r="P1626">
        <v>-2.36125271140574</v>
      </c>
      <c r="Q1626" t="s">
        <v>131</v>
      </c>
      <c r="R1626" t="s">
        <v>136</v>
      </c>
      <c r="S1626" t="s">
        <v>136</v>
      </c>
      <c r="T1626" t="s">
        <v>7658</v>
      </c>
      <c r="U1626" t="s">
        <v>7659</v>
      </c>
      <c r="V1626" t="s">
        <v>7002</v>
      </c>
      <c r="W1626" t="s">
        <v>136</v>
      </c>
      <c r="X1626" t="s">
        <v>136</v>
      </c>
      <c r="Y1626" t="s">
        <v>7660</v>
      </c>
      <c r="Z1626" t="s">
        <v>7661</v>
      </c>
      <c r="AA1626" t="s">
        <v>164</v>
      </c>
      <c r="AB1626" t="s">
        <v>165</v>
      </c>
      <c r="AC1626" t="s">
        <v>7662</v>
      </c>
      <c r="AD1626" t="s">
        <v>7663</v>
      </c>
    </row>
    <row r="1627" spans="1:30">
      <c r="A1627" t="s">
        <v>7664</v>
      </c>
      <c r="B1627" t="s">
        <v>136</v>
      </c>
      <c r="C1627" s="3">
        <v>24.855219</v>
      </c>
      <c r="D1627" s="3">
        <v>781</v>
      </c>
      <c r="E1627" s="3">
        <v>37.990223</v>
      </c>
      <c r="F1627" s="3">
        <v>1057</v>
      </c>
      <c r="G1627" s="3">
        <v>8.516767</v>
      </c>
      <c r="H1627" s="3">
        <v>287</v>
      </c>
      <c r="I1627" s="3">
        <v>7.658257</v>
      </c>
      <c r="J1627" s="3">
        <v>261</v>
      </c>
      <c r="K1627" s="3">
        <v>1.197941</v>
      </c>
      <c r="L1627" s="3">
        <v>44</v>
      </c>
      <c r="M1627" s="3">
        <v>9.555449</v>
      </c>
      <c r="N1627">
        <v>314</v>
      </c>
      <c r="O1627">
        <v>0.00575318804184995</v>
      </c>
      <c r="P1627">
        <v>-2.56928957597129</v>
      </c>
      <c r="Q1627" t="s">
        <v>131</v>
      </c>
      <c r="R1627" t="s">
        <v>316</v>
      </c>
      <c r="S1627" t="s">
        <v>317</v>
      </c>
      <c r="T1627" t="s">
        <v>7665</v>
      </c>
      <c r="U1627" t="s">
        <v>7666</v>
      </c>
      <c r="V1627" t="s">
        <v>136</v>
      </c>
      <c r="W1627" t="s">
        <v>136</v>
      </c>
      <c r="X1627" t="s">
        <v>136</v>
      </c>
      <c r="Y1627" t="s">
        <v>7667</v>
      </c>
      <c r="Z1627" t="s">
        <v>7668</v>
      </c>
      <c r="AA1627" t="s">
        <v>419</v>
      </c>
      <c r="AB1627" t="s">
        <v>413</v>
      </c>
      <c r="AC1627" t="s">
        <v>7669</v>
      </c>
      <c r="AD1627" t="s">
        <v>7670</v>
      </c>
    </row>
    <row r="1628" spans="1:30">
      <c r="A1628" t="s">
        <v>7671</v>
      </c>
      <c r="B1628" t="s">
        <v>136</v>
      </c>
      <c r="C1628" s="3">
        <v>0</v>
      </c>
      <c r="D1628" s="3">
        <v>0</v>
      </c>
      <c r="E1628" s="3">
        <v>0</v>
      </c>
      <c r="F1628" s="3">
        <v>0</v>
      </c>
      <c r="G1628" s="3">
        <v>0</v>
      </c>
      <c r="H1628" s="3">
        <v>0</v>
      </c>
      <c r="I1628" s="3">
        <v>2.912965</v>
      </c>
      <c r="J1628" s="3">
        <v>67</v>
      </c>
      <c r="K1628" s="3">
        <v>2.071437</v>
      </c>
      <c r="L1628" s="3">
        <v>51</v>
      </c>
      <c r="M1628" s="3">
        <v>2.147917</v>
      </c>
      <c r="N1628">
        <v>48</v>
      </c>
      <c r="O1628" s="16">
        <v>3.37620010435801e-6</v>
      </c>
      <c r="P1628">
        <v>5.92304357777136</v>
      </c>
      <c r="Q1628" t="s">
        <v>157</v>
      </c>
      <c r="R1628" t="s">
        <v>136</v>
      </c>
      <c r="S1628" t="s">
        <v>136</v>
      </c>
      <c r="T1628" t="s">
        <v>136</v>
      </c>
      <c r="U1628" t="s">
        <v>136</v>
      </c>
      <c r="V1628" t="s">
        <v>136</v>
      </c>
      <c r="W1628" t="s">
        <v>136</v>
      </c>
      <c r="X1628" t="s">
        <v>136</v>
      </c>
      <c r="Y1628" t="s">
        <v>136</v>
      </c>
      <c r="Z1628" t="s">
        <v>136</v>
      </c>
      <c r="AA1628" t="s">
        <v>136</v>
      </c>
      <c r="AB1628" t="s">
        <v>136</v>
      </c>
      <c r="AC1628" t="s">
        <v>136</v>
      </c>
      <c r="AD1628" t="s">
        <v>136</v>
      </c>
    </row>
    <row r="1629" spans="1:30">
      <c r="A1629" t="s">
        <v>7672</v>
      </c>
      <c r="B1629" t="s">
        <v>7672</v>
      </c>
      <c r="C1629" s="3">
        <v>0.78653</v>
      </c>
      <c r="D1629" s="3">
        <v>38</v>
      </c>
      <c r="E1629" s="3">
        <v>0.482795</v>
      </c>
      <c r="F1629" s="3">
        <v>21</v>
      </c>
      <c r="G1629" s="3">
        <v>0.828031</v>
      </c>
      <c r="H1629" s="3">
        <v>43</v>
      </c>
      <c r="I1629" s="3">
        <v>19.810408</v>
      </c>
      <c r="J1629" s="3">
        <v>1029</v>
      </c>
      <c r="K1629" s="3">
        <v>7.835957</v>
      </c>
      <c r="L1629" s="3">
        <v>435</v>
      </c>
      <c r="M1629" s="3">
        <v>15.64118</v>
      </c>
      <c r="N1629">
        <v>782</v>
      </c>
      <c r="O1629" s="16">
        <v>9.36649954766576e-13</v>
      </c>
      <c r="P1629">
        <v>3.59496473772545</v>
      </c>
      <c r="Q1629" t="s">
        <v>157</v>
      </c>
      <c r="R1629" t="s">
        <v>136</v>
      </c>
      <c r="S1629" t="s">
        <v>136</v>
      </c>
      <c r="T1629" t="s">
        <v>1885</v>
      </c>
      <c r="U1629" t="s">
        <v>7673</v>
      </c>
      <c r="V1629" t="s">
        <v>264</v>
      </c>
      <c r="W1629" t="s">
        <v>136</v>
      </c>
      <c r="X1629" t="s">
        <v>136</v>
      </c>
      <c r="Y1629" t="s">
        <v>7674</v>
      </c>
      <c r="Z1629" t="s">
        <v>7675</v>
      </c>
      <c r="AA1629" t="s">
        <v>164</v>
      </c>
      <c r="AB1629" t="s">
        <v>165</v>
      </c>
      <c r="AC1629" t="s">
        <v>7676</v>
      </c>
      <c r="AD1629" t="s">
        <v>1887</v>
      </c>
    </row>
    <row r="1630" spans="1:30">
      <c r="A1630" t="s">
        <v>7677</v>
      </c>
      <c r="B1630" t="s">
        <v>7677</v>
      </c>
      <c r="C1630" s="3">
        <v>20.496059</v>
      </c>
      <c r="D1630" s="3">
        <v>180</v>
      </c>
      <c r="E1630" s="3">
        <v>1.444072</v>
      </c>
      <c r="F1630" s="3">
        <v>12</v>
      </c>
      <c r="G1630" s="3">
        <v>5.871841</v>
      </c>
      <c r="H1630" s="3">
        <v>56</v>
      </c>
      <c r="I1630" s="3">
        <v>66.249527</v>
      </c>
      <c r="J1630" s="3">
        <v>631</v>
      </c>
      <c r="K1630" s="3">
        <v>91.794403</v>
      </c>
      <c r="L1630" s="3">
        <v>934</v>
      </c>
      <c r="M1630" s="3">
        <v>57.843346</v>
      </c>
      <c r="N1630">
        <v>531</v>
      </c>
      <c r="O1630">
        <v>0.00202593084006215</v>
      </c>
      <c r="P1630">
        <v>2.36695059882361</v>
      </c>
      <c r="Q1630" t="s">
        <v>157</v>
      </c>
      <c r="R1630" t="s">
        <v>186</v>
      </c>
      <c r="S1630" t="s">
        <v>187</v>
      </c>
      <c r="T1630" t="s">
        <v>7678</v>
      </c>
      <c r="U1630" t="s">
        <v>7679</v>
      </c>
      <c r="V1630" t="s">
        <v>439</v>
      </c>
      <c r="W1630" t="s">
        <v>186</v>
      </c>
      <c r="X1630" t="s">
        <v>187</v>
      </c>
      <c r="Y1630" t="s">
        <v>7680</v>
      </c>
      <c r="Z1630" t="s">
        <v>7681</v>
      </c>
      <c r="AA1630" t="s">
        <v>209</v>
      </c>
      <c r="AB1630" t="s">
        <v>187</v>
      </c>
      <c r="AC1630" t="s">
        <v>7682</v>
      </c>
      <c r="AD1630" t="s">
        <v>1674</v>
      </c>
    </row>
    <row r="1631" spans="1:30">
      <c r="A1631" t="s">
        <v>7683</v>
      </c>
      <c r="B1631" t="s">
        <v>7683</v>
      </c>
      <c r="C1631" s="3">
        <v>0.944764</v>
      </c>
      <c r="D1631" s="3">
        <v>86</v>
      </c>
      <c r="E1631" s="3">
        <v>0.143693</v>
      </c>
      <c r="F1631" s="3">
        <v>12</v>
      </c>
      <c r="G1631" s="3">
        <v>1.457685</v>
      </c>
      <c r="H1631" s="3">
        <v>142</v>
      </c>
      <c r="I1631" s="3">
        <v>8.286396</v>
      </c>
      <c r="J1631" s="3">
        <v>815</v>
      </c>
      <c r="K1631" s="3">
        <v>5.659473</v>
      </c>
      <c r="L1631" s="3">
        <v>595</v>
      </c>
      <c r="M1631" s="3">
        <v>4.168765</v>
      </c>
      <c r="N1631">
        <v>395</v>
      </c>
      <c r="O1631">
        <v>0.00171965359535092</v>
      </c>
      <c r="P1631">
        <v>2.2045883761131</v>
      </c>
      <c r="Q1631" t="s">
        <v>157</v>
      </c>
      <c r="R1631" t="s">
        <v>136</v>
      </c>
      <c r="S1631" t="s">
        <v>136</v>
      </c>
      <c r="T1631" t="s">
        <v>4377</v>
      </c>
      <c r="U1631" t="s">
        <v>7684</v>
      </c>
      <c r="V1631" t="s">
        <v>763</v>
      </c>
      <c r="W1631" t="s">
        <v>136</v>
      </c>
      <c r="X1631" t="s">
        <v>136</v>
      </c>
      <c r="Y1631" t="s">
        <v>1915</v>
      </c>
      <c r="Z1631" t="s">
        <v>4379</v>
      </c>
      <c r="AA1631" t="s">
        <v>141</v>
      </c>
      <c r="AB1631" t="s">
        <v>142</v>
      </c>
      <c r="AC1631" t="s">
        <v>7685</v>
      </c>
      <c r="AD1631" t="s">
        <v>1983</v>
      </c>
    </row>
    <row r="1632" spans="1:30">
      <c r="A1632" t="s">
        <v>7686</v>
      </c>
      <c r="B1632" t="s">
        <v>7686</v>
      </c>
      <c r="C1632" s="3">
        <v>389.100464</v>
      </c>
      <c r="D1632" s="3">
        <v>19287</v>
      </c>
      <c r="E1632" s="3">
        <v>665.133362</v>
      </c>
      <c r="F1632" s="3">
        <v>29205</v>
      </c>
      <c r="G1632" s="3">
        <v>376.844879</v>
      </c>
      <c r="H1632" s="3">
        <v>20028</v>
      </c>
      <c r="I1632" s="3">
        <v>177.94725</v>
      </c>
      <c r="J1632" s="3">
        <v>9567</v>
      </c>
      <c r="K1632" s="3">
        <v>108.574593</v>
      </c>
      <c r="L1632" s="3">
        <v>6233</v>
      </c>
      <c r="M1632" s="3">
        <v>226.864746</v>
      </c>
      <c r="N1632">
        <v>11742</v>
      </c>
      <c r="O1632">
        <v>0.000631127920198159</v>
      </c>
      <c r="P1632">
        <v>-2.20970725582253</v>
      </c>
      <c r="Q1632" t="s">
        <v>131</v>
      </c>
      <c r="R1632" t="s">
        <v>136</v>
      </c>
      <c r="S1632" t="s">
        <v>136</v>
      </c>
      <c r="T1632" t="s">
        <v>1859</v>
      </c>
      <c r="U1632" t="s">
        <v>7687</v>
      </c>
      <c r="V1632" t="s">
        <v>136</v>
      </c>
      <c r="W1632" t="s">
        <v>136</v>
      </c>
      <c r="X1632" t="s">
        <v>136</v>
      </c>
      <c r="Y1632" t="s">
        <v>654</v>
      </c>
      <c r="Z1632" t="s">
        <v>7688</v>
      </c>
      <c r="AA1632" t="s">
        <v>164</v>
      </c>
      <c r="AB1632" t="s">
        <v>165</v>
      </c>
      <c r="AC1632" t="s">
        <v>7689</v>
      </c>
      <c r="AD1632" t="s">
        <v>1863</v>
      </c>
    </row>
    <row r="1633" spans="1:30">
      <c r="A1633" t="s">
        <v>7690</v>
      </c>
      <c r="B1633" t="s">
        <v>136</v>
      </c>
      <c r="C1633" s="3">
        <v>3.358336</v>
      </c>
      <c r="D1633" s="3">
        <v>34</v>
      </c>
      <c r="E1633" s="3">
        <v>2.01939</v>
      </c>
      <c r="F1633" s="3">
        <v>19</v>
      </c>
      <c r="G1633" s="3">
        <v>1.69442</v>
      </c>
      <c r="H1633" s="3">
        <v>18</v>
      </c>
      <c r="I1633" s="3">
        <v>25.056798</v>
      </c>
      <c r="J1633" s="3">
        <v>339</v>
      </c>
      <c r="K1633" s="3">
        <v>16.915027</v>
      </c>
      <c r="L1633" s="3">
        <v>252</v>
      </c>
      <c r="M1633" s="3">
        <v>18.768686</v>
      </c>
      <c r="N1633">
        <v>240</v>
      </c>
      <c r="O1633" s="16">
        <v>2.79312562176909e-7</v>
      </c>
      <c r="P1633">
        <v>2.65142154797003</v>
      </c>
      <c r="Q1633" t="s">
        <v>157</v>
      </c>
      <c r="R1633" t="s">
        <v>136</v>
      </c>
      <c r="S1633" t="s">
        <v>136</v>
      </c>
      <c r="T1633" t="s">
        <v>136</v>
      </c>
      <c r="U1633" t="s">
        <v>136</v>
      </c>
      <c r="V1633" t="s">
        <v>136</v>
      </c>
      <c r="W1633" t="s">
        <v>136</v>
      </c>
      <c r="X1633" t="s">
        <v>136</v>
      </c>
      <c r="Y1633" t="s">
        <v>136</v>
      </c>
      <c r="Z1633" t="s">
        <v>136</v>
      </c>
      <c r="AA1633" t="s">
        <v>136</v>
      </c>
      <c r="AB1633" t="s">
        <v>136</v>
      </c>
      <c r="AC1633" t="s">
        <v>136</v>
      </c>
      <c r="AD1633" t="s">
        <v>136</v>
      </c>
    </row>
    <row r="1634" spans="1:30">
      <c r="A1634" t="s">
        <v>7691</v>
      </c>
      <c r="B1634" t="s">
        <v>7691</v>
      </c>
      <c r="C1634" s="3">
        <v>0.076733</v>
      </c>
      <c r="D1634" s="3">
        <v>7</v>
      </c>
      <c r="E1634" s="3">
        <v>0</v>
      </c>
      <c r="F1634" s="3">
        <v>0</v>
      </c>
      <c r="G1634" s="3">
        <v>0.121384</v>
      </c>
      <c r="H1634" s="3">
        <v>12</v>
      </c>
      <c r="I1634" s="3">
        <v>0.791351</v>
      </c>
      <c r="J1634" s="3">
        <v>79</v>
      </c>
      <c r="K1634" s="3">
        <v>1.630092</v>
      </c>
      <c r="L1634" s="3">
        <v>172</v>
      </c>
      <c r="M1634" s="3">
        <v>0.635655</v>
      </c>
      <c r="N1634">
        <v>61</v>
      </c>
      <c r="O1634">
        <v>0.000924838639759265</v>
      </c>
      <c r="P1634">
        <v>3.11048945443846</v>
      </c>
      <c r="Q1634" t="s">
        <v>157</v>
      </c>
      <c r="R1634" t="s">
        <v>1360</v>
      </c>
      <c r="S1634" t="s">
        <v>1361</v>
      </c>
      <c r="T1634" t="s">
        <v>136</v>
      </c>
      <c r="U1634" t="s">
        <v>7692</v>
      </c>
      <c r="V1634" t="s">
        <v>7693</v>
      </c>
      <c r="W1634" t="s">
        <v>1360</v>
      </c>
      <c r="X1634" t="s">
        <v>1361</v>
      </c>
      <c r="Y1634" t="s">
        <v>7694</v>
      </c>
      <c r="Z1634" t="s">
        <v>136</v>
      </c>
      <c r="AA1634" t="s">
        <v>2660</v>
      </c>
      <c r="AB1634" t="s">
        <v>1361</v>
      </c>
      <c r="AC1634" t="s">
        <v>7695</v>
      </c>
      <c r="AD1634" t="s">
        <v>136</v>
      </c>
    </row>
    <row r="1635" spans="1:30">
      <c r="A1635" t="s">
        <v>7696</v>
      </c>
      <c r="B1635" t="s">
        <v>7696</v>
      </c>
      <c r="C1635" s="3">
        <v>17.733383</v>
      </c>
      <c r="D1635" s="3">
        <v>975</v>
      </c>
      <c r="E1635" s="3">
        <v>141.079849</v>
      </c>
      <c r="F1635" s="3">
        <v>6871</v>
      </c>
      <c r="G1635" s="3">
        <v>13.959485</v>
      </c>
      <c r="H1635" s="3">
        <v>823</v>
      </c>
      <c r="I1635" s="3">
        <v>3.727617</v>
      </c>
      <c r="J1635" s="3">
        <v>223</v>
      </c>
      <c r="K1635" s="3">
        <v>1.572819</v>
      </c>
      <c r="L1635" s="3">
        <v>101</v>
      </c>
      <c r="M1635" s="3">
        <v>6.542375</v>
      </c>
      <c r="N1635">
        <v>376</v>
      </c>
      <c r="O1635" s="16">
        <v>2.40740758686176e-5</v>
      </c>
      <c r="P1635">
        <v>-4.32369014205148</v>
      </c>
      <c r="Q1635" t="s">
        <v>131</v>
      </c>
      <c r="R1635" t="s">
        <v>136</v>
      </c>
      <c r="S1635" t="s">
        <v>136</v>
      </c>
      <c r="T1635" t="s">
        <v>3005</v>
      </c>
      <c r="U1635" t="s">
        <v>7697</v>
      </c>
      <c r="V1635" t="s">
        <v>136</v>
      </c>
      <c r="W1635" t="s">
        <v>2054</v>
      </c>
      <c r="X1635" t="s">
        <v>2055</v>
      </c>
      <c r="Y1635" t="s">
        <v>2056</v>
      </c>
      <c r="Z1635" t="s">
        <v>2679</v>
      </c>
      <c r="AA1635" t="s">
        <v>164</v>
      </c>
      <c r="AB1635" t="s">
        <v>165</v>
      </c>
      <c r="AC1635" t="s">
        <v>3008</v>
      </c>
      <c r="AD1635" t="s">
        <v>2794</v>
      </c>
    </row>
    <row r="1636" spans="1:30">
      <c r="A1636" t="s">
        <v>7698</v>
      </c>
      <c r="B1636" t="s">
        <v>136</v>
      </c>
      <c r="C1636" s="3">
        <v>0</v>
      </c>
      <c r="D1636" s="3">
        <v>0</v>
      </c>
      <c r="E1636" s="3">
        <v>0</v>
      </c>
      <c r="F1636" s="3">
        <v>0</v>
      </c>
      <c r="G1636" s="3">
        <v>0</v>
      </c>
      <c r="H1636" s="3">
        <v>0</v>
      </c>
      <c r="I1636" s="3">
        <v>9.331069</v>
      </c>
      <c r="J1636" s="3">
        <v>310</v>
      </c>
      <c r="K1636" s="3">
        <v>5.140795</v>
      </c>
      <c r="L1636" s="3">
        <v>183</v>
      </c>
      <c r="M1636" s="3">
        <v>5.783877</v>
      </c>
      <c r="N1636">
        <v>174</v>
      </c>
      <c r="O1636" s="16">
        <v>7.55861391361727e-12</v>
      </c>
      <c r="P1636">
        <v>7.7127775522094</v>
      </c>
      <c r="Q1636" t="s">
        <v>157</v>
      </c>
      <c r="R1636" t="s">
        <v>136</v>
      </c>
      <c r="S1636" t="s">
        <v>136</v>
      </c>
      <c r="T1636" t="s">
        <v>136</v>
      </c>
      <c r="U1636" t="s">
        <v>136</v>
      </c>
      <c r="V1636" t="s">
        <v>136</v>
      </c>
      <c r="W1636" t="s">
        <v>136</v>
      </c>
      <c r="X1636" t="s">
        <v>136</v>
      </c>
      <c r="Y1636" t="s">
        <v>136</v>
      </c>
      <c r="Z1636" t="s">
        <v>136</v>
      </c>
      <c r="AA1636" t="s">
        <v>136</v>
      </c>
      <c r="AB1636" t="s">
        <v>136</v>
      </c>
      <c r="AC1636" t="s">
        <v>136</v>
      </c>
      <c r="AD1636" t="s">
        <v>136</v>
      </c>
    </row>
    <row r="1637" spans="1:30">
      <c r="A1637" t="s">
        <v>7699</v>
      </c>
      <c r="B1637" t="s">
        <v>7699</v>
      </c>
      <c r="C1637" s="3">
        <v>3.216995</v>
      </c>
      <c r="D1637" s="3">
        <v>97</v>
      </c>
      <c r="E1637" s="3">
        <v>6.995341</v>
      </c>
      <c r="F1637" s="3">
        <v>186</v>
      </c>
      <c r="G1637" s="3">
        <v>4.65589</v>
      </c>
      <c r="H1637" s="3">
        <v>150</v>
      </c>
      <c r="I1637" s="3">
        <v>1.212116</v>
      </c>
      <c r="J1637" s="3">
        <v>40</v>
      </c>
      <c r="K1637" s="3">
        <v>0.785944</v>
      </c>
      <c r="L1637" s="3">
        <v>28</v>
      </c>
      <c r="M1637" s="3">
        <v>1.484559</v>
      </c>
      <c r="N1637">
        <v>47</v>
      </c>
      <c r="O1637">
        <v>0.00011414570918891</v>
      </c>
      <c r="P1637">
        <v>-2.75079960694812</v>
      </c>
      <c r="Q1637" t="s">
        <v>131</v>
      </c>
      <c r="R1637" t="s">
        <v>136</v>
      </c>
      <c r="S1637" t="s">
        <v>136</v>
      </c>
      <c r="T1637" t="s">
        <v>136</v>
      </c>
      <c r="U1637" t="s">
        <v>136</v>
      </c>
      <c r="V1637" t="s">
        <v>136</v>
      </c>
      <c r="W1637" t="s">
        <v>136</v>
      </c>
      <c r="X1637" t="s">
        <v>136</v>
      </c>
      <c r="Y1637" t="s">
        <v>901</v>
      </c>
      <c r="Z1637" t="s">
        <v>136</v>
      </c>
      <c r="AA1637" t="s">
        <v>164</v>
      </c>
      <c r="AB1637" t="s">
        <v>165</v>
      </c>
      <c r="AC1637" t="s">
        <v>7700</v>
      </c>
      <c r="AD1637" t="s">
        <v>136</v>
      </c>
    </row>
    <row r="1638" spans="1:30">
      <c r="A1638" t="s">
        <v>7701</v>
      </c>
      <c r="B1638" t="s">
        <v>7701</v>
      </c>
      <c r="C1638" s="3">
        <v>11.896849</v>
      </c>
      <c r="D1638" s="3">
        <v>634</v>
      </c>
      <c r="E1638" s="3">
        <v>19.961262</v>
      </c>
      <c r="F1638" s="3">
        <v>942</v>
      </c>
      <c r="G1638" s="3">
        <v>13.461438</v>
      </c>
      <c r="H1638" s="3">
        <v>769</v>
      </c>
      <c r="I1638" s="3">
        <v>3.086022</v>
      </c>
      <c r="J1638" s="3">
        <v>179</v>
      </c>
      <c r="K1638" s="3">
        <v>3.088576</v>
      </c>
      <c r="L1638" s="3">
        <v>191</v>
      </c>
      <c r="M1638" s="3">
        <v>5.37335</v>
      </c>
      <c r="N1638">
        <v>299</v>
      </c>
      <c r="O1638" s="16">
        <v>2.31213654578681e-5</v>
      </c>
      <c r="P1638">
        <v>-2.65275630815665</v>
      </c>
      <c r="Q1638" t="s">
        <v>131</v>
      </c>
      <c r="R1638" t="s">
        <v>136</v>
      </c>
      <c r="S1638" t="s">
        <v>136</v>
      </c>
      <c r="T1638" t="s">
        <v>136</v>
      </c>
      <c r="U1638" t="s">
        <v>136</v>
      </c>
      <c r="V1638" t="s">
        <v>136</v>
      </c>
      <c r="W1638" t="s">
        <v>136</v>
      </c>
      <c r="X1638" t="s">
        <v>136</v>
      </c>
      <c r="Y1638" t="s">
        <v>136</v>
      </c>
      <c r="Z1638" t="s">
        <v>136</v>
      </c>
      <c r="AA1638" t="s">
        <v>164</v>
      </c>
      <c r="AB1638" t="s">
        <v>165</v>
      </c>
      <c r="AC1638" t="s">
        <v>7702</v>
      </c>
      <c r="AD1638" t="s">
        <v>136</v>
      </c>
    </row>
    <row r="1639" spans="1:30">
      <c r="A1639" t="s">
        <v>7703</v>
      </c>
      <c r="B1639" t="s">
        <v>7703</v>
      </c>
      <c r="C1639" s="3">
        <v>7.196034</v>
      </c>
      <c r="D1639" s="3">
        <v>683</v>
      </c>
      <c r="E1639" s="3">
        <v>6.152103</v>
      </c>
      <c r="F1639" s="3">
        <v>517</v>
      </c>
      <c r="G1639" s="3">
        <v>4.698763</v>
      </c>
      <c r="H1639" s="3">
        <v>478</v>
      </c>
      <c r="I1639" s="3">
        <v>1.141643</v>
      </c>
      <c r="J1639" s="3">
        <v>118</v>
      </c>
      <c r="K1639" s="3">
        <v>2.122382</v>
      </c>
      <c r="L1639" s="3">
        <v>234</v>
      </c>
      <c r="M1639" s="3">
        <v>2.228855</v>
      </c>
      <c r="N1639">
        <v>221</v>
      </c>
      <c r="O1639" s="16">
        <v>2.93081998217125e-5</v>
      </c>
      <c r="P1639">
        <v>-2.3308055370055</v>
      </c>
      <c r="Q1639" t="s">
        <v>131</v>
      </c>
      <c r="R1639" t="s">
        <v>136</v>
      </c>
      <c r="S1639" t="s">
        <v>136</v>
      </c>
      <c r="T1639" t="s">
        <v>739</v>
      </c>
      <c r="U1639" t="s">
        <v>7704</v>
      </c>
      <c r="V1639" t="s">
        <v>741</v>
      </c>
      <c r="W1639" t="s">
        <v>136</v>
      </c>
      <c r="X1639" t="s">
        <v>136</v>
      </c>
      <c r="Y1639" t="s">
        <v>742</v>
      </c>
      <c r="Z1639" t="s">
        <v>743</v>
      </c>
      <c r="AA1639" t="s">
        <v>85</v>
      </c>
      <c r="AB1639" t="s">
        <v>342</v>
      </c>
      <c r="AC1639" t="s">
        <v>744</v>
      </c>
      <c r="AD1639" t="s">
        <v>745</v>
      </c>
    </row>
    <row r="1640" spans="1:30">
      <c r="A1640" t="s">
        <v>7705</v>
      </c>
      <c r="B1640" t="s">
        <v>7705</v>
      </c>
      <c r="C1640" s="3">
        <v>71.845787</v>
      </c>
      <c r="D1640" s="3">
        <v>2098</v>
      </c>
      <c r="E1640" s="3">
        <v>89.266464</v>
      </c>
      <c r="F1640" s="3">
        <v>2309</v>
      </c>
      <c r="G1640" s="3">
        <v>79.483162</v>
      </c>
      <c r="H1640" s="3">
        <v>2489</v>
      </c>
      <c r="I1640" s="3">
        <v>15.300638</v>
      </c>
      <c r="J1640" s="3">
        <v>485</v>
      </c>
      <c r="K1640" s="3">
        <v>6.011292</v>
      </c>
      <c r="L1640" s="3">
        <v>204</v>
      </c>
      <c r="M1640" s="3">
        <v>20.384521</v>
      </c>
      <c r="N1640">
        <v>622</v>
      </c>
      <c r="O1640" s="16">
        <v>4.13212562684796e-7</v>
      </c>
      <c r="P1640">
        <v>-3.14124092507841</v>
      </c>
      <c r="Q1640" t="s">
        <v>131</v>
      </c>
      <c r="R1640" t="s">
        <v>136</v>
      </c>
      <c r="S1640" t="s">
        <v>136</v>
      </c>
      <c r="T1640" t="s">
        <v>136</v>
      </c>
      <c r="U1640" t="s">
        <v>136</v>
      </c>
      <c r="V1640" t="s">
        <v>136</v>
      </c>
      <c r="W1640" t="s">
        <v>136</v>
      </c>
      <c r="X1640" t="s">
        <v>136</v>
      </c>
      <c r="Y1640" t="s">
        <v>136</v>
      </c>
      <c r="Z1640" t="s">
        <v>136</v>
      </c>
      <c r="AA1640" t="s">
        <v>164</v>
      </c>
      <c r="AB1640" t="s">
        <v>165</v>
      </c>
      <c r="AC1640" t="s">
        <v>7706</v>
      </c>
      <c r="AD1640" t="s">
        <v>136</v>
      </c>
    </row>
    <row r="1641" spans="1:30">
      <c r="A1641" t="s">
        <v>7707</v>
      </c>
      <c r="B1641" t="s">
        <v>7707</v>
      </c>
      <c r="C1641" s="3">
        <v>0.200916</v>
      </c>
      <c r="D1641" s="3">
        <v>12</v>
      </c>
      <c r="E1641" s="3">
        <v>0</v>
      </c>
      <c r="F1641" s="3">
        <v>0</v>
      </c>
      <c r="G1641" s="3">
        <v>0.136508</v>
      </c>
      <c r="H1641" s="3">
        <v>9</v>
      </c>
      <c r="I1641" s="3">
        <v>1.851757</v>
      </c>
      <c r="J1641" s="3">
        <v>111</v>
      </c>
      <c r="K1641" s="3">
        <v>2.529847</v>
      </c>
      <c r="L1641" s="3">
        <v>162</v>
      </c>
      <c r="M1641" s="3">
        <v>1.081456</v>
      </c>
      <c r="N1641">
        <v>63</v>
      </c>
      <c r="O1641">
        <v>0.000439488766398025</v>
      </c>
      <c r="P1641">
        <v>3.11313285677316</v>
      </c>
      <c r="Q1641" t="s">
        <v>157</v>
      </c>
      <c r="R1641" t="s">
        <v>146</v>
      </c>
      <c r="S1641" t="s">
        <v>147</v>
      </c>
      <c r="T1641" t="s">
        <v>2256</v>
      </c>
      <c r="U1641" t="s">
        <v>136</v>
      </c>
      <c r="V1641" t="s">
        <v>136</v>
      </c>
      <c r="W1641" t="s">
        <v>136</v>
      </c>
      <c r="X1641" t="s">
        <v>136</v>
      </c>
      <c r="Y1641" t="s">
        <v>151</v>
      </c>
      <c r="Z1641" t="s">
        <v>136</v>
      </c>
      <c r="AA1641" t="s">
        <v>164</v>
      </c>
      <c r="AB1641" t="s">
        <v>165</v>
      </c>
      <c r="AC1641" t="s">
        <v>7708</v>
      </c>
      <c r="AD1641" t="s">
        <v>144</v>
      </c>
    </row>
    <row r="1642" spans="1:30">
      <c r="A1642" t="s">
        <v>7709</v>
      </c>
      <c r="B1642" t="s">
        <v>7709</v>
      </c>
      <c r="C1642" s="3">
        <v>2.952504</v>
      </c>
      <c r="D1642" s="3">
        <v>89</v>
      </c>
      <c r="E1642" s="3">
        <v>3.44011</v>
      </c>
      <c r="F1642" s="3">
        <v>92</v>
      </c>
      <c r="G1642" s="3">
        <v>2.998867</v>
      </c>
      <c r="H1642" s="3">
        <v>97</v>
      </c>
      <c r="I1642" s="3">
        <v>0</v>
      </c>
      <c r="J1642" s="3">
        <v>0</v>
      </c>
      <c r="K1642" s="3">
        <v>0.217421</v>
      </c>
      <c r="L1642" s="3">
        <v>8</v>
      </c>
      <c r="M1642" s="3">
        <v>0</v>
      </c>
      <c r="N1642">
        <v>0</v>
      </c>
      <c r="O1642" s="16">
        <v>1.31626432537863e-6</v>
      </c>
      <c r="P1642">
        <v>-5.148579306638</v>
      </c>
      <c r="Q1642" t="s">
        <v>131</v>
      </c>
      <c r="R1642" t="s">
        <v>136</v>
      </c>
      <c r="S1642" t="s">
        <v>136</v>
      </c>
      <c r="T1642" t="s">
        <v>7710</v>
      </c>
      <c r="U1642" t="s">
        <v>136</v>
      </c>
      <c r="V1642" t="s">
        <v>136</v>
      </c>
      <c r="W1642" t="s">
        <v>170</v>
      </c>
      <c r="X1642" t="s">
        <v>171</v>
      </c>
      <c r="Y1642" t="s">
        <v>136</v>
      </c>
      <c r="Z1642" t="s">
        <v>7711</v>
      </c>
      <c r="AA1642" t="s">
        <v>174</v>
      </c>
      <c r="AB1642" t="s">
        <v>171</v>
      </c>
      <c r="AC1642" t="s">
        <v>7712</v>
      </c>
      <c r="AD1642" t="s">
        <v>745</v>
      </c>
    </row>
    <row r="1643" spans="1:30">
      <c r="A1643" t="s">
        <v>7713</v>
      </c>
      <c r="B1643" t="s">
        <v>7713</v>
      </c>
      <c r="C1643" s="3">
        <v>0.157923</v>
      </c>
      <c r="D1643" s="3">
        <v>12</v>
      </c>
      <c r="E1643" s="3">
        <v>0</v>
      </c>
      <c r="F1643" s="3">
        <v>0</v>
      </c>
      <c r="G1643" s="3">
        <v>0.178765</v>
      </c>
      <c r="H1643" s="3">
        <v>14</v>
      </c>
      <c r="I1643" s="3">
        <v>1.462128</v>
      </c>
      <c r="J1643" s="3">
        <v>116</v>
      </c>
      <c r="K1643" s="3">
        <v>1.494988</v>
      </c>
      <c r="L1643" s="3">
        <v>126</v>
      </c>
      <c r="M1643" s="3">
        <v>0.615439</v>
      </c>
      <c r="N1643">
        <v>47</v>
      </c>
      <c r="O1643">
        <v>0.00603825686740391</v>
      </c>
      <c r="P1643">
        <v>2.61199482276898</v>
      </c>
      <c r="Q1643" t="s">
        <v>157</v>
      </c>
      <c r="R1643" t="s">
        <v>254</v>
      </c>
      <c r="S1643" t="s">
        <v>255</v>
      </c>
      <c r="T1643" t="s">
        <v>2185</v>
      </c>
      <c r="U1643" t="s">
        <v>2730</v>
      </c>
      <c r="V1643" t="s">
        <v>264</v>
      </c>
      <c r="W1643" t="s">
        <v>190</v>
      </c>
      <c r="X1643" t="s">
        <v>191</v>
      </c>
      <c r="Y1643" t="s">
        <v>1318</v>
      </c>
      <c r="Z1643" t="s">
        <v>2516</v>
      </c>
      <c r="AA1643" t="s">
        <v>164</v>
      </c>
      <c r="AB1643" t="s">
        <v>165</v>
      </c>
      <c r="AC1643" t="s">
        <v>7714</v>
      </c>
      <c r="AD1643" t="s">
        <v>2189</v>
      </c>
    </row>
    <row r="1644" spans="1:30">
      <c r="A1644" t="s">
        <v>7715</v>
      </c>
      <c r="B1644" t="s">
        <v>7715</v>
      </c>
      <c r="C1644" s="3">
        <v>8.492301</v>
      </c>
      <c r="D1644" s="3">
        <v>535</v>
      </c>
      <c r="E1644" s="3">
        <v>6.836587</v>
      </c>
      <c r="F1644" s="3">
        <v>381</v>
      </c>
      <c r="G1644" s="3">
        <v>7.445315</v>
      </c>
      <c r="H1644" s="3">
        <v>503</v>
      </c>
      <c r="I1644" s="3">
        <v>2.667969</v>
      </c>
      <c r="J1644" s="3">
        <v>182</v>
      </c>
      <c r="K1644" s="3">
        <v>1.850871</v>
      </c>
      <c r="L1644" s="3">
        <v>135</v>
      </c>
      <c r="M1644" s="3">
        <v>2.284178</v>
      </c>
      <c r="N1644">
        <v>151</v>
      </c>
      <c r="O1644" s="16">
        <v>2.76204536774769e-9</v>
      </c>
      <c r="P1644">
        <v>-2.39195397956132</v>
      </c>
      <c r="Q1644" t="s">
        <v>131</v>
      </c>
      <c r="R1644" t="s">
        <v>136</v>
      </c>
      <c r="S1644" t="s">
        <v>136</v>
      </c>
      <c r="T1644" t="s">
        <v>7716</v>
      </c>
      <c r="U1644" t="s">
        <v>7717</v>
      </c>
      <c r="V1644" t="s">
        <v>136</v>
      </c>
      <c r="W1644" t="s">
        <v>399</v>
      </c>
      <c r="X1644" t="s">
        <v>342</v>
      </c>
      <c r="Y1644" t="s">
        <v>5057</v>
      </c>
      <c r="Z1644" t="s">
        <v>5058</v>
      </c>
      <c r="AA1644" t="s">
        <v>164</v>
      </c>
      <c r="AB1644" t="s">
        <v>165</v>
      </c>
      <c r="AC1644" t="s">
        <v>7718</v>
      </c>
      <c r="AD1644" t="s">
        <v>7719</v>
      </c>
    </row>
    <row r="1645" spans="1:30">
      <c r="A1645" t="s">
        <v>7720</v>
      </c>
      <c r="B1645" t="s">
        <v>7720</v>
      </c>
      <c r="C1645" s="3">
        <v>8.453928</v>
      </c>
      <c r="D1645" s="3">
        <v>442</v>
      </c>
      <c r="E1645" s="3">
        <v>10.337192</v>
      </c>
      <c r="F1645" s="3">
        <v>479</v>
      </c>
      <c r="G1645" s="3">
        <v>13.82028</v>
      </c>
      <c r="H1645" s="3">
        <v>774</v>
      </c>
      <c r="I1645" s="3">
        <v>2.301496</v>
      </c>
      <c r="J1645" s="3">
        <v>131</v>
      </c>
      <c r="K1645" s="3">
        <v>2.014714</v>
      </c>
      <c r="L1645" s="3">
        <v>122</v>
      </c>
      <c r="M1645" s="3">
        <v>3.767289</v>
      </c>
      <c r="N1645">
        <v>206</v>
      </c>
      <c r="O1645" s="16">
        <v>1.22735089226404e-6</v>
      </c>
      <c r="P1645">
        <v>-2.62544540426253</v>
      </c>
      <c r="Q1645" t="s">
        <v>131</v>
      </c>
      <c r="R1645" t="s">
        <v>136</v>
      </c>
      <c r="S1645" t="s">
        <v>136</v>
      </c>
      <c r="T1645" t="s">
        <v>1859</v>
      </c>
      <c r="U1645" t="s">
        <v>7721</v>
      </c>
      <c r="V1645" t="s">
        <v>1831</v>
      </c>
      <c r="W1645" t="s">
        <v>136</v>
      </c>
      <c r="X1645" t="s">
        <v>136</v>
      </c>
      <c r="Y1645" t="s">
        <v>7722</v>
      </c>
      <c r="Z1645" t="s">
        <v>7723</v>
      </c>
      <c r="AA1645" t="s">
        <v>164</v>
      </c>
      <c r="AB1645" t="s">
        <v>165</v>
      </c>
      <c r="AC1645" t="s">
        <v>7724</v>
      </c>
      <c r="AD1645" t="s">
        <v>1863</v>
      </c>
    </row>
    <row r="1646" spans="1:30">
      <c r="A1646" t="s">
        <v>7725</v>
      </c>
      <c r="B1646" t="s">
        <v>7725</v>
      </c>
      <c r="C1646" s="3">
        <v>1.773563</v>
      </c>
      <c r="D1646" s="3">
        <v>28</v>
      </c>
      <c r="E1646" s="3">
        <v>1.336532</v>
      </c>
      <c r="F1646" s="3">
        <v>19</v>
      </c>
      <c r="G1646" s="3">
        <v>1.967456</v>
      </c>
      <c r="H1646" s="3">
        <v>34</v>
      </c>
      <c r="I1646" s="3">
        <v>9.644084</v>
      </c>
      <c r="J1646" s="3">
        <v>164</v>
      </c>
      <c r="K1646" s="3">
        <v>29.471962</v>
      </c>
      <c r="L1646" s="3">
        <v>535</v>
      </c>
      <c r="M1646" s="3">
        <v>6.903201</v>
      </c>
      <c r="N1646">
        <v>113</v>
      </c>
      <c r="O1646">
        <v>0.00166313555261026</v>
      </c>
      <c r="P1646">
        <v>2.35856245469303</v>
      </c>
      <c r="Q1646" t="s">
        <v>157</v>
      </c>
      <c r="R1646" t="s">
        <v>186</v>
      </c>
      <c r="S1646" t="s">
        <v>187</v>
      </c>
      <c r="T1646" t="s">
        <v>437</v>
      </c>
      <c r="U1646" t="s">
        <v>7726</v>
      </c>
      <c r="V1646" t="s">
        <v>439</v>
      </c>
      <c r="W1646" t="s">
        <v>186</v>
      </c>
      <c r="X1646" t="s">
        <v>187</v>
      </c>
      <c r="Y1646" t="s">
        <v>7727</v>
      </c>
      <c r="Z1646" t="s">
        <v>7728</v>
      </c>
      <c r="AA1646" t="s">
        <v>209</v>
      </c>
      <c r="AB1646" t="s">
        <v>187</v>
      </c>
      <c r="AC1646" t="s">
        <v>7122</v>
      </c>
      <c r="AD1646" t="s">
        <v>443</v>
      </c>
    </row>
    <row r="1647" spans="1:30">
      <c r="A1647" t="s">
        <v>7729</v>
      </c>
      <c r="B1647" t="s">
        <v>7729</v>
      </c>
      <c r="C1647" s="3">
        <v>0.371536</v>
      </c>
      <c r="D1647" s="3">
        <v>19</v>
      </c>
      <c r="E1647" s="3">
        <v>0</v>
      </c>
      <c r="F1647" s="3">
        <v>0</v>
      </c>
      <c r="G1647" s="3">
        <v>0.137882</v>
      </c>
      <c r="H1647" s="3">
        <v>8</v>
      </c>
      <c r="I1647" s="3">
        <v>3.643956</v>
      </c>
      <c r="J1647" s="3">
        <v>197</v>
      </c>
      <c r="K1647" s="3">
        <v>7.29157</v>
      </c>
      <c r="L1647" s="3">
        <v>420</v>
      </c>
      <c r="M1647" s="3">
        <v>1.029572</v>
      </c>
      <c r="N1647">
        <v>54</v>
      </c>
      <c r="O1647">
        <v>0.000529684309751319</v>
      </c>
      <c r="P1647">
        <v>3.56724905332013</v>
      </c>
      <c r="Q1647" t="s">
        <v>157</v>
      </c>
      <c r="R1647" t="s">
        <v>136</v>
      </c>
      <c r="S1647" t="s">
        <v>136</v>
      </c>
      <c r="T1647" t="s">
        <v>136</v>
      </c>
      <c r="U1647" t="s">
        <v>136</v>
      </c>
      <c r="V1647" t="s">
        <v>136</v>
      </c>
      <c r="W1647" t="s">
        <v>136</v>
      </c>
      <c r="X1647" t="s">
        <v>136</v>
      </c>
      <c r="Y1647" t="s">
        <v>136</v>
      </c>
      <c r="Z1647" t="s">
        <v>136</v>
      </c>
      <c r="AA1647" t="s">
        <v>164</v>
      </c>
      <c r="AB1647" t="s">
        <v>165</v>
      </c>
      <c r="AC1647" t="s">
        <v>7730</v>
      </c>
      <c r="AD1647" t="s">
        <v>136</v>
      </c>
    </row>
    <row r="1648" spans="1:30">
      <c r="A1648" t="s">
        <v>7731</v>
      </c>
      <c r="B1648" t="s">
        <v>7731</v>
      </c>
      <c r="C1648" s="3">
        <v>6.241494</v>
      </c>
      <c r="D1648" s="3">
        <v>135</v>
      </c>
      <c r="E1648" s="3">
        <v>2.597896</v>
      </c>
      <c r="F1648" s="3">
        <v>50</v>
      </c>
      <c r="G1648" s="3">
        <v>4.584165</v>
      </c>
      <c r="H1648" s="3">
        <v>107</v>
      </c>
      <c r="I1648" s="3">
        <v>1.862129</v>
      </c>
      <c r="J1648" s="3">
        <v>44</v>
      </c>
      <c r="K1648" s="3">
        <v>0.634902</v>
      </c>
      <c r="L1648" s="3">
        <v>16</v>
      </c>
      <c r="M1648" s="3">
        <v>1.315424</v>
      </c>
      <c r="N1648">
        <v>30</v>
      </c>
      <c r="O1648">
        <v>0.000114997725504669</v>
      </c>
      <c r="P1648">
        <v>-2.3226506377143</v>
      </c>
      <c r="Q1648" t="s">
        <v>131</v>
      </c>
      <c r="R1648" t="s">
        <v>325</v>
      </c>
      <c r="S1648" t="s">
        <v>326</v>
      </c>
      <c r="T1648" t="s">
        <v>2256</v>
      </c>
      <c r="U1648" t="s">
        <v>7732</v>
      </c>
      <c r="V1648" t="s">
        <v>741</v>
      </c>
      <c r="W1648" t="s">
        <v>366</v>
      </c>
      <c r="X1648" t="s">
        <v>367</v>
      </c>
      <c r="Y1648" t="s">
        <v>4524</v>
      </c>
      <c r="Z1648" t="s">
        <v>7733</v>
      </c>
      <c r="AA1648" t="s">
        <v>48</v>
      </c>
      <c r="AB1648" t="s">
        <v>326</v>
      </c>
      <c r="AC1648" t="s">
        <v>7734</v>
      </c>
      <c r="AD1648" t="s">
        <v>144</v>
      </c>
    </row>
    <row r="1649" spans="1:30">
      <c r="A1649" t="s">
        <v>7735</v>
      </c>
      <c r="B1649" t="s">
        <v>7735</v>
      </c>
      <c r="C1649" s="3">
        <v>0.174629</v>
      </c>
      <c r="D1649" s="3">
        <v>10</v>
      </c>
      <c r="E1649" s="3">
        <v>0</v>
      </c>
      <c r="F1649" s="3">
        <v>0</v>
      </c>
      <c r="G1649" s="3">
        <v>0.127809</v>
      </c>
      <c r="H1649" s="3">
        <v>8</v>
      </c>
      <c r="I1649" s="3">
        <v>1.841965</v>
      </c>
      <c r="J1649" s="3">
        <v>105</v>
      </c>
      <c r="K1649" s="3">
        <v>1.334107</v>
      </c>
      <c r="L1649" s="3">
        <v>82</v>
      </c>
      <c r="M1649" s="3">
        <v>1.028797</v>
      </c>
      <c r="N1649">
        <v>57</v>
      </c>
      <c r="O1649">
        <v>0.000909957878558871</v>
      </c>
      <c r="P1649">
        <v>2.89513343165078</v>
      </c>
      <c r="Q1649" t="s">
        <v>157</v>
      </c>
      <c r="R1649" t="s">
        <v>241</v>
      </c>
      <c r="S1649" t="s">
        <v>242</v>
      </c>
      <c r="T1649" t="s">
        <v>7736</v>
      </c>
      <c r="U1649" t="s">
        <v>7737</v>
      </c>
      <c r="V1649" t="s">
        <v>735</v>
      </c>
      <c r="W1649" t="s">
        <v>241</v>
      </c>
      <c r="X1649" t="s">
        <v>242</v>
      </c>
      <c r="Y1649" t="s">
        <v>1867</v>
      </c>
      <c r="Z1649" t="s">
        <v>7738</v>
      </c>
      <c r="AA1649" t="s">
        <v>248</v>
      </c>
      <c r="AB1649" t="s">
        <v>242</v>
      </c>
      <c r="AC1649" t="s">
        <v>7739</v>
      </c>
      <c r="AD1649" t="s">
        <v>512</v>
      </c>
    </row>
    <row r="1650" spans="1:30">
      <c r="A1650" t="s">
        <v>7740</v>
      </c>
      <c r="B1650" t="s">
        <v>7740</v>
      </c>
      <c r="C1650" s="3">
        <v>0.950245</v>
      </c>
      <c r="D1650" s="3">
        <v>76</v>
      </c>
      <c r="E1650" s="3">
        <v>0.915469</v>
      </c>
      <c r="F1650" s="3">
        <v>65</v>
      </c>
      <c r="G1650" s="3">
        <v>0.806666</v>
      </c>
      <c r="H1650" s="3">
        <v>69</v>
      </c>
      <c r="I1650" s="3">
        <v>0.299239</v>
      </c>
      <c r="J1650" s="3">
        <v>26</v>
      </c>
      <c r="K1650" s="3">
        <v>0.320414</v>
      </c>
      <c r="L1650" s="3">
        <v>30</v>
      </c>
      <c r="M1650" s="3">
        <v>0.320668</v>
      </c>
      <c r="N1650">
        <v>27</v>
      </c>
      <c r="O1650">
        <v>0.000319224152246373</v>
      </c>
      <c r="P1650">
        <v>-2.12790120077072</v>
      </c>
      <c r="Q1650" t="s">
        <v>131</v>
      </c>
      <c r="R1650" t="s">
        <v>136</v>
      </c>
      <c r="S1650" t="s">
        <v>136</v>
      </c>
      <c r="T1650" t="s">
        <v>7741</v>
      </c>
      <c r="U1650" t="s">
        <v>7742</v>
      </c>
      <c r="V1650" t="s">
        <v>136</v>
      </c>
      <c r="W1650" t="s">
        <v>136</v>
      </c>
      <c r="X1650" t="s">
        <v>136</v>
      </c>
      <c r="Y1650" t="s">
        <v>7743</v>
      </c>
      <c r="Z1650" t="s">
        <v>7744</v>
      </c>
      <c r="AA1650" t="s">
        <v>164</v>
      </c>
      <c r="AB1650" t="s">
        <v>165</v>
      </c>
      <c r="AC1650" t="s">
        <v>7745</v>
      </c>
      <c r="AD1650" t="s">
        <v>7746</v>
      </c>
    </row>
    <row r="1651" spans="1:30">
      <c r="A1651" t="s">
        <v>7747</v>
      </c>
      <c r="B1651" t="s">
        <v>7747</v>
      </c>
      <c r="C1651" s="3">
        <v>2.477355</v>
      </c>
      <c r="D1651" s="3">
        <v>127</v>
      </c>
      <c r="E1651" s="3">
        <v>1.391087</v>
      </c>
      <c r="F1651" s="3">
        <v>63</v>
      </c>
      <c r="G1651" s="3">
        <v>3.931866</v>
      </c>
      <c r="H1651" s="3">
        <v>216</v>
      </c>
      <c r="I1651" s="3">
        <v>0.688576</v>
      </c>
      <c r="J1651" s="3">
        <v>39</v>
      </c>
      <c r="K1651" s="3">
        <v>0.071955</v>
      </c>
      <c r="L1651" s="3">
        <v>5</v>
      </c>
      <c r="M1651" s="3">
        <v>0.95526</v>
      </c>
      <c r="N1651">
        <v>51</v>
      </c>
      <c r="O1651">
        <v>0.0035545583704073</v>
      </c>
      <c r="P1651">
        <v>-2.5310933942552</v>
      </c>
      <c r="Q1651" t="s">
        <v>131</v>
      </c>
      <c r="R1651" t="s">
        <v>232</v>
      </c>
      <c r="S1651" t="s">
        <v>233</v>
      </c>
      <c r="T1651" t="s">
        <v>2685</v>
      </c>
      <c r="U1651" t="s">
        <v>7748</v>
      </c>
      <c r="V1651" t="s">
        <v>136</v>
      </c>
      <c r="W1651" t="s">
        <v>232</v>
      </c>
      <c r="X1651" t="s">
        <v>233</v>
      </c>
      <c r="Y1651" t="s">
        <v>2687</v>
      </c>
      <c r="Z1651" t="s">
        <v>7749</v>
      </c>
      <c r="AA1651" t="s">
        <v>237</v>
      </c>
      <c r="AB1651" t="s">
        <v>233</v>
      </c>
      <c r="AC1651" t="s">
        <v>175</v>
      </c>
      <c r="AD1651" t="s">
        <v>2690</v>
      </c>
    </row>
    <row r="1652" spans="1:30">
      <c r="A1652" t="s">
        <v>7750</v>
      </c>
      <c r="B1652" t="s">
        <v>7750</v>
      </c>
      <c r="C1652" s="3">
        <v>0.096882</v>
      </c>
      <c r="D1652" s="3">
        <v>5</v>
      </c>
      <c r="E1652" s="3">
        <v>0</v>
      </c>
      <c r="F1652" s="3">
        <v>0</v>
      </c>
      <c r="G1652" s="3">
        <v>0.131322</v>
      </c>
      <c r="H1652" s="3">
        <v>6</v>
      </c>
      <c r="I1652" s="3">
        <v>5.728829</v>
      </c>
      <c r="J1652" s="3">
        <v>257</v>
      </c>
      <c r="K1652" s="3">
        <v>1.981143</v>
      </c>
      <c r="L1652" s="3">
        <v>95</v>
      </c>
      <c r="M1652" s="3">
        <v>1.423214</v>
      </c>
      <c r="N1652">
        <v>62</v>
      </c>
      <c r="O1652" s="16">
        <v>6.66243435796699e-6</v>
      </c>
      <c r="P1652">
        <v>4.1237555519258</v>
      </c>
      <c r="Q1652" t="s">
        <v>157</v>
      </c>
      <c r="R1652" t="s">
        <v>316</v>
      </c>
      <c r="S1652" t="s">
        <v>317</v>
      </c>
      <c r="T1652" t="s">
        <v>7751</v>
      </c>
      <c r="U1652" t="s">
        <v>7752</v>
      </c>
      <c r="V1652" t="s">
        <v>6923</v>
      </c>
      <c r="W1652" t="s">
        <v>254</v>
      </c>
      <c r="X1652" t="s">
        <v>255</v>
      </c>
      <c r="Y1652" t="s">
        <v>7753</v>
      </c>
      <c r="Z1652" t="s">
        <v>7754</v>
      </c>
      <c r="AA1652" t="s">
        <v>3882</v>
      </c>
      <c r="AB1652" t="s">
        <v>317</v>
      </c>
      <c r="AC1652" t="s">
        <v>7755</v>
      </c>
      <c r="AD1652" t="s">
        <v>6572</v>
      </c>
    </row>
    <row r="1653" spans="1:30">
      <c r="A1653" t="s">
        <v>7756</v>
      </c>
      <c r="B1653" t="s">
        <v>7756</v>
      </c>
      <c r="C1653" s="3">
        <v>5.502434</v>
      </c>
      <c r="D1653" s="3">
        <v>112</v>
      </c>
      <c r="E1653" s="3">
        <v>1.387145</v>
      </c>
      <c r="F1653" s="3">
        <v>25</v>
      </c>
      <c r="G1653" s="3">
        <v>2.489556</v>
      </c>
      <c r="H1653" s="3">
        <v>55</v>
      </c>
      <c r="I1653" s="3">
        <v>18.743822</v>
      </c>
      <c r="J1653" s="3">
        <v>414</v>
      </c>
      <c r="K1653" s="3">
        <v>23.676317</v>
      </c>
      <c r="L1653" s="3">
        <v>558</v>
      </c>
      <c r="M1653" s="3">
        <v>19.451109</v>
      </c>
      <c r="N1653">
        <v>414</v>
      </c>
      <c r="O1653" s="16">
        <v>3.84320969461643e-5</v>
      </c>
      <c r="P1653">
        <v>2.12272100218182</v>
      </c>
      <c r="Q1653" t="s">
        <v>157</v>
      </c>
      <c r="R1653" t="s">
        <v>136</v>
      </c>
      <c r="S1653" t="s">
        <v>136</v>
      </c>
      <c r="T1653" t="s">
        <v>136</v>
      </c>
      <c r="U1653" t="s">
        <v>136</v>
      </c>
      <c r="V1653" t="s">
        <v>136</v>
      </c>
      <c r="W1653" t="s">
        <v>136</v>
      </c>
      <c r="X1653" t="s">
        <v>136</v>
      </c>
      <c r="Y1653" t="s">
        <v>7757</v>
      </c>
      <c r="Z1653" t="s">
        <v>136</v>
      </c>
      <c r="AA1653" t="s">
        <v>164</v>
      </c>
      <c r="AB1653" t="s">
        <v>165</v>
      </c>
      <c r="AC1653" t="s">
        <v>7758</v>
      </c>
      <c r="AD1653" t="s">
        <v>136</v>
      </c>
    </row>
    <row r="1654" spans="1:30">
      <c r="A1654" t="s">
        <v>7759</v>
      </c>
      <c r="B1654" t="s">
        <v>7759</v>
      </c>
      <c r="C1654" s="3">
        <v>5.349082</v>
      </c>
      <c r="D1654" s="3">
        <v>205</v>
      </c>
      <c r="E1654" s="3">
        <v>0.814132</v>
      </c>
      <c r="F1654" s="3">
        <v>28</v>
      </c>
      <c r="G1654" s="3">
        <v>4.450311</v>
      </c>
      <c r="H1654" s="3">
        <v>182</v>
      </c>
      <c r="I1654" s="3">
        <v>24.326542</v>
      </c>
      <c r="J1654" s="3">
        <v>1007</v>
      </c>
      <c r="K1654" s="3">
        <v>23.933565</v>
      </c>
      <c r="L1654" s="3">
        <v>1058</v>
      </c>
      <c r="M1654" s="3">
        <v>15.50968</v>
      </c>
      <c r="N1654">
        <v>618</v>
      </c>
      <c r="O1654">
        <v>0.000775764591150037</v>
      </c>
      <c r="P1654">
        <v>2.01751903886983</v>
      </c>
      <c r="Q1654" t="s">
        <v>157</v>
      </c>
      <c r="R1654" t="s">
        <v>186</v>
      </c>
      <c r="S1654" t="s">
        <v>187</v>
      </c>
      <c r="T1654" t="s">
        <v>437</v>
      </c>
      <c r="U1654" t="s">
        <v>7760</v>
      </c>
      <c r="V1654" t="s">
        <v>136</v>
      </c>
      <c r="W1654" t="s">
        <v>186</v>
      </c>
      <c r="X1654" t="s">
        <v>187</v>
      </c>
      <c r="Y1654" t="s">
        <v>7761</v>
      </c>
      <c r="Z1654" t="s">
        <v>7762</v>
      </c>
      <c r="AA1654" t="s">
        <v>209</v>
      </c>
      <c r="AB1654" t="s">
        <v>187</v>
      </c>
      <c r="AC1654" t="s">
        <v>7763</v>
      </c>
      <c r="AD1654" t="s">
        <v>443</v>
      </c>
    </row>
    <row r="1655" spans="1:30">
      <c r="A1655" t="s">
        <v>7764</v>
      </c>
      <c r="B1655" t="s">
        <v>7764</v>
      </c>
      <c r="C1655" s="3">
        <v>66.746834</v>
      </c>
      <c r="D1655" s="3">
        <v>2819</v>
      </c>
      <c r="E1655" s="3">
        <v>163.737686</v>
      </c>
      <c r="F1655" s="3">
        <v>6125</v>
      </c>
      <c r="G1655" s="3">
        <v>39.267704</v>
      </c>
      <c r="H1655" s="3">
        <v>1778</v>
      </c>
      <c r="I1655" s="3">
        <v>5.599491</v>
      </c>
      <c r="J1655" s="3">
        <v>257</v>
      </c>
      <c r="K1655" s="3">
        <v>31.786379</v>
      </c>
      <c r="L1655" s="3">
        <v>1555</v>
      </c>
      <c r="M1655" s="3">
        <v>14.524162</v>
      </c>
      <c r="N1655">
        <v>641</v>
      </c>
      <c r="O1655">
        <v>0.000936481056662165</v>
      </c>
      <c r="P1655">
        <v>-2.99039849747717</v>
      </c>
      <c r="Q1655" t="s">
        <v>131</v>
      </c>
      <c r="R1655" t="s">
        <v>283</v>
      </c>
      <c r="S1655" t="s">
        <v>284</v>
      </c>
      <c r="T1655" t="s">
        <v>3342</v>
      </c>
      <c r="U1655" t="s">
        <v>7765</v>
      </c>
      <c r="V1655" t="s">
        <v>136</v>
      </c>
      <c r="W1655" t="s">
        <v>288</v>
      </c>
      <c r="X1655" t="s">
        <v>289</v>
      </c>
      <c r="Y1655" t="s">
        <v>290</v>
      </c>
      <c r="Z1655" t="s">
        <v>7766</v>
      </c>
      <c r="AA1655" t="s">
        <v>292</v>
      </c>
      <c r="AB1655" t="s">
        <v>293</v>
      </c>
      <c r="AC1655" t="s">
        <v>7767</v>
      </c>
      <c r="AD1655" t="s">
        <v>2532</v>
      </c>
    </row>
    <row r="1656" spans="1:30">
      <c r="A1656" t="s">
        <v>7768</v>
      </c>
      <c r="B1656" t="s">
        <v>7768</v>
      </c>
      <c r="C1656" s="3">
        <v>19.23394</v>
      </c>
      <c r="D1656" s="3">
        <v>1202</v>
      </c>
      <c r="E1656" s="3">
        <v>27.274834</v>
      </c>
      <c r="F1656" s="3">
        <v>1509</v>
      </c>
      <c r="G1656" s="3">
        <v>57.500217</v>
      </c>
      <c r="H1656" s="3">
        <v>3851</v>
      </c>
      <c r="I1656" s="3">
        <v>9.912834</v>
      </c>
      <c r="J1656" s="3">
        <v>672</v>
      </c>
      <c r="K1656" s="3">
        <v>14.008616</v>
      </c>
      <c r="L1656" s="3">
        <v>1014</v>
      </c>
      <c r="M1656" s="3">
        <v>14.941856</v>
      </c>
      <c r="N1656">
        <v>975</v>
      </c>
      <c r="O1656">
        <v>0.000671065738814223</v>
      </c>
      <c r="P1656">
        <v>-2.0064138661337</v>
      </c>
      <c r="Q1656" t="s">
        <v>131</v>
      </c>
      <c r="R1656" t="s">
        <v>136</v>
      </c>
      <c r="S1656" t="s">
        <v>136</v>
      </c>
      <c r="T1656" t="s">
        <v>7769</v>
      </c>
      <c r="U1656" t="s">
        <v>7770</v>
      </c>
      <c r="V1656" t="s">
        <v>662</v>
      </c>
      <c r="W1656" t="s">
        <v>2211</v>
      </c>
      <c r="X1656" t="s">
        <v>2212</v>
      </c>
      <c r="Y1656" t="s">
        <v>7771</v>
      </c>
      <c r="Z1656" t="s">
        <v>7772</v>
      </c>
      <c r="AA1656" t="s">
        <v>85</v>
      </c>
      <c r="AB1656" t="s">
        <v>342</v>
      </c>
      <c r="AC1656" t="s">
        <v>7773</v>
      </c>
      <c r="AD1656" t="s">
        <v>7774</v>
      </c>
    </row>
    <row r="1657" spans="1:30">
      <c r="A1657" t="s">
        <v>7775</v>
      </c>
      <c r="B1657" t="s">
        <v>7775</v>
      </c>
      <c r="C1657" s="3">
        <v>0.049811</v>
      </c>
      <c r="D1657" s="3">
        <v>2</v>
      </c>
      <c r="E1657" s="3">
        <v>0</v>
      </c>
      <c r="F1657" s="3">
        <v>0</v>
      </c>
      <c r="G1657" s="3">
        <v>0.444762</v>
      </c>
      <c r="H1657" s="3">
        <v>18</v>
      </c>
      <c r="I1657" s="3">
        <v>6.787824</v>
      </c>
      <c r="J1657" s="3">
        <v>275</v>
      </c>
      <c r="K1657" s="3">
        <v>8.358785</v>
      </c>
      <c r="L1657" s="3">
        <v>362</v>
      </c>
      <c r="M1657" s="3">
        <v>1.942486</v>
      </c>
      <c r="N1657">
        <v>76</v>
      </c>
      <c r="O1657">
        <v>0.000163060564947763</v>
      </c>
      <c r="P1657">
        <v>3.95926180395334</v>
      </c>
      <c r="Q1657" t="s">
        <v>157</v>
      </c>
      <c r="R1657" t="s">
        <v>136</v>
      </c>
      <c r="S1657" t="s">
        <v>136</v>
      </c>
      <c r="T1657" t="s">
        <v>1735</v>
      </c>
      <c r="U1657" t="s">
        <v>7776</v>
      </c>
      <c r="V1657" t="s">
        <v>1179</v>
      </c>
      <c r="W1657" t="s">
        <v>232</v>
      </c>
      <c r="X1657" t="s">
        <v>233</v>
      </c>
      <c r="Y1657" t="s">
        <v>1736</v>
      </c>
      <c r="Z1657" t="s">
        <v>7777</v>
      </c>
      <c r="AA1657" t="s">
        <v>164</v>
      </c>
      <c r="AB1657" t="s">
        <v>165</v>
      </c>
      <c r="AC1657" t="s">
        <v>7778</v>
      </c>
      <c r="AD1657" t="s">
        <v>1739</v>
      </c>
    </row>
    <row r="1658" spans="1:30">
      <c r="A1658" t="s">
        <v>7779</v>
      </c>
      <c r="B1658" t="s">
        <v>7779</v>
      </c>
      <c r="C1658" s="3">
        <v>25.086079</v>
      </c>
      <c r="D1658" s="3">
        <v>1707</v>
      </c>
      <c r="E1658" s="3">
        <v>29.434574</v>
      </c>
      <c r="F1658" s="3">
        <v>1774</v>
      </c>
      <c r="G1658" s="3">
        <v>25.827404</v>
      </c>
      <c r="H1658" s="3">
        <v>1884</v>
      </c>
      <c r="I1658" s="3">
        <v>11.944172</v>
      </c>
      <c r="J1658" s="3">
        <v>882</v>
      </c>
      <c r="K1658" s="3">
        <v>6.998711</v>
      </c>
      <c r="L1658" s="3">
        <v>552</v>
      </c>
      <c r="M1658" s="3">
        <v>8.788826</v>
      </c>
      <c r="N1658">
        <v>625</v>
      </c>
      <c r="O1658" s="16">
        <v>5.32603595556569e-6</v>
      </c>
      <c r="P1658">
        <v>-2.23909251971664</v>
      </c>
      <c r="Q1658" t="s">
        <v>131</v>
      </c>
      <c r="R1658" t="s">
        <v>136</v>
      </c>
      <c r="S1658" t="s">
        <v>136</v>
      </c>
      <c r="T1658" t="s">
        <v>3487</v>
      </c>
      <c r="U1658" t="s">
        <v>7780</v>
      </c>
      <c r="V1658" t="s">
        <v>136</v>
      </c>
      <c r="W1658" t="s">
        <v>136</v>
      </c>
      <c r="X1658" t="s">
        <v>136</v>
      </c>
      <c r="Y1658" t="s">
        <v>2314</v>
      </c>
      <c r="Z1658" t="s">
        <v>7781</v>
      </c>
      <c r="AA1658" t="s">
        <v>164</v>
      </c>
      <c r="AB1658" t="s">
        <v>165</v>
      </c>
      <c r="AC1658" t="s">
        <v>7782</v>
      </c>
      <c r="AD1658" t="s">
        <v>3491</v>
      </c>
    </row>
    <row r="1659" spans="1:30">
      <c r="A1659" t="s">
        <v>7783</v>
      </c>
      <c r="B1659" t="s">
        <v>7783</v>
      </c>
      <c r="C1659" s="3">
        <v>14.885558</v>
      </c>
      <c r="D1659" s="3">
        <v>526</v>
      </c>
      <c r="E1659" s="3">
        <v>28.728882</v>
      </c>
      <c r="F1659" s="3">
        <v>898</v>
      </c>
      <c r="G1659" s="3">
        <v>14.966697</v>
      </c>
      <c r="H1659" s="3">
        <v>566</v>
      </c>
      <c r="I1659" s="3">
        <v>3.41977</v>
      </c>
      <c r="J1659" s="3">
        <v>131</v>
      </c>
      <c r="K1659" s="3">
        <v>4.848045</v>
      </c>
      <c r="L1659" s="3">
        <v>199</v>
      </c>
      <c r="M1659" s="3">
        <v>6.940414</v>
      </c>
      <c r="N1659">
        <v>256</v>
      </c>
      <c r="O1659">
        <v>0.000134175696055865</v>
      </c>
      <c r="P1659">
        <v>-2.6345441337293</v>
      </c>
      <c r="Q1659" t="s">
        <v>131</v>
      </c>
      <c r="R1659" t="s">
        <v>190</v>
      </c>
      <c r="S1659" t="s">
        <v>191</v>
      </c>
      <c r="T1659" t="s">
        <v>7784</v>
      </c>
      <c r="U1659" t="s">
        <v>7785</v>
      </c>
      <c r="V1659" t="s">
        <v>136</v>
      </c>
      <c r="W1659" t="s">
        <v>254</v>
      </c>
      <c r="X1659" t="s">
        <v>255</v>
      </c>
      <c r="Y1659" t="s">
        <v>181</v>
      </c>
      <c r="Z1659" t="s">
        <v>7786</v>
      </c>
      <c r="AA1659" t="s">
        <v>83</v>
      </c>
      <c r="AB1659" t="s">
        <v>191</v>
      </c>
      <c r="AC1659" t="s">
        <v>7787</v>
      </c>
      <c r="AD1659" t="s">
        <v>7788</v>
      </c>
    </row>
    <row r="1660" spans="1:30">
      <c r="A1660" t="s">
        <v>7789</v>
      </c>
      <c r="B1660" t="s">
        <v>7789</v>
      </c>
      <c r="C1660" s="3">
        <v>0.097578</v>
      </c>
      <c r="D1660" s="3">
        <v>7</v>
      </c>
      <c r="E1660" s="3">
        <v>0.146628</v>
      </c>
      <c r="F1660" s="3">
        <v>8</v>
      </c>
      <c r="G1660" s="3">
        <v>0.300023</v>
      </c>
      <c r="H1660" s="3">
        <v>20</v>
      </c>
      <c r="I1660" s="3">
        <v>13.027765</v>
      </c>
      <c r="J1660" s="3">
        <v>869</v>
      </c>
      <c r="K1660" s="3">
        <v>14.054621</v>
      </c>
      <c r="L1660" s="3">
        <v>1001</v>
      </c>
      <c r="M1660" s="3">
        <v>2.671757</v>
      </c>
      <c r="N1660">
        <v>172</v>
      </c>
      <c r="O1660" s="16">
        <v>6.56359087877569e-10</v>
      </c>
      <c r="P1660">
        <v>4.68505998034385</v>
      </c>
      <c r="Q1660" t="s">
        <v>157</v>
      </c>
      <c r="R1660" t="s">
        <v>190</v>
      </c>
      <c r="S1660" t="s">
        <v>191</v>
      </c>
      <c r="T1660" t="s">
        <v>527</v>
      </c>
      <c r="U1660" t="s">
        <v>7790</v>
      </c>
      <c r="V1660" t="s">
        <v>136</v>
      </c>
      <c r="W1660" t="s">
        <v>190</v>
      </c>
      <c r="X1660" t="s">
        <v>191</v>
      </c>
      <c r="Y1660" t="s">
        <v>181</v>
      </c>
      <c r="Z1660" t="s">
        <v>7791</v>
      </c>
      <c r="AA1660" t="s">
        <v>83</v>
      </c>
      <c r="AB1660" t="s">
        <v>191</v>
      </c>
      <c r="AC1660" t="s">
        <v>7792</v>
      </c>
      <c r="AD1660" t="s">
        <v>195</v>
      </c>
    </row>
    <row r="1661" spans="1:30">
      <c r="A1661" t="s">
        <v>7793</v>
      </c>
      <c r="B1661" t="s">
        <v>7793</v>
      </c>
      <c r="C1661" s="3">
        <v>8.398419</v>
      </c>
      <c r="D1661" s="3">
        <v>173</v>
      </c>
      <c r="E1661" s="3">
        <v>70.587883</v>
      </c>
      <c r="F1661" s="3">
        <v>1284</v>
      </c>
      <c r="G1661" s="3">
        <v>5.636313</v>
      </c>
      <c r="H1661" s="3">
        <v>125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>
        <v>0</v>
      </c>
      <c r="O1661" s="16">
        <v>2.44986030367783e-15</v>
      </c>
      <c r="P1661">
        <v>-9.28364261179589</v>
      </c>
      <c r="Q1661" t="s">
        <v>131</v>
      </c>
      <c r="R1661" t="s">
        <v>136</v>
      </c>
      <c r="S1661" t="s">
        <v>136</v>
      </c>
      <c r="T1661" t="s">
        <v>168</v>
      </c>
      <c r="U1661" t="s">
        <v>136</v>
      </c>
      <c r="V1661" t="s">
        <v>136</v>
      </c>
      <c r="W1661" t="s">
        <v>136</v>
      </c>
      <c r="X1661" t="s">
        <v>136</v>
      </c>
      <c r="Y1661" t="s">
        <v>136</v>
      </c>
      <c r="Z1661" t="s">
        <v>136</v>
      </c>
      <c r="AA1661" t="s">
        <v>164</v>
      </c>
      <c r="AB1661" t="s">
        <v>165</v>
      </c>
      <c r="AC1661" t="s">
        <v>7794</v>
      </c>
      <c r="AD1661" t="s">
        <v>176</v>
      </c>
    </row>
    <row r="1662" spans="1:30">
      <c r="A1662" t="s">
        <v>7795</v>
      </c>
      <c r="B1662" t="s">
        <v>136</v>
      </c>
      <c r="C1662" s="3">
        <v>9.891298</v>
      </c>
      <c r="D1662" s="3">
        <v>272</v>
      </c>
      <c r="E1662" s="3">
        <v>10.067164</v>
      </c>
      <c r="F1662" s="3">
        <v>245</v>
      </c>
      <c r="G1662" s="3">
        <v>8.83928</v>
      </c>
      <c r="H1662" s="3">
        <v>261</v>
      </c>
      <c r="I1662" s="3">
        <v>3.703256</v>
      </c>
      <c r="J1662" s="3">
        <v>111</v>
      </c>
      <c r="K1662" s="3">
        <v>1.641106</v>
      </c>
      <c r="L1662" s="3">
        <v>53</v>
      </c>
      <c r="M1662" s="3">
        <v>5.029048</v>
      </c>
      <c r="N1662">
        <v>145</v>
      </c>
      <c r="O1662">
        <v>0.000838638227944728</v>
      </c>
      <c r="P1662">
        <v>-2.10307146930402</v>
      </c>
      <c r="Q1662" t="s">
        <v>131</v>
      </c>
      <c r="R1662" t="s">
        <v>136</v>
      </c>
      <c r="S1662" t="s">
        <v>136</v>
      </c>
      <c r="T1662" t="s">
        <v>7796</v>
      </c>
      <c r="U1662" t="s">
        <v>136</v>
      </c>
      <c r="V1662" t="s">
        <v>136</v>
      </c>
      <c r="W1662" t="s">
        <v>136</v>
      </c>
      <c r="X1662" t="s">
        <v>136</v>
      </c>
      <c r="Y1662" t="s">
        <v>2371</v>
      </c>
      <c r="Z1662" t="s">
        <v>136</v>
      </c>
      <c r="AA1662" t="s">
        <v>164</v>
      </c>
      <c r="AB1662" t="s">
        <v>165</v>
      </c>
      <c r="AC1662" t="s">
        <v>7797</v>
      </c>
      <c r="AD1662" t="s">
        <v>7798</v>
      </c>
    </row>
    <row r="1663" spans="1:30">
      <c r="A1663" t="s">
        <v>7799</v>
      </c>
      <c r="B1663" t="s">
        <v>7799</v>
      </c>
      <c r="C1663" s="3">
        <v>26.599947</v>
      </c>
      <c r="D1663" s="3">
        <v>661</v>
      </c>
      <c r="E1663" s="3">
        <v>75.180977</v>
      </c>
      <c r="F1663" s="3">
        <v>1655</v>
      </c>
      <c r="G1663" s="3">
        <v>27.746092</v>
      </c>
      <c r="H1663" s="3">
        <v>739</v>
      </c>
      <c r="I1663" s="3">
        <v>5.416377</v>
      </c>
      <c r="J1663" s="3">
        <v>146</v>
      </c>
      <c r="K1663" s="3">
        <v>9.324039</v>
      </c>
      <c r="L1663" s="3">
        <v>269</v>
      </c>
      <c r="M1663" s="3">
        <v>8.382851</v>
      </c>
      <c r="N1663">
        <v>218</v>
      </c>
      <c r="O1663" s="16">
        <v>2.65162603590739e-5</v>
      </c>
      <c r="P1663">
        <v>-3.17848440079909</v>
      </c>
      <c r="Q1663" t="s">
        <v>131</v>
      </c>
      <c r="R1663" t="s">
        <v>254</v>
      </c>
      <c r="S1663" t="s">
        <v>255</v>
      </c>
      <c r="T1663" t="s">
        <v>7800</v>
      </c>
      <c r="U1663" t="s">
        <v>7801</v>
      </c>
      <c r="V1663" t="s">
        <v>136</v>
      </c>
      <c r="W1663" t="s">
        <v>136</v>
      </c>
      <c r="X1663" t="s">
        <v>136</v>
      </c>
      <c r="Y1663" t="s">
        <v>7802</v>
      </c>
      <c r="Z1663" t="s">
        <v>7803</v>
      </c>
      <c r="AA1663" t="s">
        <v>164</v>
      </c>
      <c r="AB1663" t="s">
        <v>165</v>
      </c>
      <c r="AC1663" t="s">
        <v>7804</v>
      </c>
      <c r="AD1663" t="s">
        <v>7805</v>
      </c>
    </row>
    <row r="1664" spans="1:30">
      <c r="A1664" t="s">
        <v>7806</v>
      </c>
      <c r="B1664" t="s">
        <v>7806</v>
      </c>
      <c r="C1664" s="3">
        <v>1.53975</v>
      </c>
      <c r="D1664" s="3">
        <v>89</v>
      </c>
      <c r="E1664" s="3">
        <v>2.907583</v>
      </c>
      <c r="F1664" s="3">
        <v>148</v>
      </c>
      <c r="G1664" s="3">
        <v>1.363465</v>
      </c>
      <c r="H1664" s="3">
        <v>84</v>
      </c>
      <c r="I1664" s="3">
        <v>0.508248</v>
      </c>
      <c r="J1664" s="3">
        <v>32</v>
      </c>
      <c r="K1664" s="3">
        <v>0.282996</v>
      </c>
      <c r="L1664" s="3">
        <v>19</v>
      </c>
      <c r="M1664" s="3">
        <v>0.259167</v>
      </c>
      <c r="N1664">
        <v>16</v>
      </c>
      <c r="O1664" s="16">
        <v>3.15016053362778e-5</v>
      </c>
      <c r="P1664">
        <v>-3.11693372163025</v>
      </c>
      <c r="Q1664" t="s">
        <v>131</v>
      </c>
      <c r="R1664" t="s">
        <v>136</v>
      </c>
      <c r="S1664" t="s">
        <v>136</v>
      </c>
      <c r="T1664" t="s">
        <v>3984</v>
      </c>
      <c r="U1664" t="s">
        <v>7807</v>
      </c>
      <c r="V1664" t="s">
        <v>329</v>
      </c>
      <c r="W1664" t="s">
        <v>136</v>
      </c>
      <c r="X1664" t="s">
        <v>136</v>
      </c>
      <c r="Y1664" t="s">
        <v>711</v>
      </c>
      <c r="Z1664" t="s">
        <v>3986</v>
      </c>
      <c r="AA1664" t="s">
        <v>248</v>
      </c>
      <c r="AB1664" t="s">
        <v>242</v>
      </c>
      <c r="AC1664" t="s">
        <v>3987</v>
      </c>
      <c r="AD1664" t="s">
        <v>3988</v>
      </c>
    </row>
    <row r="1665" spans="1:30">
      <c r="A1665" t="s">
        <v>7808</v>
      </c>
      <c r="B1665" t="s">
        <v>7808</v>
      </c>
      <c r="C1665" s="3">
        <v>12.546954</v>
      </c>
      <c r="D1665" s="3">
        <v>540</v>
      </c>
      <c r="E1665" s="3">
        <v>11.051156</v>
      </c>
      <c r="F1665" s="3">
        <v>421</v>
      </c>
      <c r="G1665" s="3">
        <v>7.444431</v>
      </c>
      <c r="H1665" s="3">
        <v>343</v>
      </c>
      <c r="I1665" s="3">
        <v>2.08975</v>
      </c>
      <c r="J1665" s="3">
        <v>98</v>
      </c>
      <c r="K1665" s="3">
        <v>3.962576</v>
      </c>
      <c r="L1665" s="3">
        <v>198</v>
      </c>
      <c r="M1665" s="3">
        <v>2.931939</v>
      </c>
      <c r="N1665">
        <v>132</v>
      </c>
      <c r="O1665" s="16">
        <v>2.16685276046576e-5</v>
      </c>
      <c r="P1665">
        <v>-2.41321343598114</v>
      </c>
      <c r="Q1665" t="s">
        <v>131</v>
      </c>
      <c r="R1665" t="s">
        <v>136</v>
      </c>
      <c r="S1665" t="s">
        <v>136</v>
      </c>
      <c r="T1665" t="s">
        <v>7809</v>
      </c>
      <c r="U1665" t="s">
        <v>7810</v>
      </c>
      <c r="V1665" t="s">
        <v>136</v>
      </c>
      <c r="W1665" t="s">
        <v>170</v>
      </c>
      <c r="X1665" t="s">
        <v>171</v>
      </c>
      <c r="Y1665" t="s">
        <v>172</v>
      </c>
      <c r="Z1665" t="s">
        <v>3544</v>
      </c>
      <c r="AA1665" t="s">
        <v>174</v>
      </c>
      <c r="AB1665" t="s">
        <v>171</v>
      </c>
      <c r="AC1665" t="s">
        <v>7811</v>
      </c>
      <c r="AD1665" t="s">
        <v>7812</v>
      </c>
    </row>
    <row r="1666" spans="1:30">
      <c r="A1666" t="s">
        <v>7813</v>
      </c>
      <c r="B1666" t="s">
        <v>7813</v>
      </c>
      <c r="C1666" s="3">
        <v>0.671423</v>
      </c>
      <c r="D1666" s="3">
        <v>54</v>
      </c>
      <c r="E1666" s="3">
        <v>0.063124</v>
      </c>
      <c r="F1666" s="3">
        <v>5</v>
      </c>
      <c r="G1666" s="3">
        <v>0.395644</v>
      </c>
      <c r="H1666" s="3">
        <v>34</v>
      </c>
      <c r="I1666" s="3">
        <v>2.225606</v>
      </c>
      <c r="J1666" s="3">
        <v>194</v>
      </c>
      <c r="K1666" s="3">
        <v>2.985442</v>
      </c>
      <c r="L1666" s="3">
        <v>278</v>
      </c>
      <c r="M1666" s="3">
        <v>1.910663</v>
      </c>
      <c r="N1666">
        <v>160</v>
      </c>
      <c r="O1666">
        <v>0.0034330796513699</v>
      </c>
      <c r="P1666">
        <v>2.06405033078248</v>
      </c>
      <c r="Q1666" t="s">
        <v>157</v>
      </c>
      <c r="R1666" t="s">
        <v>136</v>
      </c>
      <c r="S1666" t="s">
        <v>136</v>
      </c>
      <c r="T1666" t="s">
        <v>4855</v>
      </c>
      <c r="U1666" t="s">
        <v>7814</v>
      </c>
      <c r="V1666" t="s">
        <v>1636</v>
      </c>
      <c r="W1666" t="s">
        <v>254</v>
      </c>
      <c r="X1666" t="s">
        <v>255</v>
      </c>
      <c r="Y1666" t="s">
        <v>4450</v>
      </c>
      <c r="Z1666" t="s">
        <v>7815</v>
      </c>
      <c r="AA1666" t="s">
        <v>164</v>
      </c>
      <c r="AB1666" t="s">
        <v>165</v>
      </c>
      <c r="AC1666" t="s">
        <v>7816</v>
      </c>
      <c r="AD1666" t="s">
        <v>4857</v>
      </c>
    </row>
    <row r="1667" spans="1:30">
      <c r="A1667" t="s">
        <v>7817</v>
      </c>
      <c r="B1667" t="s">
        <v>7817</v>
      </c>
      <c r="C1667" s="3">
        <v>2.824061</v>
      </c>
      <c r="D1667" s="3">
        <v>86</v>
      </c>
      <c r="E1667" s="3">
        <v>2.840881</v>
      </c>
      <c r="F1667" s="3">
        <v>77</v>
      </c>
      <c r="G1667" s="3">
        <v>6.874362</v>
      </c>
      <c r="H1667" s="3">
        <v>225</v>
      </c>
      <c r="I1667" s="3">
        <v>0.060228</v>
      </c>
      <c r="J1667" s="3">
        <v>2</v>
      </c>
      <c r="K1667" s="3">
        <v>0.131824</v>
      </c>
      <c r="L1667" s="3">
        <v>5</v>
      </c>
      <c r="M1667" s="3">
        <v>0</v>
      </c>
      <c r="N1667">
        <v>0</v>
      </c>
      <c r="O1667" s="16">
        <v>1.60757061433939e-12</v>
      </c>
      <c r="P1667">
        <v>-5.95711254494208</v>
      </c>
      <c r="Q1667" t="s">
        <v>131</v>
      </c>
      <c r="R1667" t="s">
        <v>136</v>
      </c>
      <c r="S1667" t="s">
        <v>136</v>
      </c>
      <c r="T1667" t="s">
        <v>136</v>
      </c>
      <c r="U1667" t="s">
        <v>136</v>
      </c>
      <c r="V1667" t="s">
        <v>136</v>
      </c>
      <c r="W1667" t="s">
        <v>136</v>
      </c>
      <c r="X1667" t="s">
        <v>136</v>
      </c>
      <c r="Y1667" t="s">
        <v>6074</v>
      </c>
      <c r="Z1667" t="s">
        <v>136</v>
      </c>
      <c r="AA1667" t="s">
        <v>164</v>
      </c>
      <c r="AB1667" t="s">
        <v>165</v>
      </c>
      <c r="AC1667" t="s">
        <v>6075</v>
      </c>
      <c r="AD1667" t="s">
        <v>136</v>
      </c>
    </row>
    <row r="1668" spans="1:30">
      <c r="A1668" t="s">
        <v>7818</v>
      </c>
      <c r="B1668" t="s">
        <v>136</v>
      </c>
      <c r="C1668" s="3">
        <v>1.45589</v>
      </c>
      <c r="D1668" s="3">
        <v>78</v>
      </c>
      <c r="E1668" s="3">
        <v>0.552196</v>
      </c>
      <c r="F1668" s="3">
        <v>26</v>
      </c>
      <c r="G1668" s="3">
        <v>1.243929</v>
      </c>
      <c r="H1668" s="3">
        <v>71</v>
      </c>
      <c r="I1668" s="3">
        <v>27.445324</v>
      </c>
      <c r="J1668" s="3">
        <v>1579</v>
      </c>
      <c r="K1668" s="3">
        <v>19.956244</v>
      </c>
      <c r="L1668" s="3">
        <v>1226</v>
      </c>
      <c r="M1668" s="3">
        <v>27.0949</v>
      </c>
      <c r="N1668">
        <v>1501</v>
      </c>
      <c r="O1668" s="16">
        <v>1.38453226213928e-25</v>
      </c>
      <c r="P1668">
        <v>3.86387323697551</v>
      </c>
      <c r="Q1668" t="s">
        <v>157</v>
      </c>
      <c r="R1668" t="s">
        <v>136</v>
      </c>
      <c r="S1668" t="s">
        <v>136</v>
      </c>
      <c r="T1668" t="s">
        <v>2185</v>
      </c>
      <c r="U1668" t="s">
        <v>7819</v>
      </c>
      <c r="V1668" t="s">
        <v>264</v>
      </c>
      <c r="W1668" t="s">
        <v>190</v>
      </c>
      <c r="X1668" t="s">
        <v>191</v>
      </c>
      <c r="Y1668" t="s">
        <v>136</v>
      </c>
      <c r="Z1668" t="s">
        <v>7820</v>
      </c>
      <c r="AA1668" t="s">
        <v>83</v>
      </c>
      <c r="AB1668" t="s">
        <v>191</v>
      </c>
      <c r="AC1668" t="s">
        <v>7821</v>
      </c>
      <c r="AD1668" t="s">
        <v>2189</v>
      </c>
    </row>
    <row r="1669" spans="1:30">
      <c r="A1669" t="s">
        <v>7822</v>
      </c>
      <c r="B1669" t="s">
        <v>7822</v>
      </c>
      <c r="C1669" s="3">
        <v>0</v>
      </c>
      <c r="D1669" s="3">
        <v>0</v>
      </c>
      <c r="E1669" s="3">
        <v>0</v>
      </c>
      <c r="F1669" s="3">
        <v>0</v>
      </c>
      <c r="G1669" s="3">
        <v>0</v>
      </c>
      <c r="H1669" s="3">
        <v>0</v>
      </c>
      <c r="I1669" s="3">
        <v>4.611399</v>
      </c>
      <c r="J1669" s="3">
        <v>58</v>
      </c>
      <c r="K1669" s="3">
        <v>2.96965</v>
      </c>
      <c r="L1669" s="3">
        <v>40</v>
      </c>
      <c r="M1669" s="3">
        <v>4.413068</v>
      </c>
      <c r="N1669">
        <v>54</v>
      </c>
      <c r="O1669" s="16">
        <v>7.03636371378558e-6</v>
      </c>
      <c r="P1669">
        <v>5.79535771864242</v>
      </c>
      <c r="Q1669" t="s">
        <v>157</v>
      </c>
      <c r="R1669" t="s">
        <v>136</v>
      </c>
      <c r="S1669" t="s">
        <v>136</v>
      </c>
      <c r="T1669" t="s">
        <v>7823</v>
      </c>
      <c r="U1669" t="s">
        <v>136</v>
      </c>
      <c r="V1669" t="s">
        <v>136</v>
      </c>
      <c r="W1669" t="s">
        <v>136</v>
      </c>
      <c r="X1669" t="s">
        <v>136</v>
      </c>
      <c r="Y1669" t="s">
        <v>136</v>
      </c>
      <c r="Z1669" t="s">
        <v>136</v>
      </c>
      <c r="AA1669" t="s">
        <v>164</v>
      </c>
      <c r="AB1669" t="s">
        <v>165</v>
      </c>
      <c r="AC1669" t="s">
        <v>7824</v>
      </c>
      <c r="AD1669" t="s">
        <v>7825</v>
      </c>
    </row>
    <row r="1670" spans="1:30">
      <c r="A1670" t="s">
        <v>7826</v>
      </c>
      <c r="B1670" t="s">
        <v>7826</v>
      </c>
      <c r="C1670" s="3">
        <v>2.970964</v>
      </c>
      <c r="D1670" s="3">
        <v>233</v>
      </c>
      <c r="E1670" s="3">
        <v>1.781233</v>
      </c>
      <c r="F1670" s="3">
        <v>124</v>
      </c>
      <c r="G1670" s="3">
        <v>2.676152</v>
      </c>
      <c r="H1670" s="3">
        <v>225</v>
      </c>
      <c r="I1670" s="3">
        <v>0.849581</v>
      </c>
      <c r="J1670" s="3">
        <v>73</v>
      </c>
      <c r="K1670" s="3">
        <v>0.41332</v>
      </c>
      <c r="L1670" s="3">
        <v>38</v>
      </c>
      <c r="M1670" s="3">
        <v>0.785777</v>
      </c>
      <c r="N1670">
        <v>65</v>
      </c>
      <c r="O1670" s="16">
        <v>3.06953715952964e-7</v>
      </c>
      <c r="P1670">
        <v>-2.42529132966807</v>
      </c>
      <c r="Q1670" t="s">
        <v>131</v>
      </c>
      <c r="R1670" t="s">
        <v>325</v>
      </c>
      <c r="S1670" t="s">
        <v>326</v>
      </c>
      <c r="T1670" t="s">
        <v>527</v>
      </c>
      <c r="U1670" t="s">
        <v>7827</v>
      </c>
      <c r="V1670" t="s">
        <v>136</v>
      </c>
      <c r="W1670" t="s">
        <v>190</v>
      </c>
      <c r="X1670" t="s">
        <v>191</v>
      </c>
      <c r="Y1670" t="s">
        <v>181</v>
      </c>
      <c r="Z1670" t="s">
        <v>5421</v>
      </c>
      <c r="AA1670" t="s">
        <v>83</v>
      </c>
      <c r="AB1670" t="s">
        <v>191</v>
      </c>
      <c r="AC1670" t="s">
        <v>7828</v>
      </c>
      <c r="AD1670" t="s">
        <v>195</v>
      </c>
    </row>
    <row r="1671" spans="1:30">
      <c r="A1671" t="s">
        <v>7829</v>
      </c>
      <c r="B1671" t="s">
        <v>7829</v>
      </c>
      <c r="C1671" s="3">
        <v>0.020397</v>
      </c>
      <c r="D1671" s="3">
        <v>2</v>
      </c>
      <c r="E1671" s="3">
        <v>0</v>
      </c>
      <c r="F1671" s="3">
        <v>0</v>
      </c>
      <c r="G1671" s="3">
        <v>0</v>
      </c>
      <c r="H1671" s="3">
        <v>0</v>
      </c>
      <c r="I1671" s="3">
        <v>6.574346</v>
      </c>
      <c r="J1671" s="3">
        <v>697</v>
      </c>
      <c r="K1671" s="3">
        <v>4.960697</v>
      </c>
      <c r="L1671" s="3">
        <v>562</v>
      </c>
      <c r="M1671" s="3">
        <v>5.480372</v>
      </c>
      <c r="N1671">
        <v>560</v>
      </c>
      <c r="O1671" s="16">
        <v>2.97251154779324e-22</v>
      </c>
      <c r="P1671">
        <v>8.06689995520552</v>
      </c>
      <c r="Q1671" t="s">
        <v>157</v>
      </c>
      <c r="R1671" t="s">
        <v>136</v>
      </c>
      <c r="S1671" t="s">
        <v>136</v>
      </c>
      <c r="T1671" t="s">
        <v>2185</v>
      </c>
      <c r="U1671" t="s">
        <v>7830</v>
      </c>
      <c r="V1671" t="s">
        <v>264</v>
      </c>
      <c r="W1671" t="s">
        <v>190</v>
      </c>
      <c r="X1671" t="s">
        <v>191</v>
      </c>
      <c r="Y1671" t="s">
        <v>1318</v>
      </c>
      <c r="Z1671" t="s">
        <v>4615</v>
      </c>
      <c r="AA1671" t="s">
        <v>164</v>
      </c>
      <c r="AB1671" t="s">
        <v>165</v>
      </c>
      <c r="AC1671" t="s">
        <v>3260</v>
      </c>
      <c r="AD1671" t="s">
        <v>2189</v>
      </c>
    </row>
    <row r="1672" spans="1:30">
      <c r="A1672" t="s">
        <v>7831</v>
      </c>
      <c r="B1672" t="s">
        <v>7831</v>
      </c>
      <c r="C1672" s="3">
        <v>267.403412</v>
      </c>
      <c r="D1672" s="3">
        <v>17373</v>
      </c>
      <c r="E1672" s="3">
        <v>1340.016846</v>
      </c>
      <c r="F1672" s="3">
        <v>77118</v>
      </c>
      <c r="G1672" s="3">
        <v>377.248444</v>
      </c>
      <c r="H1672" s="3">
        <v>26278</v>
      </c>
      <c r="I1672" s="3">
        <v>16.08194</v>
      </c>
      <c r="J1672" s="3">
        <v>1134</v>
      </c>
      <c r="K1672" s="3">
        <v>31.963732</v>
      </c>
      <c r="L1672" s="3">
        <v>2406</v>
      </c>
      <c r="M1672" s="3">
        <v>61.885166</v>
      </c>
      <c r="N1672">
        <v>4198</v>
      </c>
      <c r="O1672" s="16">
        <v>1.47310351891916e-7</v>
      </c>
      <c r="P1672">
        <v>-4.65604888586388</v>
      </c>
      <c r="Q1672" t="s">
        <v>131</v>
      </c>
      <c r="R1672" t="s">
        <v>241</v>
      </c>
      <c r="S1672" t="s">
        <v>242</v>
      </c>
      <c r="T1672" t="s">
        <v>3177</v>
      </c>
      <c r="U1672" t="s">
        <v>3178</v>
      </c>
      <c r="V1672" t="s">
        <v>1837</v>
      </c>
      <c r="W1672" t="s">
        <v>241</v>
      </c>
      <c r="X1672" t="s">
        <v>242</v>
      </c>
      <c r="Y1672" t="s">
        <v>1838</v>
      </c>
      <c r="Z1672" t="s">
        <v>3179</v>
      </c>
      <c r="AA1672" t="s">
        <v>248</v>
      </c>
      <c r="AB1672" t="s">
        <v>242</v>
      </c>
      <c r="AC1672" t="s">
        <v>3180</v>
      </c>
      <c r="AD1672" t="s">
        <v>1520</v>
      </c>
    </row>
    <row r="1673" spans="1:30">
      <c r="A1673" t="s">
        <v>7832</v>
      </c>
      <c r="B1673" t="s">
        <v>7832</v>
      </c>
      <c r="C1673" s="3">
        <v>0.231794</v>
      </c>
      <c r="D1673" s="3">
        <v>15</v>
      </c>
      <c r="E1673" s="3">
        <v>0</v>
      </c>
      <c r="F1673" s="3">
        <v>0</v>
      </c>
      <c r="G1673" s="3">
        <v>0</v>
      </c>
      <c r="H1673" s="3">
        <v>0</v>
      </c>
      <c r="I1673" s="3">
        <v>1.398268</v>
      </c>
      <c r="J1673" s="3">
        <v>95</v>
      </c>
      <c r="K1673" s="3">
        <v>6.705211</v>
      </c>
      <c r="L1673" s="3">
        <v>483</v>
      </c>
      <c r="M1673" s="3">
        <v>0.422209</v>
      </c>
      <c r="N1673">
        <v>28</v>
      </c>
      <c r="O1673">
        <v>0.00537737904333709</v>
      </c>
      <c r="P1673">
        <v>3.68227718326657</v>
      </c>
      <c r="Q1673" t="s">
        <v>157</v>
      </c>
      <c r="R1673" t="s">
        <v>136</v>
      </c>
      <c r="S1673" t="s">
        <v>136</v>
      </c>
      <c r="T1673" t="s">
        <v>3805</v>
      </c>
      <c r="U1673" t="s">
        <v>136</v>
      </c>
      <c r="V1673" t="s">
        <v>136</v>
      </c>
      <c r="W1673" t="s">
        <v>254</v>
      </c>
      <c r="X1673" t="s">
        <v>255</v>
      </c>
      <c r="Y1673" t="s">
        <v>6239</v>
      </c>
      <c r="Z1673" t="s">
        <v>7833</v>
      </c>
      <c r="AA1673" t="s">
        <v>164</v>
      </c>
      <c r="AB1673" t="s">
        <v>165</v>
      </c>
      <c r="AC1673" t="s">
        <v>7834</v>
      </c>
      <c r="AD1673" t="s">
        <v>3288</v>
      </c>
    </row>
    <row r="1674" spans="1:30">
      <c r="A1674" t="s">
        <v>7835</v>
      </c>
      <c r="B1674" t="s">
        <v>7835</v>
      </c>
      <c r="C1674" s="3">
        <v>0.404959</v>
      </c>
      <c r="D1674" s="3">
        <v>20</v>
      </c>
      <c r="E1674" s="3">
        <v>0.091615</v>
      </c>
      <c r="F1674" s="3">
        <v>4</v>
      </c>
      <c r="G1674" s="3">
        <v>0</v>
      </c>
      <c r="H1674" s="3">
        <v>0</v>
      </c>
      <c r="I1674" s="3">
        <v>5.61261</v>
      </c>
      <c r="J1674" s="3">
        <v>299</v>
      </c>
      <c r="K1674" s="3">
        <v>14.452165</v>
      </c>
      <c r="L1674" s="3">
        <v>820</v>
      </c>
      <c r="M1674" s="3">
        <v>1.262131</v>
      </c>
      <c r="N1674">
        <v>65</v>
      </c>
      <c r="O1674">
        <v>0.000263321194944719</v>
      </c>
      <c r="P1674">
        <v>4.10617652617538</v>
      </c>
      <c r="Q1674" t="s">
        <v>157</v>
      </c>
      <c r="R1674" t="s">
        <v>136</v>
      </c>
      <c r="S1674" t="s">
        <v>136</v>
      </c>
      <c r="T1674" t="s">
        <v>136</v>
      </c>
      <c r="U1674" t="s">
        <v>7836</v>
      </c>
      <c r="V1674" t="s">
        <v>7837</v>
      </c>
      <c r="W1674" t="s">
        <v>136</v>
      </c>
      <c r="X1674" t="s">
        <v>136</v>
      </c>
      <c r="Y1674" t="s">
        <v>7838</v>
      </c>
      <c r="Z1674" t="s">
        <v>7839</v>
      </c>
      <c r="AA1674" t="s">
        <v>164</v>
      </c>
      <c r="AB1674" t="s">
        <v>165</v>
      </c>
      <c r="AC1674" t="s">
        <v>7840</v>
      </c>
      <c r="AD1674" t="s">
        <v>136</v>
      </c>
    </row>
    <row r="1675" spans="1:30">
      <c r="A1675" t="s">
        <v>7841</v>
      </c>
      <c r="B1675" t="s">
        <v>7841</v>
      </c>
      <c r="C1675" s="3">
        <v>0.988909</v>
      </c>
      <c r="D1675" s="3">
        <v>117</v>
      </c>
      <c r="E1675" s="3">
        <v>3.444347</v>
      </c>
      <c r="F1675" s="3">
        <v>360</v>
      </c>
      <c r="G1675" s="3">
        <v>1.189051</v>
      </c>
      <c r="H1675" s="3">
        <v>151</v>
      </c>
      <c r="I1675" s="3">
        <v>0.528024</v>
      </c>
      <c r="J1675" s="3">
        <v>68</v>
      </c>
      <c r="K1675" s="3">
        <v>0.77133</v>
      </c>
      <c r="L1675" s="3">
        <v>106</v>
      </c>
      <c r="M1675" s="3">
        <v>0.431668</v>
      </c>
      <c r="N1675">
        <v>54</v>
      </c>
      <c r="O1675">
        <v>0.00340744691430205</v>
      </c>
      <c r="P1675">
        <v>-2.44098656712095</v>
      </c>
      <c r="Q1675" t="s">
        <v>131</v>
      </c>
      <c r="R1675" t="s">
        <v>325</v>
      </c>
      <c r="S1675" t="s">
        <v>326</v>
      </c>
      <c r="T1675" t="s">
        <v>349</v>
      </c>
      <c r="U1675" t="s">
        <v>7842</v>
      </c>
      <c r="V1675" t="s">
        <v>763</v>
      </c>
      <c r="W1675" t="s">
        <v>136</v>
      </c>
      <c r="X1675" t="s">
        <v>136</v>
      </c>
      <c r="Y1675" t="s">
        <v>181</v>
      </c>
      <c r="Z1675" t="s">
        <v>353</v>
      </c>
      <c r="AA1675" t="s">
        <v>164</v>
      </c>
      <c r="AB1675" t="s">
        <v>165</v>
      </c>
      <c r="AC1675" t="s">
        <v>7843</v>
      </c>
      <c r="AD1675" t="s">
        <v>184</v>
      </c>
    </row>
    <row r="1676" spans="1:30">
      <c r="A1676" t="s">
        <v>7844</v>
      </c>
      <c r="B1676" t="s">
        <v>7844</v>
      </c>
      <c r="C1676" s="3">
        <v>6.031961</v>
      </c>
      <c r="D1676" s="3">
        <v>132</v>
      </c>
      <c r="E1676" s="3">
        <v>1.731187</v>
      </c>
      <c r="F1676" s="3">
        <v>34</v>
      </c>
      <c r="G1676" s="3">
        <v>3.075335</v>
      </c>
      <c r="H1676" s="3">
        <v>73</v>
      </c>
      <c r="I1676" s="3">
        <v>30.368599</v>
      </c>
      <c r="J1676" s="3">
        <v>720</v>
      </c>
      <c r="K1676" s="3">
        <v>41.75391</v>
      </c>
      <c r="L1676" s="3">
        <v>1058</v>
      </c>
      <c r="M1676" s="3">
        <v>20.690775</v>
      </c>
      <c r="N1676">
        <v>473</v>
      </c>
      <c r="O1676" s="16">
        <v>1.99872607926492e-6</v>
      </c>
      <c r="P1676">
        <v>2.46312299870478</v>
      </c>
      <c r="Q1676" t="s">
        <v>157</v>
      </c>
      <c r="R1676" t="s">
        <v>186</v>
      </c>
      <c r="S1676" t="s">
        <v>187</v>
      </c>
      <c r="T1676" t="s">
        <v>7845</v>
      </c>
      <c r="U1676" t="s">
        <v>7846</v>
      </c>
      <c r="V1676" t="s">
        <v>439</v>
      </c>
      <c r="W1676" t="s">
        <v>186</v>
      </c>
      <c r="X1676" t="s">
        <v>187</v>
      </c>
      <c r="Y1676" t="s">
        <v>7847</v>
      </c>
      <c r="Z1676" t="s">
        <v>7848</v>
      </c>
      <c r="AA1676" t="s">
        <v>209</v>
      </c>
      <c r="AB1676" t="s">
        <v>187</v>
      </c>
      <c r="AC1676" t="s">
        <v>7849</v>
      </c>
      <c r="AD1676" t="s">
        <v>7850</v>
      </c>
    </row>
    <row r="1677" spans="1:30">
      <c r="A1677" t="s">
        <v>7851</v>
      </c>
      <c r="B1677" t="s">
        <v>7851</v>
      </c>
      <c r="C1677" s="3">
        <v>0.892153</v>
      </c>
      <c r="D1677" s="3">
        <v>61</v>
      </c>
      <c r="E1677" s="3">
        <v>0.149914</v>
      </c>
      <c r="F1677" s="3">
        <v>9</v>
      </c>
      <c r="G1677" s="3">
        <v>0.466026</v>
      </c>
      <c r="H1677" s="3">
        <v>34</v>
      </c>
      <c r="I1677" s="3">
        <v>4.672522</v>
      </c>
      <c r="J1677" s="3">
        <v>343</v>
      </c>
      <c r="K1677" s="3">
        <v>8.654962</v>
      </c>
      <c r="L1677" s="3">
        <v>679</v>
      </c>
      <c r="M1677" s="3">
        <v>1.685701</v>
      </c>
      <c r="N1677">
        <v>120</v>
      </c>
      <c r="O1677">
        <v>0.000810469458769616</v>
      </c>
      <c r="P1677">
        <v>2.62255012245723</v>
      </c>
      <c r="Q1677" t="s">
        <v>157</v>
      </c>
      <c r="R1677" t="s">
        <v>136</v>
      </c>
      <c r="S1677" t="s">
        <v>136</v>
      </c>
      <c r="T1677" t="s">
        <v>5372</v>
      </c>
      <c r="U1677" t="s">
        <v>7852</v>
      </c>
      <c r="V1677" t="s">
        <v>136</v>
      </c>
      <c r="W1677" t="s">
        <v>136</v>
      </c>
      <c r="X1677" t="s">
        <v>136</v>
      </c>
      <c r="Y1677" t="s">
        <v>4435</v>
      </c>
      <c r="Z1677" t="s">
        <v>5374</v>
      </c>
      <c r="AA1677" t="s">
        <v>85</v>
      </c>
      <c r="AB1677" t="s">
        <v>342</v>
      </c>
      <c r="AC1677" t="s">
        <v>5375</v>
      </c>
      <c r="AD1677" t="s">
        <v>5376</v>
      </c>
    </row>
    <row r="1678" spans="1:30">
      <c r="A1678" t="s">
        <v>7853</v>
      </c>
      <c r="B1678" t="s">
        <v>7853</v>
      </c>
      <c r="C1678" s="3">
        <v>0.244418</v>
      </c>
      <c r="D1678" s="3">
        <v>8</v>
      </c>
      <c r="E1678" s="3">
        <v>0</v>
      </c>
      <c r="F1678" s="3">
        <v>0</v>
      </c>
      <c r="G1678" s="3">
        <v>0</v>
      </c>
      <c r="H1678" s="3">
        <v>0</v>
      </c>
      <c r="I1678" s="3">
        <v>5.427875</v>
      </c>
      <c r="J1678" s="3">
        <v>193</v>
      </c>
      <c r="K1678" s="3">
        <v>2.201188</v>
      </c>
      <c r="L1678" s="3">
        <v>84</v>
      </c>
      <c r="M1678" s="3">
        <v>2.540565</v>
      </c>
      <c r="N1678">
        <v>87</v>
      </c>
      <c r="O1678">
        <v>0.000117886208028157</v>
      </c>
      <c r="P1678">
        <v>4.181272010619</v>
      </c>
      <c r="Q1678" t="s">
        <v>157</v>
      </c>
      <c r="R1678" t="s">
        <v>136</v>
      </c>
      <c r="S1678" t="s">
        <v>136</v>
      </c>
      <c r="T1678" t="s">
        <v>136</v>
      </c>
      <c r="U1678" t="s">
        <v>7854</v>
      </c>
      <c r="V1678" t="s">
        <v>1179</v>
      </c>
      <c r="W1678" t="s">
        <v>136</v>
      </c>
      <c r="X1678" t="s">
        <v>136</v>
      </c>
      <c r="Y1678" t="s">
        <v>5554</v>
      </c>
      <c r="Z1678" t="s">
        <v>7855</v>
      </c>
      <c r="AA1678" t="s">
        <v>164</v>
      </c>
      <c r="AB1678" t="s">
        <v>165</v>
      </c>
      <c r="AC1678" t="s">
        <v>7856</v>
      </c>
      <c r="AD1678" t="s">
        <v>136</v>
      </c>
    </row>
    <row r="1679" spans="1:30">
      <c r="A1679" t="s">
        <v>7857</v>
      </c>
      <c r="B1679" t="s">
        <v>7857</v>
      </c>
      <c r="C1679" s="3">
        <v>1412.941528</v>
      </c>
      <c r="D1679" s="3">
        <v>63250</v>
      </c>
      <c r="E1679" s="3">
        <v>3305.946777</v>
      </c>
      <c r="F1679" s="3">
        <v>131094</v>
      </c>
      <c r="G1679" s="3">
        <v>1620.355835</v>
      </c>
      <c r="H1679" s="3">
        <v>77772</v>
      </c>
      <c r="I1679" s="3">
        <v>236.231644</v>
      </c>
      <c r="J1679" s="3">
        <v>11470</v>
      </c>
      <c r="K1679" s="3">
        <v>133.370148</v>
      </c>
      <c r="L1679" s="3">
        <v>6915</v>
      </c>
      <c r="M1679" s="3">
        <v>444.787537</v>
      </c>
      <c r="N1679">
        <v>20790</v>
      </c>
      <c r="O1679" s="16">
        <v>1.42277122319926e-6</v>
      </c>
      <c r="P1679">
        <v>-3.587929013696</v>
      </c>
      <c r="Q1679" t="s">
        <v>131</v>
      </c>
      <c r="R1679" t="s">
        <v>325</v>
      </c>
      <c r="S1679" t="s">
        <v>326</v>
      </c>
      <c r="T1679" t="s">
        <v>7858</v>
      </c>
      <c r="U1679" t="s">
        <v>7859</v>
      </c>
      <c r="V1679" t="s">
        <v>6220</v>
      </c>
      <c r="W1679" t="s">
        <v>325</v>
      </c>
      <c r="X1679" t="s">
        <v>326</v>
      </c>
      <c r="Y1679" t="s">
        <v>6221</v>
      </c>
      <c r="Z1679" t="s">
        <v>6222</v>
      </c>
      <c r="AA1679" t="s">
        <v>48</v>
      </c>
      <c r="AB1679" t="s">
        <v>326</v>
      </c>
      <c r="AC1679" t="s">
        <v>7860</v>
      </c>
      <c r="AD1679" t="s">
        <v>1233</v>
      </c>
    </row>
    <row r="1680" spans="1:30">
      <c r="A1680" t="s">
        <v>7861</v>
      </c>
      <c r="B1680" t="s">
        <v>7861</v>
      </c>
      <c r="C1680" s="3">
        <v>0</v>
      </c>
      <c r="D1680" s="3">
        <v>0</v>
      </c>
      <c r="E1680" s="3">
        <v>0</v>
      </c>
      <c r="F1680" s="3">
        <v>0</v>
      </c>
      <c r="G1680" s="3">
        <v>0</v>
      </c>
      <c r="H1680" s="3">
        <v>0</v>
      </c>
      <c r="I1680" s="3">
        <v>3.709561</v>
      </c>
      <c r="J1680" s="3">
        <v>30</v>
      </c>
      <c r="K1680" s="3">
        <v>4.76013</v>
      </c>
      <c r="L1680" s="3">
        <v>42</v>
      </c>
      <c r="M1680" s="3">
        <v>3.498263</v>
      </c>
      <c r="N1680">
        <v>28</v>
      </c>
      <c r="O1680">
        <v>0.000120128489749599</v>
      </c>
      <c r="P1680">
        <v>5.20872818273109</v>
      </c>
      <c r="Q1680" t="s">
        <v>157</v>
      </c>
      <c r="R1680" t="s">
        <v>186</v>
      </c>
      <c r="S1680" t="s">
        <v>187</v>
      </c>
      <c r="T1680" t="s">
        <v>7862</v>
      </c>
      <c r="U1680" t="s">
        <v>7863</v>
      </c>
      <c r="V1680" t="s">
        <v>439</v>
      </c>
      <c r="W1680" t="s">
        <v>186</v>
      </c>
      <c r="X1680" t="s">
        <v>187</v>
      </c>
      <c r="Y1680" t="s">
        <v>4463</v>
      </c>
      <c r="Z1680" t="s">
        <v>4464</v>
      </c>
      <c r="AA1680" t="s">
        <v>209</v>
      </c>
      <c r="AB1680" t="s">
        <v>187</v>
      </c>
      <c r="AC1680" t="s">
        <v>7864</v>
      </c>
      <c r="AD1680" t="s">
        <v>7865</v>
      </c>
    </row>
    <row r="1681" spans="1:30">
      <c r="A1681" t="s">
        <v>7866</v>
      </c>
      <c r="B1681" t="s">
        <v>7866</v>
      </c>
      <c r="C1681" s="3">
        <v>0.296367</v>
      </c>
      <c r="D1681" s="3">
        <v>36</v>
      </c>
      <c r="E1681" s="3">
        <v>1.990025</v>
      </c>
      <c r="F1681" s="3">
        <v>214</v>
      </c>
      <c r="G1681" s="3">
        <v>0.714222</v>
      </c>
      <c r="H1681" s="3">
        <v>93</v>
      </c>
      <c r="I1681" s="3">
        <v>0.100177</v>
      </c>
      <c r="J1681" s="3">
        <v>14</v>
      </c>
      <c r="K1681" s="3">
        <v>0.166001</v>
      </c>
      <c r="L1681" s="3">
        <v>24</v>
      </c>
      <c r="M1681" s="3">
        <v>0.20109</v>
      </c>
      <c r="N1681">
        <v>26</v>
      </c>
      <c r="O1681">
        <v>0.000605259800333901</v>
      </c>
      <c r="P1681">
        <v>-3.24334330095779</v>
      </c>
      <c r="Q1681" t="s">
        <v>131</v>
      </c>
      <c r="R1681" t="s">
        <v>190</v>
      </c>
      <c r="S1681" t="s">
        <v>191</v>
      </c>
      <c r="T1681" t="s">
        <v>446</v>
      </c>
      <c r="U1681" t="s">
        <v>7867</v>
      </c>
      <c r="V1681" t="s">
        <v>370</v>
      </c>
      <c r="W1681" t="s">
        <v>371</v>
      </c>
      <c r="X1681" t="s">
        <v>293</v>
      </c>
      <c r="Y1681" t="s">
        <v>448</v>
      </c>
      <c r="Z1681" t="s">
        <v>6732</v>
      </c>
      <c r="AA1681" t="s">
        <v>374</v>
      </c>
      <c r="AB1681" t="s">
        <v>367</v>
      </c>
      <c r="AC1681" t="s">
        <v>6733</v>
      </c>
      <c r="AD1681" t="s">
        <v>451</v>
      </c>
    </row>
    <row r="1682" spans="1:30">
      <c r="A1682" t="s">
        <v>7868</v>
      </c>
      <c r="B1682" t="s">
        <v>7868</v>
      </c>
      <c r="C1682" s="3">
        <v>2.464709</v>
      </c>
      <c r="D1682" s="3">
        <v>80</v>
      </c>
      <c r="E1682" s="3">
        <v>3.29146</v>
      </c>
      <c r="F1682" s="3">
        <v>94</v>
      </c>
      <c r="G1682" s="3">
        <v>2.277448</v>
      </c>
      <c r="H1682" s="3">
        <v>79</v>
      </c>
      <c r="I1682" s="3">
        <v>0</v>
      </c>
      <c r="J1682" s="3">
        <v>0</v>
      </c>
      <c r="K1682" s="3">
        <v>0</v>
      </c>
      <c r="L1682" s="3">
        <v>0</v>
      </c>
      <c r="M1682" s="3">
        <v>0.294537</v>
      </c>
      <c r="N1682">
        <v>10</v>
      </c>
      <c r="O1682">
        <v>0.000154975371105945</v>
      </c>
      <c r="P1682">
        <v>-4.48066600635074</v>
      </c>
      <c r="Q1682" t="s">
        <v>131</v>
      </c>
      <c r="R1682" t="s">
        <v>136</v>
      </c>
      <c r="S1682" t="s">
        <v>136</v>
      </c>
      <c r="T1682" t="s">
        <v>136</v>
      </c>
      <c r="U1682" t="s">
        <v>136</v>
      </c>
      <c r="V1682" t="s">
        <v>136</v>
      </c>
      <c r="W1682" t="s">
        <v>136</v>
      </c>
      <c r="X1682" t="s">
        <v>136</v>
      </c>
      <c r="Y1682" t="s">
        <v>7869</v>
      </c>
      <c r="Z1682" t="s">
        <v>7870</v>
      </c>
      <c r="AA1682" t="s">
        <v>164</v>
      </c>
      <c r="AB1682" t="s">
        <v>165</v>
      </c>
      <c r="AC1682" t="s">
        <v>7871</v>
      </c>
      <c r="AD1682" t="s">
        <v>136</v>
      </c>
    </row>
    <row r="1683" spans="1:30">
      <c r="A1683" t="s">
        <v>7872</v>
      </c>
      <c r="B1683" t="s">
        <v>7872</v>
      </c>
      <c r="C1683" s="3">
        <v>0.675302</v>
      </c>
      <c r="D1683" s="3">
        <v>59</v>
      </c>
      <c r="E1683" s="3">
        <v>0.15652</v>
      </c>
      <c r="F1683" s="3">
        <v>13</v>
      </c>
      <c r="G1683" s="3">
        <v>0.445705</v>
      </c>
      <c r="H1683" s="3">
        <v>42</v>
      </c>
      <c r="I1683" s="3">
        <v>5.620921</v>
      </c>
      <c r="J1683" s="3">
        <v>528</v>
      </c>
      <c r="K1683" s="3">
        <v>16.861599</v>
      </c>
      <c r="L1683" s="3">
        <v>1691</v>
      </c>
      <c r="M1683" s="3">
        <v>1.082321</v>
      </c>
      <c r="N1683">
        <v>98</v>
      </c>
      <c r="O1683">
        <v>0.000245160227412401</v>
      </c>
      <c r="P1683">
        <v>3.31746159672482</v>
      </c>
      <c r="Q1683" t="s">
        <v>157</v>
      </c>
      <c r="R1683" t="s">
        <v>170</v>
      </c>
      <c r="S1683" t="s">
        <v>171</v>
      </c>
      <c r="T1683" t="s">
        <v>7873</v>
      </c>
      <c r="U1683" t="s">
        <v>7874</v>
      </c>
      <c r="V1683" t="s">
        <v>2542</v>
      </c>
      <c r="W1683" t="s">
        <v>170</v>
      </c>
      <c r="X1683" t="s">
        <v>171</v>
      </c>
      <c r="Y1683" t="s">
        <v>7875</v>
      </c>
      <c r="Z1683" t="s">
        <v>7876</v>
      </c>
      <c r="AA1683" t="s">
        <v>164</v>
      </c>
      <c r="AB1683" t="s">
        <v>165</v>
      </c>
      <c r="AC1683" t="s">
        <v>7877</v>
      </c>
      <c r="AD1683" t="s">
        <v>7878</v>
      </c>
    </row>
    <row r="1684" spans="1:30">
      <c r="A1684" t="s">
        <v>7879</v>
      </c>
      <c r="B1684" t="s">
        <v>7879</v>
      </c>
      <c r="C1684" s="3">
        <v>6.859845</v>
      </c>
      <c r="D1684" s="3">
        <v>571</v>
      </c>
      <c r="E1684" s="3">
        <v>4.787768</v>
      </c>
      <c r="F1684" s="3">
        <v>354</v>
      </c>
      <c r="G1684" s="3">
        <v>11.969547</v>
      </c>
      <c r="H1684" s="3">
        <v>1069</v>
      </c>
      <c r="I1684" s="3">
        <v>1.952655</v>
      </c>
      <c r="J1684" s="3">
        <v>177</v>
      </c>
      <c r="K1684" s="3">
        <v>0.171365</v>
      </c>
      <c r="L1684" s="3">
        <v>17</v>
      </c>
      <c r="M1684" s="3">
        <v>2.989621</v>
      </c>
      <c r="N1684">
        <v>260</v>
      </c>
      <c r="O1684">
        <v>0.0039177678404656</v>
      </c>
      <c r="P1684">
        <v>-2.57176106967792</v>
      </c>
      <c r="Q1684" t="s">
        <v>131</v>
      </c>
      <c r="R1684" t="s">
        <v>4067</v>
      </c>
      <c r="S1684" t="s">
        <v>4068</v>
      </c>
      <c r="T1684" t="s">
        <v>2256</v>
      </c>
      <c r="U1684" t="s">
        <v>7880</v>
      </c>
      <c r="V1684" t="s">
        <v>136</v>
      </c>
      <c r="W1684" t="s">
        <v>218</v>
      </c>
      <c r="X1684" t="s">
        <v>219</v>
      </c>
      <c r="Y1684" t="s">
        <v>1303</v>
      </c>
      <c r="Z1684" t="s">
        <v>7881</v>
      </c>
      <c r="AA1684" t="s">
        <v>7467</v>
      </c>
      <c r="AB1684" t="s">
        <v>4068</v>
      </c>
      <c r="AC1684" t="s">
        <v>7882</v>
      </c>
      <c r="AD1684" t="s">
        <v>144</v>
      </c>
    </row>
    <row r="1685" spans="1:30">
      <c r="A1685" t="s">
        <v>7883</v>
      </c>
      <c r="B1685" t="s">
        <v>7883</v>
      </c>
      <c r="C1685" s="3">
        <v>0.138641</v>
      </c>
      <c r="D1685" s="3">
        <v>6</v>
      </c>
      <c r="E1685" s="3">
        <v>0</v>
      </c>
      <c r="F1685" s="3">
        <v>0</v>
      </c>
      <c r="G1685" s="3">
        <v>0.166433</v>
      </c>
      <c r="H1685" s="3">
        <v>7</v>
      </c>
      <c r="I1685" s="3">
        <v>2.359124</v>
      </c>
      <c r="J1685" s="3">
        <v>101</v>
      </c>
      <c r="K1685" s="3">
        <v>1.555901</v>
      </c>
      <c r="L1685" s="3">
        <v>71</v>
      </c>
      <c r="M1685" s="3">
        <v>1.070082</v>
      </c>
      <c r="N1685">
        <v>44</v>
      </c>
      <c r="O1685">
        <v>0.000548652159342451</v>
      </c>
      <c r="P1685">
        <v>3.11365056922248</v>
      </c>
      <c r="Q1685" t="s">
        <v>157</v>
      </c>
      <c r="R1685" t="s">
        <v>136</v>
      </c>
      <c r="S1685" t="s">
        <v>136</v>
      </c>
      <c r="T1685" t="s">
        <v>7884</v>
      </c>
      <c r="U1685" t="s">
        <v>136</v>
      </c>
      <c r="V1685" t="s">
        <v>136</v>
      </c>
      <c r="W1685" t="s">
        <v>136</v>
      </c>
      <c r="X1685" t="s">
        <v>136</v>
      </c>
      <c r="Y1685" t="s">
        <v>136</v>
      </c>
      <c r="Z1685" t="s">
        <v>7885</v>
      </c>
      <c r="AA1685" t="s">
        <v>164</v>
      </c>
      <c r="AB1685" t="s">
        <v>165</v>
      </c>
      <c r="AC1685" t="s">
        <v>7886</v>
      </c>
      <c r="AD1685" t="s">
        <v>7887</v>
      </c>
    </row>
    <row r="1686" spans="1:30">
      <c r="A1686" t="s">
        <v>7888</v>
      </c>
      <c r="B1686" t="s">
        <v>7888</v>
      </c>
      <c r="C1686" s="3">
        <v>50.343349</v>
      </c>
      <c r="D1686" s="3">
        <v>1322</v>
      </c>
      <c r="E1686" s="3">
        <v>39.535881</v>
      </c>
      <c r="F1686" s="3">
        <v>920</v>
      </c>
      <c r="G1686" s="3">
        <v>53.444679</v>
      </c>
      <c r="H1686" s="3">
        <v>1504</v>
      </c>
      <c r="I1686" s="3">
        <v>23.189045</v>
      </c>
      <c r="J1686" s="3">
        <v>661</v>
      </c>
      <c r="K1686" s="3">
        <v>14.245095</v>
      </c>
      <c r="L1686" s="3">
        <v>434</v>
      </c>
      <c r="M1686" s="3">
        <v>15.476227</v>
      </c>
      <c r="N1686">
        <v>425</v>
      </c>
      <c r="O1686" s="16">
        <v>3.35400251324459e-8</v>
      </c>
      <c r="P1686">
        <v>-2.0884921386205</v>
      </c>
      <c r="Q1686" t="s">
        <v>131</v>
      </c>
      <c r="R1686" t="s">
        <v>136</v>
      </c>
      <c r="S1686" t="s">
        <v>136</v>
      </c>
      <c r="T1686" t="s">
        <v>136</v>
      </c>
      <c r="U1686" t="s">
        <v>7889</v>
      </c>
      <c r="V1686" t="s">
        <v>136</v>
      </c>
      <c r="W1686" t="s">
        <v>136</v>
      </c>
      <c r="X1686" t="s">
        <v>136</v>
      </c>
      <c r="Y1686" t="s">
        <v>7890</v>
      </c>
      <c r="Z1686" t="s">
        <v>7891</v>
      </c>
      <c r="AA1686" t="s">
        <v>164</v>
      </c>
      <c r="AB1686" t="s">
        <v>165</v>
      </c>
      <c r="AC1686" t="s">
        <v>7892</v>
      </c>
      <c r="AD1686" t="s">
        <v>136</v>
      </c>
    </row>
    <row r="1687" spans="1:30">
      <c r="A1687" t="s">
        <v>7893</v>
      </c>
      <c r="B1687" t="s">
        <v>7893</v>
      </c>
      <c r="C1687" s="3">
        <v>0.610894</v>
      </c>
      <c r="D1687" s="3">
        <v>42</v>
      </c>
      <c r="E1687" s="3">
        <v>0.180033</v>
      </c>
      <c r="F1687" s="3">
        <v>11</v>
      </c>
      <c r="G1687" s="3">
        <v>0.539811</v>
      </c>
      <c r="H1687" s="3">
        <v>40</v>
      </c>
      <c r="I1687" s="3">
        <v>20.934761</v>
      </c>
      <c r="J1687" s="3">
        <v>1558</v>
      </c>
      <c r="K1687" s="3">
        <v>23.250223</v>
      </c>
      <c r="L1687" s="3">
        <v>1848</v>
      </c>
      <c r="M1687" s="3">
        <v>3.165404</v>
      </c>
      <c r="N1687">
        <v>227</v>
      </c>
      <c r="O1687" s="16">
        <v>1.26841464121271e-8</v>
      </c>
      <c r="P1687">
        <v>4.27567067812345</v>
      </c>
      <c r="Q1687" t="s">
        <v>157</v>
      </c>
      <c r="R1687" t="s">
        <v>190</v>
      </c>
      <c r="S1687" t="s">
        <v>191</v>
      </c>
      <c r="T1687" t="s">
        <v>7894</v>
      </c>
      <c r="U1687" t="s">
        <v>7895</v>
      </c>
      <c r="V1687" t="s">
        <v>264</v>
      </c>
      <c r="W1687" t="s">
        <v>136</v>
      </c>
      <c r="X1687" t="s">
        <v>136</v>
      </c>
      <c r="Y1687" t="s">
        <v>265</v>
      </c>
      <c r="Z1687" t="s">
        <v>7896</v>
      </c>
      <c r="AA1687" t="s">
        <v>164</v>
      </c>
      <c r="AB1687" t="s">
        <v>165</v>
      </c>
      <c r="AC1687" t="s">
        <v>7897</v>
      </c>
      <c r="AD1687" t="s">
        <v>7898</v>
      </c>
    </row>
    <row r="1688" spans="1:30">
      <c r="A1688" t="s">
        <v>7899</v>
      </c>
      <c r="B1688" t="s">
        <v>7899</v>
      </c>
      <c r="C1688" s="3">
        <v>3.861894</v>
      </c>
      <c r="D1688" s="3">
        <v>83</v>
      </c>
      <c r="E1688" s="3">
        <v>2.958118</v>
      </c>
      <c r="F1688" s="3">
        <v>56</v>
      </c>
      <c r="G1688" s="3">
        <v>2.1163</v>
      </c>
      <c r="H1688" s="3">
        <v>49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>
        <v>0</v>
      </c>
      <c r="O1688" s="16">
        <v>2.6813265049159e-10</v>
      </c>
      <c r="P1688">
        <v>-7.39589974876338</v>
      </c>
      <c r="Q1688" t="s">
        <v>131</v>
      </c>
      <c r="R1688" t="s">
        <v>136</v>
      </c>
      <c r="S1688" t="s">
        <v>136</v>
      </c>
      <c r="T1688" t="s">
        <v>136</v>
      </c>
      <c r="U1688" t="s">
        <v>136</v>
      </c>
      <c r="V1688" t="s">
        <v>136</v>
      </c>
      <c r="W1688" t="s">
        <v>136</v>
      </c>
      <c r="X1688" t="s">
        <v>136</v>
      </c>
      <c r="Y1688" t="s">
        <v>136</v>
      </c>
      <c r="Z1688" t="s">
        <v>136</v>
      </c>
      <c r="AA1688" t="s">
        <v>164</v>
      </c>
      <c r="AB1688" t="s">
        <v>165</v>
      </c>
      <c r="AC1688" t="s">
        <v>7900</v>
      </c>
      <c r="AD1688" t="s">
        <v>136</v>
      </c>
    </row>
    <row r="1689" spans="1:30">
      <c r="A1689" t="s">
        <v>7901</v>
      </c>
      <c r="B1689" t="s">
        <v>136</v>
      </c>
      <c r="C1689" s="3">
        <v>0.680135</v>
      </c>
      <c r="D1689" s="3">
        <v>30</v>
      </c>
      <c r="E1689" s="3">
        <v>0.102624</v>
      </c>
      <c r="F1689" s="3">
        <v>4</v>
      </c>
      <c r="G1689" s="3">
        <v>0.617754</v>
      </c>
      <c r="H1689" s="3">
        <v>30</v>
      </c>
      <c r="I1689" s="3">
        <v>28.021013</v>
      </c>
      <c r="J1689" s="3">
        <v>1333</v>
      </c>
      <c r="K1689" s="3">
        <v>77.417938</v>
      </c>
      <c r="L1689" s="3">
        <v>3933</v>
      </c>
      <c r="M1689" s="3">
        <v>5.156708</v>
      </c>
      <c r="N1689">
        <v>237</v>
      </c>
      <c r="O1689" s="16">
        <v>5.1808805322855e-9</v>
      </c>
      <c r="P1689">
        <v>5.22358518754517</v>
      </c>
      <c r="Q1689" t="s">
        <v>157</v>
      </c>
      <c r="R1689" t="s">
        <v>254</v>
      </c>
      <c r="S1689" t="s">
        <v>255</v>
      </c>
      <c r="T1689" t="s">
        <v>1885</v>
      </c>
      <c r="U1689" t="s">
        <v>136</v>
      </c>
      <c r="V1689" t="s">
        <v>136</v>
      </c>
      <c r="W1689" t="s">
        <v>218</v>
      </c>
      <c r="X1689" t="s">
        <v>219</v>
      </c>
      <c r="Y1689" t="s">
        <v>136</v>
      </c>
      <c r="Z1689" t="s">
        <v>7138</v>
      </c>
      <c r="AA1689" t="s">
        <v>686</v>
      </c>
      <c r="AB1689" t="s">
        <v>219</v>
      </c>
      <c r="AC1689" t="s">
        <v>7902</v>
      </c>
      <c r="AD1689" t="s">
        <v>1887</v>
      </c>
    </row>
    <row r="1690" spans="1:30">
      <c r="A1690" t="s">
        <v>7903</v>
      </c>
      <c r="B1690" t="s">
        <v>7903</v>
      </c>
      <c r="C1690" s="3">
        <v>23.779894</v>
      </c>
      <c r="D1690" s="3">
        <v>418</v>
      </c>
      <c r="E1690" s="3">
        <v>53.837132</v>
      </c>
      <c r="F1690" s="3">
        <v>838</v>
      </c>
      <c r="G1690" s="3">
        <v>15.148967</v>
      </c>
      <c r="H1690" s="3">
        <v>286</v>
      </c>
      <c r="I1690" s="3">
        <v>11.925412</v>
      </c>
      <c r="J1690" s="3">
        <v>228</v>
      </c>
      <c r="K1690" s="3">
        <v>4.757118</v>
      </c>
      <c r="L1690" s="3">
        <v>97</v>
      </c>
      <c r="M1690" s="3">
        <v>11.630144</v>
      </c>
      <c r="N1690">
        <v>214</v>
      </c>
      <c r="O1690">
        <v>0.00246460005625072</v>
      </c>
      <c r="P1690">
        <v>-2.45484726828517</v>
      </c>
      <c r="Q1690" t="s">
        <v>131</v>
      </c>
      <c r="R1690" t="s">
        <v>136</v>
      </c>
      <c r="S1690" t="s">
        <v>136</v>
      </c>
      <c r="T1690" t="s">
        <v>136</v>
      </c>
      <c r="U1690" t="s">
        <v>136</v>
      </c>
      <c r="V1690" t="s">
        <v>136</v>
      </c>
      <c r="W1690" t="s">
        <v>136</v>
      </c>
      <c r="X1690" t="s">
        <v>136</v>
      </c>
      <c r="Y1690" t="s">
        <v>136</v>
      </c>
      <c r="Z1690" t="s">
        <v>7904</v>
      </c>
      <c r="AA1690" t="s">
        <v>164</v>
      </c>
      <c r="AB1690" t="s">
        <v>165</v>
      </c>
      <c r="AC1690" t="s">
        <v>7905</v>
      </c>
      <c r="AD1690" t="s">
        <v>136</v>
      </c>
    </row>
    <row r="1691" spans="1:30">
      <c r="A1691" t="s">
        <v>7906</v>
      </c>
      <c r="B1691" t="s">
        <v>7906</v>
      </c>
      <c r="C1691" s="3">
        <v>2.110044</v>
      </c>
      <c r="D1691" s="3">
        <v>92</v>
      </c>
      <c r="E1691" s="3">
        <v>0.953734</v>
      </c>
      <c r="F1691" s="3">
        <v>37</v>
      </c>
      <c r="G1691" s="3">
        <v>2.84203</v>
      </c>
      <c r="H1691" s="3">
        <v>133</v>
      </c>
      <c r="I1691" s="3">
        <v>0.168382</v>
      </c>
      <c r="J1691" s="3">
        <v>8</v>
      </c>
      <c r="K1691" s="3">
        <v>0</v>
      </c>
      <c r="L1691" s="3">
        <v>0</v>
      </c>
      <c r="M1691" s="3">
        <v>0.466808</v>
      </c>
      <c r="N1691">
        <v>22</v>
      </c>
      <c r="O1691">
        <v>0.00282951501106014</v>
      </c>
      <c r="P1691">
        <v>-3.22247738742176</v>
      </c>
      <c r="Q1691" t="s">
        <v>131</v>
      </c>
      <c r="R1691" t="s">
        <v>136</v>
      </c>
      <c r="S1691" t="s">
        <v>136</v>
      </c>
      <c r="T1691" t="s">
        <v>7907</v>
      </c>
      <c r="U1691" t="s">
        <v>136</v>
      </c>
      <c r="V1691" t="s">
        <v>136</v>
      </c>
      <c r="W1691" t="s">
        <v>254</v>
      </c>
      <c r="X1691" t="s">
        <v>255</v>
      </c>
      <c r="Y1691" t="s">
        <v>7908</v>
      </c>
      <c r="Z1691" t="s">
        <v>7909</v>
      </c>
      <c r="AA1691" t="s">
        <v>164</v>
      </c>
      <c r="AB1691" t="s">
        <v>165</v>
      </c>
      <c r="AC1691" t="s">
        <v>313</v>
      </c>
      <c r="AD1691" t="s">
        <v>7910</v>
      </c>
    </row>
    <row r="1692" spans="1:30">
      <c r="A1692" t="s">
        <v>7911</v>
      </c>
      <c r="B1692" t="s">
        <v>7911</v>
      </c>
      <c r="C1692" s="3">
        <v>0.218023</v>
      </c>
      <c r="D1692" s="3">
        <v>9</v>
      </c>
      <c r="E1692" s="3">
        <v>0</v>
      </c>
      <c r="F1692" s="3">
        <v>0</v>
      </c>
      <c r="G1692" s="3">
        <v>0.162741</v>
      </c>
      <c r="H1692" s="3">
        <v>7</v>
      </c>
      <c r="I1692" s="3">
        <v>2.743154</v>
      </c>
      <c r="J1692" s="3">
        <v>113</v>
      </c>
      <c r="K1692" s="3">
        <v>2.184492</v>
      </c>
      <c r="L1692" s="3">
        <v>96</v>
      </c>
      <c r="M1692" s="3">
        <v>0.978468</v>
      </c>
      <c r="N1692">
        <v>39</v>
      </c>
      <c r="O1692">
        <v>0.00116441593778482</v>
      </c>
      <c r="P1692">
        <v>3.01878242102349</v>
      </c>
      <c r="Q1692" t="s">
        <v>157</v>
      </c>
      <c r="R1692" t="s">
        <v>136</v>
      </c>
      <c r="S1692" t="s">
        <v>136</v>
      </c>
      <c r="T1692" t="s">
        <v>136</v>
      </c>
      <c r="U1692" t="s">
        <v>7912</v>
      </c>
      <c r="V1692" t="s">
        <v>136</v>
      </c>
      <c r="W1692" t="s">
        <v>136</v>
      </c>
      <c r="X1692" t="s">
        <v>136</v>
      </c>
      <c r="Y1692" t="s">
        <v>3579</v>
      </c>
      <c r="Z1692" t="s">
        <v>7913</v>
      </c>
      <c r="AA1692" t="s">
        <v>164</v>
      </c>
      <c r="AB1692" t="s">
        <v>165</v>
      </c>
      <c r="AC1692" t="s">
        <v>7914</v>
      </c>
      <c r="AD1692" t="s">
        <v>136</v>
      </c>
    </row>
    <row r="1693" spans="1:30">
      <c r="A1693" t="s">
        <v>7915</v>
      </c>
      <c r="B1693" t="s">
        <v>7915</v>
      </c>
      <c r="C1693" s="3">
        <v>4.767017</v>
      </c>
      <c r="D1693" s="3">
        <v>118</v>
      </c>
      <c r="E1693" s="3">
        <v>0.997946</v>
      </c>
      <c r="F1693" s="3">
        <v>22</v>
      </c>
      <c r="G1693" s="3">
        <v>6.600441</v>
      </c>
      <c r="H1693" s="3">
        <v>175</v>
      </c>
      <c r="I1693" s="3">
        <v>24.812208</v>
      </c>
      <c r="J1693" s="3">
        <v>666</v>
      </c>
      <c r="K1693" s="3">
        <v>33.749935</v>
      </c>
      <c r="L1693" s="3">
        <v>967</v>
      </c>
      <c r="M1693" s="3">
        <v>19.957687</v>
      </c>
      <c r="N1693">
        <v>516</v>
      </c>
      <c r="O1693">
        <v>0.000847096883679258</v>
      </c>
      <c r="P1693">
        <v>2.08219843427997</v>
      </c>
      <c r="Q1693" t="s">
        <v>157</v>
      </c>
      <c r="R1693" t="s">
        <v>136</v>
      </c>
      <c r="S1693" t="s">
        <v>136</v>
      </c>
      <c r="T1693" t="s">
        <v>3805</v>
      </c>
      <c r="U1693" t="s">
        <v>7916</v>
      </c>
      <c r="V1693" t="s">
        <v>1195</v>
      </c>
      <c r="W1693" t="s">
        <v>412</v>
      </c>
      <c r="X1693" t="s">
        <v>413</v>
      </c>
      <c r="Y1693" t="s">
        <v>7917</v>
      </c>
      <c r="Z1693" t="s">
        <v>7918</v>
      </c>
      <c r="AA1693" t="s">
        <v>174</v>
      </c>
      <c r="AB1693" t="s">
        <v>171</v>
      </c>
      <c r="AC1693" t="s">
        <v>7919</v>
      </c>
      <c r="AD1693" t="s">
        <v>3288</v>
      </c>
    </row>
    <row r="1694" spans="1:30">
      <c r="A1694" t="s">
        <v>7920</v>
      </c>
      <c r="B1694" t="s">
        <v>7920</v>
      </c>
      <c r="C1694" s="3">
        <v>12.815418</v>
      </c>
      <c r="D1694" s="3">
        <v>686</v>
      </c>
      <c r="E1694" s="3">
        <v>47.148338</v>
      </c>
      <c r="F1694" s="3">
        <v>2236</v>
      </c>
      <c r="G1694" s="3">
        <v>10.099618</v>
      </c>
      <c r="H1694" s="3">
        <v>580</v>
      </c>
      <c r="I1694" s="3">
        <v>0.526078</v>
      </c>
      <c r="J1694" s="3">
        <v>31</v>
      </c>
      <c r="K1694" s="3">
        <v>4.964139</v>
      </c>
      <c r="L1694" s="3">
        <v>308</v>
      </c>
      <c r="M1694" s="3">
        <v>2.634616</v>
      </c>
      <c r="N1694">
        <v>148</v>
      </c>
      <c r="O1694">
        <v>0.000251327236672401</v>
      </c>
      <c r="P1694">
        <v>-3.60438658099447</v>
      </c>
      <c r="Q1694" t="s">
        <v>131</v>
      </c>
      <c r="R1694" t="s">
        <v>190</v>
      </c>
      <c r="S1694" t="s">
        <v>191</v>
      </c>
      <c r="T1694" t="s">
        <v>7921</v>
      </c>
      <c r="U1694" t="s">
        <v>7922</v>
      </c>
      <c r="V1694" t="s">
        <v>136</v>
      </c>
      <c r="W1694" t="s">
        <v>241</v>
      </c>
      <c r="X1694" t="s">
        <v>242</v>
      </c>
      <c r="Y1694" t="s">
        <v>3017</v>
      </c>
      <c r="Z1694" t="s">
        <v>7923</v>
      </c>
      <c r="AA1694" t="s">
        <v>164</v>
      </c>
      <c r="AB1694" t="s">
        <v>165</v>
      </c>
      <c r="AC1694" t="s">
        <v>7924</v>
      </c>
      <c r="AD1694" t="s">
        <v>195</v>
      </c>
    </row>
    <row r="1695" spans="1:30">
      <c r="A1695" t="s">
        <v>7925</v>
      </c>
      <c r="B1695" t="s">
        <v>7925</v>
      </c>
      <c r="C1695" s="3">
        <v>8.862331</v>
      </c>
      <c r="D1695" s="3">
        <v>325</v>
      </c>
      <c r="E1695" s="3">
        <v>0.576028</v>
      </c>
      <c r="F1695" s="3">
        <v>19</v>
      </c>
      <c r="G1695" s="3">
        <v>1.713402</v>
      </c>
      <c r="H1695" s="3">
        <v>68</v>
      </c>
      <c r="I1695" s="3">
        <v>30.107492</v>
      </c>
      <c r="J1695" s="3">
        <v>1195</v>
      </c>
      <c r="K1695" s="3">
        <v>80.032082</v>
      </c>
      <c r="L1695" s="3">
        <v>3393</v>
      </c>
      <c r="M1695" s="3">
        <v>24.236551</v>
      </c>
      <c r="N1695">
        <v>927</v>
      </c>
      <c r="O1695">
        <v>0.000887788220045656</v>
      </c>
      <c r="P1695">
        <v>2.91648007027573</v>
      </c>
      <c r="Q1695" t="s">
        <v>157</v>
      </c>
      <c r="R1695" t="s">
        <v>136</v>
      </c>
      <c r="S1695" t="s">
        <v>136</v>
      </c>
      <c r="T1695" t="s">
        <v>7169</v>
      </c>
      <c r="U1695" t="s">
        <v>7926</v>
      </c>
      <c r="V1695" t="s">
        <v>264</v>
      </c>
      <c r="W1695" t="s">
        <v>136</v>
      </c>
      <c r="X1695" t="s">
        <v>136</v>
      </c>
      <c r="Y1695" t="s">
        <v>1980</v>
      </c>
      <c r="Z1695" t="s">
        <v>7171</v>
      </c>
      <c r="AA1695" t="s">
        <v>164</v>
      </c>
      <c r="AB1695" t="s">
        <v>165</v>
      </c>
      <c r="AC1695" t="s">
        <v>7172</v>
      </c>
      <c r="AD1695" t="s">
        <v>7173</v>
      </c>
    </row>
    <row r="1696" spans="1:30">
      <c r="A1696" t="s">
        <v>7927</v>
      </c>
      <c r="B1696" t="s">
        <v>7927</v>
      </c>
      <c r="C1696" s="3">
        <v>0.03087</v>
      </c>
      <c r="D1696" s="3">
        <v>4</v>
      </c>
      <c r="E1696" s="3">
        <v>0.019015</v>
      </c>
      <c r="F1696" s="3">
        <v>2</v>
      </c>
      <c r="G1696" s="3">
        <v>0.17318</v>
      </c>
      <c r="H1696" s="3">
        <v>22</v>
      </c>
      <c r="I1696" s="3">
        <v>2.060891</v>
      </c>
      <c r="J1696" s="3">
        <v>260</v>
      </c>
      <c r="K1696" s="3">
        <v>3.187876</v>
      </c>
      <c r="L1696" s="3">
        <v>429</v>
      </c>
      <c r="M1696" s="3">
        <v>0.476633</v>
      </c>
      <c r="N1696">
        <v>58</v>
      </c>
      <c r="O1696">
        <v>0.000131390015561194</v>
      </c>
      <c r="P1696">
        <v>3.64062189739334</v>
      </c>
      <c r="Q1696" t="s">
        <v>157</v>
      </c>
      <c r="R1696" t="s">
        <v>594</v>
      </c>
      <c r="S1696" t="s">
        <v>165</v>
      </c>
      <c r="T1696" t="s">
        <v>7928</v>
      </c>
      <c r="U1696" t="s">
        <v>7929</v>
      </c>
      <c r="V1696" t="s">
        <v>1636</v>
      </c>
      <c r="W1696" t="s">
        <v>1427</v>
      </c>
      <c r="X1696" t="s">
        <v>538</v>
      </c>
      <c r="Y1696" t="s">
        <v>4540</v>
      </c>
      <c r="Z1696" t="s">
        <v>7930</v>
      </c>
      <c r="AA1696" t="s">
        <v>43</v>
      </c>
      <c r="AB1696" t="s">
        <v>538</v>
      </c>
      <c r="AC1696" t="s">
        <v>7931</v>
      </c>
      <c r="AD1696" t="s">
        <v>7932</v>
      </c>
    </row>
    <row r="1697" spans="1:30">
      <c r="A1697" t="s">
        <v>7933</v>
      </c>
      <c r="B1697" t="s">
        <v>7933</v>
      </c>
      <c r="C1697" s="3">
        <v>1.077741</v>
      </c>
      <c r="D1697" s="3">
        <v>104</v>
      </c>
      <c r="E1697" s="3">
        <v>0.283908</v>
      </c>
      <c r="F1697" s="3">
        <v>25</v>
      </c>
      <c r="G1697" s="3">
        <v>0.577298</v>
      </c>
      <c r="H1697" s="3">
        <v>60</v>
      </c>
      <c r="I1697" s="3">
        <v>8.290471</v>
      </c>
      <c r="J1697" s="3">
        <v>863</v>
      </c>
      <c r="K1697" s="3">
        <v>5.895047</v>
      </c>
      <c r="L1697" s="3">
        <v>656</v>
      </c>
      <c r="M1697" s="3">
        <v>3.659972</v>
      </c>
      <c r="N1697">
        <v>367</v>
      </c>
      <c r="O1697" s="16">
        <v>1.40727109800712e-6</v>
      </c>
      <c r="P1697">
        <v>2.54090961448038</v>
      </c>
      <c r="Q1697" t="s">
        <v>157</v>
      </c>
      <c r="R1697" t="s">
        <v>136</v>
      </c>
      <c r="S1697" t="s">
        <v>136</v>
      </c>
      <c r="T1697" t="s">
        <v>7934</v>
      </c>
      <c r="U1697" t="s">
        <v>7935</v>
      </c>
      <c r="V1697" t="s">
        <v>136</v>
      </c>
      <c r="W1697" t="s">
        <v>136</v>
      </c>
      <c r="X1697" t="s">
        <v>136</v>
      </c>
      <c r="Y1697" t="s">
        <v>7936</v>
      </c>
      <c r="Z1697" t="s">
        <v>7937</v>
      </c>
      <c r="AA1697" t="s">
        <v>141</v>
      </c>
      <c r="AB1697" t="s">
        <v>142</v>
      </c>
      <c r="AC1697" t="s">
        <v>7938</v>
      </c>
      <c r="AD1697" t="s">
        <v>1612</v>
      </c>
    </row>
    <row r="1698" spans="1:30">
      <c r="A1698" t="s">
        <v>7939</v>
      </c>
      <c r="B1698" t="s">
        <v>7939</v>
      </c>
      <c r="C1698" s="3">
        <v>0.21062</v>
      </c>
      <c r="D1698" s="3">
        <v>11</v>
      </c>
      <c r="E1698" s="3">
        <v>0</v>
      </c>
      <c r="F1698" s="3">
        <v>0</v>
      </c>
      <c r="G1698" s="3">
        <v>0.154931</v>
      </c>
      <c r="H1698" s="3">
        <v>8</v>
      </c>
      <c r="I1698" s="3">
        <v>4.616017</v>
      </c>
      <c r="J1698" s="3">
        <v>242</v>
      </c>
      <c r="K1698" s="3">
        <v>2.69103</v>
      </c>
      <c r="L1698" s="3">
        <v>151</v>
      </c>
      <c r="M1698" s="3">
        <v>0.927395</v>
      </c>
      <c r="N1698">
        <v>47</v>
      </c>
      <c r="O1698">
        <v>0.0002034304711255</v>
      </c>
      <c r="P1698">
        <v>3.5192467128972</v>
      </c>
      <c r="Q1698" t="s">
        <v>157</v>
      </c>
      <c r="R1698" t="s">
        <v>136</v>
      </c>
      <c r="S1698" t="s">
        <v>136</v>
      </c>
      <c r="T1698" t="s">
        <v>563</v>
      </c>
      <c r="U1698" t="s">
        <v>7940</v>
      </c>
      <c r="V1698" t="s">
        <v>3749</v>
      </c>
      <c r="W1698" t="s">
        <v>136</v>
      </c>
      <c r="X1698" t="s">
        <v>136</v>
      </c>
      <c r="Y1698" t="s">
        <v>565</v>
      </c>
      <c r="Z1698" t="s">
        <v>7941</v>
      </c>
      <c r="AA1698" t="s">
        <v>164</v>
      </c>
      <c r="AB1698" t="s">
        <v>165</v>
      </c>
      <c r="AC1698" t="s">
        <v>7942</v>
      </c>
      <c r="AD1698" t="s">
        <v>144</v>
      </c>
    </row>
    <row r="1699" spans="1:30">
      <c r="A1699" t="s">
        <v>7943</v>
      </c>
      <c r="B1699" t="s">
        <v>7943</v>
      </c>
      <c r="C1699" s="3">
        <v>19.110468</v>
      </c>
      <c r="D1699" s="3">
        <v>705</v>
      </c>
      <c r="E1699" s="3">
        <v>33.812428</v>
      </c>
      <c r="F1699" s="3">
        <v>1105</v>
      </c>
      <c r="G1699" s="3">
        <v>34.09066</v>
      </c>
      <c r="H1699" s="3">
        <v>1348</v>
      </c>
      <c r="I1699" s="3">
        <v>1.305873</v>
      </c>
      <c r="J1699" s="3">
        <v>53</v>
      </c>
      <c r="K1699" s="3">
        <v>1.564977</v>
      </c>
      <c r="L1699" s="3">
        <v>67</v>
      </c>
      <c r="M1699" s="3">
        <v>4.873041</v>
      </c>
      <c r="N1699">
        <v>188</v>
      </c>
      <c r="O1699" s="16">
        <v>3.72376482235707e-8</v>
      </c>
      <c r="P1699">
        <v>-3.9740739391945</v>
      </c>
      <c r="Q1699" t="s">
        <v>131</v>
      </c>
      <c r="R1699" t="s">
        <v>241</v>
      </c>
      <c r="S1699" t="s">
        <v>242</v>
      </c>
      <c r="T1699" t="s">
        <v>2051</v>
      </c>
      <c r="U1699" t="s">
        <v>7944</v>
      </c>
      <c r="V1699" t="s">
        <v>7945</v>
      </c>
      <c r="W1699" t="s">
        <v>2054</v>
      </c>
      <c r="X1699" t="s">
        <v>2055</v>
      </c>
      <c r="Y1699" t="s">
        <v>2056</v>
      </c>
      <c r="Z1699" t="s">
        <v>7946</v>
      </c>
      <c r="AA1699" t="s">
        <v>164</v>
      </c>
      <c r="AB1699" t="s">
        <v>165</v>
      </c>
      <c r="AC1699" t="s">
        <v>7947</v>
      </c>
      <c r="AD1699" t="s">
        <v>144</v>
      </c>
    </row>
    <row r="1700" spans="1:30">
      <c r="A1700" t="s">
        <v>7948</v>
      </c>
      <c r="B1700" t="s">
        <v>7948</v>
      </c>
      <c r="C1700" s="3">
        <v>3.310563</v>
      </c>
      <c r="D1700" s="3">
        <v>104</v>
      </c>
      <c r="E1700" s="3">
        <v>1.591578</v>
      </c>
      <c r="F1700" s="3">
        <v>45</v>
      </c>
      <c r="G1700" s="3">
        <v>3.867893</v>
      </c>
      <c r="H1700" s="3">
        <v>130</v>
      </c>
      <c r="I1700" s="3">
        <v>0</v>
      </c>
      <c r="J1700" s="3">
        <v>0</v>
      </c>
      <c r="K1700" s="3">
        <v>0</v>
      </c>
      <c r="L1700" s="3">
        <v>0</v>
      </c>
      <c r="M1700" s="3">
        <v>0.400825</v>
      </c>
      <c r="N1700">
        <v>14</v>
      </c>
      <c r="O1700">
        <v>0.00146240841383881</v>
      </c>
      <c r="P1700">
        <v>-3.92851167353089</v>
      </c>
      <c r="Q1700" t="s">
        <v>131</v>
      </c>
      <c r="R1700" t="s">
        <v>190</v>
      </c>
      <c r="S1700" t="s">
        <v>191</v>
      </c>
      <c r="T1700" t="s">
        <v>5618</v>
      </c>
      <c r="U1700" t="s">
        <v>7949</v>
      </c>
      <c r="V1700" t="s">
        <v>590</v>
      </c>
      <c r="W1700" t="s">
        <v>1360</v>
      </c>
      <c r="X1700" t="s">
        <v>1361</v>
      </c>
      <c r="Y1700" t="s">
        <v>5620</v>
      </c>
      <c r="Z1700" t="s">
        <v>5621</v>
      </c>
      <c r="AA1700" t="s">
        <v>2660</v>
      </c>
      <c r="AB1700" t="s">
        <v>1361</v>
      </c>
      <c r="AC1700" t="s">
        <v>5622</v>
      </c>
      <c r="AD1700" t="s">
        <v>5623</v>
      </c>
    </row>
    <row r="1701" spans="1:30">
      <c r="A1701" t="s">
        <v>7950</v>
      </c>
      <c r="B1701" t="s">
        <v>136</v>
      </c>
      <c r="C1701" s="3">
        <v>0</v>
      </c>
      <c r="D1701" s="3">
        <v>0</v>
      </c>
      <c r="E1701" s="3">
        <v>0</v>
      </c>
      <c r="F1701" s="3">
        <v>0</v>
      </c>
      <c r="G1701" s="3">
        <v>0</v>
      </c>
      <c r="H1701" s="3">
        <v>0</v>
      </c>
      <c r="I1701" s="3">
        <v>9.825995</v>
      </c>
      <c r="J1701" s="3">
        <v>185</v>
      </c>
      <c r="K1701" s="3">
        <v>9.785222</v>
      </c>
      <c r="L1701" s="3">
        <v>197</v>
      </c>
      <c r="M1701" s="3">
        <v>5.193253</v>
      </c>
      <c r="N1701">
        <v>94</v>
      </c>
      <c r="O1701" s="16">
        <v>4.48741803869963e-10</v>
      </c>
      <c r="P1701">
        <v>7.25209322126441</v>
      </c>
      <c r="Q1701" t="s">
        <v>157</v>
      </c>
      <c r="R1701" t="s">
        <v>136</v>
      </c>
      <c r="S1701" t="s">
        <v>136</v>
      </c>
      <c r="T1701" t="s">
        <v>136</v>
      </c>
      <c r="U1701" t="s">
        <v>136</v>
      </c>
      <c r="V1701" t="s">
        <v>136</v>
      </c>
      <c r="W1701" t="s">
        <v>136</v>
      </c>
      <c r="X1701" t="s">
        <v>136</v>
      </c>
      <c r="Y1701" t="s">
        <v>136</v>
      </c>
      <c r="Z1701" t="s">
        <v>136</v>
      </c>
      <c r="AA1701" t="s">
        <v>136</v>
      </c>
      <c r="AB1701" t="s">
        <v>136</v>
      </c>
      <c r="AC1701" t="s">
        <v>136</v>
      </c>
      <c r="AD1701" t="s">
        <v>136</v>
      </c>
    </row>
    <row r="1702" spans="1:30">
      <c r="A1702" t="s">
        <v>7951</v>
      </c>
      <c r="B1702" t="s">
        <v>7951</v>
      </c>
      <c r="C1702" s="3">
        <v>91.651001</v>
      </c>
      <c r="D1702" s="3">
        <v>7718</v>
      </c>
      <c r="E1702" s="3">
        <v>67.483276</v>
      </c>
      <c r="F1702" s="3">
        <v>5034</v>
      </c>
      <c r="G1702" s="3">
        <v>95.353416</v>
      </c>
      <c r="H1702" s="3">
        <v>8609</v>
      </c>
      <c r="I1702" s="3">
        <v>20.471409</v>
      </c>
      <c r="J1702" s="3">
        <v>1870</v>
      </c>
      <c r="K1702" s="3">
        <v>14.151568</v>
      </c>
      <c r="L1702" s="3">
        <v>1381</v>
      </c>
      <c r="M1702" s="3">
        <v>32.178074</v>
      </c>
      <c r="N1702">
        <v>2830</v>
      </c>
      <c r="O1702" s="16">
        <v>9.68391732021823e-8</v>
      </c>
      <c r="P1702">
        <v>-2.51612467418055</v>
      </c>
      <c r="Q1702" t="s">
        <v>131</v>
      </c>
      <c r="R1702" t="s">
        <v>190</v>
      </c>
      <c r="S1702" t="s">
        <v>191</v>
      </c>
      <c r="T1702" t="s">
        <v>7952</v>
      </c>
      <c r="U1702" t="s">
        <v>136</v>
      </c>
      <c r="V1702" t="s">
        <v>136</v>
      </c>
      <c r="W1702" t="s">
        <v>136</v>
      </c>
      <c r="X1702" t="s">
        <v>136</v>
      </c>
      <c r="Y1702" t="s">
        <v>3017</v>
      </c>
      <c r="Z1702" t="s">
        <v>136</v>
      </c>
      <c r="AA1702" t="s">
        <v>164</v>
      </c>
      <c r="AB1702" t="s">
        <v>165</v>
      </c>
      <c r="AC1702" t="s">
        <v>7953</v>
      </c>
      <c r="AD1702" t="s">
        <v>688</v>
      </c>
    </row>
    <row r="1703" spans="1:30">
      <c r="A1703" t="s">
        <v>7954</v>
      </c>
      <c r="B1703" t="s">
        <v>136</v>
      </c>
      <c r="C1703" s="3">
        <v>0</v>
      </c>
      <c r="D1703" s="3">
        <v>0</v>
      </c>
      <c r="E1703" s="3">
        <v>0</v>
      </c>
      <c r="F1703" s="3">
        <v>0</v>
      </c>
      <c r="G1703" s="3">
        <v>0</v>
      </c>
      <c r="H1703" s="3">
        <v>0</v>
      </c>
      <c r="I1703" s="3">
        <v>26.236405</v>
      </c>
      <c r="J1703" s="3">
        <v>641</v>
      </c>
      <c r="K1703" s="3">
        <v>17.908181</v>
      </c>
      <c r="L1703" s="3">
        <v>467</v>
      </c>
      <c r="M1703" s="3">
        <v>25.329523</v>
      </c>
      <c r="N1703">
        <v>601</v>
      </c>
      <c r="O1703" s="16">
        <v>1.10490644861538e-17</v>
      </c>
      <c r="P1703">
        <v>8.95469166657757</v>
      </c>
      <c r="Q1703" t="s">
        <v>157</v>
      </c>
      <c r="R1703" t="s">
        <v>136</v>
      </c>
      <c r="S1703" t="s">
        <v>136</v>
      </c>
      <c r="T1703" t="s">
        <v>136</v>
      </c>
      <c r="U1703" t="s">
        <v>7955</v>
      </c>
      <c r="V1703" t="s">
        <v>2085</v>
      </c>
      <c r="W1703" t="s">
        <v>136</v>
      </c>
      <c r="X1703" t="s">
        <v>136</v>
      </c>
      <c r="Y1703" t="s">
        <v>3872</v>
      </c>
      <c r="Z1703" t="s">
        <v>136</v>
      </c>
      <c r="AA1703" t="s">
        <v>43</v>
      </c>
      <c r="AB1703" t="s">
        <v>538</v>
      </c>
      <c r="AC1703" t="s">
        <v>7956</v>
      </c>
      <c r="AD1703" t="s">
        <v>136</v>
      </c>
    </row>
    <row r="1704" spans="1:30">
      <c r="A1704" t="s">
        <v>7957</v>
      </c>
      <c r="B1704" t="s">
        <v>136</v>
      </c>
      <c r="C1704" s="3">
        <v>1.075307</v>
      </c>
      <c r="D1704" s="3">
        <v>39</v>
      </c>
      <c r="E1704" s="3">
        <v>1.42633</v>
      </c>
      <c r="F1704" s="3">
        <v>46</v>
      </c>
      <c r="G1704" s="3">
        <v>1.274207</v>
      </c>
      <c r="H1704" s="3">
        <v>50</v>
      </c>
      <c r="I1704" s="3">
        <v>0.011816</v>
      </c>
      <c r="J1704" s="3">
        <v>1</v>
      </c>
      <c r="K1704" s="3">
        <v>0</v>
      </c>
      <c r="L1704" s="3">
        <v>0</v>
      </c>
      <c r="M1704" s="3">
        <v>0</v>
      </c>
      <c r="N1704">
        <v>0</v>
      </c>
      <c r="O1704" s="16">
        <v>9.59166228213195e-9</v>
      </c>
      <c r="P1704">
        <v>-6.31919286063011</v>
      </c>
      <c r="Q1704" t="s">
        <v>131</v>
      </c>
      <c r="R1704" t="s">
        <v>136</v>
      </c>
      <c r="S1704" t="s">
        <v>136</v>
      </c>
      <c r="T1704" t="s">
        <v>6676</v>
      </c>
      <c r="U1704" t="s">
        <v>7958</v>
      </c>
      <c r="V1704" t="s">
        <v>136</v>
      </c>
      <c r="W1704" t="s">
        <v>1557</v>
      </c>
      <c r="X1704" t="s">
        <v>1558</v>
      </c>
      <c r="Y1704" t="s">
        <v>7959</v>
      </c>
      <c r="Z1704" t="s">
        <v>136</v>
      </c>
      <c r="AA1704" t="s">
        <v>1875</v>
      </c>
      <c r="AB1704" t="s">
        <v>1558</v>
      </c>
      <c r="AC1704" t="s">
        <v>7960</v>
      </c>
      <c r="AD1704" t="s">
        <v>6680</v>
      </c>
    </row>
    <row r="1705" spans="1:30">
      <c r="A1705" t="s">
        <v>7961</v>
      </c>
      <c r="B1705" t="s">
        <v>7961</v>
      </c>
      <c r="C1705" s="3">
        <v>0</v>
      </c>
      <c r="D1705" s="3">
        <v>0</v>
      </c>
      <c r="E1705" s="3">
        <v>0</v>
      </c>
      <c r="F1705" s="3">
        <v>0</v>
      </c>
      <c r="G1705" s="3">
        <v>0</v>
      </c>
      <c r="H1705" s="3">
        <v>0</v>
      </c>
      <c r="I1705" s="3">
        <v>1.267647</v>
      </c>
      <c r="J1705" s="3">
        <v>53</v>
      </c>
      <c r="K1705" s="3">
        <v>7.649211</v>
      </c>
      <c r="L1705" s="3">
        <v>337</v>
      </c>
      <c r="M1705" s="3">
        <v>3.300123</v>
      </c>
      <c r="N1705">
        <v>131</v>
      </c>
      <c r="O1705" s="16">
        <v>7.33538239135134e-9</v>
      </c>
      <c r="P1705">
        <v>7.04351350132297</v>
      </c>
      <c r="Q1705" t="s">
        <v>157</v>
      </c>
      <c r="R1705" t="s">
        <v>136</v>
      </c>
      <c r="S1705" t="s">
        <v>136</v>
      </c>
      <c r="T1705" t="s">
        <v>7962</v>
      </c>
      <c r="U1705" t="s">
        <v>7963</v>
      </c>
      <c r="V1705" t="s">
        <v>136</v>
      </c>
      <c r="W1705" t="s">
        <v>254</v>
      </c>
      <c r="X1705" t="s">
        <v>255</v>
      </c>
      <c r="Y1705" t="s">
        <v>7964</v>
      </c>
      <c r="Z1705" t="s">
        <v>7965</v>
      </c>
      <c r="AA1705" t="s">
        <v>164</v>
      </c>
      <c r="AB1705" t="s">
        <v>165</v>
      </c>
      <c r="AC1705" t="s">
        <v>7966</v>
      </c>
      <c r="AD1705" t="s">
        <v>144</v>
      </c>
    </row>
    <row r="1706" spans="1:30">
      <c r="A1706" t="s">
        <v>7967</v>
      </c>
      <c r="B1706" t="s">
        <v>7967</v>
      </c>
      <c r="C1706" s="3">
        <v>6.356132</v>
      </c>
      <c r="D1706" s="3">
        <v>219</v>
      </c>
      <c r="E1706" s="3">
        <v>4.723752</v>
      </c>
      <c r="F1706" s="3">
        <v>144</v>
      </c>
      <c r="G1706" s="3">
        <v>10.29941</v>
      </c>
      <c r="H1706" s="3">
        <v>379</v>
      </c>
      <c r="I1706" s="3">
        <v>142.821304</v>
      </c>
      <c r="J1706" s="3">
        <v>5314</v>
      </c>
      <c r="K1706" s="3">
        <v>363.070007</v>
      </c>
      <c r="L1706" s="3">
        <v>14426</v>
      </c>
      <c r="M1706" s="3">
        <v>31.389736</v>
      </c>
      <c r="N1706">
        <v>1125</v>
      </c>
      <c r="O1706" s="16">
        <v>3.6753390438865e-6</v>
      </c>
      <c r="P1706">
        <v>3.72178101149209</v>
      </c>
      <c r="Q1706" t="s">
        <v>157</v>
      </c>
      <c r="R1706" t="s">
        <v>136</v>
      </c>
      <c r="S1706" t="s">
        <v>136</v>
      </c>
      <c r="T1706" t="s">
        <v>3130</v>
      </c>
      <c r="U1706" t="s">
        <v>136</v>
      </c>
      <c r="V1706" t="s">
        <v>136</v>
      </c>
      <c r="W1706" t="s">
        <v>136</v>
      </c>
      <c r="X1706" t="s">
        <v>136</v>
      </c>
      <c r="Y1706" t="s">
        <v>3131</v>
      </c>
      <c r="Z1706" t="s">
        <v>7968</v>
      </c>
      <c r="AA1706" t="s">
        <v>136</v>
      </c>
      <c r="AB1706" t="s">
        <v>136</v>
      </c>
      <c r="AC1706" t="s">
        <v>7969</v>
      </c>
      <c r="AD1706" t="s">
        <v>3133</v>
      </c>
    </row>
    <row r="1707" spans="1:30">
      <c r="A1707" t="s">
        <v>7970</v>
      </c>
      <c r="B1707" t="s">
        <v>7970</v>
      </c>
      <c r="C1707" s="3">
        <v>0.562186</v>
      </c>
      <c r="D1707" s="3">
        <v>42</v>
      </c>
      <c r="E1707" s="3">
        <v>0.087823</v>
      </c>
      <c r="F1707" s="3">
        <v>6</v>
      </c>
      <c r="G1707" s="3">
        <v>0.51519</v>
      </c>
      <c r="H1707" s="3">
        <v>41</v>
      </c>
      <c r="I1707" s="3">
        <v>3.680891</v>
      </c>
      <c r="J1707" s="3">
        <v>294</v>
      </c>
      <c r="K1707" s="3">
        <v>9.085968</v>
      </c>
      <c r="L1707" s="3">
        <v>773</v>
      </c>
      <c r="M1707" s="3">
        <v>3.273964</v>
      </c>
      <c r="N1707">
        <v>252</v>
      </c>
      <c r="O1707" s="16">
        <v>1.36527265368907e-5</v>
      </c>
      <c r="P1707">
        <v>3.09230113180725</v>
      </c>
      <c r="Q1707" t="s">
        <v>157</v>
      </c>
      <c r="R1707" t="s">
        <v>1086</v>
      </c>
      <c r="S1707" t="s">
        <v>1087</v>
      </c>
      <c r="T1707" t="s">
        <v>1088</v>
      </c>
      <c r="U1707" t="s">
        <v>7971</v>
      </c>
      <c r="V1707" t="s">
        <v>1090</v>
      </c>
      <c r="W1707" t="s">
        <v>371</v>
      </c>
      <c r="X1707" t="s">
        <v>293</v>
      </c>
      <c r="Y1707" t="s">
        <v>1091</v>
      </c>
      <c r="Z1707" t="s">
        <v>1092</v>
      </c>
      <c r="AA1707" t="s">
        <v>292</v>
      </c>
      <c r="AB1707" t="s">
        <v>293</v>
      </c>
      <c r="AC1707" t="s">
        <v>175</v>
      </c>
      <c r="AD1707" t="s">
        <v>1094</v>
      </c>
    </row>
    <row r="1708" spans="1:30">
      <c r="A1708" t="s">
        <v>7972</v>
      </c>
      <c r="B1708" t="s">
        <v>7972</v>
      </c>
      <c r="C1708" s="3">
        <v>0.239251</v>
      </c>
      <c r="D1708" s="3">
        <v>9</v>
      </c>
      <c r="E1708" s="3">
        <v>0</v>
      </c>
      <c r="F1708" s="3">
        <v>0</v>
      </c>
      <c r="G1708" s="3">
        <v>0.233017</v>
      </c>
      <c r="H1708" s="3">
        <v>10</v>
      </c>
      <c r="I1708" s="3">
        <v>1.568381</v>
      </c>
      <c r="J1708" s="3">
        <v>62</v>
      </c>
      <c r="K1708" s="3">
        <v>2.093332</v>
      </c>
      <c r="L1708" s="3">
        <v>88</v>
      </c>
      <c r="M1708" s="3">
        <v>1.410839</v>
      </c>
      <c r="N1708">
        <v>54</v>
      </c>
      <c r="O1708">
        <v>0.00464013418369331</v>
      </c>
      <c r="P1708">
        <v>2.58735995864903</v>
      </c>
      <c r="Q1708" t="s">
        <v>157</v>
      </c>
      <c r="R1708" t="s">
        <v>136</v>
      </c>
      <c r="S1708" t="s">
        <v>136</v>
      </c>
      <c r="T1708" t="s">
        <v>136</v>
      </c>
      <c r="U1708" t="s">
        <v>136</v>
      </c>
      <c r="V1708" t="s">
        <v>136</v>
      </c>
      <c r="W1708" t="s">
        <v>594</v>
      </c>
      <c r="X1708" t="s">
        <v>165</v>
      </c>
      <c r="Y1708" t="s">
        <v>7973</v>
      </c>
      <c r="Z1708" t="s">
        <v>136</v>
      </c>
      <c r="AA1708" t="s">
        <v>164</v>
      </c>
      <c r="AB1708" t="s">
        <v>165</v>
      </c>
      <c r="AC1708" t="s">
        <v>7974</v>
      </c>
      <c r="AD1708" t="s">
        <v>136</v>
      </c>
    </row>
    <row r="1709" spans="1:30">
      <c r="A1709" t="s">
        <v>7975</v>
      </c>
      <c r="B1709" t="s">
        <v>7975</v>
      </c>
      <c r="C1709" s="3">
        <v>34.210556</v>
      </c>
      <c r="D1709" s="3">
        <v>2788</v>
      </c>
      <c r="E1709" s="3">
        <v>66.718872</v>
      </c>
      <c r="F1709" s="3">
        <v>4816</v>
      </c>
      <c r="G1709" s="3">
        <v>38.939182</v>
      </c>
      <c r="H1709" s="3">
        <v>3402</v>
      </c>
      <c r="I1709" s="3">
        <v>13.32248</v>
      </c>
      <c r="J1709" s="3">
        <v>1178</v>
      </c>
      <c r="K1709" s="3">
        <v>14.393004</v>
      </c>
      <c r="L1709" s="3">
        <v>1359</v>
      </c>
      <c r="M1709" s="3">
        <v>13.720707</v>
      </c>
      <c r="N1709">
        <v>1168</v>
      </c>
      <c r="O1709" s="16">
        <v>4.94664299677773e-5</v>
      </c>
      <c r="P1709">
        <v>-2.49355265429764</v>
      </c>
      <c r="Q1709" t="s">
        <v>131</v>
      </c>
      <c r="R1709" t="s">
        <v>136</v>
      </c>
      <c r="S1709" t="s">
        <v>136</v>
      </c>
      <c r="T1709" t="s">
        <v>1165</v>
      </c>
      <c r="U1709" t="s">
        <v>7976</v>
      </c>
      <c r="V1709" t="s">
        <v>1167</v>
      </c>
      <c r="W1709" t="s">
        <v>594</v>
      </c>
      <c r="X1709" t="s">
        <v>165</v>
      </c>
      <c r="Y1709" t="s">
        <v>1168</v>
      </c>
      <c r="Z1709" t="s">
        <v>7977</v>
      </c>
      <c r="AA1709" t="s">
        <v>164</v>
      </c>
      <c r="AB1709" t="s">
        <v>165</v>
      </c>
      <c r="AC1709" t="s">
        <v>7978</v>
      </c>
      <c r="AD1709" t="s">
        <v>688</v>
      </c>
    </row>
    <row r="1710" spans="1:30">
      <c r="A1710" t="s">
        <v>7979</v>
      </c>
      <c r="B1710" t="s">
        <v>7979</v>
      </c>
      <c r="C1710" s="3">
        <v>88.122833</v>
      </c>
      <c r="D1710" s="3">
        <v>5154</v>
      </c>
      <c r="E1710" s="3">
        <v>42.693302</v>
      </c>
      <c r="F1710" s="3">
        <v>2212</v>
      </c>
      <c r="G1710" s="3">
        <v>48.498878</v>
      </c>
      <c r="H1710" s="3">
        <v>3042</v>
      </c>
      <c r="I1710" s="3">
        <v>19.10508</v>
      </c>
      <c r="J1710" s="3">
        <v>1212</v>
      </c>
      <c r="K1710" s="3">
        <v>15.417894</v>
      </c>
      <c r="L1710" s="3">
        <v>1045</v>
      </c>
      <c r="M1710" s="3">
        <v>30.196455</v>
      </c>
      <c r="N1710">
        <v>1844</v>
      </c>
      <c r="O1710" s="16">
        <v>2.3234867512536e-5</v>
      </c>
      <c r="P1710">
        <v>-2.0294172630152</v>
      </c>
      <c r="Q1710" t="s">
        <v>131</v>
      </c>
      <c r="R1710" t="s">
        <v>136</v>
      </c>
      <c r="S1710" t="s">
        <v>136</v>
      </c>
      <c r="T1710" t="s">
        <v>7980</v>
      </c>
      <c r="U1710" t="s">
        <v>7981</v>
      </c>
      <c r="V1710" t="s">
        <v>1179</v>
      </c>
      <c r="W1710" t="s">
        <v>254</v>
      </c>
      <c r="X1710" t="s">
        <v>255</v>
      </c>
      <c r="Y1710" t="s">
        <v>2223</v>
      </c>
      <c r="Z1710" t="s">
        <v>7982</v>
      </c>
      <c r="AA1710" t="s">
        <v>164</v>
      </c>
      <c r="AB1710" t="s">
        <v>165</v>
      </c>
      <c r="AC1710" t="s">
        <v>7983</v>
      </c>
      <c r="AD1710" t="s">
        <v>2102</v>
      </c>
    </row>
    <row r="1711" spans="1:30">
      <c r="A1711" t="s">
        <v>7984</v>
      </c>
      <c r="B1711" t="s">
        <v>136</v>
      </c>
      <c r="C1711" s="3">
        <v>0.357402</v>
      </c>
      <c r="D1711" s="3">
        <v>14</v>
      </c>
      <c r="E1711" s="3">
        <v>0.087978</v>
      </c>
      <c r="F1711" s="3">
        <v>3</v>
      </c>
      <c r="G1711" s="3">
        <v>0.537912</v>
      </c>
      <c r="H1711" s="3">
        <v>22</v>
      </c>
      <c r="I1711" s="3">
        <v>3.207516</v>
      </c>
      <c r="J1711" s="3">
        <v>132</v>
      </c>
      <c r="K1711" s="3">
        <v>2.188775</v>
      </c>
      <c r="L1711" s="3">
        <v>96</v>
      </c>
      <c r="M1711" s="3">
        <v>2.333442</v>
      </c>
      <c r="N1711">
        <v>93</v>
      </c>
      <c r="O1711">
        <v>0.000901607244251155</v>
      </c>
      <c r="P1711">
        <v>2.27349694759677</v>
      </c>
      <c r="Q1711" t="s">
        <v>157</v>
      </c>
      <c r="R1711" t="s">
        <v>136</v>
      </c>
      <c r="S1711" t="s">
        <v>136</v>
      </c>
      <c r="T1711" t="s">
        <v>136</v>
      </c>
      <c r="U1711" t="s">
        <v>136</v>
      </c>
      <c r="V1711" t="s">
        <v>136</v>
      </c>
      <c r="W1711" t="s">
        <v>136</v>
      </c>
      <c r="X1711" t="s">
        <v>136</v>
      </c>
      <c r="Y1711" t="s">
        <v>136</v>
      </c>
      <c r="Z1711" t="s">
        <v>136</v>
      </c>
      <c r="AA1711" t="s">
        <v>136</v>
      </c>
      <c r="AB1711" t="s">
        <v>136</v>
      </c>
      <c r="AC1711" t="s">
        <v>136</v>
      </c>
      <c r="AD1711" t="s">
        <v>136</v>
      </c>
    </row>
    <row r="1712" spans="1:30">
      <c r="A1712" t="s">
        <v>7985</v>
      </c>
      <c r="B1712" t="s">
        <v>7985</v>
      </c>
      <c r="C1712" s="3">
        <v>1.297071</v>
      </c>
      <c r="D1712" s="3">
        <v>30</v>
      </c>
      <c r="E1712" s="3">
        <v>0.171586</v>
      </c>
      <c r="F1712" s="3">
        <v>4</v>
      </c>
      <c r="G1712" s="3">
        <v>0.749909</v>
      </c>
      <c r="H1712" s="3">
        <v>19</v>
      </c>
      <c r="I1712" s="3">
        <v>7.257551</v>
      </c>
      <c r="J1712" s="3">
        <v>180</v>
      </c>
      <c r="K1712" s="3">
        <v>17.316534</v>
      </c>
      <c r="L1712" s="3">
        <v>459</v>
      </c>
      <c r="M1712" s="3">
        <v>3.146018</v>
      </c>
      <c r="N1712">
        <v>76</v>
      </c>
      <c r="O1712">
        <v>0.000635762848314918</v>
      </c>
      <c r="P1712">
        <v>2.86999917240481</v>
      </c>
      <c r="Q1712" t="s">
        <v>157</v>
      </c>
      <c r="R1712" t="s">
        <v>305</v>
      </c>
      <c r="S1712" t="s">
        <v>142</v>
      </c>
      <c r="T1712" t="s">
        <v>7986</v>
      </c>
      <c r="U1712" t="s">
        <v>7987</v>
      </c>
      <c r="V1712" t="s">
        <v>432</v>
      </c>
      <c r="W1712" t="s">
        <v>1174</v>
      </c>
      <c r="X1712" t="s">
        <v>1175</v>
      </c>
      <c r="Y1712" t="s">
        <v>7988</v>
      </c>
      <c r="Z1712" t="s">
        <v>7989</v>
      </c>
      <c r="AA1712" t="s">
        <v>141</v>
      </c>
      <c r="AB1712" t="s">
        <v>142</v>
      </c>
      <c r="AC1712" t="s">
        <v>7990</v>
      </c>
      <c r="AD1712" t="s">
        <v>7991</v>
      </c>
    </row>
    <row r="1713" spans="1:30">
      <c r="A1713" t="s">
        <v>7992</v>
      </c>
      <c r="B1713" t="s">
        <v>7992</v>
      </c>
      <c r="C1713" s="3">
        <v>1.297143</v>
      </c>
      <c r="D1713" s="3">
        <v>33</v>
      </c>
      <c r="E1713" s="3">
        <v>0.869114</v>
      </c>
      <c r="F1713" s="3">
        <v>20</v>
      </c>
      <c r="G1713" s="3">
        <v>0.498494</v>
      </c>
      <c r="H1713" s="3">
        <v>14</v>
      </c>
      <c r="I1713" s="3">
        <v>20.93738</v>
      </c>
      <c r="J1713" s="3">
        <v>566</v>
      </c>
      <c r="K1713" s="3">
        <v>11.826285</v>
      </c>
      <c r="L1713" s="3">
        <v>342</v>
      </c>
      <c r="M1713" s="3">
        <v>23.795891</v>
      </c>
      <c r="N1713">
        <v>620</v>
      </c>
      <c r="O1713" s="16">
        <v>2.56274315235878e-9</v>
      </c>
      <c r="P1713">
        <v>3.53412485699421</v>
      </c>
      <c r="Q1713" t="s">
        <v>157</v>
      </c>
      <c r="R1713" t="s">
        <v>136</v>
      </c>
      <c r="S1713" t="s">
        <v>136</v>
      </c>
      <c r="T1713" t="s">
        <v>2041</v>
      </c>
      <c r="U1713" t="s">
        <v>7993</v>
      </c>
      <c r="V1713" t="s">
        <v>264</v>
      </c>
      <c r="W1713" t="s">
        <v>190</v>
      </c>
      <c r="X1713" t="s">
        <v>191</v>
      </c>
      <c r="Y1713" t="s">
        <v>5081</v>
      </c>
      <c r="Z1713" t="s">
        <v>4488</v>
      </c>
      <c r="AA1713" t="s">
        <v>83</v>
      </c>
      <c r="AB1713" t="s">
        <v>191</v>
      </c>
      <c r="AC1713" t="s">
        <v>5896</v>
      </c>
      <c r="AD1713" t="s">
        <v>2046</v>
      </c>
    </row>
    <row r="1714" spans="1:30">
      <c r="A1714" t="s">
        <v>7994</v>
      </c>
      <c r="B1714" t="s">
        <v>7994</v>
      </c>
      <c r="C1714" s="3">
        <v>1.695819</v>
      </c>
      <c r="D1714" s="3">
        <v>125</v>
      </c>
      <c r="E1714" s="3">
        <v>0.537489</v>
      </c>
      <c r="F1714" s="3">
        <v>35</v>
      </c>
      <c r="G1714" s="3">
        <v>1.094278</v>
      </c>
      <c r="H1714" s="3">
        <v>87</v>
      </c>
      <c r="I1714" s="3">
        <v>7.296751</v>
      </c>
      <c r="J1714" s="3">
        <v>581</v>
      </c>
      <c r="K1714" s="3">
        <v>14.625876</v>
      </c>
      <c r="L1714" s="3">
        <v>1244</v>
      </c>
      <c r="M1714" s="3">
        <v>6.328148</v>
      </c>
      <c r="N1714">
        <v>485</v>
      </c>
      <c r="O1714" s="16">
        <v>9.96529111848193e-6</v>
      </c>
      <c r="P1714">
        <v>2.44717247521608</v>
      </c>
      <c r="Q1714" t="s">
        <v>157</v>
      </c>
      <c r="R1714" t="s">
        <v>218</v>
      </c>
      <c r="S1714" t="s">
        <v>219</v>
      </c>
      <c r="T1714" t="s">
        <v>7995</v>
      </c>
      <c r="U1714" t="s">
        <v>7996</v>
      </c>
      <c r="V1714" t="s">
        <v>7997</v>
      </c>
      <c r="W1714" t="s">
        <v>218</v>
      </c>
      <c r="X1714" t="s">
        <v>219</v>
      </c>
      <c r="Y1714" t="s">
        <v>1303</v>
      </c>
      <c r="Z1714" t="s">
        <v>7998</v>
      </c>
      <c r="AA1714" t="s">
        <v>686</v>
      </c>
      <c r="AB1714" t="s">
        <v>219</v>
      </c>
      <c r="AC1714" t="s">
        <v>7999</v>
      </c>
      <c r="AD1714" t="s">
        <v>4977</v>
      </c>
    </row>
    <row r="1715" spans="1:30">
      <c r="A1715" t="s">
        <v>8000</v>
      </c>
      <c r="B1715" t="s">
        <v>8000</v>
      </c>
      <c r="C1715" s="3">
        <v>1.24152</v>
      </c>
      <c r="D1715" s="3">
        <v>41</v>
      </c>
      <c r="E1715" s="3">
        <v>0</v>
      </c>
      <c r="F1715" s="3">
        <v>0</v>
      </c>
      <c r="G1715" s="3">
        <v>1.684692</v>
      </c>
      <c r="H1715" s="3">
        <v>60</v>
      </c>
      <c r="I1715" s="3">
        <v>11.669096</v>
      </c>
      <c r="J1715" s="3">
        <v>416</v>
      </c>
      <c r="K1715" s="3">
        <v>20.927855</v>
      </c>
      <c r="L1715" s="3">
        <v>796</v>
      </c>
      <c r="M1715" s="3">
        <v>5.318946</v>
      </c>
      <c r="N1715">
        <v>183</v>
      </c>
      <c r="O1715">
        <v>0.00718275659848712</v>
      </c>
      <c r="P1715">
        <v>2.85239689255822</v>
      </c>
      <c r="Q1715" t="s">
        <v>157</v>
      </c>
      <c r="R1715" t="s">
        <v>186</v>
      </c>
      <c r="S1715" t="s">
        <v>187</v>
      </c>
      <c r="T1715" t="s">
        <v>8001</v>
      </c>
      <c r="U1715" t="s">
        <v>8002</v>
      </c>
      <c r="V1715" t="s">
        <v>439</v>
      </c>
      <c r="W1715" t="s">
        <v>186</v>
      </c>
      <c r="X1715" t="s">
        <v>187</v>
      </c>
      <c r="Y1715" t="s">
        <v>7419</v>
      </c>
      <c r="Z1715" t="s">
        <v>8003</v>
      </c>
      <c r="AA1715" t="s">
        <v>209</v>
      </c>
      <c r="AB1715" t="s">
        <v>187</v>
      </c>
      <c r="AC1715" t="s">
        <v>8004</v>
      </c>
      <c r="AD1715" t="s">
        <v>8005</v>
      </c>
    </row>
    <row r="1716" spans="1:30">
      <c r="A1716" t="s">
        <v>8006</v>
      </c>
      <c r="B1716" t="s">
        <v>8006</v>
      </c>
      <c r="C1716" s="3">
        <v>1.094458</v>
      </c>
      <c r="D1716" s="3">
        <v>114</v>
      </c>
      <c r="E1716" s="3">
        <v>1.402462</v>
      </c>
      <c r="F1716" s="3">
        <v>129</v>
      </c>
      <c r="G1716" s="3">
        <v>0.582905</v>
      </c>
      <c r="H1716" s="3">
        <v>65</v>
      </c>
      <c r="I1716" s="3">
        <v>0.413576</v>
      </c>
      <c r="J1716" s="3">
        <v>47</v>
      </c>
      <c r="K1716" s="3">
        <v>0.148828</v>
      </c>
      <c r="L1716" s="3">
        <v>18</v>
      </c>
      <c r="M1716" s="3">
        <v>0.211681</v>
      </c>
      <c r="N1716">
        <v>23</v>
      </c>
      <c r="O1716">
        <v>0.000543122760753919</v>
      </c>
      <c r="P1716">
        <v>-2.64629038993193</v>
      </c>
      <c r="Q1716" t="s">
        <v>131</v>
      </c>
      <c r="R1716" t="s">
        <v>136</v>
      </c>
      <c r="S1716" t="s">
        <v>136</v>
      </c>
      <c r="T1716" t="s">
        <v>136</v>
      </c>
      <c r="U1716" t="s">
        <v>8007</v>
      </c>
      <c r="V1716" t="s">
        <v>264</v>
      </c>
      <c r="W1716" t="s">
        <v>136</v>
      </c>
      <c r="X1716" t="s">
        <v>136</v>
      </c>
      <c r="Y1716" t="s">
        <v>136</v>
      </c>
      <c r="Z1716" t="s">
        <v>136</v>
      </c>
      <c r="AA1716" t="s">
        <v>164</v>
      </c>
      <c r="AB1716" t="s">
        <v>165</v>
      </c>
      <c r="AC1716" t="s">
        <v>7152</v>
      </c>
      <c r="AD1716" t="s">
        <v>136</v>
      </c>
    </row>
    <row r="1717" spans="1:30">
      <c r="A1717" t="s">
        <v>8008</v>
      </c>
      <c r="B1717" t="s">
        <v>8008</v>
      </c>
      <c r="C1717" s="3">
        <v>32.597626</v>
      </c>
      <c r="D1717" s="3">
        <v>888</v>
      </c>
      <c r="E1717" s="3">
        <v>52.444344</v>
      </c>
      <c r="F1717" s="3">
        <v>1266</v>
      </c>
      <c r="G1717" s="3">
        <v>25.638899</v>
      </c>
      <c r="H1717" s="3">
        <v>749</v>
      </c>
      <c r="I1717" s="3">
        <v>11.776491</v>
      </c>
      <c r="J1717" s="3">
        <v>348</v>
      </c>
      <c r="K1717" s="3">
        <v>8.503854</v>
      </c>
      <c r="L1717" s="3">
        <v>269</v>
      </c>
      <c r="M1717" s="3">
        <v>13.384637</v>
      </c>
      <c r="N1717">
        <v>381</v>
      </c>
      <c r="O1717">
        <v>0.000124654064664347</v>
      </c>
      <c r="P1717">
        <v>-2.443422780282</v>
      </c>
      <c r="Q1717" t="s">
        <v>131</v>
      </c>
      <c r="R1717" t="s">
        <v>136</v>
      </c>
      <c r="S1717" t="s">
        <v>136</v>
      </c>
      <c r="T1717" t="s">
        <v>8009</v>
      </c>
      <c r="U1717" t="s">
        <v>8010</v>
      </c>
      <c r="V1717" t="s">
        <v>136</v>
      </c>
      <c r="W1717" t="s">
        <v>241</v>
      </c>
      <c r="X1717" t="s">
        <v>242</v>
      </c>
      <c r="Y1717" t="s">
        <v>8011</v>
      </c>
      <c r="Z1717" t="s">
        <v>8012</v>
      </c>
      <c r="AA1717" t="s">
        <v>164</v>
      </c>
      <c r="AB1717" t="s">
        <v>165</v>
      </c>
      <c r="AC1717" t="s">
        <v>8013</v>
      </c>
      <c r="AD1717" t="s">
        <v>5647</v>
      </c>
    </row>
    <row r="1718" spans="1:30">
      <c r="A1718" t="s">
        <v>8014</v>
      </c>
      <c r="B1718" t="s">
        <v>8014</v>
      </c>
      <c r="C1718" s="3">
        <v>0.132606</v>
      </c>
      <c r="D1718" s="3">
        <v>12</v>
      </c>
      <c r="E1718" s="3">
        <v>0.175637</v>
      </c>
      <c r="F1718" s="3">
        <v>14</v>
      </c>
      <c r="G1718" s="3">
        <v>0.141326</v>
      </c>
      <c r="H1718" s="3">
        <v>14</v>
      </c>
      <c r="I1718" s="3">
        <v>0.943088</v>
      </c>
      <c r="J1718" s="3">
        <v>91</v>
      </c>
      <c r="K1718" s="3">
        <v>1.743287</v>
      </c>
      <c r="L1718" s="3">
        <v>180</v>
      </c>
      <c r="M1718" s="3">
        <v>0.838175</v>
      </c>
      <c r="N1718">
        <v>78</v>
      </c>
      <c r="O1718">
        <v>0.00368271382545953</v>
      </c>
      <c r="P1718">
        <v>2.10112344864781</v>
      </c>
      <c r="Q1718" t="s">
        <v>157</v>
      </c>
      <c r="R1718" t="s">
        <v>136</v>
      </c>
      <c r="S1718" t="s">
        <v>136</v>
      </c>
      <c r="T1718" t="s">
        <v>8015</v>
      </c>
      <c r="U1718" t="s">
        <v>136</v>
      </c>
      <c r="V1718" t="s">
        <v>136</v>
      </c>
      <c r="W1718" t="s">
        <v>136</v>
      </c>
      <c r="X1718" t="s">
        <v>136</v>
      </c>
      <c r="Y1718" t="s">
        <v>3899</v>
      </c>
      <c r="Z1718" t="s">
        <v>8016</v>
      </c>
      <c r="AA1718" t="s">
        <v>164</v>
      </c>
      <c r="AB1718" t="s">
        <v>165</v>
      </c>
      <c r="AC1718" t="s">
        <v>8017</v>
      </c>
      <c r="AD1718" t="s">
        <v>8018</v>
      </c>
    </row>
    <row r="1719" spans="1:30">
      <c r="A1719" t="s">
        <v>8019</v>
      </c>
      <c r="B1719" t="s">
        <v>8019</v>
      </c>
      <c r="C1719" s="3">
        <v>0.162272</v>
      </c>
      <c r="D1719" s="3">
        <v>10</v>
      </c>
      <c r="E1719" s="3">
        <v>0.092085</v>
      </c>
      <c r="F1719" s="3">
        <v>6</v>
      </c>
      <c r="G1719" s="3">
        <v>0.10012</v>
      </c>
      <c r="H1719" s="3">
        <v>7</v>
      </c>
      <c r="I1719" s="3">
        <v>3.946164</v>
      </c>
      <c r="J1719" s="3">
        <v>263</v>
      </c>
      <c r="K1719" s="3">
        <v>6.107103</v>
      </c>
      <c r="L1719" s="3">
        <v>434</v>
      </c>
      <c r="M1719" s="3">
        <v>1.127279</v>
      </c>
      <c r="N1719">
        <v>73</v>
      </c>
      <c r="O1719" s="16">
        <v>5.52195526278159e-7</v>
      </c>
      <c r="P1719">
        <v>3.91834904675582</v>
      </c>
      <c r="Q1719" t="s">
        <v>157</v>
      </c>
      <c r="R1719" t="s">
        <v>136</v>
      </c>
      <c r="S1719" t="s">
        <v>136</v>
      </c>
      <c r="T1719" t="s">
        <v>865</v>
      </c>
      <c r="U1719" t="s">
        <v>136</v>
      </c>
      <c r="V1719" t="s">
        <v>136</v>
      </c>
      <c r="W1719" t="s">
        <v>136</v>
      </c>
      <c r="X1719" t="s">
        <v>136</v>
      </c>
      <c r="Y1719" t="s">
        <v>6357</v>
      </c>
      <c r="Z1719" t="s">
        <v>8020</v>
      </c>
      <c r="AA1719" t="s">
        <v>164</v>
      </c>
      <c r="AB1719" t="s">
        <v>165</v>
      </c>
      <c r="AC1719" t="s">
        <v>8021</v>
      </c>
      <c r="AD1719" t="s">
        <v>281</v>
      </c>
    </row>
    <row r="1720" spans="1:30">
      <c r="A1720" t="s">
        <v>8022</v>
      </c>
      <c r="B1720" t="s">
        <v>8022</v>
      </c>
      <c r="C1720" s="3">
        <v>58.397285</v>
      </c>
      <c r="D1720" s="3">
        <v>513</v>
      </c>
      <c r="E1720" s="3">
        <v>99.700989</v>
      </c>
      <c r="F1720" s="3">
        <v>776</v>
      </c>
      <c r="G1720" s="3">
        <v>41.931091</v>
      </c>
      <c r="H1720" s="3">
        <v>395</v>
      </c>
      <c r="I1720" s="3">
        <v>25.647306</v>
      </c>
      <c r="J1720" s="3">
        <v>245</v>
      </c>
      <c r="K1720" s="3">
        <v>17.377943</v>
      </c>
      <c r="L1720" s="3">
        <v>177</v>
      </c>
      <c r="M1720" s="3">
        <v>38.943813</v>
      </c>
      <c r="N1720">
        <v>357</v>
      </c>
      <c r="O1720">
        <v>0.00512443922221073</v>
      </c>
      <c r="P1720">
        <v>-2.02015093798441</v>
      </c>
      <c r="Q1720" t="s">
        <v>131</v>
      </c>
      <c r="R1720" t="s">
        <v>136</v>
      </c>
      <c r="S1720" t="s">
        <v>136</v>
      </c>
      <c r="T1720" t="s">
        <v>136</v>
      </c>
      <c r="U1720" t="s">
        <v>136</v>
      </c>
      <c r="V1720" t="s">
        <v>136</v>
      </c>
      <c r="W1720" t="s">
        <v>136</v>
      </c>
      <c r="X1720" t="s">
        <v>136</v>
      </c>
      <c r="Y1720" t="s">
        <v>136</v>
      </c>
      <c r="Z1720" t="s">
        <v>136</v>
      </c>
      <c r="AA1720" t="s">
        <v>164</v>
      </c>
      <c r="AB1720" t="s">
        <v>165</v>
      </c>
      <c r="AC1720" t="s">
        <v>8023</v>
      </c>
      <c r="AD1720" t="s">
        <v>136</v>
      </c>
    </row>
    <row r="1721" spans="1:30">
      <c r="A1721" t="s">
        <v>8024</v>
      </c>
      <c r="B1721" t="s">
        <v>8024</v>
      </c>
      <c r="C1721" s="3">
        <v>0.146346</v>
      </c>
      <c r="D1721" s="3">
        <v>5</v>
      </c>
      <c r="E1721" s="3">
        <v>0</v>
      </c>
      <c r="F1721" s="3">
        <v>0</v>
      </c>
      <c r="G1721" s="3">
        <v>0</v>
      </c>
      <c r="H1721" s="3">
        <v>0</v>
      </c>
      <c r="I1721" s="3">
        <v>1.181165</v>
      </c>
      <c r="J1721" s="3">
        <v>44</v>
      </c>
      <c r="K1721" s="3">
        <v>1.068227</v>
      </c>
      <c r="L1721" s="3">
        <v>43</v>
      </c>
      <c r="M1721" s="3">
        <v>1.162762</v>
      </c>
      <c r="N1721">
        <v>42</v>
      </c>
      <c r="O1721">
        <v>0.00418866736142596</v>
      </c>
      <c r="P1721">
        <v>3.38000473679066</v>
      </c>
      <c r="Q1721" t="s">
        <v>157</v>
      </c>
      <c r="R1721" t="s">
        <v>136</v>
      </c>
      <c r="S1721" t="s">
        <v>136</v>
      </c>
      <c r="T1721" t="s">
        <v>8025</v>
      </c>
      <c r="U1721" t="s">
        <v>8026</v>
      </c>
      <c r="V1721" t="s">
        <v>136</v>
      </c>
      <c r="W1721" t="s">
        <v>1557</v>
      </c>
      <c r="X1721" t="s">
        <v>1558</v>
      </c>
      <c r="Y1721" t="s">
        <v>181</v>
      </c>
      <c r="Z1721" t="s">
        <v>8027</v>
      </c>
      <c r="AA1721" t="s">
        <v>83</v>
      </c>
      <c r="AB1721" t="s">
        <v>191</v>
      </c>
      <c r="AC1721" t="s">
        <v>8028</v>
      </c>
      <c r="AD1721" t="s">
        <v>8029</v>
      </c>
    </row>
    <row r="1722" spans="1:30">
      <c r="A1722" t="s">
        <v>8030</v>
      </c>
      <c r="B1722" t="s">
        <v>136</v>
      </c>
      <c r="C1722" s="3">
        <v>0.965515</v>
      </c>
      <c r="D1722" s="3">
        <v>27</v>
      </c>
      <c r="E1722" s="3">
        <v>2.465361</v>
      </c>
      <c r="F1722" s="3">
        <v>61</v>
      </c>
      <c r="G1722" s="3">
        <v>1.177923</v>
      </c>
      <c r="H1722" s="3">
        <v>36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>
        <v>0</v>
      </c>
      <c r="O1722" s="16">
        <v>5.63454236181266e-8</v>
      </c>
      <c r="P1722">
        <v>-6.77592880465625</v>
      </c>
      <c r="Q1722" t="s">
        <v>131</v>
      </c>
      <c r="R1722" t="s">
        <v>136</v>
      </c>
      <c r="S1722" t="s">
        <v>136</v>
      </c>
      <c r="T1722" t="s">
        <v>136</v>
      </c>
      <c r="U1722" t="s">
        <v>136</v>
      </c>
      <c r="V1722" t="s">
        <v>136</v>
      </c>
      <c r="W1722" t="s">
        <v>136</v>
      </c>
      <c r="X1722" t="s">
        <v>136</v>
      </c>
      <c r="Y1722" t="s">
        <v>136</v>
      </c>
      <c r="Z1722" t="s">
        <v>136</v>
      </c>
      <c r="AA1722" t="s">
        <v>136</v>
      </c>
      <c r="AB1722" t="s">
        <v>136</v>
      </c>
      <c r="AC1722" t="s">
        <v>136</v>
      </c>
      <c r="AD1722" t="s">
        <v>136</v>
      </c>
    </row>
    <row r="1723" spans="1:30">
      <c r="A1723" t="s">
        <v>8031</v>
      </c>
      <c r="B1723" t="s">
        <v>136</v>
      </c>
      <c r="C1723" s="3">
        <v>4.417408</v>
      </c>
      <c r="D1723" s="3">
        <v>130</v>
      </c>
      <c r="E1723" s="3">
        <v>2.397973</v>
      </c>
      <c r="F1723" s="3">
        <v>63</v>
      </c>
      <c r="G1723" s="3">
        <v>2.604934</v>
      </c>
      <c r="H1723" s="3">
        <v>82</v>
      </c>
      <c r="I1723" s="3">
        <v>1.861487</v>
      </c>
      <c r="J1723" s="3">
        <v>60</v>
      </c>
      <c r="K1723" s="3">
        <v>0.546144</v>
      </c>
      <c r="L1723" s="3">
        <v>19</v>
      </c>
      <c r="M1723" s="3">
        <v>0.5171</v>
      </c>
      <c r="N1723">
        <v>16</v>
      </c>
      <c r="O1723">
        <v>0.00186202962485061</v>
      </c>
      <c r="P1723">
        <v>-2.22906237286282</v>
      </c>
      <c r="Q1723" t="s">
        <v>131</v>
      </c>
      <c r="R1723" t="s">
        <v>136</v>
      </c>
      <c r="S1723" t="s">
        <v>136</v>
      </c>
      <c r="T1723" t="s">
        <v>4851</v>
      </c>
      <c r="U1723" t="s">
        <v>8032</v>
      </c>
      <c r="V1723" t="s">
        <v>136</v>
      </c>
      <c r="W1723" t="s">
        <v>254</v>
      </c>
      <c r="X1723" t="s">
        <v>255</v>
      </c>
      <c r="Y1723" t="s">
        <v>8033</v>
      </c>
      <c r="Z1723" t="s">
        <v>136</v>
      </c>
      <c r="AA1723" t="s">
        <v>141</v>
      </c>
      <c r="AB1723" t="s">
        <v>142</v>
      </c>
      <c r="AC1723" t="s">
        <v>4853</v>
      </c>
      <c r="AD1723" t="s">
        <v>3145</v>
      </c>
    </row>
    <row r="1724" spans="1:30">
      <c r="A1724" t="s">
        <v>8034</v>
      </c>
      <c r="B1724" t="s">
        <v>136</v>
      </c>
      <c r="C1724" s="3">
        <v>13.302558</v>
      </c>
      <c r="D1724" s="3">
        <v>356</v>
      </c>
      <c r="E1724" s="3">
        <v>5.642225</v>
      </c>
      <c r="F1724" s="3">
        <v>171</v>
      </c>
      <c r="G1724" s="3">
        <v>19.711734</v>
      </c>
      <c r="H1724" s="3">
        <v>589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>
        <v>0</v>
      </c>
      <c r="O1724" s="16">
        <v>5.40750131469683e-21</v>
      </c>
      <c r="P1724">
        <v>-9.6062801967329</v>
      </c>
      <c r="Q1724" t="s">
        <v>131</v>
      </c>
      <c r="R1724" t="s">
        <v>136</v>
      </c>
      <c r="S1724" t="s">
        <v>136</v>
      </c>
      <c r="T1724" t="s">
        <v>136</v>
      </c>
      <c r="U1724" t="s">
        <v>136</v>
      </c>
      <c r="V1724" t="s">
        <v>136</v>
      </c>
      <c r="W1724" t="s">
        <v>136</v>
      </c>
      <c r="X1724" t="s">
        <v>136</v>
      </c>
      <c r="Y1724" t="s">
        <v>136</v>
      </c>
      <c r="Z1724" t="s">
        <v>136</v>
      </c>
      <c r="AA1724" t="s">
        <v>136</v>
      </c>
      <c r="AB1724" t="s">
        <v>136</v>
      </c>
      <c r="AC1724" t="s">
        <v>136</v>
      </c>
      <c r="AD1724" t="s">
        <v>136</v>
      </c>
    </row>
    <row r="1725" spans="1:30">
      <c r="A1725" t="s">
        <v>8035</v>
      </c>
      <c r="B1725" t="s">
        <v>8035</v>
      </c>
      <c r="C1725" s="3">
        <v>0.454928</v>
      </c>
      <c r="D1725" s="3">
        <v>30</v>
      </c>
      <c r="E1725" s="3">
        <v>0.103197</v>
      </c>
      <c r="F1725" s="3">
        <v>6</v>
      </c>
      <c r="G1725" s="3">
        <v>1.479612</v>
      </c>
      <c r="H1725" s="3">
        <v>104</v>
      </c>
      <c r="I1725" s="3">
        <v>4.45302</v>
      </c>
      <c r="J1725" s="3">
        <v>316</v>
      </c>
      <c r="K1725" s="3">
        <v>16.82156</v>
      </c>
      <c r="L1725" s="3">
        <v>1272</v>
      </c>
      <c r="M1725" s="3">
        <v>3.371668</v>
      </c>
      <c r="N1725">
        <v>230</v>
      </c>
      <c r="O1725">
        <v>0.00268886277931105</v>
      </c>
      <c r="P1725">
        <v>2.81471129943556</v>
      </c>
      <c r="Q1725" t="s">
        <v>157</v>
      </c>
      <c r="R1725" t="s">
        <v>136</v>
      </c>
      <c r="S1725" t="s">
        <v>136</v>
      </c>
      <c r="T1725" t="s">
        <v>136</v>
      </c>
      <c r="U1725" t="s">
        <v>136</v>
      </c>
      <c r="V1725" t="s">
        <v>136</v>
      </c>
      <c r="W1725" t="s">
        <v>136</v>
      </c>
      <c r="X1725" t="s">
        <v>136</v>
      </c>
      <c r="Y1725" t="s">
        <v>7449</v>
      </c>
      <c r="Z1725" t="s">
        <v>7450</v>
      </c>
      <c r="AA1725" t="s">
        <v>164</v>
      </c>
      <c r="AB1725" t="s">
        <v>165</v>
      </c>
      <c r="AC1725" t="s">
        <v>175</v>
      </c>
      <c r="AD1725" t="s">
        <v>136</v>
      </c>
    </row>
    <row r="1726" spans="1:30">
      <c r="A1726" t="s">
        <v>8036</v>
      </c>
      <c r="B1726" t="s">
        <v>8036</v>
      </c>
      <c r="C1726" s="3">
        <v>120.730003</v>
      </c>
      <c r="D1726" s="3">
        <v>6258</v>
      </c>
      <c r="E1726" s="3">
        <v>273.19104</v>
      </c>
      <c r="F1726" s="3">
        <v>12543</v>
      </c>
      <c r="G1726" s="3">
        <v>121.359962</v>
      </c>
      <c r="H1726" s="3">
        <v>6745</v>
      </c>
      <c r="I1726" s="3">
        <v>21.23908</v>
      </c>
      <c r="J1726" s="3">
        <v>1194</v>
      </c>
      <c r="K1726" s="3">
        <v>38.645504</v>
      </c>
      <c r="L1726" s="3">
        <v>2320</v>
      </c>
      <c r="M1726" s="3">
        <v>74.078575</v>
      </c>
      <c r="N1726">
        <v>4009</v>
      </c>
      <c r="O1726">
        <v>0.000864494616796328</v>
      </c>
      <c r="P1726">
        <v>-2.61261880661435</v>
      </c>
      <c r="Q1726" t="s">
        <v>131</v>
      </c>
      <c r="R1726" t="s">
        <v>170</v>
      </c>
      <c r="S1726" t="s">
        <v>171</v>
      </c>
      <c r="T1726" t="s">
        <v>4649</v>
      </c>
      <c r="U1726" t="s">
        <v>8037</v>
      </c>
      <c r="V1726" t="s">
        <v>136</v>
      </c>
      <c r="W1726" t="s">
        <v>170</v>
      </c>
      <c r="X1726" t="s">
        <v>171</v>
      </c>
      <c r="Y1726" t="s">
        <v>4651</v>
      </c>
      <c r="Z1726" t="s">
        <v>8038</v>
      </c>
      <c r="AA1726" t="s">
        <v>174</v>
      </c>
      <c r="AB1726" t="s">
        <v>171</v>
      </c>
      <c r="AC1726" t="s">
        <v>8039</v>
      </c>
      <c r="AD1726" t="s">
        <v>144</v>
      </c>
    </row>
    <row r="1727" spans="1:30">
      <c r="A1727" t="s">
        <v>8040</v>
      </c>
      <c r="B1727" t="s">
        <v>8040</v>
      </c>
      <c r="C1727" s="3">
        <v>0.81507</v>
      </c>
      <c r="D1727" s="3">
        <v>36</v>
      </c>
      <c r="E1727" s="3">
        <v>0.120061</v>
      </c>
      <c r="F1727" s="3">
        <v>5</v>
      </c>
      <c r="G1727" s="3">
        <v>0.838916</v>
      </c>
      <c r="H1727" s="3">
        <v>40</v>
      </c>
      <c r="I1727" s="3">
        <v>4.952514</v>
      </c>
      <c r="J1727" s="3">
        <v>234</v>
      </c>
      <c r="K1727" s="3">
        <v>3.230991</v>
      </c>
      <c r="L1727" s="3">
        <v>163</v>
      </c>
      <c r="M1727" s="3">
        <v>3.85434</v>
      </c>
      <c r="N1727">
        <v>175</v>
      </c>
      <c r="O1727">
        <v>0.0010727692002848</v>
      </c>
      <c r="P1727">
        <v>2.11694431199394</v>
      </c>
      <c r="Q1727" t="s">
        <v>157</v>
      </c>
      <c r="R1727" t="s">
        <v>136</v>
      </c>
      <c r="S1727" t="s">
        <v>136</v>
      </c>
      <c r="T1727" t="s">
        <v>8041</v>
      </c>
      <c r="U1727" t="s">
        <v>8042</v>
      </c>
      <c r="V1727" t="s">
        <v>136</v>
      </c>
      <c r="W1727" t="s">
        <v>594</v>
      </c>
      <c r="X1727" t="s">
        <v>165</v>
      </c>
      <c r="Y1727" t="s">
        <v>8043</v>
      </c>
      <c r="Z1727" t="s">
        <v>136</v>
      </c>
      <c r="AA1727" t="s">
        <v>164</v>
      </c>
      <c r="AB1727" t="s">
        <v>165</v>
      </c>
      <c r="AC1727" t="s">
        <v>8044</v>
      </c>
      <c r="AD1727" t="s">
        <v>8045</v>
      </c>
    </row>
    <row r="1728" spans="1:30">
      <c r="A1728" t="s">
        <v>8046</v>
      </c>
      <c r="B1728" t="s">
        <v>8046</v>
      </c>
      <c r="C1728" s="3">
        <v>0.633915</v>
      </c>
      <c r="D1728" s="3">
        <v>60</v>
      </c>
      <c r="E1728" s="3">
        <v>0.148203</v>
      </c>
      <c r="F1728" s="3">
        <v>13</v>
      </c>
      <c r="G1728" s="3">
        <v>1.294851</v>
      </c>
      <c r="H1728" s="3">
        <v>131</v>
      </c>
      <c r="I1728" s="3">
        <v>5.210632</v>
      </c>
      <c r="J1728" s="3">
        <v>531</v>
      </c>
      <c r="K1728" s="3">
        <v>44.171932</v>
      </c>
      <c r="L1728" s="3">
        <v>4807</v>
      </c>
      <c r="M1728" s="3">
        <v>4.110364</v>
      </c>
      <c r="N1728">
        <v>404</v>
      </c>
      <c r="O1728">
        <v>0.000125511000116171</v>
      </c>
      <c r="P1728">
        <v>3.738961986388</v>
      </c>
      <c r="Q1728" t="s">
        <v>157</v>
      </c>
      <c r="R1728" t="s">
        <v>2039</v>
      </c>
      <c r="S1728" t="s">
        <v>2040</v>
      </c>
      <c r="T1728" t="s">
        <v>8047</v>
      </c>
      <c r="U1728" t="s">
        <v>8048</v>
      </c>
      <c r="V1728" t="s">
        <v>136</v>
      </c>
      <c r="W1728" t="s">
        <v>136</v>
      </c>
      <c r="X1728" t="s">
        <v>136</v>
      </c>
      <c r="Y1728" t="s">
        <v>8049</v>
      </c>
      <c r="Z1728" t="s">
        <v>8050</v>
      </c>
      <c r="AA1728" t="s">
        <v>48</v>
      </c>
      <c r="AB1728" t="s">
        <v>326</v>
      </c>
      <c r="AC1728" t="s">
        <v>8051</v>
      </c>
      <c r="AD1728" t="s">
        <v>8052</v>
      </c>
    </row>
    <row r="1729" spans="1:30">
      <c r="A1729" t="s">
        <v>8053</v>
      </c>
      <c r="B1729" t="s">
        <v>136</v>
      </c>
      <c r="C1729" s="3">
        <v>5.857709</v>
      </c>
      <c r="D1729" s="3">
        <v>423</v>
      </c>
      <c r="E1729" s="3">
        <v>4.224972</v>
      </c>
      <c r="F1729" s="3">
        <v>271</v>
      </c>
      <c r="G1729" s="3">
        <v>4.960777</v>
      </c>
      <c r="H1729" s="3">
        <v>400</v>
      </c>
      <c r="I1729" s="3">
        <v>0</v>
      </c>
      <c r="J1729" s="3">
        <v>0</v>
      </c>
      <c r="K1729" s="3">
        <v>0</v>
      </c>
      <c r="L1729" s="3">
        <v>0</v>
      </c>
      <c r="M1729" s="3">
        <v>0.086662</v>
      </c>
      <c r="N1729">
        <v>7</v>
      </c>
      <c r="O1729" s="16">
        <v>1.40589704355891e-16</v>
      </c>
      <c r="P1729">
        <v>-7.17664966248171</v>
      </c>
      <c r="Q1729" t="s">
        <v>131</v>
      </c>
      <c r="R1729" t="s">
        <v>136</v>
      </c>
      <c r="S1729" t="s">
        <v>136</v>
      </c>
      <c r="T1729" t="s">
        <v>136</v>
      </c>
      <c r="U1729" t="s">
        <v>136</v>
      </c>
      <c r="V1729" t="s">
        <v>136</v>
      </c>
      <c r="W1729" t="s">
        <v>136</v>
      </c>
      <c r="X1729" t="s">
        <v>136</v>
      </c>
      <c r="Y1729" t="s">
        <v>136</v>
      </c>
      <c r="Z1729" t="s">
        <v>136</v>
      </c>
      <c r="AA1729" t="s">
        <v>136</v>
      </c>
      <c r="AB1729" t="s">
        <v>136</v>
      </c>
      <c r="AC1729" t="s">
        <v>136</v>
      </c>
      <c r="AD1729" t="s">
        <v>136</v>
      </c>
    </row>
    <row r="1730" spans="1:30">
      <c r="A1730" t="s">
        <v>8054</v>
      </c>
      <c r="B1730" t="s">
        <v>136</v>
      </c>
      <c r="C1730" s="3">
        <v>24.8042069999999</v>
      </c>
      <c r="D1730" s="3">
        <v>901</v>
      </c>
      <c r="E1730" s="3">
        <v>17.326887</v>
      </c>
      <c r="F1730" s="3">
        <v>565</v>
      </c>
      <c r="G1730" s="3">
        <v>44.003734</v>
      </c>
      <c r="H1730" s="3">
        <v>1717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>
        <v>0</v>
      </c>
      <c r="O1730" s="16">
        <v>8.79505428492921e-30</v>
      </c>
      <c r="P1730">
        <v>-10.9431373616905</v>
      </c>
      <c r="Q1730" t="s">
        <v>131</v>
      </c>
      <c r="R1730" t="s">
        <v>136</v>
      </c>
      <c r="S1730" t="s">
        <v>136</v>
      </c>
      <c r="T1730" t="s">
        <v>136</v>
      </c>
      <c r="U1730" t="s">
        <v>136</v>
      </c>
      <c r="V1730" t="s">
        <v>136</v>
      </c>
      <c r="W1730" t="s">
        <v>136</v>
      </c>
      <c r="X1730" t="s">
        <v>136</v>
      </c>
      <c r="Y1730" t="s">
        <v>136</v>
      </c>
      <c r="Z1730" t="s">
        <v>136</v>
      </c>
      <c r="AA1730" t="s">
        <v>136</v>
      </c>
      <c r="AB1730" t="s">
        <v>136</v>
      </c>
      <c r="AC1730" t="s">
        <v>136</v>
      </c>
      <c r="AD1730" t="s">
        <v>136</v>
      </c>
    </row>
    <row r="1731" spans="1:30">
      <c r="A1731" t="s">
        <v>8055</v>
      </c>
      <c r="B1731" t="s">
        <v>8055</v>
      </c>
      <c r="C1731" s="3">
        <v>0.192594</v>
      </c>
      <c r="D1731" s="3">
        <v>11</v>
      </c>
      <c r="E1731" s="3">
        <v>0.04252</v>
      </c>
      <c r="F1731" s="3">
        <v>2</v>
      </c>
      <c r="G1731" s="3">
        <v>0.76324</v>
      </c>
      <c r="H1731" s="3">
        <v>44</v>
      </c>
      <c r="I1731" s="3">
        <v>4.80352</v>
      </c>
      <c r="J1731" s="3">
        <v>277</v>
      </c>
      <c r="K1731" s="3">
        <v>13.551785</v>
      </c>
      <c r="L1731" s="3">
        <v>834</v>
      </c>
      <c r="M1731" s="3">
        <v>2.558214</v>
      </c>
      <c r="N1731">
        <v>142</v>
      </c>
      <c r="O1731">
        <v>0.000241248671432121</v>
      </c>
      <c r="P1731">
        <v>3.4705602277022</v>
      </c>
      <c r="Q1731" t="s">
        <v>157</v>
      </c>
      <c r="R1731" t="s">
        <v>136</v>
      </c>
      <c r="S1731" t="s">
        <v>136</v>
      </c>
      <c r="T1731" t="s">
        <v>8056</v>
      </c>
      <c r="U1731" t="s">
        <v>8057</v>
      </c>
      <c r="V1731" t="s">
        <v>136</v>
      </c>
      <c r="W1731" t="s">
        <v>8058</v>
      </c>
      <c r="X1731" t="s">
        <v>8059</v>
      </c>
      <c r="Y1731" t="s">
        <v>8060</v>
      </c>
      <c r="Z1731" t="s">
        <v>136</v>
      </c>
      <c r="AA1731" t="s">
        <v>209</v>
      </c>
      <c r="AB1731" t="s">
        <v>187</v>
      </c>
      <c r="AC1731" t="s">
        <v>8061</v>
      </c>
      <c r="AD1731" t="s">
        <v>5293</v>
      </c>
    </row>
    <row r="1732" spans="1:30">
      <c r="A1732" t="s">
        <v>8062</v>
      </c>
      <c r="B1732" t="s">
        <v>8062</v>
      </c>
      <c r="C1732" s="3">
        <v>0</v>
      </c>
      <c r="D1732" s="3">
        <v>0</v>
      </c>
      <c r="E1732" s="3">
        <v>0</v>
      </c>
      <c r="F1732" s="3">
        <v>0</v>
      </c>
      <c r="G1732" s="3">
        <v>0.186988</v>
      </c>
      <c r="H1732" s="3">
        <v>4</v>
      </c>
      <c r="I1732" s="3">
        <v>8.501253</v>
      </c>
      <c r="J1732" s="3">
        <v>177</v>
      </c>
      <c r="K1732" s="3">
        <v>22.564932</v>
      </c>
      <c r="L1732" s="3">
        <v>500</v>
      </c>
      <c r="M1732" s="3">
        <v>4.628551</v>
      </c>
      <c r="N1732">
        <v>93</v>
      </c>
      <c r="O1732" s="16">
        <v>9.02835158099192e-9</v>
      </c>
      <c r="P1732">
        <v>5.88622402250062</v>
      </c>
      <c r="Q1732" t="s">
        <v>157</v>
      </c>
      <c r="R1732" t="s">
        <v>136</v>
      </c>
      <c r="S1732" t="s">
        <v>136</v>
      </c>
      <c r="T1732" t="s">
        <v>8063</v>
      </c>
      <c r="U1732" t="s">
        <v>8064</v>
      </c>
      <c r="V1732" t="s">
        <v>432</v>
      </c>
      <c r="W1732" t="s">
        <v>305</v>
      </c>
      <c r="X1732" t="s">
        <v>142</v>
      </c>
      <c r="Y1732" t="s">
        <v>8065</v>
      </c>
      <c r="Z1732" t="s">
        <v>8066</v>
      </c>
      <c r="AA1732" t="s">
        <v>8067</v>
      </c>
      <c r="AB1732" t="s">
        <v>8068</v>
      </c>
      <c r="AC1732" t="s">
        <v>8069</v>
      </c>
      <c r="AD1732" t="s">
        <v>3288</v>
      </c>
    </row>
    <row r="1733" spans="1:30">
      <c r="A1733" t="s">
        <v>8070</v>
      </c>
      <c r="B1733" t="s">
        <v>136</v>
      </c>
      <c r="C1733" s="3">
        <v>2.921066</v>
      </c>
      <c r="D1733" s="3">
        <v>92</v>
      </c>
      <c r="E1733" s="3">
        <v>1.795174</v>
      </c>
      <c r="F1733" s="3">
        <v>50</v>
      </c>
      <c r="G1733" s="3">
        <v>4.163126</v>
      </c>
      <c r="H1733" s="3">
        <v>140</v>
      </c>
      <c r="I1733" s="3">
        <v>1.018597</v>
      </c>
      <c r="J1733" s="3">
        <v>35</v>
      </c>
      <c r="K1733" s="3">
        <v>0.720685</v>
      </c>
      <c r="L1733" s="3">
        <v>27</v>
      </c>
      <c r="M1733" s="3">
        <v>0.691805</v>
      </c>
      <c r="N1733">
        <v>23</v>
      </c>
      <c r="O1733" s="16">
        <v>4.39935208218344e-6</v>
      </c>
      <c r="P1733">
        <v>-2.39348789597913</v>
      </c>
      <c r="Q1733" t="s">
        <v>131</v>
      </c>
      <c r="R1733" t="s">
        <v>136</v>
      </c>
      <c r="S1733" t="s">
        <v>136</v>
      </c>
      <c r="T1733" t="s">
        <v>136</v>
      </c>
      <c r="U1733" t="s">
        <v>136</v>
      </c>
      <c r="V1733" t="s">
        <v>136</v>
      </c>
      <c r="W1733" t="s">
        <v>136</v>
      </c>
      <c r="X1733" t="s">
        <v>136</v>
      </c>
      <c r="Y1733" t="s">
        <v>136</v>
      </c>
      <c r="Z1733" t="s">
        <v>136</v>
      </c>
      <c r="AA1733" t="s">
        <v>136</v>
      </c>
      <c r="AB1733" t="s">
        <v>136</v>
      </c>
      <c r="AC1733" t="s">
        <v>136</v>
      </c>
      <c r="AD1733" t="s">
        <v>136</v>
      </c>
    </row>
    <row r="1734" spans="1:30">
      <c r="A1734" t="s">
        <v>8071</v>
      </c>
      <c r="B1734" t="s">
        <v>8071</v>
      </c>
      <c r="C1734" s="3">
        <v>0</v>
      </c>
      <c r="D1734" s="3">
        <v>0</v>
      </c>
      <c r="E1734" s="3">
        <v>0</v>
      </c>
      <c r="F1734" s="3">
        <v>0</v>
      </c>
      <c r="G1734" s="3">
        <v>0.07238</v>
      </c>
      <c r="H1734" s="3">
        <v>3</v>
      </c>
      <c r="I1734" s="3">
        <v>0.887779</v>
      </c>
      <c r="J1734" s="3">
        <v>36</v>
      </c>
      <c r="K1734" s="3">
        <v>3.046611</v>
      </c>
      <c r="L1734" s="3">
        <v>130</v>
      </c>
      <c r="M1734" s="3">
        <v>0.997725</v>
      </c>
      <c r="N1734">
        <v>39</v>
      </c>
      <c r="O1734">
        <v>0.000148402682711881</v>
      </c>
      <c r="P1734">
        <v>4.41849478537254</v>
      </c>
      <c r="Q1734" t="s">
        <v>157</v>
      </c>
      <c r="R1734" t="s">
        <v>136</v>
      </c>
      <c r="S1734" t="s">
        <v>136</v>
      </c>
      <c r="T1734" t="s">
        <v>8072</v>
      </c>
      <c r="U1734" t="s">
        <v>8073</v>
      </c>
      <c r="V1734" t="s">
        <v>264</v>
      </c>
      <c r="W1734" t="s">
        <v>136</v>
      </c>
      <c r="X1734" t="s">
        <v>136</v>
      </c>
      <c r="Y1734" t="s">
        <v>770</v>
      </c>
      <c r="Z1734" t="s">
        <v>8074</v>
      </c>
      <c r="AA1734" t="s">
        <v>141</v>
      </c>
      <c r="AB1734" t="s">
        <v>142</v>
      </c>
      <c r="AC1734" t="s">
        <v>8075</v>
      </c>
      <c r="AD1734" t="s">
        <v>1983</v>
      </c>
    </row>
    <row r="1735" spans="1:30">
      <c r="A1735" t="s">
        <v>8076</v>
      </c>
      <c r="B1735" t="s">
        <v>8076</v>
      </c>
      <c r="C1735" s="3">
        <v>0.188873</v>
      </c>
      <c r="D1735" s="3">
        <v>18</v>
      </c>
      <c r="E1735" s="3">
        <v>0.146815</v>
      </c>
      <c r="F1735" s="3">
        <v>12</v>
      </c>
      <c r="G1735" s="3">
        <v>0.129774</v>
      </c>
      <c r="H1735" s="3">
        <v>13</v>
      </c>
      <c r="I1735" s="3">
        <v>1.708327</v>
      </c>
      <c r="J1735" s="3">
        <v>168</v>
      </c>
      <c r="K1735" s="3">
        <v>2.410431</v>
      </c>
      <c r="L1735" s="3">
        <v>252</v>
      </c>
      <c r="M1735" s="3">
        <v>1.51801</v>
      </c>
      <c r="N1735">
        <v>143</v>
      </c>
      <c r="O1735" s="16">
        <v>1.11074517958306e-6</v>
      </c>
      <c r="P1735">
        <v>2.78439597594012</v>
      </c>
      <c r="Q1735" t="s">
        <v>157</v>
      </c>
      <c r="R1735" t="s">
        <v>136</v>
      </c>
      <c r="S1735" t="s">
        <v>136</v>
      </c>
      <c r="T1735" t="s">
        <v>8077</v>
      </c>
      <c r="U1735" t="s">
        <v>8078</v>
      </c>
      <c r="V1735" t="s">
        <v>1938</v>
      </c>
      <c r="W1735" t="s">
        <v>136</v>
      </c>
      <c r="X1735" t="s">
        <v>136</v>
      </c>
      <c r="Y1735" t="s">
        <v>136</v>
      </c>
      <c r="Z1735" t="s">
        <v>8079</v>
      </c>
      <c r="AA1735" t="s">
        <v>164</v>
      </c>
      <c r="AB1735" t="s">
        <v>165</v>
      </c>
      <c r="AC1735" t="s">
        <v>8080</v>
      </c>
      <c r="AD1735" t="s">
        <v>8081</v>
      </c>
    </row>
    <row r="1736" spans="1:30">
      <c r="A1736" t="s">
        <v>8082</v>
      </c>
      <c r="B1736" t="s">
        <v>8082</v>
      </c>
      <c r="C1736" s="3">
        <v>7.37645</v>
      </c>
      <c r="D1736" s="3">
        <v>169</v>
      </c>
      <c r="E1736" s="3">
        <v>9.375629</v>
      </c>
      <c r="F1736" s="3">
        <v>190</v>
      </c>
      <c r="G1736" s="3">
        <v>11.525965</v>
      </c>
      <c r="H1736" s="3">
        <v>283</v>
      </c>
      <c r="I1736" s="3">
        <v>1.491535</v>
      </c>
      <c r="J1736" s="3">
        <v>37</v>
      </c>
      <c r="K1736" s="3">
        <v>1.030259</v>
      </c>
      <c r="L1736" s="3">
        <v>28</v>
      </c>
      <c r="M1736" s="3">
        <v>1.637623</v>
      </c>
      <c r="N1736">
        <v>40</v>
      </c>
      <c r="O1736" s="16">
        <v>6.56359087877569e-10</v>
      </c>
      <c r="P1736">
        <v>-3.35336620134669</v>
      </c>
      <c r="Q1736" t="s">
        <v>131</v>
      </c>
      <c r="R1736" t="s">
        <v>412</v>
      </c>
      <c r="S1736" t="s">
        <v>413</v>
      </c>
      <c r="T1736" t="s">
        <v>8083</v>
      </c>
      <c r="U1736" t="s">
        <v>8084</v>
      </c>
      <c r="V1736" t="s">
        <v>727</v>
      </c>
      <c r="W1736" t="s">
        <v>412</v>
      </c>
      <c r="X1736" t="s">
        <v>413</v>
      </c>
      <c r="Y1736" t="s">
        <v>8085</v>
      </c>
      <c r="Z1736" t="s">
        <v>8086</v>
      </c>
      <c r="AA1736" t="s">
        <v>419</v>
      </c>
      <c r="AB1736" t="s">
        <v>413</v>
      </c>
      <c r="AC1736" t="s">
        <v>175</v>
      </c>
      <c r="AD1736" t="s">
        <v>155</v>
      </c>
    </row>
    <row r="1737" spans="1:30">
      <c r="A1737" t="s">
        <v>8087</v>
      </c>
      <c r="B1737" t="s">
        <v>8087</v>
      </c>
      <c r="C1737" s="3">
        <v>7.341893</v>
      </c>
      <c r="D1737" s="3">
        <v>401</v>
      </c>
      <c r="E1737" s="3">
        <v>9.680323</v>
      </c>
      <c r="F1737" s="3">
        <v>468</v>
      </c>
      <c r="G1737" s="3">
        <v>7.778321</v>
      </c>
      <c r="H1737" s="3">
        <v>456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>
        <v>0</v>
      </c>
      <c r="O1737" s="16">
        <v>2.97132830480037e-22</v>
      </c>
      <c r="P1737">
        <v>-9.91959135269776</v>
      </c>
      <c r="Q1737" t="s">
        <v>131</v>
      </c>
      <c r="R1737" t="s">
        <v>232</v>
      </c>
      <c r="S1737" t="s">
        <v>233</v>
      </c>
      <c r="T1737" t="s">
        <v>8088</v>
      </c>
      <c r="U1737" t="s">
        <v>8089</v>
      </c>
      <c r="V1737" t="s">
        <v>136</v>
      </c>
      <c r="W1737" t="s">
        <v>232</v>
      </c>
      <c r="X1737" t="s">
        <v>233</v>
      </c>
      <c r="Y1737" t="s">
        <v>796</v>
      </c>
      <c r="Z1737" t="s">
        <v>8090</v>
      </c>
      <c r="AA1737" t="s">
        <v>237</v>
      </c>
      <c r="AB1737" t="s">
        <v>233</v>
      </c>
      <c r="AC1737" t="s">
        <v>8091</v>
      </c>
      <c r="AD1737" t="s">
        <v>792</v>
      </c>
    </row>
    <row r="1738" spans="1:30">
      <c r="A1738" t="s">
        <v>8092</v>
      </c>
      <c r="B1738" t="s">
        <v>8092</v>
      </c>
      <c r="C1738" s="3">
        <v>2.484356</v>
      </c>
      <c r="D1738" s="3">
        <v>35</v>
      </c>
      <c r="E1738" s="3">
        <v>3.773353</v>
      </c>
      <c r="F1738" s="3">
        <v>48</v>
      </c>
      <c r="G1738" s="3">
        <v>1.257677</v>
      </c>
      <c r="H1738" s="3">
        <v>19</v>
      </c>
      <c r="I1738" s="3">
        <v>32.393772</v>
      </c>
      <c r="J1738" s="3">
        <v>495</v>
      </c>
      <c r="K1738" s="3">
        <v>78.899445</v>
      </c>
      <c r="L1738" s="3">
        <v>1287</v>
      </c>
      <c r="M1738" s="3">
        <v>12.719364</v>
      </c>
      <c r="N1738">
        <v>187</v>
      </c>
      <c r="O1738">
        <v>0.000801488523423612</v>
      </c>
      <c r="P1738">
        <v>2.91884468695751</v>
      </c>
      <c r="Q1738" t="s">
        <v>157</v>
      </c>
      <c r="R1738" t="s">
        <v>170</v>
      </c>
      <c r="S1738" t="s">
        <v>171</v>
      </c>
      <c r="T1738" t="s">
        <v>8093</v>
      </c>
      <c r="U1738" t="s">
        <v>8094</v>
      </c>
      <c r="V1738" t="s">
        <v>2106</v>
      </c>
      <c r="W1738" t="s">
        <v>170</v>
      </c>
      <c r="X1738" t="s">
        <v>171</v>
      </c>
      <c r="Y1738" t="s">
        <v>3443</v>
      </c>
      <c r="Z1738" t="s">
        <v>8095</v>
      </c>
      <c r="AA1738" t="s">
        <v>174</v>
      </c>
      <c r="AB1738" t="s">
        <v>171</v>
      </c>
      <c r="AC1738" t="s">
        <v>8096</v>
      </c>
      <c r="AD1738" t="s">
        <v>1934</v>
      </c>
    </row>
    <row r="1739" spans="1:30">
      <c r="A1739" t="s">
        <v>8097</v>
      </c>
      <c r="B1739" t="s">
        <v>136</v>
      </c>
      <c r="C1739" s="3">
        <v>1.686657</v>
      </c>
      <c r="D1739" s="3">
        <v>68</v>
      </c>
      <c r="E1739" s="3">
        <v>0.042402</v>
      </c>
      <c r="F1739" s="3">
        <v>2</v>
      </c>
      <c r="G1739" s="3">
        <v>1.475862</v>
      </c>
      <c r="H1739" s="3">
        <v>64</v>
      </c>
      <c r="I1739" s="3">
        <v>13.153505</v>
      </c>
      <c r="J1739" s="3">
        <v>570</v>
      </c>
      <c r="K1739" s="3">
        <v>11.834384</v>
      </c>
      <c r="L1739" s="3">
        <v>548</v>
      </c>
      <c r="M1739" s="3">
        <v>6.387189</v>
      </c>
      <c r="N1739">
        <v>267</v>
      </c>
      <c r="O1739">
        <v>0.00246251605184884</v>
      </c>
      <c r="P1739">
        <v>2.60518372125608</v>
      </c>
      <c r="Q1739" t="s">
        <v>157</v>
      </c>
      <c r="R1739" t="s">
        <v>136</v>
      </c>
      <c r="S1739" t="s">
        <v>136</v>
      </c>
      <c r="T1739" t="s">
        <v>136</v>
      </c>
      <c r="U1739" t="s">
        <v>136</v>
      </c>
      <c r="V1739" t="s">
        <v>136</v>
      </c>
      <c r="W1739" t="s">
        <v>136</v>
      </c>
      <c r="X1739" t="s">
        <v>136</v>
      </c>
      <c r="Y1739" t="s">
        <v>136</v>
      </c>
      <c r="Z1739" t="s">
        <v>8098</v>
      </c>
      <c r="AA1739" t="s">
        <v>136</v>
      </c>
      <c r="AB1739" t="s">
        <v>136</v>
      </c>
      <c r="AC1739" t="s">
        <v>136</v>
      </c>
      <c r="AD1739" t="s">
        <v>136</v>
      </c>
    </row>
    <row r="1740" spans="1:30">
      <c r="A1740" t="s">
        <v>8099</v>
      </c>
      <c r="B1740" t="s">
        <v>136</v>
      </c>
      <c r="C1740" s="3">
        <v>33.52559</v>
      </c>
      <c r="D1740" s="3">
        <v>495</v>
      </c>
      <c r="E1740" s="3">
        <v>44.17339</v>
      </c>
      <c r="F1740" s="3">
        <v>578</v>
      </c>
      <c r="G1740" s="3">
        <v>37.608433</v>
      </c>
      <c r="H1740" s="3">
        <v>595</v>
      </c>
      <c r="I1740" s="3">
        <v>9.803233</v>
      </c>
      <c r="J1740" s="3">
        <v>158</v>
      </c>
      <c r="K1740" s="3">
        <v>11.014289</v>
      </c>
      <c r="L1740" s="3">
        <v>189</v>
      </c>
      <c r="M1740" s="3">
        <v>21.232992</v>
      </c>
      <c r="N1740">
        <v>327</v>
      </c>
      <c r="O1740">
        <v>0.000592026364378187</v>
      </c>
      <c r="P1740">
        <v>-2.11114787882423</v>
      </c>
      <c r="Q1740" t="s">
        <v>131</v>
      </c>
      <c r="R1740" t="s">
        <v>136</v>
      </c>
      <c r="S1740" t="s">
        <v>136</v>
      </c>
      <c r="T1740" t="s">
        <v>136</v>
      </c>
      <c r="U1740" t="s">
        <v>136</v>
      </c>
      <c r="V1740" t="s">
        <v>136</v>
      </c>
      <c r="W1740" t="s">
        <v>136</v>
      </c>
      <c r="X1740" t="s">
        <v>136</v>
      </c>
      <c r="Y1740" t="s">
        <v>136</v>
      </c>
      <c r="Z1740" t="s">
        <v>136</v>
      </c>
      <c r="AA1740" t="s">
        <v>136</v>
      </c>
      <c r="AB1740" t="s">
        <v>136</v>
      </c>
      <c r="AC1740" t="s">
        <v>136</v>
      </c>
      <c r="AD1740" t="s">
        <v>136</v>
      </c>
    </row>
    <row r="1741" spans="1:30">
      <c r="A1741" t="s">
        <v>8100</v>
      </c>
      <c r="B1741" t="s">
        <v>8100</v>
      </c>
      <c r="C1741" s="3">
        <v>0.672384</v>
      </c>
      <c r="D1741" s="3">
        <v>19</v>
      </c>
      <c r="E1741" s="3">
        <v>0</v>
      </c>
      <c r="F1741" s="3">
        <v>0</v>
      </c>
      <c r="G1741" s="3">
        <v>0.386448</v>
      </c>
      <c r="H1741" s="3">
        <v>12</v>
      </c>
      <c r="I1741" s="3">
        <v>4.202337</v>
      </c>
      <c r="J1741" s="3">
        <v>125</v>
      </c>
      <c r="K1741" s="3">
        <v>3.929813</v>
      </c>
      <c r="L1741" s="3">
        <v>124</v>
      </c>
      <c r="M1741" s="3">
        <v>3.129769</v>
      </c>
      <c r="N1741">
        <v>90</v>
      </c>
      <c r="O1741">
        <v>0.002979486966139</v>
      </c>
      <c r="P1741">
        <v>2.65028428672593</v>
      </c>
      <c r="Q1741" t="s">
        <v>157</v>
      </c>
      <c r="R1741" t="s">
        <v>254</v>
      </c>
      <c r="S1741" t="s">
        <v>255</v>
      </c>
      <c r="T1741" t="s">
        <v>1016</v>
      </c>
      <c r="U1741" t="s">
        <v>8101</v>
      </c>
      <c r="V1741" t="s">
        <v>264</v>
      </c>
      <c r="W1741" t="s">
        <v>190</v>
      </c>
      <c r="X1741" t="s">
        <v>191</v>
      </c>
      <c r="Y1741" t="s">
        <v>265</v>
      </c>
      <c r="Z1741" t="s">
        <v>8102</v>
      </c>
      <c r="AA1741" t="s">
        <v>83</v>
      </c>
      <c r="AB1741" t="s">
        <v>191</v>
      </c>
      <c r="AC1741" t="s">
        <v>8103</v>
      </c>
      <c r="AD1741" t="s">
        <v>195</v>
      </c>
    </row>
    <row r="1742" spans="1:30">
      <c r="A1742" t="s">
        <v>8104</v>
      </c>
      <c r="B1742" t="s">
        <v>8104</v>
      </c>
      <c r="C1742" s="3">
        <v>19.467228</v>
      </c>
      <c r="D1742" s="3">
        <v>964</v>
      </c>
      <c r="E1742" s="3">
        <v>36.69471</v>
      </c>
      <c r="F1742" s="3">
        <v>1610</v>
      </c>
      <c r="G1742" s="3">
        <v>22.582001</v>
      </c>
      <c r="H1742" s="3">
        <v>1199</v>
      </c>
      <c r="I1742" s="3">
        <v>5.30274</v>
      </c>
      <c r="J1742" s="3">
        <v>285</v>
      </c>
      <c r="K1742" s="3">
        <v>4.960472</v>
      </c>
      <c r="L1742" s="3">
        <v>285</v>
      </c>
      <c r="M1742" s="3">
        <v>13.406853</v>
      </c>
      <c r="N1742">
        <v>694</v>
      </c>
      <c r="O1742">
        <v>0.000927976760678507</v>
      </c>
      <c r="P1742">
        <v>-2.40286871025027</v>
      </c>
      <c r="Q1742" t="s">
        <v>131</v>
      </c>
      <c r="R1742" t="s">
        <v>136</v>
      </c>
      <c r="S1742" t="s">
        <v>136</v>
      </c>
      <c r="T1742" t="s">
        <v>136</v>
      </c>
      <c r="U1742" t="s">
        <v>136</v>
      </c>
      <c r="V1742" t="s">
        <v>136</v>
      </c>
      <c r="W1742" t="s">
        <v>136</v>
      </c>
      <c r="X1742" t="s">
        <v>136</v>
      </c>
      <c r="Y1742" t="s">
        <v>136</v>
      </c>
      <c r="Z1742" t="s">
        <v>136</v>
      </c>
      <c r="AA1742" t="s">
        <v>164</v>
      </c>
      <c r="AB1742" t="s">
        <v>165</v>
      </c>
      <c r="AC1742" t="s">
        <v>8105</v>
      </c>
      <c r="AD1742" t="s">
        <v>136</v>
      </c>
    </row>
    <row r="1743" spans="1:30">
      <c r="A1743" t="s">
        <v>8106</v>
      </c>
      <c r="B1743" t="s">
        <v>136</v>
      </c>
      <c r="C1743" s="3">
        <v>0</v>
      </c>
      <c r="D1743" s="3">
        <v>0</v>
      </c>
      <c r="E1743" s="3">
        <v>0</v>
      </c>
      <c r="F1743" s="3">
        <v>0</v>
      </c>
      <c r="G1743" s="3">
        <v>0</v>
      </c>
      <c r="H1743" s="3">
        <v>0</v>
      </c>
      <c r="I1743" s="3">
        <v>10.080501</v>
      </c>
      <c r="J1743" s="3">
        <v>158</v>
      </c>
      <c r="K1743" s="3">
        <v>5.583462</v>
      </c>
      <c r="L1743" s="3">
        <v>94</v>
      </c>
      <c r="M1743" s="3">
        <v>9.37129</v>
      </c>
      <c r="N1743">
        <v>141</v>
      </c>
      <c r="O1743" s="16">
        <v>2.2095849025744e-9</v>
      </c>
      <c r="P1743">
        <v>7.04323740999245</v>
      </c>
      <c r="Q1743" t="s">
        <v>157</v>
      </c>
      <c r="R1743" t="s">
        <v>136</v>
      </c>
      <c r="S1743" t="s">
        <v>136</v>
      </c>
      <c r="T1743" t="s">
        <v>136</v>
      </c>
      <c r="U1743" t="s">
        <v>136</v>
      </c>
      <c r="V1743" t="s">
        <v>136</v>
      </c>
      <c r="W1743" t="s">
        <v>136</v>
      </c>
      <c r="X1743" t="s">
        <v>136</v>
      </c>
      <c r="Y1743" t="s">
        <v>136</v>
      </c>
      <c r="Z1743" t="s">
        <v>136</v>
      </c>
      <c r="AA1743" t="s">
        <v>136</v>
      </c>
      <c r="AB1743" t="s">
        <v>136</v>
      </c>
      <c r="AC1743" t="s">
        <v>136</v>
      </c>
      <c r="AD1743" t="s">
        <v>136</v>
      </c>
    </row>
    <row r="1744" spans="1:30">
      <c r="A1744" t="s">
        <v>8107</v>
      </c>
      <c r="B1744" t="s">
        <v>136</v>
      </c>
      <c r="C1744" s="3">
        <v>1.520084</v>
      </c>
      <c r="D1744" s="3">
        <v>50</v>
      </c>
      <c r="E1744" s="3">
        <v>0.367654</v>
      </c>
      <c r="F1744" s="3">
        <v>12</v>
      </c>
      <c r="G1744" s="3">
        <v>4.571263</v>
      </c>
      <c r="H1744" s="3">
        <v>75</v>
      </c>
      <c r="I1744" s="3">
        <v>26.782767</v>
      </c>
      <c r="J1744" s="3">
        <v>690</v>
      </c>
      <c r="K1744" s="3">
        <v>28.739155</v>
      </c>
      <c r="L1744" s="3">
        <v>654</v>
      </c>
      <c r="M1744" s="3">
        <v>21.081165</v>
      </c>
      <c r="N1744">
        <v>494</v>
      </c>
      <c r="O1744" s="16">
        <v>6.2743723551941e-9</v>
      </c>
      <c r="P1744">
        <v>3.01356863757332</v>
      </c>
      <c r="Q1744" t="s">
        <v>157</v>
      </c>
      <c r="R1744" t="s">
        <v>190</v>
      </c>
      <c r="S1744" t="s">
        <v>191</v>
      </c>
      <c r="T1744" t="s">
        <v>848</v>
      </c>
      <c r="U1744" t="s">
        <v>8108</v>
      </c>
      <c r="V1744" t="s">
        <v>136</v>
      </c>
      <c r="W1744" t="s">
        <v>136</v>
      </c>
      <c r="X1744" t="s">
        <v>136</v>
      </c>
      <c r="Y1744" t="s">
        <v>181</v>
      </c>
      <c r="Z1744" t="s">
        <v>8109</v>
      </c>
      <c r="AA1744" t="s">
        <v>83</v>
      </c>
      <c r="AB1744" t="s">
        <v>191</v>
      </c>
      <c r="AC1744" t="s">
        <v>8110</v>
      </c>
      <c r="AD1744" t="s">
        <v>195</v>
      </c>
    </row>
    <row r="1745" spans="1:30">
      <c r="A1745" t="s">
        <v>8111</v>
      </c>
      <c r="B1745" t="s">
        <v>8111</v>
      </c>
      <c r="C1745" s="3">
        <v>3.319355</v>
      </c>
      <c r="D1745" s="3">
        <v>186</v>
      </c>
      <c r="E1745" s="3">
        <v>8.599364</v>
      </c>
      <c r="F1745" s="3">
        <v>427</v>
      </c>
      <c r="G1745" s="3">
        <v>4.508676</v>
      </c>
      <c r="H1745" s="3">
        <v>271</v>
      </c>
      <c r="I1745" s="3">
        <v>1.238245</v>
      </c>
      <c r="J1745" s="3">
        <v>76</v>
      </c>
      <c r="K1745" s="3">
        <v>1.632092</v>
      </c>
      <c r="L1745" s="3">
        <v>106</v>
      </c>
      <c r="M1745" s="3">
        <v>1.51125</v>
      </c>
      <c r="N1745">
        <v>89</v>
      </c>
      <c r="O1745">
        <v>0.00025367262079196</v>
      </c>
      <c r="P1745">
        <v>-2.62063066283442</v>
      </c>
      <c r="Q1745" t="s">
        <v>131</v>
      </c>
      <c r="R1745" t="s">
        <v>136</v>
      </c>
      <c r="S1745" t="s">
        <v>136</v>
      </c>
      <c r="T1745" t="s">
        <v>1165</v>
      </c>
      <c r="U1745" t="s">
        <v>8112</v>
      </c>
      <c r="V1745" t="s">
        <v>1167</v>
      </c>
      <c r="W1745" t="s">
        <v>594</v>
      </c>
      <c r="X1745" t="s">
        <v>165</v>
      </c>
      <c r="Y1745" t="s">
        <v>1168</v>
      </c>
      <c r="Z1745" t="s">
        <v>7977</v>
      </c>
      <c r="AA1745" t="s">
        <v>164</v>
      </c>
      <c r="AB1745" t="s">
        <v>165</v>
      </c>
      <c r="AC1745" t="s">
        <v>7978</v>
      </c>
      <c r="AD1745" t="s">
        <v>688</v>
      </c>
    </row>
    <row r="1746" spans="1:30">
      <c r="A1746" t="s">
        <v>8113</v>
      </c>
      <c r="B1746" t="s">
        <v>8113</v>
      </c>
      <c r="C1746" s="3">
        <v>0</v>
      </c>
      <c r="D1746" s="3">
        <v>0</v>
      </c>
      <c r="E1746" s="3">
        <v>0</v>
      </c>
      <c r="F1746" s="3">
        <v>0</v>
      </c>
      <c r="G1746" s="3">
        <v>0.036796</v>
      </c>
      <c r="H1746" s="3">
        <v>6</v>
      </c>
      <c r="I1746" s="3">
        <v>1.32105</v>
      </c>
      <c r="J1746" s="3">
        <v>215</v>
      </c>
      <c r="K1746" s="3">
        <v>2.750932</v>
      </c>
      <c r="L1746" s="3">
        <v>479</v>
      </c>
      <c r="M1746" s="3">
        <v>0.581549</v>
      </c>
      <c r="N1746">
        <v>92</v>
      </c>
      <c r="O1746" s="16">
        <v>1.16343725531553e-7</v>
      </c>
      <c r="P1746">
        <v>5.46492709812943</v>
      </c>
      <c r="Q1746" t="s">
        <v>157</v>
      </c>
      <c r="R1746" t="s">
        <v>136</v>
      </c>
      <c r="S1746" t="s">
        <v>136</v>
      </c>
      <c r="T1746" t="s">
        <v>8114</v>
      </c>
      <c r="U1746" t="s">
        <v>8115</v>
      </c>
      <c r="V1746" t="s">
        <v>8116</v>
      </c>
      <c r="W1746" t="s">
        <v>399</v>
      </c>
      <c r="X1746" t="s">
        <v>342</v>
      </c>
      <c r="Y1746" t="s">
        <v>8117</v>
      </c>
      <c r="Z1746" t="s">
        <v>8118</v>
      </c>
      <c r="AA1746" t="s">
        <v>83</v>
      </c>
      <c r="AB1746" t="s">
        <v>191</v>
      </c>
      <c r="AC1746" t="s">
        <v>8119</v>
      </c>
      <c r="AD1746" t="s">
        <v>1278</v>
      </c>
    </row>
    <row r="1747" spans="1:30">
      <c r="A1747" t="s">
        <v>8120</v>
      </c>
      <c r="B1747" t="s">
        <v>136</v>
      </c>
      <c r="C1747" s="3">
        <v>2.323199</v>
      </c>
      <c r="D1747" s="3">
        <v>58</v>
      </c>
      <c r="E1747" s="3">
        <v>0.971355</v>
      </c>
      <c r="F1747" s="3">
        <v>22</v>
      </c>
      <c r="G1747" s="3">
        <v>2.775975</v>
      </c>
      <c r="H1747" s="3">
        <v>75</v>
      </c>
      <c r="I1747" s="3">
        <v>12.740812</v>
      </c>
      <c r="J1747" s="3">
        <v>344</v>
      </c>
      <c r="K1747" s="3">
        <v>25.37834</v>
      </c>
      <c r="L1747" s="3">
        <v>732</v>
      </c>
      <c r="M1747" s="3">
        <v>8.540002</v>
      </c>
      <c r="N1747">
        <v>222</v>
      </c>
      <c r="O1747">
        <v>0.000250953118767148</v>
      </c>
      <c r="P1747">
        <v>2.26250150114361</v>
      </c>
      <c r="Q1747" t="s">
        <v>157</v>
      </c>
      <c r="R1747" t="s">
        <v>4183</v>
      </c>
      <c r="S1747" t="s">
        <v>4184</v>
      </c>
      <c r="T1747" t="s">
        <v>136</v>
      </c>
      <c r="U1747" t="s">
        <v>8121</v>
      </c>
      <c r="V1747" t="s">
        <v>136</v>
      </c>
      <c r="W1747" t="s">
        <v>3284</v>
      </c>
      <c r="X1747" t="s">
        <v>3285</v>
      </c>
      <c r="Y1747" t="s">
        <v>4186</v>
      </c>
      <c r="Z1747" t="s">
        <v>4187</v>
      </c>
      <c r="AA1747" t="s">
        <v>3852</v>
      </c>
      <c r="AB1747" t="s">
        <v>3285</v>
      </c>
      <c r="AC1747" t="s">
        <v>4189</v>
      </c>
      <c r="AD1747" t="s">
        <v>136</v>
      </c>
    </row>
    <row r="1748" spans="1:30">
      <c r="A1748" t="s">
        <v>8122</v>
      </c>
      <c r="B1748" t="s">
        <v>8122</v>
      </c>
      <c r="C1748" s="3">
        <v>262.090363</v>
      </c>
      <c r="D1748" s="3">
        <v>22062</v>
      </c>
      <c r="E1748" s="3">
        <v>384.212341</v>
      </c>
      <c r="F1748" s="3">
        <v>28649</v>
      </c>
      <c r="G1748" s="3">
        <v>628.351013</v>
      </c>
      <c r="H1748" s="3">
        <v>56710</v>
      </c>
      <c r="I1748" s="3">
        <v>81.178452</v>
      </c>
      <c r="J1748" s="3">
        <v>7412</v>
      </c>
      <c r="K1748" s="3">
        <v>106.66967</v>
      </c>
      <c r="L1748" s="3">
        <v>10400</v>
      </c>
      <c r="M1748" s="3">
        <v>175.772903</v>
      </c>
      <c r="N1748">
        <v>15449</v>
      </c>
      <c r="O1748" s="16">
        <v>6.67322286876307e-5</v>
      </c>
      <c r="P1748">
        <v>-2.39888180559801</v>
      </c>
      <c r="Q1748" t="s">
        <v>131</v>
      </c>
      <c r="R1748" t="s">
        <v>136</v>
      </c>
      <c r="S1748" t="s">
        <v>136</v>
      </c>
      <c r="T1748" t="s">
        <v>460</v>
      </c>
      <c r="U1748" t="s">
        <v>136</v>
      </c>
      <c r="V1748" t="s">
        <v>136</v>
      </c>
      <c r="W1748" t="s">
        <v>136</v>
      </c>
      <c r="X1748" t="s">
        <v>136</v>
      </c>
      <c r="Y1748" t="s">
        <v>1411</v>
      </c>
      <c r="Z1748" t="s">
        <v>136</v>
      </c>
      <c r="AA1748" t="s">
        <v>164</v>
      </c>
      <c r="AB1748" t="s">
        <v>165</v>
      </c>
      <c r="AC1748" t="s">
        <v>8123</v>
      </c>
      <c r="AD1748" t="s">
        <v>281</v>
      </c>
    </row>
    <row r="1749" spans="1:30">
      <c r="A1749" t="s">
        <v>8124</v>
      </c>
      <c r="B1749" t="s">
        <v>136</v>
      </c>
      <c r="C1749" s="3">
        <v>73.000992</v>
      </c>
      <c r="D1749" s="3">
        <v>845</v>
      </c>
      <c r="E1749" s="3">
        <v>324.403046</v>
      </c>
      <c r="F1749" s="3">
        <v>3324</v>
      </c>
      <c r="G1749" s="3">
        <v>49.049259</v>
      </c>
      <c r="H1749" s="3">
        <v>609</v>
      </c>
      <c r="I1749" s="3">
        <v>14.05804</v>
      </c>
      <c r="J1749" s="3">
        <v>177</v>
      </c>
      <c r="K1749" s="3">
        <v>13.662628</v>
      </c>
      <c r="L1749" s="3">
        <v>183</v>
      </c>
      <c r="M1749" s="3">
        <v>9.595847</v>
      </c>
      <c r="N1749">
        <v>116</v>
      </c>
      <c r="O1749" s="16">
        <v>1.87576276062199e-6</v>
      </c>
      <c r="P1749">
        <v>-4.19946294146891</v>
      </c>
      <c r="Q1749" t="s">
        <v>131</v>
      </c>
      <c r="R1749" t="s">
        <v>136</v>
      </c>
      <c r="S1749" t="s">
        <v>136</v>
      </c>
      <c r="T1749" t="s">
        <v>136</v>
      </c>
      <c r="U1749" t="s">
        <v>136</v>
      </c>
      <c r="V1749" t="s">
        <v>136</v>
      </c>
      <c r="W1749" t="s">
        <v>136</v>
      </c>
      <c r="X1749" t="s">
        <v>136</v>
      </c>
      <c r="Y1749" t="s">
        <v>136</v>
      </c>
      <c r="Z1749" t="s">
        <v>136</v>
      </c>
      <c r="AA1749" t="s">
        <v>136</v>
      </c>
      <c r="AB1749" t="s">
        <v>136</v>
      </c>
      <c r="AC1749" t="s">
        <v>8125</v>
      </c>
      <c r="AD1749" t="s">
        <v>136</v>
      </c>
    </row>
    <row r="1750" spans="1:30">
      <c r="A1750" t="s">
        <v>8126</v>
      </c>
      <c r="B1750" t="s">
        <v>8126</v>
      </c>
      <c r="C1750" s="3">
        <v>1.453752</v>
      </c>
      <c r="D1750" s="3">
        <v>17</v>
      </c>
      <c r="E1750" s="3">
        <v>1.228442</v>
      </c>
      <c r="F1750" s="3">
        <v>13</v>
      </c>
      <c r="G1750" s="3">
        <v>2.143584</v>
      </c>
      <c r="H1750" s="3">
        <v>27</v>
      </c>
      <c r="I1750" s="3">
        <v>8.340709</v>
      </c>
      <c r="J1750" s="3">
        <v>103</v>
      </c>
      <c r="K1750" s="3">
        <v>53.159462</v>
      </c>
      <c r="L1750" s="3">
        <v>701</v>
      </c>
      <c r="M1750" s="3">
        <v>32.123611</v>
      </c>
      <c r="N1750">
        <v>382</v>
      </c>
      <c r="O1750" s="16">
        <v>1.89652189477936e-5</v>
      </c>
      <c r="P1750">
        <v>3.35799935484367</v>
      </c>
      <c r="Q1750" t="s">
        <v>157</v>
      </c>
      <c r="R1750" t="s">
        <v>136</v>
      </c>
      <c r="S1750" t="s">
        <v>136</v>
      </c>
      <c r="T1750" t="s">
        <v>625</v>
      </c>
      <c r="U1750" t="s">
        <v>136</v>
      </c>
      <c r="V1750" t="s">
        <v>136</v>
      </c>
      <c r="W1750" t="s">
        <v>136</v>
      </c>
      <c r="X1750" t="s">
        <v>136</v>
      </c>
      <c r="Y1750" t="s">
        <v>4487</v>
      </c>
      <c r="Z1750" t="s">
        <v>136</v>
      </c>
      <c r="AA1750" t="s">
        <v>164</v>
      </c>
      <c r="AB1750" t="s">
        <v>165</v>
      </c>
      <c r="AC1750" t="s">
        <v>8127</v>
      </c>
      <c r="AD1750" t="s">
        <v>281</v>
      </c>
    </row>
    <row r="1751" spans="1:30">
      <c r="A1751" t="s">
        <v>8128</v>
      </c>
      <c r="B1751" t="s">
        <v>8128</v>
      </c>
      <c r="C1751" s="3">
        <v>3.58565</v>
      </c>
      <c r="D1751" s="3">
        <v>196</v>
      </c>
      <c r="E1751" s="3">
        <v>0.878701</v>
      </c>
      <c r="F1751" s="3">
        <v>43</v>
      </c>
      <c r="G1751" s="3">
        <v>1.227391</v>
      </c>
      <c r="H1751" s="3">
        <v>72</v>
      </c>
      <c r="I1751" s="3">
        <v>15.797921</v>
      </c>
      <c r="J1751" s="3">
        <v>936</v>
      </c>
      <c r="K1751" s="3">
        <v>14.097109</v>
      </c>
      <c r="L1751" s="3">
        <v>892</v>
      </c>
      <c r="M1751" s="3">
        <v>6.821241</v>
      </c>
      <c r="N1751">
        <v>389</v>
      </c>
      <c r="O1751">
        <v>0.000808718469699985</v>
      </c>
      <c r="P1751">
        <v>2.0498818958369</v>
      </c>
      <c r="Q1751" t="s">
        <v>157</v>
      </c>
      <c r="R1751" t="s">
        <v>325</v>
      </c>
      <c r="S1751" t="s">
        <v>326</v>
      </c>
      <c r="T1751" t="s">
        <v>178</v>
      </c>
      <c r="U1751" t="s">
        <v>8129</v>
      </c>
      <c r="V1751" t="s">
        <v>763</v>
      </c>
      <c r="W1751" t="s">
        <v>190</v>
      </c>
      <c r="X1751" t="s">
        <v>191</v>
      </c>
      <c r="Y1751" t="s">
        <v>265</v>
      </c>
      <c r="Z1751" t="s">
        <v>8130</v>
      </c>
      <c r="AA1751" t="s">
        <v>83</v>
      </c>
      <c r="AB1751" t="s">
        <v>191</v>
      </c>
      <c r="AC1751" t="s">
        <v>8131</v>
      </c>
      <c r="AD1751" t="s">
        <v>184</v>
      </c>
    </row>
    <row r="1752" spans="1:30">
      <c r="A1752" t="s">
        <v>8132</v>
      </c>
      <c r="B1752" t="s">
        <v>136</v>
      </c>
      <c r="C1752" s="3">
        <v>6.332699</v>
      </c>
      <c r="D1752" s="3">
        <v>203</v>
      </c>
      <c r="E1752" s="3">
        <v>20.314444</v>
      </c>
      <c r="F1752" s="3">
        <v>576</v>
      </c>
      <c r="G1752" s="3">
        <v>9.354042</v>
      </c>
      <c r="H1752" s="3">
        <v>321</v>
      </c>
      <c r="I1752" s="3">
        <v>2.457256</v>
      </c>
      <c r="J1752" s="3">
        <v>86</v>
      </c>
      <c r="K1752" s="3">
        <v>3.575781</v>
      </c>
      <c r="L1752" s="3">
        <v>133</v>
      </c>
      <c r="M1752" s="3">
        <v>2.963218</v>
      </c>
      <c r="N1752">
        <v>99</v>
      </c>
      <c r="O1752">
        <v>0.000346607760179744</v>
      </c>
      <c r="P1752">
        <v>-2.72129024807324</v>
      </c>
      <c r="Q1752" t="s">
        <v>131</v>
      </c>
      <c r="R1752" t="s">
        <v>136</v>
      </c>
      <c r="S1752" t="s">
        <v>136</v>
      </c>
      <c r="T1752" t="s">
        <v>168</v>
      </c>
      <c r="U1752" t="s">
        <v>136</v>
      </c>
      <c r="V1752" t="s">
        <v>136</v>
      </c>
      <c r="W1752" t="s">
        <v>254</v>
      </c>
      <c r="X1752" t="s">
        <v>255</v>
      </c>
      <c r="Y1752" t="s">
        <v>136</v>
      </c>
      <c r="Z1752" t="s">
        <v>136</v>
      </c>
      <c r="AA1752" t="s">
        <v>164</v>
      </c>
      <c r="AB1752" t="s">
        <v>165</v>
      </c>
      <c r="AC1752" t="s">
        <v>8133</v>
      </c>
      <c r="AD1752" t="s">
        <v>176</v>
      </c>
    </row>
    <row r="1753" spans="1:30">
      <c r="A1753" t="s">
        <v>8134</v>
      </c>
      <c r="B1753" t="s">
        <v>136</v>
      </c>
      <c r="C1753" s="3">
        <v>43.498453</v>
      </c>
      <c r="D1753" s="3">
        <v>1415</v>
      </c>
      <c r="E1753" s="3">
        <v>97.0258439999999</v>
      </c>
      <c r="F1753" s="3">
        <v>2808</v>
      </c>
      <c r="G1753" s="3">
        <v>88.2903049999999</v>
      </c>
      <c r="H1753" s="3">
        <v>3091</v>
      </c>
      <c r="I1753" s="3">
        <v>12.720111</v>
      </c>
      <c r="J1753" s="3">
        <v>453</v>
      </c>
      <c r="K1753" s="3">
        <v>17.578462</v>
      </c>
      <c r="L1753" s="3">
        <v>668</v>
      </c>
      <c r="M1753" s="3">
        <v>23.067715</v>
      </c>
      <c r="N1753">
        <v>791</v>
      </c>
      <c r="O1753" s="16">
        <v>1.77581605456073e-5</v>
      </c>
      <c r="P1753">
        <v>-2.75493671467105</v>
      </c>
      <c r="Q1753" t="s">
        <v>131</v>
      </c>
      <c r="R1753" t="s">
        <v>136</v>
      </c>
      <c r="S1753" t="s">
        <v>136</v>
      </c>
      <c r="T1753" t="s">
        <v>136</v>
      </c>
      <c r="U1753" t="s">
        <v>136</v>
      </c>
      <c r="V1753" t="s">
        <v>136</v>
      </c>
      <c r="W1753" t="s">
        <v>136</v>
      </c>
      <c r="X1753" t="s">
        <v>136</v>
      </c>
      <c r="Y1753" t="s">
        <v>136</v>
      </c>
      <c r="Z1753" t="s">
        <v>136</v>
      </c>
      <c r="AA1753" t="s">
        <v>164</v>
      </c>
      <c r="AB1753" t="s">
        <v>165</v>
      </c>
      <c r="AC1753" t="s">
        <v>8135</v>
      </c>
      <c r="AD1753" t="s">
        <v>136</v>
      </c>
    </row>
    <row r="1754" spans="1:30">
      <c r="A1754" t="s">
        <v>8136</v>
      </c>
      <c r="B1754" t="s">
        <v>8136</v>
      </c>
      <c r="C1754" s="3">
        <v>1.220451</v>
      </c>
      <c r="D1754" s="3">
        <v>59</v>
      </c>
      <c r="E1754" s="3">
        <v>2.577388</v>
      </c>
      <c r="F1754" s="3">
        <v>110</v>
      </c>
      <c r="G1754" s="3">
        <v>3.449531</v>
      </c>
      <c r="H1754" s="3">
        <v>178</v>
      </c>
      <c r="I1754" s="3">
        <v>0.375819</v>
      </c>
      <c r="J1754" s="3">
        <v>20</v>
      </c>
      <c r="K1754" s="3">
        <v>0.138207</v>
      </c>
      <c r="L1754" s="3">
        <v>8</v>
      </c>
      <c r="M1754" s="3">
        <v>0.121336</v>
      </c>
      <c r="N1754">
        <v>7</v>
      </c>
      <c r="O1754" s="16">
        <v>2.27931564322253e-7</v>
      </c>
      <c r="P1754">
        <v>-3.94506465488083</v>
      </c>
      <c r="Q1754" t="s">
        <v>131</v>
      </c>
      <c r="R1754" t="s">
        <v>594</v>
      </c>
      <c r="S1754" t="s">
        <v>165</v>
      </c>
      <c r="T1754" t="s">
        <v>136</v>
      </c>
      <c r="U1754" t="s">
        <v>8137</v>
      </c>
      <c r="V1754" t="s">
        <v>136</v>
      </c>
      <c r="W1754" t="s">
        <v>136</v>
      </c>
      <c r="X1754" t="s">
        <v>136</v>
      </c>
      <c r="Y1754" t="s">
        <v>136</v>
      </c>
      <c r="Z1754" t="s">
        <v>8138</v>
      </c>
      <c r="AA1754" t="s">
        <v>164</v>
      </c>
      <c r="AB1754" t="s">
        <v>165</v>
      </c>
      <c r="AC1754" t="s">
        <v>8139</v>
      </c>
      <c r="AD1754" t="s">
        <v>136</v>
      </c>
    </row>
    <row r="1755" spans="1:30">
      <c r="A1755" t="s">
        <v>8140</v>
      </c>
      <c r="B1755" t="s">
        <v>8140</v>
      </c>
      <c r="C1755" s="3">
        <v>0</v>
      </c>
      <c r="D1755" s="3">
        <v>0</v>
      </c>
      <c r="E1755" s="3">
        <v>0</v>
      </c>
      <c r="F1755" s="3">
        <v>0</v>
      </c>
      <c r="G1755" s="3">
        <v>0</v>
      </c>
      <c r="H1755" s="3">
        <v>0</v>
      </c>
      <c r="I1755" s="3">
        <v>2.57813</v>
      </c>
      <c r="J1755" s="3">
        <v>82</v>
      </c>
      <c r="K1755" s="3">
        <v>1.321807</v>
      </c>
      <c r="L1755" s="3">
        <v>45</v>
      </c>
      <c r="M1755" s="3">
        <v>5.720453</v>
      </c>
      <c r="N1755">
        <v>174</v>
      </c>
      <c r="O1755" s="16">
        <v>2.0755519523643e-7</v>
      </c>
      <c r="P1755">
        <v>6.49445713430072</v>
      </c>
      <c r="Q1755" t="s">
        <v>157</v>
      </c>
      <c r="R1755" t="s">
        <v>366</v>
      </c>
      <c r="S1755" t="s">
        <v>367</v>
      </c>
      <c r="T1755" t="s">
        <v>136</v>
      </c>
      <c r="U1755" t="s">
        <v>136</v>
      </c>
      <c r="V1755" t="s">
        <v>136</v>
      </c>
      <c r="W1755" t="s">
        <v>136</v>
      </c>
      <c r="X1755" t="s">
        <v>136</v>
      </c>
      <c r="Y1755" t="s">
        <v>8141</v>
      </c>
      <c r="Z1755" t="s">
        <v>136</v>
      </c>
      <c r="AA1755" t="s">
        <v>374</v>
      </c>
      <c r="AB1755" t="s">
        <v>367</v>
      </c>
      <c r="AC1755" t="s">
        <v>8142</v>
      </c>
      <c r="AD1755" t="s">
        <v>136</v>
      </c>
    </row>
    <row r="1756" spans="1:30">
      <c r="A1756" t="s">
        <v>8143</v>
      </c>
      <c r="B1756" t="s">
        <v>8143</v>
      </c>
      <c r="C1756" s="3">
        <v>0.225868</v>
      </c>
      <c r="D1756" s="3">
        <v>4</v>
      </c>
      <c r="E1756" s="3">
        <v>0</v>
      </c>
      <c r="F1756" s="3">
        <v>0</v>
      </c>
      <c r="G1756" s="3">
        <v>0</v>
      </c>
      <c r="H1756" s="3">
        <v>0</v>
      </c>
      <c r="I1756" s="3">
        <v>6.29674</v>
      </c>
      <c r="J1756" s="3">
        <v>111</v>
      </c>
      <c r="K1756" s="3">
        <v>5.979028</v>
      </c>
      <c r="L1756" s="3">
        <v>112</v>
      </c>
      <c r="M1756" s="3">
        <v>2.28425</v>
      </c>
      <c r="N1756">
        <v>39</v>
      </c>
      <c r="O1756" s="16">
        <v>2.11272908888893e-5</v>
      </c>
      <c r="P1756">
        <v>4.55145924537205</v>
      </c>
      <c r="Q1756" t="s">
        <v>157</v>
      </c>
      <c r="R1756" t="s">
        <v>136</v>
      </c>
      <c r="S1756" t="s">
        <v>136</v>
      </c>
      <c r="T1756" t="s">
        <v>8144</v>
      </c>
      <c r="U1756" t="s">
        <v>8145</v>
      </c>
      <c r="V1756" t="s">
        <v>136</v>
      </c>
      <c r="W1756" t="s">
        <v>136</v>
      </c>
      <c r="X1756" t="s">
        <v>136</v>
      </c>
      <c r="Y1756" t="s">
        <v>136</v>
      </c>
      <c r="Z1756" t="s">
        <v>8146</v>
      </c>
      <c r="AA1756" t="s">
        <v>164</v>
      </c>
      <c r="AB1756" t="s">
        <v>165</v>
      </c>
      <c r="AC1756" t="s">
        <v>8147</v>
      </c>
      <c r="AD1756" t="s">
        <v>8148</v>
      </c>
    </row>
    <row r="1757" spans="1:30">
      <c r="A1757" t="s">
        <v>8149</v>
      </c>
      <c r="B1757" t="s">
        <v>8149</v>
      </c>
      <c r="C1757" s="3">
        <v>0</v>
      </c>
      <c r="D1757" s="3">
        <v>0</v>
      </c>
      <c r="E1757" s="3">
        <v>0</v>
      </c>
      <c r="F1757" s="3">
        <v>0</v>
      </c>
      <c r="G1757" s="3">
        <v>0</v>
      </c>
      <c r="H1757" s="3">
        <v>0</v>
      </c>
      <c r="I1757" s="3">
        <v>1.802773</v>
      </c>
      <c r="J1757" s="3">
        <v>60</v>
      </c>
      <c r="K1757" s="3">
        <v>1.399296</v>
      </c>
      <c r="L1757" s="3">
        <v>50</v>
      </c>
      <c r="M1757" s="3">
        <v>1.97362</v>
      </c>
      <c r="N1757">
        <v>63</v>
      </c>
      <c r="O1757" s="16">
        <v>2.41296838787763e-6</v>
      </c>
      <c r="P1757">
        <v>5.98476428330191</v>
      </c>
      <c r="Q1757" t="s">
        <v>157</v>
      </c>
      <c r="R1757" t="s">
        <v>136</v>
      </c>
      <c r="S1757" t="s">
        <v>136</v>
      </c>
      <c r="T1757" t="s">
        <v>8150</v>
      </c>
      <c r="U1757" t="s">
        <v>8151</v>
      </c>
      <c r="V1757" t="s">
        <v>2203</v>
      </c>
      <c r="W1757" t="s">
        <v>594</v>
      </c>
      <c r="X1757" t="s">
        <v>165</v>
      </c>
      <c r="Y1757" t="s">
        <v>8152</v>
      </c>
      <c r="Z1757" t="s">
        <v>8153</v>
      </c>
      <c r="AA1757" t="s">
        <v>164</v>
      </c>
      <c r="AB1757" t="s">
        <v>165</v>
      </c>
      <c r="AC1757" t="s">
        <v>8154</v>
      </c>
      <c r="AD1757" t="s">
        <v>3623</v>
      </c>
    </row>
    <row r="1758" spans="1:30">
      <c r="A1758" t="s">
        <v>8155</v>
      </c>
      <c r="B1758" t="s">
        <v>8155</v>
      </c>
      <c r="C1758" s="3">
        <v>253.361496</v>
      </c>
      <c r="D1758" s="3">
        <v>2287</v>
      </c>
      <c r="E1758" s="3">
        <v>443.461639</v>
      </c>
      <c r="F1758" s="3">
        <v>3546</v>
      </c>
      <c r="G1758" s="3">
        <v>187.901596</v>
      </c>
      <c r="H1758" s="3">
        <v>1819</v>
      </c>
      <c r="I1758" s="3">
        <v>118.227379</v>
      </c>
      <c r="J1758" s="3">
        <v>1158</v>
      </c>
      <c r="K1758" s="3">
        <v>107.617393</v>
      </c>
      <c r="L1758" s="3">
        <v>1125</v>
      </c>
      <c r="M1758" s="3">
        <v>127.316238</v>
      </c>
      <c r="N1758">
        <v>1200</v>
      </c>
      <c r="O1758">
        <v>0.00151070099491063</v>
      </c>
      <c r="P1758">
        <v>-2.0863819656939</v>
      </c>
      <c r="Q1758" t="s">
        <v>131</v>
      </c>
      <c r="R1758" t="s">
        <v>136</v>
      </c>
      <c r="S1758" t="s">
        <v>136</v>
      </c>
      <c r="T1758" t="s">
        <v>8156</v>
      </c>
      <c r="U1758" t="s">
        <v>136</v>
      </c>
      <c r="V1758" t="s">
        <v>136</v>
      </c>
      <c r="W1758" t="s">
        <v>136</v>
      </c>
      <c r="X1758" t="s">
        <v>136</v>
      </c>
      <c r="Y1758" t="s">
        <v>1960</v>
      </c>
      <c r="Z1758" t="s">
        <v>8157</v>
      </c>
      <c r="AA1758" t="s">
        <v>141</v>
      </c>
      <c r="AB1758" t="s">
        <v>142</v>
      </c>
      <c r="AC1758" t="s">
        <v>8158</v>
      </c>
      <c r="AD1758" t="s">
        <v>309</v>
      </c>
    </row>
    <row r="1759" spans="1:30">
      <c r="A1759" t="s">
        <v>8159</v>
      </c>
      <c r="B1759" t="s">
        <v>136</v>
      </c>
      <c r="C1759" s="3">
        <v>3.100862</v>
      </c>
      <c r="D1759" s="3">
        <v>53</v>
      </c>
      <c r="E1759" s="3">
        <v>3.197936</v>
      </c>
      <c r="F1759" s="3">
        <v>48</v>
      </c>
      <c r="G1759" s="3">
        <v>6.197804</v>
      </c>
      <c r="H1759" s="3">
        <v>113</v>
      </c>
      <c r="I1759" s="3">
        <v>0.299566</v>
      </c>
      <c r="J1759" s="3">
        <v>6</v>
      </c>
      <c r="K1759" s="3">
        <v>0.743437</v>
      </c>
      <c r="L1759" s="3">
        <v>15</v>
      </c>
      <c r="M1759" s="3">
        <v>0.631027</v>
      </c>
      <c r="N1759">
        <v>12</v>
      </c>
      <c r="O1759" s="16">
        <v>3.90405316266153e-6</v>
      </c>
      <c r="P1759">
        <v>-3.270414650903</v>
      </c>
      <c r="Q1759" t="s">
        <v>131</v>
      </c>
      <c r="R1759" t="s">
        <v>136</v>
      </c>
      <c r="S1759" t="s">
        <v>136</v>
      </c>
      <c r="T1759" t="s">
        <v>136</v>
      </c>
      <c r="U1759" t="s">
        <v>136</v>
      </c>
      <c r="V1759" t="s">
        <v>136</v>
      </c>
      <c r="W1759" t="s">
        <v>136</v>
      </c>
      <c r="X1759" t="s">
        <v>136</v>
      </c>
      <c r="Y1759" t="s">
        <v>136</v>
      </c>
      <c r="Z1759" t="s">
        <v>136</v>
      </c>
      <c r="AA1759" t="s">
        <v>136</v>
      </c>
      <c r="AB1759" t="s">
        <v>136</v>
      </c>
      <c r="AC1759" t="s">
        <v>136</v>
      </c>
      <c r="AD1759" t="s">
        <v>136</v>
      </c>
    </row>
    <row r="1760" spans="1:30">
      <c r="A1760" t="s">
        <v>8160</v>
      </c>
      <c r="B1760" t="s">
        <v>8160</v>
      </c>
      <c r="C1760" s="3">
        <v>74.359657</v>
      </c>
      <c r="D1760" s="3">
        <v>6580</v>
      </c>
      <c r="E1760" s="3">
        <v>100.525398</v>
      </c>
      <c r="F1760" s="3">
        <v>7880</v>
      </c>
      <c r="G1760" s="3">
        <v>67.660294</v>
      </c>
      <c r="H1760" s="3">
        <v>6419</v>
      </c>
      <c r="I1760" s="3">
        <v>23.385319</v>
      </c>
      <c r="J1760" s="3">
        <v>2245</v>
      </c>
      <c r="K1760" s="3">
        <v>24.228521</v>
      </c>
      <c r="L1760" s="3">
        <v>2483</v>
      </c>
      <c r="M1760" s="3">
        <v>49.252769</v>
      </c>
      <c r="N1760">
        <v>4551</v>
      </c>
      <c r="O1760">
        <v>0.00143662151011201</v>
      </c>
      <c r="P1760">
        <v>-2.00886745930754</v>
      </c>
      <c r="Q1760" t="s">
        <v>131</v>
      </c>
      <c r="R1760" t="s">
        <v>190</v>
      </c>
      <c r="S1760" t="s">
        <v>191</v>
      </c>
      <c r="T1760" t="s">
        <v>1016</v>
      </c>
      <c r="U1760" t="s">
        <v>8161</v>
      </c>
      <c r="V1760" t="s">
        <v>136</v>
      </c>
      <c r="W1760" t="s">
        <v>2821</v>
      </c>
      <c r="X1760" t="s">
        <v>2822</v>
      </c>
      <c r="Y1760" t="s">
        <v>181</v>
      </c>
      <c r="Z1760" t="s">
        <v>8162</v>
      </c>
      <c r="AA1760" t="s">
        <v>83</v>
      </c>
      <c r="AB1760" t="s">
        <v>191</v>
      </c>
      <c r="AC1760" t="s">
        <v>8163</v>
      </c>
      <c r="AD1760" t="s">
        <v>195</v>
      </c>
    </row>
    <row r="1761" spans="1:30">
      <c r="A1761" t="s">
        <v>8164</v>
      </c>
      <c r="B1761" t="s">
        <v>8164</v>
      </c>
      <c r="C1761" s="3">
        <v>0.136009</v>
      </c>
      <c r="D1761" s="3">
        <v>13</v>
      </c>
      <c r="E1761" s="3">
        <v>0.144302</v>
      </c>
      <c r="F1761" s="3">
        <v>12</v>
      </c>
      <c r="G1761" s="3">
        <v>0.15962</v>
      </c>
      <c r="H1761" s="3">
        <v>16</v>
      </c>
      <c r="I1761" s="3">
        <v>1.665502</v>
      </c>
      <c r="J1761" s="3">
        <v>164</v>
      </c>
      <c r="K1761" s="3">
        <v>1.278331</v>
      </c>
      <c r="L1761" s="3">
        <v>134</v>
      </c>
      <c r="M1761" s="3">
        <v>0.683843</v>
      </c>
      <c r="N1761">
        <v>65</v>
      </c>
      <c r="O1761">
        <v>0.00114407844146534</v>
      </c>
      <c r="P1761">
        <v>2.17434987061331</v>
      </c>
      <c r="Q1761" t="s">
        <v>157</v>
      </c>
      <c r="R1761" t="s">
        <v>136</v>
      </c>
      <c r="S1761" t="s">
        <v>136</v>
      </c>
      <c r="T1761" t="s">
        <v>8165</v>
      </c>
      <c r="U1761" t="s">
        <v>8166</v>
      </c>
      <c r="V1761" t="s">
        <v>136</v>
      </c>
      <c r="W1761" t="s">
        <v>254</v>
      </c>
      <c r="X1761" t="s">
        <v>255</v>
      </c>
      <c r="Y1761" t="s">
        <v>1815</v>
      </c>
      <c r="Z1761" t="s">
        <v>8167</v>
      </c>
      <c r="AA1761" t="s">
        <v>164</v>
      </c>
      <c r="AB1761" t="s">
        <v>165</v>
      </c>
      <c r="AC1761" t="s">
        <v>8168</v>
      </c>
      <c r="AD1761" t="s">
        <v>8169</v>
      </c>
    </row>
    <row r="1762" spans="1:30">
      <c r="A1762" t="s">
        <v>8170</v>
      </c>
      <c r="B1762" t="s">
        <v>8170</v>
      </c>
      <c r="C1762" s="3">
        <v>35.880444</v>
      </c>
      <c r="D1762" s="3">
        <v>890</v>
      </c>
      <c r="E1762" s="3">
        <v>60.716419</v>
      </c>
      <c r="F1762" s="3">
        <v>1333</v>
      </c>
      <c r="G1762" s="3">
        <v>41.731106</v>
      </c>
      <c r="H1762" s="3">
        <v>1109</v>
      </c>
      <c r="I1762" s="3">
        <v>6.494422</v>
      </c>
      <c r="J1762" s="3">
        <v>175</v>
      </c>
      <c r="K1762" s="3">
        <v>14.369405</v>
      </c>
      <c r="L1762" s="3">
        <v>413</v>
      </c>
      <c r="M1762" s="3">
        <v>25.061014</v>
      </c>
      <c r="N1762">
        <v>649</v>
      </c>
      <c r="O1762">
        <v>0.00251018473835813</v>
      </c>
      <c r="P1762">
        <v>-2.23261515158637</v>
      </c>
      <c r="Q1762" t="s">
        <v>131</v>
      </c>
      <c r="R1762" t="s">
        <v>170</v>
      </c>
      <c r="S1762" t="s">
        <v>171</v>
      </c>
      <c r="T1762" t="s">
        <v>460</v>
      </c>
      <c r="U1762" t="s">
        <v>8171</v>
      </c>
      <c r="V1762" t="s">
        <v>1246</v>
      </c>
      <c r="W1762" t="s">
        <v>170</v>
      </c>
      <c r="X1762" t="s">
        <v>171</v>
      </c>
      <c r="Y1762" t="s">
        <v>1622</v>
      </c>
      <c r="Z1762" t="s">
        <v>8172</v>
      </c>
      <c r="AA1762" t="s">
        <v>174</v>
      </c>
      <c r="AB1762" t="s">
        <v>171</v>
      </c>
      <c r="AC1762" t="s">
        <v>8173</v>
      </c>
      <c r="AD1762" t="s">
        <v>281</v>
      </c>
    </row>
    <row r="1763" spans="1:30">
      <c r="A1763" t="s">
        <v>8174</v>
      </c>
      <c r="B1763" t="s">
        <v>8174</v>
      </c>
      <c r="C1763" s="3">
        <v>1.280215</v>
      </c>
      <c r="D1763" s="3">
        <v>71</v>
      </c>
      <c r="E1763" s="3">
        <v>1.041068</v>
      </c>
      <c r="F1763" s="3">
        <v>52</v>
      </c>
      <c r="G1763" s="3">
        <v>2.178226</v>
      </c>
      <c r="H1763" s="3">
        <v>130</v>
      </c>
      <c r="I1763" s="3">
        <v>0.09916</v>
      </c>
      <c r="J1763" s="3">
        <v>6</v>
      </c>
      <c r="K1763" s="3">
        <v>0.297587</v>
      </c>
      <c r="L1763" s="3">
        <v>20</v>
      </c>
      <c r="M1763" s="3">
        <v>0.241491</v>
      </c>
      <c r="N1763">
        <v>14</v>
      </c>
      <c r="O1763" s="16">
        <v>3.89749372294723e-6</v>
      </c>
      <c r="P1763">
        <v>-3.22144633522504</v>
      </c>
      <c r="Q1763" t="s">
        <v>131</v>
      </c>
      <c r="R1763" t="s">
        <v>241</v>
      </c>
      <c r="S1763" t="s">
        <v>242</v>
      </c>
      <c r="T1763" t="s">
        <v>2760</v>
      </c>
      <c r="U1763" t="s">
        <v>8175</v>
      </c>
      <c r="V1763" t="s">
        <v>136</v>
      </c>
      <c r="W1763" t="s">
        <v>254</v>
      </c>
      <c r="X1763" t="s">
        <v>255</v>
      </c>
      <c r="Y1763" t="s">
        <v>1763</v>
      </c>
      <c r="Z1763" t="s">
        <v>8176</v>
      </c>
      <c r="AA1763" t="s">
        <v>248</v>
      </c>
      <c r="AB1763" t="s">
        <v>242</v>
      </c>
      <c r="AC1763" t="s">
        <v>8177</v>
      </c>
      <c r="AD1763" t="s">
        <v>2764</v>
      </c>
    </row>
    <row r="1764" spans="1:30">
      <c r="A1764" t="s">
        <v>8178</v>
      </c>
      <c r="B1764" t="s">
        <v>8178</v>
      </c>
      <c r="C1764" s="3">
        <v>0.493986</v>
      </c>
      <c r="D1764" s="3">
        <v>19</v>
      </c>
      <c r="E1764" s="3">
        <v>0.229322</v>
      </c>
      <c r="F1764" s="3">
        <v>8</v>
      </c>
      <c r="G1764" s="3">
        <v>0</v>
      </c>
      <c r="H1764" s="3">
        <v>0</v>
      </c>
      <c r="I1764" s="3">
        <v>18.732782</v>
      </c>
      <c r="J1764" s="3">
        <v>761</v>
      </c>
      <c r="K1764" s="3">
        <v>13.834739</v>
      </c>
      <c r="L1764" s="3">
        <v>600</v>
      </c>
      <c r="M1764" s="3">
        <v>7.624722</v>
      </c>
      <c r="N1764">
        <v>298</v>
      </c>
      <c r="O1764" s="16">
        <v>8.54501670792587e-7</v>
      </c>
      <c r="P1764">
        <v>4.54168183437541</v>
      </c>
      <c r="Q1764" t="s">
        <v>157</v>
      </c>
      <c r="R1764" t="s">
        <v>136</v>
      </c>
      <c r="S1764" t="s">
        <v>136</v>
      </c>
      <c r="T1764" t="s">
        <v>1258</v>
      </c>
      <c r="U1764" t="s">
        <v>8179</v>
      </c>
      <c r="V1764" t="s">
        <v>1260</v>
      </c>
      <c r="W1764" t="s">
        <v>136</v>
      </c>
      <c r="X1764" t="s">
        <v>136</v>
      </c>
      <c r="Y1764" t="s">
        <v>1261</v>
      </c>
      <c r="Z1764" t="s">
        <v>8180</v>
      </c>
      <c r="AA1764" t="s">
        <v>248</v>
      </c>
      <c r="AB1764" t="s">
        <v>242</v>
      </c>
      <c r="AC1764" t="s">
        <v>8181</v>
      </c>
      <c r="AD1764" t="s">
        <v>1264</v>
      </c>
    </row>
    <row r="1765" spans="1:30">
      <c r="A1765" t="s">
        <v>8182</v>
      </c>
      <c r="B1765" t="s">
        <v>8182</v>
      </c>
      <c r="C1765" s="3">
        <v>0.493579</v>
      </c>
      <c r="D1765" s="3">
        <v>35</v>
      </c>
      <c r="E1765" s="3">
        <v>1.383941</v>
      </c>
      <c r="F1765" s="3">
        <v>86</v>
      </c>
      <c r="G1765" s="3">
        <v>0.370479</v>
      </c>
      <c r="H1765" s="3">
        <v>28</v>
      </c>
      <c r="I1765" s="3">
        <v>0.194515</v>
      </c>
      <c r="J1765" s="3">
        <v>15</v>
      </c>
      <c r="K1765" s="3">
        <v>0</v>
      </c>
      <c r="L1765" s="3">
        <v>0</v>
      </c>
      <c r="M1765" s="3">
        <v>0.081345</v>
      </c>
      <c r="N1765">
        <v>6</v>
      </c>
      <c r="O1765">
        <v>0.00465856249715526</v>
      </c>
      <c r="P1765">
        <v>-3.33638112659625</v>
      </c>
      <c r="Q1765" t="s">
        <v>131</v>
      </c>
      <c r="R1765" t="s">
        <v>136</v>
      </c>
      <c r="S1765" t="s">
        <v>136</v>
      </c>
      <c r="T1765" t="s">
        <v>8183</v>
      </c>
      <c r="U1765" t="s">
        <v>136</v>
      </c>
      <c r="V1765" t="s">
        <v>136</v>
      </c>
      <c r="W1765" t="s">
        <v>594</v>
      </c>
      <c r="X1765" t="s">
        <v>165</v>
      </c>
      <c r="Y1765" t="s">
        <v>8184</v>
      </c>
      <c r="Z1765" t="s">
        <v>136</v>
      </c>
      <c r="AA1765" t="s">
        <v>164</v>
      </c>
      <c r="AB1765" t="s">
        <v>165</v>
      </c>
      <c r="AC1765" t="s">
        <v>8185</v>
      </c>
      <c r="AD1765" t="s">
        <v>8186</v>
      </c>
    </row>
    <row r="1766" spans="1:30">
      <c r="A1766" t="s">
        <v>8187</v>
      </c>
      <c r="B1766" t="s">
        <v>8187</v>
      </c>
      <c r="C1766" s="3">
        <v>32.931477</v>
      </c>
      <c r="D1766" s="3">
        <v>407</v>
      </c>
      <c r="E1766" s="3">
        <v>39.957142</v>
      </c>
      <c r="F1766" s="3">
        <v>437</v>
      </c>
      <c r="G1766" s="3">
        <v>24.242151</v>
      </c>
      <c r="H1766" s="3">
        <v>321</v>
      </c>
      <c r="I1766" s="3">
        <v>3.224232</v>
      </c>
      <c r="J1766" s="3">
        <v>44</v>
      </c>
      <c r="K1766" s="3">
        <v>6.248257</v>
      </c>
      <c r="L1766" s="3">
        <v>90</v>
      </c>
      <c r="M1766" s="3">
        <v>8.186326</v>
      </c>
      <c r="N1766">
        <v>106</v>
      </c>
      <c r="O1766" s="16">
        <v>2.45525547174603e-6</v>
      </c>
      <c r="P1766">
        <v>-3.05612217096578</v>
      </c>
      <c r="Q1766" t="s">
        <v>131</v>
      </c>
      <c r="R1766" t="s">
        <v>136</v>
      </c>
      <c r="S1766" t="s">
        <v>136</v>
      </c>
      <c r="T1766" t="s">
        <v>6985</v>
      </c>
      <c r="U1766" t="s">
        <v>8188</v>
      </c>
      <c r="V1766" t="s">
        <v>763</v>
      </c>
      <c r="W1766" t="s">
        <v>136</v>
      </c>
      <c r="X1766" t="s">
        <v>136</v>
      </c>
      <c r="Y1766" t="s">
        <v>6987</v>
      </c>
      <c r="Z1766" t="s">
        <v>8189</v>
      </c>
      <c r="AA1766" t="s">
        <v>164</v>
      </c>
      <c r="AB1766" t="s">
        <v>165</v>
      </c>
      <c r="AC1766" t="s">
        <v>8190</v>
      </c>
      <c r="AD1766" t="s">
        <v>1934</v>
      </c>
    </row>
    <row r="1767" spans="1:30">
      <c r="A1767" t="s">
        <v>8191</v>
      </c>
      <c r="B1767" t="s">
        <v>136</v>
      </c>
      <c r="C1767" s="3">
        <v>0</v>
      </c>
      <c r="D1767" s="3">
        <v>0</v>
      </c>
      <c r="E1767" s="3">
        <v>0</v>
      </c>
      <c r="F1767" s="3">
        <v>0</v>
      </c>
      <c r="G1767" s="3">
        <v>0</v>
      </c>
      <c r="H1767" s="3">
        <v>0</v>
      </c>
      <c r="I1767" s="3">
        <v>1.471048</v>
      </c>
      <c r="J1767" s="3">
        <v>84</v>
      </c>
      <c r="K1767" s="3">
        <v>1.034292</v>
      </c>
      <c r="L1767" s="3">
        <v>63</v>
      </c>
      <c r="M1767" s="3">
        <v>4.710822</v>
      </c>
      <c r="N1767">
        <v>257</v>
      </c>
      <c r="O1767" s="16">
        <v>3.17951705937326e-8</v>
      </c>
      <c r="P1767">
        <v>6.81406763205635</v>
      </c>
      <c r="Q1767" t="s">
        <v>157</v>
      </c>
      <c r="R1767" t="s">
        <v>136</v>
      </c>
      <c r="S1767" t="s">
        <v>136</v>
      </c>
      <c r="T1767" t="s">
        <v>136</v>
      </c>
      <c r="U1767" t="s">
        <v>136</v>
      </c>
      <c r="V1767" t="s">
        <v>136</v>
      </c>
      <c r="W1767" t="s">
        <v>136</v>
      </c>
      <c r="X1767" t="s">
        <v>136</v>
      </c>
      <c r="Y1767" t="s">
        <v>136</v>
      </c>
      <c r="Z1767" t="s">
        <v>136</v>
      </c>
      <c r="AA1767" t="s">
        <v>136</v>
      </c>
      <c r="AB1767" t="s">
        <v>136</v>
      </c>
      <c r="AC1767" t="s">
        <v>136</v>
      </c>
      <c r="AD1767" t="s">
        <v>136</v>
      </c>
    </row>
    <row r="1768" spans="1:30">
      <c r="A1768" t="s">
        <v>8192</v>
      </c>
      <c r="B1768" t="s">
        <v>8192</v>
      </c>
      <c r="C1768" s="3">
        <v>64.14325</v>
      </c>
      <c r="D1768" s="3">
        <v>3121</v>
      </c>
      <c r="E1768" s="3">
        <v>99.356735</v>
      </c>
      <c r="F1768" s="3">
        <v>4283</v>
      </c>
      <c r="G1768" s="3">
        <v>71.584023</v>
      </c>
      <c r="H1768" s="3">
        <v>3735</v>
      </c>
      <c r="I1768" s="3">
        <v>25.602375</v>
      </c>
      <c r="J1768" s="3">
        <v>1352</v>
      </c>
      <c r="K1768" s="3">
        <v>21.832966</v>
      </c>
      <c r="L1768" s="3">
        <v>1231</v>
      </c>
      <c r="M1768" s="3">
        <v>37.33828</v>
      </c>
      <c r="N1768">
        <v>1897</v>
      </c>
      <c r="O1768">
        <v>0.000211126051892551</v>
      </c>
      <c r="P1768">
        <v>-2.18078512070664</v>
      </c>
      <c r="Q1768" t="s">
        <v>131</v>
      </c>
      <c r="R1768" t="s">
        <v>136</v>
      </c>
      <c r="S1768" t="s">
        <v>136</v>
      </c>
      <c r="T1768" t="s">
        <v>460</v>
      </c>
      <c r="U1768" t="s">
        <v>136</v>
      </c>
      <c r="V1768" t="s">
        <v>136</v>
      </c>
      <c r="W1768" t="s">
        <v>136</v>
      </c>
      <c r="X1768" t="s">
        <v>136</v>
      </c>
      <c r="Y1768" t="s">
        <v>8193</v>
      </c>
      <c r="Z1768" t="s">
        <v>136</v>
      </c>
      <c r="AA1768" t="s">
        <v>164</v>
      </c>
      <c r="AB1768" t="s">
        <v>165</v>
      </c>
      <c r="AC1768" t="s">
        <v>8194</v>
      </c>
      <c r="AD1768" t="s">
        <v>281</v>
      </c>
    </row>
    <row r="1769" spans="1:30">
      <c r="A1769" t="s">
        <v>8195</v>
      </c>
      <c r="B1769" t="s">
        <v>8195</v>
      </c>
      <c r="C1769" s="3">
        <v>20.771807</v>
      </c>
      <c r="D1769" s="3">
        <v>1827</v>
      </c>
      <c r="E1769" s="3">
        <v>3.0449</v>
      </c>
      <c r="F1769" s="3">
        <v>238</v>
      </c>
      <c r="G1769" s="3">
        <v>29.894323</v>
      </c>
      <c r="H1769" s="3">
        <v>2819</v>
      </c>
      <c r="I1769" s="3">
        <v>118.797165</v>
      </c>
      <c r="J1769" s="3">
        <v>11330</v>
      </c>
      <c r="K1769" s="3">
        <v>538.95929</v>
      </c>
      <c r="L1769" s="3">
        <v>54886</v>
      </c>
      <c r="M1769" s="3">
        <v>116.456108</v>
      </c>
      <c r="N1769">
        <v>10692</v>
      </c>
      <c r="O1769">
        <v>0.000225789456789328</v>
      </c>
      <c r="P1769">
        <v>3.13342187166335</v>
      </c>
      <c r="Q1769" t="s">
        <v>157</v>
      </c>
      <c r="R1769" t="s">
        <v>170</v>
      </c>
      <c r="S1769" t="s">
        <v>171</v>
      </c>
      <c r="T1769" t="s">
        <v>8196</v>
      </c>
      <c r="U1769" t="s">
        <v>8197</v>
      </c>
      <c r="V1769" t="s">
        <v>136</v>
      </c>
      <c r="W1769" t="s">
        <v>136</v>
      </c>
      <c r="X1769" t="s">
        <v>136</v>
      </c>
      <c r="Y1769" t="s">
        <v>1593</v>
      </c>
      <c r="Z1769" t="s">
        <v>1594</v>
      </c>
      <c r="AA1769" t="s">
        <v>174</v>
      </c>
      <c r="AB1769" t="s">
        <v>171</v>
      </c>
      <c r="AC1769" t="s">
        <v>8198</v>
      </c>
      <c r="AD1769" t="s">
        <v>512</v>
      </c>
    </row>
    <row r="1770" spans="1:30">
      <c r="A1770" t="s">
        <v>8199</v>
      </c>
      <c r="B1770" t="s">
        <v>8199</v>
      </c>
      <c r="C1770" s="3">
        <v>6.670504</v>
      </c>
      <c r="D1770" s="3">
        <v>85</v>
      </c>
      <c r="E1770" s="3">
        <v>1.596056</v>
      </c>
      <c r="F1770" s="3">
        <v>18</v>
      </c>
      <c r="G1770" s="3">
        <v>2.806126</v>
      </c>
      <c r="H1770" s="3">
        <v>39</v>
      </c>
      <c r="I1770" s="3">
        <v>30.100901</v>
      </c>
      <c r="J1770" s="3">
        <v>414</v>
      </c>
      <c r="K1770" s="3">
        <v>15.511482</v>
      </c>
      <c r="L1770" s="3">
        <v>228</v>
      </c>
      <c r="M1770" s="3">
        <v>28.619045</v>
      </c>
      <c r="N1770">
        <v>379</v>
      </c>
      <c r="O1770">
        <v>0.000387058291550037</v>
      </c>
      <c r="P1770">
        <v>2.10930077105929</v>
      </c>
      <c r="Q1770" t="s">
        <v>157</v>
      </c>
      <c r="R1770" t="s">
        <v>136</v>
      </c>
      <c r="S1770" t="s">
        <v>136</v>
      </c>
      <c r="T1770" t="s">
        <v>168</v>
      </c>
      <c r="U1770" t="s">
        <v>8200</v>
      </c>
      <c r="V1770" t="s">
        <v>136</v>
      </c>
      <c r="W1770" t="s">
        <v>241</v>
      </c>
      <c r="X1770" t="s">
        <v>242</v>
      </c>
      <c r="Y1770" t="s">
        <v>136</v>
      </c>
      <c r="Z1770" t="s">
        <v>8201</v>
      </c>
      <c r="AA1770" t="s">
        <v>248</v>
      </c>
      <c r="AB1770" t="s">
        <v>242</v>
      </c>
      <c r="AC1770" t="s">
        <v>8202</v>
      </c>
      <c r="AD1770" t="s">
        <v>176</v>
      </c>
    </row>
    <row r="1771" spans="1:30">
      <c r="A1771" t="s">
        <v>8203</v>
      </c>
      <c r="B1771" t="s">
        <v>8203</v>
      </c>
      <c r="C1771" s="3">
        <v>3.361612</v>
      </c>
      <c r="D1771" s="3">
        <v>147</v>
      </c>
      <c r="E1771" s="3">
        <v>1.837089</v>
      </c>
      <c r="F1771" s="3">
        <v>71</v>
      </c>
      <c r="G1771" s="3">
        <v>2.202663</v>
      </c>
      <c r="H1771" s="3">
        <v>103</v>
      </c>
      <c r="I1771" s="3">
        <v>0.382595</v>
      </c>
      <c r="J1771" s="3">
        <v>19</v>
      </c>
      <c r="K1771" s="3">
        <v>0.874493</v>
      </c>
      <c r="L1771" s="3">
        <v>45</v>
      </c>
      <c r="M1771" s="3">
        <v>1.119495</v>
      </c>
      <c r="N1771">
        <v>51</v>
      </c>
      <c r="O1771">
        <v>0.000859642408968825</v>
      </c>
      <c r="P1771">
        <v>-2.12959264299405</v>
      </c>
      <c r="Q1771" t="s">
        <v>131</v>
      </c>
      <c r="R1771" t="s">
        <v>136</v>
      </c>
      <c r="S1771" t="s">
        <v>136</v>
      </c>
      <c r="T1771" t="s">
        <v>168</v>
      </c>
      <c r="U1771" t="s">
        <v>8204</v>
      </c>
      <c r="V1771" t="s">
        <v>136</v>
      </c>
      <c r="W1771" t="s">
        <v>170</v>
      </c>
      <c r="X1771" t="s">
        <v>171</v>
      </c>
      <c r="Y1771" t="s">
        <v>172</v>
      </c>
      <c r="Z1771" t="s">
        <v>8205</v>
      </c>
      <c r="AA1771" t="s">
        <v>174</v>
      </c>
      <c r="AB1771" t="s">
        <v>171</v>
      </c>
      <c r="AC1771" t="s">
        <v>8206</v>
      </c>
      <c r="AD1771" t="s">
        <v>176</v>
      </c>
    </row>
    <row r="1772" spans="1:30">
      <c r="A1772" t="s">
        <v>8207</v>
      </c>
      <c r="B1772" t="s">
        <v>8207</v>
      </c>
      <c r="C1772" s="3">
        <v>6.249292</v>
      </c>
      <c r="D1772" s="3">
        <v>269</v>
      </c>
      <c r="E1772" s="3">
        <v>15.391006</v>
      </c>
      <c r="F1772" s="3">
        <v>585</v>
      </c>
      <c r="G1772" s="3">
        <v>4.788027</v>
      </c>
      <c r="H1772" s="3">
        <v>221</v>
      </c>
      <c r="I1772" s="3">
        <v>5.149112</v>
      </c>
      <c r="J1772" s="3">
        <v>240</v>
      </c>
      <c r="K1772" s="3">
        <v>2.071481</v>
      </c>
      <c r="L1772" s="3">
        <v>103</v>
      </c>
      <c r="M1772" s="3">
        <v>2.525067</v>
      </c>
      <c r="N1772">
        <v>114</v>
      </c>
      <c r="O1772">
        <v>0.00591413199177851</v>
      </c>
      <c r="P1772">
        <v>-2.22703564496364</v>
      </c>
      <c r="Q1772" t="s">
        <v>131</v>
      </c>
      <c r="R1772" t="s">
        <v>136</v>
      </c>
      <c r="S1772" t="s">
        <v>136</v>
      </c>
      <c r="T1772" t="s">
        <v>1978</v>
      </c>
      <c r="U1772" t="s">
        <v>8208</v>
      </c>
      <c r="V1772" t="s">
        <v>432</v>
      </c>
      <c r="W1772" t="s">
        <v>136</v>
      </c>
      <c r="X1772" t="s">
        <v>136</v>
      </c>
      <c r="Y1772" t="s">
        <v>1980</v>
      </c>
      <c r="Z1772" t="s">
        <v>8209</v>
      </c>
      <c r="AA1772" t="s">
        <v>141</v>
      </c>
      <c r="AB1772" t="s">
        <v>142</v>
      </c>
      <c r="AC1772" t="s">
        <v>8210</v>
      </c>
      <c r="AD1772" t="s">
        <v>1983</v>
      </c>
    </row>
    <row r="1773" spans="1:30">
      <c r="A1773" t="s">
        <v>8211</v>
      </c>
      <c r="B1773" t="s">
        <v>136</v>
      </c>
      <c r="C1773" s="3">
        <v>0.264375</v>
      </c>
      <c r="D1773" s="3">
        <v>10</v>
      </c>
      <c r="E1773" s="3">
        <v>0</v>
      </c>
      <c r="F1773" s="3">
        <v>0</v>
      </c>
      <c r="G1773" s="3">
        <v>0.100825</v>
      </c>
      <c r="H1773" s="3">
        <v>4</v>
      </c>
      <c r="I1773" s="3">
        <v>1.416528</v>
      </c>
      <c r="J1773" s="3">
        <v>58</v>
      </c>
      <c r="K1773" s="3">
        <v>7.913201</v>
      </c>
      <c r="L1773" s="3">
        <v>324</v>
      </c>
      <c r="M1773" s="3">
        <v>0.952326</v>
      </c>
      <c r="N1773">
        <v>37</v>
      </c>
      <c r="O1773">
        <v>0.000877567545967056</v>
      </c>
      <c r="P1773">
        <v>3.68459211836454</v>
      </c>
      <c r="Q1773" t="s">
        <v>157</v>
      </c>
      <c r="R1773" t="s">
        <v>136</v>
      </c>
      <c r="S1773" t="s">
        <v>136</v>
      </c>
      <c r="T1773" t="s">
        <v>136</v>
      </c>
      <c r="U1773" t="s">
        <v>8212</v>
      </c>
      <c r="V1773" t="s">
        <v>136</v>
      </c>
      <c r="W1773" t="s">
        <v>366</v>
      </c>
      <c r="X1773" t="s">
        <v>367</v>
      </c>
      <c r="Y1773" t="s">
        <v>136</v>
      </c>
      <c r="Z1773" t="s">
        <v>8213</v>
      </c>
      <c r="AA1773" t="s">
        <v>374</v>
      </c>
      <c r="AB1773" t="s">
        <v>367</v>
      </c>
      <c r="AC1773" t="s">
        <v>8214</v>
      </c>
      <c r="AD1773" t="s">
        <v>136</v>
      </c>
    </row>
    <row r="1774" spans="1:30">
      <c r="A1774" t="s">
        <v>8215</v>
      </c>
      <c r="B1774" t="s">
        <v>8215</v>
      </c>
      <c r="C1774" s="3">
        <v>0.886748</v>
      </c>
      <c r="D1774" s="3">
        <v>50</v>
      </c>
      <c r="E1774" s="3">
        <v>0.30547</v>
      </c>
      <c r="F1774" s="3">
        <v>16</v>
      </c>
      <c r="G1774" s="3">
        <v>1.425642</v>
      </c>
      <c r="H1774" s="3">
        <v>86</v>
      </c>
      <c r="I1774" s="3">
        <v>9.07311</v>
      </c>
      <c r="J1774" s="3">
        <v>552</v>
      </c>
      <c r="K1774" s="3">
        <v>23.580002</v>
      </c>
      <c r="L1774" s="3">
        <v>1531</v>
      </c>
      <c r="M1774" s="3">
        <v>2.81075</v>
      </c>
      <c r="N1774">
        <v>165</v>
      </c>
      <c r="O1774">
        <v>0.000342507530229338</v>
      </c>
      <c r="P1774">
        <v>2.96609739341698</v>
      </c>
      <c r="Q1774" t="s">
        <v>157</v>
      </c>
      <c r="R1774" t="s">
        <v>136</v>
      </c>
      <c r="S1774" t="s">
        <v>136</v>
      </c>
      <c r="T1774" t="s">
        <v>4320</v>
      </c>
      <c r="U1774" t="s">
        <v>8216</v>
      </c>
      <c r="V1774" t="s">
        <v>136</v>
      </c>
      <c r="W1774" t="s">
        <v>136</v>
      </c>
      <c r="X1774" t="s">
        <v>136</v>
      </c>
      <c r="Y1774" t="s">
        <v>4322</v>
      </c>
      <c r="Z1774" t="s">
        <v>8217</v>
      </c>
      <c r="AA1774" t="s">
        <v>164</v>
      </c>
      <c r="AB1774" t="s">
        <v>165</v>
      </c>
      <c r="AC1774" t="s">
        <v>4324</v>
      </c>
      <c r="AD1774" t="s">
        <v>4325</v>
      </c>
    </row>
    <row r="1775" spans="1:30">
      <c r="A1775" t="s">
        <v>8218</v>
      </c>
      <c r="B1775" t="s">
        <v>8218</v>
      </c>
      <c r="C1775" s="3">
        <v>89.738266</v>
      </c>
      <c r="D1775" s="3">
        <v>3701</v>
      </c>
      <c r="E1775" s="3">
        <v>148.746674</v>
      </c>
      <c r="F1775" s="3">
        <v>5433</v>
      </c>
      <c r="G1775" s="3">
        <v>125.194099</v>
      </c>
      <c r="H1775" s="3">
        <v>5535</v>
      </c>
      <c r="I1775" s="3">
        <v>24.271843</v>
      </c>
      <c r="J1775" s="3">
        <v>1086</v>
      </c>
      <c r="K1775" s="3">
        <v>20.341223</v>
      </c>
      <c r="L1775" s="3">
        <v>972</v>
      </c>
      <c r="M1775" s="3">
        <v>28.508114</v>
      </c>
      <c r="N1775">
        <v>1228</v>
      </c>
      <c r="O1775" s="16">
        <v>3.49479209987669e-8</v>
      </c>
      <c r="P1775">
        <v>-3.00096630063202</v>
      </c>
      <c r="Q1775" t="s">
        <v>131</v>
      </c>
      <c r="R1775" t="s">
        <v>136</v>
      </c>
      <c r="S1775" t="s">
        <v>136</v>
      </c>
      <c r="T1775" t="s">
        <v>8219</v>
      </c>
      <c r="U1775" t="s">
        <v>8220</v>
      </c>
      <c r="V1775" t="s">
        <v>136</v>
      </c>
      <c r="W1775" t="s">
        <v>136</v>
      </c>
      <c r="X1775" t="s">
        <v>136</v>
      </c>
      <c r="Y1775" t="s">
        <v>1111</v>
      </c>
      <c r="Z1775" t="s">
        <v>6501</v>
      </c>
      <c r="AA1775" t="s">
        <v>164</v>
      </c>
      <c r="AB1775" t="s">
        <v>165</v>
      </c>
      <c r="AC1775" t="s">
        <v>8221</v>
      </c>
      <c r="AD1775" t="s">
        <v>144</v>
      </c>
    </row>
    <row r="1776" spans="1:30">
      <c r="A1776" t="s">
        <v>8222</v>
      </c>
      <c r="B1776" t="s">
        <v>8222</v>
      </c>
      <c r="C1776" s="3">
        <v>27.786909</v>
      </c>
      <c r="D1776" s="3">
        <v>2299</v>
      </c>
      <c r="E1776" s="3">
        <v>44.670185</v>
      </c>
      <c r="F1776" s="3">
        <v>3273</v>
      </c>
      <c r="G1776" s="3">
        <v>41.685635</v>
      </c>
      <c r="H1776" s="3">
        <v>3697</v>
      </c>
      <c r="I1776" s="3">
        <v>2.836672</v>
      </c>
      <c r="J1776" s="3">
        <v>255</v>
      </c>
      <c r="K1776" s="3">
        <v>5.016623</v>
      </c>
      <c r="L1776" s="3">
        <v>481</v>
      </c>
      <c r="M1776" s="3">
        <v>8.725552</v>
      </c>
      <c r="N1776">
        <v>754</v>
      </c>
      <c r="O1776" s="16">
        <v>2.35252447437422e-7</v>
      </c>
      <c r="P1776">
        <v>-3.36177440183785</v>
      </c>
      <c r="Q1776" t="s">
        <v>131</v>
      </c>
      <c r="R1776" t="s">
        <v>412</v>
      </c>
      <c r="S1776" t="s">
        <v>413</v>
      </c>
      <c r="T1776" t="s">
        <v>6402</v>
      </c>
      <c r="U1776" t="s">
        <v>8223</v>
      </c>
      <c r="V1776" t="s">
        <v>6404</v>
      </c>
      <c r="W1776" t="s">
        <v>136</v>
      </c>
      <c r="X1776" t="s">
        <v>136</v>
      </c>
      <c r="Y1776" t="s">
        <v>6405</v>
      </c>
      <c r="Z1776" t="s">
        <v>8224</v>
      </c>
      <c r="AA1776" t="s">
        <v>419</v>
      </c>
      <c r="AB1776" t="s">
        <v>413</v>
      </c>
      <c r="AC1776" t="s">
        <v>8225</v>
      </c>
      <c r="AD1776" t="s">
        <v>155</v>
      </c>
    </row>
    <row r="1777" spans="1:30">
      <c r="A1777" t="s">
        <v>8226</v>
      </c>
      <c r="B1777" t="s">
        <v>8226</v>
      </c>
      <c r="C1777" s="3">
        <v>0.094466</v>
      </c>
      <c r="D1777" s="3">
        <v>6</v>
      </c>
      <c r="E1777" s="3">
        <v>0</v>
      </c>
      <c r="F1777" s="3">
        <v>0</v>
      </c>
      <c r="G1777" s="3">
        <v>0.029574</v>
      </c>
      <c r="H1777" s="3">
        <v>2</v>
      </c>
      <c r="I1777" s="3">
        <v>1.243311</v>
      </c>
      <c r="J1777" s="3">
        <v>82</v>
      </c>
      <c r="K1777" s="3">
        <v>1.130075</v>
      </c>
      <c r="L1777" s="3">
        <v>80</v>
      </c>
      <c r="M1777" s="3">
        <v>1.286458</v>
      </c>
      <c r="N1777">
        <v>82</v>
      </c>
      <c r="O1777" s="16">
        <v>8.70685474191309e-6</v>
      </c>
      <c r="P1777">
        <v>3.90389401948134</v>
      </c>
      <c r="Q1777" t="s">
        <v>157</v>
      </c>
      <c r="R1777" t="s">
        <v>1360</v>
      </c>
      <c r="S1777" t="s">
        <v>1361</v>
      </c>
      <c r="T1777" t="s">
        <v>8227</v>
      </c>
      <c r="U1777" t="s">
        <v>8228</v>
      </c>
      <c r="V1777" t="s">
        <v>136</v>
      </c>
      <c r="W1777" t="s">
        <v>190</v>
      </c>
      <c r="X1777" t="s">
        <v>191</v>
      </c>
      <c r="Y1777" t="s">
        <v>8229</v>
      </c>
      <c r="Z1777" t="s">
        <v>8230</v>
      </c>
      <c r="AA1777" t="s">
        <v>164</v>
      </c>
      <c r="AB1777" t="s">
        <v>165</v>
      </c>
      <c r="AC1777" t="s">
        <v>8231</v>
      </c>
      <c r="AD1777" t="s">
        <v>8232</v>
      </c>
    </row>
    <row r="1778" spans="1:30">
      <c r="A1778" t="s">
        <v>8233</v>
      </c>
      <c r="B1778" t="s">
        <v>8233</v>
      </c>
      <c r="C1778" s="3">
        <v>10.244592</v>
      </c>
      <c r="D1778" s="3">
        <v>271</v>
      </c>
      <c r="E1778" s="3">
        <v>37.02985</v>
      </c>
      <c r="F1778" s="3">
        <v>867</v>
      </c>
      <c r="G1778" s="3">
        <v>11.116794</v>
      </c>
      <c r="H1778" s="3">
        <v>315</v>
      </c>
      <c r="I1778" s="3">
        <v>5.379879</v>
      </c>
      <c r="J1778" s="3">
        <v>155</v>
      </c>
      <c r="K1778" s="3">
        <v>5.521022</v>
      </c>
      <c r="L1778" s="3">
        <v>169</v>
      </c>
      <c r="M1778" s="3">
        <v>8.723679</v>
      </c>
      <c r="N1778">
        <v>241</v>
      </c>
      <c r="O1778">
        <v>0.00529834549778789</v>
      </c>
      <c r="P1778">
        <v>-2.33779657700521</v>
      </c>
      <c r="Q1778" t="s">
        <v>131</v>
      </c>
      <c r="R1778" t="s">
        <v>137</v>
      </c>
      <c r="S1778" t="s">
        <v>138</v>
      </c>
      <c r="T1778" t="s">
        <v>635</v>
      </c>
      <c r="U1778" t="s">
        <v>8234</v>
      </c>
      <c r="V1778" t="s">
        <v>136</v>
      </c>
      <c r="W1778" t="s">
        <v>137</v>
      </c>
      <c r="X1778" t="s">
        <v>138</v>
      </c>
      <c r="Y1778" t="s">
        <v>8235</v>
      </c>
      <c r="Z1778" t="s">
        <v>638</v>
      </c>
      <c r="AA1778" t="s">
        <v>153</v>
      </c>
      <c r="AB1778" t="s">
        <v>138</v>
      </c>
      <c r="AC1778" t="s">
        <v>8236</v>
      </c>
      <c r="AD1778" t="s">
        <v>640</v>
      </c>
    </row>
    <row r="1779" spans="1:30">
      <c r="A1779" t="s">
        <v>8237</v>
      </c>
      <c r="B1779" t="s">
        <v>8237</v>
      </c>
      <c r="C1779" s="3">
        <v>1.586114</v>
      </c>
      <c r="D1779" s="3">
        <v>80</v>
      </c>
      <c r="E1779" s="3">
        <v>2.997217</v>
      </c>
      <c r="F1779" s="3">
        <v>133</v>
      </c>
      <c r="G1779" s="3">
        <v>1.397103</v>
      </c>
      <c r="H1779" s="3">
        <v>75</v>
      </c>
      <c r="I1779" s="3">
        <v>0.053409</v>
      </c>
      <c r="J1779" s="3">
        <v>3</v>
      </c>
      <c r="K1779" s="3">
        <v>0.186955</v>
      </c>
      <c r="L1779" s="3">
        <v>11</v>
      </c>
      <c r="M1779" s="3">
        <v>0</v>
      </c>
      <c r="N1779">
        <v>0</v>
      </c>
      <c r="O1779" s="16">
        <v>2.53881818012999e-6</v>
      </c>
      <c r="P1779">
        <v>-4.75274271180894</v>
      </c>
      <c r="Q1779" t="s">
        <v>131</v>
      </c>
      <c r="R1779" t="s">
        <v>136</v>
      </c>
      <c r="S1779" t="s">
        <v>136</v>
      </c>
      <c r="T1779" t="s">
        <v>8238</v>
      </c>
      <c r="U1779" t="s">
        <v>8239</v>
      </c>
      <c r="V1779" t="s">
        <v>136</v>
      </c>
      <c r="W1779" t="s">
        <v>136</v>
      </c>
      <c r="X1779" t="s">
        <v>136</v>
      </c>
      <c r="Y1779" t="s">
        <v>1189</v>
      </c>
      <c r="Z1779" t="s">
        <v>8240</v>
      </c>
      <c r="AA1779" t="s">
        <v>164</v>
      </c>
      <c r="AB1779" t="s">
        <v>165</v>
      </c>
      <c r="AC1779" t="s">
        <v>8241</v>
      </c>
      <c r="AD1779" t="s">
        <v>281</v>
      </c>
    </row>
    <row r="1780" spans="1:30">
      <c r="A1780" t="s">
        <v>8242</v>
      </c>
      <c r="B1780" t="s">
        <v>136</v>
      </c>
      <c r="C1780" s="3">
        <v>123.117455</v>
      </c>
      <c r="D1780" s="3">
        <v>1248</v>
      </c>
      <c r="E1780" s="3">
        <v>161.728897</v>
      </c>
      <c r="F1780" s="3">
        <v>1452</v>
      </c>
      <c r="G1780" s="3">
        <v>298.193695</v>
      </c>
      <c r="H1780" s="3">
        <v>3239</v>
      </c>
      <c r="I1780" s="3">
        <v>67.701225</v>
      </c>
      <c r="J1780" s="3">
        <v>744</v>
      </c>
      <c r="K1780" s="3">
        <v>92.46344</v>
      </c>
      <c r="L1780" s="3">
        <v>1085</v>
      </c>
      <c r="M1780" s="3">
        <v>56.004097</v>
      </c>
      <c r="N1780">
        <v>593</v>
      </c>
      <c r="O1780">
        <v>0.000170604778878202</v>
      </c>
      <c r="P1780">
        <v>-2.05073614695679</v>
      </c>
      <c r="Q1780" t="s">
        <v>131</v>
      </c>
      <c r="R1780" t="s">
        <v>136</v>
      </c>
      <c r="S1780" t="s">
        <v>136</v>
      </c>
      <c r="T1780" t="s">
        <v>136</v>
      </c>
      <c r="U1780" t="s">
        <v>136</v>
      </c>
      <c r="V1780" t="s">
        <v>136</v>
      </c>
      <c r="W1780" t="s">
        <v>136</v>
      </c>
      <c r="X1780" t="s">
        <v>136</v>
      </c>
      <c r="Y1780" t="s">
        <v>136</v>
      </c>
      <c r="Z1780" t="s">
        <v>136</v>
      </c>
      <c r="AA1780" t="s">
        <v>136</v>
      </c>
      <c r="AB1780" t="s">
        <v>136</v>
      </c>
      <c r="AC1780" t="s">
        <v>136</v>
      </c>
      <c r="AD1780" t="s">
        <v>136</v>
      </c>
    </row>
    <row r="1781" spans="1:30">
      <c r="A1781" t="s">
        <v>8243</v>
      </c>
      <c r="B1781" t="s">
        <v>8243</v>
      </c>
      <c r="C1781" s="3">
        <v>8.000042</v>
      </c>
      <c r="D1781" s="3">
        <v>271</v>
      </c>
      <c r="E1781" s="3">
        <v>2.262349</v>
      </c>
      <c r="F1781" s="3">
        <v>68</v>
      </c>
      <c r="G1781" s="3">
        <v>5.700976</v>
      </c>
      <c r="H1781" s="3">
        <v>207</v>
      </c>
      <c r="I1781" s="3">
        <v>47.62561</v>
      </c>
      <c r="J1781" s="3">
        <v>1747</v>
      </c>
      <c r="K1781" s="3">
        <v>32.020287</v>
      </c>
      <c r="L1781" s="3">
        <v>1254</v>
      </c>
      <c r="M1781" s="3">
        <v>30.461823</v>
      </c>
      <c r="N1781">
        <v>1076</v>
      </c>
      <c r="O1781" s="16">
        <v>3.3372444011198e-7</v>
      </c>
      <c r="P1781">
        <v>2.18564156659252</v>
      </c>
      <c r="Q1781" t="s">
        <v>157</v>
      </c>
      <c r="R1781" t="s">
        <v>186</v>
      </c>
      <c r="S1781" t="s">
        <v>187</v>
      </c>
      <c r="T1781" t="s">
        <v>8244</v>
      </c>
      <c r="U1781" t="s">
        <v>8245</v>
      </c>
      <c r="V1781" t="s">
        <v>206</v>
      </c>
      <c r="W1781" t="s">
        <v>186</v>
      </c>
      <c r="X1781" t="s">
        <v>187</v>
      </c>
      <c r="Y1781" t="s">
        <v>207</v>
      </c>
      <c r="Z1781" t="s">
        <v>208</v>
      </c>
      <c r="AA1781" t="s">
        <v>209</v>
      </c>
      <c r="AB1781" t="s">
        <v>187</v>
      </c>
      <c r="AC1781" t="s">
        <v>8246</v>
      </c>
      <c r="AD1781" t="s">
        <v>8247</v>
      </c>
    </row>
    <row r="1782" spans="1:30">
      <c r="A1782" t="s">
        <v>8248</v>
      </c>
      <c r="B1782" t="s">
        <v>8248</v>
      </c>
      <c r="C1782" s="3">
        <v>2.841106</v>
      </c>
      <c r="D1782" s="3">
        <v>141</v>
      </c>
      <c r="E1782" s="3">
        <v>0.895428</v>
      </c>
      <c r="F1782" s="3">
        <v>40</v>
      </c>
      <c r="G1782" s="3">
        <v>2.754487</v>
      </c>
      <c r="H1782" s="3">
        <v>146</v>
      </c>
      <c r="I1782" s="3">
        <v>0.062069</v>
      </c>
      <c r="J1782" s="3">
        <v>4</v>
      </c>
      <c r="K1782" s="3">
        <v>0.28496</v>
      </c>
      <c r="L1782" s="3">
        <v>17</v>
      </c>
      <c r="M1782" s="3">
        <v>0.812508</v>
      </c>
      <c r="N1782">
        <v>42</v>
      </c>
      <c r="O1782">
        <v>0.00278439240016467</v>
      </c>
      <c r="P1782">
        <v>-2.69018408885056</v>
      </c>
      <c r="Q1782" t="s">
        <v>131</v>
      </c>
      <c r="R1782" t="s">
        <v>371</v>
      </c>
      <c r="S1782" t="s">
        <v>293</v>
      </c>
      <c r="T1782" t="s">
        <v>8249</v>
      </c>
      <c r="U1782" t="s">
        <v>8250</v>
      </c>
      <c r="V1782" t="s">
        <v>7002</v>
      </c>
      <c r="W1782" t="s">
        <v>136</v>
      </c>
      <c r="X1782" t="s">
        <v>136</v>
      </c>
      <c r="Y1782" t="s">
        <v>8251</v>
      </c>
      <c r="Z1782" t="s">
        <v>8252</v>
      </c>
      <c r="AA1782" t="s">
        <v>164</v>
      </c>
      <c r="AB1782" t="s">
        <v>165</v>
      </c>
      <c r="AC1782" t="s">
        <v>8253</v>
      </c>
      <c r="AD1782" t="s">
        <v>1278</v>
      </c>
    </row>
    <row r="1783" spans="1:30">
      <c r="A1783" t="s">
        <v>8254</v>
      </c>
      <c r="B1783" t="s">
        <v>136</v>
      </c>
      <c r="C1783" s="3">
        <v>0</v>
      </c>
      <c r="D1783" s="3">
        <v>0</v>
      </c>
      <c r="E1783" s="3">
        <v>0</v>
      </c>
      <c r="F1783" s="3">
        <v>0</v>
      </c>
      <c r="G1783" s="3">
        <v>0</v>
      </c>
      <c r="H1783" s="3">
        <v>0</v>
      </c>
      <c r="I1783" s="3">
        <v>6.990186</v>
      </c>
      <c r="J1783" s="3">
        <v>158</v>
      </c>
      <c r="K1783" s="3">
        <v>10.985887</v>
      </c>
      <c r="L1783" s="3">
        <v>265</v>
      </c>
      <c r="M1783" s="3">
        <v>3.99869499999999</v>
      </c>
      <c r="N1783">
        <v>90</v>
      </c>
      <c r="O1783" s="16">
        <v>5.46401701304983e-10</v>
      </c>
      <c r="P1783">
        <v>7.26902978695507</v>
      </c>
      <c r="Q1783" t="s">
        <v>157</v>
      </c>
      <c r="R1783" t="s">
        <v>136</v>
      </c>
      <c r="S1783" t="s">
        <v>136</v>
      </c>
      <c r="T1783" t="s">
        <v>136</v>
      </c>
      <c r="U1783" t="s">
        <v>136</v>
      </c>
      <c r="V1783" t="s">
        <v>136</v>
      </c>
      <c r="W1783" t="s">
        <v>136</v>
      </c>
      <c r="X1783" t="s">
        <v>136</v>
      </c>
      <c r="Y1783" t="s">
        <v>136</v>
      </c>
      <c r="Z1783" t="s">
        <v>136</v>
      </c>
      <c r="AA1783" t="s">
        <v>136</v>
      </c>
      <c r="AB1783" t="s">
        <v>136</v>
      </c>
      <c r="AC1783" t="s">
        <v>136</v>
      </c>
      <c r="AD1783" t="s">
        <v>136</v>
      </c>
    </row>
    <row r="1784" spans="1:30">
      <c r="A1784" t="s">
        <v>8255</v>
      </c>
      <c r="B1784" t="s">
        <v>8255</v>
      </c>
      <c r="C1784" s="3">
        <v>4.262477</v>
      </c>
      <c r="D1784" s="3">
        <v>122</v>
      </c>
      <c r="E1784" s="3">
        <v>1.622963</v>
      </c>
      <c r="F1784" s="3">
        <v>41</v>
      </c>
      <c r="G1784" s="3">
        <v>1.946959</v>
      </c>
      <c r="H1784" s="3">
        <v>60</v>
      </c>
      <c r="I1784" s="3">
        <v>15.01894</v>
      </c>
      <c r="J1784" s="3">
        <v>465</v>
      </c>
      <c r="K1784" s="3">
        <v>95.759712</v>
      </c>
      <c r="L1784" s="3">
        <v>3162</v>
      </c>
      <c r="M1784" s="3">
        <v>13.380989</v>
      </c>
      <c r="N1784">
        <v>399</v>
      </c>
      <c r="O1784">
        <v>0.000238099532522141</v>
      </c>
      <c r="P1784">
        <v>3.13822599729096</v>
      </c>
      <c r="Q1784" t="s">
        <v>157</v>
      </c>
      <c r="R1784" t="s">
        <v>186</v>
      </c>
      <c r="S1784" t="s">
        <v>187</v>
      </c>
      <c r="T1784" t="s">
        <v>8256</v>
      </c>
      <c r="U1784" t="s">
        <v>8257</v>
      </c>
      <c r="V1784" t="s">
        <v>439</v>
      </c>
      <c r="W1784" t="s">
        <v>186</v>
      </c>
      <c r="X1784" t="s">
        <v>187</v>
      </c>
      <c r="Y1784" t="s">
        <v>8258</v>
      </c>
      <c r="Z1784" t="s">
        <v>8259</v>
      </c>
      <c r="AA1784" t="s">
        <v>209</v>
      </c>
      <c r="AB1784" t="s">
        <v>187</v>
      </c>
      <c r="AC1784" t="s">
        <v>8260</v>
      </c>
      <c r="AD1784" t="s">
        <v>8005</v>
      </c>
    </row>
    <row r="1785" spans="1:30">
      <c r="A1785" t="s">
        <v>8261</v>
      </c>
      <c r="B1785" t="s">
        <v>8261</v>
      </c>
      <c r="C1785" s="3">
        <v>5.508437</v>
      </c>
      <c r="D1785" s="3">
        <v>165</v>
      </c>
      <c r="E1785" s="3">
        <v>11.852089</v>
      </c>
      <c r="F1785" s="3">
        <v>315</v>
      </c>
      <c r="G1785" s="3">
        <v>5.770676</v>
      </c>
      <c r="H1785" s="3">
        <v>186</v>
      </c>
      <c r="I1785" s="3">
        <v>1.565004</v>
      </c>
      <c r="J1785" s="3">
        <v>51</v>
      </c>
      <c r="K1785" s="3">
        <v>0.434058</v>
      </c>
      <c r="L1785" s="3">
        <v>16</v>
      </c>
      <c r="M1785" s="3">
        <v>2.059562</v>
      </c>
      <c r="N1785">
        <v>65</v>
      </c>
      <c r="O1785">
        <v>0.000129536893445629</v>
      </c>
      <c r="P1785">
        <v>-3.11953736020698</v>
      </c>
      <c r="Q1785" t="s">
        <v>131</v>
      </c>
      <c r="R1785" t="s">
        <v>136</v>
      </c>
      <c r="S1785" t="s">
        <v>136</v>
      </c>
      <c r="T1785" t="s">
        <v>7710</v>
      </c>
      <c r="U1785" t="s">
        <v>8262</v>
      </c>
      <c r="V1785" t="s">
        <v>2106</v>
      </c>
      <c r="W1785" t="s">
        <v>1174</v>
      </c>
      <c r="X1785" t="s">
        <v>1175</v>
      </c>
      <c r="Y1785" t="s">
        <v>8263</v>
      </c>
      <c r="Z1785" t="s">
        <v>136</v>
      </c>
      <c r="AA1785" t="s">
        <v>174</v>
      </c>
      <c r="AB1785" t="s">
        <v>171</v>
      </c>
      <c r="AC1785" t="s">
        <v>8264</v>
      </c>
      <c r="AD1785" t="s">
        <v>745</v>
      </c>
    </row>
    <row r="1786" spans="1:30">
      <c r="A1786" t="s">
        <v>8265</v>
      </c>
      <c r="B1786" t="s">
        <v>8265</v>
      </c>
      <c r="C1786" s="3">
        <v>0</v>
      </c>
      <c r="D1786" s="3">
        <v>0</v>
      </c>
      <c r="E1786" s="3">
        <v>0</v>
      </c>
      <c r="F1786" s="3">
        <v>0</v>
      </c>
      <c r="G1786" s="3">
        <v>0.093365</v>
      </c>
      <c r="H1786" s="3">
        <v>4</v>
      </c>
      <c r="I1786" s="3">
        <v>10.358073</v>
      </c>
      <c r="J1786" s="3">
        <v>448</v>
      </c>
      <c r="K1786" s="3">
        <v>7.000201</v>
      </c>
      <c r="L1786" s="3">
        <v>323</v>
      </c>
      <c r="M1786" s="3">
        <v>4.87185</v>
      </c>
      <c r="N1786">
        <v>203</v>
      </c>
      <c r="O1786" s="16">
        <v>2.18335996181756e-14</v>
      </c>
      <c r="P1786">
        <v>6.47956682929898</v>
      </c>
      <c r="Q1786" t="s">
        <v>157</v>
      </c>
      <c r="R1786" t="s">
        <v>136</v>
      </c>
      <c r="S1786" t="s">
        <v>136</v>
      </c>
      <c r="T1786" t="s">
        <v>136</v>
      </c>
      <c r="U1786" t="s">
        <v>8266</v>
      </c>
      <c r="V1786" t="s">
        <v>329</v>
      </c>
      <c r="W1786" t="s">
        <v>136</v>
      </c>
      <c r="X1786" t="s">
        <v>136</v>
      </c>
      <c r="Y1786" t="s">
        <v>1024</v>
      </c>
      <c r="Z1786" t="s">
        <v>8267</v>
      </c>
      <c r="AA1786" t="s">
        <v>164</v>
      </c>
      <c r="AB1786" t="s">
        <v>165</v>
      </c>
      <c r="AC1786" t="s">
        <v>8268</v>
      </c>
      <c r="AD1786" t="s">
        <v>136</v>
      </c>
    </row>
    <row r="1787" spans="1:30">
      <c r="A1787" t="s">
        <v>8269</v>
      </c>
      <c r="B1787" t="s">
        <v>8269</v>
      </c>
      <c r="C1787" s="3">
        <v>328.090179</v>
      </c>
      <c r="D1787" s="3">
        <v>31511</v>
      </c>
      <c r="E1787" s="3">
        <v>745.540527</v>
      </c>
      <c r="F1787" s="3">
        <v>63429</v>
      </c>
      <c r="G1787" s="3">
        <v>436.674988</v>
      </c>
      <c r="H1787" s="3">
        <v>44968</v>
      </c>
      <c r="I1787" s="3">
        <v>139.429367</v>
      </c>
      <c r="J1787" s="3">
        <v>14524</v>
      </c>
      <c r="K1787" s="3">
        <v>101.225975</v>
      </c>
      <c r="L1787" s="3">
        <v>11260</v>
      </c>
      <c r="M1787" s="3">
        <v>241.386124</v>
      </c>
      <c r="N1787">
        <v>24207</v>
      </c>
      <c r="O1787">
        <v>0.000824543087539471</v>
      </c>
      <c r="P1787">
        <v>-2.36462074694789</v>
      </c>
      <c r="Q1787" t="s">
        <v>131</v>
      </c>
      <c r="R1787" t="s">
        <v>170</v>
      </c>
      <c r="S1787" t="s">
        <v>171</v>
      </c>
      <c r="T1787" t="s">
        <v>8270</v>
      </c>
      <c r="U1787" t="s">
        <v>8271</v>
      </c>
      <c r="V1787" t="s">
        <v>2203</v>
      </c>
      <c r="W1787" t="s">
        <v>316</v>
      </c>
      <c r="X1787" t="s">
        <v>317</v>
      </c>
      <c r="Y1787" t="s">
        <v>8272</v>
      </c>
      <c r="Z1787" t="s">
        <v>8273</v>
      </c>
      <c r="AA1787" t="s">
        <v>3882</v>
      </c>
      <c r="AB1787" t="s">
        <v>317</v>
      </c>
      <c r="AC1787" t="s">
        <v>8274</v>
      </c>
      <c r="AD1787" t="s">
        <v>8275</v>
      </c>
    </row>
    <row r="1788" spans="1:30">
      <c r="A1788" t="s">
        <v>8276</v>
      </c>
      <c r="B1788" t="s">
        <v>136</v>
      </c>
      <c r="C1788" s="3">
        <v>0.242942</v>
      </c>
      <c r="D1788" s="3">
        <v>8</v>
      </c>
      <c r="E1788" s="3">
        <v>0</v>
      </c>
      <c r="F1788" s="3">
        <v>0</v>
      </c>
      <c r="G1788" s="3">
        <v>0.215514</v>
      </c>
      <c r="H1788" s="3">
        <v>7</v>
      </c>
      <c r="I1788" s="3">
        <v>14.704189</v>
      </c>
      <c r="J1788" s="3">
        <v>462</v>
      </c>
      <c r="K1788" s="3">
        <v>2.659874</v>
      </c>
      <c r="L1788" s="3">
        <v>90</v>
      </c>
      <c r="M1788" s="3">
        <v>2.316496</v>
      </c>
      <c r="N1788">
        <v>70</v>
      </c>
      <c r="O1788" s="16">
        <v>2.86532380594836e-5</v>
      </c>
      <c r="P1788">
        <v>4.17863498331537</v>
      </c>
      <c r="Q1788" t="s">
        <v>157</v>
      </c>
      <c r="R1788" t="s">
        <v>137</v>
      </c>
      <c r="S1788" t="s">
        <v>138</v>
      </c>
      <c r="T1788" t="s">
        <v>8277</v>
      </c>
      <c r="U1788" t="s">
        <v>8278</v>
      </c>
      <c r="V1788" t="s">
        <v>1310</v>
      </c>
      <c r="W1788" t="s">
        <v>137</v>
      </c>
      <c r="X1788" t="s">
        <v>138</v>
      </c>
      <c r="Y1788" t="s">
        <v>1311</v>
      </c>
      <c r="Z1788" t="s">
        <v>1312</v>
      </c>
      <c r="AA1788" t="s">
        <v>153</v>
      </c>
      <c r="AB1788" t="s">
        <v>138</v>
      </c>
      <c r="AC1788" t="s">
        <v>8279</v>
      </c>
      <c r="AD1788" t="s">
        <v>2177</v>
      </c>
    </row>
    <row r="1789" spans="1:30">
      <c r="A1789" t="s">
        <v>8280</v>
      </c>
      <c r="B1789" t="s">
        <v>8280</v>
      </c>
      <c r="C1789" s="3">
        <v>0.774649</v>
      </c>
      <c r="D1789" s="3">
        <v>57</v>
      </c>
      <c r="E1789" s="3">
        <v>0.958068</v>
      </c>
      <c r="F1789" s="3">
        <v>62</v>
      </c>
      <c r="G1789" s="3">
        <v>0.535893</v>
      </c>
      <c r="H1789" s="3">
        <v>42</v>
      </c>
      <c r="I1789" s="3">
        <v>4.603027</v>
      </c>
      <c r="J1789" s="3">
        <v>361</v>
      </c>
      <c r="K1789" s="3">
        <v>39.209545</v>
      </c>
      <c r="L1789" s="3">
        <v>3284</v>
      </c>
      <c r="M1789" s="3">
        <v>2.372501</v>
      </c>
      <c r="N1789">
        <v>180</v>
      </c>
      <c r="O1789">
        <v>0.0016902790062663</v>
      </c>
      <c r="P1789">
        <v>3.15484303758839</v>
      </c>
      <c r="Q1789" t="s">
        <v>157</v>
      </c>
      <c r="R1789" t="s">
        <v>136</v>
      </c>
      <c r="S1789" t="s">
        <v>136</v>
      </c>
      <c r="T1789" t="s">
        <v>815</v>
      </c>
      <c r="U1789" t="s">
        <v>8281</v>
      </c>
      <c r="V1789" t="s">
        <v>136</v>
      </c>
      <c r="W1789" t="s">
        <v>254</v>
      </c>
      <c r="X1789" t="s">
        <v>255</v>
      </c>
      <c r="Y1789" t="s">
        <v>4023</v>
      </c>
      <c r="Z1789" t="s">
        <v>8282</v>
      </c>
      <c r="AA1789" t="s">
        <v>164</v>
      </c>
      <c r="AB1789" t="s">
        <v>165</v>
      </c>
      <c r="AC1789" t="s">
        <v>8283</v>
      </c>
      <c r="AD1789" t="s">
        <v>281</v>
      </c>
    </row>
    <row r="1790" spans="1:30">
      <c r="A1790" t="s">
        <v>8284</v>
      </c>
      <c r="B1790" t="s">
        <v>8284</v>
      </c>
      <c r="C1790" s="3">
        <v>0.966143</v>
      </c>
      <c r="D1790" s="3">
        <v>69</v>
      </c>
      <c r="E1790" s="3">
        <v>0.062929</v>
      </c>
      <c r="F1790" s="3">
        <v>4</v>
      </c>
      <c r="G1790" s="3">
        <v>0.495667</v>
      </c>
      <c r="H1790" s="3">
        <v>38</v>
      </c>
      <c r="I1790" s="3">
        <v>5.506606</v>
      </c>
      <c r="J1790" s="3">
        <v>425</v>
      </c>
      <c r="K1790" s="3">
        <v>6.795889</v>
      </c>
      <c r="L1790" s="3">
        <v>560</v>
      </c>
      <c r="M1790" s="3">
        <v>4.797894</v>
      </c>
      <c r="N1790">
        <v>356</v>
      </c>
      <c r="O1790" s="16">
        <v>7.76854218123223e-5</v>
      </c>
      <c r="P1790">
        <v>2.86477862043037</v>
      </c>
      <c r="Q1790" t="s">
        <v>157</v>
      </c>
      <c r="R1790" t="s">
        <v>241</v>
      </c>
      <c r="S1790" t="s">
        <v>242</v>
      </c>
      <c r="T1790" t="s">
        <v>8285</v>
      </c>
      <c r="U1790" t="s">
        <v>8286</v>
      </c>
      <c r="V1790" t="s">
        <v>136</v>
      </c>
      <c r="W1790" t="s">
        <v>170</v>
      </c>
      <c r="X1790" t="s">
        <v>171</v>
      </c>
      <c r="Y1790" t="s">
        <v>246</v>
      </c>
      <c r="Z1790" t="s">
        <v>8205</v>
      </c>
      <c r="AA1790" t="s">
        <v>248</v>
      </c>
      <c r="AB1790" t="s">
        <v>242</v>
      </c>
      <c r="AC1790" t="s">
        <v>8287</v>
      </c>
      <c r="AD1790" t="s">
        <v>8288</v>
      </c>
    </row>
    <row r="1791" spans="1:30">
      <c r="A1791" t="s">
        <v>8289</v>
      </c>
      <c r="B1791" t="s">
        <v>8289</v>
      </c>
      <c r="C1791" s="3">
        <v>0.852215</v>
      </c>
      <c r="D1791" s="3">
        <v>30</v>
      </c>
      <c r="E1791" s="3">
        <v>4.255187</v>
      </c>
      <c r="F1791" s="3">
        <v>131</v>
      </c>
      <c r="G1791" s="3">
        <v>1.64442</v>
      </c>
      <c r="H1791" s="3">
        <v>61</v>
      </c>
      <c r="I1791" s="3">
        <v>0.70484</v>
      </c>
      <c r="J1791" s="3">
        <v>27</v>
      </c>
      <c r="K1791" s="3">
        <v>0.400302</v>
      </c>
      <c r="L1791" s="3">
        <v>17</v>
      </c>
      <c r="M1791" s="3">
        <v>0.631917</v>
      </c>
      <c r="N1791">
        <v>23</v>
      </c>
      <c r="O1791">
        <v>0.00432767677809172</v>
      </c>
      <c r="P1791">
        <v>-2.63093634733043</v>
      </c>
      <c r="Q1791" t="s">
        <v>131</v>
      </c>
      <c r="R1791" t="s">
        <v>136</v>
      </c>
      <c r="S1791" t="s">
        <v>136</v>
      </c>
      <c r="T1791" t="s">
        <v>8290</v>
      </c>
      <c r="U1791" t="s">
        <v>8291</v>
      </c>
      <c r="V1791" t="s">
        <v>136</v>
      </c>
      <c r="W1791" t="s">
        <v>254</v>
      </c>
      <c r="X1791" t="s">
        <v>255</v>
      </c>
      <c r="Y1791" t="s">
        <v>3652</v>
      </c>
      <c r="Z1791" t="s">
        <v>8292</v>
      </c>
      <c r="AA1791" t="s">
        <v>164</v>
      </c>
      <c r="AB1791" t="s">
        <v>165</v>
      </c>
      <c r="AC1791" t="s">
        <v>8293</v>
      </c>
      <c r="AD1791" t="s">
        <v>8294</v>
      </c>
    </row>
    <row r="1792" spans="1:30">
      <c r="A1792" t="s">
        <v>8295</v>
      </c>
      <c r="B1792" t="s">
        <v>8295</v>
      </c>
      <c r="C1792" s="3">
        <v>0.020042</v>
      </c>
      <c r="D1792" s="3">
        <v>2</v>
      </c>
      <c r="E1792" s="3">
        <v>0</v>
      </c>
      <c r="F1792" s="3">
        <v>0</v>
      </c>
      <c r="G1792" s="3">
        <v>0</v>
      </c>
      <c r="H1792" s="3">
        <v>0</v>
      </c>
      <c r="I1792" s="3">
        <v>0.381297</v>
      </c>
      <c r="J1792" s="3">
        <v>32</v>
      </c>
      <c r="K1792" s="3">
        <v>1.017392</v>
      </c>
      <c r="L1792" s="3">
        <v>89</v>
      </c>
      <c r="M1792" s="3">
        <v>0.388292</v>
      </c>
      <c r="N1792">
        <v>31</v>
      </c>
      <c r="O1792">
        <v>0.000181533042415136</v>
      </c>
      <c r="P1792">
        <v>4.44606767289689</v>
      </c>
      <c r="Q1792" t="s">
        <v>157</v>
      </c>
      <c r="R1792" t="s">
        <v>136</v>
      </c>
      <c r="S1792" t="s">
        <v>136</v>
      </c>
      <c r="T1792" t="s">
        <v>2251</v>
      </c>
      <c r="U1792" t="s">
        <v>136</v>
      </c>
      <c r="V1792" t="s">
        <v>136</v>
      </c>
      <c r="W1792" t="s">
        <v>136</v>
      </c>
      <c r="X1792" t="s">
        <v>136</v>
      </c>
      <c r="Y1792" t="s">
        <v>2252</v>
      </c>
      <c r="Z1792" t="s">
        <v>3676</v>
      </c>
      <c r="AA1792" t="s">
        <v>164</v>
      </c>
      <c r="AB1792" t="s">
        <v>165</v>
      </c>
      <c r="AC1792" t="s">
        <v>8296</v>
      </c>
      <c r="AD1792" t="s">
        <v>281</v>
      </c>
    </row>
    <row r="1793" spans="1:30">
      <c r="A1793" t="s">
        <v>8297</v>
      </c>
      <c r="B1793" t="s">
        <v>8297</v>
      </c>
      <c r="C1793" s="3">
        <v>26.297997</v>
      </c>
      <c r="D1793" s="3">
        <v>401</v>
      </c>
      <c r="E1793" s="3">
        <v>96.758308</v>
      </c>
      <c r="F1793" s="3">
        <v>1306</v>
      </c>
      <c r="G1793" s="3">
        <v>22.111755</v>
      </c>
      <c r="H1793" s="3">
        <v>362</v>
      </c>
      <c r="I1793" s="3">
        <v>7.997871</v>
      </c>
      <c r="J1793" s="3">
        <v>133</v>
      </c>
      <c r="K1793" s="3">
        <v>15.291474</v>
      </c>
      <c r="L1793" s="3">
        <v>270</v>
      </c>
      <c r="M1793" s="3">
        <v>7.971077</v>
      </c>
      <c r="N1793">
        <v>127</v>
      </c>
      <c r="O1793">
        <v>0.000706746112504237</v>
      </c>
      <c r="P1793">
        <v>-2.93074519888873</v>
      </c>
      <c r="Q1793" t="s">
        <v>131</v>
      </c>
      <c r="R1793" t="s">
        <v>136</v>
      </c>
      <c r="S1793" t="s">
        <v>136</v>
      </c>
      <c r="T1793" t="s">
        <v>8298</v>
      </c>
      <c r="U1793" t="s">
        <v>136</v>
      </c>
      <c r="V1793" t="s">
        <v>136</v>
      </c>
      <c r="W1793" t="s">
        <v>136</v>
      </c>
      <c r="X1793" t="s">
        <v>136</v>
      </c>
      <c r="Y1793" t="s">
        <v>2882</v>
      </c>
      <c r="Z1793" t="s">
        <v>3275</v>
      </c>
      <c r="AA1793" t="s">
        <v>164</v>
      </c>
      <c r="AB1793" t="s">
        <v>165</v>
      </c>
      <c r="AC1793" t="s">
        <v>8299</v>
      </c>
      <c r="AD1793" t="s">
        <v>8300</v>
      </c>
    </row>
    <row r="1794" spans="1:30">
      <c r="A1794" t="s">
        <v>8301</v>
      </c>
      <c r="B1794" t="s">
        <v>8301</v>
      </c>
      <c r="C1794" s="3">
        <v>0.673291</v>
      </c>
      <c r="D1794" s="3">
        <v>53</v>
      </c>
      <c r="E1794" s="3">
        <v>0.116411</v>
      </c>
      <c r="F1794" s="3">
        <v>8</v>
      </c>
      <c r="G1794" s="3">
        <v>0.299913</v>
      </c>
      <c r="H1794" s="3">
        <v>25</v>
      </c>
      <c r="I1794" s="3">
        <v>8.69704</v>
      </c>
      <c r="J1794" s="3">
        <v>732</v>
      </c>
      <c r="K1794" s="3">
        <v>6.399768</v>
      </c>
      <c r="L1794" s="3">
        <v>576</v>
      </c>
      <c r="M1794" s="3">
        <v>2.994607</v>
      </c>
      <c r="N1794">
        <v>243</v>
      </c>
      <c r="O1794" s="16">
        <v>2.72851282121307e-7</v>
      </c>
      <c r="P1794">
        <v>3.3412004018922</v>
      </c>
      <c r="Q1794" t="s">
        <v>157</v>
      </c>
      <c r="R1794" t="s">
        <v>136</v>
      </c>
      <c r="S1794" t="s">
        <v>136</v>
      </c>
      <c r="T1794" t="s">
        <v>2110</v>
      </c>
      <c r="U1794" t="s">
        <v>136</v>
      </c>
      <c r="V1794" t="s">
        <v>136</v>
      </c>
      <c r="W1794" t="s">
        <v>136</v>
      </c>
      <c r="X1794" t="s">
        <v>136</v>
      </c>
      <c r="Y1794" t="s">
        <v>1815</v>
      </c>
      <c r="Z1794" t="s">
        <v>8302</v>
      </c>
      <c r="AA1794" t="s">
        <v>164</v>
      </c>
      <c r="AB1794" t="s">
        <v>165</v>
      </c>
      <c r="AC1794" t="s">
        <v>8303</v>
      </c>
      <c r="AD1794" t="s">
        <v>2113</v>
      </c>
    </row>
    <row r="1795" spans="1:30">
      <c r="A1795" t="s">
        <v>8304</v>
      </c>
      <c r="B1795" t="s">
        <v>8304</v>
      </c>
      <c r="C1795" s="3">
        <v>0</v>
      </c>
      <c r="D1795" s="3">
        <v>0</v>
      </c>
      <c r="E1795" s="2">
        <v>0.055127</v>
      </c>
      <c r="F1795" s="3">
        <v>3</v>
      </c>
      <c r="G1795" s="2">
        <v>0.055226</v>
      </c>
      <c r="H1795" s="3">
        <v>3</v>
      </c>
      <c r="I1795" s="2">
        <v>2.05454</v>
      </c>
      <c r="J1795" s="3">
        <v>103</v>
      </c>
      <c r="K1795" s="2">
        <v>2.282597</v>
      </c>
      <c r="L1795" s="3">
        <v>136</v>
      </c>
      <c r="M1795" s="2">
        <v>1.795979</v>
      </c>
      <c r="N1795">
        <v>80</v>
      </c>
      <c r="O1795" s="16">
        <v>2.1343656680915e-6</v>
      </c>
      <c r="P1795">
        <v>4.39677745859554</v>
      </c>
      <c r="Q1795" t="s">
        <v>157</v>
      </c>
      <c r="R1795" t="s">
        <v>232</v>
      </c>
      <c r="S1795" t="s">
        <v>233</v>
      </c>
      <c r="T1795" t="s">
        <v>8305</v>
      </c>
      <c r="U1795" t="s">
        <v>8306</v>
      </c>
      <c r="V1795" t="s">
        <v>2939</v>
      </c>
      <c r="W1795" t="s">
        <v>136</v>
      </c>
      <c r="X1795" t="s">
        <v>136</v>
      </c>
      <c r="Y1795" t="s">
        <v>1261</v>
      </c>
      <c r="Z1795" t="s">
        <v>8307</v>
      </c>
      <c r="AA1795" t="s">
        <v>237</v>
      </c>
      <c r="AB1795" t="s">
        <v>233</v>
      </c>
      <c r="AC1795" t="s">
        <v>175</v>
      </c>
      <c r="AD1795" t="s">
        <v>8308</v>
      </c>
    </row>
    <row r="1796" spans="1:30">
      <c r="A1796" t="s">
        <v>8309</v>
      </c>
      <c r="B1796" t="s">
        <v>8309</v>
      </c>
      <c r="C1796" s="3">
        <v>0.403488</v>
      </c>
      <c r="D1796" s="3">
        <v>7</v>
      </c>
      <c r="E1796" s="3">
        <v>0</v>
      </c>
      <c r="F1796" s="3">
        <v>0</v>
      </c>
      <c r="G1796" s="3">
        <v>0.602861</v>
      </c>
      <c r="H1796" s="3">
        <v>10</v>
      </c>
      <c r="I1796" s="3">
        <v>19.19665</v>
      </c>
      <c r="J1796" s="3">
        <v>313</v>
      </c>
      <c r="K1796" s="3">
        <v>9.210915</v>
      </c>
      <c r="L1796" s="3">
        <v>160</v>
      </c>
      <c r="M1796" s="3">
        <v>13.838699</v>
      </c>
      <c r="N1796">
        <v>217</v>
      </c>
      <c r="O1796" s="16">
        <v>1.98715736411087e-9</v>
      </c>
      <c r="P1796">
        <v>4.42187055661837</v>
      </c>
      <c r="Q1796" t="s">
        <v>157</v>
      </c>
      <c r="R1796" t="s">
        <v>136</v>
      </c>
      <c r="S1796" t="s">
        <v>136</v>
      </c>
      <c r="T1796" t="s">
        <v>136</v>
      </c>
      <c r="U1796" t="s">
        <v>136</v>
      </c>
      <c r="V1796" t="s">
        <v>136</v>
      </c>
      <c r="W1796" t="s">
        <v>136</v>
      </c>
      <c r="X1796" t="s">
        <v>136</v>
      </c>
      <c r="Y1796" t="s">
        <v>136</v>
      </c>
      <c r="Z1796" t="s">
        <v>136</v>
      </c>
      <c r="AA1796" t="s">
        <v>164</v>
      </c>
      <c r="AB1796" t="s">
        <v>165</v>
      </c>
      <c r="AC1796" t="s">
        <v>8310</v>
      </c>
      <c r="AD1796" t="s">
        <v>136</v>
      </c>
    </row>
    <row r="1797" spans="1:30">
      <c r="A1797" t="s">
        <v>8311</v>
      </c>
      <c r="B1797" t="s">
        <v>8311</v>
      </c>
      <c r="C1797" s="3">
        <v>0.306727</v>
      </c>
      <c r="D1797" s="3">
        <v>20</v>
      </c>
      <c r="E1797" s="3">
        <v>0.099504</v>
      </c>
      <c r="F1797" s="3">
        <v>6</v>
      </c>
      <c r="G1797" s="3">
        <v>0.215652</v>
      </c>
      <c r="H1797" s="3">
        <v>15</v>
      </c>
      <c r="I1797" s="3">
        <v>1.319286</v>
      </c>
      <c r="J1797" s="3">
        <v>92</v>
      </c>
      <c r="K1797" s="3">
        <v>4.673229</v>
      </c>
      <c r="L1797" s="3">
        <v>346</v>
      </c>
      <c r="M1797" s="3">
        <v>0.819282</v>
      </c>
      <c r="N1797">
        <v>55</v>
      </c>
      <c r="O1797">
        <v>0.00226704635022109</v>
      </c>
      <c r="P1797">
        <v>2.63344447264329</v>
      </c>
      <c r="Q1797" t="s">
        <v>157</v>
      </c>
      <c r="R1797" t="s">
        <v>136</v>
      </c>
      <c r="S1797" t="s">
        <v>136</v>
      </c>
      <c r="T1797" t="s">
        <v>815</v>
      </c>
      <c r="U1797" t="s">
        <v>8312</v>
      </c>
      <c r="V1797" t="s">
        <v>1938</v>
      </c>
      <c r="W1797" t="s">
        <v>1427</v>
      </c>
      <c r="X1797" t="s">
        <v>538</v>
      </c>
      <c r="Y1797" t="s">
        <v>5995</v>
      </c>
      <c r="Z1797" t="s">
        <v>8313</v>
      </c>
      <c r="AA1797" t="s">
        <v>164</v>
      </c>
      <c r="AB1797" t="s">
        <v>165</v>
      </c>
      <c r="AC1797" t="s">
        <v>8314</v>
      </c>
      <c r="AD1797" t="s">
        <v>281</v>
      </c>
    </row>
    <row r="1798" spans="1:30">
      <c r="A1798" t="s">
        <v>8315</v>
      </c>
      <c r="B1798" t="s">
        <v>8315</v>
      </c>
      <c r="C1798" s="3">
        <v>1.321434</v>
      </c>
      <c r="D1798" s="3">
        <v>98</v>
      </c>
      <c r="E1798" s="3">
        <v>0.283498</v>
      </c>
      <c r="F1798" s="3">
        <v>19</v>
      </c>
      <c r="G1798" s="3">
        <v>2.675411</v>
      </c>
      <c r="H1798" s="3">
        <v>212</v>
      </c>
      <c r="I1798" s="3">
        <v>0.400287</v>
      </c>
      <c r="J1798" s="3">
        <v>32</v>
      </c>
      <c r="K1798" s="3">
        <v>0.136814</v>
      </c>
      <c r="L1798" s="3">
        <v>12</v>
      </c>
      <c r="M1798" s="3">
        <v>0.370965</v>
      </c>
      <c r="N1798">
        <v>29</v>
      </c>
      <c r="O1798">
        <v>0.00249824928396008</v>
      </c>
      <c r="P1798">
        <v>-2.52391437011993</v>
      </c>
      <c r="Q1798" t="s">
        <v>131</v>
      </c>
      <c r="R1798" t="s">
        <v>136</v>
      </c>
      <c r="S1798" t="s">
        <v>136</v>
      </c>
      <c r="T1798" t="s">
        <v>168</v>
      </c>
      <c r="U1798" t="s">
        <v>8316</v>
      </c>
      <c r="V1798" t="s">
        <v>136</v>
      </c>
      <c r="W1798" t="s">
        <v>137</v>
      </c>
      <c r="X1798" t="s">
        <v>138</v>
      </c>
      <c r="Y1798" t="s">
        <v>663</v>
      </c>
      <c r="Z1798" t="s">
        <v>8317</v>
      </c>
      <c r="AA1798" t="s">
        <v>153</v>
      </c>
      <c r="AB1798" t="s">
        <v>138</v>
      </c>
      <c r="AC1798" t="s">
        <v>8318</v>
      </c>
      <c r="AD1798" t="s">
        <v>176</v>
      </c>
    </row>
    <row r="1799" spans="1:30">
      <c r="A1799" t="s">
        <v>8319</v>
      </c>
      <c r="B1799" t="s">
        <v>8319</v>
      </c>
      <c r="C1799" s="3">
        <v>0.399986</v>
      </c>
      <c r="D1799" s="3">
        <v>12</v>
      </c>
      <c r="E1799" s="3">
        <v>0.321778</v>
      </c>
      <c r="F1799" s="3">
        <v>9</v>
      </c>
      <c r="G1799" s="3">
        <v>0.280234</v>
      </c>
      <c r="H1799" s="3">
        <v>9</v>
      </c>
      <c r="I1799" s="3">
        <v>5.093255</v>
      </c>
      <c r="J1799" s="3">
        <v>156</v>
      </c>
      <c r="K1799" s="3">
        <v>10.314099</v>
      </c>
      <c r="L1799" s="3">
        <v>336</v>
      </c>
      <c r="M1799" s="3">
        <v>1.322594</v>
      </c>
      <c r="N1799">
        <v>39</v>
      </c>
      <c r="O1799">
        <v>0.000705487678102255</v>
      </c>
      <c r="P1799">
        <v>2.97332531506972</v>
      </c>
      <c r="Q1799" t="s">
        <v>157</v>
      </c>
      <c r="R1799" t="s">
        <v>136</v>
      </c>
      <c r="S1799" t="s">
        <v>136</v>
      </c>
      <c r="T1799" t="s">
        <v>136</v>
      </c>
      <c r="U1799" t="s">
        <v>136</v>
      </c>
      <c r="V1799" t="s">
        <v>136</v>
      </c>
      <c r="W1799" t="s">
        <v>136</v>
      </c>
      <c r="X1799" t="s">
        <v>136</v>
      </c>
      <c r="Y1799" t="s">
        <v>3045</v>
      </c>
      <c r="Z1799" t="s">
        <v>136</v>
      </c>
      <c r="AA1799" t="s">
        <v>164</v>
      </c>
      <c r="AB1799" t="s">
        <v>165</v>
      </c>
      <c r="AC1799" t="s">
        <v>8320</v>
      </c>
      <c r="AD1799" t="s">
        <v>136</v>
      </c>
    </row>
    <row r="1800" spans="1:30">
      <c r="A1800" t="s">
        <v>8321</v>
      </c>
      <c r="B1800" t="s">
        <v>8321</v>
      </c>
      <c r="C1800" s="3">
        <v>1.876283</v>
      </c>
      <c r="D1800" s="3">
        <v>94</v>
      </c>
      <c r="E1800" s="3">
        <v>0.418322</v>
      </c>
      <c r="F1800" s="3">
        <v>19</v>
      </c>
      <c r="G1800" s="3">
        <v>1.613047</v>
      </c>
      <c r="H1800" s="3">
        <v>86</v>
      </c>
      <c r="I1800" s="3">
        <v>8.773459</v>
      </c>
      <c r="J1800" s="3">
        <v>472</v>
      </c>
      <c r="K1800" s="3">
        <v>13.96954</v>
      </c>
      <c r="L1800" s="3">
        <v>803</v>
      </c>
      <c r="M1800" s="3">
        <v>3.632619</v>
      </c>
      <c r="N1800">
        <v>189</v>
      </c>
      <c r="O1800">
        <v>0.00220737362038602</v>
      </c>
      <c r="P1800">
        <v>2.113376005315</v>
      </c>
      <c r="Q1800" t="s">
        <v>157</v>
      </c>
      <c r="R1800" t="s">
        <v>136</v>
      </c>
      <c r="S1800" t="s">
        <v>136</v>
      </c>
      <c r="T1800" t="s">
        <v>168</v>
      </c>
      <c r="U1800" t="s">
        <v>8322</v>
      </c>
      <c r="V1800" t="s">
        <v>136</v>
      </c>
      <c r="W1800" t="s">
        <v>399</v>
      </c>
      <c r="X1800" t="s">
        <v>342</v>
      </c>
      <c r="Y1800" t="s">
        <v>8323</v>
      </c>
      <c r="Z1800" t="s">
        <v>8324</v>
      </c>
      <c r="AA1800" t="s">
        <v>85</v>
      </c>
      <c r="AB1800" t="s">
        <v>342</v>
      </c>
      <c r="AC1800" t="s">
        <v>8325</v>
      </c>
      <c r="AD1800" t="s">
        <v>176</v>
      </c>
    </row>
    <row r="1801" spans="1:30">
      <c r="A1801" t="s">
        <v>8326</v>
      </c>
      <c r="B1801" t="s">
        <v>8326</v>
      </c>
      <c r="C1801" s="3">
        <v>0.076687</v>
      </c>
      <c r="D1801" s="3">
        <v>3</v>
      </c>
      <c r="E1801" s="3">
        <v>0.122541</v>
      </c>
      <c r="F1801" s="3">
        <v>4</v>
      </c>
      <c r="G1801" s="3">
        <v>0</v>
      </c>
      <c r="H1801" s="3">
        <v>0</v>
      </c>
      <c r="I1801" s="3">
        <v>1.395627</v>
      </c>
      <c r="J1801" s="3">
        <v>56</v>
      </c>
      <c r="K1801" s="3">
        <v>2.355967</v>
      </c>
      <c r="L1801" s="3">
        <v>100</v>
      </c>
      <c r="M1801" s="3">
        <v>1.110103</v>
      </c>
      <c r="N1801">
        <v>43</v>
      </c>
      <c r="O1801">
        <v>0.00160160180852033</v>
      </c>
      <c r="P1801">
        <v>3.30758480285047</v>
      </c>
      <c r="Q1801" t="s">
        <v>157</v>
      </c>
      <c r="R1801" t="s">
        <v>136</v>
      </c>
      <c r="S1801" t="s">
        <v>136</v>
      </c>
      <c r="T1801" t="s">
        <v>136</v>
      </c>
      <c r="U1801" t="s">
        <v>136</v>
      </c>
      <c r="V1801" t="s">
        <v>136</v>
      </c>
      <c r="W1801" t="s">
        <v>136</v>
      </c>
      <c r="X1801" t="s">
        <v>136</v>
      </c>
      <c r="Y1801" t="s">
        <v>136</v>
      </c>
      <c r="Z1801" t="s">
        <v>136</v>
      </c>
      <c r="AA1801" t="s">
        <v>164</v>
      </c>
      <c r="AB1801" t="s">
        <v>165</v>
      </c>
      <c r="AC1801" t="s">
        <v>8327</v>
      </c>
      <c r="AD1801" t="s">
        <v>136</v>
      </c>
    </row>
    <row r="1802" spans="1:30">
      <c r="A1802" t="s">
        <v>8328</v>
      </c>
      <c r="B1802" t="s">
        <v>8328</v>
      </c>
      <c r="C1802" s="3">
        <v>0.142975</v>
      </c>
      <c r="D1802" s="3">
        <v>8</v>
      </c>
      <c r="E1802" s="3">
        <v>0.154024</v>
      </c>
      <c r="F1802" s="3">
        <v>7</v>
      </c>
      <c r="G1802" s="3">
        <v>0.190243</v>
      </c>
      <c r="H1802" s="3">
        <v>10</v>
      </c>
      <c r="I1802" s="3">
        <v>7.612083</v>
      </c>
      <c r="J1802" s="3">
        <v>405</v>
      </c>
      <c r="K1802" s="3">
        <v>30.476427</v>
      </c>
      <c r="L1802" s="3">
        <v>1729</v>
      </c>
      <c r="M1802" s="3">
        <v>1.405193</v>
      </c>
      <c r="N1802">
        <v>72</v>
      </c>
      <c r="O1802" s="16">
        <v>2.29683991602711e-7</v>
      </c>
      <c r="P1802">
        <v>4.94522663073183</v>
      </c>
      <c r="Q1802" t="s">
        <v>157</v>
      </c>
      <c r="R1802" t="s">
        <v>136</v>
      </c>
      <c r="S1802" t="s">
        <v>136</v>
      </c>
      <c r="T1802" t="s">
        <v>3741</v>
      </c>
      <c r="U1802" t="s">
        <v>136</v>
      </c>
      <c r="V1802" t="s">
        <v>136</v>
      </c>
      <c r="W1802" t="s">
        <v>305</v>
      </c>
      <c r="X1802" t="s">
        <v>142</v>
      </c>
      <c r="Y1802" t="s">
        <v>8329</v>
      </c>
      <c r="Z1802" t="s">
        <v>8330</v>
      </c>
      <c r="AA1802" t="s">
        <v>141</v>
      </c>
      <c r="AB1802" t="s">
        <v>142</v>
      </c>
      <c r="AC1802" t="s">
        <v>8331</v>
      </c>
      <c r="AD1802" t="s">
        <v>1649</v>
      </c>
    </row>
    <row r="1803" spans="1:30">
      <c r="A1803" t="s">
        <v>8332</v>
      </c>
      <c r="B1803" t="s">
        <v>8332</v>
      </c>
      <c r="C1803" s="3">
        <v>3.137702</v>
      </c>
      <c r="D1803" s="3">
        <v>225</v>
      </c>
      <c r="E1803" s="3">
        <v>9.534385</v>
      </c>
      <c r="F1803" s="3">
        <v>604</v>
      </c>
      <c r="G1803" s="3">
        <v>1.287724</v>
      </c>
      <c r="H1803" s="3">
        <v>99</v>
      </c>
      <c r="I1803" s="3">
        <v>0.037938</v>
      </c>
      <c r="J1803" s="3">
        <v>3</v>
      </c>
      <c r="K1803" s="3">
        <v>0.121485</v>
      </c>
      <c r="L1803" s="3">
        <v>11</v>
      </c>
      <c r="M1803" s="3">
        <v>0</v>
      </c>
      <c r="N1803">
        <v>0</v>
      </c>
      <c r="O1803" s="16">
        <v>7.0636315164773e-9</v>
      </c>
      <c r="P1803">
        <v>-6.18430659936771</v>
      </c>
      <c r="Q1803" t="s">
        <v>131</v>
      </c>
      <c r="R1803" t="s">
        <v>170</v>
      </c>
      <c r="S1803" t="s">
        <v>171</v>
      </c>
      <c r="T1803" t="s">
        <v>507</v>
      </c>
      <c r="U1803" t="s">
        <v>8333</v>
      </c>
      <c r="V1803" t="s">
        <v>136</v>
      </c>
      <c r="W1803" t="s">
        <v>136</v>
      </c>
      <c r="X1803" t="s">
        <v>136</v>
      </c>
      <c r="Y1803" t="s">
        <v>1593</v>
      </c>
      <c r="Z1803" t="s">
        <v>8334</v>
      </c>
      <c r="AA1803" t="s">
        <v>174</v>
      </c>
      <c r="AB1803" t="s">
        <v>171</v>
      </c>
      <c r="AC1803" t="s">
        <v>8335</v>
      </c>
      <c r="AD1803" t="s">
        <v>512</v>
      </c>
    </row>
    <row r="1804" spans="1:30">
      <c r="A1804" t="s">
        <v>8336</v>
      </c>
      <c r="B1804" t="s">
        <v>8336</v>
      </c>
      <c r="C1804" s="3">
        <v>3.981367</v>
      </c>
      <c r="D1804" s="3">
        <v>93</v>
      </c>
      <c r="E1804" s="3">
        <v>14.770967</v>
      </c>
      <c r="F1804" s="3">
        <v>305</v>
      </c>
      <c r="G1804" s="3">
        <v>4.626655</v>
      </c>
      <c r="H1804" s="3">
        <v>116</v>
      </c>
      <c r="I1804" s="3">
        <v>0.222193</v>
      </c>
      <c r="J1804" s="3">
        <v>6</v>
      </c>
      <c r="K1804" s="3">
        <v>0</v>
      </c>
      <c r="L1804" s="3">
        <v>0</v>
      </c>
      <c r="M1804" s="3">
        <v>0.180383</v>
      </c>
      <c r="N1804">
        <v>5</v>
      </c>
      <c r="O1804" s="16">
        <v>5.97670891971769e-9</v>
      </c>
      <c r="P1804">
        <v>-5.82353262232364</v>
      </c>
      <c r="Q1804" t="s">
        <v>131</v>
      </c>
      <c r="R1804" t="s">
        <v>136</v>
      </c>
      <c r="S1804" t="s">
        <v>136</v>
      </c>
      <c r="T1804" t="s">
        <v>168</v>
      </c>
      <c r="U1804" t="s">
        <v>136</v>
      </c>
      <c r="V1804" t="s">
        <v>136</v>
      </c>
      <c r="W1804" t="s">
        <v>136</v>
      </c>
      <c r="X1804" t="s">
        <v>136</v>
      </c>
      <c r="Y1804" t="s">
        <v>378</v>
      </c>
      <c r="Z1804" t="s">
        <v>136</v>
      </c>
      <c r="AA1804" t="s">
        <v>164</v>
      </c>
      <c r="AB1804" t="s">
        <v>165</v>
      </c>
      <c r="AC1804" t="s">
        <v>8337</v>
      </c>
      <c r="AD1804" t="s">
        <v>176</v>
      </c>
    </row>
    <row r="1805" spans="1:30">
      <c r="A1805" t="s">
        <v>8338</v>
      </c>
      <c r="B1805" t="s">
        <v>8338</v>
      </c>
      <c r="C1805" s="3">
        <v>3.290139</v>
      </c>
      <c r="D1805" s="3">
        <v>135</v>
      </c>
      <c r="E1805" s="3">
        <v>41.1544</v>
      </c>
      <c r="F1805" s="3">
        <v>1488</v>
      </c>
      <c r="G1805" s="3">
        <v>10.268886</v>
      </c>
      <c r="H1805" s="3">
        <v>450</v>
      </c>
      <c r="I1805" s="3">
        <v>0.831665</v>
      </c>
      <c r="J1805" s="3">
        <v>37</v>
      </c>
      <c r="K1805" s="3">
        <v>0.386378</v>
      </c>
      <c r="L1805" s="3">
        <v>19</v>
      </c>
      <c r="M1805" s="3">
        <v>1.380596</v>
      </c>
      <c r="N1805">
        <v>59</v>
      </c>
      <c r="O1805" s="16">
        <v>1.19097826767663e-6</v>
      </c>
      <c r="P1805">
        <v>-4.78578863399636</v>
      </c>
      <c r="Q1805" t="s">
        <v>131</v>
      </c>
      <c r="R1805" t="s">
        <v>170</v>
      </c>
      <c r="S1805" t="s">
        <v>171</v>
      </c>
      <c r="T1805" t="s">
        <v>5871</v>
      </c>
      <c r="U1805" t="s">
        <v>8339</v>
      </c>
      <c r="V1805" t="s">
        <v>136</v>
      </c>
      <c r="W1805" t="s">
        <v>170</v>
      </c>
      <c r="X1805" t="s">
        <v>171</v>
      </c>
      <c r="Y1805" t="s">
        <v>6834</v>
      </c>
      <c r="Z1805" t="s">
        <v>8340</v>
      </c>
      <c r="AA1805" t="s">
        <v>174</v>
      </c>
      <c r="AB1805" t="s">
        <v>171</v>
      </c>
      <c r="AC1805" t="s">
        <v>8341</v>
      </c>
      <c r="AD1805" t="s">
        <v>512</v>
      </c>
    </row>
    <row r="1806" spans="1:30">
      <c r="A1806" t="s">
        <v>8342</v>
      </c>
      <c r="B1806" t="s">
        <v>8342</v>
      </c>
      <c r="C1806" s="3">
        <v>10.874983</v>
      </c>
      <c r="D1806" s="3">
        <v>617</v>
      </c>
      <c r="E1806" s="3">
        <v>3.078255</v>
      </c>
      <c r="F1806" s="3">
        <v>155</v>
      </c>
      <c r="G1806" s="3">
        <v>24.775871</v>
      </c>
      <c r="H1806" s="3">
        <v>1506</v>
      </c>
      <c r="I1806" s="3">
        <v>0.228905</v>
      </c>
      <c r="J1806" s="3">
        <v>15</v>
      </c>
      <c r="K1806" s="3">
        <v>3.073193</v>
      </c>
      <c r="L1806" s="3">
        <v>202</v>
      </c>
      <c r="M1806" s="3">
        <v>0.266511</v>
      </c>
      <c r="N1806">
        <v>16</v>
      </c>
      <c r="O1806">
        <v>0.000780762003444036</v>
      </c>
      <c r="P1806">
        <v>-3.42636035423734</v>
      </c>
      <c r="Q1806" t="s">
        <v>131</v>
      </c>
      <c r="R1806" t="s">
        <v>254</v>
      </c>
      <c r="S1806" t="s">
        <v>255</v>
      </c>
      <c r="T1806" t="s">
        <v>3329</v>
      </c>
      <c r="U1806" t="s">
        <v>136</v>
      </c>
      <c r="V1806" t="s">
        <v>136</v>
      </c>
      <c r="W1806" t="s">
        <v>136</v>
      </c>
      <c r="X1806" t="s">
        <v>136</v>
      </c>
      <c r="Y1806" t="s">
        <v>1062</v>
      </c>
      <c r="Z1806" t="s">
        <v>1063</v>
      </c>
      <c r="AA1806" t="s">
        <v>164</v>
      </c>
      <c r="AB1806" t="s">
        <v>165</v>
      </c>
      <c r="AC1806" t="s">
        <v>6055</v>
      </c>
      <c r="AD1806" t="s">
        <v>3334</v>
      </c>
    </row>
    <row r="1807" spans="1:30">
      <c r="A1807" t="s">
        <v>8343</v>
      </c>
      <c r="B1807" t="s">
        <v>8343</v>
      </c>
      <c r="C1807" s="3">
        <v>18.431852</v>
      </c>
      <c r="D1807" s="3">
        <v>138</v>
      </c>
      <c r="E1807" s="3">
        <v>28.724661</v>
      </c>
      <c r="F1807" s="3">
        <v>190</v>
      </c>
      <c r="G1807" s="3">
        <v>20.29825</v>
      </c>
      <c r="H1807" s="3">
        <v>163</v>
      </c>
      <c r="I1807" s="3">
        <v>16.07885</v>
      </c>
      <c r="J1807" s="3">
        <v>130</v>
      </c>
      <c r="K1807" s="3">
        <v>3.558835</v>
      </c>
      <c r="L1807" s="3">
        <v>31</v>
      </c>
      <c r="M1807" s="3">
        <v>5.142859</v>
      </c>
      <c r="N1807">
        <v>41</v>
      </c>
      <c r="O1807">
        <v>0.00606552743055427</v>
      </c>
      <c r="P1807">
        <v>-2.1424736990286</v>
      </c>
      <c r="Q1807" t="s">
        <v>131</v>
      </c>
      <c r="R1807" t="s">
        <v>136</v>
      </c>
      <c r="S1807" t="s">
        <v>136</v>
      </c>
      <c r="T1807" t="s">
        <v>136</v>
      </c>
      <c r="U1807" t="s">
        <v>136</v>
      </c>
      <c r="V1807" t="s">
        <v>136</v>
      </c>
      <c r="W1807" t="s">
        <v>136</v>
      </c>
      <c r="X1807" t="s">
        <v>136</v>
      </c>
      <c r="Y1807" t="s">
        <v>1492</v>
      </c>
      <c r="Z1807" t="s">
        <v>3640</v>
      </c>
      <c r="AA1807" t="s">
        <v>164</v>
      </c>
      <c r="AB1807" t="s">
        <v>165</v>
      </c>
      <c r="AC1807" t="s">
        <v>8344</v>
      </c>
      <c r="AD1807" t="s">
        <v>136</v>
      </c>
    </row>
    <row r="1808" spans="1:30">
      <c r="A1808" t="s">
        <v>8345</v>
      </c>
      <c r="B1808" t="s">
        <v>8345</v>
      </c>
      <c r="C1808" s="3">
        <v>1.708142</v>
      </c>
      <c r="D1808" s="3">
        <v>259</v>
      </c>
      <c r="E1808" s="3">
        <v>0.742071</v>
      </c>
      <c r="F1808" s="3">
        <v>100</v>
      </c>
      <c r="G1808" s="3">
        <v>1.365826</v>
      </c>
      <c r="H1808" s="3">
        <v>222</v>
      </c>
      <c r="I1808" s="3">
        <v>10.184416</v>
      </c>
      <c r="J1808" s="3">
        <v>1672</v>
      </c>
      <c r="K1808" s="3">
        <v>18.304516</v>
      </c>
      <c r="L1808" s="3">
        <v>3208</v>
      </c>
      <c r="M1808" s="3">
        <v>5.587951</v>
      </c>
      <c r="N1808">
        <v>883</v>
      </c>
      <c r="O1808" s="16">
        <v>9.01041652670996e-6</v>
      </c>
      <c r="P1808">
        <v>2.4792853456991</v>
      </c>
      <c r="Q1808" t="s">
        <v>157</v>
      </c>
      <c r="R1808" t="s">
        <v>136</v>
      </c>
      <c r="S1808" t="s">
        <v>136</v>
      </c>
      <c r="T1808" t="s">
        <v>8346</v>
      </c>
      <c r="U1808" t="s">
        <v>8347</v>
      </c>
      <c r="V1808" t="s">
        <v>2106</v>
      </c>
      <c r="W1808" t="s">
        <v>241</v>
      </c>
      <c r="X1808" t="s">
        <v>242</v>
      </c>
      <c r="Y1808" t="s">
        <v>8348</v>
      </c>
      <c r="Z1808" t="s">
        <v>8349</v>
      </c>
      <c r="AA1808" t="s">
        <v>174</v>
      </c>
      <c r="AB1808" t="s">
        <v>171</v>
      </c>
      <c r="AC1808" t="s">
        <v>8350</v>
      </c>
      <c r="AD1808" t="s">
        <v>8351</v>
      </c>
    </row>
    <row r="1809" spans="1:30">
      <c r="A1809" t="s">
        <v>8352</v>
      </c>
      <c r="B1809" t="s">
        <v>8352</v>
      </c>
      <c r="C1809" s="3">
        <v>33.916561</v>
      </c>
      <c r="D1809" s="3">
        <v>2073</v>
      </c>
      <c r="E1809" s="3">
        <v>62.856094</v>
      </c>
      <c r="F1809" s="3">
        <v>3403</v>
      </c>
      <c r="G1809" s="3">
        <v>38.836815</v>
      </c>
      <c r="H1809" s="3">
        <v>2545</v>
      </c>
      <c r="I1809" s="3">
        <v>6.659623</v>
      </c>
      <c r="J1809" s="3">
        <v>442</v>
      </c>
      <c r="K1809" s="3">
        <v>7.528238</v>
      </c>
      <c r="L1809" s="3">
        <v>533</v>
      </c>
      <c r="M1809" s="3">
        <v>17.898302</v>
      </c>
      <c r="N1809">
        <v>1142</v>
      </c>
      <c r="O1809">
        <v>0.000115079302090418</v>
      </c>
      <c r="P1809">
        <v>-2.73091960733614</v>
      </c>
      <c r="Q1809" t="s">
        <v>131</v>
      </c>
      <c r="R1809" t="s">
        <v>325</v>
      </c>
      <c r="S1809" t="s">
        <v>326</v>
      </c>
      <c r="T1809" t="s">
        <v>4468</v>
      </c>
      <c r="U1809" t="s">
        <v>8353</v>
      </c>
      <c r="V1809" t="s">
        <v>136</v>
      </c>
      <c r="W1809" t="s">
        <v>136</v>
      </c>
      <c r="X1809" t="s">
        <v>136</v>
      </c>
      <c r="Y1809" t="s">
        <v>181</v>
      </c>
      <c r="Z1809" t="s">
        <v>6534</v>
      </c>
      <c r="AA1809" t="s">
        <v>83</v>
      </c>
      <c r="AB1809" t="s">
        <v>191</v>
      </c>
      <c r="AC1809" t="s">
        <v>6633</v>
      </c>
      <c r="AD1809" t="s">
        <v>184</v>
      </c>
    </row>
    <row r="1810" spans="1:30">
      <c r="A1810" t="s">
        <v>8354</v>
      </c>
      <c r="B1810" t="s">
        <v>8354</v>
      </c>
      <c r="C1810" s="3">
        <v>2.619338</v>
      </c>
      <c r="D1810" s="3">
        <v>104</v>
      </c>
      <c r="E1810" s="3">
        <v>5.227948</v>
      </c>
      <c r="F1810" s="3">
        <v>183</v>
      </c>
      <c r="G1810" s="3">
        <v>3.585986</v>
      </c>
      <c r="H1810" s="3">
        <v>152</v>
      </c>
      <c r="I1810" s="3">
        <v>14.097765</v>
      </c>
      <c r="J1810" s="3">
        <v>604</v>
      </c>
      <c r="K1810" s="3">
        <v>125.486191</v>
      </c>
      <c r="L1810" s="3">
        <v>5740</v>
      </c>
      <c r="M1810" s="3">
        <v>11.943624</v>
      </c>
      <c r="N1810">
        <v>493</v>
      </c>
      <c r="O1810">
        <v>0.00804234599604222</v>
      </c>
      <c r="P1810">
        <v>2.60989768068572</v>
      </c>
      <c r="Q1810" t="s">
        <v>157</v>
      </c>
      <c r="R1810" t="s">
        <v>325</v>
      </c>
      <c r="S1810" t="s">
        <v>326</v>
      </c>
      <c r="T1810" t="s">
        <v>4893</v>
      </c>
      <c r="U1810" t="s">
        <v>8355</v>
      </c>
      <c r="V1810" t="s">
        <v>3436</v>
      </c>
      <c r="W1810" t="s">
        <v>241</v>
      </c>
      <c r="X1810" t="s">
        <v>242</v>
      </c>
      <c r="Y1810" t="s">
        <v>8356</v>
      </c>
      <c r="Z1810" t="s">
        <v>8357</v>
      </c>
      <c r="AA1810" t="s">
        <v>174</v>
      </c>
      <c r="AB1810" t="s">
        <v>171</v>
      </c>
      <c r="AC1810" t="s">
        <v>8358</v>
      </c>
      <c r="AD1810" t="s">
        <v>144</v>
      </c>
    </row>
    <row r="1811" spans="1:30">
      <c r="A1811" t="s">
        <v>8359</v>
      </c>
      <c r="B1811" t="s">
        <v>8359</v>
      </c>
      <c r="C1811" s="3">
        <v>0.759954</v>
      </c>
      <c r="D1811" s="3">
        <v>33</v>
      </c>
      <c r="E1811" s="3">
        <v>4.823111</v>
      </c>
      <c r="F1811" s="3">
        <v>181</v>
      </c>
      <c r="G1811" s="3">
        <v>1.052705</v>
      </c>
      <c r="H1811" s="3">
        <v>48</v>
      </c>
      <c r="I1811" s="3">
        <v>0.055571</v>
      </c>
      <c r="J1811" s="3">
        <v>3</v>
      </c>
      <c r="K1811" s="3">
        <v>0</v>
      </c>
      <c r="L1811" s="3">
        <v>0</v>
      </c>
      <c r="M1811" s="3">
        <v>0.499368</v>
      </c>
      <c r="N1811">
        <v>22</v>
      </c>
      <c r="O1811">
        <v>0.00447286279731711</v>
      </c>
      <c r="P1811">
        <v>-3.61308368144112</v>
      </c>
      <c r="Q1811" t="s">
        <v>131</v>
      </c>
      <c r="R1811" t="s">
        <v>136</v>
      </c>
      <c r="S1811" t="s">
        <v>136</v>
      </c>
      <c r="T1811" t="s">
        <v>1901</v>
      </c>
      <c r="U1811" t="s">
        <v>136</v>
      </c>
      <c r="V1811" t="s">
        <v>136</v>
      </c>
      <c r="W1811" t="s">
        <v>232</v>
      </c>
      <c r="X1811" t="s">
        <v>233</v>
      </c>
      <c r="Y1811" t="s">
        <v>1902</v>
      </c>
      <c r="Z1811" t="s">
        <v>1903</v>
      </c>
      <c r="AA1811" t="s">
        <v>83</v>
      </c>
      <c r="AB1811" t="s">
        <v>191</v>
      </c>
      <c r="AC1811" t="s">
        <v>1904</v>
      </c>
      <c r="AD1811" t="s">
        <v>1905</v>
      </c>
    </row>
    <row r="1812" spans="1:30">
      <c r="A1812" t="s">
        <v>8360</v>
      </c>
      <c r="B1812" t="s">
        <v>8360</v>
      </c>
      <c r="C1812" s="3">
        <v>22.344213</v>
      </c>
      <c r="D1812" s="3">
        <v>824</v>
      </c>
      <c r="E1812" s="3">
        <v>14.342505</v>
      </c>
      <c r="F1812" s="3">
        <v>469</v>
      </c>
      <c r="G1812" s="3">
        <v>48.32579</v>
      </c>
      <c r="H1812" s="3">
        <v>1911</v>
      </c>
      <c r="I1812" s="3">
        <v>2.295136</v>
      </c>
      <c r="J1812" s="3">
        <v>92</v>
      </c>
      <c r="K1812" s="3">
        <v>12.202481</v>
      </c>
      <c r="L1812" s="3">
        <v>522</v>
      </c>
      <c r="M1812" s="3">
        <v>2.487569</v>
      </c>
      <c r="N1812">
        <v>96</v>
      </c>
      <c r="O1812">
        <v>0.000883473838050233</v>
      </c>
      <c r="P1812">
        <v>-2.67812605870999</v>
      </c>
      <c r="Q1812" t="s">
        <v>131</v>
      </c>
      <c r="R1812" t="s">
        <v>561</v>
      </c>
      <c r="S1812" t="s">
        <v>562</v>
      </c>
      <c r="T1812" t="s">
        <v>563</v>
      </c>
      <c r="U1812" t="s">
        <v>8361</v>
      </c>
      <c r="V1812" t="s">
        <v>3749</v>
      </c>
      <c r="W1812" t="s">
        <v>136</v>
      </c>
      <c r="X1812" t="s">
        <v>136</v>
      </c>
      <c r="Y1812" t="s">
        <v>565</v>
      </c>
      <c r="Z1812" t="s">
        <v>8362</v>
      </c>
      <c r="AA1812" t="s">
        <v>164</v>
      </c>
      <c r="AB1812" t="s">
        <v>165</v>
      </c>
      <c r="AC1812" t="s">
        <v>8363</v>
      </c>
      <c r="AD1812" t="s">
        <v>144</v>
      </c>
    </row>
    <row r="1813" spans="1:30">
      <c r="A1813" t="s">
        <v>8364</v>
      </c>
      <c r="B1813" t="s">
        <v>8364</v>
      </c>
      <c r="C1813" s="3">
        <v>3.548397</v>
      </c>
      <c r="D1813" s="3">
        <v>114</v>
      </c>
      <c r="E1813" s="3">
        <v>0.517694</v>
      </c>
      <c r="F1813" s="3">
        <v>15</v>
      </c>
      <c r="G1813" s="3">
        <v>2.8959</v>
      </c>
      <c r="H1813" s="3">
        <v>100</v>
      </c>
      <c r="I1813" s="3">
        <v>29.078878</v>
      </c>
      <c r="J1813" s="3">
        <v>1012</v>
      </c>
      <c r="K1813" s="3">
        <v>19.163385</v>
      </c>
      <c r="L1813" s="3">
        <v>712</v>
      </c>
      <c r="M1813" s="3">
        <v>21.081108</v>
      </c>
      <c r="N1813">
        <v>706</v>
      </c>
      <c r="O1813" s="16">
        <v>2.80706562696706e-6</v>
      </c>
      <c r="P1813">
        <v>2.71212723471211</v>
      </c>
      <c r="Q1813" t="s">
        <v>157</v>
      </c>
      <c r="R1813" t="s">
        <v>170</v>
      </c>
      <c r="S1813" t="s">
        <v>171</v>
      </c>
      <c r="T1813" t="s">
        <v>8365</v>
      </c>
      <c r="U1813" t="s">
        <v>8366</v>
      </c>
      <c r="V1813" t="s">
        <v>2162</v>
      </c>
      <c r="W1813" t="s">
        <v>170</v>
      </c>
      <c r="X1813" t="s">
        <v>171</v>
      </c>
      <c r="Y1813" t="s">
        <v>8367</v>
      </c>
      <c r="Z1813" t="s">
        <v>8368</v>
      </c>
      <c r="AA1813" t="s">
        <v>174</v>
      </c>
      <c r="AB1813" t="s">
        <v>171</v>
      </c>
      <c r="AC1813" t="s">
        <v>8369</v>
      </c>
      <c r="AD1813" t="s">
        <v>8370</v>
      </c>
    </row>
    <row r="1814" spans="1:30">
      <c r="A1814" t="s">
        <v>8371</v>
      </c>
      <c r="B1814" t="s">
        <v>8371</v>
      </c>
      <c r="C1814" s="3">
        <v>0.186465</v>
      </c>
      <c r="D1814" s="3">
        <v>31</v>
      </c>
      <c r="E1814" s="3">
        <v>0.132973</v>
      </c>
      <c r="F1814" s="3">
        <v>20</v>
      </c>
      <c r="G1814" s="3">
        <v>0.305955</v>
      </c>
      <c r="H1814" s="3">
        <v>54</v>
      </c>
      <c r="I1814" s="3">
        <v>2.633287</v>
      </c>
      <c r="J1814" s="3">
        <v>469</v>
      </c>
      <c r="K1814" s="3">
        <v>2.262951</v>
      </c>
      <c r="L1814" s="3">
        <v>430</v>
      </c>
      <c r="M1814" s="3">
        <v>0.70967</v>
      </c>
      <c r="N1814">
        <v>122</v>
      </c>
      <c r="O1814">
        <v>0.000336555283256521</v>
      </c>
      <c r="P1814">
        <v>2.37731875824504</v>
      </c>
      <c r="Q1814" t="s">
        <v>157</v>
      </c>
      <c r="R1814" t="s">
        <v>136</v>
      </c>
      <c r="S1814" t="s">
        <v>136</v>
      </c>
      <c r="T1814" t="s">
        <v>136</v>
      </c>
      <c r="U1814" t="s">
        <v>136</v>
      </c>
      <c r="V1814" t="s">
        <v>136</v>
      </c>
      <c r="W1814" t="s">
        <v>399</v>
      </c>
      <c r="X1814" t="s">
        <v>342</v>
      </c>
      <c r="Y1814" t="s">
        <v>136</v>
      </c>
      <c r="Z1814" t="s">
        <v>136</v>
      </c>
      <c r="AA1814" t="s">
        <v>164</v>
      </c>
      <c r="AB1814" t="s">
        <v>165</v>
      </c>
      <c r="AC1814" t="s">
        <v>313</v>
      </c>
      <c r="AD1814" t="s">
        <v>136</v>
      </c>
    </row>
    <row r="1815" spans="1:30">
      <c r="A1815" t="s">
        <v>8372</v>
      </c>
      <c r="B1815" t="s">
        <v>8372</v>
      </c>
      <c r="C1815" s="3">
        <v>0.351598</v>
      </c>
      <c r="D1815" s="3">
        <v>32</v>
      </c>
      <c r="E1815" s="3">
        <v>0.038288</v>
      </c>
      <c r="F1815" s="3">
        <v>4</v>
      </c>
      <c r="G1815" s="3">
        <v>0.16217</v>
      </c>
      <c r="H1815" s="3">
        <v>16</v>
      </c>
      <c r="I1815" s="3">
        <v>2.964595</v>
      </c>
      <c r="J1815" s="3">
        <v>285</v>
      </c>
      <c r="K1815" s="3">
        <v>2.242217</v>
      </c>
      <c r="L1815" s="3">
        <v>230</v>
      </c>
      <c r="M1815" s="3">
        <v>1.560775</v>
      </c>
      <c r="N1815">
        <v>145</v>
      </c>
      <c r="O1815" s="16">
        <v>1.01723594230715e-5</v>
      </c>
      <c r="P1815">
        <v>2.8770128570696</v>
      </c>
      <c r="Q1815" t="s">
        <v>157</v>
      </c>
      <c r="R1815" t="s">
        <v>8373</v>
      </c>
      <c r="S1815" t="s">
        <v>8374</v>
      </c>
      <c r="T1815" t="s">
        <v>8375</v>
      </c>
      <c r="U1815" t="s">
        <v>8376</v>
      </c>
      <c r="V1815" t="s">
        <v>136</v>
      </c>
      <c r="W1815" t="s">
        <v>4279</v>
      </c>
      <c r="X1815" t="s">
        <v>4280</v>
      </c>
      <c r="Y1815" t="s">
        <v>4281</v>
      </c>
      <c r="Z1815" t="s">
        <v>8377</v>
      </c>
      <c r="AA1815" t="s">
        <v>85</v>
      </c>
      <c r="AB1815" t="s">
        <v>342</v>
      </c>
      <c r="AC1815" t="s">
        <v>8378</v>
      </c>
      <c r="AD1815" t="s">
        <v>8379</v>
      </c>
    </row>
    <row r="1816" spans="1:30">
      <c r="A1816" t="s">
        <v>8380</v>
      </c>
      <c r="B1816" t="s">
        <v>8380</v>
      </c>
      <c r="C1816" s="3">
        <v>0</v>
      </c>
      <c r="D1816" s="3">
        <v>0</v>
      </c>
      <c r="E1816" s="3">
        <v>0.108699</v>
      </c>
      <c r="F1816" s="3">
        <v>6</v>
      </c>
      <c r="G1816" s="3">
        <v>0.122421</v>
      </c>
      <c r="H1816" s="3">
        <v>8</v>
      </c>
      <c r="I1816" s="3">
        <v>1.32201</v>
      </c>
      <c r="J1816" s="3">
        <v>80</v>
      </c>
      <c r="K1816" s="3">
        <v>1.376852</v>
      </c>
      <c r="L1816" s="3">
        <v>89</v>
      </c>
      <c r="M1816" s="3">
        <v>2.904912</v>
      </c>
      <c r="N1816">
        <v>169</v>
      </c>
      <c r="O1816">
        <v>0.00178296791069547</v>
      </c>
      <c r="P1816">
        <v>3.21719470453721</v>
      </c>
      <c r="Q1816" t="s">
        <v>157</v>
      </c>
      <c r="R1816" t="s">
        <v>136</v>
      </c>
      <c r="S1816" t="s">
        <v>136</v>
      </c>
      <c r="T1816" t="s">
        <v>8381</v>
      </c>
      <c r="U1816" t="s">
        <v>136</v>
      </c>
      <c r="V1816" t="s">
        <v>136</v>
      </c>
      <c r="W1816" t="s">
        <v>254</v>
      </c>
      <c r="X1816" t="s">
        <v>255</v>
      </c>
      <c r="Y1816" t="s">
        <v>8382</v>
      </c>
      <c r="Z1816" t="s">
        <v>8383</v>
      </c>
      <c r="AA1816" t="s">
        <v>83</v>
      </c>
      <c r="AB1816" t="s">
        <v>191</v>
      </c>
      <c r="AC1816" t="s">
        <v>8384</v>
      </c>
      <c r="AD1816" t="s">
        <v>8385</v>
      </c>
    </row>
    <row r="1817" spans="1:30">
      <c r="A1817" t="s">
        <v>8386</v>
      </c>
      <c r="B1817" t="s">
        <v>8386</v>
      </c>
      <c r="C1817" s="3">
        <v>10.645206</v>
      </c>
      <c r="D1817" s="3">
        <v>283</v>
      </c>
      <c r="E1817" s="3">
        <v>1.576222</v>
      </c>
      <c r="F1817" s="3">
        <v>37</v>
      </c>
      <c r="G1817" s="3">
        <v>5.827163</v>
      </c>
      <c r="H1817" s="3">
        <v>166</v>
      </c>
      <c r="I1817" s="3">
        <v>35.728493</v>
      </c>
      <c r="J1817" s="3">
        <v>1027</v>
      </c>
      <c r="K1817" s="3">
        <v>76.775993</v>
      </c>
      <c r="L1817" s="3">
        <v>2356</v>
      </c>
      <c r="M1817" s="3">
        <v>21.119265</v>
      </c>
      <c r="N1817">
        <v>585</v>
      </c>
      <c r="O1817">
        <v>0.00157896000720075</v>
      </c>
      <c r="P1817">
        <v>2.28429613768266</v>
      </c>
      <c r="Q1817" t="s">
        <v>157</v>
      </c>
      <c r="R1817" t="s">
        <v>186</v>
      </c>
      <c r="S1817" t="s">
        <v>187</v>
      </c>
      <c r="T1817" t="s">
        <v>437</v>
      </c>
      <c r="U1817" t="s">
        <v>8387</v>
      </c>
      <c r="V1817" t="s">
        <v>439</v>
      </c>
      <c r="W1817" t="s">
        <v>186</v>
      </c>
      <c r="X1817" t="s">
        <v>187</v>
      </c>
      <c r="Y1817" t="s">
        <v>4298</v>
      </c>
      <c r="Z1817" t="s">
        <v>8388</v>
      </c>
      <c r="AA1817" t="s">
        <v>209</v>
      </c>
      <c r="AB1817" t="s">
        <v>187</v>
      </c>
      <c r="AC1817" t="s">
        <v>8389</v>
      </c>
      <c r="AD1817" t="s">
        <v>443</v>
      </c>
    </row>
    <row r="1818" spans="1:30">
      <c r="A1818" t="s">
        <v>8390</v>
      </c>
      <c r="B1818" t="s">
        <v>8390</v>
      </c>
      <c r="C1818" s="3">
        <v>12.824069</v>
      </c>
      <c r="D1818" s="3">
        <v>806</v>
      </c>
      <c r="E1818" s="3">
        <v>34.385544</v>
      </c>
      <c r="F1818" s="3">
        <v>1914</v>
      </c>
      <c r="G1818" s="3">
        <v>14.224771</v>
      </c>
      <c r="H1818" s="3">
        <v>959</v>
      </c>
      <c r="I1818" s="3">
        <v>3.260484</v>
      </c>
      <c r="J1818" s="3">
        <v>223</v>
      </c>
      <c r="K1818" s="3">
        <v>4.309423</v>
      </c>
      <c r="L1818" s="3">
        <v>314</v>
      </c>
      <c r="M1818" s="3">
        <v>10.39171</v>
      </c>
      <c r="N1818">
        <v>682</v>
      </c>
      <c r="O1818">
        <v>0.00268164324033345</v>
      </c>
      <c r="P1818">
        <v>-2.46299699111566</v>
      </c>
      <c r="Q1818" t="s">
        <v>131</v>
      </c>
      <c r="R1818" t="s">
        <v>136</v>
      </c>
      <c r="S1818" t="s">
        <v>136</v>
      </c>
      <c r="T1818" t="s">
        <v>8391</v>
      </c>
      <c r="U1818" t="s">
        <v>136</v>
      </c>
      <c r="V1818" t="s">
        <v>136</v>
      </c>
      <c r="W1818" t="s">
        <v>136</v>
      </c>
      <c r="X1818" t="s">
        <v>136</v>
      </c>
      <c r="Y1818" t="s">
        <v>136</v>
      </c>
      <c r="Z1818" t="s">
        <v>136</v>
      </c>
      <c r="AA1818" t="s">
        <v>164</v>
      </c>
      <c r="AB1818" t="s">
        <v>165</v>
      </c>
      <c r="AC1818" t="s">
        <v>8392</v>
      </c>
      <c r="AD1818" t="s">
        <v>8393</v>
      </c>
    </row>
    <row r="1819" spans="1:30">
      <c r="A1819" t="s">
        <v>8394</v>
      </c>
      <c r="B1819" t="s">
        <v>8394</v>
      </c>
      <c r="C1819" s="3">
        <v>552.496216</v>
      </c>
      <c r="D1819" s="3">
        <v>10476</v>
      </c>
      <c r="E1819" s="3">
        <v>1661.010376</v>
      </c>
      <c r="F1819" s="3">
        <v>27898</v>
      </c>
      <c r="G1819" s="3">
        <v>944.92926</v>
      </c>
      <c r="H1819" s="3">
        <v>19210</v>
      </c>
      <c r="I1819" s="3">
        <v>196.664795</v>
      </c>
      <c r="J1819" s="3">
        <v>4045</v>
      </c>
      <c r="K1819" s="3">
        <v>208.866867</v>
      </c>
      <c r="L1819" s="3">
        <v>4587</v>
      </c>
      <c r="M1819" s="3">
        <v>482.21933</v>
      </c>
      <c r="N1819">
        <v>9547</v>
      </c>
      <c r="O1819">
        <v>0.00105502365441443</v>
      </c>
      <c r="P1819">
        <v>-2.52548003884786</v>
      </c>
      <c r="Q1819" t="s">
        <v>131</v>
      </c>
      <c r="R1819" t="s">
        <v>136</v>
      </c>
      <c r="S1819" t="s">
        <v>136</v>
      </c>
      <c r="T1819" t="s">
        <v>4088</v>
      </c>
      <c r="U1819" t="s">
        <v>4089</v>
      </c>
      <c r="V1819" t="s">
        <v>2203</v>
      </c>
      <c r="W1819" t="s">
        <v>534</v>
      </c>
      <c r="X1819" t="s">
        <v>535</v>
      </c>
      <c r="Y1819" t="s">
        <v>4090</v>
      </c>
      <c r="Z1819" t="s">
        <v>4091</v>
      </c>
      <c r="AA1819" t="s">
        <v>85</v>
      </c>
      <c r="AB1819" t="s">
        <v>342</v>
      </c>
      <c r="AC1819" t="s">
        <v>4092</v>
      </c>
      <c r="AD1819" t="s">
        <v>4093</v>
      </c>
    </row>
    <row r="1820" spans="1:30">
      <c r="A1820" t="s">
        <v>8395</v>
      </c>
      <c r="B1820" t="s">
        <v>8395</v>
      </c>
      <c r="C1820" s="3">
        <v>8.146501</v>
      </c>
      <c r="D1820" s="3">
        <v>138</v>
      </c>
      <c r="E1820" s="3">
        <v>8.828349</v>
      </c>
      <c r="F1820" s="3">
        <v>133</v>
      </c>
      <c r="G1820" s="3">
        <v>16.411856</v>
      </c>
      <c r="H1820" s="3">
        <v>298</v>
      </c>
      <c r="I1820" s="3">
        <v>4.057756</v>
      </c>
      <c r="J1820" s="3">
        <v>75</v>
      </c>
      <c r="K1820" s="3">
        <v>6.570319</v>
      </c>
      <c r="L1820" s="3">
        <v>129</v>
      </c>
      <c r="M1820" s="3">
        <v>1.442356</v>
      </c>
      <c r="N1820">
        <v>26</v>
      </c>
      <c r="O1820">
        <v>0.00496623915818492</v>
      </c>
      <c r="P1820">
        <v>-2.02417930174114</v>
      </c>
      <c r="Q1820" t="s">
        <v>131</v>
      </c>
      <c r="R1820" t="s">
        <v>254</v>
      </c>
      <c r="S1820" t="s">
        <v>255</v>
      </c>
      <c r="T1820" t="s">
        <v>8396</v>
      </c>
      <c r="U1820" t="s">
        <v>136</v>
      </c>
      <c r="V1820" t="s">
        <v>136</v>
      </c>
      <c r="W1820" t="s">
        <v>412</v>
      </c>
      <c r="X1820" t="s">
        <v>413</v>
      </c>
      <c r="Y1820" t="s">
        <v>4965</v>
      </c>
      <c r="Z1820" t="s">
        <v>136</v>
      </c>
      <c r="AA1820" t="s">
        <v>419</v>
      </c>
      <c r="AB1820" t="s">
        <v>413</v>
      </c>
      <c r="AC1820" t="s">
        <v>8397</v>
      </c>
      <c r="AD1820" t="s">
        <v>8398</v>
      </c>
    </row>
    <row r="1821" spans="1:30">
      <c r="A1821" t="s">
        <v>8399</v>
      </c>
      <c r="B1821" t="s">
        <v>8399</v>
      </c>
      <c r="C1821" s="3">
        <v>2.648163</v>
      </c>
      <c r="D1821" s="3">
        <v>146</v>
      </c>
      <c r="E1821" s="3">
        <v>3.644406</v>
      </c>
      <c r="F1821" s="3">
        <v>178</v>
      </c>
      <c r="G1821" s="3">
        <v>2.685078</v>
      </c>
      <c r="H1821" s="3">
        <v>159</v>
      </c>
      <c r="I1821" s="3">
        <v>0.330706</v>
      </c>
      <c r="J1821" s="3">
        <v>20</v>
      </c>
      <c r="K1821" s="3">
        <v>0</v>
      </c>
      <c r="L1821" s="3">
        <v>0</v>
      </c>
      <c r="M1821" s="3">
        <v>0</v>
      </c>
      <c r="N1821">
        <v>0</v>
      </c>
      <c r="O1821">
        <v>0.000173836642955341</v>
      </c>
      <c r="P1821">
        <v>-4.54377351556516</v>
      </c>
      <c r="Q1821" t="s">
        <v>131</v>
      </c>
      <c r="R1821" t="s">
        <v>190</v>
      </c>
      <c r="S1821" t="s">
        <v>191</v>
      </c>
      <c r="T1821" t="s">
        <v>8400</v>
      </c>
      <c r="U1821" t="s">
        <v>8401</v>
      </c>
      <c r="V1821" t="s">
        <v>136</v>
      </c>
      <c r="W1821" t="s">
        <v>241</v>
      </c>
      <c r="X1821" t="s">
        <v>242</v>
      </c>
      <c r="Y1821" t="s">
        <v>3017</v>
      </c>
      <c r="Z1821" t="s">
        <v>8402</v>
      </c>
      <c r="AA1821" t="s">
        <v>164</v>
      </c>
      <c r="AB1821" t="s">
        <v>165</v>
      </c>
      <c r="AC1821" t="s">
        <v>8403</v>
      </c>
      <c r="AD1821" t="s">
        <v>8404</v>
      </c>
    </row>
    <row r="1822" spans="1:30">
      <c r="A1822" t="s">
        <v>8405</v>
      </c>
      <c r="B1822" t="s">
        <v>8405</v>
      </c>
      <c r="C1822" s="3">
        <v>496.764465</v>
      </c>
      <c r="D1822" s="3">
        <v>37182</v>
      </c>
      <c r="E1822" s="3">
        <v>848.011108</v>
      </c>
      <c r="F1822" s="3">
        <v>56225</v>
      </c>
      <c r="G1822" s="3">
        <v>746.370056</v>
      </c>
      <c r="H1822" s="3">
        <v>59897</v>
      </c>
      <c r="I1822" s="3">
        <v>116.326477</v>
      </c>
      <c r="J1822" s="3">
        <v>9444</v>
      </c>
      <c r="K1822" s="3">
        <v>73.835213</v>
      </c>
      <c r="L1822" s="3">
        <v>6401</v>
      </c>
      <c r="M1822" s="3">
        <v>197.266815</v>
      </c>
      <c r="N1822">
        <v>15417</v>
      </c>
      <c r="O1822" s="16">
        <v>1.10265840461428e-6</v>
      </c>
      <c r="P1822">
        <v>-3.06986740036112</v>
      </c>
      <c r="Q1822" t="s">
        <v>131</v>
      </c>
      <c r="R1822" t="s">
        <v>218</v>
      </c>
      <c r="S1822" t="s">
        <v>219</v>
      </c>
      <c r="T1822" t="s">
        <v>8406</v>
      </c>
      <c r="U1822" t="s">
        <v>8407</v>
      </c>
      <c r="V1822" t="s">
        <v>8408</v>
      </c>
      <c r="W1822" t="s">
        <v>4067</v>
      </c>
      <c r="X1822" t="s">
        <v>4068</v>
      </c>
      <c r="Y1822" t="s">
        <v>8409</v>
      </c>
      <c r="Z1822" t="s">
        <v>8410</v>
      </c>
      <c r="AA1822" t="s">
        <v>686</v>
      </c>
      <c r="AB1822" t="s">
        <v>219</v>
      </c>
      <c r="AC1822" t="s">
        <v>313</v>
      </c>
      <c r="AD1822" t="s">
        <v>8411</v>
      </c>
    </row>
    <row r="1823" spans="1:30">
      <c r="A1823" t="s">
        <v>8412</v>
      </c>
      <c r="B1823" t="s">
        <v>8412</v>
      </c>
      <c r="C1823" s="3">
        <v>0.081443</v>
      </c>
      <c r="D1823" s="3">
        <v>10</v>
      </c>
      <c r="E1823" s="3">
        <v>0.036555</v>
      </c>
      <c r="F1823" s="3">
        <v>4</v>
      </c>
      <c r="G1823" s="3">
        <v>0</v>
      </c>
      <c r="H1823" s="3">
        <v>0</v>
      </c>
      <c r="I1823" s="3">
        <v>1.069875</v>
      </c>
      <c r="J1823" s="3">
        <v>143</v>
      </c>
      <c r="K1823" s="3">
        <v>20.227701</v>
      </c>
      <c r="L1823" s="3">
        <v>2875</v>
      </c>
      <c r="M1823" s="3">
        <v>0.787355</v>
      </c>
      <c r="N1823">
        <v>101</v>
      </c>
      <c r="O1823" s="16">
        <v>4.01940614207423e-6</v>
      </c>
      <c r="P1823">
        <v>5.52309227384386</v>
      </c>
      <c r="Q1823" t="s">
        <v>157</v>
      </c>
      <c r="R1823" t="s">
        <v>325</v>
      </c>
      <c r="S1823" t="s">
        <v>326</v>
      </c>
      <c r="T1823" t="s">
        <v>8413</v>
      </c>
      <c r="U1823" t="s">
        <v>8414</v>
      </c>
      <c r="V1823" t="s">
        <v>136</v>
      </c>
      <c r="W1823" t="s">
        <v>136</v>
      </c>
      <c r="X1823" t="s">
        <v>136</v>
      </c>
      <c r="Y1823" t="s">
        <v>352</v>
      </c>
      <c r="Z1823" t="s">
        <v>8415</v>
      </c>
      <c r="AA1823" t="s">
        <v>83</v>
      </c>
      <c r="AB1823" t="s">
        <v>191</v>
      </c>
      <c r="AC1823" t="s">
        <v>8416</v>
      </c>
      <c r="AD1823" t="s">
        <v>277</v>
      </c>
    </row>
    <row r="1824" spans="1:30">
      <c r="A1824" t="s">
        <v>8417</v>
      </c>
      <c r="B1824" t="s">
        <v>8417</v>
      </c>
      <c r="C1824" s="3">
        <v>1.254018</v>
      </c>
      <c r="D1824" s="3">
        <v>40</v>
      </c>
      <c r="E1824" s="3">
        <v>0.219397</v>
      </c>
      <c r="F1824" s="3">
        <v>7</v>
      </c>
      <c r="G1824" s="3">
        <v>1.207497</v>
      </c>
      <c r="H1824" s="3">
        <v>41</v>
      </c>
      <c r="I1824" s="3">
        <v>8.703358</v>
      </c>
      <c r="J1824" s="3">
        <v>298</v>
      </c>
      <c r="K1824" s="3">
        <v>6.394227</v>
      </c>
      <c r="L1824" s="3">
        <v>234</v>
      </c>
      <c r="M1824" s="3">
        <v>3.875055</v>
      </c>
      <c r="N1824">
        <v>128</v>
      </c>
      <c r="O1824">
        <v>0.000697934516423747</v>
      </c>
      <c r="P1824">
        <v>2.16301407365529</v>
      </c>
      <c r="Q1824" t="s">
        <v>157</v>
      </c>
      <c r="R1824" t="s">
        <v>136</v>
      </c>
      <c r="S1824" t="s">
        <v>136</v>
      </c>
      <c r="T1824" t="s">
        <v>168</v>
      </c>
      <c r="U1824" t="s">
        <v>136</v>
      </c>
      <c r="V1824" t="s">
        <v>136</v>
      </c>
      <c r="W1824" t="s">
        <v>136</v>
      </c>
      <c r="X1824" t="s">
        <v>136</v>
      </c>
      <c r="Y1824" t="s">
        <v>2746</v>
      </c>
      <c r="Z1824" t="s">
        <v>136</v>
      </c>
      <c r="AA1824" t="s">
        <v>164</v>
      </c>
      <c r="AB1824" t="s">
        <v>165</v>
      </c>
      <c r="AC1824" t="s">
        <v>8418</v>
      </c>
      <c r="AD1824" t="s">
        <v>176</v>
      </c>
    </row>
    <row r="1825" spans="1:30">
      <c r="A1825" t="s">
        <v>8419</v>
      </c>
      <c r="B1825" t="s">
        <v>136</v>
      </c>
      <c r="C1825" s="3">
        <v>9.709075</v>
      </c>
      <c r="D1825" s="3">
        <v>484</v>
      </c>
      <c r="E1825" s="3">
        <v>10.7211819999999</v>
      </c>
      <c r="F1825" s="3">
        <v>481</v>
      </c>
      <c r="G1825" s="3">
        <v>14.114014</v>
      </c>
      <c r="H1825" s="3">
        <v>768</v>
      </c>
      <c r="I1825" s="3">
        <v>1.536417</v>
      </c>
      <c r="J1825" s="3">
        <v>102</v>
      </c>
      <c r="K1825" s="3">
        <v>1.053028</v>
      </c>
      <c r="L1825" s="3">
        <v>75</v>
      </c>
      <c r="M1825" s="3">
        <v>1.552222</v>
      </c>
      <c r="N1825">
        <v>99</v>
      </c>
      <c r="O1825" s="16">
        <v>2.07737636516228e-13</v>
      </c>
      <c r="P1825">
        <v>-3.40601922882474</v>
      </c>
      <c r="Q1825" t="s">
        <v>131</v>
      </c>
      <c r="R1825" t="s">
        <v>136</v>
      </c>
      <c r="S1825" t="s">
        <v>136</v>
      </c>
      <c r="T1825" t="s">
        <v>136</v>
      </c>
      <c r="U1825" t="s">
        <v>136</v>
      </c>
      <c r="V1825" t="s">
        <v>136</v>
      </c>
      <c r="W1825" t="s">
        <v>136</v>
      </c>
      <c r="X1825" t="s">
        <v>136</v>
      </c>
      <c r="Y1825" t="s">
        <v>136</v>
      </c>
      <c r="Z1825" t="s">
        <v>136</v>
      </c>
      <c r="AA1825" t="s">
        <v>136</v>
      </c>
      <c r="AB1825" t="s">
        <v>136</v>
      </c>
      <c r="AC1825" t="s">
        <v>136</v>
      </c>
      <c r="AD1825" t="s">
        <v>136</v>
      </c>
    </row>
    <row r="1826" spans="1:30">
      <c r="A1826" t="s">
        <v>8420</v>
      </c>
      <c r="B1826" t="s">
        <v>8420</v>
      </c>
      <c r="C1826" s="3">
        <v>8.933084</v>
      </c>
      <c r="D1826" s="3">
        <v>78</v>
      </c>
      <c r="E1826" s="3">
        <v>13.048022</v>
      </c>
      <c r="F1826" s="3">
        <v>101</v>
      </c>
      <c r="G1826" s="3">
        <v>9.365122</v>
      </c>
      <c r="H1826" s="3">
        <v>88</v>
      </c>
      <c r="I1826" s="3">
        <v>0.954051</v>
      </c>
      <c r="J1826" s="3">
        <v>9</v>
      </c>
      <c r="K1826" s="3">
        <v>1.600036</v>
      </c>
      <c r="L1826" s="3">
        <v>17</v>
      </c>
      <c r="M1826" s="3">
        <v>0.778573</v>
      </c>
      <c r="N1826">
        <v>8</v>
      </c>
      <c r="O1826" s="16">
        <v>1.74950140574332e-7</v>
      </c>
      <c r="P1826">
        <v>-3.70816612785243</v>
      </c>
      <c r="Q1826" t="s">
        <v>131</v>
      </c>
      <c r="R1826" t="s">
        <v>136</v>
      </c>
      <c r="S1826" t="s">
        <v>136</v>
      </c>
      <c r="T1826" t="s">
        <v>2256</v>
      </c>
      <c r="U1826" t="s">
        <v>8421</v>
      </c>
      <c r="V1826" t="s">
        <v>3436</v>
      </c>
      <c r="W1826" t="s">
        <v>136</v>
      </c>
      <c r="X1826" t="s">
        <v>136</v>
      </c>
      <c r="Y1826" t="s">
        <v>3437</v>
      </c>
      <c r="Z1826" t="s">
        <v>8422</v>
      </c>
      <c r="AA1826" t="s">
        <v>164</v>
      </c>
      <c r="AB1826" t="s">
        <v>165</v>
      </c>
      <c r="AC1826" t="s">
        <v>8423</v>
      </c>
      <c r="AD1826" t="s">
        <v>144</v>
      </c>
    </row>
    <row r="1827" spans="1:30">
      <c r="A1827" t="s">
        <v>8424</v>
      </c>
      <c r="B1827" t="s">
        <v>8424</v>
      </c>
      <c r="C1827" s="3">
        <v>3.248844</v>
      </c>
      <c r="D1827" s="3">
        <v>54</v>
      </c>
      <c r="E1827" s="3">
        <v>12.251086</v>
      </c>
      <c r="F1827" s="3">
        <v>179</v>
      </c>
      <c r="G1827" s="3">
        <v>3.066891</v>
      </c>
      <c r="H1827" s="3">
        <v>55</v>
      </c>
      <c r="I1827" s="3">
        <v>0.195985</v>
      </c>
      <c r="J1827" s="3">
        <v>4</v>
      </c>
      <c r="K1827" s="3">
        <v>0.474088</v>
      </c>
      <c r="L1827" s="3">
        <v>10</v>
      </c>
      <c r="M1827" s="3">
        <v>0.545246</v>
      </c>
      <c r="N1827">
        <v>10</v>
      </c>
      <c r="O1827" s="16">
        <v>6.46750772229983e-6</v>
      </c>
      <c r="P1827">
        <v>-4.25510648530853</v>
      </c>
      <c r="Q1827" t="s">
        <v>131</v>
      </c>
      <c r="R1827" t="s">
        <v>136</v>
      </c>
      <c r="S1827" t="s">
        <v>136</v>
      </c>
      <c r="T1827" t="s">
        <v>168</v>
      </c>
      <c r="U1827" t="s">
        <v>136</v>
      </c>
      <c r="V1827" t="s">
        <v>136</v>
      </c>
      <c r="W1827" t="s">
        <v>136</v>
      </c>
      <c r="X1827" t="s">
        <v>136</v>
      </c>
      <c r="Y1827" t="s">
        <v>378</v>
      </c>
      <c r="Z1827" t="s">
        <v>136</v>
      </c>
      <c r="AA1827" t="s">
        <v>164</v>
      </c>
      <c r="AB1827" t="s">
        <v>165</v>
      </c>
      <c r="AC1827" t="s">
        <v>8337</v>
      </c>
      <c r="AD1827" t="s">
        <v>176</v>
      </c>
    </row>
    <row r="1828" spans="1:30">
      <c r="A1828" t="s">
        <v>8425</v>
      </c>
      <c r="B1828" t="s">
        <v>136</v>
      </c>
      <c r="C1828" s="3">
        <v>14.773303</v>
      </c>
      <c r="D1828" s="3">
        <v>176</v>
      </c>
      <c r="E1828" s="3">
        <v>32.262108</v>
      </c>
      <c r="F1828" s="3">
        <v>340</v>
      </c>
      <c r="G1828" s="3">
        <v>19.56609</v>
      </c>
      <c r="H1828" s="3">
        <v>249</v>
      </c>
      <c r="I1828" s="3">
        <v>3.729292</v>
      </c>
      <c r="J1828" s="3">
        <v>48</v>
      </c>
      <c r="K1828" s="3">
        <v>2.978196</v>
      </c>
      <c r="L1828" s="3">
        <v>41</v>
      </c>
      <c r="M1828" s="3">
        <v>4.67115</v>
      </c>
      <c r="N1828">
        <v>58</v>
      </c>
      <c r="O1828" s="16">
        <v>2.06114864871204e-6</v>
      </c>
      <c r="P1828">
        <v>-3.22269651154815</v>
      </c>
      <c r="Q1828" t="s">
        <v>131</v>
      </c>
      <c r="R1828" t="s">
        <v>136</v>
      </c>
      <c r="S1828" t="s">
        <v>136</v>
      </c>
      <c r="T1828" t="s">
        <v>8426</v>
      </c>
      <c r="U1828" t="s">
        <v>136</v>
      </c>
      <c r="V1828" t="s">
        <v>136</v>
      </c>
      <c r="W1828" t="s">
        <v>136</v>
      </c>
      <c r="X1828" t="s">
        <v>136</v>
      </c>
      <c r="Y1828" t="s">
        <v>136</v>
      </c>
      <c r="Z1828" t="s">
        <v>6979</v>
      </c>
      <c r="AA1828" t="s">
        <v>164</v>
      </c>
      <c r="AB1828" t="s">
        <v>165</v>
      </c>
      <c r="AC1828" t="s">
        <v>8427</v>
      </c>
      <c r="AD1828" t="s">
        <v>281</v>
      </c>
    </row>
    <row r="1829" spans="1:30">
      <c r="A1829" t="s">
        <v>8428</v>
      </c>
      <c r="B1829" t="s">
        <v>8428</v>
      </c>
      <c r="C1829" s="3">
        <v>1.214225</v>
      </c>
      <c r="D1829" s="3">
        <v>38</v>
      </c>
      <c r="E1829" s="3">
        <v>0.218493</v>
      </c>
      <c r="F1829" s="3">
        <v>7</v>
      </c>
      <c r="G1829" s="3">
        <v>0.2143</v>
      </c>
      <c r="H1829" s="3">
        <v>8</v>
      </c>
      <c r="I1829" s="3">
        <v>9.345349</v>
      </c>
      <c r="J1829" s="3">
        <v>316</v>
      </c>
      <c r="K1829" s="3">
        <v>4.890002</v>
      </c>
      <c r="L1829" s="3">
        <v>177</v>
      </c>
      <c r="M1829" s="3">
        <v>2.858228</v>
      </c>
      <c r="N1829">
        <v>93</v>
      </c>
      <c r="O1829">
        <v>0.00150703826545328</v>
      </c>
      <c r="P1829">
        <v>2.56289501265428</v>
      </c>
      <c r="Q1829" t="s">
        <v>157</v>
      </c>
      <c r="R1829" t="s">
        <v>136</v>
      </c>
      <c r="S1829" t="s">
        <v>136</v>
      </c>
      <c r="T1829" t="s">
        <v>8429</v>
      </c>
      <c r="U1829" t="s">
        <v>8430</v>
      </c>
      <c r="V1829" t="s">
        <v>136</v>
      </c>
      <c r="W1829" t="s">
        <v>399</v>
      </c>
      <c r="X1829" t="s">
        <v>342</v>
      </c>
      <c r="Y1829" t="s">
        <v>5919</v>
      </c>
      <c r="Z1829" t="s">
        <v>8431</v>
      </c>
      <c r="AA1829" t="s">
        <v>85</v>
      </c>
      <c r="AB1829" t="s">
        <v>342</v>
      </c>
      <c r="AC1829" t="s">
        <v>8432</v>
      </c>
      <c r="AD1829" t="s">
        <v>8433</v>
      </c>
    </row>
    <row r="1830" spans="1:30">
      <c r="A1830" t="s">
        <v>8434</v>
      </c>
      <c r="B1830" t="s">
        <v>136</v>
      </c>
      <c r="C1830" s="3">
        <v>3.767118</v>
      </c>
      <c r="D1830" s="3">
        <v>112</v>
      </c>
      <c r="E1830" s="3">
        <v>13.554883</v>
      </c>
      <c r="F1830" s="3">
        <v>306</v>
      </c>
      <c r="G1830" s="3">
        <v>10.768016</v>
      </c>
      <c r="H1830" s="3">
        <v>249</v>
      </c>
      <c r="I1830" s="3">
        <v>2.335145</v>
      </c>
      <c r="J1830" s="3">
        <v>82</v>
      </c>
      <c r="K1830" s="3">
        <v>1.894637</v>
      </c>
      <c r="L1830" s="3">
        <v>71</v>
      </c>
      <c r="M1830" s="3">
        <v>2.63925</v>
      </c>
      <c r="N1830">
        <v>89</v>
      </c>
      <c r="O1830">
        <v>0.00137935117631421</v>
      </c>
      <c r="P1830">
        <v>-2.35799486899668</v>
      </c>
      <c r="Q1830" t="s">
        <v>131</v>
      </c>
      <c r="R1830" t="s">
        <v>136</v>
      </c>
      <c r="S1830" t="s">
        <v>136</v>
      </c>
      <c r="T1830" t="s">
        <v>136</v>
      </c>
      <c r="U1830" t="s">
        <v>136</v>
      </c>
      <c r="V1830" t="s">
        <v>136</v>
      </c>
      <c r="W1830" t="s">
        <v>136</v>
      </c>
      <c r="X1830" t="s">
        <v>136</v>
      </c>
      <c r="Y1830" t="s">
        <v>136</v>
      </c>
      <c r="Z1830" t="s">
        <v>136</v>
      </c>
      <c r="AA1830" t="s">
        <v>136</v>
      </c>
      <c r="AB1830" t="s">
        <v>136</v>
      </c>
      <c r="AC1830" t="s">
        <v>136</v>
      </c>
      <c r="AD1830" t="s">
        <v>136</v>
      </c>
    </row>
    <row r="1831" spans="1:30">
      <c r="A1831" t="s">
        <v>8435</v>
      </c>
      <c r="B1831" t="s">
        <v>8435</v>
      </c>
      <c r="C1831" s="3">
        <v>0.930834</v>
      </c>
      <c r="D1831" s="3">
        <v>44</v>
      </c>
      <c r="E1831" s="3">
        <v>0</v>
      </c>
      <c r="F1831" s="3">
        <v>0</v>
      </c>
      <c r="G1831" s="3">
        <v>1.225266</v>
      </c>
      <c r="H1831" s="3">
        <v>62</v>
      </c>
      <c r="I1831" s="3">
        <v>11.735512</v>
      </c>
      <c r="J1831" s="3">
        <v>597</v>
      </c>
      <c r="K1831" s="3">
        <v>5.567451</v>
      </c>
      <c r="L1831" s="3">
        <v>303</v>
      </c>
      <c r="M1831" s="3">
        <v>6.100111</v>
      </c>
      <c r="N1831">
        <v>299</v>
      </c>
      <c r="O1831">
        <v>0.00980836798883464</v>
      </c>
      <c r="P1831">
        <v>2.64410506622718</v>
      </c>
      <c r="Q1831" t="s">
        <v>157</v>
      </c>
      <c r="R1831" t="s">
        <v>136</v>
      </c>
      <c r="S1831" t="s">
        <v>136</v>
      </c>
      <c r="T1831" t="s">
        <v>8436</v>
      </c>
      <c r="U1831" t="s">
        <v>8437</v>
      </c>
      <c r="V1831" t="s">
        <v>136</v>
      </c>
      <c r="W1831" t="s">
        <v>7234</v>
      </c>
      <c r="X1831" t="s">
        <v>7235</v>
      </c>
      <c r="Y1831" t="s">
        <v>7236</v>
      </c>
      <c r="Z1831" t="s">
        <v>8438</v>
      </c>
      <c r="AA1831" t="s">
        <v>164</v>
      </c>
      <c r="AB1831" t="s">
        <v>165</v>
      </c>
      <c r="AC1831" t="s">
        <v>8439</v>
      </c>
      <c r="AD1831" t="s">
        <v>8440</v>
      </c>
    </row>
    <row r="1832" spans="1:30">
      <c r="A1832" t="s">
        <v>8441</v>
      </c>
      <c r="B1832" t="s">
        <v>8441</v>
      </c>
      <c r="C1832" s="3">
        <v>20.342237</v>
      </c>
      <c r="D1832" s="3">
        <v>696</v>
      </c>
      <c r="E1832" s="3">
        <v>41.83778</v>
      </c>
      <c r="F1832" s="3">
        <v>1268</v>
      </c>
      <c r="G1832" s="3">
        <v>11.320031</v>
      </c>
      <c r="H1832" s="3">
        <v>416</v>
      </c>
      <c r="I1832" s="3">
        <v>10.068221</v>
      </c>
      <c r="J1832" s="3">
        <v>374</v>
      </c>
      <c r="K1832" s="3">
        <v>2.607218</v>
      </c>
      <c r="L1832" s="3">
        <v>104</v>
      </c>
      <c r="M1832" s="3">
        <v>6.291399</v>
      </c>
      <c r="N1832">
        <v>225</v>
      </c>
      <c r="O1832">
        <v>0.00114436871680028</v>
      </c>
      <c r="P1832">
        <v>-2.68017643554814</v>
      </c>
      <c r="Q1832" t="s">
        <v>131</v>
      </c>
      <c r="R1832" t="s">
        <v>137</v>
      </c>
      <c r="S1832" t="s">
        <v>138</v>
      </c>
      <c r="T1832" t="s">
        <v>136</v>
      </c>
      <c r="U1832" t="s">
        <v>136</v>
      </c>
      <c r="V1832" t="s">
        <v>136</v>
      </c>
      <c r="W1832" t="s">
        <v>136</v>
      </c>
      <c r="X1832" t="s">
        <v>136</v>
      </c>
      <c r="Y1832" t="s">
        <v>269</v>
      </c>
      <c r="Z1832" t="s">
        <v>270</v>
      </c>
      <c r="AA1832" t="s">
        <v>164</v>
      </c>
      <c r="AB1832" t="s">
        <v>165</v>
      </c>
      <c r="AC1832" t="s">
        <v>8442</v>
      </c>
      <c r="AD1832" t="s">
        <v>136</v>
      </c>
    </row>
    <row r="1833" spans="1:30">
      <c r="A1833" t="s">
        <v>8443</v>
      </c>
      <c r="B1833" t="s">
        <v>8443</v>
      </c>
      <c r="C1833" s="3">
        <v>32.452942</v>
      </c>
      <c r="D1833" s="3">
        <v>1696</v>
      </c>
      <c r="E1833" s="3">
        <v>63.802288</v>
      </c>
      <c r="F1833" s="3">
        <v>2953</v>
      </c>
      <c r="G1833" s="3">
        <v>31.891821</v>
      </c>
      <c r="H1833" s="3">
        <v>1787</v>
      </c>
      <c r="I1833" s="3">
        <v>17.689955</v>
      </c>
      <c r="J1833" s="3">
        <v>1003</v>
      </c>
      <c r="K1833" s="3">
        <v>9.132048</v>
      </c>
      <c r="L1833" s="3">
        <v>553</v>
      </c>
      <c r="M1833" s="3">
        <v>26.030106</v>
      </c>
      <c r="N1833">
        <v>1420</v>
      </c>
      <c r="O1833">
        <v>0.00579278623547018</v>
      </c>
      <c r="P1833">
        <v>-2.01577708205621</v>
      </c>
      <c r="Q1833" t="s">
        <v>131</v>
      </c>
      <c r="R1833" t="s">
        <v>190</v>
      </c>
      <c r="S1833" t="s">
        <v>191</v>
      </c>
      <c r="T1833" t="s">
        <v>8444</v>
      </c>
      <c r="U1833" t="s">
        <v>8445</v>
      </c>
      <c r="V1833" t="s">
        <v>136</v>
      </c>
      <c r="W1833" t="s">
        <v>190</v>
      </c>
      <c r="X1833" t="s">
        <v>191</v>
      </c>
      <c r="Y1833" t="s">
        <v>192</v>
      </c>
      <c r="Z1833" t="s">
        <v>8446</v>
      </c>
      <c r="AA1833" t="s">
        <v>83</v>
      </c>
      <c r="AB1833" t="s">
        <v>191</v>
      </c>
      <c r="AC1833" t="s">
        <v>8447</v>
      </c>
      <c r="AD1833" t="s">
        <v>8448</v>
      </c>
    </row>
    <row r="1834" spans="1:30">
      <c r="A1834" t="s">
        <v>8449</v>
      </c>
      <c r="B1834" t="s">
        <v>8449</v>
      </c>
      <c r="C1834" s="3">
        <v>8.730933</v>
      </c>
      <c r="D1834" s="3">
        <v>529</v>
      </c>
      <c r="E1834" s="3">
        <v>14.465</v>
      </c>
      <c r="F1834" s="3">
        <v>776</v>
      </c>
      <c r="G1834" s="3">
        <v>6.274659</v>
      </c>
      <c r="H1834" s="3">
        <v>408</v>
      </c>
      <c r="I1834" s="3">
        <v>2.774164</v>
      </c>
      <c r="J1834" s="3">
        <v>183</v>
      </c>
      <c r="K1834" s="3">
        <v>3.630966</v>
      </c>
      <c r="L1834" s="3">
        <v>255</v>
      </c>
      <c r="M1834" s="3">
        <v>5.261137</v>
      </c>
      <c r="N1834">
        <v>333</v>
      </c>
      <c r="O1834">
        <v>0.00337367503378784</v>
      </c>
      <c r="P1834">
        <v>-2.05657747252723</v>
      </c>
      <c r="Q1834" t="s">
        <v>131</v>
      </c>
      <c r="R1834" t="s">
        <v>371</v>
      </c>
      <c r="S1834" t="s">
        <v>293</v>
      </c>
      <c r="T1834" t="s">
        <v>8450</v>
      </c>
      <c r="U1834" t="s">
        <v>8451</v>
      </c>
      <c r="V1834" t="s">
        <v>5828</v>
      </c>
      <c r="W1834" t="s">
        <v>136</v>
      </c>
      <c r="X1834" t="s">
        <v>136</v>
      </c>
      <c r="Y1834" t="s">
        <v>5829</v>
      </c>
      <c r="Z1834" t="s">
        <v>8452</v>
      </c>
      <c r="AA1834" t="s">
        <v>686</v>
      </c>
      <c r="AB1834" t="s">
        <v>219</v>
      </c>
      <c r="AC1834" t="s">
        <v>8453</v>
      </c>
      <c r="AD1834" t="s">
        <v>8454</v>
      </c>
    </row>
    <row r="1835" spans="1:30">
      <c r="A1835" t="s">
        <v>8455</v>
      </c>
      <c r="B1835" t="s">
        <v>8455</v>
      </c>
      <c r="C1835" s="3">
        <v>0.149695</v>
      </c>
      <c r="D1835" s="3">
        <v>5</v>
      </c>
      <c r="E1835" s="3">
        <v>0</v>
      </c>
      <c r="F1835" s="3">
        <v>0</v>
      </c>
      <c r="G1835" s="3">
        <v>0.214017</v>
      </c>
      <c r="H1835" s="3">
        <v>7</v>
      </c>
      <c r="I1835" s="3">
        <v>2.58931</v>
      </c>
      <c r="J1835" s="3">
        <v>76</v>
      </c>
      <c r="K1835" s="3">
        <v>2.21857</v>
      </c>
      <c r="L1835" s="3">
        <v>70</v>
      </c>
      <c r="M1835" s="3">
        <v>1.352389</v>
      </c>
      <c r="N1835">
        <v>39</v>
      </c>
      <c r="O1835">
        <v>0.00108485535650477</v>
      </c>
      <c r="P1835">
        <v>3.00394592431737</v>
      </c>
      <c r="Q1835" t="s">
        <v>157</v>
      </c>
      <c r="R1835" t="s">
        <v>136</v>
      </c>
      <c r="S1835" t="s">
        <v>136</v>
      </c>
      <c r="T1835" t="s">
        <v>136</v>
      </c>
      <c r="U1835" t="s">
        <v>136</v>
      </c>
      <c r="V1835" t="s">
        <v>136</v>
      </c>
      <c r="W1835" t="s">
        <v>136</v>
      </c>
      <c r="X1835" t="s">
        <v>136</v>
      </c>
      <c r="Y1835" t="s">
        <v>136</v>
      </c>
      <c r="Z1835" t="s">
        <v>136</v>
      </c>
      <c r="AA1835" t="s">
        <v>164</v>
      </c>
      <c r="AB1835" t="s">
        <v>165</v>
      </c>
      <c r="AC1835" t="s">
        <v>8456</v>
      </c>
      <c r="AD1835" t="s">
        <v>136</v>
      </c>
    </row>
    <row r="1836" spans="1:30">
      <c r="A1836" t="s">
        <v>8457</v>
      </c>
      <c r="B1836" t="s">
        <v>8457</v>
      </c>
      <c r="C1836" s="3">
        <v>0.49164</v>
      </c>
      <c r="D1836" s="3">
        <v>6</v>
      </c>
      <c r="E1836" s="3">
        <v>0</v>
      </c>
      <c r="F1836" s="3">
        <v>0</v>
      </c>
      <c r="G1836" s="3">
        <v>1.198834</v>
      </c>
      <c r="H1836" s="3">
        <v>15</v>
      </c>
      <c r="I1836" s="3">
        <v>5.533863</v>
      </c>
      <c r="J1836" s="3">
        <v>69</v>
      </c>
      <c r="K1836" s="3">
        <v>11.191809</v>
      </c>
      <c r="L1836" s="3">
        <v>148</v>
      </c>
      <c r="M1836" s="3">
        <v>3.886173</v>
      </c>
      <c r="N1836">
        <v>47</v>
      </c>
      <c r="O1836">
        <v>0.00765026727405887</v>
      </c>
      <c r="P1836">
        <v>2.7233692551401</v>
      </c>
      <c r="Q1836" t="s">
        <v>157</v>
      </c>
      <c r="R1836" t="s">
        <v>190</v>
      </c>
      <c r="S1836" t="s">
        <v>191</v>
      </c>
      <c r="T1836" t="s">
        <v>848</v>
      </c>
      <c r="U1836" t="s">
        <v>8458</v>
      </c>
      <c r="V1836" t="s">
        <v>136</v>
      </c>
      <c r="W1836" t="s">
        <v>136</v>
      </c>
      <c r="X1836" t="s">
        <v>136</v>
      </c>
      <c r="Y1836" t="s">
        <v>181</v>
      </c>
      <c r="Z1836" t="s">
        <v>8459</v>
      </c>
      <c r="AA1836" t="s">
        <v>136</v>
      </c>
      <c r="AB1836" t="s">
        <v>136</v>
      </c>
      <c r="AC1836" t="s">
        <v>8460</v>
      </c>
      <c r="AD1836" t="s">
        <v>195</v>
      </c>
    </row>
    <row r="1837" spans="1:30">
      <c r="A1837" t="s">
        <v>8461</v>
      </c>
      <c r="B1837" t="s">
        <v>8461</v>
      </c>
      <c r="C1837" s="3">
        <v>1.456757</v>
      </c>
      <c r="D1837" s="3">
        <v>61</v>
      </c>
      <c r="E1837" s="3">
        <v>0</v>
      </c>
      <c r="F1837" s="3">
        <v>0</v>
      </c>
      <c r="G1837" s="3">
        <v>2.922156</v>
      </c>
      <c r="H1837" s="3">
        <v>130</v>
      </c>
      <c r="I1837" s="3">
        <v>24.532169</v>
      </c>
      <c r="J1837" s="3">
        <v>1103</v>
      </c>
      <c r="K1837" s="3">
        <v>19.855907</v>
      </c>
      <c r="L1837" s="3">
        <v>953</v>
      </c>
      <c r="M1837" s="3">
        <v>14.073604</v>
      </c>
      <c r="N1837">
        <v>609</v>
      </c>
      <c r="O1837">
        <v>0.00784081887096699</v>
      </c>
      <c r="P1837">
        <v>2.8658708413463</v>
      </c>
      <c r="Q1837" t="s">
        <v>157</v>
      </c>
      <c r="R1837" t="s">
        <v>136</v>
      </c>
      <c r="S1837" t="s">
        <v>136</v>
      </c>
      <c r="T1837" t="s">
        <v>1829</v>
      </c>
      <c r="U1837" t="s">
        <v>8462</v>
      </c>
      <c r="V1837" t="s">
        <v>955</v>
      </c>
      <c r="W1837" t="s">
        <v>136</v>
      </c>
      <c r="X1837" t="s">
        <v>136</v>
      </c>
      <c r="Y1837" t="s">
        <v>1960</v>
      </c>
      <c r="Z1837" t="s">
        <v>8463</v>
      </c>
      <c r="AA1837" t="s">
        <v>141</v>
      </c>
      <c r="AB1837" t="s">
        <v>142</v>
      </c>
      <c r="AC1837" t="s">
        <v>8464</v>
      </c>
      <c r="AD1837" t="s">
        <v>1834</v>
      </c>
    </row>
    <row r="1838" spans="1:30">
      <c r="A1838" t="s">
        <v>8465</v>
      </c>
      <c r="B1838" t="s">
        <v>8465</v>
      </c>
      <c r="C1838" s="3">
        <v>0.434586</v>
      </c>
      <c r="D1838" s="3">
        <v>37</v>
      </c>
      <c r="E1838" s="3">
        <v>3.786537</v>
      </c>
      <c r="F1838" s="3">
        <v>285</v>
      </c>
      <c r="G1838" s="3">
        <v>0.529454</v>
      </c>
      <c r="H1838" s="3">
        <v>49</v>
      </c>
      <c r="I1838" s="3">
        <v>0.11894</v>
      </c>
      <c r="J1838" s="3">
        <v>11</v>
      </c>
      <c r="K1838" s="3">
        <v>0.120755</v>
      </c>
      <c r="L1838" s="3">
        <v>12</v>
      </c>
      <c r="M1838" s="3">
        <v>0.486358</v>
      </c>
      <c r="N1838">
        <v>44</v>
      </c>
      <c r="O1838">
        <v>0.00378325073161109</v>
      </c>
      <c r="P1838">
        <v>-3.20411242592155</v>
      </c>
      <c r="Q1838" t="s">
        <v>131</v>
      </c>
      <c r="R1838" t="s">
        <v>136</v>
      </c>
      <c r="S1838" t="s">
        <v>136</v>
      </c>
      <c r="T1838" t="s">
        <v>5118</v>
      </c>
      <c r="U1838" t="s">
        <v>8466</v>
      </c>
      <c r="V1838" t="s">
        <v>136</v>
      </c>
      <c r="W1838" t="s">
        <v>136</v>
      </c>
      <c r="X1838" t="s">
        <v>136</v>
      </c>
      <c r="Y1838" t="s">
        <v>320</v>
      </c>
      <c r="Z1838" t="s">
        <v>8467</v>
      </c>
      <c r="AA1838" t="s">
        <v>164</v>
      </c>
      <c r="AB1838" t="s">
        <v>165</v>
      </c>
      <c r="AC1838" t="s">
        <v>8468</v>
      </c>
      <c r="AD1838" t="s">
        <v>5122</v>
      </c>
    </row>
    <row r="1839" spans="1:30">
      <c r="A1839" t="s">
        <v>8469</v>
      </c>
      <c r="B1839" t="s">
        <v>8469</v>
      </c>
      <c r="C1839" s="3">
        <v>0.426509</v>
      </c>
      <c r="D1839" s="3">
        <v>27</v>
      </c>
      <c r="E1839" s="3">
        <v>0.10685</v>
      </c>
      <c r="F1839" s="3">
        <v>6</v>
      </c>
      <c r="G1839" s="3">
        <v>0.144605</v>
      </c>
      <c r="H1839" s="3">
        <v>10</v>
      </c>
      <c r="I1839" s="3">
        <v>1.53316</v>
      </c>
      <c r="J1839" s="3">
        <v>103</v>
      </c>
      <c r="K1839" s="3">
        <v>5.145556</v>
      </c>
      <c r="L1839" s="3">
        <v>367</v>
      </c>
      <c r="M1839" s="3">
        <v>0.679311</v>
      </c>
      <c r="N1839">
        <v>44</v>
      </c>
      <c r="O1839">
        <v>0.00530112283722766</v>
      </c>
      <c r="P1839">
        <v>2.59399055868197</v>
      </c>
      <c r="Q1839" t="s">
        <v>157</v>
      </c>
      <c r="R1839" t="s">
        <v>136</v>
      </c>
      <c r="S1839" t="s">
        <v>136</v>
      </c>
      <c r="T1839" t="s">
        <v>8470</v>
      </c>
      <c r="U1839" t="s">
        <v>136</v>
      </c>
      <c r="V1839" t="s">
        <v>136</v>
      </c>
      <c r="W1839" t="s">
        <v>136</v>
      </c>
      <c r="X1839" t="s">
        <v>136</v>
      </c>
      <c r="Y1839" t="s">
        <v>6603</v>
      </c>
      <c r="Z1839" t="s">
        <v>8471</v>
      </c>
      <c r="AA1839" t="s">
        <v>164</v>
      </c>
      <c r="AB1839" t="s">
        <v>165</v>
      </c>
      <c r="AC1839" t="s">
        <v>8472</v>
      </c>
      <c r="AD1839" t="s">
        <v>8473</v>
      </c>
    </row>
    <row r="1840" spans="1:30">
      <c r="A1840" t="s">
        <v>8474</v>
      </c>
      <c r="B1840" t="s">
        <v>8474</v>
      </c>
      <c r="C1840" s="3">
        <v>71.864685</v>
      </c>
      <c r="D1840" s="3">
        <v>6835</v>
      </c>
      <c r="E1840" s="3">
        <v>94.960274</v>
      </c>
      <c r="F1840" s="3">
        <v>8001</v>
      </c>
      <c r="G1840" s="3">
        <v>81.723015</v>
      </c>
      <c r="H1840" s="3">
        <v>8334</v>
      </c>
      <c r="I1840" s="3">
        <v>32.066795</v>
      </c>
      <c r="J1840" s="3">
        <v>3308</v>
      </c>
      <c r="K1840" s="3">
        <v>18.576807</v>
      </c>
      <c r="L1840" s="3">
        <v>2047</v>
      </c>
      <c r="M1840" s="3">
        <v>43.182457</v>
      </c>
      <c r="N1840">
        <v>4289</v>
      </c>
      <c r="O1840">
        <v>0.00030955200122431</v>
      </c>
      <c r="P1840">
        <v>-2.09179960818101</v>
      </c>
      <c r="Q1840" t="s">
        <v>131</v>
      </c>
      <c r="R1840" t="s">
        <v>170</v>
      </c>
      <c r="S1840" t="s">
        <v>171</v>
      </c>
      <c r="T1840" t="s">
        <v>2834</v>
      </c>
      <c r="U1840" t="s">
        <v>8475</v>
      </c>
      <c r="V1840" t="s">
        <v>264</v>
      </c>
      <c r="W1840" t="s">
        <v>136</v>
      </c>
      <c r="X1840" t="s">
        <v>136</v>
      </c>
      <c r="Y1840" t="s">
        <v>181</v>
      </c>
      <c r="Z1840" t="s">
        <v>8476</v>
      </c>
      <c r="AA1840" t="s">
        <v>83</v>
      </c>
      <c r="AB1840" t="s">
        <v>191</v>
      </c>
      <c r="AC1840" t="s">
        <v>8477</v>
      </c>
      <c r="AD1840" t="s">
        <v>195</v>
      </c>
    </row>
    <row r="1841" spans="1:30">
      <c r="A1841" t="s">
        <v>8478</v>
      </c>
      <c r="B1841" t="s">
        <v>8478</v>
      </c>
      <c r="C1841" s="3">
        <v>0.909312</v>
      </c>
      <c r="D1841" s="3">
        <v>58</v>
      </c>
      <c r="E1841" s="3">
        <v>0.033672</v>
      </c>
      <c r="F1841" s="3">
        <v>2</v>
      </c>
      <c r="G1841" s="3">
        <v>0.689795</v>
      </c>
      <c r="H1841" s="3">
        <v>47</v>
      </c>
      <c r="I1841" s="3">
        <v>11.468614</v>
      </c>
      <c r="J1841" s="3">
        <v>790</v>
      </c>
      <c r="K1841" s="3">
        <v>45.976833</v>
      </c>
      <c r="L1841" s="3">
        <v>3381</v>
      </c>
      <c r="M1841" s="3">
        <v>2.869866</v>
      </c>
      <c r="N1841">
        <v>191</v>
      </c>
      <c r="O1841" s="16">
        <v>4.40714696821803e-5</v>
      </c>
      <c r="P1841">
        <v>4.18850150247805</v>
      </c>
      <c r="Q1841" t="s">
        <v>157</v>
      </c>
      <c r="R1841" t="s">
        <v>316</v>
      </c>
      <c r="S1841" t="s">
        <v>317</v>
      </c>
      <c r="T1841" t="s">
        <v>8479</v>
      </c>
      <c r="U1841" t="s">
        <v>8480</v>
      </c>
      <c r="V1841" t="s">
        <v>136</v>
      </c>
      <c r="W1841" t="s">
        <v>136</v>
      </c>
      <c r="X1841" t="s">
        <v>136</v>
      </c>
      <c r="Y1841" t="s">
        <v>320</v>
      </c>
      <c r="Z1841" t="s">
        <v>8481</v>
      </c>
      <c r="AA1841" t="s">
        <v>164</v>
      </c>
      <c r="AB1841" t="s">
        <v>165</v>
      </c>
      <c r="AC1841" t="s">
        <v>8482</v>
      </c>
      <c r="AD1841" t="s">
        <v>4790</v>
      </c>
    </row>
    <row r="1842" spans="1:30">
      <c r="A1842" t="s">
        <v>8483</v>
      </c>
      <c r="B1842" t="s">
        <v>8483</v>
      </c>
      <c r="C1842" s="3">
        <v>3.694389</v>
      </c>
      <c r="D1842" s="3">
        <v>214</v>
      </c>
      <c r="E1842" s="3">
        <v>1.039723</v>
      </c>
      <c r="F1842" s="3">
        <v>54</v>
      </c>
      <c r="G1842" s="3">
        <v>3.633071</v>
      </c>
      <c r="H1842" s="3">
        <v>226</v>
      </c>
      <c r="I1842" s="3">
        <v>0.319298</v>
      </c>
      <c r="J1842" s="3">
        <v>21</v>
      </c>
      <c r="K1842" s="3">
        <v>0.089345</v>
      </c>
      <c r="L1842" s="3">
        <v>6</v>
      </c>
      <c r="M1842" s="3">
        <v>0.497616</v>
      </c>
      <c r="N1842">
        <v>31</v>
      </c>
      <c r="O1842" s="16">
        <v>2.83408312843174e-6</v>
      </c>
      <c r="P1842">
        <v>-3.45910689726483</v>
      </c>
      <c r="Q1842" t="s">
        <v>131</v>
      </c>
      <c r="R1842" t="s">
        <v>136</v>
      </c>
      <c r="S1842" t="s">
        <v>136</v>
      </c>
      <c r="T1842" t="s">
        <v>8484</v>
      </c>
      <c r="U1842" t="s">
        <v>8485</v>
      </c>
      <c r="V1842" t="s">
        <v>763</v>
      </c>
      <c r="W1842" t="s">
        <v>136</v>
      </c>
      <c r="X1842" t="s">
        <v>136</v>
      </c>
      <c r="Y1842" t="s">
        <v>136</v>
      </c>
      <c r="Z1842" t="s">
        <v>8486</v>
      </c>
      <c r="AA1842" t="s">
        <v>141</v>
      </c>
      <c r="AB1842" t="s">
        <v>142</v>
      </c>
      <c r="AC1842" t="s">
        <v>8487</v>
      </c>
      <c r="AD1842" t="s">
        <v>8488</v>
      </c>
    </row>
    <row r="1843" spans="1:30">
      <c r="A1843" t="s">
        <v>8489</v>
      </c>
      <c r="B1843" t="s">
        <v>8489</v>
      </c>
      <c r="C1843" s="3">
        <v>2.876878</v>
      </c>
      <c r="D1843" s="3">
        <v>68</v>
      </c>
      <c r="E1843" s="3">
        <v>0.5153</v>
      </c>
      <c r="F1843" s="3">
        <v>11</v>
      </c>
      <c r="G1843" s="3">
        <v>2.008616</v>
      </c>
      <c r="H1843" s="3">
        <v>51</v>
      </c>
      <c r="I1843" s="3">
        <v>15.41223</v>
      </c>
      <c r="J1843" s="3">
        <v>394</v>
      </c>
      <c r="K1843" s="3">
        <v>42.130798</v>
      </c>
      <c r="L1843" s="3">
        <v>1148</v>
      </c>
      <c r="M1843" s="3">
        <v>10.971956</v>
      </c>
      <c r="N1843">
        <v>270</v>
      </c>
      <c r="O1843" s="16">
        <v>4.46204553219651e-5</v>
      </c>
      <c r="P1843">
        <v>2.98149092314517</v>
      </c>
      <c r="Q1843" t="s">
        <v>157</v>
      </c>
      <c r="R1843" t="s">
        <v>186</v>
      </c>
      <c r="S1843" t="s">
        <v>187</v>
      </c>
      <c r="T1843" t="s">
        <v>8490</v>
      </c>
      <c r="U1843" t="s">
        <v>8491</v>
      </c>
      <c r="V1843" t="s">
        <v>439</v>
      </c>
      <c r="W1843" t="s">
        <v>186</v>
      </c>
      <c r="X1843" t="s">
        <v>187</v>
      </c>
      <c r="Y1843" t="s">
        <v>4148</v>
      </c>
      <c r="Z1843" t="s">
        <v>4149</v>
      </c>
      <c r="AA1843" t="s">
        <v>209</v>
      </c>
      <c r="AB1843" t="s">
        <v>187</v>
      </c>
      <c r="AC1843" t="s">
        <v>8492</v>
      </c>
      <c r="AD1843" t="s">
        <v>4520</v>
      </c>
    </row>
    <row r="1844" spans="1:30">
      <c r="A1844" t="s">
        <v>8493</v>
      </c>
      <c r="B1844" t="s">
        <v>8493</v>
      </c>
      <c r="C1844" s="3">
        <v>3.364651</v>
      </c>
      <c r="D1844" s="3">
        <v>143</v>
      </c>
      <c r="E1844" s="3">
        <v>1.134175</v>
      </c>
      <c r="F1844" s="3">
        <v>43</v>
      </c>
      <c r="G1844" s="3">
        <v>2.385952</v>
      </c>
      <c r="H1844" s="3">
        <v>109</v>
      </c>
      <c r="I1844" s="3">
        <v>17.920591</v>
      </c>
      <c r="J1844" s="3">
        <v>823</v>
      </c>
      <c r="K1844" s="3">
        <v>30.56983</v>
      </c>
      <c r="L1844" s="3">
        <v>1498</v>
      </c>
      <c r="M1844" s="3">
        <v>11.682423</v>
      </c>
      <c r="N1844">
        <v>517</v>
      </c>
      <c r="O1844" s="16">
        <v>4.44054153954171e-6</v>
      </c>
      <c r="P1844">
        <v>2.47861978482881</v>
      </c>
      <c r="Q1844" t="s">
        <v>157</v>
      </c>
      <c r="R1844" t="s">
        <v>136</v>
      </c>
      <c r="S1844" t="s">
        <v>136</v>
      </c>
      <c r="T1844" t="s">
        <v>437</v>
      </c>
      <c r="U1844" t="s">
        <v>8494</v>
      </c>
      <c r="V1844" t="s">
        <v>439</v>
      </c>
      <c r="W1844" t="s">
        <v>186</v>
      </c>
      <c r="X1844" t="s">
        <v>187</v>
      </c>
      <c r="Y1844" t="s">
        <v>643</v>
      </c>
      <c r="Z1844" t="s">
        <v>4678</v>
      </c>
      <c r="AA1844" t="s">
        <v>209</v>
      </c>
      <c r="AB1844" t="s">
        <v>187</v>
      </c>
      <c r="AC1844" t="s">
        <v>8495</v>
      </c>
      <c r="AD1844" t="s">
        <v>443</v>
      </c>
    </row>
    <row r="1845" spans="1:30">
      <c r="A1845" t="s">
        <v>8496</v>
      </c>
      <c r="B1845" t="s">
        <v>8496</v>
      </c>
      <c r="C1845" s="3">
        <v>32.864479</v>
      </c>
      <c r="D1845" s="3">
        <v>1805</v>
      </c>
      <c r="E1845" s="3">
        <v>66.324051</v>
      </c>
      <c r="F1845" s="3">
        <v>3227</v>
      </c>
      <c r="G1845" s="3">
        <v>39.810997</v>
      </c>
      <c r="H1845" s="3">
        <v>2345</v>
      </c>
      <c r="I1845" s="3">
        <v>3.824656</v>
      </c>
      <c r="J1845" s="3">
        <v>228</v>
      </c>
      <c r="K1845" s="3">
        <v>4.180638</v>
      </c>
      <c r="L1845" s="3">
        <v>266</v>
      </c>
      <c r="M1845" s="3">
        <v>3.57194</v>
      </c>
      <c r="N1845">
        <v>205</v>
      </c>
      <c r="O1845" s="16">
        <v>1.12972896864573e-12</v>
      </c>
      <c r="P1845">
        <v>-4.24718753950444</v>
      </c>
      <c r="Q1845" t="s">
        <v>131</v>
      </c>
      <c r="R1845" t="s">
        <v>316</v>
      </c>
      <c r="S1845" t="s">
        <v>317</v>
      </c>
      <c r="T1845" t="s">
        <v>8497</v>
      </c>
      <c r="U1845" t="s">
        <v>8498</v>
      </c>
      <c r="V1845" t="s">
        <v>5643</v>
      </c>
      <c r="W1845" t="s">
        <v>170</v>
      </c>
      <c r="X1845" t="s">
        <v>171</v>
      </c>
      <c r="Y1845" t="s">
        <v>5644</v>
      </c>
      <c r="Z1845" t="s">
        <v>5645</v>
      </c>
      <c r="AA1845" t="s">
        <v>174</v>
      </c>
      <c r="AB1845" t="s">
        <v>171</v>
      </c>
      <c r="AC1845" t="s">
        <v>8499</v>
      </c>
      <c r="AD1845" t="s">
        <v>5413</v>
      </c>
    </row>
    <row r="1846" spans="1:30">
      <c r="A1846" t="s">
        <v>8500</v>
      </c>
      <c r="B1846" t="s">
        <v>8500</v>
      </c>
      <c r="C1846" s="3">
        <v>7.142719</v>
      </c>
      <c r="D1846" s="3">
        <v>258</v>
      </c>
      <c r="E1846" s="3">
        <v>0.90564</v>
      </c>
      <c r="F1846" s="3">
        <v>29</v>
      </c>
      <c r="G1846" s="3">
        <v>6.926401</v>
      </c>
      <c r="H1846" s="3">
        <v>268</v>
      </c>
      <c r="I1846" s="3">
        <v>21.258163</v>
      </c>
      <c r="J1846" s="3">
        <v>832</v>
      </c>
      <c r="K1846" s="3">
        <v>71.779289</v>
      </c>
      <c r="L1846" s="3">
        <v>2999</v>
      </c>
      <c r="M1846" s="3">
        <v>45.628822</v>
      </c>
      <c r="N1846">
        <v>1719</v>
      </c>
      <c r="O1846">
        <v>0.000504100561152917</v>
      </c>
      <c r="P1846">
        <v>2.60972042846068</v>
      </c>
      <c r="Q1846" t="s">
        <v>157</v>
      </c>
      <c r="R1846" t="s">
        <v>136</v>
      </c>
      <c r="S1846" t="s">
        <v>136</v>
      </c>
      <c r="T1846" t="s">
        <v>8501</v>
      </c>
      <c r="U1846" t="s">
        <v>8502</v>
      </c>
      <c r="V1846" t="s">
        <v>136</v>
      </c>
      <c r="W1846" t="s">
        <v>136</v>
      </c>
      <c r="X1846" t="s">
        <v>136</v>
      </c>
      <c r="Y1846" t="s">
        <v>1980</v>
      </c>
      <c r="Z1846" t="s">
        <v>7471</v>
      </c>
      <c r="AA1846" t="s">
        <v>141</v>
      </c>
      <c r="AB1846" t="s">
        <v>142</v>
      </c>
      <c r="AC1846" t="s">
        <v>8503</v>
      </c>
      <c r="AD1846" t="s">
        <v>8504</v>
      </c>
    </row>
    <row r="1847" spans="1:30">
      <c r="A1847" t="s">
        <v>8505</v>
      </c>
      <c r="B1847" t="s">
        <v>8505</v>
      </c>
      <c r="C1847" s="3">
        <v>0.327498</v>
      </c>
      <c r="D1847" s="3">
        <v>34</v>
      </c>
      <c r="E1847" s="3">
        <v>0.177173</v>
      </c>
      <c r="F1847" s="3">
        <v>17</v>
      </c>
      <c r="G1847" s="3">
        <v>0.425178</v>
      </c>
      <c r="H1847" s="3">
        <v>47</v>
      </c>
      <c r="I1847" s="3">
        <v>1.977355</v>
      </c>
      <c r="J1847" s="3">
        <v>219</v>
      </c>
      <c r="K1847" s="3">
        <v>8.484406</v>
      </c>
      <c r="L1847" s="3">
        <v>1003</v>
      </c>
      <c r="M1847" s="3">
        <v>1.11361</v>
      </c>
      <c r="N1847">
        <v>119</v>
      </c>
      <c r="O1847">
        <v>0.000974288512314648</v>
      </c>
      <c r="P1847">
        <v>2.7828511197097</v>
      </c>
      <c r="Q1847" t="s">
        <v>157</v>
      </c>
      <c r="R1847" t="s">
        <v>136</v>
      </c>
      <c r="S1847" t="s">
        <v>136</v>
      </c>
      <c r="T1847" t="s">
        <v>7299</v>
      </c>
      <c r="U1847" t="s">
        <v>8506</v>
      </c>
      <c r="V1847" t="s">
        <v>136</v>
      </c>
      <c r="W1847" t="s">
        <v>186</v>
      </c>
      <c r="X1847" t="s">
        <v>187</v>
      </c>
      <c r="Y1847" t="s">
        <v>7301</v>
      </c>
      <c r="Z1847" t="s">
        <v>8507</v>
      </c>
      <c r="AA1847" t="s">
        <v>209</v>
      </c>
      <c r="AB1847" t="s">
        <v>187</v>
      </c>
      <c r="AC1847" t="s">
        <v>8508</v>
      </c>
      <c r="AD1847" t="s">
        <v>7304</v>
      </c>
    </row>
    <row r="1848" spans="1:30">
      <c r="A1848" t="s">
        <v>8509</v>
      </c>
      <c r="B1848" t="s">
        <v>8509</v>
      </c>
      <c r="C1848" s="3">
        <v>4.397149</v>
      </c>
      <c r="D1848" s="3">
        <v>220</v>
      </c>
      <c r="E1848" s="3">
        <v>6.883877</v>
      </c>
      <c r="F1848" s="3">
        <v>305</v>
      </c>
      <c r="G1848" s="3">
        <v>10.784928</v>
      </c>
      <c r="H1848" s="3">
        <v>578</v>
      </c>
      <c r="I1848" s="3">
        <v>0.471201</v>
      </c>
      <c r="J1848" s="3">
        <v>26</v>
      </c>
      <c r="K1848" s="3">
        <v>0.950212</v>
      </c>
      <c r="L1848" s="3">
        <v>56</v>
      </c>
      <c r="M1848" s="3">
        <v>1.793198</v>
      </c>
      <c r="N1848">
        <v>94</v>
      </c>
      <c r="O1848" s="16">
        <v>5.08801237912361e-6</v>
      </c>
      <c r="P1848">
        <v>-3.25174319476699</v>
      </c>
      <c r="Q1848" t="s">
        <v>131</v>
      </c>
      <c r="R1848" t="s">
        <v>136</v>
      </c>
      <c r="S1848" t="s">
        <v>136</v>
      </c>
      <c r="T1848" t="s">
        <v>8510</v>
      </c>
      <c r="U1848" t="s">
        <v>136</v>
      </c>
      <c r="V1848" t="s">
        <v>136</v>
      </c>
      <c r="W1848" t="s">
        <v>136</v>
      </c>
      <c r="X1848" t="s">
        <v>136</v>
      </c>
      <c r="Y1848" t="s">
        <v>8511</v>
      </c>
      <c r="Z1848" t="s">
        <v>8512</v>
      </c>
      <c r="AA1848" t="s">
        <v>164</v>
      </c>
      <c r="AB1848" t="s">
        <v>165</v>
      </c>
      <c r="AC1848" t="s">
        <v>8513</v>
      </c>
      <c r="AD1848" t="s">
        <v>8514</v>
      </c>
    </row>
    <row r="1849" spans="1:30">
      <c r="A1849" t="s">
        <v>8515</v>
      </c>
      <c r="B1849" t="s">
        <v>136</v>
      </c>
      <c r="C1849" s="3">
        <v>6.104125</v>
      </c>
      <c r="D1849" s="3">
        <v>163</v>
      </c>
      <c r="E1849" s="3">
        <v>0.367462</v>
      </c>
      <c r="F1849" s="3">
        <v>10</v>
      </c>
      <c r="G1849" s="3">
        <v>2.166101</v>
      </c>
      <c r="H1849" s="3">
        <v>63</v>
      </c>
      <c r="I1849" s="3">
        <v>135.867108</v>
      </c>
      <c r="J1849" s="3">
        <v>3882</v>
      </c>
      <c r="K1849" s="3">
        <v>17.848439</v>
      </c>
      <c r="L1849" s="3">
        <v>543</v>
      </c>
      <c r="M1849" s="3">
        <v>41.783088</v>
      </c>
      <c r="N1849">
        <v>1164</v>
      </c>
      <c r="O1849" s="16">
        <v>4.33893367277713e-5</v>
      </c>
      <c r="P1849">
        <v>3.63047235970109</v>
      </c>
      <c r="Q1849" t="s">
        <v>157</v>
      </c>
      <c r="R1849" t="s">
        <v>136</v>
      </c>
      <c r="S1849" t="s">
        <v>136</v>
      </c>
      <c r="T1849" t="s">
        <v>8516</v>
      </c>
      <c r="U1849" t="s">
        <v>8517</v>
      </c>
      <c r="V1849" t="s">
        <v>763</v>
      </c>
      <c r="W1849" t="s">
        <v>136</v>
      </c>
      <c r="X1849" t="s">
        <v>136</v>
      </c>
      <c r="Y1849" t="s">
        <v>5297</v>
      </c>
      <c r="Z1849" t="s">
        <v>8518</v>
      </c>
      <c r="AA1849" t="s">
        <v>141</v>
      </c>
      <c r="AB1849" t="s">
        <v>142</v>
      </c>
      <c r="AC1849" t="s">
        <v>8519</v>
      </c>
      <c r="AD1849" t="s">
        <v>1934</v>
      </c>
    </row>
    <row r="1850" spans="1:30">
      <c r="A1850" t="s">
        <v>8520</v>
      </c>
      <c r="B1850" t="s">
        <v>8520</v>
      </c>
      <c r="C1850" s="3">
        <v>6.123523</v>
      </c>
      <c r="D1850" s="3">
        <v>46</v>
      </c>
      <c r="E1850" s="3">
        <v>9.898384</v>
      </c>
      <c r="F1850" s="3">
        <v>66</v>
      </c>
      <c r="G1850" s="3">
        <v>11.028193</v>
      </c>
      <c r="H1850" s="3">
        <v>89</v>
      </c>
      <c r="I1850" s="3">
        <v>0.430622</v>
      </c>
      <c r="J1850" s="3">
        <v>4</v>
      </c>
      <c r="K1850" s="3">
        <v>0.228269</v>
      </c>
      <c r="L1850" s="3">
        <v>2</v>
      </c>
      <c r="M1850" s="3">
        <v>1.206456</v>
      </c>
      <c r="N1850">
        <v>10</v>
      </c>
      <c r="O1850" s="16">
        <v>1.43124634586832e-6</v>
      </c>
      <c r="P1850">
        <v>-4.11714274580414</v>
      </c>
      <c r="Q1850" t="s">
        <v>131</v>
      </c>
      <c r="R1850" t="s">
        <v>136</v>
      </c>
      <c r="S1850" t="s">
        <v>136</v>
      </c>
      <c r="T1850" t="s">
        <v>2256</v>
      </c>
      <c r="U1850" t="s">
        <v>8521</v>
      </c>
      <c r="V1850" t="s">
        <v>3436</v>
      </c>
      <c r="W1850" t="s">
        <v>136</v>
      </c>
      <c r="X1850" t="s">
        <v>136</v>
      </c>
      <c r="Y1850" t="s">
        <v>3437</v>
      </c>
      <c r="Z1850" t="s">
        <v>8422</v>
      </c>
      <c r="AA1850" t="s">
        <v>164</v>
      </c>
      <c r="AB1850" t="s">
        <v>165</v>
      </c>
      <c r="AC1850" t="s">
        <v>8423</v>
      </c>
      <c r="AD1850" t="s">
        <v>144</v>
      </c>
    </row>
    <row r="1851" spans="1:30">
      <c r="A1851" t="s">
        <v>8522</v>
      </c>
      <c r="B1851" t="s">
        <v>8522</v>
      </c>
      <c r="C1851" s="3">
        <v>2.682429</v>
      </c>
      <c r="D1851" s="3">
        <v>58</v>
      </c>
      <c r="E1851" s="3">
        <v>5.808817</v>
      </c>
      <c r="F1851" s="3">
        <v>110</v>
      </c>
      <c r="G1851" s="3">
        <v>2.025619</v>
      </c>
      <c r="H1851" s="3">
        <v>47</v>
      </c>
      <c r="I1851" s="3">
        <v>1.044547</v>
      </c>
      <c r="J1851" s="3">
        <v>25</v>
      </c>
      <c r="K1851" s="3">
        <v>0.635144</v>
      </c>
      <c r="L1851" s="3">
        <v>16</v>
      </c>
      <c r="M1851" s="3">
        <v>1.566555</v>
      </c>
      <c r="N1851">
        <v>35</v>
      </c>
      <c r="O1851">
        <v>0.00600414947337732</v>
      </c>
      <c r="P1851">
        <v>-2.36523944416913</v>
      </c>
      <c r="Q1851" t="s">
        <v>131</v>
      </c>
      <c r="R1851" t="s">
        <v>136</v>
      </c>
      <c r="S1851" t="s">
        <v>136</v>
      </c>
      <c r="T1851" t="s">
        <v>6598</v>
      </c>
      <c r="U1851" t="s">
        <v>136</v>
      </c>
      <c r="V1851" t="s">
        <v>136</v>
      </c>
      <c r="W1851" t="s">
        <v>136</v>
      </c>
      <c r="X1851" t="s">
        <v>136</v>
      </c>
      <c r="Y1851" t="s">
        <v>6600</v>
      </c>
      <c r="Z1851" t="s">
        <v>136</v>
      </c>
      <c r="AA1851" t="s">
        <v>164</v>
      </c>
      <c r="AB1851" t="s">
        <v>165</v>
      </c>
      <c r="AC1851" t="s">
        <v>8523</v>
      </c>
      <c r="AD1851" t="s">
        <v>3340</v>
      </c>
    </row>
    <row r="1852" spans="1:30">
      <c r="A1852" t="s">
        <v>8524</v>
      </c>
      <c r="B1852" t="s">
        <v>136</v>
      </c>
      <c r="C1852" s="3">
        <v>22.711031</v>
      </c>
      <c r="D1852" s="3">
        <v>809</v>
      </c>
      <c r="E1852" s="3">
        <v>34.455258</v>
      </c>
      <c r="F1852" s="3">
        <v>1220</v>
      </c>
      <c r="G1852" s="3">
        <v>27.771361</v>
      </c>
      <c r="H1852" s="3">
        <v>1075</v>
      </c>
      <c r="I1852" s="3">
        <v>6.861476</v>
      </c>
      <c r="J1852" s="3">
        <v>288</v>
      </c>
      <c r="K1852" s="3">
        <v>5.257469</v>
      </c>
      <c r="L1852" s="3">
        <v>189</v>
      </c>
      <c r="M1852" s="3">
        <v>13.2157139999999</v>
      </c>
      <c r="N1852">
        <v>469</v>
      </c>
      <c r="O1852">
        <v>0.000144504076760422</v>
      </c>
      <c r="P1852">
        <v>-2.53273632270064</v>
      </c>
      <c r="Q1852" t="s">
        <v>131</v>
      </c>
      <c r="R1852" t="s">
        <v>136</v>
      </c>
      <c r="S1852" t="s">
        <v>136</v>
      </c>
      <c r="T1852" t="s">
        <v>136</v>
      </c>
      <c r="U1852" t="s">
        <v>136</v>
      </c>
      <c r="V1852" t="s">
        <v>136</v>
      </c>
      <c r="W1852" t="s">
        <v>136</v>
      </c>
      <c r="X1852" t="s">
        <v>136</v>
      </c>
      <c r="Y1852" t="s">
        <v>136</v>
      </c>
      <c r="Z1852" t="s">
        <v>136</v>
      </c>
      <c r="AA1852" t="s">
        <v>164</v>
      </c>
      <c r="AB1852" t="s">
        <v>165</v>
      </c>
      <c r="AC1852" t="s">
        <v>8525</v>
      </c>
      <c r="AD1852" t="s">
        <v>136</v>
      </c>
    </row>
    <row r="1853" spans="1:30">
      <c r="A1853" t="s">
        <v>8526</v>
      </c>
      <c r="B1853" t="s">
        <v>8526</v>
      </c>
      <c r="C1853" s="3">
        <v>20.497469</v>
      </c>
      <c r="D1853" s="3">
        <v>408</v>
      </c>
      <c r="E1853" s="3">
        <v>76.222572</v>
      </c>
      <c r="F1853" s="3">
        <v>1342</v>
      </c>
      <c r="G1853" s="3">
        <v>16.721163</v>
      </c>
      <c r="H1853" s="3">
        <v>357</v>
      </c>
      <c r="I1853" s="3">
        <v>5.679344</v>
      </c>
      <c r="J1853" s="3">
        <v>123</v>
      </c>
      <c r="K1853" s="3">
        <v>9.167199</v>
      </c>
      <c r="L1853" s="3">
        <v>211</v>
      </c>
      <c r="M1853" s="3">
        <v>4.785997</v>
      </c>
      <c r="N1853">
        <v>100</v>
      </c>
      <c r="O1853">
        <v>0.000170604778878202</v>
      </c>
      <c r="P1853">
        <v>-3.22748169746152</v>
      </c>
      <c r="Q1853" t="s">
        <v>131</v>
      </c>
      <c r="R1853" t="s">
        <v>136</v>
      </c>
      <c r="S1853" t="s">
        <v>136</v>
      </c>
      <c r="T1853" t="s">
        <v>2881</v>
      </c>
      <c r="U1853" t="s">
        <v>136</v>
      </c>
      <c r="V1853" t="s">
        <v>136</v>
      </c>
      <c r="W1853" t="s">
        <v>136</v>
      </c>
      <c r="X1853" t="s">
        <v>136</v>
      </c>
      <c r="Y1853" t="s">
        <v>2882</v>
      </c>
      <c r="Z1853" t="s">
        <v>3275</v>
      </c>
      <c r="AA1853" t="s">
        <v>164</v>
      </c>
      <c r="AB1853" t="s">
        <v>165</v>
      </c>
      <c r="AC1853" t="s">
        <v>4588</v>
      </c>
      <c r="AD1853" t="s">
        <v>2885</v>
      </c>
    </row>
    <row r="1854" spans="1:30">
      <c r="A1854" t="s">
        <v>8527</v>
      </c>
      <c r="B1854" t="s">
        <v>136</v>
      </c>
      <c r="C1854" s="3">
        <v>0.186787</v>
      </c>
      <c r="D1854" s="3">
        <v>5</v>
      </c>
      <c r="E1854" s="3">
        <v>0</v>
      </c>
      <c r="F1854" s="3">
        <v>0</v>
      </c>
      <c r="G1854" s="3">
        <v>0.200037</v>
      </c>
      <c r="H1854" s="3">
        <v>5</v>
      </c>
      <c r="I1854" s="3">
        <v>6.559332</v>
      </c>
      <c r="J1854" s="3">
        <v>122</v>
      </c>
      <c r="K1854" s="3">
        <v>10.9643</v>
      </c>
      <c r="L1854" s="3">
        <v>234</v>
      </c>
      <c r="M1854" s="3">
        <v>4.975315</v>
      </c>
      <c r="N1854">
        <v>90</v>
      </c>
      <c r="O1854" s="16">
        <v>7.145439385328e-8</v>
      </c>
      <c r="P1854">
        <v>4.43394743808298</v>
      </c>
      <c r="Q1854" t="s">
        <v>157</v>
      </c>
      <c r="R1854" t="s">
        <v>136</v>
      </c>
      <c r="S1854" t="s">
        <v>136</v>
      </c>
      <c r="T1854" t="s">
        <v>8528</v>
      </c>
      <c r="U1854" t="s">
        <v>8529</v>
      </c>
      <c r="V1854" t="s">
        <v>5838</v>
      </c>
      <c r="W1854" t="s">
        <v>136</v>
      </c>
      <c r="X1854" t="s">
        <v>136</v>
      </c>
      <c r="Y1854" t="s">
        <v>5839</v>
      </c>
      <c r="Z1854" t="s">
        <v>136</v>
      </c>
      <c r="AA1854" t="s">
        <v>164</v>
      </c>
      <c r="AB1854" t="s">
        <v>165</v>
      </c>
      <c r="AC1854" t="s">
        <v>8530</v>
      </c>
      <c r="AD1854" t="s">
        <v>8531</v>
      </c>
    </row>
    <row r="1855" spans="1:30">
      <c r="A1855" t="s">
        <v>8532</v>
      </c>
      <c r="B1855" t="s">
        <v>8532</v>
      </c>
      <c r="C1855" s="3">
        <v>0.733372</v>
      </c>
      <c r="D1855" s="3">
        <v>44</v>
      </c>
      <c r="E1855" s="3">
        <v>0.471518</v>
      </c>
      <c r="F1855" s="3">
        <v>25</v>
      </c>
      <c r="G1855" s="3">
        <v>0.27863</v>
      </c>
      <c r="H1855" s="3">
        <v>18</v>
      </c>
      <c r="I1855" s="3">
        <v>2.267412</v>
      </c>
      <c r="J1855" s="3">
        <v>148</v>
      </c>
      <c r="K1855" s="3">
        <v>6.984503</v>
      </c>
      <c r="L1855" s="3">
        <v>484</v>
      </c>
      <c r="M1855" s="3">
        <v>5.256068</v>
      </c>
      <c r="N1855">
        <v>329</v>
      </c>
      <c r="O1855">
        <v>0.000482967916697988</v>
      </c>
      <c r="P1855">
        <v>2.49275199908731</v>
      </c>
      <c r="Q1855" t="s">
        <v>157</v>
      </c>
      <c r="R1855" t="s">
        <v>241</v>
      </c>
      <c r="S1855" t="s">
        <v>242</v>
      </c>
      <c r="T1855" t="s">
        <v>8533</v>
      </c>
      <c r="U1855" t="s">
        <v>8534</v>
      </c>
      <c r="V1855" t="s">
        <v>329</v>
      </c>
      <c r="W1855" t="s">
        <v>136</v>
      </c>
      <c r="X1855" t="s">
        <v>136</v>
      </c>
      <c r="Y1855" t="s">
        <v>1603</v>
      </c>
      <c r="Z1855" t="s">
        <v>8535</v>
      </c>
      <c r="AA1855" t="s">
        <v>248</v>
      </c>
      <c r="AB1855" t="s">
        <v>242</v>
      </c>
      <c r="AC1855" t="s">
        <v>8536</v>
      </c>
      <c r="AD1855" t="s">
        <v>5607</v>
      </c>
    </row>
    <row r="1856" spans="1:30">
      <c r="A1856" t="s">
        <v>8537</v>
      </c>
      <c r="B1856" t="s">
        <v>8537</v>
      </c>
      <c r="C1856" s="3">
        <v>0.26991</v>
      </c>
      <c r="D1856" s="3">
        <v>15</v>
      </c>
      <c r="E1856" s="3">
        <v>0.06315</v>
      </c>
      <c r="F1856" s="3">
        <v>3</v>
      </c>
      <c r="G1856" s="3">
        <v>0.271303</v>
      </c>
      <c r="H1856" s="3">
        <v>16</v>
      </c>
      <c r="I1856" s="3">
        <v>3.431202</v>
      </c>
      <c r="J1856" s="3">
        <v>196</v>
      </c>
      <c r="K1856" s="3">
        <v>3.335924</v>
      </c>
      <c r="L1856" s="3">
        <v>203</v>
      </c>
      <c r="M1856" s="3">
        <v>1.072301</v>
      </c>
      <c r="N1856">
        <v>59</v>
      </c>
      <c r="O1856">
        <v>0.000137390933361308</v>
      </c>
      <c r="P1856">
        <v>2.87586709633946</v>
      </c>
      <c r="Q1856" t="s">
        <v>157</v>
      </c>
      <c r="R1856" t="s">
        <v>136</v>
      </c>
      <c r="S1856" t="s">
        <v>136</v>
      </c>
      <c r="T1856" t="s">
        <v>8538</v>
      </c>
      <c r="U1856" t="s">
        <v>8539</v>
      </c>
      <c r="V1856" t="s">
        <v>136</v>
      </c>
      <c r="W1856" t="s">
        <v>305</v>
      </c>
      <c r="X1856" t="s">
        <v>142</v>
      </c>
      <c r="Y1856" t="s">
        <v>8540</v>
      </c>
      <c r="Z1856" t="s">
        <v>8541</v>
      </c>
      <c r="AA1856" t="s">
        <v>141</v>
      </c>
      <c r="AB1856" t="s">
        <v>142</v>
      </c>
      <c r="AC1856" t="s">
        <v>8542</v>
      </c>
      <c r="AD1856" t="s">
        <v>8543</v>
      </c>
    </row>
    <row r="1857" spans="1:30">
      <c r="A1857" t="s">
        <v>8544</v>
      </c>
      <c r="B1857" t="s">
        <v>8544</v>
      </c>
      <c r="C1857" s="3">
        <v>0</v>
      </c>
      <c r="D1857" s="3">
        <v>0</v>
      </c>
      <c r="E1857" s="3">
        <v>0</v>
      </c>
      <c r="F1857" s="3">
        <v>0</v>
      </c>
      <c r="G1857" s="3">
        <v>0</v>
      </c>
      <c r="H1857" s="3">
        <v>0</v>
      </c>
      <c r="I1857" s="3">
        <v>0.874278</v>
      </c>
      <c r="J1857" s="3">
        <v>42</v>
      </c>
      <c r="K1857" s="3">
        <v>0.681078</v>
      </c>
      <c r="L1857" s="3">
        <v>35</v>
      </c>
      <c r="M1857" s="3">
        <v>1.114587</v>
      </c>
      <c r="N1857">
        <v>51</v>
      </c>
      <c r="O1857" s="16">
        <v>2.4443233618493e-5</v>
      </c>
      <c r="P1857">
        <v>5.557538908915</v>
      </c>
      <c r="Q1857" t="s">
        <v>157</v>
      </c>
      <c r="R1857" t="s">
        <v>136</v>
      </c>
      <c r="S1857" t="s">
        <v>136</v>
      </c>
      <c r="T1857" t="s">
        <v>2191</v>
      </c>
      <c r="U1857" t="s">
        <v>8545</v>
      </c>
      <c r="V1857" t="s">
        <v>136</v>
      </c>
      <c r="W1857" t="s">
        <v>399</v>
      </c>
      <c r="X1857" t="s">
        <v>342</v>
      </c>
      <c r="Y1857" t="s">
        <v>2193</v>
      </c>
      <c r="Z1857" t="s">
        <v>8546</v>
      </c>
      <c r="AA1857" t="s">
        <v>85</v>
      </c>
      <c r="AB1857" t="s">
        <v>342</v>
      </c>
      <c r="AC1857" t="s">
        <v>8547</v>
      </c>
      <c r="AD1857" t="s">
        <v>2196</v>
      </c>
    </row>
    <row r="1858" spans="1:30">
      <c r="A1858" t="s">
        <v>8548</v>
      </c>
      <c r="B1858" t="s">
        <v>8548</v>
      </c>
      <c r="C1858" s="3">
        <v>0.390889</v>
      </c>
      <c r="D1858" s="3">
        <v>22</v>
      </c>
      <c r="E1858" s="3">
        <v>0.291131</v>
      </c>
      <c r="F1858" s="3">
        <v>15</v>
      </c>
      <c r="G1858" s="3">
        <v>0.130917</v>
      </c>
      <c r="H1858" s="3">
        <v>8</v>
      </c>
      <c r="I1858" s="3">
        <v>4.411415</v>
      </c>
      <c r="J1858" s="3">
        <v>260</v>
      </c>
      <c r="K1858" s="3">
        <v>33.205395</v>
      </c>
      <c r="L1858" s="3">
        <v>2088</v>
      </c>
      <c r="M1858" s="3">
        <v>1.247694</v>
      </c>
      <c r="N1858">
        <v>71</v>
      </c>
      <c r="O1858" s="16">
        <v>6.5020475781103e-5</v>
      </c>
      <c r="P1858">
        <v>4.1695261133727</v>
      </c>
      <c r="Q1858" t="s">
        <v>157</v>
      </c>
      <c r="R1858" t="s">
        <v>186</v>
      </c>
      <c r="S1858" t="s">
        <v>187</v>
      </c>
      <c r="T1858" t="s">
        <v>136</v>
      </c>
      <c r="U1858" t="s">
        <v>8549</v>
      </c>
      <c r="V1858" t="s">
        <v>206</v>
      </c>
      <c r="W1858" t="s">
        <v>5380</v>
      </c>
      <c r="X1858" t="s">
        <v>5381</v>
      </c>
      <c r="Y1858" t="s">
        <v>5382</v>
      </c>
      <c r="Z1858" t="s">
        <v>5383</v>
      </c>
      <c r="AA1858" t="s">
        <v>209</v>
      </c>
      <c r="AB1858" t="s">
        <v>187</v>
      </c>
      <c r="AC1858" t="s">
        <v>8550</v>
      </c>
      <c r="AD1858" t="s">
        <v>136</v>
      </c>
    </row>
    <row r="1859" spans="1:30">
      <c r="A1859" t="s">
        <v>8551</v>
      </c>
      <c r="B1859" t="s">
        <v>8551</v>
      </c>
      <c r="C1859" s="3">
        <v>1.290467</v>
      </c>
      <c r="D1859" s="3">
        <v>67</v>
      </c>
      <c r="E1859" s="3">
        <v>0.128085</v>
      </c>
      <c r="F1859" s="3">
        <v>6</v>
      </c>
      <c r="G1859" s="3">
        <v>1.029947</v>
      </c>
      <c r="H1859" s="3">
        <v>57</v>
      </c>
      <c r="I1859" s="3">
        <v>13.444343</v>
      </c>
      <c r="J1859" s="3">
        <v>751</v>
      </c>
      <c r="K1859" s="3">
        <v>4.804843</v>
      </c>
      <c r="L1859" s="3">
        <v>287</v>
      </c>
      <c r="M1859" s="3">
        <v>3.455809</v>
      </c>
      <c r="N1859">
        <v>186</v>
      </c>
      <c r="O1859">
        <v>0.00226103352169704</v>
      </c>
      <c r="P1859">
        <v>2.45165714958352</v>
      </c>
      <c r="Q1859" t="s">
        <v>157</v>
      </c>
      <c r="R1859" t="s">
        <v>136</v>
      </c>
      <c r="S1859" t="s">
        <v>136</v>
      </c>
      <c r="T1859" t="s">
        <v>8552</v>
      </c>
      <c r="U1859" t="s">
        <v>136</v>
      </c>
      <c r="V1859" t="s">
        <v>136</v>
      </c>
      <c r="W1859" t="s">
        <v>190</v>
      </c>
      <c r="X1859" t="s">
        <v>191</v>
      </c>
      <c r="Y1859" t="s">
        <v>8553</v>
      </c>
      <c r="Z1859" t="s">
        <v>8554</v>
      </c>
      <c r="AA1859" t="s">
        <v>164</v>
      </c>
      <c r="AB1859" t="s">
        <v>165</v>
      </c>
      <c r="AC1859" t="s">
        <v>8555</v>
      </c>
      <c r="AD1859" t="s">
        <v>1399</v>
      </c>
    </row>
    <row r="1860" spans="1:30">
      <c r="A1860" t="s">
        <v>8556</v>
      </c>
      <c r="B1860" t="s">
        <v>8556</v>
      </c>
      <c r="C1860" s="3">
        <v>0.049823</v>
      </c>
      <c r="D1860" s="3">
        <v>4</v>
      </c>
      <c r="E1860" s="3">
        <v>0.140612</v>
      </c>
      <c r="F1860" s="3">
        <v>10</v>
      </c>
      <c r="G1860" s="3">
        <v>0.289499</v>
      </c>
      <c r="H1860" s="3">
        <v>25</v>
      </c>
      <c r="I1860" s="3">
        <v>4.451153</v>
      </c>
      <c r="J1860" s="3">
        <v>388</v>
      </c>
      <c r="K1860" s="3">
        <v>6.84003</v>
      </c>
      <c r="L1860" s="3">
        <v>636</v>
      </c>
      <c r="M1860" s="3">
        <v>1.427253</v>
      </c>
      <c r="N1860">
        <v>120</v>
      </c>
      <c r="O1860" s="16">
        <v>1.28160451000416e-5</v>
      </c>
      <c r="P1860">
        <v>3.68604239798753</v>
      </c>
      <c r="Q1860" t="s">
        <v>157</v>
      </c>
      <c r="R1860" t="s">
        <v>136</v>
      </c>
      <c r="S1860" t="s">
        <v>136</v>
      </c>
      <c r="T1860" t="s">
        <v>2956</v>
      </c>
      <c r="U1860" t="s">
        <v>8557</v>
      </c>
      <c r="V1860" t="s">
        <v>763</v>
      </c>
      <c r="W1860" t="s">
        <v>136</v>
      </c>
      <c r="X1860" t="s">
        <v>136</v>
      </c>
      <c r="Y1860" t="s">
        <v>2958</v>
      </c>
      <c r="Z1860" t="s">
        <v>8558</v>
      </c>
      <c r="AA1860" t="s">
        <v>141</v>
      </c>
      <c r="AB1860" t="s">
        <v>142</v>
      </c>
      <c r="AC1860" t="s">
        <v>8559</v>
      </c>
      <c r="AD1860" t="s">
        <v>2961</v>
      </c>
    </row>
    <row r="1861" spans="1:30">
      <c r="A1861" t="s">
        <v>8560</v>
      </c>
      <c r="B1861" t="s">
        <v>8560</v>
      </c>
      <c r="C1861" s="3">
        <v>0.694092</v>
      </c>
      <c r="D1861" s="3">
        <v>43</v>
      </c>
      <c r="E1861" s="3">
        <v>0.11112</v>
      </c>
      <c r="F1861" s="3">
        <v>7</v>
      </c>
      <c r="G1861" s="3">
        <v>0.757747</v>
      </c>
      <c r="H1861" s="3">
        <v>51</v>
      </c>
      <c r="I1861" s="3">
        <v>6.54169</v>
      </c>
      <c r="J1861" s="3">
        <v>440</v>
      </c>
      <c r="K1861" s="3">
        <v>4.661737</v>
      </c>
      <c r="L1861" s="3">
        <v>335</v>
      </c>
      <c r="M1861" s="3">
        <v>5.143782</v>
      </c>
      <c r="N1861">
        <v>333</v>
      </c>
      <c r="O1861" s="16">
        <v>1.61866718687016e-6</v>
      </c>
      <c r="P1861">
        <v>2.73893258886213</v>
      </c>
      <c r="Q1861" t="s">
        <v>157</v>
      </c>
      <c r="R1861" t="s">
        <v>136</v>
      </c>
      <c r="S1861" t="s">
        <v>136</v>
      </c>
      <c r="T1861" t="s">
        <v>8561</v>
      </c>
      <c r="U1861" t="s">
        <v>8562</v>
      </c>
      <c r="V1861" t="s">
        <v>136</v>
      </c>
      <c r="W1861" t="s">
        <v>594</v>
      </c>
      <c r="X1861" t="s">
        <v>165</v>
      </c>
      <c r="Y1861" t="s">
        <v>8563</v>
      </c>
      <c r="Z1861" t="s">
        <v>136</v>
      </c>
      <c r="AA1861" t="s">
        <v>164</v>
      </c>
      <c r="AB1861" t="s">
        <v>165</v>
      </c>
      <c r="AC1861" t="s">
        <v>175</v>
      </c>
      <c r="AD1861" t="s">
        <v>2982</v>
      </c>
    </row>
    <row r="1862" spans="1:30">
      <c r="A1862" t="s">
        <v>8564</v>
      </c>
      <c r="B1862" t="s">
        <v>8564</v>
      </c>
      <c r="C1862" s="3">
        <v>323.75296</v>
      </c>
      <c r="D1862" s="3">
        <v>3673</v>
      </c>
      <c r="E1862" s="3">
        <v>461.928528</v>
      </c>
      <c r="F1862" s="3">
        <v>4642</v>
      </c>
      <c r="G1862" s="3">
        <v>151.503265</v>
      </c>
      <c r="H1862" s="3">
        <v>1843</v>
      </c>
      <c r="I1862" s="3">
        <v>204.966125</v>
      </c>
      <c r="J1862" s="3">
        <v>2522</v>
      </c>
      <c r="K1862" s="3">
        <v>106.649384</v>
      </c>
      <c r="L1862" s="3">
        <v>1402</v>
      </c>
      <c r="M1862" s="3">
        <v>64.99881</v>
      </c>
      <c r="N1862">
        <v>770</v>
      </c>
      <c r="O1862">
        <v>0.00567840299589655</v>
      </c>
      <c r="P1862">
        <v>-2.07260835028332</v>
      </c>
      <c r="Q1862" t="s">
        <v>131</v>
      </c>
      <c r="R1862" t="s">
        <v>136</v>
      </c>
      <c r="S1862" t="s">
        <v>136</v>
      </c>
      <c r="T1862" t="s">
        <v>8565</v>
      </c>
      <c r="U1862" t="s">
        <v>136</v>
      </c>
      <c r="V1862" t="s">
        <v>136</v>
      </c>
      <c r="W1862" t="s">
        <v>136</v>
      </c>
      <c r="X1862" t="s">
        <v>136</v>
      </c>
      <c r="Y1862" t="s">
        <v>8566</v>
      </c>
      <c r="Z1862" t="s">
        <v>8567</v>
      </c>
      <c r="AA1862" t="s">
        <v>164</v>
      </c>
      <c r="AB1862" t="s">
        <v>165</v>
      </c>
      <c r="AC1862" t="s">
        <v>8568</v>
      </c>
      <c r="AD1862" t="s">
        <v>1934</v>
      </c>
    </row>
    <row r="1863" spans="1:30">
      <c r="A1863" t="s">
        <v>8569</v>
      </c>
      <c r="B1863" t="s">
        <v>8569</v>
      </c>
      <c r="C1863" s="3">
        <v>19.711281</v>
      </c>
      <c r="D1863" s="3">
        <v>849</v>
      </c>
      <c r="E1863" s="3">
        <v>42.056454</v>
      </c>
      <c r="F1863" s="3">
        <v>1604</v>
      </c>
      <c r="G1863" s="3">
        <v>30.171606</v>
      </c>
      <c r="H1863" s="3">
        <v>1393</v>
      </c>
      <c r="I1863" s="3">
        <v>5.356669</v>
      </c>
      <c r="J1863" s="3">
        <v>251</v>
      </c>
      <c r="K1863" s="3">
        <v>8.977767</v>
      </c>
      <c r="L1863" s="3">
        <v>448</v>
      </c>
      <c r="M1863" s="3">
        <v>6.37774</v>
      </c>
      <c r="N1863">
        <v>287</v>
      </c>
      <c r="O1863" s="16">
        <v>8.6201841932405e-6</v>
      </c>
      <c r="P1863">
        <v>-2.83876572135218</v>
      </c>
      <c r="Q1863" t="s">
        <v>131</v>
      </c>
      <c r="R1863" t="s">
        <v>136</v>
      </c>
      <c r="S1863" t="s">
        <v>136</v>
      </c>
      <c r="T1863" t="s">
        <v>8570</v>
      </c>
      <c r="U1863" t="s">
        <v>8571</v>
      </c>
      <c r="V1863" t="s">
        <v>2203</v>
      </c>
      <c r="W1863" t="s">
        <v>190</v>
      </c>
      <c r="X1863" t="s">
        <v>191</v>
      </c>
      <c r="Y1863" t="s">
        <v>8572</v>
      </c>
      <c r="Z1863" t="s">
        <v>8573</v>
      </c>
      <c r="AA1863" t="s">
        <v>164</v>
      </c>
      <c r="AB1863" t="s">
        <v>165</v>
      </c>
      <c r="AC1863" t="s">
        <v>8574</v>
      </c>
      <c r="AD1863" t="s">
        <v>3340</v>
      </c>
    </row>
    <row r="1864" spans="1:30">
      <c r="A1864" t="s">
        <v>8575</v>
      </c>
      <c r="B1864" t="s">
        <v>8575</v>
      </c>
      <c r="C1864" s="3">
        <v>142.808105</v>
      </c>
      <c r="D1864" s="3">
        <v>935</v>
      </c>
      <c r="E1864" s="3">
        <v>239.619873</v>
      </c>
      <c r="F1864" s="3">
        <v>1389</v>
      </c>
      <c r="G1864" s="3">
        <v>127.749084</v>
      </c>
      <c r="H1864" s="3">
        <v>896</v>
      </c>
      <c r="I1864" s="3">
        <v>34.509491</v>
      </c>
      <c r="J1864" s="3">
        <v>245</v>
      </c>
      <c r="K1864" s="3">
        <v>21.426023</v>
      </c>
      <c r="L1864" s="3">
        <v>163</v>
      </c>
      <c r="M1864" s="3">
        <v>84.134956</v>
      </c>
      <c r="N1864">
        <v>575</v>
      </c>
      <c r="O1864">
        <v>0.00100253697816696</v>
      </c>
      <c r="P1864">
        <v>-2.5110807271022</v>
      </c>
      <c r="Q1864" t="s">
        <v>131</v>
      </c>
      <c r="R1864" t="s">
        <v>136</v>
      </c>
      <c r="S1864" t="s">
        <v>136</v>
      </c>
      <c r="T1864" t="s">
        <v>8576</v>
      </c>
      <c r="U1864" t="s">
        <v>8577</v>
      </c>
      <c r="V1864" t="s">
        <v>136</v>
      </c>
      <c r="W1864" t="s">
        <v>3284</v>
      </c>
      <c r="X1864" t="s">
        <v>3285</v>
      </c>
      <c r="Y1864" t="s">
        <v>8578</v>
      </c>
      <c r="Z1864" t="s">
        <v>8579</v>
      </c>
      <c r="AA1864" t="s">
        <v>3852</v>
      </c>
      <c r="AB1864" t="s">
        <v>3285</v>
      </c>
      <c r="AC1864" t="s">
        <v>8580</v>
      </c>
      <c r="AD1864" t="s">
        <v>8581</v>
      </c>
    </row>
    <row r="1865" spans="1:30">
      <c r="A1865" t="s">
        <v>8582</v>
      </c>
      <c r="B1865" t="s">
        <v>8582</v>
      </c>
      <c r="C1865" s="3">
        <v>0.268775</v>
      </c>
      <c r="D1865" s="3">
        <v>25</v>
      </c>
      <c r="E1865" s="3">
        <v>0</v>
      </c>
      <c r="F1865" s="3">
        <v>0</v>
      </c>
      <c r="G1865" s="3">
        <v>0.260695</v>
      </c>
      <c r="H1865" s="3">
        <v>26</v>
      </c>
      <c r="I1865" s="3">
        <v>6.80549</v>
      </c>
      <c r="J1865" s="3">
        <v>669</v>
      </c>
      <c r="K1865" s="3">
        <v>3.374032</v>
      </c>
      <c r="L1865" s="3">
        <v>355</v>
      </c>
      <c r="M1865" s="3">
        <v>1.347321</v>
      </c>
      <c r="N1865">
        <v>128</v>
      </c>
      <c r="O1865">
        <v>0.000303400626106845</v>
      </c>
      <c r="P1865">
        <v>3.50976330722504</v>
      </c>
      <c r="Q1865" t="s">
        <v>157</v>
      </c>
      <c r="R1865" t="s">
        <v>241</v>
      </c>
      <c r="S1865" t="s">
        <v>242</v>
      </c>
      <c r="T1865" t="s">
        <v>635</v>
      </c>
      <c r="U1865" t="s">
        <v>8583</v>
      </c>
      <c r="V1865" t="s">
        <v>136</v>
      </c>
      <c r="W1865" t="s">
        <v>254</v>
      </c>
      <c r="X1865" t="s">
        <v>255</v>
      </c>
      <c r="Y1865" t="s">
        <v>1763</v>
      </c>
      <c r="Z1865" t="s">
        <v>8584</v>
      </c>
      <c r="AA1865" t="s">
        <v>248</v>
      </c>
      <c r="AB1865" t="s">
        <v>242</v>
      </c>
      <c r="AC1865" t="s">
        <v>8585</v>
      </c>
      <c r="AD1865" t="s">
        <v>640</v>
      </c>
    </row>
    <row r="1866" spans="1:30">
      <c r="A1866" t="s">
        <v>8586</v>
      </c>
      <c r="B1866" t="s">
        <v>8586</v>
      </c>
      <c r="C1866" s="3">
        <v>44.216961</v>
      </c>
      <c r="D1866" s="3">
        <v>861</v>
      </c>
      <c r="E1866" s="3">
        <v>47.376625</v>
      </c>
      <c r="F1866" s="3">
        <v>817</v>
      </c>
      <c r="G1866" s="3">
        <v>53.207661</v>
      </c>
      <c r="H1866" s="3">
        <v>1110</v>
      </c>
      <c r="I1866" s="3">
        <v>12.15365</v>
      </c>
      <c r="J1866" s="3">
        <v>257</v>
      </c>
      <c r="K1866" s="3">
        <v>8.259697</v>
      </c>
      <c r="L1866" s="3">
        <v>187</v>
      </c>
      <c r="M1866" s="3">
        <v>17.048803</v>
      </c>
      <c r="N1866">
        <v>347</v>
      </c>
      <c r="O1866" s="16">
        <v>4.25136618537037e-7</v>
      </c>
      <c r="P1866">
        <v>-2.58419555884508</v>
      </c>
      <c r="Q1866" t="s">
        <v>131</v>
      </c>
      <c r="R1866" t="s">
        <v>136</v>
      </c>
      <c r="S1866" t="s">
        <v>136</v>
      </c>
      <c r="T1866" t="s">
        <v>8587</v>
      </c>
      <c r="U1866" t="s">
        <v>8588</v>
      </c>
      <c r="V1866" t="s">
        <v>136</v>
      </c>
      <c r="W1866" t="s">
        <v>136</v>
      </c>
      <c r="X1866" t="s">
        <v>136</v>
      </c>
      <c r="Y1866" t="s">
        <v>7722</v>
      </c>
      <c r="Z1866" t="s">
        <v>8589</v>
      </c>
      <c r="AA1866" t="s">
        <v>164</v>
      </c>
      <c r="AB1866" t="s">
        <v>165</v>
      </c>
      <c r="AC1866" t="s">
        <v>8590</v>
      </c>
      <c r="AD1866" t="s">
        <v>4739</v>
      </c>
    </row>
    <row r="1867" spans="1:30">
      <c r="A1867" t="s">
        <v>8591</v>
      </c>
      <c r="B1867" t="s">
        <v>8591</v>
      </c>
      <c r="C1867" s="3">
        <v>0.252271</v>
      </c>
      <c r="D1867" s="3">
        <v>16</v>
      </c>
      <c r="E1867" s="3">
        <v>0.100008</v>
      </c>
      <c r="F1867" s="3">
        <v>6</v>
      </c>
      <c r="G1867" s="3">
        <v>0.147666</v>
      </c>
      <c r="H1867" s="3">
        <v>10</v>
      </c>
      <c r="I1867" s="3">
        <v>4.309441</v>
      </c>
      <c r="J1867" s="3">
        <v>291</v>
      </c>
      <c r="K1867" s="3">
        <v>4.52284</v>
      </c>
      <c r="L1867" s="3">
        <v>326</v>
      </c>
      <c r="M1867" s="3">
        <v>2.04682</v>
      </c>
      <c r="N1867">
        <v>134</v>
      </c>
      <c r="O1867" s="16">
        <v>1.91347349734555e-9</v>
      </c>
      <c r="P1867">
        <v>3.62760778063246</v>
      </c>
      <c r="Q1867" t="s">
        <v>157</v>
      </c>
      <c r="R1867" t="s">
        <v>186</v>
      </c>
      <c r="S1867" t="s">
        <v>187</v>
      </c>
      <c r="T1867" t="s">
        <v>4497</v>
      </c>
      <c r="U1867" t="s">
        <v>8592</v>
      </c>
      <c r="V1867" t="s">
        <v>136</v>
      </c>
      <c r="W1867" t="s">
        <v>4499</v>
      </c>
      <c r="X1867" t="s">
        <v>4500</v>
      </c>
      <c r="Y1867" t="s">
        <v>4501</v>
      </c>
      <c r="Z1867" t="s">
        <v>136</v>
      </c>
      <c r="AA1867" t="s">
        <v>209</v>
      </c>
      <c r="AB1867" t="s">
        <v>187</v>
      </c>
      <c r="AC1867" t="s">
        <v>4502</v>
      </c>
      <c r="AD1867" t="s">
        <v>4503</v>
      </c>
    </row>
    <row r="1868" spans="1:30">
      <c r="A1868" t="s">
        <v>8593</v>
      </c>
      <c r="B1868" t="s">
        <v>8593</v>
      </c>
      <c r="C1868" s="3">
        <v>0</v>
      </c>
      <c r="D1868" s="3">
        <v>0</v>
      </c>
      <c r="E1868" s="3">
        <v>0</v>
      </c>
      <c r="F1868" s="3">
        <v>0</v>
      </c>
      <c r="G1868" s="3">
        <v>0</v>
      </c>
      <c r="H1868" s="3">
        <v>0</v>
      </c>
      <c r="I1868" s="3">
        <v>9.982708</v>
      </c>
      <c r="J1868" s="3">
        <v>412</v>
      </c>
      <c r="K1868" s="3">
        <v>2.68673</v>
      </c>
      <c r="L1868" s="3">
        <v>119</v>
      </c>
      <c r="M1868" s="3">
        <v>13.715625</v>
      </c>
      <c r="N1868">
        <v>545</v>
      </c>
      <c r="O1868" s="16">
        <v>1.85997341495691e-12</v>
      </c>
      <c r="P1868">
        <v>8.05250917303525</v>
      </c>
      <c r="Q1868" t="s">
        <v>157</v>
      </c>
      <c r="R1868" t="s">
        <v>241</v>
      </c>
      <c r="S1868" t="s">
        <v>242</v>
      </c>
      <c r="T1868" t="s">
        <v>8594</v>
      </c>
      <c r="U1868" t="s">
        <v>8595</v>
      </c>
      <c r="V1868" t="s">
        <v>136</v>
      </c>
      <c r="W1868" t="s">
        <v>254</v>
      </c>
      <c r="X1868" t="s">
        <v>255</v>
      </c>
      <c r="Y1868" t="s">
        <v>1763</v>
      </c>
      <c r="Z1868" t="s">
        <v>8596</v>
      </c>
      <c r="AA1868" t="s">
        <v>248</v>
      </c>
      <c r="AB1868" t="s">
        <v>242</v>
      </c>
      <c r="AC1868" t="s">
        <v>8597</v>
      </c>
      <c r="AD1868" t="s">
        <v>8598</v>
      </c>
    </row>
    <row r="1869" spans="1:30">
      <c r="A1869" t="s">
        <v>8599</v>
      </c>
      <c r="B1869" t="s">
        <v>8599</v>
      </c>
      <c r="C1869" s="3">
        <v>0.488837</v>
      </c>
      <c r="D1869" s="3">
        <v>39</v>
      </c>
      <c r="E1869" s="3">
        <v>0.171035</v>
      </c>
      <c r="F1869" s="3">
        <v>12</v>
      </c>
      <c r="G1869" s="3">
        <v>0.04681</v>
      </c>
      <c r="H1869" s="3">
        <v>4</v>
      </c>
      <c r="I1869" s="3">
        <v>3.114246</v>
      </c>
      <c r="J1869" s="3">
        <v>264</v>
      </c>
      <c r="K1869" s="3">
        <v>5.581662</v>
      </c>
      <c r="L1869" s="3">
        <v>505</v>
      </c>
      <c r="M1869" s="3">
        <v>3.808227</v>
      </c>
      <c r="N1869">
        <v>311</v>
      </c>
      <c r="O1869" s="16">
        <v>3.93789746444575e-5</v>
      </c>
      <c r="P1869">
        <v>3.2792184038263</v>
      </c>
      <c r="Q1869" t="s">
        <v>157</v>
      </c>
      <c r="R1869" t="s">
        <v>136</v>
      </c>
      <c r="S1869" t="s">
        <v>136</v>
      </c>
      <c r="T1869" t="s">
        <v>168</v>
      </c>
      <c r="U1869" t="s">
        <v>8600</v>
      </c>
      <c r="V1869" t="s">
        <v>136</v>
      </c>
      <c r="W1869" t="s">
        <v>399</v>
      </c>
      <c r="X1869" t="s">
        <v>342</v>
      </c>
      <c r="Y1869" t="s">
        <v>8601</v>
      </c>
      <c r="Z1869" t="s">
        <v>8602</v>
      </c>
      <c r="AA1869" t="s">
        <v>164</v>
      </c>
      <c r="AB1869" t="s">
        <v>165</v>
      </c>
      <c r="AC1869" t="s">
        <v>8603</v>
      </c>
      <c r="AD1869" t="s">
        <v>176</v>
      </c>
    </row>
    <row r="1870" spans="1:30">
      <c r="A1870" t="s">
        <v>8604</v>
      </c>
      <c r="B1870" t="s">
        <v>8604</v>
      </c>
      <c r="C1870" s="3">
        <v>2.474958</v>
      </c>
      <c r="D1870" s="3">
        <v>109</v>
      </c>
      <c r="E1870" s="3">
        <v>0.532991</v>
      </c>
      <c r="F1870" s="3">
        <v>21</v>
      </c>
      <c r="G1870" s="3">
        <v>2.636588</v>
      </c>
      <c r="H1870" s="3">
        <v>125</v>
      </c>
      <c r="I1870" s="3">
        <v>13.244534</v>
      </c>
      <c r="J1870" s="3">
        <v>633</v>
      </c>
      <c r="K1870" s="3">
        <v>14.710165</v>
      </c>
      <c r="L1870" s="3">
        <v>750</v>
      </c>
      <c r="M1870" s="3">
        <v>15.918557</v>
      </c>
      <c r="N1870">
        <v>732</v>
      </c>
      <c r="O1870" s="16">
        <v>8.60058298659046e-6</v>
      </c>
      <c r="P1870">
        <v>2.37672303329299</v>
      </c>
      <c r="Q1870" t="s">
        <v>157</v>
      </c>
      <c r="R1870" t="s">
        <v>218</v>
      </c>
      <c r="S1870" t="s">
        <v>219</v>
      </c>
      <c r="T1870" t="s">
        <v>8605</v>
      </c>
      <c r="U1870" t="s">
        <v>8606</v>
      </c>
      <c r="V1870" t="s">
        <v>2162</v>
      </c>
      <c r="W1870" t="s">
        <v>218</v>
      </c>
      <c r="X1870" t="s">
        <v>219</v>
      </c>
      <c r="Y1870" t="s">
        <v>8607</v>
      </c>
      <c r="Z1870" t="s">
        <v>8608</v>
      </c>
      <c r="AA1870" t="s">
        <v>686</v>
      </c>
      <c r="AB1870" t="s">
        <v>219</v>
      </c>
      <c r="AC1870" t="s">
        <v>8609</v>
      </c>
      <c r="AD1870" t="s">
        <v>8610</v>
      </c>
    </row>
    <row r="1871" spans="1:30">
      <c r="A1871" t="s">
        <v>8611</v>
      </c>
      <c r="B1871" t="s">
        <v>8611</v>
      </c>
      <c r="C1871" s="3">
        <v>147.36412</v>
      </c>
      <c r="D1871" s="3">
        <v>5377</v>
      </c>
      <c r="E1871" s="3">
        <v>379.53006</v>
      </c>
      <c r="F1871" s="3">
        <v>12267</v>
      </c>
      <c r="G1871" s="3">
        <v>215.333755</v>
      </c>
      <c r="H1871" s="3">
        <v>8424</v>
      </c>
      <c r="I1871" s="3">
        <v>74.349518</v>
      </c>
      <c r="J1871" s="3">
        <v>2943</v>
      </c>
      <c r="K1871" s="3">
        <v>72.966705</v>
      </c>
      <c r="L1871" s="3">
        <v>3084</v>
      </c>
      <c r="M1871" s="3">
        <v>131.771683</v>
      </c>
      <c r="N1871">
        <v>5020</v>
      </c>
      <c r="O1871">
        <v>0.00264340803016437</v>
      </c>
      <c r="P1871">
        <v>-2.15173229690425</v>
      </c>
      <c r="Q1871" t="s">
        <v>131</v>
      </c>
      <c r="R1871" t="s">
        <v>254</v>
      </c>
      <c r="S1871" t="s">
        <v>255</v>
      </c>
      <c r="T1871" t="s">
        <v>168</v>
      </c>
      <c r="U1871" t="s">
        <v>8612</v>
      </c>
      <c r="V1871" t="s">
        <v>136</v>
      </c>
      <c r="W1871" t="s">
        <v>190</v>
      </c>
      <c r="X1871" t="s">
        <v>191</v>
      </c>
      <c r="Y1871" t="s">
        <v>8613</v>
      </c>
      <c r="Z1871" t="s">
        <v>8614</v>
      </c>
      <c r="AA1871" t="s">
        <v>164</v>
      </c>
      <c r="AB1871" t="s">
        <v>165</v>
      </c>
      <c r="AC1871" t="s">
        <v>8615</v>
      </c>
      <c r="AD1871" t="s">
        <v>176</v>
      </c>
    </row>
    <row r="1872" spans="1:30">
      <c r="A1872" t="s">
        <v>8616</v>
      </c>
      <c r="B1872" t="s">
        <v>8616</v>
      </c>
      <c r="C1872" s="3">
        <v>54.618557</v>
      </c>
      <c r="D1872" s="3">
        <v>412</v>
      </c>
      <c r="E1872" s="3">
        <v>47.203346</v>
      </c>
      <c r="F1872" s="3">
        <v>316</v>
      </c>
      <c r="G1872" s="3">
        <v>97.311874</v>
      </c>
      <c r="H1872" s="3">
        <v>787</v>
      </c>
      <c r="I1872" s="3">
        <v>21.750046</v>
      </c>
      <c r="J1872" s="3">
        <v>178</v>
      </c>
      <c r="K1872" s="3">
        <v>16.560745</v>
      </c>
      <c r="L1872" s="3">
        <v>145</v>
      </c>
      <c r="M1872" s="3">
        <v>19.182562</v>
      </c>
      <c r="N1872">
        <v>151</v>
      </c>
      <c r="O1872" s="16">
        <v>3.99914773506339e-8</v>
      </c>
      <c r="P1872">
        <v>-2.39145672889438</v>
      </c>
      <c r="Q1872" t="s">
        <v>131</v>
      </c>
      <c r="R1872" t="s">
        <v>136</v>
      </c>
      <c r="S1872" t="s">
        <v>136</v>
      </c>
      <c r="T1872" t="s">
        <v>136</v>
      </c>
      <c r="U1872" t="s">
        <v>136</v>
      </c>
      <c r="V1872" t="s">
        <v>136</v>
      </c>
      <c r="W1872" t="s">
        <v>136</v>
      </c>
      <c r="X1872" t="s">
        <v>136</v>
      </c>
      <c r="Y1872" t="s">
        <v>136</v>
      </c>
      <c r="Z1872" t="s">
        <v>136</v>
      </c>
      <c r="AA1872" t="s">
        <v>136</v>
      </c>
      <c r="AB1872" t="s">
        <v>136</v>
      </c>
      <c r="AC1872" t="s">
        <v>136</v>
      </c>
      <c r="AD1872" t="s">
        <v>136</v>
      </c>
    </row>
    <row r="1873" spans="1:30">
      <c r="A1873" t="s">
        <v>8617</v>
      </c>
      <c r="B1873" t="s">
        <v>136</v>
      </c>
      <c r="C1873" s="3">
        <v>0</v>
      </c>
      <c r="D1873" s="3">
        <v>0</v>
      </c>
      <c r="E1873" s="3">
        <v>0</v>
      </c>
      <c r="F1873" s="3">
        <v>0</v>
      </c>
      <c r="G1873" s="3">
        <v>0</v>
      </c>
      <c r="H1873" s="3">
        <v>0</v>
      </c>
      <c r="I1873" s="3">
        <v>3.240099</v>
      </c>
      <c r="J1873" s="3">
        <v>53</v>
      </c>
      <c r="K1873" s="3">
        <v>2.86627999999999</v>
      </c>
      <c r="L1873" s="3">
        <v>51</v>
      </c>
      <c r="M1873" s="3">
        <v>3.403734</v>
      </c>
      <c r="N1873">
        <v>56</v>
      </c>
      <c r="O1873" s="16">
        <v>4.18005404583006e-6</v>
      </c>
      <c r="P1873">
        <v>5.88567707234916</v>
      </c>
      <c r="Q1873" t="s">
        <v>157</v>
      </c>
      <c r="R1873" t="s">
        <v>136</v>
      </c>
      <c r="S1873" t="s">
        <v>136</v>
      </c>
      <c r="T1873" t="s">
        <v>136</v>
      </c>
      <c r="U1873" t="s">
        <v>136</v>
      </c>
      <c r="V1873" t="s">
        <v>136</v>
      </c>
      <c r="W1873" t="s">
        <v>136</v>
      </c>
      <c r="X1873" t="s">
        <v>136</v>
      </c>
      <c r="Y1873" t="s">
        <v>136</v>
      </c>
      <c r="Z1873" t="s">
        <v>136</v>
      </c>
      <c r="AA1873" t="s">
        <v>136</v>
      </c>
      <c r="AB1873" t="s">
        <v>136</v>
      </c>
      <c r="AC1873" t="s">
        <v>136</v>
      </c>
      <c r="AD1873" t="s">
        <v>136</v>
      </c>
    </row>
    <row r="1874" spans="1:30">
      <c r="A1874" t="s">
        <v>8618</v>
      </c>
      <c r="B1874" t="s">
        <v>8618</v>
      </c>
      <c r="C1874" s="3">
        <v>0.072875</v>
      </c>
      <c r="D1874" s="3">
        <v>2</v>
      </c>
      <c r="E1874" s="3">
        <v>0</v>
      </c>
      <c r="F1874" s="3">
        <v>0</v>
      </c>
      <c r="G1874" s="3">
        <v>0</v>
      </c>
      <c r="H1874" s="3">
        <v>0</v>
      </c>
      <c r="I1874" s="3">
        <v>3.482962</v>
      </c>
      <c r="J1874" s="3">
        <v>99</v>
      </c>
      <c r="K1874" s="3">
        <v>1.924659</v>
      </c>
      <c r="L1874" s="3">
        <v>59</v>
      </c>
      <c r="M1874" s="3">
        <v>2.470434</v>
      </c>
      <c r="N1874">
        <v>68</v>
      </c>
      <c r="O1874" s="16">
        <v>9.96016601467697e-7</v>
      </c>
      <c r="P1874">
        <v>5.13894460345604</v>
      </c>
      <c r="Q1874" t="s">
        <v>157</v>
      </c>
      <c r="R1874" t="s">
        <v>136</v>
      </c>
      <c r="S1874" t="s">
        <v>136</v>
      </c>
      <c r="T1874" t="s">
        <v>168</v>
      </c>
      <c r="U1874" t="s">
        <v>136</v>
      </c>
      <c r="V1874" t="s">
        <v>136</v>
      </c>
      <c r="W1874" t="s">
        <v>136</v>
      </c>
      <c r="X1874" t="s">
        <v>136</v>
      </c>
      <c r="Y1874" t="s">
        <v>136</v>
      </c>
      <c r="Z1874" t="s">
        <v>136</v>
      </c>
      <c r="AA1874" t="s">
        <v>164</v>
      </c>
      <c r="AB1874" t="s">
        <v>165</v>
      </c>
      <c r="AC1874" t="s">
        <v>8619</v>
      </c>
      <c r="AD1874" t="s">
        <v>176</v>
      </c>
    </row>
    <row r="1875" spans="1:30">
      <c r="A1875" t="s">
        <v>8620</v>
      </c>
      <c r="B1875" t="s">
        <v>8620</v>
      </c>
      <c r="C1875" s="3">
        <v>0.144315</v>
      </c>
      <c r="D1875" s="3">
        <v>7</v>
      </c>
      <c r="E1875" s="3">
        <v>0.165143</v>
      </c>
      <c r="F1875" s="3">
        <v>7</v>
      </c>
      <c r="G1875" s="3">
        <v>0.624885</v>
      </c>
      <c r="H1875" s="3">
        <v>32</v>
      </c>
      <c r="I1875" s="3">
        <v>4.401936</v>
      </c>
      <c r="J1875" s="3">
        <v>226</v>
      </c>
      <c r="K1875" s="3">
        <v>26.141737</v>
      </c>
      <c r="L1875" s="3">
        <v>1433</v>
      </c>
      <c r="M1875" s="3">
        <v>1.558181</v>
      </c>
      <c r="N1875">
        <v>77</v>
      </c>
      <c r="O1875">
        <v>0.000106115775465231</v>
      </c>
      <c r="P1875">
        <v>3.94040343615876</v>
      </c>
      <c r="Q1875" t="s">
        <v>157</v>
      </c>
      <c r="R1875" t="s">
        <v>4183</v>
      </c>
      <c r="S1875" t="s">
        <v>4184</v>
      </c>
      <c r="T1875" t="s">
        <v>8621</v>
      </c>
      <c r="U1875" t="s">
        <v>8622</v>
      </c>
      <c r="V1875" t="s">
        <v>136</v>
      </c>
      <c r="W1875" t="s">
        <v>3284</v>
      </c>
      <c r="X1875" t="s">
        <v>3285</v>
      </c>
      <c r="Y1875" t="s">
        <v>4186</v>
      </c>
      <c r="Z1875" t="s">
        <v>8623</v>
      </c>
      <c r="AA1875" t="s">
        <v>4188</v>
      </c>
      <c r="AB1875" t="s">
        <v>4184</v>
      </c>
      <c r="AC1875" t="s">
        <v>8624</v>
      </c>
      <c r="AD1875" t="s">
        <v>8625</v>
      </c>
    </row>
    <row r="1876" spans="1:30">
      <c r="A1876" t="s">
        <v>8626</v>
      </c>
      <c r="B1876" t="s">
        <v>8626</v>
      </c>
      <c r="C1876" s="3">
        <v>2.507187</v>
      </c>
      <c r="D1876" s="3">
        <v>211</v>
      </c>
      <c r="E1876" s="3">
        <v>2.991724</v>
      </c>
      <c r="F1876" s="3">
        <v>223</v>
      </c>
      <c r="G1876" s="3">
        <v>2.353412</v>
      </c>
      <c r="H1876" s="3">
        <v>212</v>
      </c>
      <c r="I1876" s="3">
        <v>27.312891</v>
      </c>
      <c r="J1876" s="3">
        <v>2483</v>
      </c>
      <c r="K1876" s="3">
        <v>14.328041</v>
      </c>
      <c r="L1876" s="3">
        <v>1391</v>
      </c>
      <c r="M1876" s="3">
        <v>15.558849</v>
      </c>
      <c r="N1876">
        <v>1362</v>
      </c>
      <c r="O1876">
        <v>0.000185711027694685</v>
      </c>
      <c r="P1876">
        <v>2.01450129217544</v>
      </c>
      <c r="Q1876" t="s">
        <v>157</v>
      </c>
      <c r="R1876" t="s">
        <v>254</v>
      </c>
      <c r="S1876" t="s">
        <v>255</v>
      </c>
      <c r="T1876" t="s">
        <v>2185</v>
      </c>
      <c r="U1876" t="s">
        <v>8627</v>
      </c>
      <c r="V1876" t="s">
        <v>264</v>
      </c>
      <c r="W1876" t="s">
        <v>190</v>
      </c>
      <c r="X1876" t="s">
        <v>191</v>
      </c>
      <c r="Y1876" t="s">
        <v>1318</v>
      </c>
      <c r="Z1876" t="s">
        <v>2741</v>
      </c>
      <c r="AA1876" t="s">
        <v>164</v>
      </c>
      <c r="AB1876" t="s">
        <v>165</v>
      </c>
      <c r="AC1876" t="s">
        <v>8628</v>
      </c>
      <c r="AD1876" t="s">
        <v>2189</v>
      </c>
    </row>
    <row r="1877" spans="1:30">
      <c r="A1877" t="s">
        <v>8629</v>
      </c>
      <c r="B1877" t="s">
        <v>8629</v>
      </c>
      <c r="C1877" s="3">
        <v>0</v>
      </c>
      <c r="D1877" s="3">
        <v>0</v>
      </c>
      <c r="E1877" s="3">
        <v>0</v>
      </c>
      <c r="F1877" s="3">
        <v>0</v>
      </c>
      <c r="G1877" s="3">
        <v>0.187738</v>
      </c>
      <c r="H1877" s="3">
        <v>12</v>
      </c>
      <c r="I1877" s="3">
        <v>2.075361</v>
      </c>
      <c r="J1877" s="3">
        <v>134</v>
      </c>
      <c r="K1877" s="3">
        <v>5.056582</v>
      </c>
      <c r="L1877" s="3">
        <v>349</v>
      </c>
      <c r="M1877" s="3">
        <v>1.161694</v>
      </c>
      <c r="N1877">
        <v>73</v>
      </c>
      <c r="O1877">
        <v>0.000550133010170287</v>
      </c>
      <c r="P1877">
        <v>4.07217168971356</v>
      </c>
      <c r="Q1877" t="s">
        <v>157</v>
      </c>
      <c r="R1877" t="s">
        <v>254</v>
      </c>
      <c r="S1877" t="s">
        <v>255</v>
      </c>
      <c r="T1877" t="s">
        <v>8630</v>
      </c>
      <c r="U1877" t="s">
        <v>8631</v>
      </c>
      <c r="V1877" t="s">
        <v>136</v>
      </c>
      <c r="W1877" t="s">
        <v>254</v>
      </c>
      <c r="X1877" t="s">
        <v>255</v>
      </c>
      <c r="Y1877" t="s">
        <v>8632</v>
      </c>
      <c r="Z1877" t="s">
        <v>136</v>
      </c>
      <c r="AA1877" t="s">
        <v>164</v>
      </c>
      <c r="AB1877" t="s">
        <v>165</v>
      </c>
      <c r="AC1877" t="s">
        <v>8633</v>
      </c>
      <c r="AD1877" t="s">
        <v>1256</v>
      </c>
    </row>
    <row r="1878" spans="1:30">
      <c r="A1878" t="s">
        <v>8634</v>
      </c>
      <c r="B1878" t="s">
        <v>8634</v>
      </c>
      <c r="C1878" s="3">
        <v>2.662915</v>
      </c>
      <c r="D1878" s="3">
        <v>121</v>
      </c>
      <c r="E1878" s="3">
        <v>0.397357</v>
      </c>
      <c r="F1878" s="3">
        <v>16</v>
      </c>
      <c r="G1878" s="3">
        <v>1.789262</v>
      </c>
      <c r="H1878" s="3">
        <v>87</v>
      </c>
      <c r="I1878" s="3">
        <v>14.930937</v>
      </c>
      <c r="J1878" s="3">
        <v>731</v>
      </c>
      <c r="K1878" s="3">
        <v>14.252632</v>
      </c>
      <c r="L1878" s="3">
        <v>745</v>
      </c>
      <c r="M1878" s="3">
        <v>8.195565</v>
      </c>
      <c r="N1878">
        <v>386</v>
      </c>
      <c r="O1878">
        <v>0.000113601877657438</v>
      </c>
      <c r="P1878">
        <v>2.34676689681256</v>
      </c>
      <c r="Q1878" t="s">
        <v>157</v>
      </c>
      <c r="R1878" t="s">
        <v>254</v>
      </c>
      <c r="S1878" t="s">
        <v>255</v>
      </c>
      <c r="T1878" t="s">
        <v>8635</v>
      </c>
      <c r="U1878" t="s">
        <v>8636</v>
      </c>
      <c r="V1878" t="s">
        <v>136</v>
      </c>
      <c r="W1878" t="s">
        <v>254</v>
      </c>
      <c r="X1878" t="s">
        <v>255</v>
      </c>
      <c r="Y1878" t="s">
        <v>2099</v>
      </c>
      <c r="Z1878" t="s">
        <v>8637</v>
      </c>
      <c r="AA1878" t="s">
        <v>164</v>
      </c>
      <c r="AB1878" t="s">
        <v>165</v>
      </c>
      <c r="AC1878" t="s">
        <v>8638</v>
      </c>
      <c r="AD1878" t="s">
        <v>8639</v>
      </c>
    </row>
    <row r="1879" spans="1:30">
      <c r="A1879" t="s">
        <v>8640</v>
      </c>
      <c r="B1879" t="s">
        <v>8640</v>
      </c>
      <c r="C1879" s="3">
        <v>0.245524</v>
      </c>
      <c r="D1879" s="3">
        <v>28</v>
      </c>
      <c r="E1879" s="3">
        <v>0.094604</v>
      </c>
      <c r="F1879" s="3">
        <v>10</v>
      </c>
      <c r="G1879" s="3">
        <v>0.24257</v>
      </c>
      <c r="H1879" s="3">
        <v>30</v>
      </c>
      <c r="I1879" s="3">
        <v>3.585401</v>
      </c>
      <c r="J1879" s="3">
        <v>439</v>
      </c>
      <c r="K1879" s="3">
        <v>8.597656</v>
      </c>
      <c r="L1879" s="3">
        <v>1122</v>
      </c>
      <c r="M1879" s="3">
        <v>0.84521</v>
      </c>
      <c r="N1879">
        <v>100</v>
      </c>
      <c r="O1879" s="16">
        <v>1.61645019861437e-5</v>
      </c>
      <c r="P1879">
        <v>3.5711411459402</v>
      </c>
      <c r="Q1879" t="s">
        <v>157</v>
      </c>
      <c r="R1879" t="s">
        <v>136</v>
      </c>
      <c r="S1879" t="s">
        <v>136</v>
      </c>
      <c r="T1879" t="s">
        <v>2956</v>
      </c>
      <c r="U1879" t="s">
        <v>8641</v>
      </c>
      <c r="V1879" t="s">
        <v>763</v>
      </c>
      <c r="W1879" t="s">
        <v>136</v>
      </c>
      <c r="X1879" t="s">
        <v>136</v>
      </c>
      <c r="Y1879" t="s">
        <v>2958</v>
      </c>
      <c r="Z1879" t="s">
        <v>2959</v>
      </c>
      <c r="AA1879" t="s">
        <v>141</v>
      </c>
      <c r="AB1879" t="s">
        <v>142</v>
      </c>
      <c r="AC1879" t="s">
        <v>8642</v>
      </c>
      <c r="AD1879" t="s">
        <v>2961</v>
      </c>
    </row>
    <row r="1880" spans="1:30">
      <c r="A1880" t="s">
        <v>8643</v>
      </c>
      <c r="B1880" t="s">
        <v>136</v>
      </c>
      <c r="C1880" s="3">
        <v>0</v>
      </c>
      <c r="D1880" s="3">
        <v>0</v>
      </c>
      <c r="E1880" s="3">
        <v>0</v>
      </c>
      <c r="F1880" s="3">
        <v>0</v>
      </c>
      <c r="G1880" s="3">
        <v>0</v>
      </c>
      <c r="H1880" s="3">
        <v>0</v>
      </c>
      <c r="I1880" s="3">
        <v>5.807456</v>
      </c>
      <c r="J1880" s="3">
        <v>352</v>
      </c>
      <c r="K1880" s="3">
        <v>4.489153</v>
      </c>
      <c r="L1880" s="3">
        <v>263</v>
      </c>
      <c r="M1880" s="3">
        <v>2.241787</v>
      </c>
      <c r="N1880">
        <v>132</v>
      </c>
      <c r="O1880" s="16">
        <v>5.82312840468294e-12</v>
      </c>
      <c r="P1880">
        <v>7.77999039497388</v>
      </c>
      <c r="Q1880" t="s">
        <v>157</v>
      </c>
      <c r="R1880" t="s">
        <v>136</v>
      </c>
      <c r="S1880" t="s">
        <v>136</v>
      </c>
      <c r="T1880" t="s">
        <v>136</v>
      </c>
      <c r="U1880" t="s">
        <v>136</v>
      </c>
      <c r="V1880" t="s">
        <v>136</v>
      </c>
      <c r="W1880" t="s">
        <v>136</v>
      </c>
      <c r="X1880" t="s">
        <v>136</v>
      </c>
      <c r="Y1880" t="s">
        <v>136</v>
      </c>
      <c r="Z1880" t="s">
        <v>136</v>
      </c>
      <c r="AA1880" t="s">
        <v>136</v>
      </c>
      <c r="AB1880" t="s">
        <v>136</v>
      </c>
      <c r="AC1880" t="s">
        <v>136</v>
      </c>
      <c r="AD1880" t="s">
        <v>136</v>
      </c>
    </row>
    <row r="1881" spans="1:30">
      <c r="A1881" t="s">
        <v>8644</v>
      </c>
      <c r="B1881" t="s">
        <v>8644</v>
      </c>
      <c r="C1881" s="3">
        <v>5.283312</v>
      </c>
      <c r="D1881" s="3">
        <v>195</v>
      </c>
      <c r="E1881" s="3">
        <v>4.553542</v>
      </c>
      <c r="F1881" s="3">
        <v>149</v>
      </c>
      <c r="G1881" s="3">
        <v>6.825612</v>
      </c>
      <c r="H1881" s="3">
        <v>270</v>
      </c>
      <c r="I1881" s="3">
        <v>1.658633</v>
      </c>
      <c r="J1881" s="3">
        <v>67</v>
      </c>
      <c r="K1881" s="3">
        <v>0.598584</v>
      </c>
      <c r="L1881" s="3">
        <v>26</v>
      </c>
      <c r="M1881" s="3">
        <v>1.892987</v>
      </c>
      <c r="N1881">
        <v>73</v>
      </c>
      <c r="O1881" s="16">
        <v>1.99248106392699e-5</v>
      </c>
      <c r="P1881">
        <v>-2.56810610249469</v>
      </c>
      <c r="Q1881" t="s">
        <v>131</v>
      </c>
      <c r="R1881" t="s">
        <v>136</v>
      </c>
      <c r="S1881" t="s">
        <v>136</v>
      </c>
      <c r="T1881" t="s">
        <v>1252</v>
      </c>
      <c r="U1881" t="s">
        <v>8645</v>
      </c>
      <c r="V1881" t="s">
        <v>136</v>
      </c>
      <c r="W1881" t="s">
        <v>305</v>
      </c>
      <c r="X1881" t="s">
        <v>142</v>
      </c>
      <c r="Y1881" t="s">
        <v>1255</v>
      </c>
      <c r="Z1881" t="s">
        <v>8646</v>
      </c>
      <c r="AA1881" t="s">
        <v>141</v>
      </c>
      <c r="AB1881" t="s">
        <v>142</v>
      </c>
      <c r="AC1881" t="s">
        <v>8647</v>
      </c>
      <c r="AD1881" t="s">
        <v>1256</v>
      </c>
    </row>
    <row r="1882" spans="1:30">
      <c r="A1882" t="s">
        <v>8648</v>
      </c>
      <c r="B1882" t="s">
        <v>8648</v>
      </c>
      <c r="C1882" s="3">
        <v>6.874873</v>
      </c>
      <c r="D1882" s="3">
        <v>127</v>
      </c>
      <c r="E1882" s="3">
        <v>1.350009</v>
      </c>
      <c r="F1882" s="3">
        <v>23</v>
      </c>
      <c r="G1882" s="3">
        <v>2.708592</v>
      </c>
      <c r="H1882" s="3">
        <v>54</v>
      </c>
      <c r="I1882" s="3">
        <v>30.570621</v>
      </c>
      <c r="J1882" s="3">
        <v>613</v>
      </c>
      <c r="K1882" s="3">
        <v>26.621452</v>
      </c>
      <c r="L1882" s="3">
        <v>570</v>
      </c>
      <c r="M1882" s="3">
        <v>14.574975</v>
      </c>
      <c r="N1882">
        <v>281</v>
      </c>
      <c r="O1882">
        <v>0.000585900584525843</v>
      </c>
      <c r="P1882">
        <v>2.09098688069186</v>
      </c>
      <c r="Q1882" t="s">
        <v>157</v>
      </c>
      <c r="R1882" t="s">
        <v>186</v>
      </c>
      <c r="S1882" t="s">
        <v>187</v>
      </c>
      <c r="T1882" t="s">
        <v>7862</v>
      </c>
      <c r="U1882" t="s">
        <v>8649</v>
      </c>
      <c r="V1882" t="s">
        <v>439</v>
      </c>
      <c r="W1882" t="s">
        <v>186</v>
      </c>
      <c r="X1882" t="s">
        <v>187</v>
      </c>
      <c r="Y1882" t="s">
        <v>4463</v>
      </c>
      <c r="Z1882" t="s">
        <v>4464</v>
      </c>
      <c r="AA1882" t="s">
        <v>209</v>
      </c>
      <c r="AB1882" t="s">
        <v>187</v>
      </c>
      <c r="AC1882" t="s">
        <v>8650</v>
      </c>
      <c r="AD1882" t="s">
        <v>7865</v>
      </c>
    </row>
    <row r="1883" spans="1:30">
      <c r="A1883" t="s">
        <v>8651</v>
      </c>
      <c r="B1883" t="s">
        <v>8651</v>
      </c>
      <c r="C1883" s="3">
        <v>1.165562</v>
      </c>
      <c r="D1883" s="3">
        <v>45</v>
      </c>
      <c r="E1883" s="3">
        <v>0.682617</v>
      </c>
      <c r="F1883" s="3">
        <v>24</v>
      </c>
      <c r="G1883" s="3">
        <v>1.782584</v>
      </c>
      <c r="H1883" s="3">
        <v>74</v>
      </c>
      <c r="I1883" s="3">
        <v>21.402191</v>
      </c>
      <c r="J1883" s="3">
        <v>889</v>
      </c>
      <c r="K1883" s="3">
        <v>17.716558</v>
      </c>
      <c r="L1883" s="3">
        <v>786</v>
      </c>
      <c r="M1883" s="3">
        <v>16.64522</v>
      </c>
      <c r="N1883">
        <v>666</v>
      </c>
      <c r="O1883" s="16">
        <v>9.63626567703177e-16</v>
      </c>
      <c r="P1883">
        <v>3.24208729557743</v>
      </c>
      <c r="Q1883" t="s">
        <v>157</v>
      </c>
      <c r="R1883" t="s">
        <v>136</v>
      </c>
      <c r="S1883" t="s">
        <v>136</v>
      </c>
      <c r="T1883" t="s">
        <v>8652</v>
      </c>
      <c r="U1883" t="s">
        <v>8653</v>
      </c>
      <c r="V1883" t="s">
        <v>136</v>
      </c>
      <c r="W1883" t="s">
        <v>241</v>
      </c>
      <c r="X1883" t="s">
        <v>242</v>
      </c>
      <c r="Y1883" t="s">
        <v>8654</v>
      </c>
      <c r="Z1883" t="s">
        <v>8655</v>
      </c>
      <c r="AA1883" t="s">
        <v>8656</v>
      </c>
      <c r="AB1883" t="s">
        <v>8657</v>
      </c>
      <c r="AC1883" t="s">
        <v>8658</v>
      </c>
      <c r="AD1883" t="s">
        <v>8659</v>
      </c>
    </row>
    <row r="1884" spans="1:30">
      <c r="A1884" t="s">
        <v>8660</v>
      </c>
      <c r="B1884" t="s">
        <v>8660</v>
      </c>
      <c r="C1884" s="3">
        <v>1.292196</v>
      </c>
      <c r="D1884" s="3">
        <v>57</v>
      </c>
      <c r="E1884" s="3">
        <v>0.180181</v>
      </c>
      <c r="F1884" s="3">
        <v>7</v>
      </c>
      <c r="G1884" s="3">
        <v>0.785175</v>
      </c>
      <c r="H1884" s="3">
        <v>37</v>
      </c>
      <c r="I1884" s="3">
        <v>11.080859</v>
      </c>
      <c r="J1884" s="3">
        <v>524</v>
      </c>
      <c r="K1884" s="3">
        <v>9.823721</v>
      </c>
      <c r="L1884" s="3">
        <v>496</v>
      </c>
      <c r="M1884" s="3">
        <v>4.91457</v>
      </c>
      <c r="N1884">
        <v>224</v>
      </c>
      <c r="O1884" s="16">
        <v>9.21935973649406e-6</v>
      </c>
      <c r="P1884">
        <v>2.85766879747039</v>
      </c>
      <c r="Q1884" t="s">
        <v>157</v>
      </c>
      <c r="R1884" t="s">
        <v>137</v>
      </c>
      <c r="S1884" t="s">
        <v>138</v>
      </c>
      <c r="T1884" t="s">
        <v>8661</v>
      </c>
      <c r="U1884" t="s">
        <v>8662</v>
      </c>
      <c r="V1884" t="s">
        <v>8663</v>
      </c>
      <c r="W1884" t="s">
        <v>137</v>
      </c>
      <c r="X1884" t="s">
        <v>138</v>
      </c>
      <c r="Y1884" t="s">
        <v>2699</v>
      </c>
      <c r="Z1884" t="s">
        <v>8664</v>
      </c>
      <c r="AA1884" t="s">
        <v>153</v>
      </c>
      <c r="AB1884" t="s">
        <v>138</v>
      </c>
      <c r="AC1884" t="s">
        <v>313</v>
      </c>
      <c r="AD1884" t="s">
        <v>8665</v>
      </c>
    </row>
    <row r="1885" spans="1:30">
      <c r="A1885" t="s">
        <v>8666</v>
      </c>
      <c r="B1885" t="s">
        <v>8666</v>
      </c>
      <c r="C1885" s="3">
        <v>0.072946</v>
      </c>
      <c r="D1885" s="3">
        <v>6</v>
      </c>
      <c r="E1885" s="3">
        <v>0.086745</v>
      </c>
      <c r="F1885" s="3">
        <v>7</v>
      </c>
      <c r="G1885" s="3">
        <v>0.098836</v>
      </c>
      <c r="H1885" s="3">
        <v>9</v>
      </c>
      <c r="I1885" s="3">
        <v>1.067448</v>
      </c>
      <c r="J1885" s="3">
        <v>96</v>
      </c>
      <c r="K1885" s="3">
        <v>9.164466</v>
      </c>
      <c r="L1885" s="3">
        <v>873</v>
      </c>
      <c r="M1885" s="3">
        <v>0.377452</v>
      </c>
      <c r="N1885">
        <v>33</v>
      </c>
      <c r="O1885">
        <v>0.000217702831497855</v>
      </c>
      <c r="P1885">
        <v>3.95207314010411</v>
      </c>
      <c r="Q1885" t="s">
        <v>157</v>
      </c>
      <c r="R1885" t="s">
        <v>1427</v>
      </c>
      <c r="S1885" t="s">
        <v>538</v>
      </c>
      <c r="T1885" t="s">
        <v>8667</v>
      </c>
      <c r="U1885" t="s">
        <v>8668</v>
      </c>
      <c r="V1885" t="s">
        <v>1831</v>
      </c>
      <c r="W1885" t="s">
        <v>8669</v>
      </c>
      <c r="X1885" t="s">
        <v>8670</v>
      </c>
      <c r="Y1885" t="s">
        <v>8671</v>
      </c>
      <c r="Z1885" t="s">
        <v>8672</v>
      </c>
      <c r="AA1885" t="s">
        <v>43</v>
      </c>
      <c r="AB1885" t="s">
        <v>538</v>
      </c>
      <c r="AC1885" t="s">
        <v>8673</v>
      </c>
      <c r="AD1885" t="s">
        <v>8674</v>
      </c>
    </row>
    <row r="1886" spans="1:30">
      <c r="A1886" t="s">
        <v>8675</v>
      </c>
      <c r="B1886" t="s">
        <v>8675</v>
      </c>
      <c r="C1886" s="3">
        <v>1.161401</v>
      </c>
      <c r="D1886" s="3">
        <v>55</v>
      </c>
      <c r="E1886" s="3">
        <v>0.192433</v>
      </c>
      <c r="F1886" s="3">
        <v>9</v>
      </c>
      <c r="G1886" s="3">
        <v>0.945803</v>
      </c>
      <c r="H1886" s="3">
        <v>48</v>
      </c>
      <c r="I1886" s="3">
        <v>16.999098</v>
      </c>
      <c r="J1886" s="3">
        <v>870</v>
      </c>
      <c r="K1886" s="3">
        <v>5.331654</v>
      </c>
      <c r="L1886" s="3">
        <v>292</v>
      </c>
      <c r="M1886" s="3">
        <v>8.788195</v>
      </c>
      <c r="N1886">
        <v>433</v>
      </c>
      <c r="O1886" s="16">
        <v>2.59533563078935e-6</v>
      </c>
      <c r="P1886">
        <v>3.05221322535597</v>
      </c>
      <c r="Q1886" t="s">
        <v>157</v>
      </c>
      <c r="R1886" t="s">
        <v>241</v>
      </c>
      <c r="S1886" t="s">
        <v>242</v>
      </c>
      <c r="T1886" t="s">
        <v>635</v>
      </c>
      <c r="U1886" t="s">
        <v>8676</v>
      </c>
      <c r="V1886" t="s">
        <v>432</v>
      </c>
      <c r="W1886" t="s">
        <v>254</v>
      </c>
      <c r="X1886" t="s">
        <v>255</v>
      </c>
      <c r="Y1886" t="s">
        <v>991</v>
      </c>
      <c r="Z1886" t="s">
        <v>8677</v>
      </c>
      <c r="AA1886" t="s">
        <v>248</v>
      </c>
      <c r="AB1886" t="s">
        <v>242</v>
      </c>
      <c r="AC1886" t="s">
        <v>8678</v>
      </c>
      <c r="AD1886" t="s">
        <v>640</v>
      </c>
    </row>
    <row r="1887" spans="1:30">
      <c r="A1887" t="s">
        <v>8679</v>
      </c>
      <c r="B1887" t="s">
        <v>8679</v>
      </c>
      <c r="C1887" s="3">
        <v>3.277009</v>
      </c>
      <c r="D1887" s="3">
        <v>170</v>
      </c>
      <c r="E1887" s="3">
        <v>0.604768</v>
      </c>
      <c r="F1887" s="3">
        <v>28</v>
      </c>
      <c r="G1887" s="3">
        <v>7.709214</v>
      </c>
      <c r="H1887" s="3">
        <v>427</v>
      </c>
      <c r="I1887" s="3">
        <v>22.796495</v>
      </c>
      <c r="J1887" s="3">
        <v>1276</v>
      </c>
      <c r="K1887" s="3">
        <v>44.589275</v>
      </c>
      <c r="L1887" s="3">
        <v>2664</v>
      </c>
      <c r="M1887" s="3">
        <v>19.861946</v>
      </c>
      <c r="N1887">
        <v>1070</v>
      </c>
      <c r="O1887">
        <v>0.00389966995909236</v>
      </c>
      <c r="P1887">
        <v>2.28001778303327</v>
      </c>
      <c r="Q1887" t="s">
        <v>157</v>
      </c>
      <c r="R1887" t="s">
        <v>136</v>
      </c>
      <c r="S1887" t="s">
        <v>136</v>
      </c>
      <c r="T1887" t="s">
        <v>460</v>
      </c>
      <c r="U1887" t="s">
        <v>136</v>
      </c>
      <c r="V1887" t="s">
        <v>136</v>
      </c>
      <c r="W1887" t="s">
        <v>136</v>
      </c>
      <c r="X1887" t="s">
        <v>136</v>
      </c>
      <c r="Y1887" t="s">
        <v>1411</v>
      </c>
      <c r="Z1887" t="s">
        <v>136</v>
      </c>
      <c r="AA1887" t="s">
        <v>164</v>
      </c>
      <c r="AB1887" t="s">
        <v>165</v>
      </c>
      <c r="AC1887" t="s">
        <v>8680</v>
      </c>
      <c r="AD1887" t="s">
        <v>281</v>
      </c>
    </row>
    <row r="1888" spans="1:30">
      <c r="A1888" t="s">
        <v>8681</v>
      </c>
      <c r="B1888" t="s">
        <v>8681</v>
      </c>
      <c r="C1888" s="3">
        <v>1.460129</v>
      </c>
      <c r="D1888" s="3">
        <v>35</v>
      </c>
      <c r="E1888" s="3">
        <v>0.945056</v>
      </c>
      <c r="F1888" s="3">
        <v>20</v>
      </c>
      <c r="G1888" s="3">
        <v>1.777177</v>
      </c>
      <c r="H1888" s="3">
        <v>45</v>
      </c>
      <c r="I1888" s="3">
        <v>8.606559</v>
      </c>
      <c r="J1888" s="3">
        <v>218</v>
      </c>
      <c r="K1888" s="3">
        <v>11.323755</v>
      </c>
      <c r="L1888" s="3">
        <v>306</v>
      </c>
      <c r="M1888" s="3">
        <v>7.482555</v>
      </c>
      <c r="N1888">
        <v>182</v>
      </c>
      <c r="O1888" s="16">
        <v>3.17245964444603e-5</v>
      </c>
      <c r="P1888">
        <v>2.00881683477893</v>
      </c>
      <c r="Q1888" t="s">
        <v>157</v>
      </c>
      <c r="R1888" t="s">
        <v>136</v>
      </c>
      <c r="S1888" t="s">
        <v>136</v>
      </c>
      <c r="T1888" t="s">
        <v>168</v>
      </c>
      <c r="U1888" t="s">
        <v>136</v>
      </c>
      <c r="V1888" t="s">
        <v>136</v>
      </c>
      <c r="W1888" t="s">
        <v>1180</v>
      </c>
      <c r="X1888" t="s">
        <v>1181</v>
      </c>
      <c r="Y1888" t="s">
        <v>8682</v>
      </c>
      <c r="Z1888" t="s">
        <v>136</v>
      </c>
      <c r="AA1888" t="s">
        <v>164</v>
      </c>
      <c r="AB1888" t="s">
        <v>165</v>
      </c>
      <c r="AC1888" t="s">
        <v>8683</v>
      </c>
      <c r="AD1888" t="s">
        <v>176</v>
      </c>
    </row>
    <row r="1889" spans="1:30">
      <c r="A1889" t="s">
        <v>8684</v>
      </c>
      <c r="B1889" t="s">
        <v>8684</v>
      </c>
      <c r="C1889" s="3">
        <v>0.094312</v>
      </c>
      <c r="D1889" s="3">
        <v>5</v>
      </c>
      <c r="E1889" s="3">
        <v>0</v>
      </c>
      <c r="F1889" s="3">
        <v>0</v>
      </c>
      <c r="G1889" s="3">
        <v>0</v>
      </c>
      <c r="H1889" s="3">
        <v>0</v>
      </c>
      <c r="I1889" s="3">
        <v>2.526593</v>
      </c>
      <c r="J1889" s="3">
        <v>117</v>
      </c>
      <c r="K1889" s="3">
        <v>2.546273</v>
      </c>
      <c r="L1889" s="3">
        <v>126</v>
      </c>
      <c r="M1889" s="3">
        <v>1.70571</v>
      </c>
      <c r="N1889">
        <v>76</v>
      </c>
      <c r="O1889" s="16">
        <v>1.88343481610885e-6</v>
      </c>
      <c r="P1889">
        <v>4.67736417104633</v>
      </c>
      <c r="Q1889" t="s">
        <v>157</v>
      </c>
      <c r="R1889" t="s">
        <v>136</v>
      </c>
      <c r="S1889" t="s">
        <v>136</v>
      </c>
      <c r="T1889" t="s">
        <v>8685</v>
      </c>
      <c r="U1889" t="s">
        <v>136</v>
      </c>
      <c r="V1889" t="s">
        <v>136</v>
      </c>
      <c r="W1889" t="s">
        <v>254</v>
      </c>
      <c r="X1889" t="s">
        <v>255</v>
      </c>
      <c r="Y1889" t="s">
        <v>1664</v>
      </c>
      <c r="Z1889" t="s">
        <v>8686</v>
      </c>
      <c r="AA1889" t="s">
        <v>164</v>
      </c>
      <c r="AB1889" t="s">
        <v>165</v>
      </c>
      <c r="AC1889" t="s">
        <v>8687</v>
      </c>
      <c r="AD1889" t="s">
        <v>8688</v>
      </c>
    </row>
    <row r="1890" spans="1:30">
      <c r="A1890" t="s">
        <v>8689</v>
      </c>
      <c r="B1890" t="s">
        <v>8689</v>
      </c>
      <c r="C1890" s="3">
        <v>11.942059</v>
      </c>
      <c r="D1890" s="3">
        <v>266</v>
      </c>
      <c r="E1890" s="3">
        <v>14.517941</v>
      </c>
      <c r="F1890" s="3">
        <v>287</v>
      </c>
      <c r="G1890" s="3">
        <v>6.574038</v>
      </c>
      <c r="H1890" s="3">
        <v>157</v>
      </c>
      <c r="I1890" s="3">
        <v>3.99795</v>
      </c>
      <c r="J1890" s="3">
        <v>97</v>
      </c>
      <c r="K1890" s="3">
        <v>2.907584</v>
      </c>
      <c r="L1890" s="3">
        <v>75</v>
      </c>
      <c r="M1890" s="3">
        <v>3.601287</v>
      </c>
      <c r="N1890">
        <v>84</v>
      </c>
      <c r="O1890">
        <v>0.000240875298316379</v>
      </c>
      <c r="P1890">
        <v>-2.35070929311777</v>
      </c>
      <c r="Q1890" t="s">
        <v>131</v>
      </c>
      <c r="R1890" t="s">
        <v>136</v>
      </c>
      <c r="S1890" t="s">
        <v>136</v>
      </c>
      <c r="T1890" t="s">
        <v>136</v>
      </c>
      <c r="U1890" t="s">
        <v>136</v>
      </c>
      <c r="V1890" t="s">
        <v>136</v>
      </c>
      <c r="W1890" t="s">
        <v>136</v>
      </c>
      <c r="X1890" t="s">
        <v>136</v>
      </c>
      <c r="Y1890" t="s">
        <v>2400</v>
      </c>
      <c r="Z1890" t="s">
        <v>8690</v>
      </c>
      <c r="AA1890" t="s">
        <v>164</v>
      </c>
      <c r="AB1890" t="s">
        <v>165</v>
      </c>
      <c r="AC1890" t="s">
        <v>8691</v>
      </c>
      <c r="AD1890" t="s">
        <v>136</v>
      </c>
    </row>
    <row r="1891" spans="1:30">
      <c r="A1891" t="s">
        <v>8692</v>
      </c>
      <c r="B1891" t="s">
        <v>8692</v>
      </c>
      <c r="C1891" s="3">
        <v>0.264108</v>
      </c>
      <c r="D1891" s="3">
        <v>8</v>
      </c>
      <c r="E1891" s="3">
        <v>0</v>
      </c>
      <c r="F1891" s="3">
        <v>0</v>
      </c>
      <c r="G1891" s="3">
        <v>0.488799</v>
      </c>
      <c r="H1891" s="3">
        <v>16</v>
      </c>
      <c r="I1891" s="3">
        <v>18.57568</v>
      </c>
      <c r="J1891" s="3">
        <v>602</v>
      </c>
      <c r="K1891" s="3">
        <v>16.495399</v>
      </c>
      <c r="L1891" s="3">
        <v>571</v>
      </c>
      <c r="M1891" s="3">
        <v>4.0757</v>
      </c>
      <c r="N1891">
        <v>128</v>
      </c>
      <c r="O1891" s="16">
        <v>1.3184051814241e-7</v>
      </c>
      <c r="P1891">
        <v>4.66965657640005</v>
      </c>
      <c r="Q1891" t="s">
        <v>157</v>
      </c>
      <c r="R1891" t="s">
        <v>366</v>
      </c>
      <c r="S1891" t="s">
        <v>367</v>
      </c>
      <c r="T1891" t="s">
        <v>8693</v>
      </c>
      <c r="U1891" t="s">
        <v>8694</v>
      </c>
      <c r="V1891" t="s">
        <v>136</v>
      </c>
      <c r="W1891" t="s">
        <v>170</v>
      </c>
      <c r="X1891" t="s">
        <v>171</v>
      </c>
      <c r="Y1891" t="s">
        <v>8695</v>
      </c>
      <c r="Z1891" t="s">
        <v>8696</v>
      </c>
      <c r="AA1891" t="s">
        <v>174</v>
      </c>
      <c r="AB1891" t="s">
        <v>171</v>
      </c>
      <c r="AC1891" t="s">
        <v>8697</v>
      </c>
      <c r="AD1891" t="s">
        <v>8698</v>
      </c>
    </row>
    <row r="1892" spans="1:30">
      <c r="A1892" t="s">
        <v>8699</v>
      </c>
      <c r="B1892" t="s">
        <v>8699</v>
      </c>
      <c r="C1892" s="3">
        <v>0.498716</v>
      </c>
      <c r="D1892" s="3">
        <v>20</v>
      </c>
      <c r="E1892" s="3">
        <v>0.375073</v>
      </c>
      <c r="F1892" s="3">
        <v>13</v>
      </c>
      <c r="G1892" s="3">
        <v>0.375704</v>
      </c>
      <c r="H1892" s="3">
        <v>16</v>
      </c>
      <c r="I1892" s="3">
        <v>6.20367</v>
      </c>
      <c r="J1892" s="3">
        <v>264</v>
      </c>
      <c r="K1892" s="3">
        <v>4.104737</v>
      </c>
      <c r="L1892" s="3">
        <v>186</v>
      </c>
      <c r="M1892" s="3">
        <v>2.386986</v>
      </c>
      <c r="N1892">
        <v>98</v>
      </c>
      <c r="O1892" s="16">
        <v>4.05251797446234e-5</v>
      </c>
      <c r="P1892">
        <v>2.53315870898663</v>
      </c>
      <c r="Q1892" t="s">
        <v>157</v>
      </c>
      <c r="R1892" t="s">
        <v>136</v>
      </c>
      <c r="S1892" t="s">
        <v>136</v>
      </c>
      <c r="T1892" t="s">
        <v>8700</v>
      </c>
      <c r="U1892" t="s">
        <v>8701</v>
      </c>
      <c r="V1892" t="s">
        <v>136</v>
      </c>
      <c r="W1892" t="s">
        <v>136</v>
      </c>
      <c r="X1892" t="s">
        <v>136</v>
      </c>
      <c r="Y1892" t="s">
        <v>136</v>
      </c>
      <c r="Z1892" t="s">
        <v>8702</v>
      </c>
      <c r="AA1892" t="s">
        <v>1045</v>
      </c>
      <c r="AB1892" t="s">
        <v>535</v>
      </c>
      <c r="AC1892" t="s">
        <v>8703</v>
      </c>
      <c r="AD1892" t="s">
        <v>5224</v>
      </c>
    </row>
    <row r="1893" spans="1:30">
      <c r="A1893" t="s">
        <v>8704</v>
      </c>
      <c r="B1893" t="s">
        <v>8704</v>
      </c>
      <c r="C1893" s="3">
        <v>40.501331</v>
      </c>
      <c r="D1893" s="3">
        <v>1905</v>
      </c>
      <c r="E1893" s="3">
        <v>21.69557</v>
      </c>
      <c r="F1893" s="3">
        <v>904</v>
      </c>
      <c r="G1893" s="3">
        <v>39.053459</v>
      </c>
      <c r="H1893" s="3">
        <v>1970</v>
      </c>
      <c r="I1893" s="3">
        <v>17.445581</v>
      </c>
      <c r="J1893" s="3">
        <v>890</v>
      </c>
      <c r="K1893" s="3">
        <v>11.533264</v>
      </c>
      <c r="L1893" s="3">
        <v>629</v>
      </c>
      <c r="M1893" s="3">
        <v>8.165031</v>
      </c>
      <c r="N1893">
        <v>401</v>
      </c>
      <c r="O1893" s="16">
        <v>2.5084838853358e-7</v>
      </c>
      <c r="P1893">
        <v>-2.04404798506656</v>
      </c>
      <c r="Q1893" t="s">
        <v>131</v>
      </c>
      <c r="R1893" t="s">
        <v>136</v>
      </c>
      <c r="S1893" t="s">
        <v>136</v>
      </c>
      <c r="T1893" t="s">
        <v>8705</v>
      </c>
      <c r="U1893" t="s">
        <v>8706</v>
      </c>
      <c r="V1893" t="s">
        <v>136</v>
      </c>
      <c r="W1893" t="s">
        <v>136</v>
      </c>
      <c r="X1893" t="s">
        <v>136</v>
      </c>
      <c r="Y1893" t="s">
        <v>8707</v>
      </c>
      <c r="Z1893" t="s">
        <v>8708</v>
      </c>
      <c r="AA1893" t="s">
        <v>164</v>
      </c>
      <c r="AB1893" t="s">
        <v>165</v>
      </c>
      <c r="AC1893" t="s">
        <v>8709</v>
      </c>
      <c r="AD1893" t="s">
        <v>8710</v>
      </c>
    </row>
    <row r="1894" spans="1:30">
      <c r="A1894" t="s">
        <v>8711</v>
      </c>
      <c r="B1894" t="s">
        <v>8711</v>
      </c>
      <c r="C1894" s="3">
        <v>23.123318</v>
      </c>
      <c r="D1894" s="3">
        <v>621</v>
      </c>
      <c r="E1894" s="3">
        <v>30.132847</v>
      </c>
      <c r="F1894" s="3">
        <v>717</v>
      </c>
      <c r="G1894" s="3">
        <v>32.851822</v>
      </c>
      <c r="H1894" s="3">
        <v>945</v>
      </c>
      <c r="I1894" s="3">
        <v>10.675514</v>
      </c>
      <c r="J1894" s="3">
        <v>311</v>
      </c>
      <c r="K1894" s="3">
        <v>10.578742</v>
      </c>
      <c r="L1894" s="3">
        <v>329</v>
      </c>
      <c r="M1894" s="3">
        <v>11.520927</v>
      </c>
      <c r="N1894">
        <v>323</v>
      </c>
      <c r="O1894" s="16">
        <v>1.9472887336934e-5</v>
      </c>
      <c r="P1894">
        <v>-2.07844626568637</v>
      </c>
      <c r="Q1894" t="s">
        <v>131</v>
      </c>
      <c r="R1894" t="s">
        <v>136</v>
      </c>
      <c r="S1894" t="s">
        <v>136</v>
      </c>
      <c r="T1894" t="s">
        <v>136</v>
      </c>
      <c r="U1894" t="s">
        <v>136</v>
      </c>
      <c r="V1894" t="s">
        <v>136</v>
      </c>
      <c r="W1894" t="s">
        <v>136</v>
      </c>
      <c r="X1894" t="s">
        <v>136</v>
      </c>
      <c r="Y1894" t="s">
        <v>136</v>
      </c>
      <c r="Z1894" t="s">
        <v>136</v>
      </c>
      <c r="AA1894" t="s">
        <v>164</v>
      </c>
      <c r="AB1894" t="s">
        <v>165</v>
      </c>
      <c r="AC1894" t="s">
        <v>8712</v>
      </c>
      <c r="AD1894" t="s">
        <v>136</v>
      </c>
    </row>
    <row r="1895" spans="1:30">
      <c r="A1895" t="s">
        <v>8713</v>
      </c>
      <c r="B1895" t="s">
        <v>136</v>
      </c>
      <c r="C1895" s="3">
        <v>17.714573</v>
      </c>
      <c r="D1895" s="3">
        <v>823</v>
      </c>
      <c r="E1895" s="3">
        <v>31.57646</v>
      </c>
      <c r="F1895" s="3">
        <v>1300</v>
      </c>
      <c r="G1895" s="3">
        <v>19.936018</v>
      </c>
      <c r="H1895" s="3">
        <v>991</v>
      </c>
      <c r="I1895" s="3">
        <v>2.992361</v>
      </c>
      <c r="J1895" s="3">
        <v>149</v>
      </c>
      <c r="K1895" s="3">
        <v>0.627784</v>
      </c>
      <c r="L1895" s="3">
        <v>35</v>
      </c>
      <c r="M1895" s="3">
        <v>4.282349</v>
      </c>
      <c r="N1895">
        <v>208</v>
      </c>
      <c r="O1895" s="16">
        <v>2.9297195166753e-6</v>
      </c>
      <c r="P1895">
        <v>-3.67901034261287</v>
      </c>
      <c r="Q1895" t="s">
        <v>131</v>
      </c>
      <c r="R1895" t="s">
        <v>136</v>
      </c>
      <c r="S1895" t="s">
        <v>136</v>
      </c>
      <c r="T1895" t="s">
        <v>136</v>
      </c>
      <c r="U1895" t="s">
        <v>136</v>
      </c>
      <c r="V1895" t="s">
        <v>136</v>
      </c>
      <c r="W1895" t="s">
        <v>136</v>
      </c>
      <c r="X1895" t="s">
        <v>136</v>
      </c>
      <c r="Y1895" t="s">
        <v>136</v>
      </c>
      <c r="Z1895" t="s">
        <v>136</v>
      </c>
      <c r="AA1895" t="s">
        <v>136</v>
      </c>
      <c r="AB1895" t="s">
        <v>136</v>
      </c>
      <c r="AC1895" t="s">
        <v>136</v>
      </c>
      <c r="AD1895" t="s">
        <v>136</v>
      </c>
    </row>
    <row r="1896" spans="1:30">
      <c r="A1896" t="s">
        <v>8714</v>
      </c>
      <c r="B1896" t="s">
        <v>8714</v>
      </c>
      <c r="C1896" s="3">
        <v>1.179184</v>
      </c>
      <c r="D1896" s="3">
        <v>97</v>
      </c>
      <c r="E1896" s="3">
        <v>5.930705</v>
      </c>
      <c r="F1896" s="3">
        <v>432</v>
      </c>
      <c r="G1896" s="3">
        <v>0.870395</v>
      </c>
      <c r="H1896" s="3">
        <v>77</v>
      </c>
      <c r="I1896" s="3">
        <v>0.240094</v>
      </c>
      <c r="J1896" s="3">
        <v>22</v>
      </c>
      <c r="K1896" s="3">
        <v>0.711642</v>
      </c>
      <c r="L1896" s="3">
        <v>68</v>
      </c>
      <c r="M1896" s="3">
        <v>0.591677</v>
      </c>
      <c r="N1896">
        <v>51</v>
      </c>
      <c r="O1896">
        <v>0.00255667565290083</v>
      </c>
      <c r="P1896">
        <v>-3.00101565075627</v>
      </c>
      <c r="Q1896" t="s">
        <v>131</v>
      </c>
      <c r="R1896" t="s">
        <v>136</v>
      </c>
      <c r="T1896" t="s">
        <v>3125</v>
      </c>
      <c r="U1896" t="s">
        <v>8715</v>
      </c>
      <c r="V1896" t="s">
        <v>136</v>
      </c>
      <c r="W1896" t="s">
        <v>136</v>
      </c>
      <c r="X1896" t="s">
        <v>136</v>
      </c>
      <c r="Y1896" t="s">
        <v>181</v>
      </c>
      <c r="Z1896" t="s">
        <v>6630</v>
      </c>
      <c r="AA1896" t="s">
        <v>136</v>
      </c>
      <c r="AB1896" t="s">
        <v>136</v>
      </c>
      <c r="AC1896" t="s">
        <v>8716</v>
      </c>
      <c r="AD1896" t="s">
        <v>3128</v>
      </c>
    </row>
    <row r="1897" spans="1:30">
      <c r="A1897" t="s">
        <v>8717</v>
      </c>
      <c r="B1897" t="s">
        <v>136</v>
      </c>
      <c r="C1897" s="3">
        <v>34.270167</v>
      </c>
      <c r="D1897" s="3">
        <v>1087</v>
      </c>
      <c r="E1897" s="3">
        <v>42.373737</v>
      </c>
      <c r="F1897" s="3">
        <v>1199</v>
      </c>
      <c r="G1897" s="3">
        <v>57.262321</v>
      </c>
      <c r="H1897" s="3">
        <v>1958</v>
      </c>
      <c r="I1897" s="3">
        <v>5.480309</v>
      </c>
      <c r="J1897" s="3">
        <v>189</v>
      </c>
      <c r="K1897" s="3">
        <v>7.284071</v>
      </c>
      <c r="L1897" s="3">
        <v>267</v>
      </c>
      <c r="M1897" s="3">
        <v>17.326449</v>
      </c>
      <c r="N1897">
        <v>564</v>
      </c>
      <c r="O1897" s="16">
        <v>2.24759140577353e-5</v>
      </c>
      <c r="P1897">
        <v>-2.7310402877583</v>
      </c>
      <c r="Q1897" t="s">
        <v>131</v>
      </c>
      <c r="R1897" t="s">
        <v>136</v>
      </c>
      <c r="S1897" t="s">
        <v>136</v>
      </c>
      <c r="T1897" t="s">
        <v>136</v>
      </c>
      <c r="U1897" t="s">
        <v>136</v>
      </c>
      <c r="V1897" t="s">
        <v>136</v>
      </c>
      <c r="W1897" t="s">
        <v>136</v>
      </c>
      <c r="X1897" t="s">
        <v>136</v>
      </c>
      <c r="Y1897" t="s">
        <v>136</v>
      </c>
      <c r="Z1897" t="s">
        <v>136</v>
      </c>
      <c r="AA1897" t="s">
        <v>136</v>
      </c>
      <c r="AB1897" t="s">
        <v>136</v>
      </c>
      <c r="AC1897" t="s">
        <v>136</v>
      </c>
      <c r="AD1897" t="s">
        <v>136</v>
      </c>
    </row>
    <row r="1898" spans="1:30">
      <c r="A1898" t="s">
        <v>8718</v>
      </c>
      <c r="B1898" t="s">
        <v>8718</v>
      </c>
      <c r="C1898" s="3">
        <v>1.481198</v>
      </c>
      <c r="D1898" s="3">
        <v>122</v>
      </c>
      <c r="E1898" s="3">
        <v>0.457124</v>
      </c>
      <c r="F1898" s="3">
        <v>34</v>
      </c>
      <c r="G1898" s="3">
        <v>2.113414</v>
      </c>
      <c r="H1898" s="3">
        <v>186</v>
      </c>
      <c r="I1898" s="3">
        <v>5.431712</v>
      </c>
      <c r="J1898" s="3">
        <v>483</v>
      </c>
      <c r="K1898" s="3">
        <v>45.211857</v>
      </c>
      <c r="L1898" s="3">
        <v>4287</v>
      </c>
      <c r="M1898" s="3">
        <v>4.000243</v>
      </c>
      <c r="N1898">
        <v>342</v>
      </c>
      <c r="O1898">
        <v>0.00212906312021323</v>
      </c>
      <c r="P1898">
        <v>2.91934286411287</v>
      </c>
      <c r="Q1898" t="s">
        <v>157</v>
      </c>
      <c r="R1898" t="s">
        <v>325</v>
      </c>
      <c r="S1898" t="s">
        <v>326</v>
      </c>
      <c r="T1898" t="s">
        <v>327</v>
      </c>
      <c r="U1898" t="s">
        <v>8719</v>
      </c>
      <c r="V1898" t="s">
        <v>329</v>
      </c>
      <c r="W1898" t="s">
        <v>325</v>
      </c>
      <c r="X1898" t="s">
        <v>326</v>
      </c>
      <c r="Y1898" t="s">
        <v>330</v>
      </c>
      <c r="Z1898" t="s">
        <v>8720</v>
      </c>
      <c r="AA1898" t="s">
        <v>48</v>
      </c>
      <c r="AB1898" t="s">
        <v>326</v>
      </c>
      <c r="AC1898" t="s">
        <v>332</v>
      </c>
      <c r="AD1898" t="s">
        <v>155</v>
      </c>
    </row>
    <row r="1899" spans="1:30">
      <c r="A1899" t="s">
        <v>8721</v>
      </c>
      <c r="B1899" t="s">
        <v>8721</v>
      </c>
      <c r="C1899" s="3">
        <v>0</v>
      </c>
      <c r="D1899" s="3">
        <v>0</v>
      </c>
      <c r="E1899" s="3">
        <v>0</v>
      </c>
      <c r="F1899" s="3">
        <v>0</v>
      </c>
      <c r="G1899" s="3">
        <v>0</v>
      </c>
      <c r="H1899" s="3">
        <v>0</v>
      </c>
      <c r="I1899" s="3">
        <v>1.003008</v>
      </c>
      <c r="J1899" s="3">
        <v>49</v>
      </c>
      <c r="K1899" s="3">
        <v>1.235694</v>
      </c>
      <c r="L1899" s="3">
        <v>64</v>
      </c>
      <c r="M1899" s="3">
        <v>0.795011</v>
      </c>
      <c r="N1899">
        <v>37</v>
      </c>
      <c r="O1899" s="16">
        <v>8.48052731072085e-6</v>
      </c>
      <c r="P1899">
        <v>5.76058092312679</v>
      </c>
      <c r="Q1899" t="s">
        <v>157</v>
      </c>
      <c r="R1899" t="s">
        <v>136</v>
      </c>
      <c r="S1899" t="s">
        <v>136</v>
      </c>
      <c r="T1899" t="s">
        <v>136</v>
      </c>
      <c r="U1899" t="s">
        <v>8722</v>
      </c>
      <c r="V1899" t="s">
        <v>2085</v>
      </c>
      <c r="W1899" t="s">
        <v>136</v>
      </c>
      <c r="X1899" t="s">
        <v>136</v>
      </c>
      <c r="Y1899" t="s">
        <v>136</v>
      </c>
      <c r="Z1899" t="s">
        <v>136</v>
      </c>
      <c r="AA1899" t="s">
        <v>43</v>
      </c>
      <c r="AB1899" t="s">
        <v>538</v>
      </c>
      <c r="AC1899" t="s">
        <v>8723</v>
      </c>
      <c r="AD1899" t="s">
        <v>136</v>
      </c>
    </row>
    <row r="1900" spans="1:30">
      <c r="A1900" t="s">
        <v>8724</v>
      </c>
      <c r="B1900" t="s">
        <v>8724</v>
      </c>
      <c r="C1900" s="3">
        <v>0.265525</v>
      </c>
      <c r="D1900" s="3">
        <v>46</v>
      </c>
      <c r="E1900" s="3">
        <v>0.058044</v>
      </c>
      <c r="F1900" s="3">
        <v>9</v>
      </c>
      <c r="G1900" s="3">
        <v>0.168818</v>
      </c>
      <c r="H1900" s="3">
        <v>32</v>
      </c>
      <c r="I1900" s="3">
        <v>1.569255</v>
      </c>
      <c r="J1900" s="3">
        <v>294</v>
      </c>
      <c r="K1900" s="3">
        <v>5.804009</v>
      </c>
      <c r="L1900" s="3">
        <v>1158</v>
      </c>
      <c r="M1900" s="3">
        <v>0.599719</v>
      </c>
      <c r="N1900">
        <v>108</v>
      </c>
      <c r="O1900">
        <v>0.000277315657853542</v>
      </c>
      <c r="P1900">
        <v>3.191604319622</v>
      </c>
      <c r="Q1900" t="s">
        <v>157</v>
      </c>
      <c r="R1900" t="s">
        <v>136</v>
      </c>
      <c r="S1900" t="s">
        <v>136</v>
      </c>
      <c r="T1900" t="s">
        <v>136</v>
      </c>
      <c r="U1900" t="s">
        <v>8725</v>
      </c>
      <c r="V1900" t="s">
        <v>1179</v>
      </c>
      <c r="W1900" t="s">
        <v>136</v>
      </c>
      <c r="X1900" t="s">
        <v>136</v>
      </c>
      <c r="Y1900" t="s">
        <v>136</v>
      </c>
      <c r="Z1900" t="s">
        <v>136</v>
      </c>
      <c r="AA1900" t="s">
        <v>164</v>
      </c>
      <c r="AB1900" t="s">
        <v>165</v>
      </c>
      <c r="AC1900" t="s">
        <v>8726</v>
      </c>
      <c r="AD1900" t="s">
        <v>136</v>
      </c>
    </row>
    <row r="1901" spans="1:30">
      <c r="A1901" t="s">
        <v>8727</v>
      </c>
      <c r="B1901" t="s">
        <v>8727</v>
      </c>
      <c r="C1901" s="3">
        <v>286.344727</v>
      </c>
      <c r="D1901" s="3">
        <v>17592</v>
      </c>
      <c r="E1901" s="3">
        <v>367.950012</v>
      </c>
      <c r="F1901" s="3">
        <v>20024</v>
      </c>
      <c r="G1901" s="3">
        <v>308.208649</v>
      </c>
      <c r="H1901" s="3">
        <v>20302</v>
      </c>
      <c r="I1901" s="3">
        <v>87.67067</v>
      </c>
      <c r="J1901" s="3">
        <v>5842</v>
      </c>
      <c r="K1901" s="3">
        <v>37.512562</v>
      </c>
      <c r="L1901" s="3">
        <v>2670</v>
      </c>
      <c r="M1901" s="3">
        <v>110.155922</v>
      </c>
      <c r="N1901">
        <v>7066</v>
      </c>
      <c r="O1901" s="16">
        <v>9.59705667596841e-6</v>
      </c>
      <c r="P1901">
        <v>-2.6861492464916</v>
      </c>
      <c r="Q1901" t="s">
        <v>131</v>
      </c>
      <c r="R1901" t="s">
        <v>136</v>
      </c>
      <c r="S1901" t="s">
        <v>136</v>
      </c>
      <c r="T1901" t="s">
        <v>8728</v>
      </c>
      <c r="U1901" t="s">
        <v>8729</v>
      </c>
      <c r="V1901" t="s">
        <v>1179</v>
      </c>
      <c r="W1901" t="s">
        <v>190</v>
      </c>
      <c r="X1901" t="s">
        <v>191</v>
      </c>
      <c r="Y1901" t="s">
        <v>7527</v>
      </c>
      <c r="Z1901" t="s">
        <v>7528</v>
      </c>
      <c r="AA1901" t="s">
        <v>164</v>
      </c>
      <c r="AB1901" t="s">
        <v>165</v>
      </c>
      <c r="AC1901" t="s">
        <v>7529</v>
      </c>
      <c r="AD1901" t="s">
        <v>3340</v>
      </c>
    </row>
    <row r="1902" spans="1:30">
      <c r="A1902" t="s">
        <v>8730</v>
      </c>
      <c r="B1902" t="s">
        <v>8730</v>
      </c>
      <c r="C1902" s="3">
        <v>0.377171</v>
      </c>
      <c r="D1902" s="3">
        <v>6</v>
      </c>
      <c r="E1902" s="3">
        <v>0.716018</v>
      </c>
      <c r="F1902" s="3">
        <v>9</v>
      </c>
      <c r="G1902" s="3">
        <v>0.52584</v>
      </c>
      <c r="H1902" s="3">
        <v>8</v>
      </c>
      <c r="I1902" s="3">
        <v>5.069197</v>
      </c>
      <c r="J1902" s="3">
        <v>78</v>
      </c>
      <c r="K1902" s="3">
        <v>4.776392</v>
      </c>
      <c r="L1902" s="3">
        <v>79</v>
      </c>
      <c r="M1902" s="3">
        <v>4.47415</v>
      </c>
      <c r="N1902">
        <v>67</v>
      </c>
      <c r="O1902">
        <v>0.00243547195686443</v>
      </c>
      <c r="P1902">
        <v>2.24400926613624</v>
      </c>
      <c r="Q1902" t="s">
        <v>157</v>
      </c>
      <c r="R1902" t="s">
        <v>136</v>
      </c>
      <c r="S1902" t="s">
        <v>136</v>
      </c>
      <c r="T1902" t="s">
        <v>815</v>
      </c>
      <c r="U1902" t="s">
        <v>136</v>
      </c>
      <c r="V1902" t="s">
        <v>136</v>
      </c>
      <c r="W1902" t="s">
        <v>136</v>
      </c>
      <c r="X1902" t="s">
        <v>136</v>
      </c>
      <c r="Y1902" t="s">
        <v>8731</v>
      </c>
      <c r="Z1902" t="s">
        <v>8732</v>
      </c>
      <c r="AA1902" t="s">
        <v>164</v>
      </c>
      <c r="AB1902" t="s">
        <v>165</v>
      </c>
      <c r="AC1902" t="s">
        <v>8733</v>
      </c>
      <c r="AD1902" t="s">
        <v>281</v>
      </c>
    </row>
    <row r="1903" spans="1:30">
      <c r="A1903" t="s">
        <v>8734</v>
      </c>
      <c r="B1903" t="s">
        <v>8734</v>
      </c>
      <c r="C1903" s="3">
        <v>3.523097</v>
      </c>
      <c r="D1903" s="3">
        <v>87</v>
      </c>
      <c r="E1903" s="3">
        <v>0.703871</v>
      </c>
      <c r="F1903" s="3">
        <v>16</v>
      </c>
      <c r="G1903" s="3">
        <v>1.506151</v>
      </c>
      <c r="H1903" s="3">
        <v>40</v>
      </c>
      <c r="I1903" s="3">
        <v>16.020617</v>
      </c>
      <c r="J1903" s="3">
        <v>429</v>
      </c>
      <c r="K1903" s="3">
        <v>20.438997</v>
      </c>
      <c r="L1903" s="3">
        <v>584</v>
      </c>
      <c r="M1903" s="3">
        <v>11.538173</v>
      </c>
      <c r="N1903">
        <v>297</v>
      </c>
      <c r="O1903" s="16">
        <v>2.57423893570975e-5</v>
      </c>
      <c r="P1903">
        <v>2.44260855286189</v>
      </c>
      <c r="Q1903" t="s">
        <v>157</v>
      </c>
      <c r="R1903" t="s">
        <v>136</v>
      </c>
      <c r="S1903" t="s">
        <v>136</v>
      </c>
      <c r="T1903" t="s">
        <v>437</v>
      </c>
      <c r="U1903" t="s">
        <v>8735</v>
      </c>
      <c r="V1903" t="s">
        <v>439</v>
      </c>
      <c r="W1903" t="s">
        <v>186</v>
      </c>
      <c r="X1903" t="s">
        <v>187</v>
      </c>
      <c r="Y1903" t="s">
        <v>4463</v>
      </c>
      <c r="Z1903" t="s">
        <v>8736</v>
      </c>
      <c r="AA1903" t="s">
        <v>209</v>
      </c>
      <c r="AB1903" t="s">
        <v>187</v>
      </c>
      <c r="AC1903" t="s">
        <v>8737</v>
      </c>
      <c r="AD1903" t="s">
        <v>443</v>
      </c>
    </row>
    <row r="1904" spans="1:30">
      <c r="A1904" t="s">
        <v>8738</v>
      </c>
      <c r="B1904" t="s">
        <v>8738</v>
      </c>
      <c r="C1904" s="3">
        <v>2.082348</v>
      </c>
      <c r="D1904" s="3">
        <v>73</v>
      </c>
      <c r="E1904" s="3">
        <v>3.637285</v>
      </c>
      <c r="F1904" s="3">
        <v>113</v>
      </c>
      <c r="G1904" s="3">
        <v>1.701339</v>
      </c>
      <c r="H1904" s="3">
        <v>64</v>
      </c>
      <c r="I1904" s="3">
        <v>0</v>
      </c>
      <c r="J1904" s="3">
        <v>0</v>
      </c>
      <c r="K1904" s="3">
        <v>0.085879</v>
      </c>
      <c r="L1904" s="3">
        <v>4</v>
      </c>
      <c r="M1904" s="3">
        <v>0.350538</v>
      </c>
      <c r="N1904">
        <v>13</v>
      </c>
      <c r="O1904">
        <v>0.000107609921702814</v>
      </c>
      <c r="P1904">
        <v>-4.14845219881157</v>
      </c>
      <c r="Q1904" t="s">
        <v>131</v>
      </c>
      <c r="R1904" t="s">
        <v>136</v>
      </c>
      <c r="S1904" t="s">
        <v>136</v>
      </c>
      <c r="T1904" t="s">
        <v>8739</v>
      </c>
      <c r="U1904" t="s">
        <v>8740</v>
      </c>
      <c r="V1904" t="s">
        <v>136</v>
      </c>
      <c r="W1904" t="s">
        <v>136</v>
      </c>
      <c r="X1904" t="s">
        <v>136</v>
      </c>
      <c r="Y1904" t="s">
        <v>8741</v>
      </c>
      <c r="Z1904" t="s">
        <v>8742</v>
      </c>
      <c r="AA1904" t="s">
        <v>83</v>
      </c>
      <c r="AB1904" t="s">
        <v>191</v>
      </c>
      <c r="AC1904" t="s">
        <v>8743</v>
      </c>
      <c r="AD1904" t="s">
        <v>5533</v>
      </c>
    </row>
    <row r="1905" spans="1:30">
      <c r="A1905" t="s">
        <v>8744</v>
      </c>
      <c r="B1905" t="s">
        <v>8744</v>
      </c>
      <c r="C1905" s="3">
        <v>86.648407</v>
      </c>
      <c r="D1905" s="3">
        <v>7057</v>
      </c>
      <c r="E1905" s="3">
        <v>182.169128</v>
      </c>
      <c r="F1905" s="3">
        <v>13143</v>
      </c>
      <c r="G1905" s="3">
        <v>84.081123</v>
      </c>
      <c r="H1905" s="3">
        <v>7343</v>
      </c>
      <c r="I1905" s="3">
        <v>41.85128</v>
      </c>
      <c r="J1905" s="3">
        <v>3697</v>
      </c>
      <c r="K1905" s="3">
        <v>38.274868</v>
      </c>
      <c r="L1905" s="3">
        <v>3611</v>
      </c>
      <c r="M1905" s="3">
        <v>50.978848</v>
      </c>
      <c r="N1905">
        <v>4336</v>
      </c>
      <c r="O1905">
        <v>0.00111775654789973</v>
      </c>
      <c r="P1905">
        <v>-2.19159973269495</v>
      </c>
      <c r="Q1905" t="s">
        <v>131</v>
      </c>
      <c r="R1905" t="s">
        <v>136</v>
      </c>
      <c r="S1905" t="s">
        <v>136</v>
      </c>
      <c r="T1905" t="s">
        <v>8745</v>
      </c>
      <c r="U1905" t="s">
        <v>8746</v>
      </c>
      <c r="V1905" t="s">
        <v>662</v>
      </c>
      <c r="W1905" t="s">
        <v>399</v>
      </c>
      <c r="X1905" t="s">
        <v>342</v>
      </c>
      <c r="Y1905" t="s">
        <v>8747</v>
      </c>
      <c r="Z1905" t="s">
        <v>8748</v>
      </c>
      <c r="AA1905" t="s">
        <v>85</v>
      </c>
      <c r="AB1905" t="s">
        <v>342</v>
      </c>
      <c r="AC1905" t="s">
        <v>8749</v>
      </c>
      <c r="AD1905" t="s">
        <v>8750</v>
      </c>
    </row>
    <row r="1906" spans="1:30">
      <c r="A1906" t="s">
        <v>8751</v>
      </c>
      <c r="B1906" t="s">
        <v>136</v>
      </c>
      <c r="C1906" s="3">
        <v>73.23407</v>
      </c>
      <c r="D1906" s="3">
        <v>750</v>
      </c>
      <c r="E1906" s="3">
        <v>102.25029</v>
      </c>
      <c r="F1906" s="3">
        <v>928</v>
      </c>
      <c r="G1906" s="3">
        <v>127.356842</v>
      </c>
      <c r="H1906" s="3">
        <v>1399</v>
      </c>
      <c r="I1906" s="3">
        <v>10.016469</v>
      </c>
      <c r="J1906" s="3">
        <v>112</v>
      </c>
      <c r="K1906" s="3">
        <v>6.450561</v>
      </c>
      <c r="L1906" s="3">
        <v>77</v>
      </c>
      <c r="M1906" s="3">
        <v>16.190866</v>
      </c>
      <c r="N1906">
        <v>174</v>
      </c>
      <c r="O1906" s="16">
        <v>7.40909193113993e-11</v>
      </c>
      <c r="P1906">
        <v>-3.77758349351747</v>
      </c>
      <c r="Q1906" t="s">
        <v>131</v>
      </c>
      <c r="R1906" t="s">
        <v>136</v>
      </c>
      <c r="S1906" t="s">
        <v>136</v>
      </c>
      <c r="T1906" t="s">
        <v>8752</v>
      </c>
      <c r="U1906" t="s">
        <v>8753</v>
      </c>
      <c r="V1906" t="s">
        <v>2441</v>
      </c>
      <c r="W1906" t="s">
        <v>241</v>
      </c>
      <c r="X1906" t="s">
        <v>242</v>
      </c>
      <c r="Y1906" t="s">
        <v>8754</v>
      </c>
      <c r="Z1906" t="s">
        <v>8755</v>
      </c>
      <c r="AA1906" t="s">
        <v>248</v>
      </c>
      <c r="AB1906" t="s">
        <v>242</v>
      </c>
      <c r="AC1906" t="s">
        <v>8756</v>
      </c>
      <c r="AD1906" t="s">
        <v>8757</v>
      </c>
    </row>
    <row r="1907" spans="1:30">
      <c r="A1907" t="s">
        <v>8758</v>
      </c>
      <c r="B1907" t="s">
        <v>8758</v>
      </c>
      <c r="C1907" s="3">
        <v>0.300174</v>
      </c>
      <c r="D1907" s="3">
        <v>27</v>
      </c>
      <c r="E1907" s="3">
        <v>0.049798</v>
      </c>
      <c r="F1907" s="3">
        <v>4</v>
      </c>
      <c r="G1907" s="3">
        <v>0.40656</v>
      </c>
      <c r="H1907" s="3">
        <v>39</v>
      </c>
      <c r="I1907" s="3">
        <v>4.07529</v>
      </c>
      <c r="J1907" s="3">
        <v>391</v>
      </c>
      <c r="K1907" s="3">
        <v>3.948659</v>
      </c>
      <c r="L1907" s="3">
        <v>404</v>
      </c>
      <c r="M1907" s="3">
        <v>1.725009</v>
      </c>
      <c r="N1907">
        <v>159</v>
      </c>
      <c r="O1907" s="16">
        <v>1.95745042908189e-5</v>
      </c>
      <c r="P1907">
        <v>2.97376786192575</v>
      </c>
      <c r="Q1907" t="s">
        <v>157</v>
      </c>
      <c r="R1907" t="s">
        <v>136</v>
      </c>
      <c r="S1907" t="s">
        <v>136</v>
      </c>
      <c r="T1907" t="s">
        <v>1101</v>
      </c>
      <c r="U1907" t="s">
        <v>8759</v>
      </c>
      <c r="V1907" t="s">
        <v>136</v>
      </c>
      <c r="W1907" t="s">
        <v>534</v>
      </c>
      <c r="X1907" t="s">
        <v>535</v>
      </c>
      <c r="Y1907" t="s">
        <v>1103</v>
      </c>
      <c r="Z1907" t="s">
        <v>8760</v>
      </c>
      <c r="AA1907" t="s">
        <v>1045</v>
      </c>
      <c r="AB1907" t="s">
        <v>535</v>
      </c>
      <c r="AC1907" t="s">
        <v>8761</v>
      </c>
      <c r="AD1907" t="s">
        <v>1105</v>
      </c>
    </row>
    <row r="1908" spans="1:30">
      <c r="A1908" t="s">
        <v>8762</v>
      </c>
      <c r="B1908" t="s">
        <v>8762</v>
      </c>
      <c r="C1908" s="3">
        <v>1.422655</v>
      </c>
      <c r="D1908" s="3">
        <v>46</v>
      </c>
      <c r="E1908" s="3">
        <v>0.750914</v>
      </c>
      <c r="F1908" s="3">
        <v>22</v>
      </c>
      <c r="G1908" s="3">
        <v>2.12393</v>
      </c>
      <c r="H1908" s="3">
        <v>73</v>
      </c>
      <c r="I1908" s="3">
        <v>18.279261</v>
      </c>
      <c r="J1908" s="3">
        <v>629</v>
      </c>
      <c r="K1908" s="3">
        <v>2.408093</v>
      </c>
      <c r="L1908" s="3">
        <v>89</v>
      </c>
      <c r="M1908" s="3">
        <v>12.055046</v>
      </c>
      <c r="N1908">
        <v>400</v>
      </c>
      <c r="O1908">
        <v>0.00723043565307039</v>
      </c>
      <c r="P1908">
        <v>2.13204768528177</v>
      </c>
      <c r="Q1908" t="s">
        <v>157</v>
      </c>
      <c r="R1908" t="s">
        <v>190</v>
      </c>
      <c r="S1908" t="s">
        <v>191</v>
      </c>
      <c r="T1908" t="s">
        <v>136</v>
      </c>
      <c r="U1908" t="s">
        <v>136</v>
      </c>
      <c r="V1908" t="s">
        <v>136</v>
      </c>
      <c r="W1908" t="s">
        <v>136</v>
      </c>
      <c r="X1908" t="s">
        <v>136</v>
      </c>
      <c r="Y1908" t="s">
        <v>5662</v>
      </c>
      <c r="Z1908" t="s">
        <v>136</v>
      </c>
      <c r="AA1908" t="s">
        <v>83</v>
      </c>
      <c r="AB1908" t="s">
        <v>191</v>
      </c>
      <c r="AC1908" t="s">
        <v>8763</v>
      </c>
      <c r="AD1908" t="s">
        <v>136</v>
      </c>
    </row>
    <row r="1909" spans="1:30">
      <c r="A1909" t="s">
        <v>8764</v>
      </c>
      <c r="B1909" t="s">
        <v>8764</v>
      </c>
      <c r="C1909" s="3">
        <v>51.818096</v>
      </c>
      <c r="D1909" s="3">
        <v>5215</v>
      </c>
      <c r="E1909" s="3">
        <v>82.791245</v>
      </c>
      <c r="F1909" s="3">
        <v>7380</v>
      </c>
      <c r="G1909" s="3">
        <v>51.407162</v>
      </c>
      <c r="H1909" s="3">
        <v>5547</v>
      </c>
      <c r="I1909" s="3">
        <v>8.154629</v>
      </c>
      <c r="J1909" s="3">
        <v>890</v>
      </c>
      <c r="K1909" s="3">
        <v>7.53795</v>
      </c>
      <c r="L1909" s="3">
        <v>879</v>
      </c>
      <c r="M1909" s="3">
        <v>15.486596</v>
      </c>
      <c r="N1909">
        <v>1628</v>
      </c>
      <c r="O1909" s="16">
        <v>2.76653189622626e-7</v>
      </c>
      <c r="P1909">
        <v>-3.22845054818122</v>
      </c>
      <c r="Q1909" t="s">
        <v>131</v>
      </c>
      <c r="R1909" t="s">
        <v>136</v>
      </c>
      <c r="S1909" t="s">
        <v>136</v>
      </c>
      <c r="T1909" t="s">
        <v>136</v>
      </c>
      <c r="U1909" t="s">
        <v>8765</v>
      </c>
      <c r="V1909" t="s">
        <v>136</v>
      </c>
      <c r="W1909" t="s">
        <v>136</v>
      </c>
      <c r="X1909" t="s">
        <v>136</v>
      </c>
      <c r="Y1909" t="s">
        <v>8766</v>
      </c>
      <c r="Z1909" t="s">
        <v>136</v>
      </c>
      <c r="AA1909" t="s">
        <v>164</v>
      </c>
      <c r="AB1909" t="s">
        <v>165</v>
      </c>
      <c r="AC1909" t="s">
        <v>175</v>
      </c>
      <c r="AD1909" t="s">
        <v>136</v>
      </c>
    </row>
    <row r="1910" spans="1:30">
      <c r="A1910" t="s">
        <v>8767</v>
      </c>
      <c r="B1910" t="s">
        <v>8767</v>
      </c>
      <c r="C1910" s="3">
        <v>1.229028</v>
      </c>
      <c r="D1910" s="3">
        <v>54</v>
      </c>
      <c r="E1910" s="3">
        <v>0.142078</v>
      </c>
      <c r="F1910" s="3">
        <v>6</v>
      </c>
      <c r="G1910" s="3">
        <v>1.261796</v>
      </c>
      <c r="H1910" s="3">
        <v>59</v>
      </c>
      <c r="I1910" s="3">
        <v>5.682168</v>
      </c>
      <c r="J1910" s="3">
        <v>268</v>
      </c>
      <c r="K1910" s="3">
        <v>6.325406</v>
      </c>
      <c r="L1910" s="3">
        <v>318</v>
      </c>
      <c r="M1910" s="3">
        <v>4.080187</v>
      </c>
      <c r="N1910">
        <v>185</v>
      </c>
      <c r="O1910">
        <v>0.00355169982901151</v>
      </c>
      <c r="P1910">
        <v>2.00524185453729</v>
      </c>
      <c r="Q1910" t="s">
        <v>157</v>
      </c>
      <c r="R1910" t="s">
        <v>136</v>
      </c>
      <c r="S1910" t="s">
        <v>136</v>
      </c>
      <c r="T1910" t="s">
        <v>136</v>
      </c>
      <c r="U1910" t="s">
        <v>8768</v>
      </c>
      <c r="V1910" t="s">
        <v>1173</v>
      </c>
      <c r="W1910" t="s">
        <v>218</v>
      </c>
      <c r="X1910" t="s">
        <v>219</v>
      </c>
      <c r="Y1910" t="s">
        <v>3331</v>
      </c>
      <c r="Z1910" t="s">
        <v>136</v>
      </c>
      <c r="AA1910" t="s">
        <v>164</v>
      </c>
      <c r="AB1910" t="s">
        <v>165</v>
      </c>
      <c r="AC1910" t="s">
        <v>8769</v>
      </c>
      <c r="AD1910" t="s">
        <v>136</v>
      </c>
    </row>
    <row r="1911" spans="1:30">
      <c r="A1911" t="s">
        <v>8770</v>
      </c>
      <c r="B1911" t="s">
        <v>8770</v>
      </c>
      <c r="C1911" s="3">
        <v>0.727862</v>
      </c>
      <c r="D1911" s="3">
        <v>32</v>
      </c>
      <c r="E1911" s="3">
        <v>2.370587</v>
      </c>
      <c r="F1911" s="3">
        <v>91</v>
      </c>
      <c r="G1911" s="3">
        <v>1.711808</v>
      </c>
      <c r="H1911" s="3">
        <v>79</v>
      </c>
      <c r="I1911" s="3">
        <v>0.106706</v>
      </c>
      <c r="J1911" s="3">
        <v>5</v>
      </c>
      <c r="K1911" s="3">
        <v>0.149689</v>
      </c>
      <c r="L1911" s="3">
        <v>8</v>
      </c>
      <c r="M1911" s="3">
        <v>0.456231</v>
      </c>
      <c r="N1911">
        <v>21</v>
      </c>
      <c r="O1911">
        <v>0.000666084689809501</v>
      </c>
      <c r="P1911">
        <v>-3.19398662894829</v>
      </c>
      <c r="Q1911" t="s">
        <v>131</v>
      </c>
      <c r="R1911" t="s">
        <v>232</v>
      </c>
      <c r="S1911" t="s">
        <v>233</v>
      </c>
      <c r="T1911" t="s">
        <v>787</v>
      </c>
      <c r="U1911" t="s">
        <v>8771</v>
      </c>
      <c r="V1911" t="s">
        <v>136</v>
      </c>
      <c r="W1911" t="s">
        <v>136</v>
      </c>
      <c r="X1911" t="s">
        <v>136</v>
      </c>
      <c r="Y1911" t="s">
        <v>789</v>
      </c>
      <c r="Z1911" t="s">
        <v>8772</v>
      </c>
      <c r="AA1911" t="s">
        <v>237</v>
      </c>
      <c r="AB1911" t="s">
        <v>233</v>
      </c>
      <c r="AC1911" t="s">
        <v>313</v>
      </c>
      <c r="AD1911" t="s">
        <v>792</v>
      </c>
    </row>
    <row r="1912" spans="1:30">
      <c r="A1912" t="s">
        <v>8773</v>
      </c>
      <c r="B1912" t="s">
        <v>8773</v>
      </c>
      <c r="C1912" s="3">
        <v>0</v>
      </c>
      <c r="D1912" s="3">
        <v>0</v>
      </c>
      <c r="E1912" s="3">
        <v>0</v>
      </c>
      <c r="F1912" s="3">
        <v>0</v>
      </c>
      <c r="G1912" s="3">
        <v>0</v>
      </c>
      <c r="H1912" s="3">
        <v>0</v>
      </c>
      <c r="I1912" s="3">
        <v>2.038685</v>
      </c>
      <c r="J1912" s="3">
        <v>99</v>
      </c>
      <c r="K1912" s="3">
        <v>9.747603</v>
      </c>
      <c r="L1912" s="3">
        <v>502</v>
      </c>
      <c r="M1912" s="3">
        <v>0.663141</v>
      </c>
      <c r="N1912">
        <v>31</v>
      </c>
      <c r="O1912" s="16">
        <v>3.89101905325688e-8</v>
      </c>
      <c r="P1912">
        <v>6.92077071963611</v>
      </c>
      <c r="Q1912" t="s">
        <v>157</v>
      </c>
      <c r="R1912" t="s">
        <v>136</v>
      </c>
      <c r="S1912" t="s">
        <v>136</v>
      </c>
      <c r="T1912" t="s">
        <v>8774</v>
      </c>
      <c r="U1912" t="s">
        <v>8775</v>
      </c>
      <c r="V1912" t="s">
        <v>136</v>
      </c>
      <c r="W1912" t="s">
        <v>136</v>
      </c>
      <c r="X1912" t="s">
        <v>136</v>
      </c>
      <c r="Y1912" t="s">
        <v>1289</v>
      </c>
      <c r="Z1912" t="s">
        <v>8776</v>
      </c>
      <c r="AA1912" t="s">
        <v>248</v>
      </c>
      <c r="AB1912" t="s">
        <v>242</v>
      </c>
      <c r="AC1912" t="s">
        <v>8777</v>
      </c>
      <c r="AD1912" t="s">
        <v>8778</v>
      </c>
    </row>
    <row r="1913" spans="1:30">
      <c r="A1913" t="s">
        <v>8779</v>
      </c>
      <c r="B1913" t="s">
        <v>136</v>
      </c>
      <c r="C1913" s="3">
        <v>0</v>
      </c>
      <c r="D1913" s="3">
        <v>0</v>
      </c>
      <c r="E1913" s="3">
        <v>0</v>
      </c>
      <c r="F1913" s="3">
        <v>0</v>
      </c>
      <c r="G1913" s="3">
        <v>0</v>
      </c>
      <c r="H1913" s="3">
        <v>0</v>
      </c>
      <c r="I1913" s="3">
        <v>3.858132</v>
      </c>
      <c r="J1913" s="3">
        <v>47</v>
      </c>
      <c r="K1913" s="3">
        <v>5.41051</v>
      </c>
      <c r="L1913" s="3">
        <v>71</v>
      </c>
      <c r="M1913" s="3">
        <v>8.356293</v>
      </c>
      <c r="N1913">
        <v>98</v>
      </c>
      <c r="O1913" s="16">
        <v>7.74403697151201e-7</v>
      </c>
      <c r="P1913">
        <v>6.21236862841894</v>
      </c>
      <c r="Q1913" t="s">
        <v>157</v>
      </c>
      <c r="R1913" t="s">
        <v>136</v>
      </c>
      <c r="S1913" t="s">
        <v>136</v>
      </c>
      <c r="T1913" t="s">
        <v>8780</v>
      </c>
      <c r="U1913" t="s">
        <v>8781</v>
      </c>
      <c r="V1913" t="s">
        <v>136</v>
      </c>
      <c r="W1913" t="s">
        <v>136</v>
      </c>
      <c r="X1913" t="s">
        <v>136</v>
      </c>
      <c r="Y1913" t="s">
        <v>136</v>
      </c>
      <c r="Z1913" t="s">
        <v>8782</v>
      </c>
      <c r="AA1913" t="s">
        <v>164</v>
      </c>
      <c r="AB1913" t="s">
        <v>165</v>
      </c>
      <c r="AC1913" t="s">
        <v>8783</v>
      </c>
      <c r="AD1913" t="s">
        <v>8784</v>
      </c>
    </row>
    <row r="1914" spans="1:30">
      <c r="A1914" t="s">
        <v>8785</v>
      </c>
      <c r="B1914" t="s">
        <v>8785</v>
      </c>
      <c r="C1914" s="3">
        <v>5.934272</v>
      </c>
      <c r="D1914" s="3">
        <v>274</v>
      </c>
      <c r="E1914" s="3">
        <v>10.802106</v>
      </c>
      <c r="F1914" s="3">
        <v>441</v>
      </c>
      <c r="G1914" s="3">
        <v>7.73432</v>
      </c>
      <c r="H1914" s="3">
        <v>382</v>
      </c>
      <c r="I1914" s="3">
        <v>2.094491</v>
      </c>
      <c r="J1914" s="3">
        <v>105</v>
      </c>
      <c r="K1914" s="3">
        <v>4.381238</v>
      </c>
      <c r="L1914" s="3">
        <v>234</v>
      </c>
      <c r="M1914" s="3">
        <v>2.77178</v>
      </c>
      <c r="N1914">
        <v>134</v>
      </c>
      <c r="O1914">
        <v>0.00170710252489631</v>
      </c>
      <c r="P1914">
        <v>-2.09943993122891</v>
      </c>
      <c r="Q1914" t="s">
        <v>131</v>
      </c>
      <c r="R1914" t="s">
        <v>136</v>
      </c>
      <c r="S1914" t="s">
        <v>136</v>
      </c>
      <c r="T1914" t="s">
        <v>8786</v>
      </c>
      <c r="U1914" t="s">
        <v>136</v>
      </c>
      <c r="V1914" t="s">
        <v>136</v>
      </c>
      <c r="W1914" t="s">
        <v>305</v>
      </c>
      <c r="X1914" t="s">
        <v>142</v>
      </c>
      <c r="Y1914" t="s">
        <v>8329</v>
      </c>
      <c r="Z1914" t="s">
        <v>8787</v>
      </c>
      <c r="AA1914" t="s">
        <v>141</v>
      </c>
      <c r="AB1914" t="s">
        <v>142</v>
      </c>
      <c r="AC1914" t="s">
        <v>8788</v>
      </c>
      <c r="AD1914" t="s">
        <v>309</v>
      </c>
    </row>
    <row r="1915" spans="1:30">
      <c r="A1915" t="s">
        <v>8789</v>
      </c>
      <c r="B1915" t="s">
        <v>8789</v>
      </c>
      <c r="C1915" s="3">
        <v>31.417231</v>
      </c>
      <c r="D1915" s="3">
        <v>1396</v>
      </c>
      <c r="E1915" s="3">
        <v>41.847691</v>
      </c>
      <c r="F1915" s="3">
        <v>1648</v>
      </c>
      <c r="G1915" s="3">
        <v>27.264765</v>
      </c>
      <c r="H1915" s="3">
        <v>1299</v>
      </c>
      <c r="I1915" s="3">
        <v>6.565336</v>
      </c>
      <c r="J1915" s="3">
        <v>317</v>
      </c>
      <c r="K1915" s="3">
        <v>5.137706</v>
      </c>
      <c r="L1915" s="3">
        <v>265</v>
      </c>
      <c r="M1915" s="3">
        <v>14.334603</v>
      </c>
      <c r="N1915">
        <v>666</v>
      </c>
      <c r="O1915" s="16">
        <v>9.6429610687286e-5</v>
      </c>
      <c r="P1915">
        <v>-2.58955871921628</v>
      </c>
      <c r="Q1915" t="s">
        <v>131</v>
      </c>
      <c r="R1915" t="s">
        <v>170</v>
      </c>
      <c r="S1915" t="s">
        <v>171</v>
      </c>
      <c r="T1915" t="s">
        <v>8790</v>
      </c>
      <c r="U1915" t="s">
        <v>8791</v>
      </c>
      <c r="V1915" t="s">
        <v>136</v>
      </c>
      <c r="W1915" t="s">
        <v>1447</v>
      </c>
      <c r="X1915" t="s">
        <v>1448</v>
      </c>
      <c r="Y1915" t="s">
        <v>1449</v>
      </c>
      <c r="Z1915" t="s">
        <v>8792</v>
      </c>
      <c r="AA1915" t="s">
        <v>174</v>
      </c>
      <c r="AB1915" t="s">
        <v>171</v>
      </c>
      <c r="AC1915" t="s">
        <v>8793</v>
      </c>
      <c r="AD1915" t="s">
        <v>1452</v>
      </c>
    </row>
    <row r="1916" spans="1:30">
      <c r="A1916" t="s">
        <v>8794</v>
      </c>
      <c r="B1916" t="s">
        <v>8794</v>
      </c>
      <c r="C1916" s="3">
        <v>35.746731</v>
      </c>
      <c r="D1916" s="3">
        <v>2557</v>
      </c>
      <c r="E1916" s="3">
        <v>88.862</v>
      </c>
      <c r="F1916" s="3">
        <v>5629</v>
      </c>
      <c r="G1916" s="3">
        <v>47.197884</v>
      </c>
      <c r="H1916" s="3">
        <v>3619</v>
      </c>
      <c r="I1916" s="3">
        <v>1.265499</v>
      </c>
      <c r="J1916" s="3">
        <v>99</v>
      </c>
      <c r="K1916" s="3">
        <v>5.825008</v>
      </c>
      <c r="L1916" s="3">
        <v>483</v>
      </c>
      <c r="M1916" s="3">
        <v>8.673227</v>
      </c>
      <c r="N1916">
        <v>648</v>
      </c>
      <c r="O1916" s="16">
        <v>2.86693831891067e-6</v>
      </c>
      <c r="P1916">
        <v>-3.93038597936669</v>
      </c>
      <c r="Q1916" t="s">
        <v>131</v>
      </c>
      <c r="R1916" t="s">
        <v>283</v>
      </c>
      <c r="S1916" t="s">
        <v>284</v>
      </c>
      <c r="T1916" t="s">
        <v>8795</v>
      </c>
      <c r="U1916" t="s">
        <v>8796</v>
      </c>
      <c r="V1916" t="s">
        <v>287</v>
      </c>
      <c r="W1916" t="s">
        <v>288</v>
      </c>
      <c r="X1916" t="s">
        <v>289</v>
      </c>
      <c r="Y1916" t="s">
        <v>290</v>
      </c>
      <c r="Z1916" t="s">
        <v>6831</v>
      </c>
      <c r="AA1916" t="s">
        <v>292</v>
      </c>
      <c r="AB1916" t="s">
        <v>293</v>
      </c>
      <c r="AC1916" t="s">
        <v>8797</v>
      </c>
      <c r="AD1916" t="s">
        <v>8798</v>
      </c>
    </row>
    <row r="1917" spans="1:30">
      <c r="A1917" t="s">
        <v>8799</v>
      </c>
      <c r="B1917" t="s">
        <v>8799</v>
      </c>
      <c r="C1917" s="3">
        <v>0.298484</v>
      </c>
      <c r="D1917" s="3">
        <v>19</v>
      </c>
      <c r="E1917" s="3">
        <v>0</v>
      </c>
      <c r="F1917" s="3">
        <v>0</v>
      </c>
      <c r="G1917" s="3">
        <v>0.139094</v>
      </c>
      <c r="H1917" s="3">
        <v>10</v>
      </c>
      <c r="I1917" s="3">
        <v>2.311351</v>
      </c>
      <c r="J1917" s="3">
        <v>157</v>
      </c>
      <c r="K1917" s="3">
        <v>2.264364</v>
      </c>
      <c r="L1917" s="3">
        <v>165</v>
      </c>
      <c r="M1917" s="3">
        <v>1.293568</v>
      </c>
      <c r="N1917">
        <v>85</v>
      </c>
      <c r="O1917">
        <v>0.000909469717036148</v>
      </c>
      <c r="P1917">
        <v>2.96146465977357</v>
      </c>
      <c r="Q1917" t="s">
        <v>157</v>
      </c>
      <c r="R1917" t="s">
        <v>190</v>
      </c>
      <c r="S1917" t="s">
        <v>191</v>
      </c>
      <c r="T1917" t="s">
        <v>8800</v>
      </c>
      <c r="U1917" t="s">
        <v>8801</v>
      </c>
      <c r="V1917" t="s">
        <v>136</v>
      </c>
      <c r="W1917" t="s">
        <v>1557</v>
      </c>
      <c r="X1917" t="s">
        <v>1558</v>
      </c>
      <c r="Y1917" t="s">
        <v>8802</v>
      </c>
      <c r="Z1917" t="s">
        <v>8027</v>
      </c>
      <c r="AA1917" t="s">
        <v>83</v>
      </c>
      <c r="AB1917" t="s">
        <v>191</v>
      </c>
      <c r="AC1917" t="s">
        <v>8028</v>
      </c>
      <c r="AD1917" t="s">
        <v>8803</v>
      </c>
    </row>
    <row r="1918" spans="1:30">
      <c r="A1918" t="s">
        <v>8804</v>
      </c>
      <c r="B1918" t="s">
        <v>8804</v>
      </c>
      <c r="C1918" s="3">
        <v>0.177677</v>
      </c>
      <c r="D1918" s="3">
        <v>19</v>
      </c>
      <c r="E1918" s="3">
        <v>0.0217</v>
      </c>
      <c r="F1918" s="3">
        <v>3</v>
      </c>
      <c r="G1918" s="3">
        <v>0.010513</v>
      </c>
      <c r="H1918" s="3">
        <v>2</v>
      </c>
      <c r="I1918" s="3">
        <v>1.217761</v>
      </c>
      <c r="J1918" s="3">
        <v>138</v>
      </c>
      <c r="K1918" s="3">
        <v>4.02514</v>
      </c>
      <c r="L1918" s="3">
        <v>486</v>
      </c>
      <c r="M1918" s="3">
        <v>0.450017</v>
      </c>
      <c r="N1918">
        <v>49</v>
      </c>
      <c r="O1918">
        <v>0.000451287028102768</v>
      </c>
      <c r="P1918">
        <v>3.59824100001269</v>
      </c>
      <c r="Q1918" t="s">
        <v>157</v>
      </c>
      <c r="R1918" t="s">
        <v>136</v>
      </c>
      <c r="T1918" t="s">
        <v>8805</v>
      </c>
      <c r="U1918" t="s">
        <v>8806</v>
      </c>
      <c r="V1918" t="s">
        <v>351</v>
      </c>
      <c r="W1918" t="s">
        <v>136</v>
      </c>
      <c r="X1918" t="s">
        <v>136</v>
      </c>
      <c r="Y1918" t="s">
        <v>181</v>
      </c>
      <c r="Z1918" t="s">
        <v>8807</v>
      </c>
      <c r="AA1918" t="s">
        <v>83</v>
      </c>
      <c r="AB1918" t="s">
        <v>191</v>
      </c>
      <c r="AC1918" t="s">
        <v>8808</v>
      </c>
      <c r="AD1918" t="s">
        <v>8809</v>
      </c>
    </row>
    <row r="1919" spans="1:30">
      <c r="A1919" t="s">
        <v>8810</v>
      </c>
      <c r="B1919" t="s">
        <v>136</v>
      </c>
      <c r="C1919" s="3">
        <v>2.202138</v>
      </c>
      <c r="D1919" s="3">
        <v>48</v>
      </c>
      <c r="E1919" s="3">
        <v>1.143064</v>
      </c>
      <c r="F1919" s="3">
        <v>22</v>
      </c>
      <c r="G1919" s="3">
        <v>9.102358</v>
      </c>
      <c r="H1919" s="3">
        <v>204</v>
      </c>
      <c r="I1919" s="3">
        <v>0.435697</v>
      </c>
      <c r="J1919" s="3">
        <v>11</v>
      </c>
      <c r="K1919" s="3">
        <v>1.386982</v>
      </c>
      <c r="L1919" s="3">
        <v>35</v>
      </c>
      <c r="M1919" s="3">
        <v>0.484141</v>
      </c>
      <c r="N1919">
        <v>11</v>
      </c>
      <c r="O1919">
        <v>0.00432612002011458</v>
      </c>
      <c r="P1919">
        <v>-2.61565899484857</v>
      </c>
      <c r="Q1919" t="s">
        <v>131</v>
      </c>
      <c r="R1919" t="s">
        <v>136</v>
      </c>
      <c r="S1919" t="s">
        <v>136</v>
      </c>
      <c r="T1919" t="s">
        <v>136</v>
      </c>
      <c r="U1919" t="s">
        <v>136</v>
      </c>
      <c r="V1919" t="s">
        <v>136</v>
      </c>
      <c r="W1919" t="s">
        <v>136</v>
      </c>
      <c r="X1919" t="s">
        <v>136</v>
      </c>
      <c r="Y1919" t="s">
        <v>136</v>
      </c>
      <c r="Z1919" t="s">
        <v>136</v>
      </c>
      <c r="AA1919" t="s">
        <v>136</v>
      </c>
      <c r="AB1919" t="s">
        <v>136</v>
      </c>
      <c r="AC1919" t="s">
        <v>136</v>
      </c>
      <c r="AD1919" t="s">
        <v>136</v>
      </c>
    </row>
    <row r="1920" spans="1:30">
      <c r="A1920" t="s">
        <v>8811</v>
      </c>
      <c r="B1920" t="s">
        <v>8811</v>
      </c>
      <c r="C1920" s="3">
        <v>0.57666</v>
      </c>
      <c r="D1920" s="3">
        <v>42</v>
      </c>
      <c r="E1920" s="3">
        <v>0.237183</v>
      </c>
      <c r="F1920" s="3">
        <v>16</v>
      </c>
      <c r="G1920" s="3">
        <v>0.302874</v>
      </c>
      <c r="H1920" s="3">
        <v>24</v>
      </c>
      <c r="I1920" s="3">
        <v>10.432529</v>
      </c>
      <c r="J1920" s="3">
        <v>823</v>
      </c>
      <c r="K1920" s="3">
        <v>8.728139</v>
      </c>
      <c r="L1920" s="3">
        <v>735</v>
      </c>
      <c r="M1920" s="3">
        <v>7.399209</v>
      </c>
      <c r="N1920">
        <v>562</v>
      </c>
      <c r="O1920" s="16">
        <v>5.17970764397355e-20</v>
      </c>
      <c r="P1920">
        <v>3.85493872620782</v>
      </c>
      <c r="Q1920" t="s">
        <v>157</v>
      </c>
      <c r="R1920" t="s">
        <v>366</v>
      </c>
      <c r="S1920" t="s">
        <v>367</v>
      </c>
      <c r="T1920" t="s">
        <v>8812</v>
      </c>
      <c r="U1920" t="s">
        <v>8813</v>
      </c>
      <c r="V1920" t="s">
        <v>136</v>
      </c>
      <c r="W1920" t="s">
        <v>254</v>
      </c>
      <c r="X1920" t="s">
        <v>255</v>
      </c>
      <c r="Y1920" t="s">
        <v>1750</v>
      </c>
      <c r="Z1920" t="s">
        <v>8814</v>
      </c>
      <c r="AA1920" t="s">
        <v>374</v>
      </c>
      <c r="AB1920" t="s">
        <v>367</v>
      </c>
      <c r="AC1920" t="s">
        <v>4843</v>
      </c>
      <c r="AD1920" t="s">
        <v>792</v>
      </c>
    </row>
    <row r="1921" spans="1:30">
      <c r="A1921" t="s">
        <v>8815</v>
      </c>
      <c r="B1921" t="s">
        <v>8815</v>
      </c>
      <c r="C1921" s="3">
        <v>0.680875</v>
      </c>
      <c r="D1921" s="3">
        <v>36</v>
      </c>
      <c r="E1921" s="3">
        <v>0.173944</v>
      </c>
      <c r="F1921" s="3">
        <v>8</v>
      </c>
      <c r="G1921" s="3">
        <v>0.175861</v>
      </c>
      <c r="H1921" s="3">
        <v>10</v>
      </c>
      <c r="I1921" s="3">
        <v>4.184155</v>
      </c>
      <c r="J1921" s="3">
        <v>234</v>
      </c>
      <c r="K1921" s="3">
        <v>7.504071</v>
      </c>
      <c r="L1921" s="3">
        <v>448</v>
      </c>
      <c r="M1921" s="3">
        <v>1.320536</v>
      </c>
      <c r="N1921">
        <v>71</v>
      </c>
      <c r="O1921">
        <v>0.000803540438976994</v>
      </c>
      <c r="P1921">
        <v>2.83242431542603</v>
      </c>
      <c r="Q1921" t="s">
        <v>157</v>
      </c>
      <c r="R1921" t="s">
        <v>1427</v>
      </c>
      <c r="S1921" t="s">
        <v>538</v>
      </c>
      <c r="T1921" t="s">
        <v>8816</v>
      </c>
      <c r="U1921" t="s">
        <v>8817</v>
      </c>
      <c r="V1921" t="s">
        <v>136</v>
      </c>
      <c r="W1921" t="s">
        <v>1427</v>
      </c>
      <c r="X1921" t="s">
        <v>538</v>
      </c>
      <c r="Y1921" t="s">
        <v>8818</v>
      </c>
      <c r="Z1921" t="s">
        <v>8819</v>
      </c>
      <c r="AA1921" t="s">
        <v>43</v>
      </c>
      <c r="AB1921" t="s">
        <v>538</v>
      </c>
      <c r="AC1921" t="s">
        <v>8820</v>
      </c>
      <c r="AD1921" t="s">
        <v>8821</v>
      </c>
    </row>
    <row r="1922" spans="1:30">
      <c r="A1922" t="s">
        <v>8822</v>
      </c>
      <c r="B1922" t="s">
        <v>8822</v>
      </c>
      <c r="C1922" s="3">
        <v>1.133228</v>
      </c>
      <c r="D1922" s="3">
        <v>39</v>
      </c>
      <c r="E1922" s="3">
        <v>0.567797</v>
      </c>
      <c r="F1922" s="3">
        <v>18</v>
      </c>
      <c r="G1922" s="3">
        <v>1.023275</v>
      </c>
      <c r="H1922" s="3">
        <v>38</v>
      </c>
      <c r="I1922" s="3">
        <v>25.465612</v>
      </c>
      <c r="J1922" s="3">
        <v>946</v>
      </c>
      <c r="K1922" s="3">
        <v>23.615259</v>
      </c>
      <c r="L1922" s="3">
        <v>936</v>
      </c>
      <c r="M1922" s="3">
        <v>8.364664</v>
      </c>
      <c r="N1922">
        <v>299</v>
      </c>
      <c r="O1922" s="16">
        <v>1.18325795520686e-10</v>
      </c>
      <c r="P1922">
        <v>3.60721644216208</v>
      </c>
      <c r="Q1922" t="s">
        <v>157</v>
      </c>
      <c r="R1922" t="s">
        <v>136</v>
      </c>
      <c r="S1922" t="s">
        <v>136</v>
      </c>
      <c r="T1922" t="s">
        <v>136</v>
      </c>
      <c r="U1922" t="s">
        <v>8823</v>
      </c>
      <c r="V1922" t="s">
        <v>1173</v>
      </c>
      <c r="W1922" t="s">
        <v>218</v>
      </c>
      <c r="X1922" t="s">
        <v>219</v>
      </c>
      <c r="Y1922" t="s">
        <v>3331</v>
      </c>
      <c r="Z1922" t="s">
        <v>3332</v>
      </c>
      <c r="AA1922" t="s">
        <v>164</v>
      </c>
      <c r="AB1922" t="s">
        <v>165</v>
      </c>
      <c r="AC1922" t="s">
        <v>8824</v>
      </c>
      <c r="AD1922" t="s">
        <v>136</v>
      </c>
    </row>
    <row r="1923" spans="1:30">
      <c r="A1923" t="s">
        <v>8825</v>
      </c>
      <c r="B1923" t="s">
        <v>8825</v>
      </c>
      <c r="C1923" s="3">
        <v>16.457235</v>
      </c>
      <c r="D1923" s="3">
        <v>429</v>
      </c>
      <c r="E1923" s="3">
        <v>4.021065</v>
      </c>
      <c r="F1923" s="3">
        <v>93</v>
      </c>
      <c r="G1923" s="3">
        <v>14.95014</v>
      </c>
      <c r="H1923" s="3">
        <v>418</v>
      </c>
      <c r="I1923" s="3">
        <v>61.469513</v>
      </c>
      <c r="J1923" s="3">
        <v>1737</v>
      </c>
      <c r="K1923" s="3">
        <v>147.29303</v>
      </c>
      <c r="L1923" s="3">
        <v>4445</v>
      </c>
      <c r="M1923" s="3">
        <v>42.846233</v>
      </c>
      <c r="N1923">
        <v>1166</v>
      </c>
      <c r="O1923">
        <v>0.000763327825129672</v>
      </c>
      <c r="P1923">
        <v>2.21821458839759</v>
      </c>
      <c r="Q1923" t="s">
        <v>157</v>
      </c>
      <c r="R1923" t="s">
        <v>186</v>
      </c>
      <c r="S1923" t="s">
        <v>187</v>
      </c>
      <c r="T1923" t="s">
        <v>1669</v>
      </c>
      <c r="U1923" t="s">
        <v>8826</v>
      </c>
      <c r="V1923" t="s">
        <v>439</v>
      </c>
      <c r="W1923" t="s">
        <v>186</v>
      </c>
      <c r="X1923" t="s">
        <v>187</v>
      </c>
      <c r="Y1923" t="s">
        <v>2778</v>
      </c>
      <c r="Z1923" t="s">
        <v>8827</v>
      </c>
      <c r="AA1923" t="s">
        <v>209</v>
      </c>
      <c r="AB1923" t="s">
        <v>187</v>
      </c>
      <c r="AC1923" t="s">
        <v>8828</v>
      </c>
      <c r="AD1923" t="s">
        <v>1674</v>
      </c>
    </row>
    <row r="1924" spans="1:30">
      <c r="A1924" t="s">
        <v>8829</v>
      </c>
      <c r="B1924" t="s">
        <v>136</v>
      </c>
      <c r="C1924" s="3">
        <v>2.663402</v>
      </c>
      <c r="D1924" s="3">
        <v>32</v>
      </c>
      <c r="E1924" s="3">
        <v>9.920246</v>
      </c>
      <c r="F1924" s="3">
        <v>104</v>
      </c>
      <c r="G1924" s="3">
        <v>8.063443</v>
      </c>
      <c r="H1924" s="3">
        <v>102</v>
      </c>
      <c r="I1924" s="3">
        <v>0.201238</v>
      </c>
      <c r="J1924" s="3">
        <v>3</v>
      </c>
      <c r="K1924" s="3">
        <v>0.807292</v>
      </c>
      <c r="L1924" s="3">
        <v>11</v>
      </c>
      <c r="M1924" s="3">
        <v>0.382689</v>
      </c>
      <c r="N1924">
        <v>5</v>
      </c>
      <c r="O1924" s="16">
        <v>3.18743261843573e-6</v>
      </c>
      <c r="P1924">
        <v>-4.21245697986358</v>
      </c>
      <c r="Q1924" t="s">
        <v>131</v>
      </c>
      <c r="R1924" t="s">
        <v>136</v>
      </c>
      <c r="S1924" t="s">
        <v>136</v>
      </c>
      <c r="T1924" t="s">
        <v>136</v>
      </c>
      <c r="U1924" t="s">
        <v>136</v>
      </c>
      <c r="V1924" t="s">
        <v>136</v>
      </c>
      <c r="W1924" t="s">
        <v>136</v>
      </c>
      <c r="X1924" t="s">
        <v>136</v>
      </c>
      <c r="Y1924" t="s">
        <v>136</v>
      </c>
      <c r="Z1924" t="s">
        <v>136</v>
      </c>
      <c r="AA1924" t="s">
        <v>136</v>
      </c>
      <c r="AB1924" t="s">
        <v>136</v>
      </c>
      <c r="AC1924" t="s">
        <v>136</v>
      </c>
      <c r="AD1924" t="s">
        <v>136</v>
      </c>
    </row>
    <row r="1925" spans="1:30">
      <c r="A1925" t="s">
        <v>8830</v>
      </c>
      <c r="B1925" t="s">
        <v>8830</v>
      </c>
      <c r="C1925" s="3">
        <v>22.768066</v>
      </c>
      <c r="D1925" s="3">
        <v>1125</v>
      </c>
      <c r="E1925" s="3">
        <v>16.069969</v>
      </c>
      <c r="F1925" s="3">
        <v>703</v>
      </c>
      <c r="G1925" s="3">
        <v>18.576857</v>
      </c>
      <c r="H1925" s="3">
        <v>984</v>
      </c>
      <c r="I1925" s="3">
        <v>6.484186</v>
      </c>
      <c r="J1925" s="3">
        <v>348</v>
      </c>
      <c r="K1925" s="3">
        <v>5.878046</v>
      </c>
      <c r="L1925" s="3">
        <v>337</v>
      </c>
      <c r="M1925" s="3">
        <v>7.862849</v>
      </c>
      <c r="N1925">
        <v>406</v>
      </c>
      <c r="O1925" s="16">
        <v>1.9204957382973e-8</v>
      </c>
      <c r="P1925">
        <v>-2.13274652508486</v>
      </c>
      <c r="Q1925" t="s">
        <v>131</v>
      </c>
      <c r="R1925" t="s">
        <v>325</v>
      </c>
      <c r="S1925" t="s">
        <v>326</v>
      </c>
      <c r="T1925" t="s">
        <v>1144</v>
      </c>
      <c r="U1925" t="s">
        <v>8831</v>
      </c>
      <c r="V1925" t="s">
        <v>136</v>
      </c>
      <c r="W1925" t="s">
        <v>190</v>
      </c>
      <c r="X1925" t="s">
        <v>191</v>
      </c>
      <c r="Y1925" t="s">
        <v>265</v>
      </c>
      <c r="Z1925" t="s">
        <v>2089</v>
      </c>
      <c r="AA1925" t="s">
        <v>83</v>
      </c>
      <c r="AB1925" t="s">
        <v>191</v>
      </c>
      <c r="AC1925" t="s">
        <v>2090</v>
      </c>
      <c r="AD1925" t="s">
        <v>195</v>
      </c>
    </row>
    <row r="1926" spans="1:30">
      <c r="A1926" t="s">
        <v>8832</v>
      </c>
      <c r="B1926" t="s">
        <v>8832</v>
      </c>
      <c r="C1926" s="3">
        <v>2.445277</v>
      </c>
      <c r="D1926" s="3">
        <v>300</v>
      </c>
      <c r="E1926" s="3">
        <v>0.618251</v>
      </c>
      <c r="F1926" s="3">
        <v>68</v>
      </c>
      <c r="G1926" s="3">
        <v>3.044863</v>
      </c>
      <c r="H1926" s="3">
        <v>400</v>
      </c>
      <c r="I1926" s="3">
        <v>18.526722</v>
      </c>
      <c r="J1926" s="3">
        <v>2460</v>
      </c>
      <c r="K1926" s="3">
        <v>20.436758</v>
      </c>
      <c r="L1926" s="3">
        <v>2898</v>
      </c>
      <c r="M1926" s="3">
        <v>5.216</v>
      </c>
      <c r="N1926">
        <v>667</v>
      </c>
      <c r="O1926">
        <v>0.00132833254809959</v>
      </c>
      <c r="P1926">
        <v>2.20756681697204</v>
      </c>
      <c r="Q1926" t="s">
        <v>157</v>
      </c>
      <c r="R1926" t="s">
        <v>136</v>
      </c>
      <c r="S1926" t="s">
        <v>136</v>
      </c>
      <c r="T1926" t="s">
        <v>8833</v>
      </c>
      <c r="U1926" t="s">
        <v>8834</v>
      </c>
      <c r="V1926" t="s">
        <v>1938</v>
      </c>
      <c r="W1926" t="s">
        <v>254</v>
      </c>
      <c r="X1926" t="s">
        <v>255</v>
      </c>
      <c r="Y1926" t="s">
        <v>8835</v>
      </c>
      <c r="Z1926" t="s">
        <v>8836</v>
      </c>
      <c r="AA1926" t="s">
        <v>164</v>
      </c>
      <c r="AB1926" t="s">
        <v>165</v>
      </c>
      <c r="AC1926" t="s">
        <v>8837</v>
      </c>
      <c r="AD1926" t="s">
        <v>8838</v>
      </c>
    </row>
    <row r="1927" spans="1:30">
      <c r="A1927" t="s">
        <v>8839</v>
      </c>
      <c r="B1927" t="s">
        <v>8839</v>
      </c>
      <c r="C1927" s="3">
        <v>1.212269</v>
      </c>
      <c r="D1927" s="3">
        <v>36</v>
      </c>
      <c r="E1927" s="3">
        <v>1.112654</v>
      </c>
      <c r="F1927" s="3">
        <v>29</v>
      </c>
      <c r="G1927" s="3">
        <v>0.932953</v>
      </c>
      <c r="H1927" s="3">
        <v>30</v>
      </c>
      <c r="I1927" s="3">
        <v>0</v>
      </c>
      <c r="J1927" s="3">
        <v>0</v>
      </c>
      <c r="K1927" s="3">
        <v>0.181732</v>
      </c>
      <c r="L1927" s="3">
        <v>7</v>
      </c>
      <c r="M1927" s="3">
        <v>0</v>
      </c>
      <c r="N1927">
        <v>0</v>
      </c>
      <c r="O1927">
        <v>0.00225669531192735</v>
      </c>
      <c r="P1927">
        <v>-3.75677014978214</v>
      </c>
      <c r="Q1927" t="s">
        <v>131</v>
      </c>
      <c r="R1927" t="s">
        <v>136</v>
      </c>
      <c r="S1927" t="s">
        <v>136</v>
      </c>
      <c r="T1927" t="s">
        <v>8840</v>
      </c>
      <c r="U1927" t="s">
        <v>8841</v>
      </c>
      <c r="V1927" t="s">
        <v>136</v>
      </c>
      <c r="W1927" t="s">
        <v>218</v>
      </c>
      <c r="X1927" t="s">
        <v>219</v>
      </c>
      <c r="Y1927" t="s">
        <v>8842</v>
      </c>
      <c r="Z1927" t="s">
        <v>8843</v>
      </c>
      <c r="AA1927" t="s">
        <v>164</v>
      </c>
      <c r="AB1927" t="s">
        <v>165</v>
      </c>
      <c r="AC1927" t="s">
        <v>8844</v>
      </c>
      <c r="AD1927" t="s">
        <v>8845</v>
      </c>
    </row>
    <row r="1928" spans="1:30">
      <c r="A1928" t="s">
        <v>8846</v>
      </c>
      <c r="B1928" t="s">
        <v>8846</v>
      </c>
      <c r="C1928" s="3">
        <v>24.199261</v>
      </c>
      <c r="D1928" s="3">
        <v>2479</v>
      </c>
      <c r="E1928" s="3">
        <v>21.738276</v>
      </c>
      <c r="F1928" s="3">
        <v>1973</v>
      </c>
      <c r="G1928" s="3">
        <v>14.86735</v>
      </c>
      <c r="H1928" s="3">
        <v>1633</v>
      </c>
      <c r="I1928" s="3">
        <v>2.212332</v>
      </c>
      <c r="J1928" s="3">
        <v>246</v>
      </c>
      <c r="K1928" s="3">
        <v>2.027486</v>
      </c>
      <c r="L1928" s="3">
        <v>241</v>
      </c>
      <c r="M1928" s="3">
        <v>4.697042</v>
      </c>
      <c r="N1928">
        <v>503</v>
      </c>
      <c r="O1928" s="16">
        <v>1.29594676510539e-8</v>
      </c>
      <c r="P1928">
        <v>-3.34364631258619</v>
      </c>
      <c r="Q1928" t="s">
        <v>131</v>
      </c>
      <c r="R1928" t="s">
        <v>136</v>
      </c>
      <c r="S1928" t="s">
        <v>136</v>
      </c>
      <c r="T1928" t="s">
        <v>168</v>
      </c>
      <c r="U1928" t="s">
        <v>136</v>
      </c>
      <c r="V1928" t="s">
        <v>136</v>
      </c>
      <c r="W1928" t="s">
        <v>136</v>
      </c>
      <c r="X1928" t="s">
        <v>136</v>
      </c>
      <c r="Y1928" t="s">
        <v>8847</v>
      </c>
      <c r="Z1928" t="s">
        <v>8848</v>
      </c>
      <c r="AA1928" t="s">
        <v>164</v>
      </c>
      <c r="AB1928" t="s">
        <v>165</v>
      </c>
      <c r="AC1928" t="s">
        <v>8849</v>
      </c>
      <c r="AD1928" t="s">
        <v>176</v>
      </c>
    </row>
    <row r="1929" spans="1:30">
      <c r="A1929" t="s">
        <v>8850</v>
      </c>
      <c r="B1929" t="s">
        <v>8850</v>
      </c>
      <c r="C1929" s="3">
        <v>0</v>
      </c>
      <c r="D1929" s="3">
        <v>0</v>
      </c>
      <c r="E1929" s="3">
        <v>0</v>
      </c>
      <c r="F1929" s="3">
        <v>0</v>
      </c>
      <c r="G1929" s="3">
        <v>0.096488</v>
      </c>
      <c r="H1929" s="3">
        <v>10</v>
      </c>
      <c r="I1929" s="3">
        <v>0.943647</v>
      </c>
      <c r="J1929" s="3">
        <v>95</v>
      </c>
      <c r="K1929" s="3">
        <v>0.755696</v>
      </c>
      <c r="L1929" s="3">
        <v>82</v>
      </c>
      <c r="M1929" s="3">
        <v>1.161368</v>
      </c>
      <c r="N1929">
        <v>113</v>
      </c>
      <c r="O1929">
        <v>0.0017081380746019</v>
      </c>
      <c r="P1929">
        <v>3.60135079790816</v>
      </c>
      <c r="Q1929" t="s">
        <v>157</v>
      </c>
      <c r="R1929" t="s">
        <v>254</v>
      </c>
      <c r="S1929" t="s">
        <v>255</v>
      </c>
      <c r="T1929" t="s">
        <v>1316</v>
      </c>
      <c r="U1929" t="s">
        <v>8851</v>
      </c>
      <c r="V1929" t="s">
        <v>136</v>
      </c>
      <c r="W1929" t="s">
        <v>190</v>
      </c>
      <c r="X1929" t="s">
        <v>191</v>
      </c>
      <c r="Y1929" t="s">
        <v>1318</v>
      </c>
      <c r="Z1929" t="s">
        <v>8852</v>
      </c>
      <c r="AA1929" t="s">
        <v>164</v>
      </c>
      <c r="AB1929" t="s">
        <v>165</v>
      </c>
      <c r="AC1929" t="s">
        <v>8853</v>
      </c>
      <c r="AD1929" t="s">
        <v>281</v>
      </c>
    </row>
    <row r="1930" spans="1:30">
      <c r="A1930" t="s">
        <v>8854</v>
      </c>
      <c r="B1930" t="s">
        <v>8854</v>
      </c>
      <c r="C1930" s="3">
        <v>0</v>
      </c>
      <c r="D1930" s="3">
        <v>0</v>
      </c>
      <c r="E1930" s="3">
        <v>0</v>
      </c>
      <c r="F1930" s="3">
        <v>0</v>
      </c>
      <c r="G1930" s="3">
        <v>0</v>
      </c>
      <c r="H1930" s="3">
        <v>0</v>
      </c>
      <c r="I1930" s="3">
        <v>4.324775</v>
      </c>
      <c r="J1930" s="3">
        <v>220</v>
      </c>
      <c r="K1930" s="3">
        <v>2.925538</v>
      </c>
      <c r="L1930" s="3">
        <v>159</v>
      </c>
      <c r="M1930" s="3">
        <v>4.442305</v>
      </c>
      <c r="N1930">
        <v>217</v>
      </c>
      <c r="O1930" s="16">
        <v>1.74956662212379e-11</v>
      </c>
      <c r="P1930">
        <v>7.60787705168508</v>
      </c>
      <c r="Q1930" t="s">
        <v>157</v>
      </c>
      <c r="R1930" t="s">
        <v>371</v>
      </c>
      <c r="S1930" t="s">
        <v>293</v>
      </c>
      <c r="T1930" t="s">
        <v>8855</v>
      </c>
      <c r="U1930" t="s">
        <v>8856</v>
      </c>
      <c r="V1930" t="s">
        <v>8857</v>
      </c>
      <c r="W1930" t="s">
        <v>218</v>
      </c>
      <c r="X1930" t="s">
        <v>219</v>
      </c>
      <c r="Y1930" t="s">
        <v>8858</v>
      </c>
      <c r="Z1930" t="s">
        <v>8859</v>
      </c>
      <c r="AA1930" t="s">
        <v>164</v>
      </c>
      <c r="AB1930" t="s">
        <v>165</v>
      </c>
      <c r="AC1930" t="s">
        <v>8860</v>
      </c>
      <c r="AD1930" t="s">
        <v>8861</v>
      </c>
    </row>
    <row r="1931" spans="1:30">
      <c r="A1931" t="s">
        <v>8862</v>
      </c>
      <c r="B1931" t="s">
        <v>136</v>
      </c>
      <c r="C1931" s="3">
        <v>0</v>
      </c>
      <c r="D1931" s="3">
        <v>0</v>
      </c>
      <c r="E1931" s="3">
        <v>0</v>
      </c>
      <c r="F1931" s="3">
        <v>0</v>
      </c>
      <c r="G1931" s="3">
        <v>0</v>
      </c>
      <c r="H1931" s="3">
        <v>0</v>
      </c>
      <c r="I1931" s="3">
        <v>4.870109</v>
      </c>
      <c r="J1931" s="3">
        <v>62</v>
      </c>
      <c r="K1931" s="3">
        <v>3.864873</v>
      </c>
      <c r="L1931" s="3">
        <v>52</v>
      </c>
      <c r="M1931" s="3">
        <v>2.439406</v>
      </c>
      <c r="N1931">
        <v>30</v>
      </c>
      <c r="O1931" s="16">
        <v>1.37223044700571e-5</v>
      </c>
      <c r="P1931">
        <v>5.67500807192242</v>
      </c>
      <c r="Q1931" t="s">
        <v>157</v>
      </c>
      <c r="R1931" t="s">
        <v>136</v>
      </c>
      <c r="S1931" t="s">
        <v>136</v>
      </c>
      <c r="T1931" t="s">
        <v>136</v>
      </c>
      <c r="U1931" t="s">
        <v>136</v>
      </c>
      <c r="V1931" t="s">
        <v>136</v>
      </c>
      <c r="W1931" t="s">
        <v>136</v>
      </c>
      <c r="X1931" t="s">
        <v>136</v>
      </c>
      <c r="Y1931" t="s">
        <v>136</v>
      </c>
      <c r="Z1931" t="s">
        <v>136</v>
      </c>
      <c r="AA1931" t="s">
        <v>136</v>
      </c>
      <c r="AB1931" t="s">
        <v>136</v>
      </c>
      <c r="AC1931" t="s">
        <v>136</v>
      </c>
      <c r="AD1931" t="s">
        <v>136</v>
      </c>
    </row>
    <row r="1932" spans="1:30">
      <c r="A1932" t="s">
        <v>8863</v>
      </c>
      <c r="B1932" t="s">
        <v>8863</v>
      </c>
      <c r="C1932" s="3">
        <v>0</v>
      </c>
      <c r="D1932" s="3">
        <v>0</v>
      </c>
      <c r="E1932" s="3">
        <v>0</v>
      </c>
      <c r="F1932" s="3">
        <v>0</v>
      </c>
      <c r="G1932" s="3">
        <v>0</v>
      </c>
      <c r="H1932" s="3">
        <v>0</v>
      </c>
      <c r="I1932" s="3">
        <v>0.855713</v>
      </c>
      <c r="J1932" s="3">
        <v>44</v>
      </c>
      <c r="K1932" s="3">
        <v>3.466244</v>
      </c>
      <c r="L1932" s="3">
        <v>189</v>
      </c>
      <c r="M1932" s="3">
        <v>0.702643</v>
      </c>
      <c r="N1932">
        <v>35</v>
      </c>
      <c r="O1932" s="16">
        <v>1.75843657393332e-6</v>
      </c>
      <c r="P1932">
        <v>6.16774286295399</v>
      </c>
      <c r="Q1932" t="s">
        <v>157</v>
      </c>
      <c r="R1932" t="s">
        <v>136</v>
      </c>
      <c r="S1932" t="s">
        <v>136</v>
      </c>
      <c r="T1932" t="s">
        <v>2185</v>
      </c>
      <c r="U1932" t="s">
        <v>8864</v>
      </c>
      <c r="V1932" t="s">
        <v>136</v>
      </c>
      <c r="W1932" t="s">
        <v>190</v>
      </c>
      <c r="X1932" t="s">
        <v>191</v>
      </c>
      <c r="Y1932" t="s">
        <v>1318</v>
      </c>
      <c r="Z1932" t="s">
        <v>1701</v>
      </c>
      <c r="AA1932" t="s">
        <v>174</v>
      </c>
      <c r="AB1932" t="s">
        <v>171</v>
      </c>
      <c r="AC1932" t="s">
        <v>8865</v>
      </c>
      <c r="AD1932" t="s">
        <v>2189</v>
      </c>
    </row>
    <row r="1933" spans="1:30">
      <c r="A1933" t="s">
        <v>8866</v>
      </c>
      <c r="B1933" t="s">
        <v>8866</v>
      </c>
      <c r="C1933" s="3">
        <v>1.541324</v>
      </c>
      <c r="D1933" s="3">
        <v>122</v>
      </c>
      <c r="E1933" s="3">
        <v>0.827057</v>
      </c>
      <c r="F1933" s="3">
        <v>58</v>
      </c>
      <c r="G1933" s="3">
        <v>1.834083</v>
      </c>
      <c r="H1933" s="3">
        <v>155</v>
      </c>
      <c r="I1933" s="3">
        <v>12.480095</v>
      </c>
      <c r="J1933" s="3">
        <v>1067</v>
      </c>
      <c r="K1933" s="3">
        <v>31.177162</v>
      </c>
      <c r="L1933" s="3">
        <v>2846</v>
      </c>
      <c r="M1933" s="3">
        <v>2.936139</v>
      </c>
      <c r="N1933">
        <v>242</v>
      </c>
      <c r="O1933">
        <v>0.00104924496170835</v>
      </c>
      <c r="P1933">
        <v>2.66246355748793</v>
      </c>
      <c r="Q1933" t="s">
        <v>157</v>
      </c>
      <c r="R1933" t="s">
        <v>170</v>
      </c>
      <c r="S1933" t="s">
        <v>171</v>
      </c>
      <c r="T1933" t="s">
        <v>8867</v>
      </c>
      <c r="U1933" t="s">
        <v>8868</v>
      </c>
      <c r="V1933" t="s">
        <v>718</v>
      </c>
      <c r="W1933" t="s">
        <v>170</v>
      </c>
      <c r="X1933" t="s">
        <v>171</v>
      </c>
      <c r="Y1933" t="s">
        <v>719</v>
      </c>
      <c r="Z1933" t="s">
        <v>8869</v>
      </c>
      <c r="AA1933" t="s">
        <v>174</v>
      </c>
      <c r="AB1933" t="s">
        <v>171</v>
      </c>
      <c r="AC1933" t="s">
        <v>8870</v>
      </c>
      <c r="AD1933" t="s">
        <v>1941</v>
      </c>
    </row>
    <row r="1934" spans="1:30">
      <c r="A1934" t="s">
        <v>8871</v>
      </c>
      <c r="B1934" t="s">
        <v>8871</v>
      </c>
      <c r="C1934" s="3">
        <v>1.555743</v>
      </c>
      <c r="D1934" s="3">
        <v>80</v>
      </c>
      <c r="E1934" s="3">
        <v>4.260813</v>
      </c>
      <c r="F1934" s="3">
        <v>194</v>
      </c>
      <c r="G1934" s="3">
        <v>0.67011</v>
      </c>
      <c r="H1934" s="3">
        <v>37</v>
      </c>
      <c r="I1934" s="3">
        <v>0.017492</v>
      </c>
      <c r="J1934" s="3">
        <v>1</v>
      </c>
      <c r="K1934" s="3">
        <v>0</v>
      </c>
      <c r="L1934" s="3">
        <v>0</v>
      </c>
      <c r="M1934" s="3">
        <v>0</v>
      </c>
      <c r="N1934">
        <v>0</v>
      </c>
      <c r="O1934" s="16">
        <v>2.57379331988465e-10</v>
      </c>
      <c r="P1934">
        <v>-7.22973730954893</v>
      </c>
      <c r="Q1934" t="s">
        <v>131</v>
      </c>
      <c r="R1934" t="s">
        <v>137</v>
      </c>
      <c r="S1934" t="s">
        <v>138</v>
      </c>
      <c r="T1934" t="s">
        <v>8872</v>
      </c>
      <c r="U1934" t="s">
        <v>8873</v>
      </c>
      <c r="V1934" t="s">
        <v>4115</v>
      </c>
      <c r="W1934" t="s">
        <v>137</v>
      </c>
      <c r="X1934" t="s">
        <v>138</v>
      </c>
      <c r="Y1934" t="s">
        <v>4116</v>
      </c>
      <c r="Z1934" t="s">
        <v>4117</v>
      </c>
      <c r="AA1934" t="s">
        <v>153</v>
      </c>
      <c r="AB1934" t="s">
        <v>138</v>
      </c>
      <c r="AC1934" t="s">
        <v>8874</v>
      </c>
      <c r="AD1934" t="s">
        <v>1314</v>
      </c>
    </row>
    <row r="1935" spans="1:30">
      <c r="A1935" t="s">
        <v>8875</v>
      </c>
      <c r="B1935" t="s">
        <v>8875</v>
      </c>
      <c r="C1935" s="3">
        <v>0.341895</v>
      </c>
      <c r="D1935" s="3">
        <v>12</v>
      </c>
      <c r="E1935" s="3">
        <v>0.110018</v>
      </c>
      <c r="F1935" s="3">
        <v>4</v>
      </c>
      <c r="G1935" s="3">
        <v>0.509182</v>
      </c>
      <c r="H1935" s="3">
        <v>19</v>
      </c>
      <c r="I1935" s="3">
        <v>9.34287</v>
      </c>
      <c r="J1935" s="3">
        <v>341</v>
      </c>
      <c r="K1935" s="3">
        <v>15.464854</v>
      </c>
      <c r="L1935" s="3">
        <v>602</v>
      </c>
      <c r="M1935" s="3">
        <v>1.923621</v>
      </c>
      <c r="N1935">
        <v>68</v>
      </c>
      <c r="O1935" s="16">
        <v>5.51886041683795e-6</v>
      </c>
      <c r="P1935">
        <v>3.80405978171238</v>
      </c>
      <c r="Q1935" t="s">
        <v>157</v>
      </c>
      <c r="R1935" t="s">
        <v>136</v>
      </c>
      <c r="S1935" t="s">
        <v>136</v>
      </c>
      <c r="T1935" t="s">
        <v>8876</v>
      </c>
      <c r="U1935" t="s">
        <v>8877</v>
      </c>
      <c r="V1935" t="s">
        <v>136</v>
      </c>
      <c r="W1935" t="s">
        <v>170</v>
      </c>
      <c r="X1935" t="s">
        <v>171</v>
      </c>
      <c r="Y1935" t="s">
        <v>8878</v>
      </c>
      <c r="Z1935" t="s">
        <v>8879</v>
      </c>
      <c r="AA1935" t="s">
        <v>174</v>
      </c>
      <c r="AB1935" t="s">
        <v>171</v>
      </c>
      <c r="AC1935" t="s">
        <v>8880</v>
      </c>
      <c r="AD1935" t="s">
        <v>8881</v>
      </c>
    </row>
    <row r="1936" spans="1:30">
      <c r="A1936" t="s">
        <v>8882</v>
      </c>
      <c r="B1936" t="s">
        <v>8882</v>
      </c>
      <c r="C1936" s="3">
        <v>0.029556</v>
      </c>
      <c r="D1936" s="3">
        <v>4</v>
      </c>
      <c r="E1936" s="3">
        <v>0</v>
      </c>
      <c r="F1936" s="3">
        <v>0</v>
      </c>
      <c r="G1936" s="3">
        <v>0</v>
      </c>
      <c r="H1936" s="3">
        <v>0</v>
      </c>
      <c r="I1936" s="3">
        <v>0.930424</v>
      </c>
      <c r="J1936" s="3">
        <v>135</v>
      </c>
      <c r="K1936" s="3">
        <v>2.16949</v>
      </c>
      <c r="L1936" s="3">
        <v>335</v>
      </c>
      <c r="M1936" s="3">
        <v>0.214031</v>
      </c>
      <c r="N1936">
        <v>30</v>
      </c>
      <c r="O1936" s="16">
        <v>6.49941109365442e-6</v>
      </c>
      <c r="P1936">
        <v>5.1563260958082</v>
      </c>
      <c r="Q1936" t="s">
        <v>157</v>
      </c>
      <c r="R1936" t="s">
        <v>136</v>
      </c>
      <c r="S1936" t="s">
        <v>136</v>
      </c>
      <c r="T1936" t="s">
        <v>136</v>
      </c>
      <c r="U1936" t="s">
        <v>8883</v>
      </c>
      <c r="V1936" t="s">
        <v>136</v>
      </c>
      <c r="W1936" t="s">
        <v>254</v>
      </c>
      <c r="X1936" t="s">
        <v>255</v>
      </c>
      <c r="Y1936" t="s">
        <v>8884</v>
      </c>
      <c r="Z1936" t="s">
        <v>8885</v>
      </c>
      <c r="AA1936" t="s">
        <v>164</v>
      </c>
      <c r="AB1936" t="s">
        <v>165</v>
      </c>
      <c r="AC1936" t="s">
        <v>8886</v>
      </c>
      <c r="AD1936" t="s">
        <v>136</v>
      </c>
    </row>
    <row r="1937" spans="1:30">
      <c r="A1937" t="s">
        <v>8887</v>
      </c>
      <c r="B1937" t="s">
        <v>8887</v>
      </c>
      <c r="C1937" s="3">
        <v>104.250557</v>
      </c>
      <c r="D1937" s="3">
        <v>4915</v>
      </c>
      <c r="E1937" s="3">
        <v>98.112297</v>
      </c>
      <c r="F1937" s="3">
        <v>4097</v>
      </c>
      <c r="G1937" s="3">
        <v>162.164703</v>
      </c>
      <c r="H1937" s="3">
        <v>8196</v>
      </c>
      <c r="I1937" s="3">
        <v>19.386822</v>
      </c>
      <c r="J1937" s="3">
        <v>992</v>
      </c>
      <c r="K1937" s="3">
        <v>13.307009</v>
      </c>
      <c r="L1937" s="3">
        <v>727</v>
      </c>
      <c r="M1937" s="3">
        <v>33.289295</v>
      </c>
      <c r="N1937">
        <v>1639</v>
      </c>
      <c r="O1937" s="16">
        <v>9.93840542493748e-9</v>
      </c>
      <c r="P1937">
        <v>-3.02636626224348</v>
      </c>
      <c r="Q1937" t="s">
        <v>131</v>
      </c>
      <c r="R1937" t="s">
        <v>136</v>
      </c>
      <c r="S1937" t="s">
        <v>136</v>
      </c>
      <c r="T1937" t="s">
        <v>1119</v>
      </c>
      <c r="U1937" t="s">
        <v>8888</v>
      </c>
      <c r="V1937" t="s">
        <v>136</v>
      </c>
      <c r="W1937" t="s">
        <v>136</v>
      </c>
      <c r="X1937" t="s">
        <v>136</v>
      </c>
      <c r="Y1937" t="s">
        <v>1121</v>
      </c>
      <c r="Z1937" t="s">
        <v>8889</v>
      </c>
      <c r="AA1937" t="s">
        <v>153</v>
      </c>
      <c r="AB1937" t="s">
        <v>138</v>
      </c>
      <c r="AC1937" t="s">
        <v>8890</v>
      </c>
      <c r="AD1937" t="s">
        <v>1124</v>
      </c>
    </row>
    <row r="1938" spans="1:30">
      <c r="A1938" t="s">
        <v>8891</v>
      </c>
      <c r="B1938" t="s">
        <v>8891</v>
      </c>
      <c r="C1938" s="3">
        <v>0.382468</v>
      </c>
      <c r="D1938" s="3">
        <v>4</v>
      </c>
      <c r="E1938" s="3">
        <v>0</v>
      </c>
      <c r="F1938" s="3">
        <v>0</v>
      </c>
      <c r="G1938" s="3">
        <v>1.913859</v>
      </c>
      <c r="H1938" s="3">
        <v>17</v>
      </c>
      <c r="I1938" s="3">
        <v>11.595161</v>
      </c>
      <c r="J1938" s="3">
        <v>103</v>
      </c>
      <c r="K1938" s="3">
        <v>15.702165</v>
      </c>
      <c r="L1938" s="3">
        <v>148</v>
      </c>
      <c r="M1938" s="3">
        <v>5.46351</v>
      </c>
      <c r="N1938">
        <v>47</v>
      </c>
      <c r="O1938">
        <v>0.00627760435556122</v>
      </c>
      <c r="P1938">
        <v>2.85008633911214</v>
      </c>
      <c r="Q1938" t="s">
        <v>157</v>
      </c>
      <c r="R1938" t="s">
        <v>136</v>
      </c>
      <c r="S1938" t="s">
        <v>136</v>
      </c>
      <c r="T1938" t="s">
        <v>8892</v>
      </c>
      <c r="U1938" t="s">
        <v>8893</v>
      </c>
      <c r="V1938" t="s">
        <v>136</v>
      </c>
      <c r="W1938" t="s">
        <v>1427</v>
      </c>
      <c r="X1938" t="s">
        <v>538</v>
      </c>
      <c r="Y1938" t="s">
        <v>6662</v>
      </c>
      <c r="Z1938" t="s">
        <v>6663</v>
      </c>
      <c r="AA1938" t="s">
        <v>43</v>
      </c>
      <c r="AB1938" t="s">
        <v>538</v>
      </c>
      <c r="AC1938" t="s">
        <v>8894</v>
      </c>
      <c r="AD1938" t="s">
        <v>8895</v>
      </c>
    </row>
    <row r="1939" spans="1:30">
      <c r="A1939" t="s">
        <v>8896</v>
      </c>
      <c r="B1939" t="s">
        <v>8896</v>
      </c>
      <c r="C1939" s="3">
        <v>1.990323</v>
      </c>
      <c r="D1939" s="3">
        <v>91</v>
      </c>
      <c r="E1939" s="3">
        <v>1.973077</v>
      </c>
      <c r="F1939" s="3">
        <v>80</v>
      </c>
      <c r="G1939" s="3">
        <v>3.158456</v>
      </c>
      <c r="H1939" s="3">
        <v>154</v>
      </c>
      <c r="I1939" s="3">
        <v>0.078312</v>
      </c>
      <c r="J1939" s="3">
        <v>4</v>
      </c>
      <c r="K1939" s="3">
        <v>0.019065</v>
      </c>
      <c r="L1939" s="3">
        <v>2</v>
      </c>
      <c r="M1939" s="3">
        <v>0.052868</v>
      </c>
      <c r="N1939">
        <v>3</v>
      </c>
      <c r="O1939" s="16">
        <v>2.56512104923918e-15</v>
      </c>
      <c r="P1939">
        <v>-5.59973505522894</v>
      </c>
      <c r="Q1939" t="s">
        <v>131</v>
      </c>
      <c r="R1939" t="s">
        <v>136</v>
      </c>
      <c r="S1939" t="s">
        <v>136</v>
      </c>
      <c r="T1939" t="s">
        <v>136</v>
      </c>
      <c r="U1939" t="s">
        <v>136</v>
      </c>
      <c r="V1939" t="s">
        <v>136</v>
      </c>
      <c r="W1939" t="s">
        <v>136</v>
      </c>
      <c r="X1939" t="s">
        <v>136</v>
      </c>
      <c r="Y1939" t="s">
        <v>136</v>
      </c>
      <c r="Z1939" t="s">
        <v>136</v>
      </c>
      <c r="AA1939" t="s">
        <v>164</v>
      </c>
      <c r="AB1939" t="s">
        <v>165</v>
      </c>
      <c r="AC1939" t="s">
        <v>614</v>
      </c>
      <c r="AD1939" t="s">
        <v>136</v>
      </c>
    </row>
    <row r="1940" spans="1:30">
      <c r="A1940" t="s">
        <v>8897</v>
      </c>
      <c r="B1940" t="s">
        <v>8897</v>
      </c>
      <c r="C1940" s="3">
        <v>0.301417</v>
      </c>
      <c r="D1940" s="3">
        <v>15</v>
      </c>
      <c r="E1940" s="3">
        <v>0.258602</v>
      </c>
      <c r="F1940" s="3">
        <v>11</v>
      </c>
      <c r="G1940" s="3">
        <v>0.632228</v>
      </c>
      <c r="H1940" s="3">
        <v>32</v>
      </c>
      <c r="I1940" s="3">
        <v>1.974415</v>
      </c>
      <c r="J1940" s="3">
        <v>101</v>
      </c>
      <c r="K1940" s="3">
        <v>12.816139</v>
      </c>
      <c r="L1940" s="3">
        <v>698</v>
      </c>
      <c r="M1940" s="3">
        <v>1.307143</v>
      </c>
      <c r="N1940">
        <v>65</v>
      </c>
      <c r="O1940">
        <v>0.00359005841911078</v>
      </c>
      <c r="P1940">
        <v>2.79913699779568</v>
      </c>
      <c r="Q1940" t="s">
        <v>157</v>
      </c>
      <c r="R1940" t="s">
        <v>186</v>
      </c>
      <c r="S1940" t="s">
        <v>187</v>
      </c>
      <c r="T1940" t="s">
        <v>8898</v>
      </c>
      <c r="U1940" t="s">
        <v>8899</v>
      </c>
      <c r="V1940" t="s">
        <v>432</v>
      </c>
      <c r="W1940" t="s">
        <v>1174</v>
      </c>
      <c r="X1940" t="s">
        <v>1175</v>
      </c>
      <c r="Y1940" t="s">
        <v>407</v>
      </c>
      <c r="Z1940" t="s">
        <v>8900</v>
      </c>
      <c r="AA1940" t="s">
        <v>2405</v>
      </c>
      <c r="AB1940" t="s">
        <v>1175</v>
      </c>
      <c r="AC1940" t="s">
        <v>8901</v>
      </c>
      <c r="AD1940" t="s">
        <v>8902</v>
      </c>
    </row>
    <row r="1941" spans="1:30">
      <c r="A1941" t="s">
        <v>8903</v>
      </c>
      <c r="B1941" t="s">
        <v>8903</v>
      </c>
      <c r="C1941" s="3">
        <v>1.823347</v>
      </c>
      <c r="D1941" s="3">
        <v>35</v>
      </c>
      <c r="E1941" s="3">
        <v>1.585526</v>
      </c>
      <c r="F1941" s="3">
        <v>27</v>
      </c>
      <c r="G1941" s="3">
        <v>3.152813</v>
      </c>
      <c r="H1941" s="3">
        <v>64</v>
      </c>
      <c r="I1941" s="3">
        <v>0.681841</v>
      </c>
      <c r="J1941" s="3">
        <v>14</v>
      </c>
      <c r="K1941" s="3">
        <v>0</v>
      </c>
      <c r="L1941" s="3">
        <v>0</v>
      </c>
      <c r="M1941" s="3">
        <v>0.253675</v>
      </c>
      <c r="N1941">
        <v>5</v>
      </c>
      <c r="O1941">
        <v>0.00496368539868528</v>
      </c>
      <c r="P1941">
        <v>-3.04668145485151</v>
      </c>
      <c r="Q1941" t="s">
        <v>131</v>
      </c>
      <c r="R1941" t="s">
        <v>136</v>
      </c>
      <c r="S1941" t="s">
        <v>136</v>
      </c>
      <c r="T1941" t="s">
        <v>8904</v>
      </c>
      <c r="U1941" t="s">
        <v>8905</v>
      </c>
      <c r="V1941" t="s">
        <v>136</v>
      </c>
      <c r="W1941" t="s">
        <v>3763</v>
      </c>
      <c r="X1941" t="s">
        <v>3764</v>
      </c>
      <c r="Y1941" t="s">
        <v>3765</v>
      </c>
      <c r="Z1941" t="s">
        <v>8906</v>
      </c>
      <c r="AA1941" t="s">
        <v>85</v>
      </c>
      <c r="AB1941" t="s">
        <v>342</v>
      </c>
      <c r="AC1941" t="s">
        <v>313</v>
      </c>
      <c r="AD1941" t="s">
        <v>688</v>
      </c>
    </row>
    <row r="1942" spans="1:30">
      <c r="A1942" t="s">
        <v>8907</v>
      </c>
      <c r="B1942" t="s">
        <v>8907</v>
      </c>
      <c r="C1942" s="3">
        <v>0</v>
      </c>
      <c r="D1942" s="3">
        <v>0</v>
      </c>
      <c r="E1942" s="3">
        <v>0</v>
      </c>
      <c r="F1942" s="3">
        <v>0</v>
      </c>
      <c r="G1942" s="3">
        <v>0</v>
      </c>
      <c r="H1942" s="3">
        <v>0</v>
      </c>
      <c r="I1942" s="3">
        <v>0.433614</v>
      </c>
      <c r="J1942" s="3">
        <v>49</v>
      </c>
      <c r="K1942" s="3">
        <v>0.982529</v>
      </c>
      <c r="L1942" s="3">
        <v>117</v>
      </c>
      <c r="M1942" s="3">
        <v>0.356672</v>
      </c>
      <c r="N1942">
        <v>39</v>
      </c>
      <c r="O1942" s="16">
        <v>2.37698018773438e-6</v>
      </c>
      <c r="P1942">
        <v>6.0395638887612</v>
      </c>
      <c r="Q1942" t="s">
        <v>157</v>
      </c>
      <c r="R1942" t="s">
        <v>136</v>
      </c>
      <c r="S1942" t="s">
        <v>136</v>
      </c>
      <c r="T1942" t="s">
        <v>136</v>
      </c>
      <c r="U1942" t="s">
        <v>8908</v>
      </c>
      <c r="V1942" t="s">
        <v>136</v>
      </c>
      <c r="W1942" t="s">
        <v>254</v>
      </c>
      <c r="X1942" t="s">
        <v>255</v>
      </c>
      <c r="Y1942" t="s">
        <v>6239</v>
      </c>
      <c r="Z1942" t="s">
        <v>8909</v>
      </c>
      <c r="AA1942" t="s">
        <v>164</v>
      </c>
      <c r="AB1942" t="s">
        <v>165</v>
      </c>
      <c r="AC1942" t="s">
        <v>313</v>
      </c>
      <c r="AD1942" t="s">
        <v>136</v>
      </c>
    </row>
    <row r="1943" spans="1:30">
      <c r="A1943" t="s">
        <v>8910</v>
      </c>
      <c r="B1943" t="s">
        <v>8910</v>
      </c>
      <c r="C1943" s="3">
        <v>3.296114</v>
      </c>
      <c r="D1943" s="3">
        <v>206</v>
      </c>
      <c r="E1943" s="3">
        <v>1.635713</v>
      </c>
      <c r="F1943" s="3">
        <v>91</v>
      </c>
      <c r="G1943" s="3">
        <v>3.270433</v>
      </c>
      <c r="H1943" s="3">
        <v>219</v>
      </c>
      <c r="I1943" s="3">
        <v>24.659552</v>
      </c>
      <c r="J1943" s="3">
        <v>1670</v>
      </c>
      <c r="K1943" s="3">
        <v>12.871362</v>
      </c>
      <c r="L1943" s="3">
        <v>931</v>
      </c>
      <c r="M1943" s="3">
        <v>19.740213</v>
      </c>
      <c r="N1943">
        <v>1287</v>
      </c>
      <c r="O1943" s="16">
        <v>7.65458859378324e-8</v>
      </c>
      <c r="P1943">
        <v>2.1503339484503</v>
      </c>
      <c r="Q1943" t="s">
        <v>157</v>
      </c>
      <c r="R1943" t="s">
        <v>254</v>
      </c>
      <c r="S1943" t="s">
        <v>255</v>
      </c>
      <c r="T1943" t="s">
        <v>279</v>
      </c>
      <c r="U1943" t="s">
        <v>8911</v>
      </c>
      <c r="V1943" t="s">
        <v>136</v>
      </c>
      <c r="W1943" t="s">
        <v>254</v>
      </c>
      <c r="X1943" t="s">
        <v>255</v>
      </c>
      <c r="Y1943" t="s">
        <v>4332</v>
      </c>
      <c r="Z1943" t="s">
        <v>136</v>
      </c>
      <c r="AA1943" t="s">
        <v>164</v>
      </c>
      <c r="AB1943" t="s">
        <v>165</v>
      </c>
      <c r="AC1943" t="s">
        <v>8912</v>
      </c>
      <c r="AD1943" t="s">
        <v>281</v>
      </c>
    </row>
    <row r="1944" spans="1:30">
      <c r="A1944" t="s">
        <v>8913</v>
      </c>
      <c r="B1944" t="s">
        <v>8913</v>
      </c>
      <c r="C1944" s="3">
        <v>0</v>
      </c>
      <c r="D1944" s="3">
        <v>0</v>
      </c>
      <c r="E1944" s="3">
        <v>0</v>
      </c>
      <c r="F1944" s="3">
        <v>0</v>
      </c>
      <c r="G1944" s="3">
        <v>0</v>
      </c>
      <c r="H1944" s="3">
        <v>0</v>
      </c>
      <c r="I1944" s="3">
        <v>0.801457</v>
      </c>
      <c r="J1944" s="3">
        <v>41</v>
      </c>
      <c r="K1944" s="3">
        <v>0.54687</v>
      </c>
      <c r="L1944" s="3">
        <v>30</v>
      </c>
      <c r="M1944" s="3">
        <v>0.562806</v>
      </c>
      <c r="N1944">
        <v>28</v>
      </c>
      <c r="O1944">
        <v>0.000124797502196127</v>
      </c>
      <c r="P1944">
        <v>5.1979597237507</v>
      </c>
      <c r="Q1944" t="s">
        <v>157</v>
      </c>
      <c r="R1944" t="s">
        <v>136</v>
      </c>
      <c r="S1944" t="s">
        <v>136</v>
      </c>
      <c r="T1944" t="s">
        <v>1471</v>
      </c>
      <c r="U1944" t="s">
        <v>8914</v>
      </c>
      <c r="V1944" t="s">
        <v>763</v>
      </c>
      <c r="W1944" t="s">
        <v>136</v>
      </c>
      <c r="X1944" t="s">
        <v>136</v>
      </c>
      <c r="Y1944" t="s">
        <v>1473</v>
      </c>
      <c r="Z1944" t="s">
        <v>8915</v>
      </c>
      <c r="AA1944" t="s">
        <v>141</v>
      </c>
      <c r="AB1944" t="s">
        <v>142</v>
      </c>
      <c r="AC1944" t="s">
        <v>8916</v>
      </c>
      <c r="AD1944" t="s">
        <v>1476</v>
      </c>
    </row>
    <row r="1945" spans="1:30">
      <c r="A1945" t="s">
        <v>8917</v>
      </c>
      <c r="B1945" t="s">
        <v>8917</v>
      </c>
      <c r="C1945" s="3">
        <v>2.050999</v>
      </c>
      <c r="D1945" s="3">
        <v>113</v>
      </c>
      <c r="E1945" s="3">
        <v>5.8356</v>
      </c>
      <c r="F1945" s="3">
        <v>283</v>
      </c>
      <c r="G1945" s="3">
        <v>2.211709</v>
      </c>
      <c r="H1945" s="3">
        <v>130</v>
      </c>
      <c r="I1945" s="3">
        <v>0.215534</v>
      </c>
      <c r="J1945" s="3">
        <v>13</v>
      </c>
      <c r="K1945" s="3">
        <v>0.332367</v>
      </c>
      <c r="L1945" s="3">
        <v>22</v>
      </c>
      <c r="M1945" s="3">
        <v>1.123974</v>
      </c>
      <c r="N1945">
        <v>65</v>
      </c>
      <c r="O1945">
        <v>0.000742075326582933</v>
      </c>
      <c r="P1945">
        <v>-3.12118432041005</v>
      </c>
      <c r="Q1945" t="s">
        <v>131</v>
      </c>
      <c r="R1945" t="s">
        <v>136</v>
      </c>
      <c r="S1945" t="s">
        <v>136</v>
      </c>
      <c r="T1945" t="s">
        <v>5247</v>
      </c>
      <c r="U1945" t="s">
        <v>8918</v>
      </c>
      <c r="V1945" t="s">
        <v>976</v>
      </c>
      <c r="W1945" t="s">
        <v>594</v>
      </c>
      <c r="X1945" t="s">
        <v>165</v>
      </c>
      <c r="Y1945" t="s">
        <v>5249</v>
      </c>
      <c r="Z1945" t="s">
        <v>8919</v>
      </c>
      <c r="AA1945" t="s">
        <v>164</v>
      </c>
      <c r="AB1945" t="s">
        <v>165</v>
      </c>
      <c r="AC1945" t="s">
        <v>8920</v>
      </c>
      <c r="AD1945" t="s">
        <v>144</v>
      </c>
    </row>
    <row r="1946" spans="1:30">
      <c r="A1946" t="s">
        <v>8921</v>
      </c>
      <c r="B1946" t="s">
        <v>8921</v>
      </c>
      <c r="C1946" s="3">
        <v>0.777584</v>
      </c>
      <c r="D1946" s="3">
        <v>18</v>
      </c>
      <c r="E1946" s="3">
        <v>0.403408</v>
      </c>
      <c r="F1946" s="3">
        <v>8</v>
      </c>
      <c r="G1946" s="3">
        <v>1.210221</v>
      </c>
      <c r="H1946" s="3">
        <v>29</v>
      </c>
      <c r="I1946" s="3">
        <v>9.115418</v>
      </c>
      <c r="J1946" s="3">
        <v>219</v>
      </c>
      <c r="K1946" s="3">
        <v>4.887969</v>
      </c>
      <c r="L1946" s="3">
        <v>125</v>
      </c>
      <c r="M1946" s="3">
        <v>4.874887</v>
      </c>
      <c r="N1946">
        <v>113</v>
      </c>
      <c r="O1946">
        <v>0.000223991061064875</v>
      </c>
      <c r="P1946">
        <v>2.24208564734377</v>
      </c>
      <c r="Q1946" t="s">
        <v>157</v>
      </c>
      <c r="R1946" t="s">
        <v>186</v>
      </c>
      <c r="S1946" t="s">
        <v>187</v>
      </c>
      <c r="T1946" t="s">
        <v>8001</v>
      </c>
      <c r="U1946" t="s">
        <v>8922</v>
      </c>
      <c r="V1946" t="s">
        <v>439</v>
      </c>
      <c r="W1946" t="s">
        <v>136</v>
      </c>
      <c r="X1946" t="s">
        <v>136</v>
      </c>
      <c r="Y1946" t="s">
        <v>8923</v>
      </c>
      <c r="Z1946" t="s">
        <v>8924</v>
      </c>
      <c r="AA1946" t="s">
        <v>164</v>
      </c>
      <c r="AB1946" t="s">
        <v>165</v>
      </c>
      <c r="AC1946" t="s">
        <v>8925</v>
      </c>
      <c r="AD1946" t="s">
        <v>8005</v>
      </c>
    </row>
    <row r="1947" spans="1:30">
      <c r="A1947" t="s">
        <v>8926</v>
      </c>
      <c r="B1947" t="s">
        <v>8926</v>
      </c>
      <c r="C1947" s="3">
        <v>2.210093</v>
      </c>
      <c r="D1947" s="3">
        <v>120</v>
      </c>
      <c r="E1947" s="3">
        <v>0.543016</v>
      </c>
      <c r="F1947" s="3">
        <v>26</v>
      </c>
      <c r="G1947" s="3">
        <v>2.335536</v>
      </c>
      <c r="H1947" s="3">
        <v>136</v>
      </c>
      <c r="I1947" s="3">
        <v>10.677941</v>
      </c>
      <c r="J1947" s="3">
        <v>626</v>
      </c>
      <c r="K1947" s="3">
        <v>107.427254</v>
      </c>
      <c r="L1947" s="3">
        <v>6717</v>
      </c>
      <c r="M1947" s="3">
        <v>2.661371</v>
      </c>
      <c r="N1947">
        <v>151</v>
      </c>
      <c r="O1947">
        <v>0.000945800149507289</v>
      </c>
      <c r="P1947">
        <v>3.5312652746026</v>
      </c>
      <c r="Q1947" t="s">
        <v>157</v>
      </c>
      <c r="R1947" t="s">
        <v>325</v>
      </c>
      <c r="S1947" t="s">
        <v>326</v>
      </c>
      <c r="T1947" t="s">
        <v>6899</v>
      </c>
      <c r="U1947" t="s">
        <v>8927</v>
      </c>
      <c r="V1947" t="s">
        <v>136</v>
      </c>
      <c r="W1947" t="s">
        <v>190</v>
      </c>
      <c r="X1947" t="s">
        <v>191</v>
      </c>
      <c r="Y1947" t="s">
        <v>181</v>
      </c>
      <c r="Z1947" t="s">
        <v>8928</v>
      </c>
      <c r="AA1947" t="s">
        <v>83</v>
      </c>
      <c r="AB1947" t="s">
        <v>191</v>
      </c>
      <c r="AC1947" t="s">
        <v>8929</v>
      </c>
      <c r="AD1947" t="s">
        <v>6903</v>
      </c>
    </row>
    <row r="1948" spans="1:30">
      <c r="A1948" t="s">
        <v>8930</v>
      </c>
      <c r="B1948" t="s">
        <v>136</v>
      </c>
      <c r="C1948" s="3">
        <v>1.635891</v>
      </c>
      <c r="D1948" s="3">
        <v>38</v>
      </c>
      <c r="E1948" s="3">
        <v>0.232263</v>
      </c>
      <c r="F1948" s="3">
        <v>6</v>
      </c>
      <c r="G1948" s="3">
        <v>0.121743</v>
      </c>
      <c r="H1948" s="3">
        <v>3</v>
      </c>
      <c r="I1948" s="3">
        <v>9.676367</v>
      </c>
      <c r="J1948" s="3">
        <v>238</v>
      </c>
      <c r="K1948" s="3">
        <v>8.67271</v>
      </c>
      <c r="L1948" s="3">
        <v>228</v>
      </c>
      <c r="M1948" s="3">
        <v>21.824527</v>
      </c>
      <c r="N1948">
        <v>518</v>
      </c>
      <c r="O1948">
        <v>0.00012888586726001</v>
      </c>
      <c r="P1948">
        <v>3.4279926825785</v>
      </c>
      <c r="Q1948" t="s">
        <v>157</v>
      </c>
      <c r="R1948" t="s">
        <v>136</v>
      </c>
      <c r="S1948" t="s">
        <v>136</v>
      </c>
      <c r="T1948" t="s">
        <v>136</v>
      </c>
      <c r="U1948" t="s">
        <v>136</v>
      </c>
      <c r="V1948" t="s">
        <v>136</v>
      </c>
      <c r="W1948" t="s">
        <v>136</v>
      </c>
      <c r="X1948" t="s">
        <v>136</v>
      </c>
      <c r="Y1948" t="s">
        <v>136</v>
      </c>
      <c r="Z1948" t="s">
        <v>136</v>
      </c>
      <c r="AA1948" t="s">
        <v>136</v>
      </c>
      <c r="AB1948" t="s">
        <v>136</v>
      </c>
      <c r="AC1948" t="s">
        <v>8931</v>
      </c>
      <c r="AD1948" t="s">
        <v>136</v>
      </c>
    </row>
    <row r="1949" spans="1:30">
      <c r="A1949" t="s">
        <v>8932</v>
      </c>
      <c r="B1949" t="s">
        <v>8932</v>
      </c>
      <c r="C1949" s="3">
        <v>7.773907</v>
      </c>
      <c r="D1949" s="3">
        <v>483</v>
      </c>
      <c r="E1949" s="3">
        <v>17.45356</v>
      </c>
      <c r="F1949" s="3">
        <v>961</v>
      </c>
      <c r="G1949" s="3">
        <v>2.194174</v>
      </c>
      <c r="H1949" s="3">
        <v>147</v>
      </c>
      <c r="I1949" s="3">
        <v>1.021055</v>
      </c>
      <c r="J1949" s="3">
        <v>69</v>
      </c>
      <c r="K1949" s="3">
        <v>2.505954</v>
      </c>
      <c r="L1949" s="3">
        <v>181</v>
      </c>
      <c r="M1949" s="3">
        <v>0.996868</v>
      </c>
      <c r="N1949">
        <v>65</v>
      </c>
      <c r="O1949">
        <v>0.00046075251542299</v>
      </c>
      <c r="P1949">
        <v>-3.20813584390665</v>
      </c>
      <c r="Q1949" t="s">
        <v>131</v>
      </c>
      <c r="R1949" t="s">
        <v>136</v>
      </c>
      <c r="S1949" t="s">
        <v>136</v>
      </c>
      <c r="T1949" t="s">
        <v>8933</v>
      </c>
      <c r="U1949" t="s">
        <v>8934</v>
      </c>
      <c r="V1949" t="s">
        <v>136</v>
      </c>
      <c r="W1949" t="s">
        <v>190</v>
      </c>
      <c r="X1949" t="s">
        <v>191</v>
      </c>
      <c r="Y1949" t="s">
        <v>192</v>
      </c>
      <c r="Z1949" t="s">
        <v>8935</v>
      </c>
      <c r="AA1949" t="s">
        <v>83</v>
      </c>
      <c r="AB1949" t="s">
        <v>191</v>
      </c>
      <c r="AC1949" t="s">
        <v>8936</v>
      </c>
      <c r="AD1949" t="s">
        <v>1490</v>
      </c>
    </row>
    <row r="1950" spans="1:30">
      <c r="A1950" t="s">
        <v>8937</v>
      </c>
      <c r="B1950" t="s">
        <v>8937</v>
      </c>
      <c r="C1950" s="3">
        <v>1.750544</v>
      </c>
      <c r="D1950" s="3">
        <v>97</v>
      </c>
      <c r="E1950" s="3">
        <v>0.301484</v>
      </c>
      <c r="F1950" s="3">
        <v>15</v>
      </c>
      <c r="G1950" s="3">
        <v>1.223095</v>
      </c>
      <c r="H1950" s="3">
        <v>72</v>
      </c>
      <c r="I1950" s="3">
        <v>8.183368</v>
      </c>
      <c r="J1950" s="3">
        <v>488</v>
      </c>
      <c r="K1950" s="3">
        <v>15.298761</v>
      </c>
      <c r="L1950" s="3">
        <v>973</v>
      </c>
      <c r="M1950" s="3">
        <v>4.824651</v>
      </c>
      <c r="N1950">
        <v>277</v>
      </c>
      <c r="O1950">
        <v>0.000272436785887165</v>
      </c>
      <c r="P1950">
        <v>2.48139581964334</v>
      </c>
      <c r="Q1950" t="s">
        <v>157</v>
      </c>
      <c r="R1950" t="s">
        <v>137</v>
      </c>
      <c r="S1950" t="s">
        <v>138</v>
      </c>
      <c r="T1950" t="s">
        <v>635</v>
      </c>
      <c r="U1950" t="s">
        <v>136</v>
      </c>
      <c r="V1950" t="s">
        <v>136</v>
      </c>
      <c r="W1950" t="s">
        <v>137</v>
      </c>
      <c r="X1950" t="s">
        <v>138</v>
      </c>
      <c r="Y1950" t="s">
        <v>637</v>
      </c>
      <c r="Z1950" t="s">
        <v>8938</v>
      </c>
      <c r="AA1950" t="s">
        <v>153</v>
      </c>
      <c r="AB1950" t="s">
        <v>138</v>
      </c>
      <c r="AC1950" t="s">
        <v>8939</v>
      </c>
      <c r="AD1950" t="s">
        <v>640</v>
      </c>
    </row>
    <row r="1951" spans="1:30">
      <c r="A1951" t="s">
        <v>8940</v>
      </c>
      <c r="B1951" t="s">
        <v>8940</v>
      </c>
      <c r="C1951" s="3">
        <v>0.591493</v>
      </c>
      <c r="D1951" s="3">
        <v>38</v>
      </c>
      <c r="E1951" s="3">
        <v>0.104504</v>
      </c>
      <c r="F1951" s="3">
        <v>6</v>
      </c>
      <c r="G1951" s="3">
        <v>0.143109</v>
      </c>
      <c r="H1951" s="3">
        <v>10</v>
      </c>
      <c r="I1951" s="3">
        <v>2.384676</v>
      </c>
      <c r="J1951" s="3">
        <v>163</v>
      </c>
      <c r="K1951" s="3">
        <v>6.626836</v>
      </c>
      <c r="L1951" s="3">
        <v>483</v>
      </c>
      <c r="M1951" s="3">
        <v>1.467529</v>
      </c>
      <c r="N1951">
        <v>97</v>
      </c>
      <c r="O1951">
        <v>0.000883473838050233</v>
      </c>
      <c r="P1951">
        <v>2.85727354770999</v>
      </c>
      <c r="Q1951" t="s">
        <v>157</v>
      </c>
      <c r="R1951" t="s">
        <v>241</v>
      </c>
      <c r="S1951" t="s">
        <v>242</v>
      </c>
      <c r="T1951" t="s">
        <v>5241</v>
      </c>
      <c r="U1951" t="s">
        <v>8941</v>
      </c>
      <c r="V1951" t="s">
        <v>4201</v>
      </c>
      <c r="W1951" t="s">
        <v>325</v>
      </c>
      <c r="X1951" t="s">
        <v>326</v>
      </c>
      <c r="Y1951" t="s">
        <v>4202</v>
      </c>
      <c r="Z1951" t="s">
        <v>5666</v>
      </c>
      <c r="AA1951" t="s">
        <v>248</v>
      </c>
      <c r="AB1951" t="s">
        <v>242</v>
      </c>
      <c r="AC1951" t="s">
        <v>8942</v>
      </c>
      <c r="AD1951" t="s">
        <v>5245</v>
      </c>
    </row>
    <row r="1952" spans="1:30">
      <c r="A1952" t="s">
        <v>8943</v>
      </c>
      <c r="B1952" t="s">
        <v>8943</v>
      </c>
      <c r="C1952" s="3">
        <v>40.425472</v>
      </c>
      <c r="D1952" s="3">
        <v>2360</v>
      </c>
      <c r="E1952" s="3">
        <v>50.523376</v>
      </c>
      <c r="F1952" s="3">
        <v>2613</v>
      </c>
      <c r="G1952" s="3">
        <v>57.929165</v>
      </c>
      <c r="H1952" s="3">
        <v>3626</v>
      </c>
      <c r="I1952" s="3">
        <v>22.461187</v>
      </c>
      <c r="J1952" s="3">
        <v>1422</v>
      </c>
      <c r="K1952" s="3">
        <v>16.937126</v>
      </c>
      <c r="L1952" s="3">
        <v>1145</v>
      </c>
      <c r="M1952" s="3">
        <v>17.952553</v>
      </c>
      <c r="N1952">
        <v>1095</v>
      </c>
      <c r="O1952" s="16">
        <v>6.94559712174659e-6</v>
      </c>
      <c r="P1952">
        <v>-2.07002576271397</v>
      </c>
      <c r="Q1952" t="s">
        <v>131</v>
      </c>
      <c r="R1952" t="s">
        <v>5731</v>
      </c>
      <c r="S1952" t="s">
        <v>5732</v>
      </c>
      <c r="T1952" t="s">
        <v>8944</v>
      </c>
      <c r="U1952" t="s">
        <v>136</v>
      </c>
      <c r="V1952" t="s">
        <v>136</v>
      </c>
      <c r="W1952" t="s">
        <v>136</v>
      </c>
      <c r="X1952" t="s">
        <v>136</v>
      </c>
      <c r="Y1952" t="s">
        <v>8945</v>
      </c>
      <c r="Z1952" t="s">
        <v>8946</v>
      </c>
      <c r="AA1952" t="s">
        <v>164</v>
      </c>
      <c r="AB1952" t="s">
        <v>165</v>
      </c>
      <c r="AC1952" t="s">
        <v>8947</v>
      </c>
      <c r="AD1952" t="s">
        <v>8948</v>
      </c>
    </row>
    <row r="1953" spans="1:30">
      <c r="A1953" t="s">
        <v>8949</v>
      </c>
      <c r="B1953" t="s">
        <v>8949</v>
      </c>
      <c r="C1953" s="3">
        <v>3.958748</v>
      </c>
      <c r="D1953" s="3">
        <v>87</v>
      </c>
      <c r="E1953" s="3">
        <v>0.758211</v>
      </c>
      <c r="F1953" s="3">
        <v>15</v>
      </c>
      <c r="G1953" s="3">
        <v>3.498935</v>
      </c>
      <c r="H1953" s="3">
        <v>82</v>
      </c>
      <c r="I1953" s="3">
        <v>12.471279</v>
      </c>
      <c r="J1953" s="3">
        <v>295</v>
      </c>
      <c r="K1953" s="3">
        <v>29.727573</v>
      </c>
      <c r="L1953" s="3">
        <v>749</v>
      </c>
      <c r="M1953" s="3">
        <v>11.237726</v>
      </c>
      <c r="N1953">
        <v>256</v>
      </c>
      <c r="O1953">
        <v>0.00240632675157402</v>
      </c>
      <c r="P1953">
        <v>2.09193864042954</v>
      </c>
      <c r="Q1953" t="s">
        <v>157</v>
      </c>
      <c r="R1953" t="s">
        <v>186</v>
      </c>
      <c r="S1953" t="s">
        <v>187</v>
      </c>
      <c r="T1953" t="s">
        <v>437</v>
      </c>
      <c r="U1953" t="s">
        <v>8950</v>
      </c>
      <c r="V1953" t="s">
        <v>439</v>
      </c>
      <c r="W1953" t="s">
        <v>186</v>
      </c>
      <c r="X1953" t="s">
        <v>187</v>
      </c>
      <c r="Y1953" t="s">
        <v>6130</v>
      </c>
      <c r="Z1953" t="s">
        <v>6131</v>
      </c>
      <c r="AA1953" t="s">
        <v>209</v>
      </c>
      <c r="AB1953" t="s">
        <v>187</v>
      </c>
      <c r="AC1953" t="s">
        <v>8951</v>
      </c>
      <c r="AD1953" t="s">
        <v>443</v>
      </c>
    </row>
    <row r="1954" spans="1:30">
      <c r="A1954" t="s">
        <v>8952</v>
      </c>
      <c r="B1954" t="s">
        <v>8952</v>
      </c>
      <c r="C1954" s="3">
        <v>1.836315</v>
      </c>
      <c r="D1954" s="3">
        <v>166</v>
      </c>
      <c r="E1954" s="3">
        <v>0.788948</v>
      </c>
      <c r="F1954" s="3">
        <v>64</v>
      </c>
      <c r="G1954" s="3">
        <v>2.601065</v>
      </c>
      <c r="H1954" s="3">
        <v>252</v>
      </c>
      <c r="I1954" s="3">
        <v>0</v>
      </c>
      <c r="J1954" s="3">
        <v>0</v>
      </c>
      <c r="K1954" s="3">
        <v>0.177224</v>
      </c>
      <c r="L1954" s="3">
        <v>19</v>
      </c>
      <c r="M1954" s="3">
        <v>0.263431</v>
      </c>
      <c r="N1954">
        <v>25</v>
      </c>
      <c r="O1954">
        <v>0.000597114134160199</v>
      </c>
      <c r="P1954">
        <v>-3.54857147747865</v>
      </c>
      <c r="Q1954" t="s">
        <v>131</v>
      </c>
      <c r="R1954" t="s">
        <v>136</v>
      </c>
      <c r="S1954" t="s">
        <v>136</v>
      </c>
      <c r="T1954" t="s">
        <v>136</v>
      </c>
      <c r="U1954" t="s">
        <v>136</v>
      </c>
      <c r="V1954" t="s">
        <v>136</v>
      </c>
      <c r="W1954" t="s">
        <v>136</v>
      </c>
      <c r="X1954" t="s">
        <v>136</v>
      </c>
      <c r="Y1954" t="s">
        <v>8953</v>
      </c>
      <c r="Z1954" t="s">
        <v>136</v>
      </c>
      <c r="AA1954" t="s">
        <v>164</v>
      </c>
      <c r="AB1954" t="s">
        <v>165</v>
      </c>
      <c r="AC1954" t="s">
        <v>8954</v>
      </c>
      <c r="AD1954" t="s">
        <v>136</v>
      </c>
    </row>
    <row r="1955" spans="1:30">
      <c r="A1955" t="s">
        <v>8955</v>
      </c>
      <c r="B1955" t="s">
        <v>8955</v>
      </c>
      <c r="C1955" s="3">
        <v>138.115555</v>
      </c>
      <c r="D1955" s="3">
        <v>14542</v>
      </c>
      <c r="E1955" s="3">
        <v>41.067158</v>
      </c>
      <c r="F1955" s="3">
        <v>3831</v>
      </c>
      <c r="G1955" s="3">
        <v>92.407379</v>
      </c>
      <c r="H1955" s="3">
        <v>10432</v>
      </c>
      <c r="I1955" s="3">
        <v>31.429438</v>
      </c>
      <c r="J1955" s="3">
        <v>3590</v>
      </c>
      <c r="K1955" s="3">
        <v>11.743352</v>
      </c>
      <c r="L1955" s="3">
        <v>1432</v>
      </c>
      <c r="M1955" s="3">
        <v>19.794357</v>
      </c>
      <c r="N1955">
        <v>2177</v>
      </c>
      <c r="O1955" s="16">
        <v>2.15769560215787e-7</v>
      </c>
      <c r="P1955">
        <v>-2.59694555486975</v>
      </c>
      <c r="Q1955" t="s">
        <v>131</v>
      </c>
      <c r="R1955" t="s">
        <v>136</v>
      </c>
      <c r="S1955" t="s">
        <v>136</v>
      </c>
      <c r="T1955" t="s">
        <v>974</v>
      </c>
      <c r="U1955" t="s">
        <v>975</v>
      </c>
      <c r="V1955" t="s">
        <v>976</v>
      </c>
      <c r="W1955" t="s">
        <v>170</v>
      </c>
      <c r="X1955" t="s">
        <v>171</v>
      </c>
      <c r="Y1955" t="s">
        <v>977</v>
      </c>
      <c r="Z1955" t="s">
        <v>978</v>
      </c>
      <c r="AA1955" t="s">
        <v>174</v>
      </c>
      <c r="AB1955" t="s">
        <v>171</v>
      </c>
      <c r="AC1955" t="s">
        <v>979</v>
      </c>
      <c r="AD1955" t="s">
        <v>980</v>
      </c>
    </row>
    <row r="1956" spans="1:30">
      <c r="A1956" t="s">
        <v>8956</v>
      </c>
      <c r="B1956" t="s">
        <v>8956</v>
      </c>
      <c r="C1956" s="3">
        <v>6.460417</v>
      </c>
      <c r="D1956" s="3">
        <v>262</v>
      </c>
      <c r="E1956" s="3">
        <v>2.729706</v>
      </c>
      <c r="F1956" s="3">
        <v>98</v>
      </c>
      <c r="G1956" s="3">
        <v>4.726033</v>
      </c>
      <c r="H1956" s="3">
        <v>206</v>
      </c>
      <c r="I1956" s="3">
        <v>0.712597</v>
      </c>
      <c r="J1956" s="3">
        <v>32</v>
      </c>
      <c r="K1956" s="3">
        <v>1.344755</v>
      </c>
      <c r="L1956" s="3">
        <v>64</v>
      </c>
      <c r="M1956" s="3">
        <v>1.529119</v>
      </c>
      <c r="N1956">
        <v>65</v>
      </c>
      <c r="O1956" s="16">
        <v>4.5500771469849e-6</v>
      </c>
      <c r="P1956">
        <v>-2.43115331636375</v>
      </c>
      <c r="Q1956" t="s">
        <v>131</v>
      </c>
      <c r="R1956" t="s">
        <v>1360</v>
      </c>
      <c r="S1956" t="s">
        <v>1361</v>
      </c>
      <c r="T1956" t="s">
        <v>8957</v>
      </c>
      <c r="U1956" t="s">
        <v>8958</v>
      </c>
      <c r="V1956" t="s">
        <v>2657</v>
      </c>
      <c r="W1956" t="s">
        <v>1360</v>
      </c>
      <c r="X1956" t="s">
        <v>1361</v>
      </c>
      <c r="Y1956" t="s">
        <v>8959</v>
      </c>
      <c r="Z1956" t="s">
        <v>8960</v>
      </c>
      <c r="AA1956" t="s">
        <v>2660</v>
      </c>
      <c r="AB1956" t="s">
        <v>1361</v>
      </c>
      <c r="AC1956" t="s">
        <v>8961</v>
      </c>
      <c r="AD1956" t="s">
        <v>8962</v>
      </c>
    </row>
    <row r="1957" spans="1:30">
      <c r="A1957" t="s">
        <v>8963</v>
      </c>
      <c r="B1957" t="s">
        <v>8963</v>
      </c>
      <c r="C1957" s="3">
        <v>3.709928</v>
      </c>
      <c r="D1957" s="3">
        <v>144</v>
      </c>
      <c r="E1957" s="3">
        <v>0.523438</v>
      </c>
      <c r="F1957" s="3">
        <v>18</v>
      </c>
      <c r="G1957" s="3">
        <v>2.312163</v>
      </c>
      <c r="H1957" s="3">
        <v>97</v>
      </c>
      <c r="I1957" s="3">
        <v>18.566324</v>
      </c>
      <c r="J1957" s="3">
        <v>781</v>
      </c>
      <c r="K1957" s="3">
        <v>59.00412</v>
      </c>
      <c r="L1957" s="3">
        <v>2648</v>
      </c>
      <c r="M1957" s="3">
        <v>19.078268</v>
      </c>
      <c r="N1957">
        <v>772</v>
      </c>
      <c r="O1957" s="16">
        <v>1.00124478690297e-5</v>
      </c>
      <c r="P1957">
        <v>3.2203408177462</v>
      </c>
      <c r="Q1957" t="s">
        <v>157</v>
      </c>
      <c r="R1957" t="s">
        <v>136</v>
      </c>
      <c r="S1957" t="s">
        <v>136</v>
      </c>
      <c r="T1957" t="s">
        <v>2185</v>
      </c>
      <c r="U1957" t="s">
        <v>8964</v>
      </c>
      <c r="V1957" t="s">
        <v>264</v>
      </c>
      <c r="W1957" t="s">
        <v>190</v>
      </c>
      <c r="X1957" t="s">
        <v>191</v>
      </c>
      <c r="Y1957" t="s">
        <v>1318</v>
      </c>
      <c r="Z1957" t="s">
        <v>3167</v>
      </c>
      <c r="AA1957" t="s">
        <v>164</v>
      </c>
      <c r="AB1957" t="s">
        <v>165</v>
      </c>
      <c r="AC1957" t="s">
        <v>8965</v>
      </c>
      <c r="AD1957" t="s">
        <v>2189</v>
      </c>
    </row>
    <row r="1958" spans="1:30">
      <c r="A1958" t="s">
        <v>8966</v>
      </c>
      <c r="B1958" t="s">
        <v>136</v>
      </c>
      <c r="C1958" s="3">
        <v>0.381426</v>
      </c>
      <c r="D1958" s="3">
        <v>8</v>
      </c>
      <c r="E1958" s="3">
        <v>0.197272</v>
      </c>
      <c r="F1958" s="3">
        <v>4</v>
      </c>
      <c r="G1958" s="3">
        <v>0.315652</v>
      </c>
      <c r="H1958" s="3">
        <v>8</v>
      </c>
      <c r="I1958" s="3">
        <v>5.770945</v>
      </c>
      <c r="J1958" s="3">
        <v>131</v>
      </c>
      <c r="K1958" s="3">
        <v>27.593658</v>
      </c>
      <c r="L1958" s="3">
        <v>665</v>
      </c>
      <c r="M1958" s="3">
        <v>1.591502</v>
      </c>
      <c r="N1958">
        <v>35</v>
      </c>
      <c r="O1958" s="16">
        <v>4.79601063149473e-5</v>
      </c>
      <c r="P1958">
        <v>4.03824750819065</v>
      </c>
      <c r="Q1958" t="s">
        <v>157</v>
      </c>
      <c r="R1958" t="s">
        <v>136</v>
      </c>
      <c r="S1958" t="s">
        <v>136</v>
      </c>
      <c r="T1958" t="s">
        <v>8967</v>
      </c>
      <c r="U1958" t="s">
        <v>136</v>
      </c>
      <c r="V1958" t="s">
        <v>136</v>
      </c>
      <c r="W1958" t="s">
        <v>190</v>
      </c>
      <c r="X1958" t="s">
        <v>191</v>
      </c>
      <c r="Y1958" t="s">
        <v>8968</v>
      </c>
      <c r="Z1958" t="s">
        <v>136</v>
      </c>
      <c r="AA1958" t="s">
        <v>83</v>
      </c>
      <c r="AB1958" t="s">
        <v>191</v>
      </c>
      <c r="AC1958" t="s">
        <v>8969</v>
      </c>
      <c r="AD1958" t="s">
        <v>8970</v>
      </c>
    </row>
    <row r="1959" spans="1:30">
      <c r="A1959" t="s">
        <v>8971</v>
      </c>
      <c r="B1959" t="s">
        <v>8971</v>
      </c>
      <c r="C1959" s="3">
        <v>2.594855</v>
      </c>
      <c r="D1959" s="3">
        <v>155</v>
      </c>
      <c r="E1959" s="3">
        <v>0.712088</v>
      </c>
      <c r="F1959" s="3">
        <v>38</v>
      </c>
      <c r="G1959" s="3">
        <v>1.095753</v>
      </c>
      <c r="H1959" s="3">
        <v>70</v>
      </c>
      <c r="I1959" s="3">
        <v>0.788823</v>
      </c>
      <c r="J1959" s="3">
        <v>51</v>
      </c>
      <c r="K1959" s="3">
        <v>0.316339</v>
      </c>
      <c r="L1959" s="3">
        <v>22</v>
      </c>
      <c r="M1959" s="3">
        <v>0.192507</v>
      </c>
      <c r="N1959">
        <v>12</v>
      </c>
      <c r="O1959">
        <v>0.00356093885230172</v>
      </c>
      <c r="P1959">
        <v>-2.20681552399062</v>
      </c>
      <c r="Q1959" t="s">
        <v>131</v>
      </c>
      <c r="R1959" t="s">
        <v>136</v>
      </c>
      <c r="S1959" t="s">
        <v>136</v>
      </c>
      <c r="T1959" t="s">
        <v>5247</v>
      </c>
      <c r="U1959" t="s">
        <v>8972</v>
      </c>
      <c r="V1959" t="s">
        <v>976</v>
      </c>
      <c r="W1959" t="s">
        <v>136</v>
      </c>
      <c r="X1959" t="s">
        <v>136</v>
      </c>
      <c r="Y1959" t="s">
        <v>5249</v>
      </c>
      <c r="Z1959" t="s">
        <v>8973</v>
      </c>
      <c r="AA1959" t="s">
        <v>164</v>
      </c>
      <c r="AB1959" t="s">
        <v>165</v>
      </c>
      <c r="AC1959" t="s">
        <v>8974</v>
      </c>
      <c r="AD1959" t="s">
        <v>144</v>
      </c>
    </row>
    <row r="1960" spans="1:30">
      <c r="A1960" t="s">
        <v>8975</v>
      </c>
      <c r="B1960" t="s">
        <v>8975</v>
      </c>
      <c r="C1960" s="3">
        <v>0.75764</v>
      </c>
      <c r="D1960" s="3">
        <v>13</v>
      </c>
      <c r="E1960" s="3">
        <v>0.73176</v>
      </c>
      <c r="F1960" s="3">
        <v>11</v>
      </c>
      <c r="G1960" s="3">
        <v>1.10664</v>
      </c>
      <c r="H1960" s="3">
        <v>20</v>
      </c>
      <c r="I1960" s="3">
        <v>6.958504</v>
      </c>
      <c r="J1960" s="3">
        <v>126</v>
      </c>
      <c r="K1960" s="3">
        <v>10.879478</v>
      </c>
      <c r="L1960" s="3">
        <v>210</v>
      </c>
      <c r="M1960" s="3">
        <v>3.425694</v>
      </c>
      <c r="N1960">
        <v>60</v>
      </c>
      <c r="O1960">
        <v>0.00223061036655044</v>
      </c>
      <c r="P1960">
        <v>2.21102064475365</v>
      </c>
      <c r="Q1960" t="s">
        <v>157</v>
      </c>
      <c r="R1960" t="s">
        <v>254</v>
      </c>
      <c r="S1960" t="s">
        <v>255</v>
      </c>
      <c r="T1960" t="s">
        <v>8976</v>
      </c>
      <c r="U1960" t="s">
        <v>136</v>
      </c>
      <c r="V1960" t="s">
        <v>136</v>
      </c>
      <c r="W1960" t="s">
        <v>254</v>
      </c>
      <c r="X1960" t="s">
        <v>255</v>
      </c>
      <c r="Y1960" t="s">
        <v>8977</v>
      </c>
      <c r="Z1960" t="s">
        <v>136</v>
      </c>
      <c r="AA1960" t="s">
        <v>164</v>
      </c>
      <c r="AB1960" t="s">
        <v>165</v>
      </c>
      <c r="AC1960" t="s">
        <v>8978</v>
      </c>
      <c r="AD1960" t="s">
        <v>250</v>
      </c>
    </row>
    <row r="1961" spans="1:30">
      <c r="A1961" t="s">
        <v>8979</v>
      </c>
      <c r="B1961" t="s">
        <v>8979</v>
      </c>
      <c r="C1961" s="3">
        <v>1.002367</v>
      </c>
      <c r="D1961" s="3">
        <v>46</v>
      </c>
      <c r="E1961" s="3">
        <v>0</v>
      </c>
      <c r="F1961" s="3">
        <v>0</v>
      </c>
      <c r="G1961" s="3">
        <v>0.788991</v>
      </c>
      <c r="H1961" s="3">
        <v>39</v>
      </c>
      <c r="I1961" s="3">
        <v>10.79894</v>
      </c>
      <c r="J1961" s="3">
        <v>530</v>
      </c>
      <c r="K1961" s="3">
        <v>12.06022</v>
      </c>
      <c r="L1961" s="3">
        <v>632</v>
      </c>
      <c r="M1961" s="3">
        <v>4.117225</v>
      </c>
      <c r="N1961">
        <v>195</v>
      </c>
      <c r="O1961">
        <v>0.00197855640342435</v>
      </c>
      <c r="P1961">
        <v>3.08181522573551</v>
      </c>
      <c r="Q1961" t="s">
        <v>157</v>
      </c>
      <c r="R1961" t="s">
        <v>137</v>
      </c>
      <c r="S1961" t="s">
        <v>138</v>
      </c>
      <c r="T1961" t="s">
        <v>8980</v>
      </c>
      <c r="U1961" t="s">
        <v>8981</v>
      </c>
      <c r="V1961" t="s">
        <v>136</v>
      </c>
      <c r="W1961" t="s">
        <v>2300</v>
      </c>
      <c r="X1961" t="s">
        <v>2301</v>
      </c>
      <c r="Y1961" t="s">
        <v>2302</v>
      </c>
      <c r="Z1961" t="s">
        <v>8982</v>
      </c>
      <c r="AA1961" t="s">
        <v>153</v>
      </c>
      <c r="AB1961" t="s">
        <v>138</v>
      </c>
      <c r="AC1961" t="s">
        <v>8983</v>
      </c>
      <c r="AD1961" t="s">
        <v>6329</v>
      </c>
    </row>
    <row r="1962" spans="1:30">
      <c r="A1962" t="s">
        <v>8984</v>
      </c>
      <c r="B1962" t="s">
        <v>136</v>
      </c>
      <c r="C1962" s="3">
        <v>1.997794</v>
      </c>
      <c r="D1962" s="3">
        <v>58</v>
      </c>
      <c r="E1962" s="3">
        <v>0.225676</v>
      </c>
      <c r="F1962" s="3">
        <v>7</v>
      </c>
      <c r="G1962" s="3">
        <v>1.263378</v>
      </c>
      <c r="H1962" s="3">
        <v>40</v>
      </c>
      <c r="I1962" s="3">
        <v>10.380938</v>
      </c>
      <c r="J1962" s="3">
        <v>320</v>
      </c>
      <c r="K1962" s="3">
        <v>8.05015899999999</v>
      </c>
      <c r="L1962" s="3">
        <v>265</v>
      </c>
      <c r="M1962" s="3">
        <v>8.260079</v>
      </c>
      <c r="N1962">
        <v>253</v>
      </c>
      <c r="O1962">
        <v>0.000159952468806769</v>
      </c>
      <c r="P1962">
        <v>2.29895715920503</v>
      </c>
      <c r="Q1962" t="s">
        <v>157</v>
      </c>
      <c r="R1962" t="s">
        <v>136</v>
      </c>
      <c r="S1962" t="s">
        <v>136</v>
      </c>
      <c r="T1962" t="s">
        <v>136</v>
      </c>
      <c r="U1962" t="s">
        <v>8985</v>
      </c>
      <c r="V1962" t="s">
        <v>4948</v>
      </c>
      <c r="W1962" t="s">
        <v>136</v>
      </c>
      <c r="X1962" t="s">
        <v>136</v>
      </c>
      <c r="Y1962" t="s">
        <v>8986</v>
      </c>
      <c r="Z1962" t="s">
        <v>136</v>
      </c>
      <c r="AA1962" t="s">
        <v>136</v>
      </c>
      <c r="AB1962" t="s">
        <v>136</v>
      </c>
      <c r="AC1962" t="s">
        <v>8987</v>
      </c>
      <c r="AD1962" t="s">
        <v>136</v>
      </c>
    </row>
    <row r="1963" spans="1:30">
      <c r="A1963" t="s">
        <v>8988</v>
      </c>
      <c r="B1963" t="s">
        <v>8988</v>
      </c>
      <c r="C1963" s="3">
        <v>1.884695</v>
      </c>
      <c r="D1963" s="3">
        <v>121</v>
      </c>
      <c r="E1963" s="3">
        <v>1.572057</v>
      </c>
      <c r="F1963" s="3">
        <v>89</v>
      </c>
      <c r="G1963" s="3">
        <v>0.612199</v>
      </c>
      <c r="H1963" s="3">
        <v>42</v>
      </c>
      <c r="I1963" s="3">
        <v>0</v>
      </c>
      <c r="J1963" s="3">
        <v>0</v>
      </c>
      <c r="K1963" s="3">
        <v>0.14747</v>
      </c>
      <c r="L1963" s="3">
        <v>11</v>
      </c>
      <c r="M1963" s="3">
        <v>0</v>
      </c>
      <c r="N1963">
        <v>0</v>
      </c>
      <c r="O1963">
        <v>0.000222082881642524</v>
      </c>
      <c r="P1963">
        <v>-4.43635334565509</v>
      </c>
      <c r="Q1963" t="s">
        <v>131</v>
      </c>
      <c r="R1963" t="s">
        <v>241</v>
      </c>
      <c r="S1963" t="s">
        <v>242</v>
      </c>
      <c r="T1963" t="s">
        <v>3177</v>
      </c>
      <c r="U1963" t="s">
        <v>8989</v>
      </c>
      <c r="V1963" t="s">
        <v>136</v>
      </c>
      <c r="W1963" t="s">
        <v>241</v>
      </c>
      <c r="X1963" t="s">
        <v>242</v>
      </c>
      <c r="Y1963" t="s">
        <v>1838</v>
      </c>
      <c r="Z1963" t="s">
        <v>8990</v>
      </c>
      <c r="AA1963" t="s">
        <v>248</v>
      </c>
      <c r="AB1963" t="s">
        <v>242</v>
      </c>
      <c r="AC1963" t="s">
        <v>8991</v>
      </c>
      <c r="AD1963" t="s">
        <v>1520</v>
      </c>
    </row>
    <row r="1964" spans="1:30">
      <c r="A1964" t="s">
        <v>8992</v>
      </c>
      <c r="B1964" t="s">
        <v>8992</v>
      </c>
      <c r="C1964" s="3">
        <v>3.683599</v>
      </c>
      <c r="D1964" s="3">
        <v>383</v>
      </c>
      <c r="E1964" s="3">
        <v>21.524965</v>
      </c>
      <c r="F1964" s="3">
        <v>1979</v>
      </c>
      <c r="G1964" s="3">
        <v>6.101846</v>
      </c>
      <c r="H1964" s="3">
        <v>679</v>
      </c>
      <c r="I1964" s="3">
        <v>4.26258</v>
      </c>
      <c r="J1964" s="3">
        <v>480</v>
      </c>
      <c r="K1964" s="3">
        <v>2.231468</v>
      </c>
      <c r="L1964" s="3">
        <v>269</v>
      </c>
      <c r="M1964" s="3">
        <v>2.013633</v>
      </c>
      <c r="N1964">
        <v>219</v>
      </c>
      <c r="O1964">
        <v>0.00277737244148972</v>
      </c>
      <c r="P1964">
        <v>-2.66493995387259</v>
      </c>
      <c r="Q1964" t="s">
        <v>131</v>
      </c>
      <c r="R1964" t="s">
        <v>325</v>
      </c>
      <c r="S1964" t="s">
        <v>326</v>
      </c>
      <c r="T1964" t="s">
        <v>8993</v>
      </c>
      <c r="U1964" t="s">
        <v>8994</v>
      </c>
      <c r="V1964" t="s">
        <v>763</v>
      </c>
      <c r="W1964" t="s">
        <v>136</v>
      </c>
      <c r="X1964" t="s">
        <v>136</v>
      </c>
      <c r="Y1964" t="s">
        <v>181</v>
      </c>
      <c r="Z1964" t="s">
        <v>353</v>
      </c>
      <c r="AA1964" t="s">
        <v>164</v>
      </c>
      <c r="AB1964" t="s">
        <v>165</v>
      </c>
      <c r="AC1964" t="s">
        <v>8995</v>
      </c>
      <c r="AD1964" t="s">
        <v>277</v>
      </c>
    </row>
    <row r="1965" spans="1:30">
      <c r="A1965" t="s">
        <v>8996</v>
      </c>
      <c r="B1965" t="s">
        <v>8996</v>
      </c>
      <c r="C1965" s="3">
        <v>0.88737</v>
      </c>
      <c r="D1965" s="3">
        <v>61</v>
      </c>
      <c r="E1965" s="3">
        <v>0.097265</v>
      </c>
      <c r="F1965" s="3">
        <v>6</v>
      </c>
      <c r="G1965" s="3">
        <v>0.974193</v>
      </c>
      <c r="H1965" s="3">
        <v>72</v>
      </c>
      <c r="I1965" s="3">
        <v>18.379374</v>
      </c>
      <c r="J1965" s="3">
        <v>1367</v>
      </c>
      <c r="K1965" s="3">
        <v>8.766016</v>
      </c>
      <c r="L1965" s="3">
        <v>696</v>
      </c>
      <c r="M1965" s="3">
        <v>4.14626</v>
      </c>
      <c r="N1965">
        <v>297</v>
      </c>
      <c r="O1965" s="16">
        <v>3.15765640669732e-5</v>
      </c>
      <c r="P1965">
        <v>3.24585958292608</v>
      </c>
      <c r="Q1965" t="s">
        <v>157</v>
      </c>
      <c r="R1965" t="s">
        <v>136</v>
      </c>
      <c r="S1965" t="s">
        <v>136</v>
      </c>
      <c r="T1965" t="s">
        <v>4454</v>
      </c>
      <c r="U1965" t="s">
        <v>8997</v>
      </c>
      <c r="V1965" t="s">
        <v>136</v>
      </c>
      <c r="W1965" t="s">
        <v>136</v>
      </c>
      <c r="X1965" t="s">
        <v>136</v>
      </c>
      <c r="Y1965" t="s">
        <v>4456</v>
      </c>
      <c r="Z1965" t="s">
        <v>8998</v>
      </c>
      <c r="AA1965" t="s">
        <v>164</v>
      </c>
      <c r="AB1965" t="s">
        <v>165</v>
      </c>
      <c r="AC1965" t="s">
        <v>4458</v>
      </c>
      <c r="AD1965" t="s">
        <v>4459</v>
      </c>
    </row>
    <row r="1966" spans="1:30">
      <c r="A1966" t="s">
        <v>8999</v>
      </c>
      <c r="B1966" t="s">
        <v>8999</v>
      </c>
      <c r="C1966" s="3">
        <v>378.714996</v>
      </c>
      <c r="D1966" s="3">
        <v>11445</v>
      </c>
      <c r="E1966" s="3">
        <v>414.252014</v>
      </c>
      <c r="F1966" s="3">
        <v>11090</v>
      </c>
      <c r="G1966" s="3">
        <v>314.150818</v>
      </c>
      <c r="H1966" s="3">
        <v>10180</v>
      </c>
      <c r="I1966" s="3">
        <v>33.476788</v>
      </c>
      <c r="J1966" s="3">
        <v>1098</v>
      </c>
      <c r="K1966" s="3">
        <v>22.541639</v>
      </c>
      <c r="L1966" s="3">
        <v>789</v>
      </c>
      <c r="M1966" s="3">
        <v>94.751671</v>
      </c>
      <c r="N1966">
        <v>2990</v>
      </c>
      <c r="O1966" s="16">
        <v>9.03163027996004e-7</v>
      </c>
      <c r="P1966">
        <v>-3.40782248415966</v>
      </c>
      <c r="Q1966" t="s">
        <v>131</v>
      </c>
      <c r="R1966" t="s">
        <v>136</v>
      </c>
      <c r="S1966" t="s">
        <v>136</v>
      </c>
      <c r="T1966" t="s">
        <v>136</v>
      </c>
      <c r="U1966" t="s">
        <v>136</v>
      </c>
      <c r="V1966" t="s">
        <v>136</v>
      </c>
      <c r="W1966" t="s">
        <v>136</v>
      </c>
      <c r="X1966" t="s">
        <v>136</v>
      </c>
      <c r="Y1966" t="s">
        <v>6433</v>
      </c>
      <c r="Z1966" t="s">
        <v>136</v>
      </c>
      <c r="AA1966" t="s">
        <v>164</v>
      </c>
      <c r="AB1966" t="s">
        <v>165</v>
      </c>
      <c r="AC1966" t="s">
        <v>6434</v>
      </c>
      <c r="AD1966" t="s">
        <v>136</v>
      </c>
    </row>
    <row r="1967" spans="1:30">
      <c r="A1967" t="s">
        <v>9000</v>
      </c>
      <c r="B1967" t="s">
        <v>9000</v>
      </c>
      <c r="C1967" s="3">
        <v>827.271973</v>
      </c>
      <c r="D1967" s="3">
        <v>53335</v>
      </c>
      <c r="E1967" s="3">
        <v>380.430786</v>
      </c>
      <c r="F1967" s="3">
        <v>21727</v>
      </c>
      <c r="G1967" s="3">
        <v>927.178528</v>
      </c>
      <c r="H1967" s="3">
        <v>64091</v>
      </c>
      <c r="I1967" s="3">
        <v>107.305244</v>
      </c>
      <c r="J1967" s="3">
        <v>7504</v>
      </c>
      <c r="K1967" s="3">
        <v>43.638222</v>
      </c>
      <c r="L1967" s="3">
        <v>3259</v>
      </c>
      <c r="M1967" s="3">
        <v>187.263809</v>
      </c>
      <c r="N1967">
        <v>12606</v>
      </c>
      <c r="O1967" s="16">
        <v>4.02991034494915e-7</v>
      </c>
      <c r="P1967">
        <v>-3.09072513989689</v>
      </c>
      <c r="Q1967" t="s">
        <v>131</v>
      </c>
      <c r="R1967" t="s">
        <v>241</v>
      </c>
      <c r="S1967" t="s">
        <v>242</v>
      </c>
      <c r="T1967" t="s">
        <v>9001</v>
      </c>
      <c r="U1967" t="s">
        <v>9002</v>
      </c>
      <c r="V1967" t="s">
        <v>473</v>
      </c>
      <c r="W1967" t="s">
        <v>136</v>
      </c>
      <c r="X1967" t="s">
        <v>136</v>
      </c>
      <c r="Y1967" t="s">
        <v>9003</v>
      </c>
      <c r="Z1967" t="s">
        <v>9004</v>
      </c>
      <c r="AA1967" t="s">
        <v>248</v>
      </c>
      <c r="AB1967" t="s">
        <v>242</v>
      </c>
      <c r="AC1967" t="s">
        <v>9005</v>
      </c>
      <c r="AD1967" t="s">
        <v>1399</v>
      </c>
    </row>
    <row r="1968" spans="1:30">
      <c r="A1968" t="s">
        <v>9006</v>
      </c>
      <c r="B1968" t="s">
        <v>9006</v>
      </c>
      <c r="C1968" s="3">
        <v>1.417951</v>
      </c>
      <c r="D1968" s="3">
        <v>76</v>
      </c>
      <c r="E1968" s="3">
        <v>0.123229</v>
      </c>
      <c r="F1968" s="3">
        <v>6</v>
      </c>
      <c r="G1968" s="3">
        <v>0.900009</v>
      </c>
      <c r="H1968" s="3">
        <v>52</v>
      </c>
      <c r="I1968" s="3">
        <v>6.049736</v>
      </c>
      <c r="J1968" s="3">
        <v>349</v>
      </c>
      <c r="K1968" s="3">
        <v>12.455513</v>
      </c>
      <c r="L1968" s="3">
        <v>766</v>
      </c>
      <c r="M1968" s="3">
        <v>3.557737</v>
      </c>
      <c r="N1968">
        <v>198</v>
      </c>
      <c r="O1968">
        <v>0.00162433524606614</v>
      </c>
      <c r="P1968">
        <v>2.5261176369856</v>
      </c>
      <c r="Q1968" t="s">
        <v>157</v>
      </c>
      <c r="R1968" t="s">
        <v>412</v>
      </c>
      <c r="S1968" t="s">
        <v>413</v>
      </c>
      <c r="T1968" t="s">
        <v>1229</v>
      </c>
      <c r="U1968" t="s">
        <v>9007</v>
      </c>
      <c r="V1968" t="s">
        <v>136</v>
      </c>
      <c r="W1968" t="s">
        <v>412</v>
      </c>
      <c r="X1968" t="s">
        <v>413</v>
      </c>
      <c r="Y1968" t="s">
        <v>9008</v>
      </c>
      <c r="Z1968" t="s">
        <v>9009</v>
      </c>
      <c r="AA1968" t="s">
        <v>419</v>
      </c>
      <c r="AB1968" t="s">
        <v>413</v>
      </c>
      <c r="AC1968" t="s">
        <v>9010</v>
      </c>
      <c r="AD1968" t="s">
        <v>1233</v>
      </c>
    </row>
    <row r="1969" spans="1:30">
      <c r="A1969" t="s">
        <v>9011</v>
      </c>
      <c r="B1969" t="s">
        <v>9011</v>
      </c>
      <c r="C1969" s="3">
        <v>1.355004</v>
      </c>
      <c r="D1969" s="3">
        <v>37</v>
      </c>
      <c r="E1969" s="3">
        <v>4.708274</v>
      </c>
      <c r="F1969" s="3">
        <v>113</v>
      </c>
      <c r="G1969" s="3">
        <v>3.662542</v>
      </c>
      <c r="H1969" s="3">
        <v>106</v>
      </c>
      <c r="I1969" s="3">
        <v>0.89248</v>
      </c>
      <c r="J1969" s="3">
        <v>27</v>
      </c>
      <c r="K1969" s="3">
        <v>0.62102</v>
      </c>
      <c r="L1969" s="3">
        <v>20</v>
      </c>
      <c r="M1969" s="3">
        <v>1.378647</v>
      </c>
      <c r="N1969">
        <v>39</v>
      </c>
      <c r="O1969">
        <v>0.00448678732115449</v>
      </c>
      <c r="P1969">
        <v>-2.38245303781296</v>
      </c>
      <c r="Q1969" t="s">
        <v>131</v>
      </c>
      <c r="R1969" t="s">
        <v>136</v>
      </c>
      <c r="S1969" t="s">
        <v>136</v>
      </c>
      <c r="T1969" t="s">
        <v>136</v>
      </c>
      <c r="U1969" t="s">
        <v>136</v>
      </c>
      <c r="V1969" t="s">
        <v>136</v>
      </c>
      <c r="W1969" t="s">
        <v>136</v>
      </c>
      <c r="X1969" t="s">
        <v>136</v>
      </c>
      <c r="Y1969" t="s">
        <v>136</v>
      </c>
      <c r="Z1969" t="s">
        <v>136</v>
      </c>
      <c r="AA1969" t="s">
        <v>164</v>
      </c>
      <c r="AB1969" t="s">
        <v>165</v>
      </c>
      <c r="AC1969" t="s">
        <v>9012</v>
      </c>
      <c r="AD1969" t="s">
        <v>136</v>
      </c>
    </row>
    <row r="1970" spans="1:30">
      <c r="A1970" t="s">
        <v>9013</v>
      </c>
      <c r="B1970" t="s">
        <v>9013</v>
      </c>
      <c r="C1970" s="3">
        <v>0.694328</v>
      </c>
      <c r="D1970" s="3">
        <v>46</v>
      </c>
      <c r="E1970" s="3">
        <v>0.132295</v>
      </c>
      <c r="F1970" s="3">
        <v>8</v>
      </c>
      <c r="G1970" s="3">
        <v>1.030036</v>
      </c>
      <c r="H1970" s="3">
        <v>72</v>
      </c>
      <c r="I1970" s="3">
        <v>5.690745</v>
      </c>
      <c r="J1970" s="3">
        <v>402</v>
      </c>
      <c r="K1970" s="3">
        <v>8.494699</v>
      </c>
      <c r="L1970" s="3">
        <v>640</v>
      </c>
      <c r="M1970" s="3">
        <v>2.158758</v>
      </c>
      <c r="N1970">
        <v>147</v>
      </c>
      <c r="O1970">
        <v>0.00144786146921232</v>
      </c>
      <c r="P1970">
        <v>2.45114711565347</v>
      </c>
      <c r="Q1970" t="s">
        <v>157</v>
      </c>
      <c r="R1970" t="s">
        <v>136</v>
      </c>
      <c r="T1970" t="s">
        <v>1144</v>
      </c>
      <c r="U1970" t="s">
        <v>9014</v>
      </c>
      <c r="V1970" t="s">
        <v>136</v>
      </c>
      <c r="W1970" t="s">
        <v>190</v>
      </c>
      <c r="X1970" t="s">
        <v>191</v>
      </c>
      <c r="Y1970" t="s">
        <v>265</v>
      </c>
      <c r="Z1970" t="s">
        <v>1146</v>
      </c>
      <c r="AA1970" t="s">
        <v>83</v>
      </c>
      <c r="AB1970" t="s">
        <v>191</v>
      </c>
      <c r="AC1970" t="s">
        <v>9015</v>
      </c>
      <c r="AD1970" t="s">
        <v>195</v>
      </c>
    </row>
    <row r="1971" spans="1:30">
      <c r="A1971" t="s">
        <v>9016</v>
      </c>
      <c r="B1971" t="s">
        <v>9016</v>
      </c>
      <c r="C1971" s="3">
        <v>0.929931</v>
      </c>
      <c r="D1971" s="3">
        <v>8</v>
      </c>
      <c r="E1971" s="3">
        <v>0.024435</v>
      </c>
      <c r="F1971" s="3">
        <v>1</v>
      </c>
      <c r="G1971" s="3">
        <v>0.312506</v>
      </c>
      <c r="H1971" s="3">
        <v>3</v>
      </c>
      <c r="I1971" s="3">
        <v>3.819124</v>
      </c>
      <c r="J1971" s="3">
        <v>32</v>
      </c>
      <c r="K1971" s="3">
        <v>4.774023</v>
      </c>
      <c r="L1971" s="3">
        <v>43</v>
      </c>
      <c r="M1971" s="3">
        <v>6.410815</v>
      </c>
      <c r="N1971">
        <v>52</v>
      </c>
      <c r="O1971">
        <v>0.00863995360671398</v>
      </c>
      <c r="P1971">
        <v>2.49464313840878</v>
      </c>
      <c r="Q1971" t="s">
        <v>157</v>
      </c>
      <c r="R1971" t="s">
        <v>136</v>
      </c>
      <c r="S1971" t="s">
        <v>136</v>
      </c>
      <c r="T1971" t="s">
        <v>9017</v>
      </c>
      <c r="U1971" t="s">
        <v>9018</v>
      </c>
      <c r="V1971" t="s">
        <v>7837</v>
      </c>
      <c r="W1971" t="s">
        <v>399</v>
      </c>
      <c r="X1971" t="s">
        <v>342</v>
      </c>
      <c r="Y1971" t="s">
        <v>9019</v>
      </c>
      <c r="Z1971" t="s">
        <v>9020</v>
      </c>
      <c r="AA1971" t="s">
        <v>85</v>
      </c>
      <c r="AB1971" t="s">
        <v>342</v>
      </c>
      <c r="AC1971" t="s">
        <v>9021</v>
      </c>
      <c r="AD1971" t="s">
        <v>239</v>
      </c>
    </row>
    <row r="1972" spans="1:30">
      <c r="A1972" t="s">
        <v>9022</v>
      </c>
      <c r="B1972" t="s">
        <v>9022</v>
      </c>
      <c r="C1972" s="3">
        <v>41.967514</v>
      </c>
      <c r="D1972" s="3">
        <v>727</v>
      </c>
      <c r="E1972" s="3">
        <v>28.208807</v>
      </c>
      <c r="F1972" s="3">
        <v>433</v>
      </c>
      <c r="G1972" s="3">
        <v>30.485079</v>
      </c>
      <c r="H1972" s="3">
        <v>566</v>
      </c>
      <c r="I1972" s="3">
        <v>0.977915</v>
      </c>
      <c r="J1972" s="3">
        <v>19</v>
      </c>
      <c r="K1972" s="3">
        <v>3.123904</v>
      </c>
      <c r="L1972" s="3">
        <v>63</v>
      </c>
      <c r="M1972" s="3">
        <v>1.170779</v>
      </c>
      <c r="N1972">
        <v>22</v>
      </c>
      <c r="O1972" s="16">
        <v>1.0119057868407e-15</v>
      </c>
      <c r="P1972">
        <v>-4.67730660480986</v>
      </c>
      <c r="Q1972" t="s">
        <v>131</v>
      </c>
      <c r="R1972" t="s">
        <v>136</v>
      </c>
      <c r="S1972" t="s">
        <v>136</v>
      </c>
      <c r="T1972" t="s">
        <v>9023</v>
      </c>
      <c r="U1972" t="s">
        <v>136</v>
      </c>
      <c r="V1972" t="s">
        <v>136</v>
      </c>
      <c r="W1972" t="s">
        <v>136</v>
      </c>
      <c r="X1972" t="s">
        <v>136</v>
      </c>
      <c r="Y1972" t="s">
        <v>9024</v>
      </c>
      <c r="Z1972" t="s">
        <v>9025</v>
      </c>
      <c r="AA1972" t="s">
        <v>164</v>
      </c>
      <c r="AB1972" t="s">
        <v>165</v>
      </c>
      <c r="AC1972" t="s">
        <v>9026</v>
      </c>
      <c r="AD1972" t="s">
        <v>9027</v>
      </c>
    </row>
    <row r="1973" spans="1:30">
      <c r="A1973" t="s">
        <v>9028</v>
      </c>
      <c r="B1973" t="s">
        <v>9028</v>
      </c>
      <c r="C1973" s="3">
        <v>67.240173</v>
      </c>
      <c r="D1973" s="3">
        <v>4282</v>
      </c>
      <c r="E1973" s="3">
        <v>112.362778</v>
      </c>
      <c r="F1973" s="3">
        <v>6338</v>
      </c>
      <c r="G1973" s="3">
        <v>64.088585</v>
      </c>
      <c r="H1973" s="3">
        <v>4376</v>
      </c>
      <c r="I1973" s="3">
        <v>25.22838</v>
      </c>
      <c r="J1973" s="3">
        <v>1743</v>
      </c>
      <c r="K1973" s="3">
        <v>16.559673</v>
      </c>
      <c r="L1973" s="3">
        <v>1222</v>
      </c>
      <c r="M1973" s="3">
        <v>41.773365</v>
      </c>
      <c r="N1973">
        <v>2778</v>
      </c>
      <c r="O1973">
        <v>0.000845407409103702</v>
      </c>
      <c r="P1973">
        <v>-2.25070462889874</v>
      </c>
      <c r="Q1973" t="s">
        <v>131</v>
      </c>
      <c r="R1973" t="s">
        <v>186</v>
      </c>
      <c r="S1973" t="s">
        <v>187</v>
      </c>
      <c r="T1973" t="s">
        <v>136</v>
      </c>
      <c r="U1973" t="s">
        <v>9029</v>
      </c>
      <c r="V1973" t="s">
        <v>136</v>
      </c>
      <c r="W1973" t="s">
        <v>6747</v>
      </c>
      <c r="X1973" t="s">
        <v>1586</v>
      </c>
      <c r="Y1973" t="s">
        <v>9030</v>
      </c>
      <c r="Z1973" t="s">
        <v>136</v>
      </c>
      <c r="AA1973" t="s">
        <v>164</v>
      </c>
      <c r="AB1973" t="s">
        <v>165</v>
      </c>
      <c r="AC1973" t="s">
        <v>9031</v>
      </c>
      <c r="AD1973" t="s">
        <v>136</v>
      </c>
    </row>
    <row r="1974" spans="1:30">
      <c r="A1974" t="s">
        <v>9032</v>
      </c>
      <c r="B1974" t="s">
        <v>9032</v>
      </c>
      <c r="C1974" s="3">
        <v>4.679059</v>
      </c>
      <c r="D1974" s="3">
        <v>142</v>
      </c>
      <c r="E1974" s="3">
        <v>1.336013</v>
      </c>
      <c r="F1974" s="3">
        <v>36</v>
      </c>
      <c r="G1974" s="3">
        <v>3.210106</v>
      </c>
      <c r="H1974" s="3">
        <v>105</v>
      </c>
      <c r="I1974" s="3">
        <v>20.489832</v>
      </c>
      <c r="J1974" s="3">
        <v>673</v>
      </c>
      <c r="K1974" s="3">
        <v>24.372</v>
      </c>
      <c r="L1974" s="3">
        <v>854</v>
      </c>
      <c r="M1974" s="3">
        <v>12.352609</v>
      </c>
      <c r="N1974">
        <v>391</v>
      </c>
      <c r="O1974" s="16">
        <v>5.61675416346318e-5</v>
      </c>
      <c r="P1974">
        <v>2.02185396371179</v>
      </c>
      <c r="Q1974" t="s">
        <v>157</v>
      </c>
      <c r="R1974" t="s">
        <v>186</v>
      </c>
      <c r="S1974" t="s">
        <v>187</v>
      </c>
      <c r="T1974" t="s">
        <v>9033</v>
      </c>
      <c r="U1974" t="s">
        <v>9034</v>
      </c>
      <c r="V1974" t="s">
        <v>439</v>
      </c>
      <c r="W1974" t="s">
        <v>186</v>
      </c>
      <c r="X1974" t="s">
        <v>187</v>
      </c>
      <c r="Y1974" t="s">
        <v>9035</v>
      </c>
      <c r="Z1974" t="s">
        <v>9036</v>
      </c>
      <c r="AA1974" t="s">
        <v>209</v>
      </c>
      <c r="AB1974" t="s">
        <v>187</v>
      </c>
      <c r="AC1974" t="s">
        <v>9037</v>
      </c>
      <c r="AD1974" t="s">
        <v>9038</v>
      </c>
    </row>
    <row r="1975" spans="1:30">
      <c r="A1975" t="s">
        <v>9039</v>
      </c>
      <c r="B1975" t="s">
        <v>136</v>
      </c>
      <c r="C1975" s="3">
        <v>29.706062</v>
      </c>
      <c r="D1975" s="3">
        <v>296</v>
      </c>
      <c r="E1975" s="3">
        <v>23.339644</v>
      </c>
      <c r="F1975" s="3">
        <v>212</v>
      </c>
      <c r="G1975" s="3">
        <v>30.444821</v>
      </c>
      <c r="H1975" s="3">
        <v>322</v>
      </c>
      <c r="I1975" s="3">
        <v>0</v>
      </c>
      <c r="J1975" s="3">
        <v>0</v>
      </c>
      <c r="K1975" s="3">
        <v>0.056195</v>
      </c>
      <c r="L1975" s="3">
        <v>2</v>
      </c>
      <c r="M1975" s="3">
        <v>0.168619</v>
      </c>
      <c r="N1975">
        <v>3</v>
      </c>
      <c r="O1975" s="16">
        <v>8.49755602366231e-26</v>
      </c>
      <c r="P1975">
        <v>-7.56941526965383</v>
      </c>
      <c r="Q1975" t="s">
        <v>131</v>
      </c>
      <c r="R1975" t="s">
        <v>136</v>
      </c>
      <c r="S1975" t="s">
        <v>136</v>
      </c>
      <c r="T1975" t="s">
        <v>9040</v>
      </c>
      <c r="U1975" t="s">
        <v>9041</v>
      </c>
      <c r="V1975" t="s">
        <v>1179</v>
      </c>
      <c r="W1975" t="s">
        <v>254</v>
      </c>
      <c r="X1975" t="s">
        <v>255</v>
      </c>
      <c r="Y1975" t="s">
        <v>5651</v>
      </c>
      <c r="Z1975" t="s">
        <v>5652</v>
      </c>
      <c r="AA1975" t="s">
        <v>374</v>
      </c>
      <c r="AB1975" t="s">
        <v>367</v>
      </c>
      <c r="AC1975" t="s">
        <v>4843</v>
      </c>
      <c r="AD1975" t="s">
        <v>9042</v>
      </c>
    </row>
    <row r="1976" spans="1:30">
      <c r="A1976" t="s">
        <v>9043</v>
      </c>
      <c r="B1976" t="s">
        <v>9043</v>
      </c>
      <c r="C1976" s="3">
        <v>0.408854</v>
      </c>
      <c r="D1976" s="3">
        <v>31</v>
      </c>
      <c r="E1976" s="3">
        <v>0</v>
      </c>
      <c r="F1976" s="3">
        <v>0</v>
      </c>
      <c r="G1976" s="3">
        <v>0.708602</v>
      </c>
      <c r="H1976" s="3">
        <v>56</v>
      </c>
      <c r="I1976" s="3">
        <v>5.989164</v>
      </c>
      <c r="J1976" s="3">
        <v>478</v>
      </c>
      <c r="K1976" s="3">
        <v>12.145977</v>
      </c>
      <c r="L1976" s="3">
        <v>1035</v>
      </c>
      <c r="M1976" s="3">
        <v>1.92152</v>
      </c>
      <c r="N1976">
        <v>148</v>
      </c>
      <c r="O1976">
        <v>0.00290478145695402</v>
      </c>
      <c r="P1976">
        <v>3.21882668174882</v>
      </c>
      <c r="Q1976" t="s">
        <v>157</v>
      </c>
      <c r="R1976" t="s">
        <v>136</v>
      </c>
      <c r="T1976" t="s">
        <v>9044</v>
      </c>
      <c r="U1976" t="s">
        <v>9045</v>
      </c>
      <c r="V1976" t="s">
        <v>264</v>
      </c>
      <c r="W1976" t="s">
        <v>136</v>
      </c>
      <c r="X1976" t="s">
        <v>136</v>
      </c>
      <c r="Y1976" t="s">
        <v>265</v>
      </c>
      <c r="Z1976" t="s">
        <v>3163</v>
      </c>
      <c r="AA1976" t="s">
        <v>83</v>
      </c>
      <c r="AB1976" t="s">
        <v>191</v>
      </c>
      <c r="AC1976" t="s">
        <v>9046</v>
      </c>
      <c r="AD1976" t="s">
        <v>9047</v>
      </c>
    </row>
    <row r="1977" spans="1:30">
      <c r="A1977" t="s">
        <v>9048</v>
      </c>
      <c r="B1977" t="s">
        <v>9048</v>
      </c>
      <c r="C1977" s="3">
        <v>76.956413</v>
      </c>
      <c r="D1977" s="3">
        <v>1823</v>
      </c>
      <c r="E1977" s="3">
        <v>271.005432</v>
      </c>
      <c r="F1977" s="3">
        <v>5685</v>
      </c>
      <c r="G1977" s="3">
        <v>93.434036</v>
      </c>
      <c r="H1977" s="3">
        <v>2373</v>
      </c>
      <c r="I1977" s="3">
        <v>9.504086</v>
      </c>
      <c r="J1977" s="3">
        <v>245</v>
      </c>
      <c r="K1977" s="3">
        <v>16.184166</v>
      </c>
      <c r="L1977" s="3">
        <v>444</v>
      </c>
      <c r="M1977" s="3">
        <v>17.870695</v>
      </c>
      <c r="N1977">
        <v>442</v>
      </c>
      <c r="O1977" s="16">
        <v>3.53451600219859e-7</v>
      </c>
      <c r="P1977">
        <v>-3.97383591166843</v>
      </c>
      <c r="Q1977" t="s">
        <v>131</v>
      </c>
      <c r="R1977" t="s">
        <v>218</v>
      </c>
      <c r="S1977" t="s">
        <v>219</v>
      </c>
      <c r="T1977" t="s">
        <v>136</v>
      </c>
      <c r="U1977" t="s">
        <v>9049</v>
      </c>
      <c r="V1977" t="s">
        <v>1010</v>
      </c>
      <c r="W1977" t="s">
        <v>136</v>
      </c>
      <c r="X1977" t="s">
        <v>136</v>
      </c>
      <c r="Y1977" t="s">
        <v>679</v>
      </c>
      <c r="Z1977" t="s">
        <v>1011</v>
      </c>
      <c r="AA1977" t="s">
        <v>164</v>
      </c>
      <c r="AB1977" t="s">
        <v>165</v>
      </c>
      <c r="AC1977" t="s">
        <v>9050</v>
      </c>
      <c r="AD1977" t="s">
        <v>136</v>
      </c>
    </row>
    <row r="1978" spans="1:30">
      <c r="A1978" t="s">
        <v>9051</v>
      </c>
      <c r="B1978" t="s">
        <v>9051</v>
      </c>
      <c r="C1978" s="3">
        <v>0.116883</v>
      </c>
      <c r="D1978" s="3">
        <v>4</v>
      </c>
      <c r="E1978" s="3">
        <v>0.056549</v>
      </c>
      <c r="F1978" s="3">
        <v>2</v>
      </c>
      <c r="G1978" s="3">
        <v>0</v>
      </c>
      <c r="H1978" s="3">
        <v>0</v>
      </c>
      <c r="I1978" s="3">
        <v>3.779226</v>
      </c>
      <c r="J1978" s="3">
        <v>123</v>
      </c>
      <c r="K1978" s="3">
        <v>31.597912</v>
      </c>
      <c r="L1978" s="3">
        <v>1096</v>
      </c>
      <c r="M1978" s="3">
        <v>2.17197</v>
      </c>
      <c r="N1978">
        <v>68</v>
      </c>
      <c r="O1978" s="16">
        <v>3.70494236968499e-7</v>
      </c>
      <c r="P1978">
        <v>5.66044449068033</v>
      </c>
      <c r="Q1978" t="s">
        <v>157</v>
      </c>
      <c r="R1978" t="s">
        <v>136</v>
      </c>
      <c r="S1978" t="s">
        <v>136</v>
      </c>
      <c r="T1978" t="s">
        <v>9052</v>
      </c>
      <c r="U1978" t="s">
        <v>9053</v>
      </c>
      <c r="V1978" t="s">
        <v>755</v>
      </c>
      <c r="W1978" t="s">
        <v>136</v>
      </c>
      <c r="X1978" t="s">
        <v>136</v>
      </c>
      <c r="Y1978" t="s">
        <v>770</v>
      </c>
      <c r="Z1978" t="s">
        <v>771</v>
      </c>
      <c r="AA1978" t="s">
        <v>141</v>
      </c>
      <c r="AB1978" t="s">
        <v>142</v>
      </c>
      <c r="AC1978" t="s">
        <v>9054</v>
      </c>
      <c r="AD1978" t="s">
        <v>7173</v>
      </c>
    </row>
    <row r="1979" spans="1:30">
      <c r="A1979" t="s">
        <v>9055</v>
      </c>
      <c r="B1979" t="s">
        <v>9055</v>
      </c>
      <c r="C1979" s="3">
        <v>68.897202</v>
      </c>
      <c r="D1979" s="3">
        <v>3927</v>
      </c>
      <c r="E1979" s="3">
        <v>204.79541</v>
      </c>
      <c r="F1979" s="3">
        <v>10339</v>
      </c>
      <c r="G1979" s="3">
        <v>103.693336</v>
      </c>
      <c r="H1979" s="3">
        <v>6337</v>
      </c>
      <c r="I1979" s="3">
        <v>16.846491</v>
      </c>
      <c r="J1979" s="3">
        <v>1042</v>
      </c>
      <c r="K1979" s="3">
        <v>29.30732</v>
      </c>
      <c r="L1979" s="3">
        <v>1935</v>
      </c>
      <c r="M1979" s="3">
        <v>41.218166</v>
      </c>
      <c r="N1979">
        <v>2453</v>
      </c>
      <c r="O1979">
        <v>0.000222082881642524</v>
      </c>
      <c r="P1979">
        <v>-2.80007815180835</v>
      </c>
      <c r="Q1979" t="s">
        <v>131</v>
      </c>
      <c r="R1979" t="s">
        <v>136</v>
      </c>
      <c r="S1979" t="s">
        <v>136</v>
      </c>
      <c r="T1979" t="s">
        <v>234</v>
      </c>
      <c r="U1979" t="s">
        <v>136</v>
      </c>
      <c r="V1979" t="s">
        <v>136</v>
      </c>
      <c r="W1979" t="s">
        <v>190</v>
      </c>
      <c r="X1979" t="s">
        <v>191</v>
      </c>
      <c r="Y1979" t="s">
        <v>596</v>
      </c>
      <c r="Z1979" t="s">
        <v>7158</v>
      </c>
      <c r="AA1979" t="s">
        <v>164</v>
      </c>
      <c r="AB1979" t="s">
        <v>165</v>
      </c>
      <c r="AC1979" t="s">
        <v>9056</v>
      </c>
      <c r="AD1979" t="s">
        <v>239</v>
      </c>
    </row>
    <row r="1980" spans="1:30">
      <c r="A1980" t="s">
        <v>9057</v>
      </c>
      <c r="B1980" t="s">
        <v>9057</v>
      </c>
      <c r="C1980" s="3">
        <v>0</v>
      </c>
      <c r="D1980" s="3">
        <v>0</v>
      </c>
      <c r="E1980" s="3">
        <v>0</v>
      </c>
      <c r="F1980" s="3">
        <v>0</v>
      </c>
      <c r="G1980" s="3">
        <v>0</v>
      </c>
      <c r="H1980" s="3">
        <v>0</v>
      </c>
      <c r="I1980" s="3">
        <v>1.33055</v>
      </c>
      <c r="J1980" s="3">
        <v>116</v>
      </c>
      <c r="K1980" s="3">
        <v>1.279823</v>
      </c>
      <c r="L1980" s="3">
        <v>119</v>
      </c>
      <c r="M1980" s="3">
        <v>0.874173</v>
      </c>
      <c r="N1980">
        <v>73</v>
      </c>
      <c r="O1980" s="16">
        <v>1.9204957382973e-8</v>
      </c>
      <c r="P1980">
        <v>6.73465798718185</v>
      </c>
      <c r="Q1980" t="s">
        <v>157</v>
      </c>
      <c r="R1980" t="s">
        <v>136</v>
      </c>
      <c r="S1980" t="s">
        <v>136</v>
      </c>
      <c r="T1980" t="s">
        <v>9058</v>
      </c>
      <c r="U1980" t="s">
        <v>136</v>
      </c>
      <c r="V1980" t="s">
        <v>136</v>
      </c>
      <c r="W1980" t="s">
        <v>136</v>
      </c>
      <c r="X1980" t="s">
        <v>136</v>
      </c>
      <c r="Y1980" t="s">
        <v>136</v>
      </c>
      <c r="Z1980" t="s">
        <v>9059</v>
      </c>
      <c r="AA1980" t="s">
        <v>164</v>
      </c>
      <c r="AB1980" t="s">
        <v>165</v>
      </c>
      <c r="AC1980" t="s">
        <v>9060</v>
      </c>
      <c r="AD1980" t="s">
        <v>9061</v>
      </c>
    </row>
    <row r="1981" spans="1:30">
      <c r="A1981" t="s">
        <v>9062</v>
      </c>
      <c r="B1981" t="s">
        <v>9062</v>
      </c>
      <c r="C1981" s="3">
        <v>0</v>
      </c>
      <c r="D1981" s="3">
        <v>0</v>
      </c>
      <c r="E1981" s="3">
        <v>0</v>
      </c>
      <c r="F1981" s="3">
        <v>0</v>
      </c>
      <c r="G1981" s="3">
        <v>0</v>
      </c>
      <c r="H1981" s="3">
        <v>0</v>
      </c>
      <c r="I1981" s="3">
        <v>0.866216</v>
      </c>
      <c r="J1981" s="3">
        <v>110</v>
      </c>
      <c r="K1981" s="3">
        <v>1.779009</v>
      </c>
      <c r="L1981" s="3">
        <v>241</v>
      </c>
      <c r="M1981" s="3">
        <v>0.313751</v>
      </c>
      <c r="N1981">
        <v>39</v>
      </c>
      <c r="O1981" s="16">
        <v>6.2611438798702e-8</v>
      </c>
      <c r="P1981">
        <v>6.7002575818662</v>
      </c>
      <c r="Q1981" t="s">
        <v>157</v>
      </c>
      <c r="R1981" t="s">
        <v>136</v>
      </c>
      <c r="S1981" t="s">
        <v>136</v>
      </c>
      <c r="T1981" t="s">
        <v>460</v>
      </c>
      <c r="U1981" t="s">
        <v>136</v>
      </c>
      <c r="V1981" t="s">
        <v>136</v>
      </c>
      <c r="W1981" t="s">
        <v>136</v>
      </c>
      <c r="X1981" t="s">
        <v>136</v>
      </c>
      <c r="Y1981" t="s">
        <v>2099</v>
      </c>
      <c r="Z1981" t="s">
        <v>9063</v>
      </c>
      <c r="AA1981" t="s">
        <v>164</v>
      </c>
      <c r="AB1981" t="s">
        <v>165</v>
      </c>
      <c r="AC1981" t="s">
        <v>9064</v>
      </c>
      <c r="AD1981" t="s">
        <v>281</v>
      </c>
    </row>
    <row r="1982" spans="1:30">
      <c r="A1982" t="s">
        <v>9065</v>
      </c>
      <c r="B1982" t="s">
        <v>9065</v>
      </c>
      <c r="C1982" s="3">
        <v>0.183632</v>
      </c>
      <c r="D1982" s="3">
        <v>11</v>
      </c>
      <c r="E1982" s="3">
        <v>0</v>
      </c>
      <c r="F1982" s="3">
        <v>0</v>
      </c>
      <c r="G1982" s="3">
        <v>0</v>
      </c>
      <c r="H1982" s="3">
        <v>0</v>
      </c>
      <c r="I1982" s="3">
        <v>7.16518</v>
      </c>
      <c r="J1982" s="3">
        <v>437</v>
      </c>
      <c r="K1982" s="3">
        <v>4.944818</v>
      </c>
      <c r="L1982" s="3">
        <v>322</v>
      </c>
      <c r="M1982" s="3">
        <v>6.655535</v>
      </c>
      <c r="N1982">
        <v>391</v>
      </c>
      <c r="O1982" s="16">
        <v>1.07653006650205e-8</v>
      </c>
      <c r="P1982">
        <v>5.42679091754415</v>
      </c>
      <c r="Q1982" t="s">
        <v>157</v>
      </c>
      <c r="R1982" t="s">
        <v>186</v>
      </c>
      <c r="S1982" t="s">
        <v>187</v>
      </c>
      <c r="T1982" t="s">
        <v>9066</v>
      </c>
      <c r="U1982" t="s">
        <v>9067</v>
      </c>
      <c r="V1982" t="s">
        <v>386</v>
      </c>
      <c r="W1982" t="s">
        <v>186</v>
      </c>
      <c r="X1982" t="s">
        <v>187</v>
      </c>
      <c r="Y1982" t="s">
        <v>4010</v>
      </c>
      <c r="Z1982" t="s">
        <v>9068</v>
      </c>
      <c r="AA1982" t="s">
        <v>209</v>
      </c>
      <c r="AB1982" t="s">
        <v>187</v>
      </c>
      <c r="AC1982" t="s">
        <v>9069</v>
      </c>
      <c r="AD1982" t="s">
        <v>9070</v>
      </c>
    </row>
    <row r="1983" spans="1:30">
      <c r="A1983" t="s">
        <v>9071</v>
      </c>
      <c r="B1983" t="s">
        <v>9071</v>
      </c>
      <c r="C1983" s="3">
        <v>0.38528</v>
      </c>
      <c r="D1983" s="3">
        <v>20</v>
      </c>
      <c r="E1983" s="3">
        <v>0.060615</v>
      </c>
      <c r="F1983" s="3">
        <v>3</v>
      </c>
      <c r="G1983" s="3">
        <v>0.65202</v>
      </c>
      <c r="H1983" s="3">
        <v>36</v>
      </c>
      <c r="I1983" s="3">
        <v>4.167963</v>
      </c>
      <c r="J1983" s="3">
        <v>228</v>
      </c>
      <c r="K1983" s="3">
        <v>4.794208</v>
      </c>
      <c r="L1983" s="3">
        <v>280</v>
      </c>
      <c r="M1983" s="3">
        <v>2.021229</v>
      </c>
      <c r="N1983">
        <v>107</v>
      </c>
      <c r="O1983">
        <v>0.000628194857591772</v>
      </c>
      <c r="P1983">
        <v>2.5927427722518</v>
      </c>
      <c r="Q1983" t="s">
        <v>157</v>
      </c>
      <c r="R1983" t="s">
        <v>190</v>
      </c>
      <c r="S1983" t="s">
        <v>191</v>
      </c>
      <c r="T1983" t="s">
        <v>4649</v>
      </c>
      <c r="U1983" t="s">
        <v>136</v>
      </c>
      <c r="V1983" t="s">
        <v>136</v>
      </c>
      <c r="W1983" t="s">
        <v>136</v>
      </c>
      <c r="X1983" t="s">
        <v>136</v>
      </c>
      <c r="Y1983" t="s">
        <v>764</v>
      </c>
      <c r="Z1983" t="s">
        <v>136</v>
      </c>
      <c r="AA1983" t="s">
        <v>164</v>
      </c>
      <c r="AB1983" t="s">
        <v>165</v>
      </c>
      <c r="AC1983" t="s">
        <v>9072</v>
      </c>
      <c r="AD1983" t="s">
        <v>144</v>
      </c>
    </row>
    <row r="1984" spans="1:30">
      <c r="A1984" t="s">
        <v>9073</v>
      </c>
      <c r="B1984" t="s">
        <v>9073</v>
      </c>
      <c r="C1984" s="3">
        <v>7.337137</v>
      </c>
      <c r="D1984" s="3">
        <v>306</v>
      </c>
      <c r="E1984" s="3">
        <v>5.473826</v>
      </c>
      <c r="F1984" s="3">
        <v>202</v>
      </c>
      <c r="G1984" s="3">
        <v>5.913137</v>
      </c>
      <c r="H1984" s="3">
        <v>265</v>
      </c>
      <c r="I1984" s="3">
        <v>1.900587</v>
      </c>
      <c r="J1984" s="3">
        <v>86</v>
      </c>
      <c r="K1984" s="3">
        <v>0.563376</v>
      </c>
      <c r="L1984" s="3">
        <v>28</v>
      </c>
      <c r="M1984" s="3">
        <v>1.778295</v>
      </c>
      <c r="N1984">
        <v>78</v>
      </c>
      <c r="O1984" s="16">
        <v>6.02955143006099e-6</v>
      </c>
      <c r="P1984">
        <v>-2.71289144145044</v>
      </c>
      <c r="Q1984" t="s">
        <v>131</v>
      </c>
      <c r="R1984" t="s">
        <v>254</v>
      </c>
      <c r="S1984" t="s">
        <v>255</v>
      </c>
      <c r="T1984" t="s">
        <v>9074</v>
      </c>
      <c r="U1984" t="s">
        <v>136</v>
      </c>
      <c r="V1984" t="s">
        <v>136</v>
      </c>
      <c r="W1984" t="s">
        <v>594</v>
      </c>
      <c r="X1984" t="s">
        <v>165</v>
      </c>
      <c r="Y1984" t="s">
        <v>9075</v>
      </c>
      <c r="Z1984" t="s">
        <v>136</v>
      </c>
      <c r="AA1984" t="s">
        <v>164</v>
      </c>
      <c r="AB1984" t="s">
        <v>165</v>
      </c>
      <c r="AC1984" t="s">
        <v>9076</v>
      </c>
      <c r="AD1984" t="s">
        <v>9077</v>
      </c>
    </row>
    <row r="1985" spans="1:30">
      <c r="A1985" t="s">
        <v>9078</v>
      </c>
      <c r="B1985" t="s">
        <v>9078</v>
      </c>
      <c r="C1985" s="3">
        <v>6.979307</v>
      </c>
      <c r="D1985" s="3">
        <v>200</v>
      </c>
      <c r="E1985" s="3">
        <v>1.96418</v>
      </c>
      <c r="F1985" s="3">
        <v>50</v>
      </c>
      <c r="G1985" s="3">
        <v>2.440805</v>
      </c>
      <c r="H1985" s="3">
        <v>75</v>
      </c>
      <c r="I1985" s="3">
        <v>29.702242</v>
      </c>
      <c r="J1985" s="3">
        <v>921</v>
      </c>
      <c r="K1985" s="3">
        <v>22.79406</v>
      </c>
      <c r="L1985" s="3">
        <v>755</v>
      </c>
      <c r="M1985" s="3">
        <v>21.066851</v>
      </c>
      <c r="N1985">
        <v>629</v>
      </c>
      <c r="O1985" s="16">
        <v>8.72737168140055e-5</v>
      </c>
      <c r="P1985">
        <v>2.06306966058851</v>
      </c>
      <c r="Q1985" t="s">
        <v>157</v>
      </c>
      <c r="R1985" t="s">
        <v>170</v>
      </c>
      <c r="S1985" t="s">
        <v>171</v>
      </c>
      <c r="T1985" t="s">
        <v>2754</v>
      </c>
      <c r="U1985" t="s">
        <v>136</v>
      </c>
      <c r="V1985" t="s">
        <v>136</v>
      </c>
      <c r="W1985" t="s">
        <v>190</v>
      </c>
      <c r="X1985" t="s">
        <v>191</v>
      </c>
      <c r="Y1985" t="s">
        <v>670</v>
      </c>
      <c r="Z1985" t="s">
        <v>671</v>
      </c>
      <c r="AA1985" t="s">
        <v>164</v>
      </c>
      <c r="AB1985" t="s">
        <v>165</v>
      </c>
      <c r="AC1985" t="s">
        <v>2757</v>
      </c>
      <c r="AD1985" t="s">
        <v>2758</v>
      </c>
    </row>
    <row r="1986" spans="1:30">
      <c r="A1986" t="s">
        <v>9079</v>
      </c>
      <c r="B1986" t="s">
        <v>9079</v>
      </c>
      <c r="C1986" s="3">
        <v>14.742505</v>
      </c>
      <c r="D1986" s="3">
        <v>645</v>
      </c>
      <c r="E1986" s="3">
        <v>86.931038</v>
      </c>
      <c r="F1986" s="3">
        <v>3367</v>
      </c>
      <c r="G1986" s="3">
        <v>33.149807</v>
      </c>
      <c r="H1986" s="3">
        <v>1554</v>
      </c>
      <c r="I1986" s="3">
        <v>4.208652</v>
      </c>
      <c r="J1986" s="3">
        <v>200</v>
      </c>
      <c r="K1986" s="3">
        <v>10.917707</v>
      </c>
      <c r="L1986" s="3">
        <v>553</v>
      </c>
      <c r="M1986" s="3">
        <v>15.031059</v>
      </c>
      <c r="N1986">
        <v>687</v>
      </c>
      <c r="O1986">
        <v>0.00196491415691147</v>
      </c>
      <c r="P1986">
        <v>-2.82326869263918</v>
      </c>
      <c r="Q1986" t="s">
        <v>131</v>
      </c>
      <c r="R1986" t="s">
        <v>1086</v>
      </c>
      <c r="S1986" t="s">
        <v>1087</v>
      </c>
      <c r="T1986" t="s">
        <v>1779</v>
      </c>
      <c r="U1986" t="s">
        <v>9080</v>
      </c>
      <c r="V1986" t="s">
        <v>136</v>
      </c>
      <c r="W1986" t="s">
        <v>371</v>
      </c>
      <c r="X1986" t="s">
        <v>293</v>
      </c>
      <c r="Y1986" t="s">
        <v>1091</v>
      </c>
      <c r="Z1986" t="s">
        <v>1781</v>
      </c>
      <c r="AA1986" t="s">
        <v>292</v>
      </c>
      <c r="AB1986" t="s">
        <v>293</v>
      </c>
      <c r="AC1986" t="s">
        <v>313</v>
      </c>
      <c r="AD1986" t="s">
        <v>1782</v>
      </c>
    </row>
    <row r="1987" spans="1:30">
      <c r="A1987" t="s">
        <v>9081</v>
      </c>
      <c r="B1987" t="s">
        <v>9081</v>
      </c>
      <c r="C1987" s="3">
        <v>17.92738</v>
      </c>
      <c r="D1987" s="3">
        <v>628</v>
      </c>
      <c r="E1987" s="3">
        <v>56.292591</v>
      </c>
      <c r="F1987" s="3">
        <v>1746</v>
      </c>
      <c r="G1987" s="3">
        <v>22.102724</v>
      </c>
      <c r="H1987" s="3">
        <v>830</v>
      </c>
      <c r="I1987" s="3">
        <v>1.824456</v>
      </c>
      <c r="J1987" s="3">
        <v>70</v>
      </c>
      <c r="K1987" s="3">
        <v>7.543911</v>
      </c>
      <c r="L1987" s="3">
        <v>306</v>
      </c>
      <c r="M1987" s="3">
        <v>8.157149</v>
      </c>
      <c r="N1987">
        <v>299</v>
      </c>
      <c r="O1987">
        <v>0.000391932917113874</v>
      </c>
      <c r="P1987">
        <v>-3.07006230297609</v>
      </c>
      <c r="Q1987" t="s">
        <v>131</v>
      </c>
      <c r="R1987" t="s">
        <v>136</v>
      </c>
      <c r="S1987" t="s">
        <v>136</v>
      </c>
      <c r="T1987" t="s">
        <v>243</v>
      </c>
      <c r="U1987" t="s">
        <v>9082</v>
      </c>
      <c r="V1987" t="s">
        <v>329</v>
      </c>
      <c r="W1987" t="s">
        <v>136</v>
      </c>
      <c r="X1987" t="s">
        <v>136</v>
      </c>
      <c r="Y1987" t="s">
        <v>711</v>
      </c>
      <c r="Z1987" t="s">
        <v>9083</v>
      </c>
      <c r="AA1987" t="s">
        <v>164</v>
      </c>
      <c r="AB1987" t="s">
        <v>165</v>
      </c>
      <c r="AC1987" t="s">
        <v>175</v>
      </c>
      <c r="AD1987" t="s">
        <v>250</v>
      </c>
    </row>
    <row r="1988" spans="1:30">
      <c r="A1988" t="s">
        <v>9084</v>
      </c>
      <c r="B1988" t="s">
        <v>9084</v>
      </c>
      <c r="C1988" s="3">
        <v>9.201884</v>
      </c>
      <c r="D1988" s="3">
        <v>288</v>
      </c>
      <c r="E1988" s="3">
        <v>5.884953</v>
      </c>
      <c r="F1988" s="3">
        <v>163</v>
      </c>
      <c r="G1988" s="3">
        <v>5.261267</v>
      </c>
      <c r="H1988" s="3">
        <v>177</v>
      </c>
      <c r="I1988" s="3">
        <v>1.432823</v>
      </c>
      <c r="J1988" s="3">
        <v>49</v>
      </c>
      <c r="K1988" s="3">
        <v>0.345405</v>
      </c>
      <c r="L1988" s="3">
        <v>13</v>
      </c>
      <c r="M1988" s="3">
        <v>1.61046</v>
      </c>
      <c r="N1988">
        <v>53</v>
      </c>
      <c r="O1988" s="16">
        <v>6.81840294916643e-6</v>
      </c>
      <c r="P1988">
        <v>-3.0802721200773</v>
      </c>
      <c r="Q1988" t="s">
        <v>131</v>
      </c>
      <c r="R1988" t="s">
        <v>136</v>
      </c>
      <c r="S1988" t="s">
        <v>136</v>
      </c>
      <c r="T1988" t="s">
        <v>2051</v>
      </c>
      <c r="U1988" t="s">
        <v>9085</v>
      </c>
      <c r="V1988" t="s">
        <v>2053</v>
      </c>
      <c r="W1988" t="s">
        <v>2054</v>
      </c>
      <c r="X1988" t="s">
        <v>2055</v>
      </c>
      <c r="Y1988" t="s">
        <v>2056</v>
      </c>
      <c r="Z1988" t="s">
        <v>9086</v>
      </c>
      <c r="AA1988" t="s">
        <v>164</v>
      </c>
      <c r="AB1988" t="s">
        <v>165</v>
      </c>
      <c r="AC1988" t="s">
        <v>313</v>
      </c>
      <c r="AD1988" t="s">
        <v>144</v>
      </c>
    </row>
    <row r="1989" spans="1:30">
      <c r="A1989" t="s">
        <v>9087</v>
      </c>
      <c r="B1989" t="s">
        <v>9087</v>
      </c>
      <c r="C1989" s="3">
        <v>119.831734</v>
      </c>
      <c r="D1989" s="3">
        <v>5123</v>
      </c>
      <c r="E1989" s="3">
        <v>699.198486</v>
      </c>
      <c r="F1989" s="3">
        <v>26479</v>
      </c>
      <c r="G1989" s="3">
        <v>112.764374</v>
      </c>
      <c r="H1989" s="3">
        <v>5169</v>
      </c>
      <c r="I1989" s="3">
        <v>42.336876</v>
      </c>
      <c r="J1989" s="3">
        <v>1963</v>
      </c>
      <c r="K1989" s="3">
        <v>34.408855</v>
      </c>
      <c r="L1989" s="3">
        <v>1704</v>
      </c>
      <c r="M1989" s="3">
        <v>95.670616</v>
      </c>
      <c r="N1989">
        <v>4271</v>
      </c>
      <c r="O1989">
        <v>0.00123027279648198</v>
      </c>
      <c r="P1989">
        <v>-3.10687263501587</v>
      </c>
      <c r="Q1989" t="s">
        <v>131</v>
      </c>
      <c r="R1989" t="s">
        <v>213</v>
      </c>
      <c r="S1989" t="s">
        <v>214</v>
      </c>
      <c r="T1989" t="s">
        <v>136</v>
      </c>
      <c r="U1989" t="s">
        <v>9088</v>
      </c>
      <c r="V1989" t="s">
        <v>1578</v>
      </c>
      <c r="W1989" t="s">
        <v>254</v>
      </c>
      <c r="X1989" t="s">
        <v>255</v>
      </c>
      <c r="Y1989" t="s">
        <v>220</v>
      </c>
      <c r="Z1989" t="s">
        <v>1598</v>
      </c>
      <c r="AA1989" t="s">
        <v>164</v>
      </c>
      <c r="AB1989" t="s">
        <v>165</v>
      </c>
      <c r="AC1989" t="s">
        <v>9089</v>
      </c>
      <c r="AD1989" t="s">
        <v>136</v>
      </c>
    </row>
    <row r="1990" spans="1:30">
      <c r="A1990" t="s">
        <v>9090</v>
      </c>
      <c r="B1990" t="s">
        <v>9090</v>
      </c>
      <c r="C1990" s="3">
        <v>0.279672</v>
      </c>
      <c r="D1990" s="3">
        <v>14</v>
      </c>
      <c r="E1990" s="3">
        <v>0.299811</v>
      </c>
      <c r="F1990" s="3">
        <v>14</v>
      </c>
      <c r="G1990" s="3">
        <v>0.16797</v>
      </c>
      <c r="H1990" s="3">
        <v>9</v>
      </c>
      <c r="I1990" s="3">
        <v>4.312386</v>
      </c>
      <c r="J1990" s="3">
        <v>233</v>
      </c>
      <c r="K1990" s="3">
        <v>12.916032</v>
      </c>
      <c r="L1990" s="3">
        <v>744</v>
      </c>
      <c r="M1990" s="3">
        <v>3.932591</v>
      </c>
      <c r="N1990">
        <v>204</v>
      </c>
      <c r="O1990" s="16">
        <v>5.38600771019628e-7</v>
      </c>
      <c r="P1990">
        <v>3.7879931005584</v>
      </c>
      <c r="Q1990" t="s">
        <v>157</v>
      </c>
      <c r="R1990" t="s">
        <v>136</v>
      </c>
      <c r="S1990" t="s">
        <v>136</v>
      </c>
      <c r="T1990" t="s">
        <v>136</v>
      </c>
      <c r="U1990" t="s">
        <v>136</v>
      </c>
      <c r="V1990" t="s">
        <v>136</v>
      </c>
      <c r="W1990" t="s">
        <v>136</v>
      </c>
      <c r="X1990" t="s">
        <v>136</v>
      </c>
      <c r="Y1990" t="s">
        <v>136</v>
      </c>
      <c r="Z1990" t="s">
        <v>136</v>
      </c>
      <c r="AA1990" t="s">
        <v>164</v>
      </c>
      <c r="AB1990" t="s">
        <v>165</v>
      </c>
      <c r="AC1990" t="s">
        <v>9091</v>
      </c>
      <c r="AD1990" t="s">
        <v>136</v>
      </c>
    </row>
    <row r="1991" spans="1:30">
      <c r="A1991" t="s">
        <v>9092</v>
      </c>
      <c r="B1991" t="s">
        <v>9092</v>
      </c>
      <c r="C1991" s="3">
        <v>0.911698</v>
      </c>
      <c r="D1991" s="3">
        <v>26</v>
      </c>
      <c r="E1991" s="3">
        <v>0.194776</v>
      </c>
      <c r="F1991" s="3">
        <v>5</v>
      </c>
      <c r="G1991" s="3">
        <v>1.076919</v>
      </c>
      <c r="H1991" s="3">
        <v>33</v>
      </c>
      <c r="I1991" s="3">
        <v>24.081282</v>
      </c>
      <c r="J1991" s="3">
        <v>744</v>
      </c>
      <c r="K1991" s="3">
        <v>53.267262</v>
      </c>
      <c r="L1991" s="3">
        <v>1758</v>
      </c>
      <c r="M1991" s="3">
        <v>7.256755</v>
      </c>
      <c r="N1991">
        <v>216</v>
      </c>
      <c r="O1991" s="16">
        <v>3.22599224032075e-8</v>
      </c>
      <c r="P1991">
        <v>4.39896606801002</v>
      </c>
      <c r="Q1991" t="s">
        <v>157</v>
      </c>
      <c r="R1991" t="s">
        <v>136</v>
      </c>
      <c r="S1991" t="s">
        <v>136</v>
      </c>
      <c r="T1991" t="s">
        <v>5295</v>
      </c>
      <c r="U1991" t="s">
        <v>9093</v>
      </c>
      <c r="V1991" t="s">
        <v>763</v>
      </c>
      <c r="W1991" t="s">
        <v>136</v>
      </c>
      <c r="X1991" t="s">
        <v>136</v>
      </c>
      <c r="Y1991" t="s">
        <v>5297</v>
      </c>
      <c r="Z1991" t="s">
        <v>9094</v>
      </c>
      <c r="AA1991" t="s">
        <v>141</v>
      </c>
      <c r="AB1991" t="s">
        <v>142</v>
      </c>
      <c r="AC1991" t="s">
        <v>9095</v>
      </c>
      <c r="AD1991" t="s">
        <v>5300</v>
      </c>
    </row>
    <row r="1992" spans="1:30">
      <c r="A1992" t="s">
        <v>9096</v>
      </c>
      <c r="B1992" t="s">
        <v>9096</v>
      </c>
      <c r="C1992" s="3">
        <v>35.428665</v>
      </c>
      <c r="D1992" s="3">
        <v>347</v>
      </c>
      <c r="E1992" s="3">
        <v>77.633514</v>
      </c>
      <c r="F1992" s="3">
        <v>672</v>
      </c>
      <c r="G1992" s="3">
        <v>24.371325</v>
      </c>
      <c r="H1992" s="3">
        <v>256</v>
      </c>
      <c r="I1992" s="3">
        <v>4.883518</v>
      </c>
      <c r="J1992" s="3">
        <v>52</v>
      </c>
      <c r="K1992" s="3">
        <v>20.568375</v>
      </c>
      <c r="L1992" s="3">
        <v>233</v>
      </c>
      <c r="M1992" s="3">
        <v>6.636652</v>
      </c>
      <c r="N1992">
        <v>68</v>
      </c>
      <c r="O1992">
        <v>0.00171902594397558</v>
      </c>
      <c r="P1992">
        <v>-2.73593802955657</v>
      </c>
      <c r="Q1992" t="s">
        <v>131</v>
      </c>
      <c r="R1992" t="s">
        <v>136</v>
      </c>
      <c r="S1992" t="s">
        <v>136</v>
      </c>
      <c r="T1992" t="s">
        <v>6349</v>
      </c>
      <c r="U1992" t="s">
        <v>9097</v>
      </c>
      <c r="V1992" t="s">
        <v>136</v>
      </c>
      <c r="W1992" t="s">
        <v>170</v>
      </c>
      <c r="X1992" t="s">
        <v>171</v>
      </c>
      <c r="Y1992" t="s">
        <v>6351</v>
      </c>
      <c r="Z1992" t="s">
        <v>9098</v>
      </c>
      <c r="AA1992" t="s">
        <v>174</v>
      </c>
      <c r="AB1992" t="s">
        <v>171</v>
      </c>
      <c r="AC1992" t="s">
        <v>9099</v>
      </c>
      <c r="AD1992" t="s">
        <v>6354</v>
      </c>
    </row>
    <row r="1993" spans="1:30">
      <c r="A1993" t="s">
        <v>9100</v>
      </c>
      <c r="B1993" t="s">
        <v>9100</v>
      </c>
      <c r="C1993" s="3">
        <v>0.218569</v>
      </c>
      <c r="D1993" s="3">
        <v>10</v>
      </c>
      <c r="E1993" s="3">
        <v>0</v>
      </c>
      <c r="F1993" s="3">
        <v>0</v>
      </c>
      <c r="G1993" s="3">
        <v>0.11295</v>
      </c>
      <c r="H1993" s="3">
        <v>5</v>
      </c>
      <c r="I1993" s="3">
        <v>4.735373</v>
      </c>
      <c r="J1993" s="3">
        <v>212</v>
      </c>
      <c r="K1993" s="3">
        <v>4.620848</v>
      </c>
      <c r="L1993" s="3">
        <v>221</v>
      </c>
      <c r="M1993" s="3">
        <v>1.644581</v>
      </c>
      <c r="N1993">
        <v>71</v>
      </c>
      <c r="O1993" s="16">
        <v>2.55147207430004e-6</v>
      </c>
      <c r="P1993">
        <v>4.05667022539242</v>
      </c>
      <c r="Q1993" t="s">
        <v>157</v>
      </c>
      <c r="R1993" t="s">
        <v>136</v>
      </c>
      <c r="S1993" t="s">
        <v>136</v>
      </c>
      <c r="T1993" t="s">
        <v>460</v>
      </c>
      <c r="U1993" t="s">
        <v>9101</v>
      </c>
      <c r="V1993" t="s">
        <v>136</v>
      </c>
      <c r="W1993" t="s">
        <v>4499</v>
      </c>
      <c r="X1993" t="s">
        <v>4500</v>
      </c>
      <c r="Y1993" t="s">
        <v>1583</v>
      </c>
      <c r="Z1993" t="s">
        <v>9102</v>
      </c>
      <c r="AA1993" t="s">
        <v>164</v>
      </c>
      <c r="AB1993" t="s">
        <v>165</v>
      </c>
      <c r="AC1993" t="s">
        <v>313</v>
      </c>
      <c r="AD1993" t="s">
        <v>281</v>
      </c>
    </row>
    <row r="1994" spans="1:30">
      <c r="A1994" t="s">
        <v>9103</v>
      </c>
      <c r="B1994" t="s">
        <v>9103</v>
      </c>
      <c r="C1994" s="3">
        <v>1.092386</v>
      </c>
      <c r="D1994" s="3">
        <v>35</v>
      </c>
      <c r="E1994" s="3">
        <v>0.995912</v>
      </c>
      <c r="F1994" s="3">
        <v>28</v>
      </c>
      <c r="G1994" s="3">
        <v>2.588634</v>
      </c>
      <c r="H1994" s="3">
        <v>88</v>
      </c>
      <c r="I1994" s="3">
        <v>0</v>
      </c>
      <c r="J1994" s="3">
        <v>0</v>
      </c>
      <c r="K1994" s="3">
        <v>0.300036</v>
      </c>
      <c r="L1994" s="3">
        <v>11</v>
      </c>
      <c r="M1994" s="3">
        <v>0</v>
      </c>
      <c r="N1994">
        <v>0</v>
      </c>
      <c r="O1994">
        <v>0.00421206458512295</v>
      </c>
      <c r="P1994">
        <v>-3.61616452735801</v>
      </c>
      <c r="Q1994" t="s">
        <v>131</v>
      </c>
      <c r="R1994" t="s">
        <v>136</v>
      </c>
      <c r="S1994" t="s">
        <v>136</v>
      </c>
      <c r="T1994" t="s">
        <v>9104</v>
      </c>
      <c r="U1994" t="s">
        <v>136</v>
      </c>
      <c r="V1994" t="s">
        <v>136</v>
      </c>
      <c r="W1994" t="s">
        <v>136</v>
      </c>
      <c r="X1994" t="s">
        <v>136</v>
      </c>
      <c r="Y1994" t="s">
        <v>9105</v>
      </c>
      <c r="Z1994" t="s">
        <v>9106</v>
      </c>
      <c r="AA1994" t="s">
        <v>419</v>
      </c>
      <c r="AB1994" t="s">
        <v>413</v>
      </c>
      <c r="AC1994" t="s">
        <v>9107</v>
      </c>
      <c r="AD1994" t="s">
        <v>1399</v>
      </c>
    </row>
    <row r="1995" spans="1:30">
      <c r="A1995" t="s">
        <v>9108</v>
      </c>
      <c r="B1995" t="s">
        <v>136</v>
      </c>
      <c r="C1995" s="3">
        <v>3.685267</v>
      </c>
      <c r="D1995" s="3">
        <v>33</v>
      </c>
      <c r="E1995" s="3">
        <v>4.571815</v>
      </c>
      <c r="F1995" s="3">
        <v>37</v>
      </c>
      <c r="G1995" s="3">
        <v>3.290928</v>
      </c>
      <c r="H1995" s="3">
        <v>39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>
        <v>0</v>
      </c>
      <c r="O1995" s="16">
        <v>5.73839676442956e-8</v>
      </c>
      <c r="P1995">
        <v>-6.68277968286232</v>
      </c>
      <c r="Q1995" t="s">
        <v>131</v>
      </c>
      <c r="R1995" t="s">
        <v>136</v>
      </c>
      <c r="S1995" t="s">
        <v>136</v>
      </c>
      <c r="T1995" t="s">
        <v>136</v>
      </c>
      <c r="U1995" t="s">
        <v>136</v>
      </c>
      <c r="V1995" t="s">
        <v>136</v>
      </c>
      <c r="W1995" t="s">
        <v>136</v>
      </c>
      <c r="X1995" t="s">
        <v>136</v>
      </c>
      <c r="Y1995" t="s">
        <v>136</v>
      </c>
      <c r="Z1995" t="s">
        <v>136</v>
      </c>
      <c r="AA1995" t="s">
        <v>136</v>
      </c>
      <c r="AB1995" t="s">
        <v>136</v>
      </c>
      <c r="AC1995" t="s">
        <v>136</v>
      </c>
      <c r="AD1995" t="s">
        <v>136</v>
      </c>
    </row>
    <row r="1996" spans="1:30">
      <c r="A1996" t="s">
        <v>9109</v>
      </c>
      <c r="B1996" t="s">
        <v>9109</v>
      </c>
      <c r="C1996" s="3">
        <v>2.171184</v>
      </c>
      <c r="D1996" s="3">
        <v>163</v>
      </c>
      <c r="E1996" s="3">
        <v>4.820053</v>
      </c>
      <c r="F1996" s="3">
        <v>320</v>
      </c>
      <c r="G1996" s="3">
        <v>2.592885</v>
      </c>
      <c r="H1996" s="3">
        <v>209</v>
      </c>
      <c r="I1996" s="3">
        <v>1.014967</v>
      </c>
      <c r="J1996" s="3">
        <v>83</v>
      </c>
      <c r="K1996" s="3">
        <v>0.806848</v>
      </c>
      <c r="L1996" s="3">
        <v>70</v>
      </c>
      <c r="M1996" s="3">
        <v>1.256749</v>
      </c>
      <c r="N1996">
        <v>99</v>
      </c>
      <c r="O1996">
        <v>0.000812165045833748</v>
      </c>
      <c r="P1996">
        <v>-2.36213224837299</v>
      </c>
      <c r="Q1996" t="s">
        <v>131</v>
      </c>
      <c r="R1996" t="s">
        <v>9110</v>
      </c>
      <c r="S1996" t="s">
        <v>9111</v>
      </c>
      <c r="T1996" t="s">
        <v>178</v>
      </c>
      <c r="U1996" t="s">
        <v>9112</v>
      </c>
      <c r="V1996" t="s">
        <v>763</v>
      </c>
      <c r="W1996" t="s">
        <v>136</v>
      </c>
      <c r="X1996" t="s">
        <v>136</v>
      </c>
      <c r="Y1996" t="s">
        <v>265</v>
      </c>
      <c r="Z1996" t="s">
        <v>9113</v>
      </c>
      <c r="AA1996" t="s">
        <v>83</v>
      </c>
      <c r="AB1996" t="s">
        <v>191</v>
      </c>
      <c r="AC1996" t="s">
        <v>9114</v>
      </c>
      <c r="AD1996" t="s">
        <v>184</v>
      </c>
    </row>
    <row r="1997" spans="1:30">
      <c r="A1997" t="s">
        <v>9115</v>
      </c>
      <c r="B1997" t="s">
        <v>136</v>
      </c>
      <c r="C1997" s="3">
        <v>0</v>
      </c>
      <c r="D1997" s="3">
        <v>0</v>
      </c>
      <c r="E1997" s="3">
        <v>0</v>
      </c>
      <c r="F1997" s="3">
        <v>0</v>
      </c>
      <c r="G1997" s="3">
        <v>0</v>
      </c>
      <c r="H1997" s="3">
        <v>0</v>
      </c>
      <c r="I1997" s="3">
        <v>5.959255</v>
      </c>
      <c r="J1997" s="3">
        <v>278</v>
      </c>
      <c r="K1997" s="3">
        <v>4.679583</v>
      </c>
      <c r="L1997" s="3">
        <v>240</v>
      </c>
      <c r="M1997" s="3">
        <v>3.372851</v>
      </c>
      <c r="N1997">
        <v>151</v>
      </c>
      <c r="O1997" s="16">
        <v>5.99963955777834e-12</v>
      </c>
      <c r="P1997">
        <v>7.72853855419656</v>
      </c>
      <c r="Q1997" t="s">
        <v>157</v>
      </c>
      <c r="R1997" t="s">
        <v>136</v>
      </c>
      <c r="S1997" t="s">
        <v>136</v>
      </c>
      <c r="T1997" t="s">
        <v>2041</v>
      </c>
      <c r="U1997" t="s">
        <v>9116</v>
      </c>
      <c r="V1997" t="s">
        <v>136</v>
      </c>
      <c r="W1997" t="s">
        <v>136</v>
      </c>
      <c r="X1997" t="s">
        <v>136</v>
      </c>
      <c r="Y1997" t="s">
        <v>2043</v>
      </c>
      <c r="Z1997" t="s">
        <v>9117</v>
      </c>
      <c r="AA1997" t="s">
        <v>174</v>
      </c>
      <c r="AB1997" t="s">
        <v>171</v>
      </c>
      <c r="AC1997" t="s">
        <v>9118</v>
      </c>
      <c r="AD1997" t="s">
        <v>2046</v>
      </c>
    </row>
    <row r="1998" spans="1:30">
      <c r="A1998" t="s">
        <v>9119</v>
      </c>
      <c r="B1998" t="s">
        <v>9119</v>
      </c>
      <c r="C1998" s="3">
        <v>0.910106</v>
      </c>
      <c r="D1998" s="3">
        <v>34</v>
      </c>
      <c r="E1998" s="3">
        <v>0.526963</v>
      </c>
      <c r="F1998" s="3">
        <v>18</v>
      </c>
      <c r="G1998" s="3">
        <v>1.347255</v>
      </c>
      <c r="H1998" s="3">
        <v>54</v>
      </c>
      <c r="I1998" s="3">
        <v>19.485165</v>
      </c>
      <c r="J1998" s="3">
        <v>786</v>
      </c>
      <c r="K1998" s="3">
        <v>13.632893</v>
      </c>
      <c r="L1998" s="3">
        <v>587</v>
      </c>
      <c r="M1998" s="3">
        <v>8.954868</v>
      </c>
      <c r="N1998">
        <v>348</v>
      </c>
      <c r="O1998" s="16">
        <v>1.33100417960503e-10</v>
      </c>
      <c r="P1998">
        <v>3.18036671518766</v>
      </c>
      <c r="Q1998" t="s">
        <v>157</v>
      </c>
      <c r="R1998" t="s">
        <v>136</v>
      </c>
      <c r="S1998" t="s">
        <v>136</v>
      </c>
      <c r="T1998" t="s">
        <v>168</v>
      </c>
      <c r="U1998" t="s">
        <v>136</v>
      </c>
      <c r="V1998" t="s">
        <v>136</v>
      </c>
      <c r="W1998" t="s">
        <v>136</v>
      </c>
      <c r="X1998" t="s">
        <v>136</v>
      </c>
      <c r="Y1998" t="s">
        <v>4764</v>
      </c>
      <c r="Z1998" t="s">
        <v>9120</v>
      </c>
      <c r="AA1998" t="s">
        <v>164</v>
      </c>
      <c r="AB1998" t="s">
        <v>165</v>
      </c>
      <c r="AC1998" t="s">
        <v>9121</v>
      </c>
      <c r="AD1998" t="s">
        <v>176</v>
      </c>
    </row>
    <row r="1999" spans="1:30">
      <c r="A1999" t="s">
        <v>9122</v>
      </c>
      <c r="B1999" t="s">
        <v>9122</v>
      </c>
      <c r="C1999" s="3">
        <v>2.581942</v>
      </c>
      <c r="D1999" s="3">
        <v>259</v>
      </c>
      <c r="E1999" s="3">
        <v>0.606879</v>
      </c>
      <c r="F1999" s="3">
        <v>54</v>
      </c>
      <c r="G1999" s="3">
        <v>2.463073</v>
      </c>
      <c r="H1999" s="3">
        <v>265</v>
      </c>
      <c r="I1999" s="3">
        <v>17.071617</v>
      </c>
      <c r="J1999" s="3">
        <v>1852</v>
      </c>
      <c r="K1999" s="3">
        <v>20.74165</v>
      </c>
      <c r="L1999" s="3">
        <v>2402</v>
      </c>
      <c r="M1999" s="3">
        <v>5.864152</v>
      </c>
      <c r="N1999">
        <v>613</v>
      </c>
      <c r="O1999">
        <v>0.000342595486404837</v>
      </c>
      <c r="P1999">
        <v>2.31571430850832</v>
      </c>
      <c r="Q1999" t="s">
        <v>157</v>
      </c>
      <c r="R1999" t="s">
        <v>136</v>
      </c>
      <c r="S1999" t="s">
        <v>136</v>
      </c>
      <c r="T1999" t="s">
        <v>2766</v>
      </c>
      <c r="U1999" t="s">
        <v>2767</v>
      </c>
      <c r="V1999" t="s">
        <v>136</v>
      </c>
      <c r="W1999" t="s">
        <v>534</v>
      </c>
      <c r="X1999" t="s">
        <v>535</v>
      </c>
      <c r="Y1999" t="s">
        <v>2768</v>
      </c>
      <c r="Z1999" t="s">
        <v>9123</v>
      </c>
      <c r="AA1999" t="s">
        <v>164</v>
      </c>
      <c r="AB1999" t="s">
        <v>165</v>
      </c>
      <c r="AC1999" t="s">
        <v>9124</v>
      </c>
      <c r="AD1999" t="s">
        <v>2771</v>
      </c>
    </row>
    <row r="2000" spans="1:30">
      <c r="A2000" t="s">
        <v>9125</v>
      </c>
      <c r="B2000" t="s">
        <v>9125</v>
      </c>
      <c r="C2000" s="3">
        <v>21.62294</v>
      </c>
      <c r="D2000" s="3">
        <v>1272</v>
      </c>
      <c r="E2000" s="3">
        <v>10.149911</v>
      </c>
      <c r="F2000" s="3">
        <v>529</v>
      </c>
      <c r="G2000" s="3">
        <v>39.072063</v>
      </c>
      <c r="H2000" s="3">
        <v>2464</v>
      </c>
      <c r="I2000" s="3">
        <v>3.260661</v>
      </c>
      <c r="J2000" s="3">
        <v>208</v>
      </c>
      <c r="K2000" s="3">
        <v>0.474985</v>
      </c>
      <c r="L2000" s="3">
        <v>33</v>
      </c>
      <c r="M2000" s="3">
        <v>7.138917</v>
      </c>
      <c r="N2000">
        <v>439</v>
      </c>
      <c r="O2000">
        <v>0.000735649451523853</v>
      </c>
      <c r="P2000">
        <v>-2.96234815199252</v>
      </c>
      <c r="Q2000" t="s">
        <v>131</v>
      </c>
      <c r="R2000" t="s">
        <v>136</v>
      </c>
      <c r="S2000" t="s">
        <v>136</v>
      </c>
      <c r="T2000" t="s">
        <v>4231</v>
      </c>
      <c r="U2000" t="s">
        <v>9126</v>
      </c>
      <c r="V2000" t="s">
        <v>1968</v>
      </c>
      <c r="W2000" t="s">
        <v>136</v>
      </c>
      <c r="X2000" t="s">
        <v>136</v>
      </c>
      <c r="Y2000" t="s">
        <v>1969</v>
      </c>
      <c r="Z2000" t="s">
        <v>4233</v>
      </c>
      <c r="AA2000" t="s">
        <v>164</v>
      </c>
      <c r="AB2000" t="s">
        <v>165</v>
      </c>
      <c r="AC2000" t="s">
        <v>4234</v>
      </c>
      <c r="AD2000" t="s">
        <v>1972</v>
      </c>
    </row>
    <row r="2001" spans="1:30">
      <c r="A2001" t="s">
        <v>9127</v>
      </c>
      <c r="B2001" t="s">
        <v>9127</v>
      </c>
      <c r="C2001" s="3">
        <v>27.832708</v>
      </c>
      <c r="D2001" s="3">
        <v>1637</v>
      </c>
      <c r="E2001" s="3">
        <v>48.098103</v>
      </c>
      <c r="F2001" s="3">
        <v>2505</v>
      </c>
      <c r="G2001" s="3">
        <v>32.62151</v>
      </c>
      <c r="H2001" s="3">
        <v>2057</v>
      </c>
      <c r="I2001" s="3">
        <v>14.061786</v>
      </c>
      <c r="J2001" s="3">
        <v>897</v>
      </c>
      <c r="K2001" s="3">
        <v>9.810217</v>
      </c>
      <c r="L2001" s="3">
        <v>668</v>
      </c>
      <c r="M2001" s="3">
        <v>15.507669</v>
      </c>
      <c r="N2001">
        <v>952</v>
      </c>
      <c r="O2001">
        <v>0.000250176751992806</v>
      </c>
      <c r="P2001">
        <v>-2.1960091089534</v>
      </c>
      <c r="Q2001" t="s">
        <v>131</v>
      </c>
      <c r="R2001" t="s">
        <v>136</v>
      </c>
      <c r="S2001" t="s">
        <v>136</v>
      </c>
      <c r="T2001" t="s">
        <v>1165</v>
      </c>
      <c r="U2001" t="s">
        <v>9128</v>
      </c>
      <c r="V2001" t="s">
        <v>1167</v>
      </c>
      <c r="W2001" t="s">
        <v>594</v>
      </c>
      <c r="X2001" t="s">
        <v>165</v>
      </c>
      <c r="Y2001" t="s">
        <v>1168</v>
      </c>
      <c r="Z2001" t="s">
        <v>4895</v>
      </c>
      <c r="AA2001" t="s">
        <v>164</v>
      </c>
      <c r="AB2001" t="s">
        <v>165</v>
      </c>
      <c r="AC2001" t="s">
        <v>9129</v>
      </c>
      <c r="AD2001" t="s">
        <v>688</v>
      </c>
    </row>
    <row r="2002" spans="1:30">
      <c r="A2002" t="s">
        <v>9130</v>
      </c>
      <c r="B2002" t="s">
        <v>9130</v>
      </c>
      <c r="C2002" s="3">
        <v>3.072072</v>
      </c>
      <c r="D2002" s="3">
        <v>37</v>
      </c>
      <c r="E2002" s="3">
        <v>1.784182</v>
      </c>
      <c r="F2002" s="3">
        <v>19</v>
      </c>
      <c r="G2002" s="3">
        <v>2.408362</v>
      </c>
      <c r="H2002" s="3">
        <v>31</v>
      </c>
      <c r="I2002" s="3">
        <v>25.056181</v>
      </c>
      <c r="J2002" s="3">
        <v>324</v>
      </c>
      <c r="K2002" s="3">
        <v>15.45234</v>
      </c>
      <c r="L2002" s="3">
        <v>214</v>
      </c>
      <c r="M2002" s="3">
        <v>22.524107</v>
      </c>
      <c r="N2002">
        <v>281</v>
      </c>
      <c r="O2002" s="16">
        <v>2.36148205549548e-7</v>
      </c>
      <c r="P2002">
        <v>2.41252652454091</v>
      </c>
      <c r="Q2002" t="s">
        <v>157</v>
      </c>
      <c r="R2002" t="s">
        <v>136</v>
      </c>
      <c r="S2002" t="s">
        <v>136</v>
      </c>
      <c r="T2002" t="s">
        <v>168</v>
      </c>
      <c r="U2002" t="s">
        <v>9131</v>
      </c>
      <c r="V2002" t="s">
        <v>136</v>
      </c>
      <c r="W2002" t="s">
        <v>136</v>
      </c>
      <c r="X2002" t="s">
        <v>136</v>
      </c>
      <c r="Y2002" t="s">
        <v>136</v>
      </c>
      <c r="Z2002" t="s">
        <v>136</v>
      </c>
      <c r="AA2002" t="s">
        <v>164</v>
      </c>
      <c r="AB2002" t="s">
        <v>165</v>
      </c>
      <c r="AC2002" t="s">
        <v>9132</v>
      </c>
      <c r="AD2002" t="s">
        <v>176</v>
      </c>
    </row>
    <row r="2003" spans="1:30">
      <c r="A2003" t="s">
        <v>9133</v>
      </c>
      <c r="B2003" t="s">
        <v>9133</v>
      </c>
      <c r="C2003" s="3">
        <v>22.438738</v>
      </c>
      <c r="D2003" s="3">
        <v>1055</v>
      </c>
      <c r="E2003" s="3">
        <v>18.761656</v>
      </c>
      <c r="F2003" s="3">
        <v>781</v>
      </c>
      <c r="G2003" s="3">
        <v>16.535162</v>
      </c>
      <c r="H2003" s="3">
        <v>833</v>
      </c>
      <c r="I2003" s="3">
        <v>0.66437</v>
      </c>
      <c r="J2003" s="3">
        <v>34</v>
      </c>
      <c r="K2003" s="3">
        <v>0.869331</v>
      </c>
      <c r="L2003" s="3">
        <v>48</v>
      </c>
      <c r="M2003" s="3">
        <v>2.006452</v>
      </c>
      <c r="N2003">
        <v>99</v>
      </c>
      <c r="O2003" s="16">
        <v>4.33867955916849e-14</v>
      </c>
      <c r="P2003">
        <v>-4.49972966853564</v>
      </c>
      <c r="Q2003" t="s">
        <v>131</v>
      </c>
      <c r="R2003" t="s">
        <v>325</v>
      </c>
      <c r="S2003" t="s">
        <v>326</v>
      </c>
      <c r="T2003" t="s">
        <v>3526</v>
      </c>
      <c r="U2003" t="s">
        <v>9134</v>
      </c>
      <c r="V2003" t="s">
        <v>264</v>
      </c>
      <c r="W2003" t="s">
        <v>190</v>
      </c>
      <c r="X2003" t="s">
        <v>191</v>
      </c>
      <c r="Y2003" t="s">
        <v>265</v>
      </c>
      <c r="Z2003" t="s">
        <v>4293</v>
      </c>
      <c r="AA2003" t="s">
        <v>83</v>
      </c>
      <c r="AB2003" t="s">
        <v>191</v>
      </c>
      <c r="AC2003" t="s">
        <v>4294</v>
      </c>
      <c r="AD2003" t="s">
        <v>1490</v>
      </c>
    </row>
    <row r="2004" spans="1:30">
      <c r="A2004" t="s">
        <v>9135</v>
      </c>
      <c r="B2004" t="s">
        <v>9135</v>
      </c>
      <c r="C2004" s="3">
        <v>0.616144</v>
      </c>
      <c r="D2004" s="3">
        <v>15</v>
      </c>
      <c r="E2004" s="3">
        <v>0.197051</v>
      </c>
      <c r="F2004" s="3">
        <v>5</v>
      </c>
      <c r="G2004" s="3">
        <v>0.167527</v>
      </c>
      <c r="H2004" s="3">
        <v>5</v>
      </c>
      <c r="I2004" s="3">
        <v>3.980824</v>
      </c>
      <c r="J2004" s="3">
        <v>103</v>
      </c>
      <c r="K2004" s="3">
        <v>3.597845</v>
      </c>
      <c r="L2004" s="3">
        <v>99</v>
      </c>
      <c r="M2004" s="3">
        <v>2.49768</v>
      </c>
      <c r="N2004">
        <v>62</v>
      </c>
      <c r="O2004">
        <v>0.000657018421665795</v>
      </c>
      <c r="P2004">
        <v>2.48674547714823</v>
      </c>
      <c r="Q2004" t="s">
        <v>157</v>
      </c>
      <c r="R2004" t="s">
        <v>136</v>
      </c>
      <c r="S2004" t="s">
        <v>136</v>
      </c>
      <c r="T2004" t="s">
        <v>6593</v>
      </c>
      <c r="U2004" t="s">
        <v>9136</v>
      </c>
      <c r="V2004" t="s">
        <v>439</v>
      </c>
      <c r="W2004" t="s">
        <v>186</v>
      </c>
      <c r="X2004" t="s">
        <v>187</v>
      </c>
      <c r="Y2004" t="s">
        <v>1994</v>
      </c>
      <c r="Z2004" t="s">
        <v>6595</v>
      </c>
      <c r="AA2004" t="s">
        <v>209</v>
      </c>
      <c r="AB2004" t="s">
        <v>187</v>
      </c>
      <c r="AC2004" t="s">
        <v>313</v>
      </c>
      <c r="AD2004" t="s">
        <v>6596</v>
      </c>
    </row>
    <row r="2005" spans="1:30">
      <c r="A2005" t="s">
        <v>9137</v>
      </c>
      <c r="B2005" t="s">
        <v>9137</v>
      </c>
      <c r="C2005" s="3">
        <v>128.713806</v>
      </c>
      <c r="D2005" s="3">
        <v>7943</v>
      </c>
      <c r="E2005" s="3">
        <v>123.503151</v>
      </c>
      <c r="F2005" s="3">
        <v>6752</v>
      </c>
      <c r="G2005" s="3">
        <v>83.876534</v>
      </c>
      <c r="H2005" s="3">
        <v>5550</v>
      </c>
      <c r="I2005" s="3">
        <v>19.240782</v>
      </c>
      <c r="J2005" s="3">
        <v>1288</v>
      </c>
      <c r="K2005" s="3">
        <v>18.065153</v>
      </c>
      <c r="L2005" s="3">
        <v>1292</v>
      </c>
      <c r="M2005" s="3">
        <v>24.389786</v>
      </c>
      <c r="N2005">
        <v>1572</v>
      </c>
      <c r="O2005" s="16">
        <v>2.86246032738512e-10</v>
      </c>
      <c r="P2005">
        <v>-3.09758535980616</v>
      </c>
      <c r="Q2005" t="s">
        <v>131</v>
      </c>
      <c r="R2005" t="s">
        <v>1360</v>
      </c>
      <c r="S2005" t="s">
        <v>1361</v>
      </c>
      <c r="T2005" t="s">
        <v>9138</v>
      </c>
      <c r="U2005" t="s">
        <v>9139</v>
      </c>
      <c r="V2005" t="s">
        <v>7693</v>
      </c>
      <c r="W2005" t="s">
        <v>1360</v>
      </c>
      <c r="X2005" t="s">
        <v>1361</v>
      </c>
      <c r="Y2005" t="s">
        <v>7694</v>
      </c>
      <c r="Z2005" t="s">
        <v>9140</v>
      </c>
      <c r="AA2005" t="s">
        <v>2660</v>
      </c>
      <c r="AB2005" t="s">
        <v>1361</v>
      </c>
      <c r="AC2005" t="s">
        <v>9141</v>
      </c>
      <c r="AD2005" t="s">
        <v>9142</v>
      </c>
    </row>
    <row r="2006" spans="1:30">
      <c r="A2006" t="s">
        <v>9143</v>
      </c>
      <c r="B2006" t="s">
        <v>9143</v>
      </c>
      <c r="C2006" s="3">
        <v>30.362089</v>
      </c>
      <c r="D2006" s="3">
        <v>2514</v>
      </c>
      <c r="E2006" s="3">
        <v>16.447454</v>
      </c>
      <c r="F2006" s="3">
        <v>1206</v>
      </c>
      <c r="G2006" s="3">
        <v>24.762312</v>
      </c>
      <c r="H2006" s="3">
        <v>2198</v>
      </c>
      <c r="I2006" s="3">
        <v>9.049544</v>
      </c>
      <c r="J2006" s="3">
        <v>813</v>
      </c>
      <c r="K2006" s="3">
        <v>5.290159</v>
      </c>
      <c r="L2006" s="3">
        <v>508</v>
      </c>
      <c r="M2006" s="3">
        <v>9.869284</v>
      </c>
      <c r="N2006">
        <v>853</v>
      </c>
      <c r="O2006" s="16">
        <v>8.4600501015699e-8</v>
      </c>
      <c r="P2006">
        <v>-2.14877641872457</v>
      </c>
      <c r="Q2006" t="s">
        <v>131</v>
      </c>
      <c r="R2006" t="s">
        <v>254</v>
      </c>
      <c r="S2006" t="s">
        <v>255</v>
      </c>
      <c r="T2006" t="s">
        <v>9144</v>
      </c>
      <c r="U2006" t="s">
        <v>9145</v>
      </c>
      <c r="V2006" t="s">
        <v>9146</v>
      </c>
      <c r="W2006" t="s">
        <v>677</v>
      </c>
      <c r="X2006" t="s">
        <v>678</v>
      </c>
      <c r="Y2006" t="s">
        <v>4925</v>
      </c>
      <c r="Z2006" t="s">
        <v>9147</v>
      </c>
      <c r="AA2006" t="s">
        <v>164</v>
      </c>
      <c r="AB2006" t="s">
        <v>165</v>
      </c>
      <c r="AC2006" t="s">
        <v>9148</v>
      </c>
      <c r="AD2006" t="s">
        <v>9149</v>
      </c>
    </row>
    <row r="2007" spans="1:30">
      <c r="A2007" t="s">
        <v>9150</v>
      </c>
      <c r="B2007" t="s">
        <v>9150</v>
      </c>
      <c r="C2007" s="3">
        <v>4.660957</v>
      </c>
      <c r="D2007" s="3">
        <v>293</v>
      </c>
      <c r="E2007" s="3">
        <v>0.298129</v>
      </c>
      <c r="F2007" s="3">
        <v>17</v>
      </c>
      <c r="G2007" s="3">
        <v>3.191334</v>
      </c>
      <c r="H2007" s="3">
        <v>215</v>
      </c>
      <c r="I2007" s="3">
        <v>26.455107</v>
      </c>
      <c r="J2007" s="3">
        <v>1801</v>
      </c>
      <c r="K2007" s="3">
        <v>25.50197</v>
      </c>
      <c r="L2007" s="3">
        <v>1854</v>
      </c>
      <c r="M2007" s="3">
        <v>11.341161</v>
      </c>
      <c r="N2007">
        <v>744</v>
      </c>
      <c r="O2007">
        <v>0.00283345364964784</v>
      </c>
      <c r="P2007">
        <v>2.34886537690742</v>
      </c>
      <c r="Q2007" t="s">
        <v>157</v>
      </c>
      <c r="R2007" t="s">
        <v>241</v>
      </c>
      <c r="S2007" t="s">
        <v>242</v>
      </c>
      <c r="T2007" t="s">
        <v>6687</v>
      </c>
      <c r="U2007" t="s">
        <v>6688</v>
      </c>
      <c r="V2007" t="s">
        <v>6689</v>
      </c>
      <c r="W2007" t="s">
        <v>241</v>
      </c>
      <c r="X2007" t="s">
        <v>242</v>
      </c>
      <c r="Y2007" t="s">
        <v>6690</v>
      </c>
      <c r="Z2007" t="s">
        <v>6691</v>
      </c>
      <c r="AA2007" t="s">
        <v>248</v>
      </c>
      <c r="AB2007" t="s">
        <v>242</v>
      </c>
      <c r="AC2007" t="s">
        <v>6692</v>
      </c>
      <c r="AD2007" t="s">
        <v>3866</v>
      </c>
    </row>
    <row r="2008" spans="1:30">
      <c r="A2008" t="s">
        <v>9151</v>
      </c>
      <c r="B2008" t="s">
        <v>9151</v>
      </c>
      <c r="C2008" s="3">
        <v>15.898262</v>
      </c>
      <c r="D2008" s="3">
        <v>943</v>
      </c>
      <c r="E2008" s="3">
        <v>41.262428</v>
      </c>
      <c r="F2008" s="3">
        <v>2167</v>
      </c>
      <c r="G2008" s="3">
        <v>15.510431</v>
      </c>
      <c r="H2008" s="3">
        <v>986</v>
      </c>
      <c r="I2008" s="3">
        <v>4.749424</v>
      </c>
      <c r="J2008" s="3">
        <v>306</v>
      </c>
      <c r="K2008" s="3">
        <v>3.383362</v>
      </c>
      <c r="L2008" s="3">
        <v>233</v>
      </c>
      <c r="M2008" s="3">
        <v>5.734675</v>
      </c>
      <c r="N2008">
        <v>355</v>
      </c>
      <c r="O2008" s="16">
        <v>2.16749249376024e-5</v>
      </c>
      <c r="P2008">
        <v>-3.10725012466585</v>
      </c>
      <c r="Q2008" t="s">
        <v>131</v>
      </c>
      <c r="R2008" t="s">
        <v>136</v>
      </c>
      <c r="S2008" t="s">
        <v>136</v>
      </c>
      <c r="T2008" t="s">
        <v>1859</v>
      </c>
      <c r="U2008" t="s">
        <v>9152</v>
      </c>
      <c r="V2008" t="s">
        <v>1831</v>
      </c>
      <c r="W2008" t="s">
        <v>136</v>
      </c>
      <c r="X2008" t="s">
        <v>136</v>
      </c>
      <c r="Y2008" t="s">
        <v>7722</v>
      </c>
      <c r="Z2008" t="s">
        <v>7723</v>
      </c>
      <c r="AA2008" t="s">
        <v>164</v>
      </c>
      <c r="AB2008" t="s">
        <v>165</v>
      </c>
      <c r="AC2008" t="s">
        <v>9153</v>
      </c>
      <c r="AD2008" t="s">
        <v>1863</v>
      </c>
    </row>
    <row r="2009" spans="1:30">
      <c r="A2009" t="s">
        <v>9154</v>
      </c>
      <c r="B2009" t="s">
        <v>9154</v>
      </c>
      <c r="C2009" s="3">
        <v>0.636033</v>
      </c>
      <c r="D2009" s="3">
        <v>28</v>
      </c>
      <c r="E2009" s="3">
        <v>0.134</v>
      </c>
      <c r="F2009" s="3">
        <v>6</v>
      </c>
      <c r="G2009" s="3">
        <v>0.320568</v>
      </c>
      <c r="H2009" s="3">
        <v>15</v>
      </c>
      <c r="I2009" s="3">
        <v>6.324502</v>
      </c>
      <c r="J2009" s="3">
        <v>295</v>
      </c>
      <c r="K2009" s="3">
        <v>31.201176</v>
      </c>
      <c r="L2009" s="3">
        <v>1552</v>
      </c>
      <c r="M2009" s="3">
        <v>3.20361</v>
      </c>
      <c r="N2009">
        <v>144</v>
      </c>
      <c r="O2009" s="16">
        <v>2.15252617902643e-6</v>
      </c>
      <c r="P2009">
        <v>4.2133198448529</v>
      </c>
      <c r="Q2009" t="s">
        <v>157</v>
      </c>
      <c r="R2009" t="s">
        <v>136</v>
      </c>
      <c r="S2009" t="s">
        <v>136</v>
      </c>
      <c r="T2009" t="s">
        <v>9155</v>
      </c>
      <c r="U2009" t="s">
        <v>9156</v>
      </c>
      <c r="V2009" t="s">
        <v>1636</v>
      </c>
      <c r="W2009" t="s">
        <v>9157</v>
      </c>
      <c r="X2009" t="s">
        <v>9158</v>
      </c>
      <c r="Y2009" t="s">
        <v>9159</v>
      </c>
      <c r="Z2009" t="s">
        <v>136</v>
      </c>
      <c r="AA2009" t="s">
        <v>164</v>
      </c>
      <c r="AB2009" t="s">
        <v>165</v>
      </c>
      <c r="AC2009" t="s">
        <v>9160</v>
      </c>
      <c r="AD2009" t="s">
        <v>8398</v>
      </c>
    </row>
    <row r="2010" spans="1:30">
      <c r="A2010" t="s">
        <v>9161</v>
      </c>
      <c r="B2010" t="s">
        <v>9161</v>
      </c>
      <c r="C2010" s="3">
        <v>1.709787</v>
      </c>
      <c r="D2010" s="3">
        <v>171</v>
      </c>
      <c r="E2010" s="3">
        <v>0.702888</v>
      </c>
      <c r="F2010" s="3">
        <v>63</v>
      </c>
      <c r="G2010" s="3">
        <v>1.473979</v>
      </c>
      <c r="H2010" s="3">
        <v>158</v>
      </c>
      <c r="I2010" s="3">
        <v>13.121913</v>
      </c>
      <c r="J2010" s="3">
        <v>1423</v>
      </c>
      <c r="K2010" s="3">
        <v>13.533891</v>
      </c>
      <c r="L2010" s="3">
        <v>1567</v>
      </c>
      <c r="M2010" s="3">
        <v>8.429003</v>
      </c>
      <c r="N2010">
        <v>880</v>
      </c>
      <c r="O2010" s="16">
        <v>2.51999575117803e-11</v>
      </c>
      <c r="P2010">
        <v>2.53855069109077</v>
      </c>
      <c r="Q2010" t="s">
        <v>157</v>
      </c>
      <c r="R2010" t="s">
        <v>136</v>
      </c>
      <c r="S2010" t="s">
        <v>136</v>
      </c>
      <c r="T2010" t="s">
        <v>9162</v>
      </c>
      <c r="U2010" t="s">
        <v>136</v>
      </c>
      <c r="V2010" t="s">
        <v>136</v>
      </c>
      <c r="W2010" t="s">
        <v>170</v>
      </c>
      <c r="X2010" t="s">
        <v>171</v>
      </c>
      <c r="Y2010" t="s">
        <v>9163</v>
      </c>
      <c r="Z2010" t="s">
        <v>136</v>
      </c>
      <c r="AA2010" t="s">
        <v>164</v>
      </c>
      <c r="AB2010" t="s">
        <v>165</v>
      </c>
      <c r="AC2010" t="s">
        <v>9164</v>
      </c>
      <c r="AD2010" t="s">
        <v>9165</v>
      </c>
    </row>
    <row r="2011" spans="1:30">
      <c r="A2011" t="s">
        <v>9166</v>
      </c>
      <c r="B2011" t="s">
        <v>9166</v>
      </c>
      <c r="C2011" s="3">
        <v>0.53612</v>
      </c>
      <c r="D2011" s="3">
        <v>21</v>
      </c>
      <c r="E2011" s="3">
        <v>0.38589</v>
      </c>
      <c r="F2011" s="3">
        <v>14</v>
      </c>
      <c r="G2011" s="3">
        <v>0.547029</v>
      </c>
      <c r="H2011" s="3">
        <v>23</v>
      </c>
      <c r="I2011" s="3">
        <v>5.00711</v>
      </c>
      <c r="J2011" s="3">
        <v>209</v>
      </c>
      <c r="K2011" s="3">
        <v>4.805506</v>
      </c>
      <c r="L2011" s="3">
        <v>214</v>
      </c>
      <c r="M2011" s="3">
        <v>2.017388</v>
      </c>
      <c r="N2011">
        <v>81</v>
      </c>
      <c r="O2011">
        <v>0.000422048396220596</v>
      </c>
      <c r="P2011">
        <v>2.20160481917183</v>
      </c>
      <c r="Q2011" t="s">
        <v>157</v>
      </c>
      <c r="R2011" t="s">
        <v>136</v>
      </c>
      <c r="S2011" t="s">
        <v>136</v>
      </c>
      <c r="T2011" t="s">
        <v>9167</v>
      </c>
      <c r="U2011" t="s">
        <v>9168</v>
      </c>
      <c r="V2011" t="s">
        <v>136</v>
      </c>
      <c r="W2011" t="s">
        <v>186</v>
      </c>
      <c r="X2011" t="s">
        <v>187</v>
      </c>
      <c r="Y2011" t="s">
        <v>9169</v>
      </c>
      <c r="Z2011" t="s">
        <v>9170</v>
      </c>
      <c r="AA2011" t="s">
        <v>209</v>
      </c>
      <c r="AB2011" t="s">
        <v>187</v>
      </c>
      <c r="AC2011" t="s">
        <v>9171</v>
      </c>
      <c r="AD2011" t="s">
        <v>9172</v>
      </c>
    </row>
    <row r="2012" spans="1:30">
      <c r="A2012" t="s">
        <v>9173</v>
      </c>
      <c r="B2012" t="s">
        <v>9173</v>
      </c>
      <c r="C2012" s="3">
        <v>0</v>
      </c>
      <c r="D2012" s="3">
        <v>0</v>
      </c>
      <c r="E2012" s="3">
        <v>0</v>
      </c>
      <c r="F2012" s="3">
        <v>0</v>
      </c>
      <c r="G2012" s="3">
        <v>0.267455</v>
      </c>
      <c r="H2012" s="3">
        <v>11</v>
      </c>
      <c r="I2012" s="3">
        <v>3.932552</v>
      </c>
      <c r="J2012" s="3">
        <v>160</v>
      </c>
      <c r="K2012" s="3">
        <v>2.621945</v>
      </c>
      <c r="L2012" s="3">
        <v>114</v>
      </c>
      <c r="M2012" s="3">
        <v>1.866042</v>
      </c>
      <c r="N2012">
        <v>73</v>
      </c>
      <c r="O2012">
        <v>0.00142855349374833</v>
      </c>
      <c r="P2012">
        <v>3.66919774074765</v>
      </c>
      <c r="Q2012" t="s">
        <v>157</v>
      </c>
      <c r="R2012" t="s">
        <v>170</v>
      </c>
      <c r="S2012" t="s">
        <v>171</v>
      </c>
      <c r="T2012" t="s">
        <v>460</v>
      </c>
      <c r="U2012" t="s">
        <v>9174</v>
      </c>
      <c r="V2012" t="s">
        <v>1246</v>
      </c>
      <c r="W2012" t="s">
        <v>170</v>
      </c>
      <c r="X2012" t="s">
        <v>171</v>
      </c>
      <c r="Y2012" t="s">
        <v>1622</v>
      </c>
      <c r="Z2012" t="s">
        <v>1623</v>
      </c>
      <c r="AA2012" t="s">
        <v>174</v>
      </c>
      <c r="AB2012" t="s">
        <v>171</v>
      </c>
      <c r="AC2012" t="s">
        <v>9175</v>
      </c>
      <c r="AD2012" t="s">
        <v>281</v>
      </c>
    </row>
    <row r="2013" spans="1:30">
      <c r="A2013" t="s">
        <v>9176</v>
      </c>
      <c r="B2013" t="s">
        <v>9176</v>
      </c>
      <c r="C2013" s="3">
        <v>0.062468</v>
      </c>
      <c r="D2013" s="3">
        <v>4</v>
      </c>
      <c r="E2013" s="3">
        <v>0</v>
      </c>
      <c r="F2013" s="3">
        <v>0</v>
      </c>
      <c r="G2013" s="3">
        <v>0</v>
      </c>
      <c r="H2013" s="3">
        <v>0</v>
      </c>
      <c r="I2013" s="3">
        <v>0.960322</v>
      </c>
      <c r="J2013" s="3">
        <v>66</v>
      </c>
      <c r="K2013" s="3">
        <v>2.15322</v>
      </c>
      <c r="L2013" s="3">
        <v>156</v>
      </c>
      <c r="M2013" s="3">
        <v>0.448514</v>
      </c>
      <c r="N2013">
        <v>30</v>
      </c>
      <c r="O2013">
        <v>0.000138567982725848</v>
      </c>
      <c r="P2013">
        <v>4.38625789029227</v>
      </c>
      <c r="Q2013" t="s">
        <v>157</v>
      </c>
      <c r="R2013" t="s">
        <v>325</v>
      </c>
      <c r="S2013" t="s">
        <v>326</v>
      </c>
      <c r="T2013" t="s">
        <v>262</v>
      </c>
      <c r="U2013" t="s">
        <v>9177</v>
      </c>
      <c r="V2013" t="s">
        <v>180</v>
      </c>
      <c r="W2013" t="s">
        <v>136</v>
      </c>
      <c r="X2013" t="s">
        <v>136</v>
      </c>
      <c r="Y2013" t="s">
        <v>181</v>
      </c>
      <c r="Z2013" t="s">
        <v>5970</v>
      </c>
      <c r="AA2013" t="s">
        <v>83</v>
      </c>
      <c r="AB2013" t="s">
        <v>191</v>
      </c>
      <c r="AC2013" t="s">
        <v>9178</v>
      </c>
      <c r="AD2013" t="s">
        <v>195</v>
      </c>
    </row>
    <row r="2014" spans="1:30">
      <c r="A2014" t="s">
        <v>9179</v>
      </c>
      <c r="B2014" t="s">
        <v>9179</v>
      </c>
      <c r="C2014" s="3">
        <v>1.500417</v>
      </c>
      <c r="D2014" s="3">
        <v>126</v>
      </c>
      <c r="E2014" s="3">
        <v>0.155089</v>
      </c>
      <c r="F2014" s="3">
        <v>12</v>
      </c>
      <c r="G2014" s="3">
        <v>1.426247</v>
      </c>
      <c r="H2014" s="3">
        <v>128</v>
      </c>
      <c r="I2014" s="3">
        <v>7.138859</v>
      </c>
      <c r="J2014" s="3">
        <v>646</v>
      </c>
      <c r="K2014" s="3">
        <v>22.343044</v>
      </c>
      <c r="L2014" s="3">
        <v>2157</v>
      </c>
      <c r="M2014" s="3">
        <v>3.055542</v>
      </c>
      <c r="N2014">
        <v>266</v>
      </c>
      <c r="O2014">
        <v>0.00255661833324462</v>
      </c>
      <c r="P2014">
        <v>2.69101091254273</v>
      </c>
      <c r="Q2014" t="s">
        <v>157</v>
      </c>
      <c r="R2014" t="s">
        <v>136</v>
      </c>
      <c r="S2014" t="s">
        <v>136</v>
      </c>
      <c r="T2014" t="s">
        <v>9180</v>
      </c>
      <c r="U2014" t="s">
        <v>9181</v>
      </c>
      <c r="V2014" t="s">
        <v>136</v>
      </c>
      <c r="W2014" t="s">
        <v>136</v>
      </c>
      <c r="X2014" t="s">
        <v>136</v>
      </c>
      <c r="Y2014" t="s">
        <v>320</v>
      </c>
      <c r="Z2014" t="s">
        <v>9182</v>
      </c>
      <c r="AA2014" t="s">
        <v>164</v>
      </c>
      <c r="AB2014" t="s">
        <v>165</v>
      </c>
      <c r="AC2014" t="s">
        <v>9183</v>
      </c>
      <c r="AD2014" t="s">
        <v>9184</v>
      </c>
    </row>
    <row r="2015" spans="1:30">
      <c r="A2015" t="s">
        <v>9185</v>
      </c>
      <c r="B2015" t="s">
        <v>9185</v>
      </c>
      <c r="C2015" s="3">
        <v>3.593537</v>
      </c>
      <c r="D2015" s="3">
        <v>87</v>
      </c>
      <c r="E2015" s="3">
        <v>1.394041</v>
      </c>
      <c r="F2015" s="3">
        <v>30</v>
      </c>
      <c r="G2015" s="3">
        <v>12.38066</v>
      </c>
      <c r="H2015" s="3">
        <v>321</v>
      </c>
      <c r="I2015" s="3">
        <v>0.639369</v>
      </c>
      <c r="J2015" s="3">
        <v>17</v>
      </c>
      <c r="K2015" s="3">
        <v>0.934511</v>
      </c>
      <c r="L2015" s="3">
        <v>27</v>
      </c>
      <c r="M2015" s="3">
        <v>0.119647</v>
      </c>
      <c r="N2015">
        <v>4</v>
      </c>
      <c r="O2015">
        <v>0.000142746257543783</v>
      </c>
      <c r="P2015">
        <v>-3.45268937738351</v>
      </c>
      <c r="Q2015" t="s">
        <v>131</v>
      </c>
      <c r="R2015" t="s">
        <v>136</v>
      </c>
      <c r="S2015" t="s">
        <v>136</v>
      </c>
      <c r="T2015" t="s">
        <v>1859</v>
      </c>
      <c r="U2015" t="s">
        <v>9186</v>
      </c>
      <c r="V2015" t="s">
        <v>136</v>
      </c>
      <c r="W2015" t="s">
        <v>136</v>
      </c>
      <c r="X2015" t="s">
        <v>136</v>
      </c>
      <c r="Y2015" t="s">
        <v>654</v>
      </c>
      <c r="Z2015" t="s">
        <v>9187</v>
      </c>
      <c r="AA2015" t="s">
        <v>164</v>
      </c>
      <c r="AB2015" t="s">
        <v>165</v>
      </c>
      <c r="AC2015" t="s">
        <v>9188</v>
      </c>
      <c r="AD2015" t="s">
        <v>1863</v>
      </c>
    </row>
    <row r="2016" spans="1:30">
      <c r="A2016" t="s">
        <v>9189</v>
      </c>
      <c r="B2016" t="s">
        <v>9189</v>
      </c>
      <c r="C2016" s="3">
        <v>0</v>
      </c>
      <c r="D2016" s="3">
        <v>0</v>
      </c>
      <c r="E2016" s="3">
        <v>0</v>
      </c>
      <c r="F2016" s="3">
        <v>0</v>
      </c>
      <c r="G2016" s="3">
        <v>0</v>
      </c>
      <c r="H2016" s="3">
        <v>0</v>
      </c>
      <c r="I2016" s="3">
        <v>1.312722</v>
      </c>
      <c r="J2016" s="3">
        <v>29</v>
      </c>
      <c r="K2016" s="3">
        <v>7.205144</v>
      </c>
      <c r="L2016" s="3">
        <v>166</v>
      </c>
      <c r="M2016" s="3">
        <v>1.98359</v>
      </c>
      <c r="N2016">
        <v>41</v>
      </c>
      <c r="O2016" s="16">
        <v>4.35614028112187e-6</v>
      </c>
      <c r="P2016">
        <v>6.00270012137428</v>
      </c>
      <c r="Q2016" t="s">
        <v>157</v>
      </c>
      <c r="R2016" t="s">
        <v>136</v>
      </c>
      <c r="S2016" t="s">
        <v>136</v>
      </c>
      <c r="T2016" t="s">
        <v>3125</v>
      </c>
      <c r="U2016" t="s">
        <v>136</v>
      </c>
      <c r="V2016" t="s">
        <v>136</v>
      </c>
      <c r="W2016" t="s">
        <v>136</v>
      </c>
      <c r="X2016" t="s">
        <v>136</v>
      </c>
      <c r="Y2016" t="s">
        <v>9190</v>
      </c>
      <c r="Z2016" t="s">
        <v>9191</v>
      </c>
      <c r="AA2016" t="s">
        <v>83</v>
      </c>
      <c r="AB2016" t="s">
        <v>191</v>
      </c>
      <c r="AC2016" t="s">
        <v>9192</v>
      </c>
      <c r="AD2016" t="s">
        <v>3128</v>
      </c>
    </row>
    <row r="2017" spans="1:30">
      <c r="A2017" t="s">
        <v>9193</v>
      </c>
      <c r="B2017" t="s">
        <v>9193</v>
      </c>
      <c r="C2017" s="3">
        <v>0.89447</v>
      </c>
      <c r="D2017" s="3">
        <v>54</v>
      </c>
      <c r="E2017" s="3">
        <v>0.786928</v>
      </c>
      <c r="F2017" s="3">
        <v>42</v>
      </c>
      <c r="G2017" s="3">
        <v>0.705357</v>
      </c>
      <c r="H2017" s="3">
        <v>46</v>
      </c>
      <c r="I2017" s="3">
        <v>0.437646</v>
      </c>
      <c r="J2017" s="3">
        <v>29</v>
      </c>
      <c r="K2017" s="3">
        <v>0.048228</v>
      </c>
      <c r="L2017" s="3">
        <v>4</v>
      </c>
      <c r="M2017" s="3">
        <v>0.153561</v>
      </c>
      <c r="N2017">
        <v>10</v>
      </c>
      <c r="O2017">
        <v>0.00696702699347454</v>
      </c>
      <c r="P2017">
        <v>-2.3941356882105</v>
      </c>
      <c r="Q2017" t="s">
        <v>131</v>
      </c>
      <c r="R2017" t="s">
        <v>325</v>
      </c>
      <c r="S2017" t="s">
        <v>326</v>
      </c>
      <c r="T2017" t="s">
        <v>3526</v>
      </c>
      <c r="U2017" t="s">
        <v>9194</v>
      </c>
      <c r="V2017" t="s">
        <v>264</v>
      </c>
      <c r="W2017" t="s">
        <v>190</v>
      </c>
      <c r="X2017" t="s">
        <v>191</v>
      </c>
      <c r="Y2017" t="s">
        <v>265</v>
      </c>
      <c r="Z2017" t="s">
        <v>6387</v>
      </c>
      <c r="AA2017" t="s">
        <v>83</v>
      </c>
      <c r="AB2017" t="s">
        <v>191</v>
      </c>
      <c r="AC2017" t="s">
        <v>9195</v>
      </c>
      <c r="AD2017" t="s">
        <v>1490</v>
      </c>
    </row>
    <row r="2018" spans="1:30">
      <c r="A2018" t="s">
        <v>9196</v>
      </c>
      <c r="B2018" t="s">
        <v>9196</v>
      </c>
      <c r="C2018" s="3">
        <v>0.31973</v>
      </c>
      <c r="D2018" s="3">
        <v>13</v>
      </c>
      <c r="E2018" s="3">
        <v>0</v>
      </c>
      <c r="F2018" s="3">
        <v>0</v>
      </c>
      <c r="G2018" s="3">
        <v>0.087928</v>
      </c>
      <c r="H2018" s="3">
        <v>4</v>
      </c>
      <c r="I2018" s="3">
        <v>2.710553</v>
      </c>
      <c r="J2018" s="3">
        <v>117</v>
      </c>
      <c r="K2018" s="3">
        <v>1.197399</v>
      </c>
      <c r="L2018" s="3">
        <v>56</v>
      </c>
      <c r="M2018" s="3">
        <v>1.220058</v>
      </c>
      <c r="N2018">
        <v>51</v>
      </c>
      <c r="O2018">
        <v>0.00581556491355041</v>
      </c>
      <c r="P2018">
        <v>2.78388439206637</v>
      </c>
      <c r="Q2018" t="s">
        <v>157</v>
      </c>
      <c r="R2018" t="s">
        <v>190</v>
      </c>
      <c r="S2018" t="s">
        <v>191</v>
      </c>
      <c r="T2018" t="s">
        <v>9197</v>
      </c>
      <c r="U2018" t="s">
        <v>9198</v>
      </c>
      <c r="V2018" t="s">
        <v>136</v>
      </c>
      <c r="W2018" t="s">
        <v>366</v>
      </c>
      <c r="X2018" t="s">
        <v>367</v>
      </c>
      <c r="Y2018" t="s">
        <v>9199</v>
      </c>
      <c r="Z2018" t="s">
        <v>9200</v>
      </c>
      <c r="AA2018" t="s">
        <v>83</v>
      </c>
      <c r="AB2018" t="s">
        <v>191</v>
      </c>
      <c r="AC2018" t="s">
        <v>9201</v>
      </c>
      <c r="AD2018" t="s">
        <v>1490</v>
      </c>
    </row>
    <row r="2019" spans="1:30">
      <c r="A2019" t="s">
        <v>9202</v>
      </c>
      <c r="B2019" t="s">
        <v>136</v>
      </c>
      <c r="C2019" s="3">
        <v>1.072972</v>
      </c>
      <c r="D2019" s="3">
        <v>30</v>
      </c>
      <c r="E2019" s="3">
        <v>0.331423</v>
      </c>
      <c r="F2019" s="3">
        <v>9</v>
      </c>
      <c r="G2019" s="3">
        <v>1.644039</v>
      </c>
      <c r="H2019" s="3">
        <v>49</v>
      </c>
      <c r="I2019" s="3">
        <v>63.753948</v>
      </c>
      <c r="J2019" s="3">
        <v>1888</v>
      </c>
      <c r="K2019" s="3">
        <v>40.509373</v>
      </c>
      <c r="L2019" s="3">
        <v>1281</v>
      </c>
      <c r="M2019" s="3">
        <v>72.397964</v>
      </c>
      <c r="N2019">
        <v>2064</v>
      </c>
      <c r="O2019" s="16">
        <v>1.50988404493804e-23</v>
      </c>
      <c r="P2019">
        <v>5.08838249203415</v>
      </c>
      <c r="Q2019" t="s">
        <v>157</v>
      </c>
      <c r="R2019" t="s">
        <v>241</v>
      </c>
      <c r="S2019" t="s">
        <v>242</v>
      </c>
      <c r="T2019" t="s">
        <v>9203</v>
      </c>
      <c r="U2019" t="s">
        <v>136</v>
      </c>
      <c r="V2019" t="s">
        <v>136</v>
      </c>
      <c r="W2019" t="s">
        <v>241</v>
      </c>
      <c r="X2019" t="s">
        <v>242</v>
      </c>
      <c r="Y2019" t="s">
        <v>9204</v>
      </c>
      <c r="Z2019" t="s">
        <v>9205</v>
      </c>
      <c r="AA2019" t="s">
        <v>248</v>
      </c>
      <c r="AB2019" t="s">
        <v>242</v>
      </c>
      <c r="AC2019" t="s">
        <v>9206</v>
      </c>
      <c r="AD2019" t="s">
        <v>9207</v>
      </c>
    </row>
    <row r="2020" spans="1:30">
      <c r="A2020" t="s">
        <v>9208</v>
      </c>
      <c r="B2020" t="s">
        <v>9208</v>
      </c>
      <c r="C2020" s="3">
        <v>22.389862</v>
      </c>
      <c r="D2020" s="3">
        <v>1273</v>
      </c>
      <c r="E2020" s="3">
        <v>106.885399</v>
      </c>
      <c r="F2020" s="3">
        <v>5381</v>
      </c>
      <c r="G2020" s="3">
        <v>23.373449</v>
      </c>
      <c r="H2020" s="3">
        <v>1425</v>
      </c>
      <c r="I2020" s="3">
        <v>2.168161</v>
      </c>
      <c r="J2020" s="3">
        <v>134</v>
      </c>
      <c r="K2020" s="3">
        <v>1.776498</v>
      </c>
      <c r="L2020" s="3">
        <v>117</v>
      </c>
      <c r="M2020" s="3">
        <v>4.131243</v>
      </c>
      <c r="N2020">
        <v>246</v>
      </c>
      <c r="O2020" s="16">
        <v>4.10505455293678e-8</v>
      </c>
      <c r="P2020">
        <v>-4.7631083836319</v>
      </c>
      <c r="Q2020" t="s">
        <v>131</v>
      </c>
      <c r="R2020" t="s">
        <v>283</v>
      </c>
      <c r="S2020" t="s">
        <v>284</v>
      </c>
      <c r="T2020" t="s">
        <v>285</v>
      </c>
      <c r="U2020" t="s">
        <v>9209</v>
      </c>
      <c r="V2020" t="s">
        <v>520</v>
      </c>
      <c r="W2020" t="s">
        <v>371</v>
      </c>
      <c r="X2020" t="s">
        <v>293</v>
      </c>
      <c r="Y2020" t="s">
        <v>290</v>
      </c>
      <c r="Z2020" t="s">
        <v>521</v>
      </c>
      <c r="AA2020" t="s">
        <v>292</v>
      </c>
      <c r="AB2020" t="s">
        <v>293</v>
      </c>
      <c r="AC2020" t="s">
        <v>313</v>
      </c>
      <c r="AD2020" t="s">
        <v>295</v>
      </c>
    </row>
    <row r="2021" spans="1:30">
      <c r="A2021" t="s">
        <v>9210</v>
      </c>
      <c r="B2021" t="s">
        <v>9210</v>
      </c>
      <c r="C2021" s="3">
        <v>1.45671</v>
      </c>
      <c r="D2021" s="3">
        <v>84</v>
      </c>
      <c r="E2021" s="3">
        <v>0.039276</v>
      </c>
      <c r="F2021" s="3">
        <v>2</v>
      </c>
      <c r="G2021" s="3">
        <v>0.889529</v>
      </c>
      <c r="H2021" s="3">
        <v>55</v>
      </c>
      <c r="I2021" s="3">
        <v>10.33594</v>
      </c>
      <c r="J2021" s="3">
        <v>641</v>
      </c>
      <c r="K2021" s="3">
        <v>54.339787</v>
      </c>
      <c r="L2021" s="3">
        <v>3594</v>
      </c>
      <c r="M2021" s="3">
        <v>8.623297</v>
      </c>
      <c r="N2021">
        <v>515</v>
      </c>
      <c r="O2021" s="16">
        <v>5.01226999133147e-5</v>
      </c>
      <c r="P2021">
        <v>4.0173865466922</v>
      </c>
      <c r="Q2021" t="s">
        <v>157</v>
      </c>
      <c r="R2021" t="s">
        <v>412</v>
      </c>
      <c r="S2021" t="s">
        <v>413</v>
      </c>
      <c r="T2021" t="s">
        <v>3563</v>
      </c>
      <c r="U2021" t="s">
        <v>3564</v>
      </c>
      <c r="V2021" t="s">
        <v>684</v>
      </c>
      <c r="W2021" t="s">
        <v>254</v>
      </c>
      <c r="X2021" t="s">
        <v>255</v>
      </c>
      <c r="Y2021" t="s">
        <v>3234</v>
      </c>
      <c r="Z2021" t="s">
        <v>3565</v>
      </c>
      <c r="AA2021" t="s">
        <v>419</v>
      </c>
      <c r="AB2021" t="s">
        <v>413</v>
      </c>
      <c r="AC2021" t="s">
        <v>3566</v>
      </c>
      <c r="AD2021" t="s">
        <v>3567</v>
      </c>
    </row>
    <row r="2022" spans="1:30">
      <c r="A2022" t="s">
        <v>9211</v>
      </c>
      <c r="B2022" t="s">
        <v>9211</v>
      </c>
      <c r="C2022" s="3">
        <v>0.916663</v>
      </c>
      <c r="D2022" s="3">
        <v>91</v>
      </c>
      <c r="E2022" s="3">
        <v>0.217343</v>
      </c>
      <c r="F2022" s="3">
        <v>19</v>
      </c>
      <c r="G2022" s="3">
        <v>1.20228</v>
      </c>
      <c r="H2022" s="3">
        <v>127</v>
      </c>
      <c r="I2022" s="3">
        <v>7.634531</v>
      </c>
      <c r="J2022" s="3">
        <v>814</v>
      </c>
      <c r="K2022" s="3">
        <v>6.321298</v>
      </c>
      <c r="L2022" s="3">
        <v>720</v>
      </c>
      <c r="M2022" s="3">
        <v>5.593843</v>
      </c>
      <c r="N2022">
        <v>575</v>
      </c>
      <c r="O2022" s="16">
        <v>6.23103520312269e-6</v>
      </c>
      <c r="P2022">
        <v>2.45506820842284</v>
      </c>
      <c r="Q2022" t="s">
        <v>157</v>
      </c>
      <c r="R2022" t="s">
        <v>136</v>
      </c>
      <c r="S2022" t="s">
        <v>136</v>
      </c>
      <c r="T2022" t="s">
        <v>460</v>
      </c>
      <c r="U2022" t="s">
        <v>9212</v>
      </c>
      <c r="V2022" t="s">
        <v>136</v>
      </c>
      <c r="W2022" t="s">
        <v>1557</v>
      </c>
      <c r="X2022" t="s">
        <v>1558</v>
      </c>
      <c r="Y2022" t="s">
        <v>9213</v>
      </c>
      <c r="Z2022" t="s">
        <v>9214</v>
      </c>
      <c r="AA2022" t="s">
        <v>164</v>
      </c>
      <c r="AB2022" t="s">
        <v>165</v>
      </c>
      <c r="AC2022" t="s">
        <v>9215</v>
      </c>
      <c r="AD2022" t="s">
        <v>281</v>
      </c>
    </row>
    <row r="2023" spans="1:30">
      <c r="A2023" t="s">
        <v>9216</v>
      </c>
      <c r="B2023" t="s">
        <v>136</v>
      </c>
      <c r="C2023" s="3">
        <v>0.494955</v>
      </c>
      <c r="D2023" s="3">
        <v>8</v>
      </c>
      <c r="E2023" s="3">
        <v>0.443435</v>
      </c>
      <c r="F2023" s="3">
        <v>6</v>
      </c>
      <c r="G2023" s="3">
        <v>0.830443</v>
      </c>
      <c r="H2023" s="3">
        <v>14</v>
      </c>
      <c r="I2023" s="3">
        <v>3.019879</v>
      </c>
      <c r="J2023" s="3">
        <v>50</v>
      </c>
      <c r="K2023" s="3">
        <v>6.577549</v>
      </c>
      <c r="L2023" s="3">
        <v>116</v>
      </c>
      <c r="M2023" s="3">
        <v>3.370763</v>
      </c>
      <c r="N2023">
        <v>54</v>
      </c>
      <c r="O2023">
        <v>0.00802730491724862</v>
      </c>
      <c r="P2023">
        <v>2.06316867204606</v>
      </c>
      <c r="Q2023" t="s">
        <v>157</v>
      </c>
      <c r="R2023" t="s">
        <v>136</v>
      </c>
      <c r="S2023" t="s">
        <v>136</v>
      </c>
      <c r="T2023" t="s">
        <v>136</v>
      </c>
      <c r="U2023" t="s">
        <v>136</v>
      </c>
      <c r="V2023" t="s">
        <v>136</v>
      </c>
      <c r="W2023" t="s">
        <v>136</v>
      </c>
      <c r="X2023" t="s">
        <v>136</v>
      </c>
      <c r="Y2023" t="s">
        <v>136</v>
      </c>
      <c r="Z2023" t="s">
        <v>136</v>
      </c>
      <c r="AA2023" t="s">
        <v>136</v>
      </c>
      <c r="AB2023" t="s">
        <v>136</v>
      </c>
      <c r="AC2023" t="s">
        <v>136</v>
      </c>
      <c r="AD2023" t="s">
        <v>136</v>
      </c>
    </row>
    <row r="2024" spans="1:30">
      <c r="A2024" t="s">
        <v>9217</v>
      </c>
      <c r="B2024" t="s">
        <v>136</v>
      </c>
      <c r="C2024" s="3">
        <v>0.904573</v>
      </c>
      <c r="D2024" s="3">
        <v>24</v>
      </c>
      <c r="E2024" s="3">
        <v>0.086296</v>
      </c>
      <c r="F2024" s="3">
        <v>3</v>
      </c>
      <c r="G2024" s="3">
        <v>0.43134</v>
      </c>
      <c r="H2024" s="3">
        <v>13</v>
      </c>
      <c r="I2024" s="3">
        <v>4.118118</v>
      </c>
      <c r="J2024" s="3">
        <v>117</v>
      </c>
      <c r="K2024" s="3">
        <v>2.170852</v>
      </c>
      <c r="L2024" s="3">
        <v>66</v>
      </c>
      <c r="M2024" s="3">
        <v>6.854888</v>
      </c>
      <c r="N2024">
        <v>188</v>
      </c>
      <c r="O2024">
        <v>0.00254900831228339</v>
      </c>
      <c r="P2024">
        <v>2.44708315985642</v>
      </c>
      <c r="Q2024" t="s">
        <v>157</v>
      </c>
      <c r="R2024" t="s">
        <v>136</v>
      </c>
      <c r="S2024" t="s">
        <v>136</v>
      </c>
      <c r="T2024" t="s">
        <v>136</v>
      </c>
      <c r="U2024" t="s">
        <v>136</v>
      </c>
      <c r="V2024" t="s">
        <v>136</v>
      </c>
      <c r="W2024" t="s">
        <v>136</v>
      </c>
      <c r="X2024" t="s">
        <v>136</v>
      </c>
      <c r="Y2024" t="s">
        <v>136</v>
      </c>
      <c r="Z2024" t="s">
        <v>136</v>
      </c>
      <c r="AA2024" t="s">
        <v>136</v>
      </c>
      <c r="AB2024" t="s">
        <v>136</v>
      </c>
      <c r="AC2024" t="s">
        <v>136</v>
      </c>
      <c r="AD2024" t="s">
        <v>136</v>
      </c>
    </row>
    <row r="2025" spans="1:30">
      <c r="A2025" t="s">
        <v>9218</v>
      </c>
      <c r="B2025" t="s">
        <v>9218</v>
      </c>
      <c r="C2025" s="3">
        <v>47.353249</v>
      </c>
      <c r="D2025" s="3">
        <v>2017</v>
      </c>
      <c r="E2025" s="3">
        <v>107.879913</v>
      </c>
      <c r="F2025" s="3">
        <v>4070</v>
      </c>
      <c r="G2025" s="3">
        <v>78.193008</v>
      </c>
      <c r="H2025" s="3">
        <v>3571</v>
      </c>
      <c r="I2025" s="3">
        <v>5.458051</v>
      </c>
      <c r="J2025" s="3">
        <v>253</v>
      </c>
      <c r="K2025" s="3">
        <v>13.145093</v>
      </c>
      <c r="L2025" s="3">
        <v>649</v>
      </c>
      <c r="M2025" s="3">
        <v>34.684967</v>
      </c>
      <c r="N2025">
        <v>1543</v>
      </c>
      <c r="O2025">
        <v>0.00129129569313585</v>
      </c>
      <c r="P2025">
        <v>-2.70034707100801</v>
      </c>
      <c r="Q2025" t="s">
        <v>131</v>
      </c>
      <c r="R2025" t="s">
        <v>241</v>
      </c>
      <c r="S2025" t="s">
        <v>242</v>
      </c>
      <c r="T2025" t="s">
        <v>9219</v>
      </c>
      <c r="U2025" t="s">
        <v>9220</v>
      </c>
      <c r="V2025" t="s">
        <v>2122</v>
      </c>
      <c r="W2025" t="s">
        <v>136</v>
      </c>
      <c r="X2025" t="s">
        <v>136</v>
      </c>
      <c r="Y2025" t="s">
        <v>4787</v>
      </c>
      <c r="Z2025" t="s">
        <v>9221</v>
      </c>
      <c r="AA2025" t="s">
        <v>48</v>
      </c>
      <c r="AB2025" t="s">
        <v>326</v>
      </c>
      <c r="AC2025" t="s">
        <v>9222</v>
      </c>
      <c r="AD2025" t="s">
        <v>9223</v>
      </c>
    </row>
    <row r="2026" spans="1:30">
      <c r="A2026" t="s">
        <v>9224</v>
      </c>
      <c r="B2026" t="s">
        <v>9224</v>
      </c>
      <c r="C2026" s="3">
        <v>0.376403</v>
      </c>
      <c r="D2026" s="3">
        <v>20</v>
      </c>
      <c r="E2026" s="3">
        <v>0.234312</v>
      </c>
      <c r="F2026" s="3">
        <v>11</v>
      </c>
      <c r="G2026" s="3">
        <v>0.579649</v>
      </c>
      <c r="H2026" s="3">
        <v>33</v>
      </c>
      <c r="I2026" s="3">
        <v>2.051714</v>
      </c>
      <c r="J2026" s="3">
        <v>118</v>
      </c>
      <c r="K2026" s="3">
        <v>11.245393</v>
      </c>
      <c r="L2026" s="3">
        <v>689</v>
      </c>
      <c r="M2026" s="3">
        <v>1.781769</v>
      </c>
      <c r="N2026">
        <v>99</v>
      </c>
      <c r="O2026">
        <v>0.00134591251174363</v>
      </c>
      <c r="P2026">
        <v>2.81293997204215</v>
      </c>
      <c r="Q2026" t="s">
        <v>157</v>
      </c>
      <c r="R2026" t="s">
        <v>136</v>
      </c>
      <c r="S2026" t="s">
        <v>136</v>
      </c>
      <c r="T2026" t="s">
        <v>5450</v>
      </c>
      <c r="U2026" t="s">
        <v>9225</v>
      </c>
      <c r="V2026" t="s">
        <v>2486</v>
      </c>
      <c r="W2026" t="s">
        <v>136</v>
      </c>
      <c r="X2026" t="s">
        <v>136</v>
      </c>
      <c r="Y2026" t="s">
        <v>290</v>
      </c>
      <c r="Z2026" t="s">
        <v>5452</v>
      </c>
      <c r="AA2026" t="s">
        <v>292</v>
      </c>
      <c r="AB2026" t="s">
        <v>293</v>
      </c>
      <c r="AC2026" t="s">
        <v>5453</v>
      </c>
      <c r="AD2026" t="s">
        <v>5454</v>
      </c>
    </row>
    <row r="2027" spans="1:30">
      <c r="A2027" t="s">
        <v>9226</v>
      </c>
      <c r="B2027" t="s">
        <v>9226</v>
      </c>
      <c r="C2027" s="3">
        <v>26.10236</v>
      </c>
      <c r="D2027" s="3">
        <v>472</v>
      </c>
      <c r="E2027" s="3">
        <v>41.30526</v>
      </c>
      <c r="F2027" s="3">
        <v>661</v>
      </c>
      <c r="G2027" s="3">
        <v>9.940691</v>
      </c>
      <c r="H2027" s="3">
        <v>193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>
        <v>0</v>
      </c>
      <c r="O2027" s="16">
        <v>3.13659148919768e-19</v>
      </c>
      <c r="P2027">
        <v>-9.67709310097289</v>
      </c>
      <c r="Q2027" t="s">
        <v>131</v>
      </c>
      <c r="R2027" t="s">
        <v>170</v>
      </c>
      <c r="S2027" t="s">
        <v>171</v>
      </c>
      <c r="T2027" t="s">
        <v>9227</v>
      </c>
      <c r="U2027" t="s">
        <v>9228</v>
      </c>
      <c r="V2027" t="s">
        <v>1246</v>
      </c>
      <c r="W2027" t="s">
        <v>170</v>
      </c>
      <c r="X2027" t="s">
        <v>171</v>
      </c>
      <c r="Y2027" t="s">
        <v>1622</v>
      </c>
      <c r="Z2027" t="s">
        <v>1623</v>
      </c>
      <c r="AA2027" t="s">
        <v>174</v>
      </c>
      <c r="AB2027" t="s">
        <v>171</v>
      </c>
      <c r="AC2027" t="s">
        <v>9229</v>
      </c>
      <c r="AD2027" t="s">
        <v>1549</v>
      </c>
    </row>
    <row r="2028" spans="1:30">
      <c r="A2028" t="s">
        <v>9230</v>
      </c>
      <c r="B2028" t="s">
        <v>9230</v>
      </c>
      <c r="C2028" s="3">
        <v>5.240999</v>
      </c>
      <c r="D2028" s="3">
        <v>189</v>
      </c>
      <c r="E2028" s="3">
        <v>3.182253</v>
      </c>
      <c r="F2028" s="3">
        <v>102</v>
      </c>
      <c r="G2028" s="3">
        <v>2.023167</v>
      </c>
      <c r="H2028" s="3">
        <v>79</v>
      </c>
      <c r="I2028" s="3">
        <v>0.676016</v>
      </c>
      <c r="J2028" s="3">
        <v>27</v>
      </c>
      <c r="K2028" s="3">
        <v>0.361683</v>
      </c>
      <c r="L2028" s="3">
        <v>16</v>
      </c>
      <c r="M2028" s="3">
        <v>1.673177</v>
      </c>
      <c r="N2028">
        <v>63</v>
      </c>
      <c r="O2028">
        <v>0.00208484311286941</v>
      </c>
      <c r="P2028">
        <v>-2.41848819810553</v>
      </c>
      <c r="Q2028" t="s">
        <v>131</v>
      </c>
      <c r="R2028" t="s">
        <v>136</v>
      </c>
      <c r="S2028" t="s">
        <v>136</v>
      </c>
      <c r="T2028" t="s">
        <v>3278</v>
      </c>
      <c r="U2028" t="s">
        <v>9231</v>
      </c>
      <c r="V2028" t="s">
        <v>136</v>
      </c>
      <c r="W2028" t="s">
        <v>136</v>
      </c>
      <c r="X2028" t="s">
        <v>136</v>
      </c>
      <c r="Y2028" t="s">
        <v>2847</v>
      </c>
      <c r="Z2028" t="s">
        <v>2848</v>
      </c>
      <c r="AA2028" t="s">
        <v>136</v>
      </c>
      <c r="AB2028" t="s">
        <v>136</v>
      </c>
      <c r="AC2028" t="s">
        <v>9232</v>
      </c>
      <c r="AD2028" t="s">
        <v>184</v>
      </c>
    </row>
    <row r="2029" spans="1:30">
      <c r="A2029" t="s">
        <v>9233</v>
      </c>
      <c r="B2029" t="s">
        <v>9233</v>
      </c>
      <c r="C2029" s="3">
        <v>4.255108</v>
      </c>
      <c r="D2029" s="3">
        <v>159</v>
      </c>
      <c r="E2029" s="3">
        <v>4.556294</v>
      </c>
      <c r="F2029" s="3">
        <v>151</v>
      </c>
      <c r="G2029" s="3">
        <v>3.706688</v>
      </c>
      <c r="H2029" s="3">
        <v>149</v>
      </c>
      <c r="I2029" s="3">
        <v>0.255717</v>
      </c>
      <c r="J2029" s="3">
        <v>11</v>
      </c>
      <c r="K2029" s="3">
        <v>0.170266</v>
      </c>
      <c r="L2029" s="3">
        <v>8</v>
      </c>
      <c r="M2029" s="3">
        <v>0.853773</v>
      </c>
      <c r="N2029">
        <v>34</v>
      </c>
      <c r="O2029" s="16">
        <v>1.31951504017924e-6</v>
      </c>
      <c r="P2029">
        <v>-3.6940729725621</v>
      </c>
      <c r="Q2029" t="s">
        <v>131</v>
      </c>
      <c r="R2029" t="s">
        <v>136</v>
      </c>
      <c r="S2029" t="s">
        <v>136</v>
      </c>
      <c r="T2029" t="s">
        <v>1109</v>
      </c>
      <c r="U2029" t="s">
        <v>9234</v>
      </c>
      <c r="V2029" t="s">
        <v>136</v>
      </c>
      <c r="W2029" t="s">
        <v>136</v>
      </c>
      <c r="X2029" t="s">
        <v>136</v>
      </c>
      <c r="Y2029" t="s">
        <v>1111</v>
      </c>
      <c r="Z2029" t="s">
        <v>6501</v>
      </c>
      <c r="AA2029" t="s">
        <v>164</v>
      </c>
      <c r="AB2029" t="s">
        <v>165</v>
      </c>
      <c r="AC2029" t="s">
        <v>6502</v>
      </c>
      <c r="AD2029" t="s">
        <v>144</v>
      </c>
    </row>
    <row r="2030" spans="1:30">
      <c r="A2030" t="s">
        <v>9235</v>
      </c>
      <c r="B2030" t="s">
        <v>9235</v>
      </c>
      <c r="C2030" s="3">
        <v>0.945075</v>
      </c>
      <c r="D2030" s="3">
        <v>77</v>
      </c>
      <c r="E2030" s="3">
        <v>0.440425</v>
      </c>
      <c r="F2030" s="3">
        <v>32</v>
      </c>
      <c r="G2030" s="3">
        <v>0.557082</v>
      </c>
      <c r="H2030" s="3">
        <v>49</v>
      </c>
      <c r="I2030" s="3">
        <v>4.274384</v>
      </c>
      <c r="J2030" s="3">
        <v>375</v>
      </c>
      <c r="K2030" s="3">
        <v>20.370123</v>
      </c>
      <c r="L2030" s="3">
        <v>1907</v>
      </c>
      <c r="M2030" s="3">
        <v>1.799454</v>
      </c>
      <c r="N2030">
        <v>152</v>
      </c>
      <c r="O2030">
        <v>0.00114131435828261</v>
      </c>
      <c r="P2030">
        <v>2.88050914676199</v>
      </c>
      <c r="Q2030" t="s">
        <v>157</v>
      </c>
      <c r="R2030" t="s">
        <v>136</v>
      </c>
      <c r="S2030" t="s">
        <v>136</v>
      </c>
      <c r="T2030" t="s">
        <v>460</v>
      </c>
      <c r="U2030" t="s">
        <v>9236</v>
      </c>
      <c r="V2030" t="s">
        <v>136</v>
      </c>
      <c r="W2030" t="s">
        <v>6747</v>
      </c>
      <c r="X2030" t="s">
        <v>1586</v>
      </c>
      <c r="Y2030" t="s">
        <v>2099</v>
      </c>
      <c r="Z2030" t="s">
        <v>9237</v>
      </c>
      <c r="AA2030" t="s">
        <v>164</v>
      </c>
      <c r="AB2030" t="s">
        <v>165</v>
      </c>
      <c r="AC2030" t="s">
        <v>9238</v>
      </c>
      <c r="AD2030" t="s">
        <v>281</v>
      </c>
    </row>
    <row r="2031" spans="1:30">
      <c r="A2031" t="s">
        <v>9239</v>
      </c>
      <c r="B2031" t="s">
        <v>9239</v>
      </c>
      <c r="C2031" s="3">
        <v>106.81324</v>
      </c>
      <c r="D2031" s="3">
        <v>2353</v>
      </c>
      <c r="E2031" s="3">
        <v>149.673248</v>
      </c>
      <c r="F2031" s="3">
        <v>2920</v>
      </c>
      <c r="G2031" s="3">
        <v>119.313782</v>
      </c>
      <c r="H2031" s="3">
        <v>2818</v>
      </c>
      <c r="I2031" s="3">
        <v>25.579216</v>
      </c>
      <c r="J2031" s="3">
        <v>611</v>
      </c>
      <c r="K2031" s="3">
        <v>29.109077</v>
      </c>
      <c r="L2031" s="3">
        <v>743</v>
      </c>
      <c r="M2031" s="3">
        <v>68.553413</v>
      </c>
      <c r="N2031">
        <v>1577</v>
      </c>
      <c r="O2031">
        <v>0.00063471270502415</v>
      </c>
      <c r="P2031">
        <v>-2.25327019955511</v>
      </c>
      <c r="Q2031" t="s">
        <v>131</v>
      </c>
      <c r="R2031" t="s">
        <v>136</v>
      </c>
      <c r="S2031" t="s">
        <v>136</v>
      </c>
      <c r="T2031" t="s">
        <v>1096</v>
      </c>
      <c r="U2031" t="s">
        <v>9240</v>
      </c>
      <c r="V2031" t="s">
        <v>976</v>
      </c>
      <c r="W2031" t="s">
        <v>254</v>
      </c>
      <c r="X2031" t="s">
        <v>255</v>
      </c>
      <c r="Y2031" t="s">
        <v>9241</v>
      </c>
      <c r="Z2031" t="s">
        <v>9242</v>
      </c>
      <c r="AA2031" t="s">
        <v>164</v>
      </c>
      <c r="AB2031" t="s">
        <v>165</v>
      </c>
      <c r="AC2031" t="s">
        <v>9243</v>
      </c>
      <c r="AD2031" t="s">
        <v>281</v>
      </c>
    </row>
    <row r="2032" spans="1:30">
      <c r="A2032" t="s">
        <v>9244</v>
      </c>
      <c r="B2032" t="s">
        <v>9244</v>
      </c>
      <c r="C2032" s="3">
        <v>7.064845</v>
      </c>
      <c r="D2032" s="3">
        <v>187</v>
      </c>
      <c r="E2032" s="3">
        <v>23.703461</v>
      </c>
      <c r="F2032" s="3">
        <v>554</v>
      </c>
      <c r="G2032" s="3">
        <v>15.557377</v>
      </c>
      <c r="H2032" s="3">
        <v>441</v>
      </c>
      <c r="I2032" s="3">
        <v>1.329806</v>
      </c>
      <c r="J2032" s="3">
        <v>39</v>
      </c>
      <c r="K2032" s="3">
        <v>2.359729</v>
      </c>
      <c r="L2032" s="3">
        <v>73</v>
      </c>
      <c r="M2032" s="3">
        <v>6.121863</v>
      </c>
      <c r="N2032">
        <v>169</v>
      </c>
      <c r="O2032">
        <v>0.00105159743646865</v>
      </c>
      <c r="P2032">
        <v>-2.82193750360292</v>
      </c>
      <c r="Q2032" t="s">
        <v>131</v>
      </c>
      <c r="R2032" t="s">
        <v>136</v>
      </c>
      <c r="S2032" t="s">
        <v>136</v>
      </c>
      <c r="T2032" t="s">
        <v>9245</v>
      </c>
      <c r="U2032" t="s">
        <v>136</v>
      </c>
      <c r="V2032" t="s">
        <v>136</v>
      </c>
      <c r="W2032" t="s">
        <v>136</v>
      </c>
      <c r="X2032" t="s">
        <v>136</v>
      </c>
      <c r="Y2032" t="s">
        <v>1473</v>
      </c>
      <c r="Z2032" t="s">
        <v>9246</v>
      </c>
      <c r="AA2032" t="s">
        <v>164</v>
      </c>
      <c r="AB2032" t="s">
        <v>165</v>
      </c>
      <c r="AC2032" t="s">
        <v>9247</v>
      </c>
      <c r="AD2032" t="s">
        <v>5997</v>
      </c>
    </row>
    <row r="2033" spans="1:30">
      <c r="A2033" t="s">
        <v>9248</v>
      </c>
      <c r="B2033" t="s">
        <v>9248</v>
      </c>
      <c r="C2033" s="3">
        <v>125.696846</v>
      </c>
      <c r="D2033" s="3">
        <v>3008</v>
      </c>
      <c r="E2033" s="3">
        <v>238.800705</v>
      </c>
      <c r="F2033" s="3">
        <v>5062</v>
      </c>
      <c r="G2033" s="3">
        <v>156.667679</v>
      </c>
      <c r="H2033" s="3">
        <v>4020</v>
      </c>
      <c r="I2033" s="3">
        <v>15.162025</v>
      </c>
      <c r="J2033" s="3">
        <v>394</v>
      </c>
      <c r="K2033" s="3">
        <v>68.375618</v>
      </c>
      <c r="L2033" s="3">
        <v>1895</v>
      </c>
      <c r="M2033" s="3">
        <v>23.142227</v>
      </c>
      <c r="N2033">
        <v>579</v>
      </c>
      <c r="O2033">
        <v>0.000195875200230279</v>
      </c>
      <c r="P2033">
        <v>-2.89135587252453</v>
      </c>
      <c r="Q2033" t="s">
        <v>131</v>
      </c>
      <c r="R2033" t="s">
        <v>136</v>
      </c>
      <c r="S2033" t="s">
        <v>136</v>
      </c>
      <c r="T2033" t="s">
        <v>9249</v>
      </c>
      <c r="U2033" t="s">
        <v>9250</v>
      </c>
      <c r="V2033" t="s">
        <v>9251</v>
      </c>
      <c r="W2033" t="s">
        <v>136</v>
      </c>
      <c r="X2033" t="s">
        <v>136</v>
      </c>
      <c r="Y2033" t="s">
        <v>9252</v>
      </c>
      <c r="Z2033" t="s">
        <v>136</v>
      </c>
      <c r="AA2033" t="s">
        <v>248</v>
      </c>
      <c r="AB2033" t="s">
        <v>242</v>
      </c>
      <c r="AC2033" t="s">
        <v>175</v>
      </c>
      <c r="AD2033" t="s">
        <v>9253</v>
      </c>
    </row>
    <row r="2034" spans="1:30">
      <c r="A2034" t="s">
        <v>9254</v>
      </c>
      <c r="B2034" t="s">
        <v>9254</v>
      </c>
      <c r="C2034" s="3">
        <v>0.501213</v>
      </c>
      <c r="D2034" s="3">
        <v>31</v>
      </c>
      <c r="E2034" s="3">
        <v>0.055375</v>
      </c>
      <c r="F2034" s="3">
        <v>4</v>
      </c>
      <c r="G2034" s="3">
        <v>0.532127</v>
      </c>
      <c r="H2034" s="3">
        <v>35</v>
      </c>
      <c r="I2034" s="3">
        <v>5.804531</v>
      </c>
      <c r="J2034" s="3">
        <v>386</v>
      </c>
      <c r="K2034" s="3">
        <v>8.816255</v>
      </c>
      <c r="L2034" s="3">
        <v>625</v>
      </c>
      <c r="M2034" s="3">
        <v>2.315917</v>
      </c>
      <c r="N2034">
        <v>148</v>
      </c>
      <c r="O2034" s="16">
        <v>1.886185774221e-5</v>
      </c>
      <c r="P2034">
        <v>3.21060827581038</v>
      </c>
      <c r="Q2034" t="s">
        <v>157</v>
      </c>
      <c r="R2034" t="s">
        <v>136</v>
      </c>
      <c r="S2034" t="s">
        <v>136</v>
      </c>
      <c r="T2034" t="s">
        <v>6311</v>
      </c>
      <c r="U2034" t="s">
        <v>9255</v>
      </c>
      <c r="V2034" t="s">
        <v>264</v>
      </c>
      <c r="W2034" t="s">
        <v>136</v>
      </c>
      <c r="X2034" t="s">
        <v>136</v>
      </c>
      <c r="Y2034" t="s">
        <v>2563</v>
      </c>
      <c r="Z2034" t="s">
        <v>6314</v>
      </c>
      <c r="AA2034" t="s">
        <v>43</v>
      </c>
      <c r="AB2034" t="s">
        <v>538</v>
      </c>
      <c r="AC2034" t="s">
        <v>6315</v>
      </c>
      <c r="AD2034" t="s">
        <v>6316</v>
      </c>
    </row>
    <row r="2035" spans="1:30">
      <c r="A2035" t="s">
        <v>9256</v>
      </c>
      <c r="B2035" t="s">
        <v>9256</v>
      </c>
      <c r="C2035" s="3">
        <v>1.145126</v>
      </c>
      <c r="D2035" s="3">
        <v>61</v>
      </c>
      <c r="E2035" s="3">
        <v>0.341048</v>
      </c>
      <c r="F2035" s="3">
        <v>17</v>
      </c>
      <c r="G2035" s="3">
        <v>0.723551</v>
      </c>
      <c r="H2035" s="3">
        <v>42</v>
      </c>
      <c r="I2035" s="3">
        <v>6.226232</v>
      </c>
      <c r="J2035" s="3">
        <v>358</v>
      </c>
      <c r="K2035" s="3">
        <v>82.239143</v>
      </c>
      <c r="L2035" s="3">
        <v>5045</v>
      </c>
      <c r="M2035" s="3">
        <v>13.695696</v>
      </c>
      <c r="N2035">
        <v>758</v>
      </c>
      <c r="O2035" s="16">
        <v>4.6444225487772e-7</v>
      </c>
      <c r="P2035">
        <v>4.50617306215514</v>
      </c>
      <c r="Q2035" t="s">
        <v>157</v>
      </c>
      <c r="R2035" t="s">
        <v>136</v>
      </c>
      <c r="S2035" t="s">
        <v>136</v>
      </c>
      <c r="T2035" t="s">
        <v>9257</v>
      </c>
      <c r="U2035" t="s">
        <v>136</v>
      </c>
      <c r="V2035" t="s">
        <v>136</v>
      </c>
      <c r="W2035" t="s">
        <v>136</v>
      </c>
      <c r="X2035" t="s">
        <v>136</v>
      </c>
      <c r="Y2035" t="s">
        <v>497</v>
      </c>
      <c r="Z2035" t="s">
        <v>498</v>
      </c>
      <c r="AA2035" t="s">
        <v>164</v>
      </c>
      <c r="AB2035" t="s">
        <v>165</v>
      </c>
      <c r="AC2035" t="s">
        <v>9258</v>
      </c>
      <c r="AD2035" t="s">
        <v>9259</v>
      </c>
    </row>
    <row r="2036" spans="1:30">
      <c r="A2036" t="s">
        <v>9260</v>
      </c>
      <c r="B2036" t="s">
        <v>9260</v>
      </c>
      <c r="C2036" s="3">
        <v>0.277575</v>
      </c>
      <c r="D2036" s="3">
        <v>18</v>
      </c>
      <c r="E2036" s="3">
        <v>0.165458</v>
      </c>
      <c r="F2036" s="3">
        <v>9</v>
      </c>
      <c r="G2036" s="3">
        <v>0.236255</v>
      </c>
      <c r="H2036" s="3">
        <v>16</v>
      </c>
      <c r="I2036" s="3">
        <v>2.46298</v>
      </c>
      <c r="J2036" s="3">
        <v>164</v>
      </c>
      <c r="K2036" s="3">
        <v>21.346039</v>
      </c>
      <c r="L2036" s="3">
        <v>1515</v>
      </c>
      <c r="M2036" s="3">
        <v>0.722817</v>
      </c>
      <c r="N2036">
        <v>47</v>
      </c>
      <c r="O2036">
        <v>0.000156227454989114</v>
      </c>
      <c r="P2036">
        <v>3.93462642564441</v>
      </c>
      <c r="Q2036" t="s">
        <v>157</v>
      </c>
      <c r="R2036" t="s">
        <v>186</v>
      </c>
      <c r="S2036" t="s">
        <v>187</v>
      </c>
      <c r="T2036" t="s">
        <v>5378</v>
      </c>
      <c r="U2036" t="s">
        <v>9261</v>
      </c>
      <c r="V2036" t="s">
        <v>206</v>
      </c>
      <c r="W2036" t="s">
        <v>5380</v>
      </c>
      <c r="X2036" t="s">
        <v>5381</v>
      </c>
      <c r="Y2036" t="s">
        <v>5382</v>
      </c>
      <c r="Z2036" t="s">
        <v>5383</v>
      </c>
      <c r="AA2036" t="s">
        <v>209</v>
      </c>
      <c r="AB2036" t="s">
        <v>187</v>
      </c>
      <c r="AC2036" t="s">
        <v>9262</v>
      </c>
      <c r="AD2036" t="s">
        <v>5385</v>
      </c>
    </row>
    <row r="2037" spans="1:30">
      <c r="A2037" t="s">
        <v>9263</v>
      </c>
      <c r="B2037" t="s">
        <v>9263</v>
      </c>
      <c r="C2037" s="3">
        <v>0.098771</v>
      </c>
      <c r="D2037" s="3">
        <v>2</v>
      </c>
      <c r="E2037" s="3">
        <v>0</v>
      </c>
      <c r="F2037" s="3">
        <v>0</v>
      </c>
      <c r="G2037" s="3">
        <v>0</v>
      </c>
      <c r="H2037" s="3">
        <v>0</v>
      </c>
      <c r="I2037" s="3">
        <v>7.779419</v>
      </c>
      <c r="J2037" s="3">
        <v>158</v>
      </c>
      <c r="K2037" s="3">
        <v>23.441343</v>
      </c>
      <c r="L2037" s="3">
        <v>506</v>
      </c>
      <c r="M2037" s="3">
        <v>2.492428</v>
      </c>
      <c r="N2037">
        <v>49</v>
      </c>
      <c r="O2037" s="16">
        <v>1.74138356552162e-8</v>
      </c>
      <c r="P2037">
        <v>6.26313402422326</v>
      </c>
      <c r="Q2037" t="s">
        <v>157</v>
      </c>
      <c r="R2037" t="s">
        <v>136</v>
      </c>
      <c r="S2037" t="s">
        <v>136</v>
      </c>
      <c r="T2037" t="s">
        <v>136</v>
      </c>
      <c r="U2037" t="s">
        <v>136</v>
      </c>
      <c r="V2037" t="s">
        <v>136</v>
      </c>
      <c r="W2037" t="s">
        <v>136</v>
      </c>
      <c r="X2037" t="s">
        <v>136</v>
      </c>
      <c r="Y2037" t="s">
        <v>9264</v>
      </c>
      <c r="Z2037" t="s">
        <v>9265</v>
      </c>
      <c r="AA2037" t="s">
        <v>48</v>
      </c>
      <c r="AB2037" t="s">
        <v>326</v>
      </c>
      <c r="AC2037" t="s">
        <v>313</v>
      </c>
      <c r="AD2037" t="s">
        <v>136</v>
      </c>
    </row>
    <row r="2038" spans="1:30">
      <c r="A2038" t="s">
        <v>9266</v>
      </c>
      <c r="B2038" t="s">
        <v>9266</v>
      </c>
      <c r="C2038" s="3">
        <v>0.171759</v>
      </c>
      <c r="D2038" s="3">
        <v>13</v>
      </c>
      <c r="E2038" s="3">
        <v>0.372529</v>
      </c>
      <c r="F2038" s="3">
        <v>25</v>
      </c>
      <c r="G2038" s="3">
        <v>0.437383</v>
      </c>
      <c r="H2038" s="3">
        <v>35</v>
      </c>
      <c r="I2038" s="3">
        <v>8.36862</v>
      </c>
      <c r="J2038" s="3">
        <v>663</v>
      </c>
      <c r="K2038" s="3">
        <v>3.492377</v>
      </c>
      <c r="L2038" s="3">
        <v>296</v>
      </c>
      <c r="M2038" s="3">
        <v>4.021177</v>
      </c>
      <c r="N2038">
        <v>307</v>
      </c>
      <c r="O2038" s="16">
        <v>7.53271927297381e-6</v>
      </c>
      <c r="P2038">
        <v>3.02779160544752</v>
      </c>
      <c r="Q2038" t="s">
        <v>157</v>
      </c>
      <c r="R2038" t="s">
        <v>190</v>
      </c>
      <c r="S2038" t="s">
        <v>191</v>
      </c>
      <c r="T2038" t="s">
        <v>7921</v>
      </c>
      <c r="U2038" t="s">
        <v>9267</v>
      </c>
      <c r="V2038" t="s">
        <v>136</v>
      </c>
      <c r="W2038" t="s">
        <v>241</v>
      </c>
      <c r="X2038" t="s">
        <v>242</v>
      </c>
      <c r="Y2038" t="s">
        <v>9268</v>
      </c>
      <c r="Z2038" t="s">
        <v>9269</v>
      </c>
      <c r="AA2038" t="s">
        <v>164</v>
      </c>
      <c r="AB2038" t="s">
        <v>165</v>
      </c>
      <c r="AC2038" t="s">
        <v>313</v>
      </c>
      <c r="AD2038" t="s">
        <v>195</v>
      </c>
    </row>
    <row r="2039" spans="1:30">
      <c r="A2039" t="s">
        <v>9270</v>
      </c>
      <c r="B2039" t="s">
        <v>9270</v>
      </c>
      <c r="C2039" s="3">
        <v>0</v>
      </c>
      <c r="D2039" s="3">
        <v>0</v>
      </c>
      <c r="E2039" s="3">
        <v>0</v>
      </c>
      <c r="F2039" s="3">
        <v>0</v>
      </c>
      <c r="G2039" s="3">
        <v>0</v>
      </c>
      <c r="H2039" s="3">
        <v>0</v>
      </c>
      <c r="I2039" s="3">
        <v>2.883516</v>
      </c>
      <c r="J2039" s="3">
        <v>67</v>
      </c>
      <c r="K2039" s="3">
        <v>3.796036</v>
      </c>
      <c r="L2039" s="3">
        <v>95</v>
      </c>
      <c r="M2039" s="3">
        <v>1.265911</v>
      </c>
      <c r="N2039">
        <v>29</v>
      </c>
      <c r="O2039" s="16">
        <v>3.607697384142e-6</v>
      </c>
      <c r="P2039">
        <v>5.9576584779643</v>
      </c>
      <c r="Q2039" t="s">
        <v>157</v>
      </c>
      <c r="R2039" t="s">
        <v>136</v>
      </c>
      <c r="S2039" t="s">
        <v>136</v>
      </c>
      <c r="T2039" t="s">
        <v>635</v>
      </c>
      <c r="U2039" t="s">
        <v>136</v>
      </c>
      <c r="V2039" t="s">
        <v>136</v>
      </c>
      <c r="W2039" t="s">
        <v>136</v>
      </c>
      <c r="X2039" t="s">
        <v>136</v>
      </c>
      <c r="Y2039" t="s">
        <v>991</v>
      </c>
      <c r="Z2039" t="s">
        <v>136</v>
      </c>
      <c r="AA2039" t="s">
        <v>85</v>
      </c>
      <c r="AB2039" t="s">
        <v>342</v>
      </c>
      <c r="AC2039" t="s">
        <v>9271</v>
      </c>
      <c r="AD2039" t="s">
        <v>640</v>
      </c>
    </row>
    <row r="2040" spans="1:30">
      <c r="A2040" t="s">
        <v>9272</v>
      </c>
      <c r="B2040" t="s">
        <v>9272</v>
      </c>
      <c r="C2040" s="3">
        <v>0.28082</v>
      </c>
      <c r="D2040" s="3">
        <v>18</v>
      </c>
      <c r="E2040" s="3">
        <v>0.121371</v>
      </c>
      <c r="F2040" s="3">
        <v>7</v>
      </c>
      <c r="G2040" s="3">
        <v>0.223599</v>
      </c>
      <c r="H2040" s="3">
        <v>15</v>
      </c>
      <c r="I2040" s="3">
        <v>1.832523</v>
      </c>
      <c r="J2040" s="3">
        <v>124</v>
      </c>
      <c r="K2040" s="3">
        <v>6.164337</v>
      </c>
      <c r="L2040" s="3">
        <v>445</v>
      </c>
      <c r="M2040" s="3">
        <v>0.511166</v>
      </c>
      <c r="N2040">
        <v>34</v>
      </c>
      <c r="O2040">
        <v>0.00242264679641992</v>
      </c>
      <c r="P2040">
        <v>2.84158685799449</v>
      </c>
      <c r="Q2040" t="s">
        <v>157</v>
      </c>
      <c r="R2040" t="s">
        <v>534</v>
      </c>
      <c r="S2040" t="s">
        <v>535</v>
      </c>
      <c r="T2040" t="s">
        <v>9273</v>
      </c>
      <c r="U2040" t="s">
        <v>9274</v>
      </c>
      <c r="V2040" t="s">
        <v>136</v>
      </c>
      <c r="W2040" t="s">
        <v>534</v>
      </c>
      <c r="X2040" t="s">
        <v>535</v>
      </c>
      <c r="Y2040" t="s">
        <v>9275</v>
      </c>
      <c r="Z2040" t="s">
        <v>9276</v>
      </c>
      <c r="AA2040" t="s">
        <v>1045</v>
      </c>
      <c r="AB2040" t="s">
        <v>535</v>
      </c>
      <c r="AC2040" t="s">
        <v>9277</v>
      </c>
      <c r="AD2040" t="s">
        <v>9278</v>
      </c>
    </row>
    <row r="2041" spans="1:30">
      <c r="A2041" t="s">
        <v>9279</v>
      </c>
      <c r="B2041" t="s">
        <v>9279</v>
      </c>
      <c r="C2041" s="3">
        <v>0.553637</v>
      </c>
      <c r="D2041" s="3">
        <v>17</v>
      </c>
      <c r="E2041" s="3">
        <v>0.58247</v>
      </c>
      <c r="F2041" s="3">
        <v>16</v>
      </c>
      <c r="G2041" s="3">
        <v>0.607459</v>
      </c>
      <c r="H2041" s="3">
        <v>20</v>
      </c>
      <c r="I2041" s="3">
        <v>4.601634</v>
      </c>
      <c r="J2041" s="3">
        <v>152</v>
      </c>
      <c r="K2041" s="3">
        <v>5.305601</v>
      </c>
      <c r="L2041" s="3">
        <v>188</v>
      </c>
      <c r="M2041" s="3">
        <v>3.064517</v>
      </c>
      <c r="N2041">
        <v>98</v>
      </c>
      <c r="O2041">
        <v>0.00044774598727671</v>
      </c>
      <c r="P2041">
        <v>2.1049997003184</v>
      </c>
      <c r="Q2041" t="s">
        <v>157</v>
      </c>
      <c r="R2041" t="s">
        <v>325</v>
      </c>
      <c r="S2041" t="s">
        <v>326</v>
      </c>
      <c r="T2041" t="s">
        <v>9280</v>
      </c>
      <c r="U2041" t="s">
        <v>9281</v>
      </c>
      <c r="V2041" t="s">
        <v>7181</v>
      </c>
      <c r="W2041" t="s">
        <v>254</v>
      </c>
      <c r="X2041" t="s">
        <v>255</v>
      </c>
      <c r="Y2041" t="s">
        <v>9282</v>
      </c>
      <c r="Z2041" t="s">
        <v>136</v>
      </c>
      <c r="AA2041" t="s">
        <v>164</v>
      </c>
      <c r="AB2041" t="s">
        <v>165</v>
      </c>
      <c r="AC2041" t="s">
        <v>9283</v>
      </c>
      <c r="AD2041" t="s">
        <v>2669</v>
      </c>
    </row>
    <row r="2042" spans="1:30">
      <c r="A2042" t="s">
        <v>9284</v>
      </c>
      <c r="B2042" t="s">
        <v>9284</v>
      </c>
      <c r="C2042" s="3">
        <v>0.45428</v>
      </c>
      <c r="D2042" s="3">
        <v>33</v>
      </c>
      <c r="E2042" s="3">
        <v>0.233884</v>
      </c>
      <c r="F2042" s="3">
        <v>15</v>
      </c>
      <c r="G2042" s="3">
        <v>0.400028</v>
      </c>
      <c r="H2042" s="3">
        <v>31</v>
      </c>
      <c r="I2042" s="3">
        <v>2.276361</v>
      </c>
      <c r="J2042" s="3">
        <v>175</v>
      </c>
      <c r="K2042" s="3">
        <v>9.228256</v>
      </c>
      <c r="L2042" s="3">
        <v>755</v>
      </c>
      <c r="M2042" s="3">
        <v>0.908907</v>
      </c>
      <c r="N2042">
        <v>68</v>
      </c>
      <c r="O2042">
        <v>0.00303674137073369</v>
      </c>
      <c r="P2042">
        <v>2.6332632475131</v>
      </c>
      <c r="Q2042" t="s">
        <v>157</v>
      </c>
      <c r="R2042" t="s">
        <v>186</v>
      </c>
      <c r="S2042" t="s">
        <v>187</v>
      </c>
      <c r="T2042" t="s">
        <v>1126</v>
      </c>
      <c r="U2042" t="s">
        <v>9285</v>
      </c>
      <c r="V2042" t="s">
        <v>386</v>
      </c>
      <c r="W2042" t="s">
        <v>186</v>
      </c>
      <c r="X2042" t="s">
        <v>187</v>
      </c>
      <c r="Y2042" t="s">
        <v>9286</v>
      </c>
      <c r="Z2042" t="s">
        <v>1128</v>
      </c>
      <c r="AA2042" t="s">
        <v>209</v>
      </c>
      <c r="AB2042" t="s">
        <v>187</v>
      </c>
      <c r="AC2042" t="s">
        <v>9287</v>
      </c>
      <c r="AD2042" t="s">
        <v>1129</v>
      </c>
    </row>
    <row r="2043" spans="1:30">
      <c r="A2043" t="s">
        <v>9288</v>
      </c>
      <c r="B2043" t="s">
        <v>136</v>
      </c>
      <c r="C2043" s="3">
        <v>1.988419</v>
      </c>
      <c r="D2043" s="3">
        <v>57</v>
      </c>
      <c r="E2043" s="3">
        <v>0.459918</v>
      </c>
      <c r="F2043" s="3">
        <v>17</v>
      </c>
      <c r="G2043" s="3">
        <v>1.307835</v>
      </c>
      <c r="H2043" s="3">
        <v>40</v>
      </c>
      <c r="I2043" s="3">
        <v>11.942938</v>
      </c>
      <c r="J2043" s="3">
        <v>484</v>
      </c>
      <c r="K2043" s="3">
        <v>12.345233</v>
      </c>
      <c r="L2043" s="3">
        <v>531</v>
      </c>
      <c r="M2043" s="3">
        <v>6.333737</v>
      </c>
      <c r="N2043">
        <v>254</v>
      </c>
      <c r="O2043" s="16">
        <v>7.18647346328569e-8</v>
      </c>
      <c r="P2043">
        <v>2.68123068077063</v>
      </c>
      <c r="Q2043" t="s">
        <v>157</v>
      </c>
      <c r="R2043" t="s">
        <v>136</v>
      </c>
      <c r="S2043" t="s">
        <v>136</v>
      </c>
      <c r="T2043" t="s">
        <v>136</v>
      </c>
      <c r="U2043" t="s">
        <v>136</v>
      </c>
      <c r="V2043" t="s">
        <v>136</v>
      </c>
      <c r="W2043" t="s">
        <v>136</v>
      </c>
      <c r="X2043" t="s">
        <v>136</v>
      </c>
      <c r="Y2043" t="s">
        <v>136</v>
      </c>
      <c r="Z2043" t="s">
        <v>136</v>
      </c>
      <c r="AA2043" t="s">
        <v>136</v>
      </c>
      <c r="AB2043" t="s">
        <v>136</v>
      </c>
      <c r="AC2043" t="s">
        <v>136</v>
      </c>
      <c r="AD2043" t="s">
        <v>136</v>
      </c>
    </row>
    <row r="2044" spans="1:30">
      <c r="A2044" t="s">
        <v>9289</v>
      </c>
      <c r="B2044" t="s">
        <v>9289</v>
      </c>
      <c r="C2044" s="3">
        <v>2.630782</v>
      </c>
      <c r="D2044" s="3">
        <v>163</v>
      </c>
      <c r="E2044" s="3">
        <v>0.400732</v>
      </c>
      <c r="F2044" s="3">
        <v>22</v>
      </c>
      <c r="G2044" s="3">
        <v>2.462398</v>
      </c>
      <c r="H2044" s="3">
        <v>163</v>
      </c>
      <c r="I2044" s="3">
        <v>52.696419</v>
      </c>
      <c r="J2044" s="3">
        <v>3521</v>
      </c>
      <c r="K2044" s="3">
        <v>11.222637</v>
      </c>
      <c r="L2044" s="3">
        <v>801</v>
      </c>
      <c r="M2044" s="3">
        <v>8.228632</v>
      </c>
      <c r="N2044">
        <v>530</v>
      </c>
      <c r="O2044">
        <v>0.000402723217599937</v>
      </c>
      <c r="P2044">
        <v>2.93092242381676</v>
      </c>
      <c r="Q2044" t="s">
        <v>157</v>
      </c>
      <c r="R2044" t="s">
        <v>136</v>
      </c>
      <c r="S2044" t="s">
        <v>136</v>
      </c>
      <c r="T2044" t="s">
        <v>1258</v>
      </c>
      <c r="U2044" t="s">
        <v>9290</v>
      </c>
      <c r="V2044" t="s">
        <v>1260</v>
      </c>
      <c r="W2044" t="s">
        <v>136</v>
      </c>
      <c r="X2044" t="s">
        <v>136</v>
      </c>
      <c r="Y2044" t="s">
        <v>1261</v>
      </c>
      <c r="Z2044" t="s">
        <v>5284</v>
      </c>
      <c r="AA2044" t="s">
        <v>248</v>
      </c>
      <c r="AB2044" t="s">
        <v>242</v>
      </c>
      <c r="AC2044" t="s">
        <v>5285</v>
      </c>
      <c r="AD2044" t="s">
        <v>1264</v>
      </c>
    </row>
    <row r="2045" spans="1:30">
      <c r="A2045" t="s">
        <v>9291</v>
      </c>
      <c r="B2045" t="s">
        <v>9291</v>
      </c>
      <c r="C2045" s="3">
        <v>0.407363</v>
      </c>
      <c r="D2045" s="3">
        <v>20</v>
      </c>
      <c r="E2045" s="3">
        <v>0</v>
      </c>
      <c r="F2045" s="3">
        <v>0</v>
      </c>
      <c r="G2045" s="3">
        <v>0.246758</v>
      </c>
      <c r="H2045" s="3">
        <v>13</v>
      </c>
      <c r="I2045" s="3">
        <v>3.651382</v>
      </c>
      <c r="J2045" s="3">
        <v>185</v>
      </c>
      <c r="K2045" s="3">
        <v>2.639839</v>
      </c>
      <c r="L2045" s="3">
        <v>143</v>
      </c>
      <c r="M2045" s="3">
        <v>1.683254</v>
      </c>
      <c r="N2045">
        <v>82</v>
      </c>
      <c r="O2045">
        <v>0.00213463265746094</v>
      </c>
      <c r="P2045">
        <v>2.79560558117769</v>
      </c>
      <c r="Q2045" t="s">
        <v>157</v>
      </c>
      <c r="R2045" t="s">
        <v>136</v>
      </c>
      <c r="S2045" t="s">
        <v>136</v>
      </c>
      <c r="T2045" t="s">
        <v>9292</v>
      </c>
      <c r="U2045" t="s">
        <v>9293</v>
      </c>
      <c r="V2045" t="s">
        <v>136</v>
      </c>
      <c r="W2045" t="s">
        <v>241</v>
      </c>
      <c r="X2045" t="s">
        <v>242</v>
      </c>
      <c r="Y2045" t="s">
        <v>8654</v>
      </c>
      <c r="Z2045" t="s">
        <v>9294</v>
      </c>
      <c r="AA2045" t="s">
        <v>8656</v>
      </c>
      <c r="AB2045" t="s">
        <v>8657</v>
      </c>
      <c r="AC2045" t="s">
        <v>9295</v>
      </c>
      <c r="AD2045" t="s">
        <v>9296</v>
      </c>
    </row>
    <row r="2046" spans="1:30">
      <c r="A2046" t="s">
        <v>9297</v>
      </c>
      <c r="B2046" t="s">
        <v>9297</v>
      </c>
      <c r="C2046" s="3">
        <v>0.332595</v>
      </c>
      <c r="D2046" s="3">
        <v>12</v>
      </c>
      <c r="E2046" s="3">
        <v>0.154905</v>
      </c>
      <c r="F2046" s="3">
        <v>5</v>
      </c>
      <c r="G2046" s="3">
        <v>0.608704</v>
      </c>
      <c r="H2046" s="3">
        <v>23</v>
      </c>
      <c r="I2046" s="3">
        <v>3.759809</v>
      </c>
      <c r="J2046" s="3">
        <v>144</v>
      </c>
      <c r="K2046" s="3">
        <v>22.194487</v>
      </c>
      <c r="L2046" s="3">
        <v>902</v>
      </c>
      <c r="M2046" s="3">
        <v>2.429647</v>
      </c>
      <c r="N2046">
        <v>89</v>
      </c>
      <c r="O2046" s="16">
        <v>7.14451367624302e-5</v>
      </c>
      <c r="P2046">
        <v>3.70463945723108</v>
      </c>
      <c r="Q2046" t="s">
        <v>157</v>
      </c>
      <c r="R2046" t="s">
        <v>136</v>
      </c>
      <c r="S2046" t="s">
        <v>136</v>
      </c>
      <c r="T2046" t="s">
        <v>9298</v>
      </c>
      <c r="U2046" t="s">
        <v>9299</v>
      </c>
      <c r="V2046" t="s">
        <v>136</v>
      </c>
      <c r="W2046" t="s">
        <v>136</v>
      </c>
      <c r="X2046" t="s">
        <v>136</v>
      </c>
      <c r="Y2046" t="s">
        <v>654</v>
      </c>
      <c r="Z2046" t="s">
        <v>9300</v>
      </c>
      <c r="AA2046" t="s">
        <v>164</v>
      </c>
      <c r="AB2046" t="s">
        <v>165</v>
      </c>
      <c r="AC2046" t="s">
        <v>9301</v>
      </c>
      <c r="AD2046" t="s">
        <v>6881</v>
      </c>
    </row>
    <row r="2047" spans="1:30">
      <c r="A2047" t="s">
        <v>9302</v>
      </c>
      <c r="B2047" t="s">
        <v>9302</v>
      </c>
      <c r="C2047" s="3">
        <v>0.169613</v>
      </c>
      <c r="D2047" s="3">
        <v>18</v>
      </c>
      <c r="E2047" s="3">
        <v>0.019909</v>
      </c>
      <c r="F2047" s="3">
        <v>2</v>
      </c>
      <c r="G2047" s="3">
        <v>0.231946</v>
      </c>
      <c r="H2047" s="3">
        <v>27</v>
      </c>
      <c r="I2047" s="3">
        <v>2.439665</v>
      </c>
      <c r="J2047" s="3">
        <v>278</v>
      </c>
      <c r="K2047" s="3">
        <v>2.190157</v>
      </c>
      <c r="L2047" s="3">
        <v>266</v>
      </c>
      <c r="M2047" s="3">
        <v>0.360869</v>
      </c>
      <c r="N2047">
        <v>40</v>
      </c>
      <c r="O2047">
        <v>0.00336509335627479</v>
      </c>
      <c r="P2047">
        <v>2.7244885949597</v>
      </c>
      <c r="Q2047" t="s">
        <v>157</v>
      </c>
      <c r="R2047" t="s">
        <v>136</v>
      </c>
      <c r="S2047" t="s">
        <v>136</v>
      </c>
      <c r="T2047" t="s">
        <v>9303</v>
      </c>
      <c r="U2047" t="s">
        <v>9304</v>
      </c>
      <c r="V2047" t="s">
        <v>1077</v>
      </c>
      <c r="W2047" t="s">
        <v>190</v>
      </c>
      <c r="X2047" t="s">
        <v>191</v>
      </c>
      <c r="Y2047" t="s">
        <v>1078</v>
      </c>
      <c r="Z2047" t="s">
        <v>9305</v>
      </c>
      <c r="AA2047" t="s">
        <v>83</v>
      </c>
      <c r="AB2047" t="s">
        <v>191</v>
      </c>
      <c r="AC2047" t="s">
        <v>9306</v>
      </c>
      <c r="AD2047" t="s">
        <v>9307</v>
      </c>
    </row>
    <row r="2048" spans="1:30">
      <c r="A2048" t="s">
        <v>9308</v>
      </c>
      <c r="B2048" t="s">
        <v>9308</v>
      </c>
      <c r="C2048" s="3">
        <v>12.994553</v>
      </c>
      <c r="D2048" s="3">
        <v>589</v>
      </c>
      <c r="E2048" s="3">
        <v>35.89254</v>
      </c>
      <c r="F2048" s="3">
        <v>1440</v>
      </c>
      <c r="G2048" s="3">
        <v>17.798586</v>
      </c>
      <c r="H2048" s="3">
        <v>864</v>
      </c>
      <c r="I2048" s="3">
        <v>3.355899</v>
      </c>
      <c r="J2048" s="3">
        <v>165</v>
      </c>
      <c r="K2048" s="3">
        <v>11.197069</v>
      </c>
      <c r="L2048" s="3">
        <v>587</v>
      </c>
      <c r="M2048" s="3">
        <v>5.434646</v>
      </c>
      <c r="N2048">
        <v>257</v>
      </c>
      <c r="O2048">
        <v>0.00245023000772746</v>
      </c>
      <c r="P2048">
        <v>-2.43347730119481</v>
      </c>
      <c r="Q2048" t="s">
        <v>131</v>
      </c>
      <c r="R2048" t="s">
        <v>136</v>
      </c>
      <c r="S2048" t="s">
        <v>136</v>
      </c>
      <c r="T2048" t="s">
        <v>2051</v>
      </c>
      <c r="U2048" t="s">
        <v>9309</v>
      </c>
      <c r="V2048" t="s">
        <v>1010</v>
      </c>
      <c r="W2048" t="s">
        <v>2054</v>
      </c>
      <c r="X2048" t="s">
        <v>2055</v>
      </c>
      <c r="Y2048" t="s">
        <v>2056</v>
      </c>
      <c r="Z2048" t="s">
        <v>9310</v>
      </c>
      <c r="AA2048" t="s">
        <v>164</v>
      </c>
      <c r="AB2048" t="s">
        <v>165</v>
      </c>
      <c r="AC2048" t="s">
        <v>9311</v>
      </c>
      <c r="AD2048" t="s">
        <v>144</v>
      </c>
    </row>
    <row r="2049" spans="1:30">
      <c r="A2049" t="s">
        <v>9312</v>
      </c>
      <c r="B2049" t="s">
        <v>136</v>
      </c>
      <c r="C2049" s="3">
        <v>3.174912</v>
      </c>
      <c r="D2049" s="3">
        <v>72</v>
      </c>
      <c r="E2049" s="3">
        <v>2.130828</v>
      </c>
      <c r="F2049" s="3">
        <v>46</v>
      </c>
      <c r="G2049" s="3">
        <v>3.797772</v>
      </c>
      <c r="H2049" s="3">
        <v>84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>
        <v>0</v>
      </c>
      <c r="O2049" s="16">
        <v>5.70997233631029e-11</v>
      </c>
      <c r="P2049">
        <v>-7.51931994036287</v>
      </c>
      <c r="Q2049" t="s">
        <v>131</v>
      </c>
      <c r="R2049" t="s">
        <v>136</v>
      </c>
      <c r="S2049" t="s">
        <v>136</v>
      </c>
      <c r="T2049" t="s">
        <v>136</v>
      </c>
      <c r="U2049" t="s">
        <v>136</v>
      </c>
      <c r="V2049" t="s">
        <v>136</v>
      </c>
      <c r="W2049" t="s">
        <v>136</v>
      </c>
      <c r="X2049" t="s">
        <v>136</v>
      </c>
      <c r="Y2049" t="s">
        <v>136</v>
      </c>
      <c r="Z2049" t="s">
        <v>136</v>
      </c>
      <c r="AA2049" t="s">
        <v>136</v>
      </c>
      <c r="AB2049" t="s">
        <v>136</v>
      </c>
      <c r="AC2049" t="s">
        <v>136</v>
      </c>
      <c r="AD2049" t="s">
        <v>136</v>
      </c>
    </row>
    <row r="2050" spans="1:30">
      <c r="A2050" t="s">
        <v>9313</v>
      </c>
      <c r="B2050" t="s">
        <v>9313</v>
      </c>
      <c r="C2050" s="3">
        <v>82.190758</v>
      </c>
      <c r="D2050" s="3">
        <v>4764</v>
      </c>
      <c r="E2050" s="3">
        <v>179.710999</v>
      </c>
      <c r="F2050" s="3">
        <v>9227</v>
      </c>
      <c r="G2050" s="3">
        <v>89.426743</v>
      </c>
      <c r="H2050" s="3">
        <v>5558</v>
      </c>
      <c r="I2050" s="3">
        <v>24.418032</v>
      </c>
      <c r="J2050" s="3">
        <v>1535</v>
      </c>
      <c r="K2050" s="3">
        <v>21.64542</v>
      </c>
      <c r="L2050" s="3">
        <v>1453</v>
      </c>
      <c r="M2050" s="3">
        <v>46.803577</v>
      </c>
      <c r="N2050">
        <v>2833</v>
      </c>
      <c r="O2050">
        <v>0.000229990738843494</v>
      </c>
      <c r="P2050">
        <v>-2.62491442604546</v>
      </c>
      <c r="Q2050" t="s">
        <v>131</v>
      </c>
      <c r="R2050" t="s">
        <v>254</v>
      </c>
      <c r="S2050" t="s">
        <v>255</v>
      </c>
      <c r="T2050" t="s">
        <v>768</v>
      </c>
      <c r="U2050" t="s">
        <v>9314</v>
      </c>
      <c r="V2050" t="s">
        <v>136</v>
      </c>
      <c r="W2050" t="s">
        <v>9315</v>
      </c>
      <c r="X2050" t="s">
        <v>9316</v>
      </c>
      <c r="Y2050" t="s">
        <v>9317</v>
      </c>
      <c r="Z2050" t="s">
        <v>9318</v>
      </c>
      <c r="AA2050" t="s">
        <v>164</v>
      </c>
      <c r="AB2050" t="s">
        <v>165</v>
      </c>
      <c r="AC2050" t="s">
        <v>4843</v>
      </c>
      <c r="AD2050" t="s">
        <v>281</v>
      </c>
    </row>
    <row r="2051" spans="1:30">
      <c r="A2051" t="s">
        <v>9319</v>
      </c>
      <c r="B2051" t="s">
        <v>9319</v>
      </c>
      <c r="C2051" s="3">
        <v>60.820168</v>
      </c>
      <c r="D2051" s="3">
        <v>4692</v>
      </c>
      <c r="E2051" s="3">
        <v>65.77314</v>
      </c>
      <c r="F2051" s="3">
        <v>4495</v>
      </c>
      <c r="G2051" s="3">
        <v>43.777168</v>
      </c>
      <c r="H2051" s="3">
        <v>3621</v>
      </c>
      <c r="I2051" s="3">
        <v>8.723317</v>
      </c>
      <c r="J2051" s="3">
        <v>730</v>
      </c>
      <c r="K2051" s="3">
        <v>8.28731</v>
      </c>
      <c r="L2051" s="3">
        <v>741</v>
      </c>
      <c r="M2051" s="3">
        <v>22.732712</v>
      </c>
      <c r="N2051">
        <v>1831</v>
      </c>
      <c r="O2051" s="16">
        <v>3.57112134385388e-5</v>
      </c>
      <c r="P2051">
        <v>-2.70507538273882</v>
      </c>
      <c r="Q2051" t="s">
        <v>131</v>
      </c>
      <c r="R2051" t="s">
        <v>136</v>
      </c>
      <c r="S2051" t="s">
        <v>136</v>
      </c>
      <c r="T2051" t="s">
        <v>136</v>
      </c>
      <c r="U2051" t="s">
        <v>136</v>
      </c>
      <c r="V2051" t="s">
        <v>136</v>
      </c>
      <c r="W2051" t="s">
        <v>136</v>
      </c>
      <c r="X2051" t="s">
        <v>136</v>
      </c>
      <c r="Y2051" t="s">
        <v>2423</v>
      </c>
      <c r="Z2051" t="s">
        <v>5833</v>
      </c>
      <c r="AA2051" t="s">
        <v>164</v>
      </c>
      <c r="AB2051" t="s">
        <v>165</v>
      </c>
      <c r="AC2051" t="s">
        <v>5834</v>
      </c>
      <c r="AD2051" t="s">
        <v>136</v>
      </c>
    </row>
    <row r="2052" spans="1:30">
      <c r="A2052" t="s">
        <v>9320</v>
      </c>
      <c r="B2052" t="s">
        <v>9320</v>
      </c>
      <c r="C2052" s="3">
        <v>0</v>
      </c>
      <c r="D2052" s="3">
        <v>0</v>
      </c>
      <c r="E2052" s="3">
        <v>0</v>
      </c>
      <c r="F2052" s="3">
        <v>0</v>
      </c>
      <c r="G2052" s="3">
        <v>0</v>
      </c>
      <c r="H2052" s="3">
        <v>0</v>
      </c>
      <c r="I2052" s="3">
        <v>4.555382</v>
      </c>
      <c r="J2052" s="3">
        <v>34</v>
      </c>
      <c r="K2052" s="3">
        <v>3.911125</v>
      </c>
      <c r="L2052" s="3">
        <v>31</v>
      </c>
      <c r="M2052" s="3">
        <v>4.822645</v>
      </c>
      <c r="N2052">
        <v>35</v>
      </c>
      <c r="O2052">
        <v>0.000108895090775094</v>
      </c>
      <c r="P2052">
        <v>5.23008394330416</v>
      </c>
      <c r="Q2052" t="s">
        <v>157</v>
      </c>
      <c r="R2052" t="s">
        <v>136</v>
      </c>
      <c r="S2052" t="s">
        <v>136</v>
      </c>
      <c r="T2052" t="s">
        <v>136</v>
      </c>
      <c r="U2052" t="s">
        <v>136</v>
      </c>
      <c r="V2052" t="s">
        <v>136</v>
      </c>
      <c r="W2052" t="s">
        <v>136</v>
      </c>
      <c r="X2052" t="s">
        <v>136</v>
      </c>
      <c r="Y2052" t="s">
        <v>136</v>
      </c>
      <c r="Z2052" t="s">
        <v>136</v>
      </c>
      <c r="AA2052" t="s">
        <v>136</v>
      </c>
      <c r="AB2052" t="s">
        <v>136</v>
      </c>
      <c r="AC2052" t="s">
        <v>136</v>
      </c>
      <c r="AD2052" t="s">
        <v>136</v>
      </c>
    </row>
    <row r="2053" spans="1:30">
      <c r="A2053" t="s">
        <v>9321</v>
      </c>
      <c r="B2053" t="s">
        <v>9321</v>
      </c>
      <c r="C2053" s="3">
        <v>210.722687</v>
      </c>
      <c r="D2053" s="3">
        <v>4781</v>
      </c>
      <c r="E2053" s="3">
        <v>103.551979</v>
      </c>
      <c r="F2053" s="3">
        <v>2081</v>
      </c>
      <c r="G2053" s="3">
        <v>199.097794</v>
      </c>
      <c r="H2053" s="3">
        <v>4843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>
        <v>0</v>
      </c>
      <c r="O2053" s="16">
        <v>1.22077785799859e-46</v>
      </c>
      <c r="P2053">
        <v>-12.723212375529</v>
      </c>
      <c r="Q2053" t="s">
        <v>131</v>
      </c>
      <c r="R2053" t="s">
        <v>213</v>
      </c>
      <c r="S2053" t="s">
        <v>214</v>
      </c>
      <c r="T2053" t="s">
        <v>2851</v>
      </c>
      <c r="U2053" t="s">
        <v>9322</v>
      </c>
      <c r="V2053" t="s">
        <v>217</v>
      </c>
      <c r="W2053" t="s">
        <v>254</v>
      </c>
      <c r="X2053" t="s">
        <v>255</v>
      </c>
      <c r="Y2053" t="s">
        <v>220</v>
      </c>
      <c r="Z2053" t="s">
        <v>9323</v>
      </c>
      <c r="AA2053" t="s">
        <v>164</v>
      </c>
      <c r="AB2053" t="s">
        <v>165</v>
      </c>
      <c r="AC2053" t="s">
        <v>175</v>
      </c>
      <c r="AD2053" t="s">
        <v>144</v>
      </c>
    </row>
    <row r="2054" spans="1:30">
      <c r="A2054" t="s">
        <v>9324</v>
      </c>
      <c r="B2054" t="s">
        <v>9324</v>
      </c>
      <c r="C2054" s="3">
        <v>3.646151</v>
      </c>
      <c r="D2054" s="3">
        <v>226</v>
      </c>
      <c r="E2054" s="3">
        <v>1.003203</v>
      </c>
      <c r="F2054" s="3">
        <v>55</v>
      </c>
      <c r="G2054" s="3">
        <v>1.977243</v>
      </c>
      <c r="H2054" s="3">
        <v>131</v>
      </c>
      <c r="I2054" s="3">
        <v>21.780693</v>
      </c>
      <c r="J2054" s="3">
        <v>1460</v>
      </c>
      <c r="K2054" s="3">
        <v>139.823105</v>
      </c>
      <c r="L2054" s="3">
        <v>10007</v>
      </c>
      <c r="M2054" s="3">
        <v>7.897066</v>
      </c>
      <c r="N2054">
        <v>510</v>
      </c>
      <c r="O2054" s="16">
        <v>6.82300766991038e-5</v>
      </c>
      <c r="P2054">
        <v>3.7344368224759</v>
      </c>
      <c r="Q2054" t="s">
        <v>157</v>
      </c>
      <c r="R2054" t="s">
        <v>136</v>
      </c>
      <c r="S2054" t="s">
        <v>136</v>
      </c>
      <c r="T2054" t="s">
        <v>9325</v>
      </c>
      <c r="U2054" t="s">
        <v>136</v>
      </c>
      <c r="V2054" t="s">
        <v>136</v>
      </c>
      <c r="W2054" t="s">
        <v>136</v>
      </c>
      <c r="X2054" t="s">
        <v>136</v>
      </c>
      <c r="Y2054" t="s">
        <v>136</v>
      </c>
      <c r="Z2054" t="s">
        <v>136</v>
      </c>
      <c r="AA2054" t="s">
        <v>164</v>
      </c>
      <c r="AB2054" t="s">
        <v>165</v>
      </c>
      <c r="AC2054" t="s">
        <v>9326</v>
      </c>
      <c r="AD2054" t="s">
        <v>176</v>
      </c>
    </row>
    <row r="2055" spans="1:30">
      <c r="A2055" t="s">
        <v>9327</v>
      </c>
      <c r="B2055" t="s">
        <v>9327</v>
      </c>
      <c r="C2055" s="3">
        <v>0.448612</v>
      </c>
      <c r="D2055" s="3">
        <v>43</v>
      </c>
      <c r="E2055" s="3">
        <v>0.968264</v>
      </c>
      <c r="F2055" s="3">
        <v>81</v>
      </c>
      <c r="G2055" s="3">
        <v>0.578841</v>
      </c>
      <c r="H2055" s="3">
        <v>59</v>
      </c>
      <c r="I2055" s="3">
        <v>0.159438</v>
      </c>
      <c r="J2055" s="3">
        <v>17</v>
      </c>
      <c r="K2055" s="3">
        <v>0.229499</v>
      </c>
      <c r="L2055" s="3">
        <v>26</v>
      </c>
      <c r="M2055" s="3">
        <v>0.182304</v>
      </c>
      <c r="N2055">
        <v>18</v>
      </c>
      <c r="O2055">
        <v>0.00178919684685114</v>
      </c>
      <c r="P2055">
        <v>-2.43660999199479</v>
      </c>
      <c r="Q2055" t="s">
        <v>131</v>
      </c>
      <c r="R2055" t="s">
        <v>254</v>
      </c>
      <c r="S2055" t="s">
        <v>255</v>
      </c>
      <c r="T2055" t="s">
        <v>2185</v>
      </c>
      <c r="U2055" t="s">
        <v>9328</v>
      </c>
      <c r="V2055" t="s">
        <v>264</v>
      </c>
      <c r="W2055" t="s">
        <v>190</v>
      </c>
      <c r="X2055" t="s">
        <v>191</v>
      </c>
      <c r="Y2055" t="s">
        <v>1318</v>
      </c>
      <c r="Z2055" t="s">
        <v>3167</v>
      </c>
      <c r="AA2055" t="s">
        <v>164</v>
      </c>
      <c r="AB2055" t="s">
        <v>165</v>
      </c>
      <c r="AC2055" t="s">
        <v>9329</v>
      </c>
      <c r="AD2055" t="s">
        <v>2189</v>
      </c>
    </row>
    <row r="2056" spans="1:30">
      <c r="A2056" t="s">
        <v>9330</v>
      </c>
      <c r="B2056" t="s">
        <v>9330</v>
      </c>
      <c r="C2056" s="3">
        <v>0</v>
      </c>
      <c r="D2056" s="3">
        <v>0</v>
      </c>
      <c r="E2056" s="3">
        <v>0</v>
      </c>
      <c r="F2056" s="3">
        <v>0</v>
      </c>
      <c r="G2056" s="3">
        <v>0.299229</v>
      </c>
      <c r="H2056" s="3">
        <v>21</v>
      </c>
      <c r="I2056" s="3">
        <v>2.920162</v>
      </c>
      <c r="J2056" s="3">
        <v>203</v>
      </c>
      <c r="K2056" s="3">
        <v>6.832387</v>
      </c>
      <c r="L2056" s="3">
        <v>508</v>
      </c>
      <c r="M2056" s="3">
        <v>1.044183</v>
      </c>
      <c r="N2056">
        <v>70</v>
      </c>
      <c r="O2056">
        <v>0.00363152080425762</v>
      </c>
      <c r="P2056">
        <v>3.69121060458319</v>
      </c>
      <c r="Q2056" t="s">
        <v>157</v>
      </c>
      <c r="R2056" t="s">
        <v>190</v>
      </c>
      <c r="S2056" t="s">
        <v>191</v>
      </c>
      <c r="T2056" t="s">
        <v>9331</v>
      </c>
      <c r="U2056" t="s">
        <v>9332</v>
      </c>
      <c r="V2056" t="s">
        <v>136</v>
      </c>
      <c r="W2056" t="s">
        <v>136</v>
      </c>
      <c r="X2056" t="s">
        <v>136</v>
      </c>
      <c r="Y2056" t="s">
        <v>181</v>
      </c>
      <c r="Z2056" t="s">
        <v>9333</v>
      </c>
      <c r="AA2056" t="s">
        <v>164</v>
      </c>
      <c r="AB2056" t="s">
        <v>165</v>
      </c>
      <c r="AC2056" t="s">
        <v>9334</v>
      </c>
      <c r="AD2056" t="s">
        <v>195</v>
      </c>
    </row>
    <row r="2057" spans="1:30">
      <c r="A2057" t="s">
        <v>9335</v>
      </c>
      <c r="B2057" t="s">
        <v>9335</v>
      </c>
      <c r="C2057" s="3">
        <v>2.15456</v>
      </c>
      <c r="D2057" s="3">
        <v>177</v>
      </c>
      <c r="E2057" s="3">
        <v>0.123425</v>
      </c>
      <c r="F2057" s="3">
        <v>9</v>
      </c>
      <c r="G2057" s="3">
        <v>1.865124</v>
      </c>
      <c r="H2057" s="3">
        <v>164</v>
      </c>
      <c r="I2057" s="3">
        <v>22.793175</v>
      </c>
      <c r="J2057" s="3">
        <v>2023</v>
      </c>
      <c r="K2057" s="3">
        <v>12.73421</v>
      </c>
      <c r="L2057" s="3">
        <v>1207</v>
      </c>
      <c r="M2057" s="3">
        <v>7.936958</v>
      </c>
      <c r="N2057">
        <v>679</v>
      </c>
      <c r="O2057">
        <v>0.000874775554061222</v>
      </c>
      <c r="P2057">
        <v>2.71716220843404</v>
      </c>
      <c r="Q2057" t="s">
        <v>157</v>
      </c>
      <c r="R2057" t="s">
        <v>136</v>
      </c>
      <c r="S2057" t="s">
        <v>136</v>
      </c>
      <c r="T2057" t="s">
        <v>9336</v>
      </c>
      <c r="U2057" t="s">
        <v>136</v>
      </c>
      <c r="V2057" t="s">
        <v>136</v>
      </c>
      <c r="W2057" t="s">
        <v>136</v>
      </c>
      <c r="X2057" t="s">
        <v>136</v>
      </c>
      <c r="Y2057" t="s">
        <v>9337</v>
      </c>
      <c r="Z2057" t="s">
        <v>9338</v>
      </c>
      <c r="AA2057" t="s">
        <v>164</v>
      </c>
      <c r="AB2057" t="s">
        <v>165</v>
      </c>
      <c r="AC2057" t="s">
        <v>9339</v>
      </c>
      <c r="AD2057" t="s">
        <v>9340</v>
      </c>
    </row>
    <row r="2058" spans="1:30">
      <c r="A2058" t="s">
        <v>9341</v>
      </c>
      <c r="B2058" t="s">
        <v>9341</v>
      </c>
      <c r="C2058" s="3">
        <v>0.372933</v>
      </c>
      <c r="D2058" s="3">
        <v>8</v>
      </c>
      <c r="E2058" s="3">
        <v>0.201668</v>
      </c>
      <c r="F2058" s="3">
        <v>4</v>
      </c>
      <c r="G2058" s="3">
        <v>0.414713</v>
      </c>
      <c r="H2058" s="3">
        <v>10</v>
      </c>
      <c r="I2058" s="3">
        <v>8.212581</v>
      </c>
      <c r="J2058" s="3">
        <v>183</v>
      </c>
      <c r="K2058" s="3">
        <v>5.102725</v>
      </c>
      <c r="L2058" s="3">
        <v>121</v>
      </c>
      <c r="M2058" s="3">
        <v>5.510288</v>
      </c>
      <c r="N2058">
        <v>118</v>
      </c>
      <c r="O2058" s="16">
        <v>3.20896731292019e-8</v>
      </c>
      <c r="P2058">
        <v>3.36378192491126</v>
      </c>
      <c r="Q2058" t="s">
        <v>157</v>
      </c>
      <c r="R2058" t="s">
        <v>136</v>
      </c>
      <c r="S2058" t="s">
        <v>136</v>
      </c>
      <c r="T2058" t="s">
        <v>1096</v>
      </c>
      <c r="U2058" t="s">
        <v>136</v>
      </c>
      <c r="V2058" t="s">
        <v>136</v>
      </c>
      <c r="W2058" t="s">
        <v>254</v>
      </c>
      <c r="X2058" t="s">
        <v>255</v>
      </c>
      <c r="Y2058" t="s">
        <v>6239</v>
      </c>
      <c r="Z2058" t="s">
        <v>9342</v>
      </c>
      <c r="AA2058" t="s">
        <v>164</v>
      </c>
      <c r="AB2058" t="s">
        <v>165</v>
      </c>
      <c r="AC2058" t="s">
        <v>9343</v>
      </c>
      <c r="AD2058" t="s">
        <v>281</v>
      </c>
    </row>
    <row r="2059" spans="1:30">
      <c r="A2059" t="s">
        <v>9344</v>
      </c>
      <c r="B2059" t="s">
        <v>9344</v>
      </c>
      <c r="C2059" s="3">
        <v>0.686444</v>
      </c>
      <c r="D2059" s="3">
        <v>32</v>
      </c>
      <c r="E2059" s="3">
        <v>0.07177</v>
      </c>
      <c r="F2059" s="3">
        <v>3</v>
      </c>
      <c r="G2059" s="3">
        <v>0.407826</v>
      </c>
      <c r="H2059" s="3">
        <v>20</v>
      </c>
      <c r="I2059" s="3">
        <v>3.950742</v>
      </c>
      <c r="J2059" s="3">
        <v>196</v>
      </c>
      <c r="K2059" s="3">
        <v>3.5636</v>
      </c>
      <c r="L2059" s="3">
        <v>188</v>
      </c>
      <c r="M2059" s="3">
        <v>2.04253</v>
      </c>
      <c r="N2059">
        <v>98</v>
      </c>
      <c r="O2059">
        <v>0.000986008367830183</v>
      </c>
      <c r="P2059">
        <v>2.37415612458392</v>
      </c>
      <c r="Q2059" t="s">
        <v>157</v>
      </c>
      <c r="R2059" t="s">
        <v>136</v>
      </c>
      <c r="S2059" t="s">
        <v>136</v>
      </c>
      <c r="T2059" t="s">
        <v>7312</v>
      </c>
      <c r="U2059" t="s">
        <v>9345</v>
      </c>
      <c r="V2059" t="s">
        <v>1895</v>
      </c>
      <c r="W2059" t="s">
        <v>170</v>
      </c>
      <c r="X2059" t="s">
        <v>171</v>
      </c>
      <c r="Y2059" t="s">
        <v>7314</v>
      </c>
      <c r="Z2059" t="s">
        <v>7315</v>
      </c>
      <c r="AA2059" t="s">
        <v>174</v>
      </c>
      <c r="AB2059" t="s">
        <v>171</v>
      </c>
      <c r="AC2059" t="s">
        <v>9346</v>
      </c>
      <c r="AD2059" t="s">
        <v>7317</v>
      </c>
    </row>
    <row r="2060" spans="1:30">
      <c r="A2060" t="s">
        <v>9347</v>
      </c>
      <c r="B2060" t="s">
        <v>9347</v>
      </c>
      <c r="C2060" s="3">
        <v>0</v>
      </c>
      <c r="D2060" s="3">
        <v>0</v>
      </c>
      <c r="E2060" s="3">
        <v>0.101237</v>
      </c>
      <c r="F2060" s="3">
        <v>4</v>
      </c>
      <c r="G2060" s="3">
        <v>0</v>
      </c>
      <c r="H2060" s="3">
        <v>0</v>
      </c>
      <c r="I2060" s="3">
        <v>1.825557</v>
      </c>
      <c r="J2060" s="3">
        <v>88</v>
      </c>
      <c r="K2060" s="3">
        <v>12.548332</v>
      </c>
      <c r="L2060" s="3">
        <v>642</v>
      </c>
      <c r="M2060" s="3">
        <v>0.85196</v>
      </c>
      <c r="N2060">
        <v>40</v>
      </c>
      <c r="O2060">
        <v>0.000169603402947875</v>
      </c>
      <c r="P2060">
        <v>4.75629508087793</v>
      </c>
      <c r="Q2060" t="s">
        <v>157</v>
      </c>
      <c r="R2060" t="s">
        <v>677</v>
      </c>
      <c r="S2060" t="s">
        <v>678</v>
      </c>
      <c r="T2060" t="s">
        <v>2256</v>
      </c>
      <c r="U2060" t="s">
        <v>9348</v>
      </c>
      <c r="V2060" t="s">
        <v>9349</v>
      </c>
      <c r="W2060" t="s">
        <v>218</v>
      </c>
      <c r="X2060" t="s">
        <v>219</v>
      </c>
      <c r="Y2060" t="s">
        <v>764</v>
      </c>
      <c r="Z2060" t="s">
        <v>136</v>
      </c>
      <c r="AA2060" t="s">
        <v>164</v>
      </c>
      <c r="AB2060" t="s">
        <v>165</v>
      </c>
      <c r="AC2060" t="s">
        <v>9350</v>
      </c>
      <c r="AD2060" t="s">
        <v>144</v>
      </c>
    </row>
    <row r="2061" spans="1:30">
      <c r="A2061" t="s">
        <v>9351</v>
      </c>
      <c r="B2061" t="s">
        <v>136</v>
      </c>
      <c r="C2061" s="3">
        <v>4.07182399999999</v>
      </c>
      <c r="D2061" s="3">
        <v>156</v>
      </c>
      <c r="E2061" s="3">
        <v>1.36519</v>
      </c>
      <c r="F2061" s="3">
        <v>44</v>
      </c>
      <c r="G2061" s="3">
        <v>3.989383</v>
      </c>
      <c r="H2061" s="3">
        <v>163</v>
      </c>
      <c r="I2061" s="3">
        <v>0.521721</v>
      </c>
      <c r="J2061" s="3">
        <v>16</v>
      </c>
      <c r="K2061" s="3">
        <v>0.270108</v>
      </c>
      <c r="L2061" s="3">
        <v>9</v>
      </c>
      <c r="M2061" s="3">
        <v>0.368739</v>
      </c>
      <c r="N2061">
        <v>11</v>
      </c>
      <c r="O2061" s="16">
        <v>5.2209393321845e-11</v>
      </c>
      <c r="P2061">
        <v>-3.83331792900887</v>
      </c>
      <c r="Q2061" t="s">
        <v>131</v>
      </c>
      <c r="R2061" t="s">
        <v>136</v>
      </c>
      <c r="S2061" t="s">
        <v>136</v>
      </c>
      <c r="T2061" t="s">
        <v>768</v>
      </c>
      <c r="U2061" t="s">
        <v>9352</v>
      </c>
      <c r="V2061" t="s">
        <v>136</v>
      </c>
      <c r="W2061" t="s">
        <v>136</v>
      </c>
      <c r="X2061" t="s">
        <v>136</v>
      </c>
      <c r="Y2061" t="s">
        <v>9353</v>
      </c>
      <c r="Z2061" t="s">
        <v>136</v>
      </c>
      <c r="AA2061" t="s">
        <v>136</v>
      </c>
      <c r="AB2061" t="s">
        <v>136</v>
      </c>
      <c r="AC2061" t="s">
        <v>9354</v>
      </c>
      <c r="AD2061" t="s">
        <v>281</v>
      </c>
    </row>
    <row r="2062" spans="1:30">
      <c r="A2062" t="s">
        <v>9355</v>
      </c>
      <c r="B2062" t="s">
        <v>9355</v>
      </c>
      <c r="C2062" s="3">
        <v>0.126163</v>
      </c>
      <c r="D2062" s="3">
        <v>7</v>
      </c>
      <c r="E2062" s="3">
        <v>0.09463</v>
      </c>
      <c r="F2062" s="3">
        <v>4</v>
      </c>
      <c r="G2062" s="3">
        <v>0.115653</v>
      </c>
      <c r="H2062" s="3">
        <v>6</v>
      </c>
      <c r="I2062" s="3">
        <v>1.519003</v>
      </c>
      <c r="J2062" s="3">
        <v>79</v>
      </c>
      <c r="K2062" s="3">
        <v>28.202785</v>
      </c>
      <c r="L2062" s="3">
        <v>1555</v>
      </c>
      <c r="M2062" s="3">
        <v>1.795524</v>
      </c>
      <c r="N2062">
        <v>90</v>
      </c>
      <c r="O2062" s="16">
        <v>2.07247486863165e-6</v>
      </c>
      <c r="P2062">
        <v>5.00522788410784</v>
      </c>
      <c r="Q2062" t="s">
        <v>157</v>
      </c>
      <c r="R2062" t="s">
        <v>136</v>
      </c>
      <c r="S2062" t="s">
        <v>136</v>
      </c>
      <c r="T2062" t="s">
        <v>9356</v>
      </c>
      <c r="U2062" t="s">
        <v>9357</v>
      </c>
      <c r="V2062" t="s">
        <v>1260</v>
      </c>
      <c r="W2062" t="s">
        <v>136</v>
      </c>
      <c r="X2062" t="s">
        <v>136</v>
      </c>
      <c r="Y2062" t="s">
        <v>1261</v>
      </c>
      <c r="Z2062" t="s">
        <v>9358</v>
      </c>
      <c r="AA2062" t="s">
        <v>164</v>
      </c>
      <c r="AB2062" t="s">
        <v>165</v>
      </c>
      <c r="AC2062" t="s">
        <v>9359</v>
      </c>
      <c r="AD2062" t="s">
        <v>9360</v>
      </c>
    </row>
    <row r="2063" spans="1:30">
      <c r="A2063" t="s">
        <v>9361</v>
      </c>
      <c r="B2063" t="s">
        <v>9361</v>
      </c>
      <c r="C2063" s="3">
        <v>1.169917</v>
      </c>
      <c r="D2063" s="3">
        <v>35</v>
      </c>
      <c r="E2063" s="3">
        <v>0.956118</v>
      </c>
      <c r="F2063" s="3">
        <v>25</v>
      </c>
      <c r="G2063" s="3">
        <v>1.092417</v>
      </c>
      <c r="H2063" s="3">
        <v>35</v>
      </c>
      <c r="I2063" s="3">
        <v>3.322641</v>
      </c>
      <c r="J2063" s="3">
        <v>106</v>
      </c>
      <c r="K2063" s="3">
        <v>26.552328</v>
      </c>
      <c r="L2063" s="3">
        <v>904</v>
      </c>
      <c r="M2063" s="3">
        <v>3.575196</v>
      </c>
      <c r="N2063">
        <v>110</v>
      </c>
      <c r="O2063">
        <v>0.00826066221839001</v>
      </c>
      <c r="P2063">
        <v>2.45307404877663</v>
      </c>
      <c r="Q2063" t="s">
        <v>157</v>
      </c>
      <c r="R2063" t="s">
        <v>136</v>
      </c>
      <c r="S2063" t="s">
        <v>136</v>
      </c>
      <c r="T2063" t="s">
        <v>136</v>
      </c>
      <c r="U2063" t="s">
        <v>136</v>
      </c>
      <c r="V2063" t="s">
        <v>136</v>
      </c>
      <c r="W2063" t="s">
        <v>136</v>
      </c>
      <c r="X2063" t="s">
        <v>136</v>
      </c>
      <c r="Y2063" t="s">
        <v>9362</v>
      </c>
      <c r="Z2063" t="s">
        <v>9363</v>
      </c>
      <c r="AA2063" t="s">
        <v>164</v>
      </c>
      <c r="AB2063" t="s">
        <v>165</v>
      </c>
      <c r="AC2063" t="s">
        <v>9364</v>
      </c>
      <c r="AD2063" t="s">
        <v>136</v>
      </c>
    </row>
    <row r="2064" spans="1:30">
      <c r="A2064" t="s">
        <v>9365</v>
      </c>
      <c r="B2064" t="s">
        <v>9365</v>
      </c>
      <c r="C2064" s="3">
        <v>7.733861</v>
      </c>
      <c r="D2064" s="3">
        <v>312</v>
      </c>
      <c r="E2064" s="3">
        <v>19.988297</v>
      </c>
      <c r="F2064" s="3">
        <v>714</v>
      </c>
      <c r="G2064" s="3">
        <v>29.73617</v>
      </c>
      <c r="H2064" s="3">
        <v>1285</v>
      </c>
      <c r="I2064" s="3">
        <v>2.239115</v>
      </c>
      <c r="J2064" s="3">
        <v>98</v>
      </c>
      <c r="K2064" s="3">
        <v>1.179853</v>
      </c>
      <c r="L2064" s="3">
        <v>56</v>
      </c>
      <c r="M2064" s="3">
        <v>3.565508</v>
      </c>
      <c r="N2064">
        <v>151</v>
      </c>
      <c r="O2064" s="16">
        <v>1.04235888411203e-6</v>
      </c>
      <c r="P2064">
        <v>-3.55018253805919</v>
      </c>
      <c r="Q2064" t="s">
        <v>131</v>
      </c>
      <c r="R2064" t="s">
        <v>136</v>
      </c>
      <c r="S2064" t="s">
        <v>136</v>
      </c>
      <c r="T2064" t="s">
        <v>8510</v>
      </c>
      <c r="U2064" t="s">
        <v>136</v>
      </c>
      <c r="V2064" t="s">
        <v>136</v>
      </c>
      <c r="W2064" t="s">
        <v>136</v>
      </c>
      <c r="X2064" t="s">
        <v>136</v>
      </c>
      <c r="Y2064" t="s">
        <v>8511</v>
      </c>
      <c r="Z2064" t="s">
        <v>9366</v>
      </c>
      <c r="AA2064" t="s">
        <v>141</v>
      </c>
      <c r="AB2064" t="s">
        <v>142</v>
      </c>
      <c r="AC2064" t="s">
        <v>9367</v>
      </c>
      <c r="AD2064" t="s">
        <v>8514</v>
      </c>
    </row>
    <row r="2065" spans="1:30">
      <c r="A2065" t="s">
        <v>9368</v>
      </c>
      <c r="B2065" t="s">
        <v>9368</v>
      </c>
      <c r="C2065" s="3">
        <v>1.44056</v>
      </c>
      <c r="D2065" s="3">
        <v>78</v>
      </c>
      <c r="E2065" s="3">
        <v>0.587898</v>
      </c>
      <c r="F2065" s="3">
        <v>29</v>
      </c>
      <c r="G2065" s="3">
        <v>1.574755</v>
      </c>
      <c r="H2065" s="3">
        <v>91</v>
      </c>
      <c r="I2065" s="3">
        <v>0.237798</v>
      </c>
      <c r="J2065" s="3">
        <v>14</v>
      </c>
      <c r="K2065" s="3">
        <v>0.207287</v>
      </c>
      <c r="L2065" s="3">
        <v>13</v>
      </c>
      <c r="M2065" s="3">
        <v>0.203827</v>
      </c>
      <c r="N2065">
        <v>12</v>
      </c>
      <c r="O2065" s="16">
        <v>6.79514143784939e-7</v>
      </c>
      <c r="P2065">
        <v>-2.91801392618378</v>
      </c>
      <c r="Q2065" t="s">
        <v>131</v>
      </c>
      <c r="R2065" t="s">
        <v>241</v>
      </c>
      <c r="S2065" t="s">
        <v>242</v>
      </c>
      <c r="T2065" t="s">
        <v>4505</v>
      </c>
      <c r="U2065" t="s">
        <v>9369</v>
      </c>
      <c r="V2065" t="s">
        <v>4507</v>
      </c>
      <c r="W2065" t="s">
        <v>241</v>
      </c>
      <c r="X2065" t="s">
        <v>242</v>
      </c>
      <c r="Y2065" t="s">
        <v>4508</v>
      </c>
      <c r="Z2065" t="s">
        <v>4509</v>
      </c>
      <c r="AA2065" t="s">
        <v>248</v>
      </c>
      <c r="AB2065" t="s">
        <v>242</v>
      </c>
      <c r="AC2065" t="s">
        <v>9370</v>
      </c>
      <c r="AD2065" t="s">
        <v>4511</v>
      </c>
    </row>
    <row r="2066" spans="1:30">
      <c r="A2066" t="s">
        <v>9371</v>
      </c>
      <c r="B2066" t="s">
        <v>9371</v>
      </c>
      <c r="C2066" s="3">
        <v>0.46226</v>
      </c>
      <c r="D2066" s="3">
        <v>42</v>
      </c>
      <c r="E2066" s="3">
        <v>0.494738</v>
      </c>
      <c r="F2066" s="3">
        <v>40</v>
      </c>
      <c r="G2066" s="3">
        <v>0.636528</v>
      </c>
      <c r="H2066" s="3">
        <v>62</v>
      </c>
      <c r="I2066" s="3">
        <v>0</v>
      </c>
      <c r="J2066" s="3">
        <v>0</v>
      </c>
      <c r="K2066" s="3">
        <v>0</v>
      </c>
      <c r="L2066" s="3">
        <v>0</v>
      </c>
      <c r="M2066" s="3">
        <v>0.092683</v>
      </c>
      <c r="N2066">
        <v>9</v>
      </c>
      <c r="O2066">
        <v>0.00216539790490018</v>
      </c>
      <c r="P2066">
        <v>-3.79438881724622</v>
      </c>
      <c r="Q2066" t="s">
        <v>131</v>
      </c>
      <c r="R2066" t="s">
        <v>254</v>
      </c>
      <c r="S2066" t="s">
        <v>255</v>
      </c>
      <c r="T2066" t="s">
        <v>2185</v>
      </c>
      <c r="U2066" t="s">
        <v>7052</v>
      </c>
      <c r="V2066" t="s">
        <v>264</v>
      </c>
      <c r="W2066" t="s">
        <v>190</v>
      </c>
      <c r="X2066" t="s">
        <v>191</v>
      </c>
      <c r="Y2066" t="s">
        <v>1318</v>
      </c>
      <c r="Z2066" t="s">
        <v>2516</v>
      </c>
      <c r="AA2066" t="s">
        <v>164</v>
      </c>
      <c r="AB2066" t="s">
        <v>165</v>
      </c>
      <c r="AC2066" t="s">
        <v>7053</v>
      </c>
      <c r="AD2066" t="s">
        <v>2189</v>
      </c>
    </row>
    <row r="2067" spans="1:30">
      <c r="A2067" t="s">
        <v>9372</v>
      </c>
      <c r="B2067" t="s">
        <v>9372</v>
      </c>
      <c r="C2067" s="3">
        <v>0</v>
      </c>
      <c r="D2067" s="3">
        <v>0</v>
      </c>
      <c r="E2067" s="3">
        <v>0</v>
      </c>
      <c r="F2067" s="3">
        <v>0</v>
      </c>
      <c r="G2067" s="3">
        <v>0.071474</v>
      </c>
      <c r="H2067" s="3">
        <v>6</v>
      </c>
      <c r="I2067" s="3">
        <v>0.573864</v>
      </c>
      <c r="J2067" s="3">
        <v>42</v>
      </c>
      <c r="K2067" s="3">
        <v>0.703066</v>
      </c>
      <c r="L2067" s="3">
        <v>55</v>
      </c>
      <c r="M2067" s="3">
        <v>0.519682</v>
      </c>
      <c r="N2067">
        <v>37</v>
      </c>
      <c r="O2067">
        <v>0.00901388924616627</v>
      </c>
      <c r="P2067">
        <v>3.17041283509033</v>
      </c>
      <c r="Q2067" t="s">
        <v>157</v>
      </c>
      <c r="R2067" t="s">
        <v>136</v>
      </c>
      <c r="S2067" t="s">
        <v>136</v>
      </c>
      <c r="T2067" t="s">
        <v>2185</v>
      </c>
      <c r="U2067" t="s">
        <v>9373</v>
      </c>
      <c r="V2067" t="s">
        <v>264</v>
      </c>
      <c r="W2067" t="s">
        <v>190</v>
      </c>
      <c r="X2067" t="s">
        <v>191</v>
      </c>
      <c r="Y2067" t="s">
        <v>1318</v>
      </c>
      <c r="Z2067" t="s">
        <v>2516</v>
      </c>
      <c r="AA2067" t="s">
        <v>164</v>
      </c>
      <c r="AB2067" t="s">
        <v>165</v>
      </c>
      <c r="AC2067" t="s">
        <v>9374</v>
      </c>
      <c r="AD2067" t="s">
        <v>2189</v>
      </c>
    </row>
    <row r="2068" spans="1:30">
      <c r="A2068" t="s">
        <v>9375</v>
      </c>
      <c r="B2068" t="s">
        <v>9375</v>
      </c>
      <c r="C2068" s="3">
        <v>0.277064</v>
      </c>
      <c r="D2068" s="3">
        <v>17</v>
      </c>
      <c r="E2068" s="3">
        <v>0</v>
      </c>
      <c r="F2068" s="3">
        <v>0</v>
      </c>
      <c r="G2068" s="3">
        <v>0.200107</v>
      </c>
      <c r="H2068" s="3">
        <v>13</v>
      </c>
      <c r="I2068" s="3">
        <v>2.257927</v>
      </c>
      <c r="J2068" s="3">
        <v>142</v>
      </c>
      <c r="K2068" s="3">
        <v>4.384614</v>
      </c>
      <c r="L2068" s="3">
        <v>294</v>
      </c>
      <c r="M2068" s="3">
        <v>0.494494</v>
      </c>
      <c r="N2068">
        <v>30</v>
      </c>
      <c r="O2068">
        <v>0.00687867499266531</v>
      </c>
      <c r="P2068">
        <v>2.93836815700798</v>
      </c>
      <c r="Q2068" t="s">
        <v>157</v>
      </c>
      <c r="R2068" t="s">
        <v>137</v>
      </c>
      <c r="S2068" t="s">
        <v>138</v>
      </c>
      <c r="T2068" t="s">
        <v>2279</v>
      </c>
      <c r="U2068" t="s">
        <v>9376</v>
      </c>
      <c r="V2068" t="s">
        <v>2281</v>
      </c>
      <c r="W2068" t="s">
        <v>137</v>
      </c>
      <c r="X2068" t="s">
        <v>138</v>
      </c>
      <c r="Y2068" t="s">
        <v>2282</v>
      </c>
      <c r="Z2068" t="s">
        <v>2283</v>
      </c>
      <c r="AA2068" t="s">
        <v>153</v>
      </c>
      <c r="AB2068" t="s">
        <v>138</v>
      </c>
      <c r="AC2068" t="s">
        <v>2284</v>
      </c>
      <c r="AD2068" t="s">
        <v>2285</v>
      </c>
    </row>
    <row r="2069" spans="1:30">
      <c r="A2069" t="s">
        <v>9377</v>
      </c>
      <c r="B2069" t="s">
        <v>136</v>
      </c>
      <c r="C2069" s="3">
        <v>13.593247</v>
      </c>
      <c r="D2069" s="3">
        <v>255</v>
      </c>
      <c r="E2069" s="3">
        <v>24.772778</v>
      </c>
      <c r="F2069" s="3">
        <v>412</v>
      </c>
      <c r="G2069" s="3">
        <v>12.126398</v>
      </c>
      <c r="H2069" s="3">
        <v>244</v>
      </c>
      <c r="I2069" s="3">
        <v>5.293493</v>
      </c>
      <c r="J2069" s="3">
        <v>108</v>
      </c>
      <c r="K2069" s="3">
        <v>5.340223</v>
      </c>
      <c r="L2069" s="3">
        <v>116</v>
      </c>
      <c r="M2069" s="3">
        <v>5.213575</v>
      </c>
      <c r="N2069">
        <v>103</v>
      </c>
      <c r="O2069">
        <v>0.000276794539539646</v>
      </c>
      <c r="P2069">
        <v>-2.40118029123681</v>
      </c>
      <c r="Q2069" t="s">
        <v>131</v>
      </c>
      <c r="R2069" t="s">
        <v>136</v>
      </c>
      <c r="S2069" t="s">
        <v>136</v>
      </c>
      <c r="T2069" t="s">
        <v>2185</v>
      </c>
      <c r="U2069" t="s">
        <v>9378</v>
      </c>
      <c r="V2069" t="s">
        <v>136</v>
      </c>
      <c r="W2069" t="s">
        <v>190</v>
      </c>
      <c r="X2069" t="s">
        <v>191</v>
      </c>
      <c r="Y2069" t="s">
        <v>1318</v>
      </c>
      <c r="Z2069" t="s">
        <v>9379</v>
      </c>
      <c r="AA2069" t="s">
        <v>83</v>
      </c>
      <c r="AB2069" t="s">
        <v>191</v>
      </c>
      <c r="AC2069" t="s">
        <v>9380</v>
      </c>
      <c r="AD2069" t="s">
        <v>2189</v>
      </c>
    </row>
    <row r="2070" spans="1:30">
      <c r="A2070" t="s">
        <v>9381</v>
      </c>
      <c r="B2070" t="s">
        <v>9381</v>
      </c>
      <c r="C2070" s="3">
        <v>1.919615</v>
      </c>
      <c r="D2070" s="3">
        <v>31</v>
      </c>
      <c r="E2070" s="3">
        <v>0.100892</v>
      </c>
      <c r="F2070" s="3">
        <v>2</v>
      </c>
      <c r="G2070" s="3">
        <v>1.574313</v>
      </c>
      <c r="H2070" s="3">
        <v>27</v>
      </c>
      <c r="I2070" s="3">
        <v>17.168028</v>
      </c>
      <c r="J2070" s="3">
        <v>295</v>
      </c>
      <c r="K2070" s="3">
        <v>12.602452</v>
      </c>
      <c r="L2070" s="3">
        <v>231</v>
      </c>
      <c r="M2070" s="3">
        <v>7.042293</v>
      </c>
      <c r="N2070">
        <v>117</v>
      </c>
      <c r="O2070">
        <v>0.000578023664348472</v>
      </c>
      <c r="P2070">
        <v>2.64682748677775</v>
      </c>
      <c r="Q2070" t="s">
        <v>157</v>
      </c>
      <c r="R2070" t="s">
        <v>186</v>
      </c>
      <c r="S2070" t="s">
        <v>187</v>
      </c>
      <c r="T2070" t="s">
        <v>9382</v>
      </c>
      <c r="U2070" t="s">
        <v>9383</v>
      </c>
      <c r="V2070" t="s">
        <v>9384</v>
      </c>
      <c r="W2070" t="s">
        <v>186</v>
      </c>
      <c r="X2070" t="s">
        <v>187</v>
      </c>
      <c r="Y2070" t="s">
        <v>9385</v>
      </c>
      <c r="Z2070" t="s">
        <v>8098</v>
      </c>
      <c r="AA2070" t="s">
        <v>209</v>
      </c>
      <c r="AB2070" t="s">
        <v>187</v>
      </c>
      <c r="AC2070" t="s">
        <v>9386</v>
      </c>
      <c r="AD2070" t="s">
        <v>9387</v>
      </c>
    </row>
    <row r="2071" spans="1:30">
      <c r="A2071" t="s">
        <v>9388</v>
      </c>
      <c r="B2071" t="s">
        <v>9388</v>
      </c>
      <c r="C2071" s="3">
        <v>7.429425</v>
      </c>
      <c r="D2071" s="3">
        <v>226</v>
      </c>
      <c r="E2071" s="3">
        <v>2.469372</v>
      </c>
      <c r="F2071" s="3">
        <v>67</v>
      </c>
      <c r="G2071" s="3">
        <v>6.038305</v>
      </c>
      <c r="H2071" s="3">
        <v>197</v>
      </c>
      <c r="I2071" s="3">
        <v>33.941948</v>
      </c>
      <c r="J2071" s="3">
        <v>1117</v>
      </c>
      <c r="K2071" s="3">
        <v>74.310493</v>
      </c>
      <c r="L2071" s="3">
        <v>2611</v>
      </c>
      <c r="M2071" s="3">
        <v>9.976535</v>
      </c>
      <c r="N2071">
        <v>316</v>
      </c>
      <c r="O2071">
        <v>0.00401144064943565</v>
      </c>
      <c r="P2071">
        <v>2.19124889842151</v>
      </c>
      <c r="Q2071" t="s">
        <v>157</v>
      </c>
      <c r="R2071" t="s">
        <v>186</v>
      </c>
      <c r="S2071" t="s">
        <v>187</v>
      </c>
      <c r="T2071" t="s">
        <v>9389</v>
      </c>
      <c r="U2071" t="s">
        <v>9390</v>
      </c>
      <c r="V2071" t="s">
        <v>432</v>
      </c>
      <c r="W2071" t="s">
        <v>254</v>
      </c>
      <c r="X2071" t="s">
        <v>255</v>
      </c>
      <c r="Y2071" t="s">
        <v>407</v>
      </c>
      <c r="Z2071" t="s">
        <v>9391</v>
      </c>
      <c r="AA2071" t="s">
        <v>164</v>
      </c>
      <c r="AB2071" t="s">
        <v>165</v>
      </c>
      <c r="AC2071" t="s">
        <v>9392</v>
      </c>
      <c r="AD2071" t="s">
        <v>281</v>
      </c>
    </row>
    <row r="2072" spans="1:30">
      <c r="A2072" t="s">
        <v>9393</v>
      </c>
      <c r="B2072" t="s">
        <v>9393</v>
      </c>
      <c r="C2072" s="3">
        <v>92.215042</v>
      </c>
      <c r="D2072" s="3">
        <v>3434</v>
      </c>
      <c r="E2072" s="3">
        <v>131.318314</v>
      </c>
      <c r="F2072" s="3">
        <v>4331</v>
      </c>
      <c r="G2072" s="3">
        <v>111.437721</v>
      </c>
      <c r="H2072" s="3">
        <v>4449</v>
      </c>
      <c r="I2072" s="3">
        <v>38.370197</v>
      </c>
      <c r="J2072" s="3">
        <v>1550</v>
      </c>
      <c r="K2072" s="3">
        <v>10.300673</v>
      </c>
      <c r="L2072" s="3">
        <v>445</v>
      </c>
      <c r="M2072" s="3">
        <v>34.335041</v>
      </c>
      <c r="N2072">
        <v>1335</v>
      </c>
      <c r="O2072" s="16">
        <v>5.62363056941469e-5</v>
      </c>
      <c r="P2072">
        <v>-2.67037971927821</v>
      </c>
      <c r="Q2072" t="s">
        <v>131</v>
      </c>
      <c r="R2072" t="s">
        <v>136</v>
      </c>
      <c r="S2072" t="s">
        <v>136</v>
      </c>
      <c r="T2072" t="s">
        <v>136</v>
      </c>
      <c r="U2072" t="s">
        <v>136</v>
      </c>
      <c r="V2072" t="s">
        <v>136</v>
      </c>
      <c r="W2072" t="s">
        <v>305</v>
      </c>
      <c r="X2072" t="s">
        <v>142</v>
      </c>
      <c r="Y2072" t="s">
        <v>136</v>
      </c>
      <c r="Z2072" t="s">
        <v>136</v>
      </c>
      <c r="AA2072" t="s">
        <v>164</v>
      </c>
      <c r="AB2072" t="s">
        <v>165</v>
      </c>
      <c r="AC2072" t="s">
        <v>313</v>
      </c>
      <c r="AD2072" t="s">
        <v>136</v>
      </c>
    </row>
    <row r="2073" spans="1:30">
      <c r="A2073" t="s">
        <v>9394</v>
      </c>
      <c r="B2073" t="s">
        <v>9394</v>
      </c>
      <c r="C2073" s="3">
        <v>0.769141</v>
      </c>
      <c r="D2073" s="3">
        <v>37</v>
      </c>
      <c r="E2073" s="3">
        <v>2.040663</v>
      </c>
      <c r="F2073" s="3">
        <v>86</v>
      </c>
      <c r="G2073" s="3">
        <v>0.775257</v>
      </c>
      <c r="H2073" s="3">
        <v>40</v>
      </c>
      <c r="I2073" s="3">
        <v>0.038203</v>
      </c>
      <c r="J2073" s="3">
        <v>2</v>
      </c>
      <c r="K2073" s="3">
        <v>0.106597</v>
      </c>
      <c r="L2073" s="3">
        <v>6</v>
      </c>
      <c r="M2073" s="3">
        <v>0.231082</v>
      </c>
      <c r="N2073">
        <v>12</v>
      </c>
      <c r="O2073">
        <v>0.000256767344718551</v>
      </c>
      <c r="P2073">
        <v>-3.61366734985549</v>
      </c>
      <c r="Q2073" t="s">
        <v>131</v>
      </c>
      <c r="R2073" t="s">
        <v>366</v>
      </c>
      <c r="S2073" t="s">
        <v>367</v>
      </c>
      <c r="T2073" t="s">
        <v>9395</v>
      </c>
      <c r="U2073" t="s">
        <v>9396</v>
      </c>
      <c r="V2073" t="s">
        <v>136</v>
      </c>
      <c r="W2073" t="s">
        <v>190</v>
      </c>
      <c r="X2073" t="s">
        <v>191</v>
      </c>
      <c r="Y2073" t="s">
        <v>2163</v>
      </c>
      <c r="Z2073" t="s">
        <v>9397</v>
      </c>
      <c r="AA2073" t="s">
        <v>43</v>
      </c>
      <c r="AB2073" t="s">
        <v>538</v>
      </c>
      <c r="AC2073" t="s">
        <v>9398</v>
      </c>
      <c r="AD2073" t="s">
        <v>2500</v>
      </c>
    </row>
    <row r="2074" spans="1:30">
      <c r="A2074" t="s">
        <v>9399</v>
      </c>
      <c r="B2074" t="s">
        <v>9399</v>
      </c>
      <c r="C2074" s="3">
        <v>1.040425</v>
      </c>
      <c r="D2074" s="3">
        <v>81</v>
      </c>
      <c r="E2074" s="3">
        <v>3.07653</v>
      </c>
      <c r="F2074" s="3">
        <v>212</v>
      </c>
      <c r="G2074" s="3">
        <v>0.526197</v>
      </c>
      <c r="H2074" s="3">
        <v>44</v>
      </c>
      <c r="I2074" s="3">
        <v>0.263937</v>
      </c>
      <c r="J2074" s="3">
        <v>23</v>
      </c>
      <c r="K2074" s="3">
        <v>0.247613</v>
      </c>
      <c r="L2074" s="3">
        <v>23</v>
      </c>
      <c r="M2074" s="3">
        <v>0.332702</v>
      </c>
      <c r="N2074">
        <v>27</v>
      </c>
      <c r="O2074">
        <v>0.00072741440044567</v>
      </c>
      <c r="P2074">
        <v>-3.08809251970894</v>
      </c>
      <c r="Q2074" t="s">
        <v>131</v>
      </c>
      <c r="R2074" t="s">
        <v>136</v>
      </c>
      <c r="S2074" t="s">
        <v>136</v>
      </c>
      <c r="T2074" t="s">
        <v>6598</v>
      </c>
      <c r="U2074" t="s">
        <v>9400</v>
      </c>
      <c r="V2074" t="s">
        <v>5693</v>
      </c>
      <c r="W2074" t="s">
        <v>136</v>
      </c>
      <c r="X2074" t="s">
        <v>136</v>
      </c>
      <c r="Y2074" t="s">
        <v>9401</v>
      </c>
      <c r="Z2074" t="s">
        <v>9402</v>
      </c>
      <c r="AA2074" t="s">
        <v>164</v>
      </c>
      <c r="AB2074" t="s">
        <v>165</v>
      </c>
      <c r="AC2074" t="s">
        <v>9403</v>
      </c>
      <c r="AD2074" t="s">
        <v>3340</v>
      </c>
    </row>
    <row r="2075" spans="1:30">
      <c r="A2075" t="s">
        <v>9404</v>
      </c>
      <c r="B2075" t="s">
        <v>9404</v>
      </c>
      <c r="C2075" s="3">
        <v>16.412233</v>
      </c>
      <c r="D2075" s="3">
        <v>327</v>
      </c>
      <c r="E2075" s="3">
        <v>67.351852</v>
      </c>
      <c r="F2075" s="3">
        <v>1186</v>
      </c>
      <c r="G2075" s="3">
        <v>18.577089</v>
      </c>
      <c r="H2075" s="3">
        <v>396</v>
      </c>
      <c r="I2075" s="3">
        <v>6.772155</v>
      </c>
      <c r="J2075" s="3">
        <v>146</v>
      </c>
      <c r="K2075" s="3">
        <v>7.55362</v>
      </c>
      <c r="L2075" s="3">
        <v>174</v>
      </c>
      <c r="M2075" s="3">
        <v>5.837805</v>
      </c>
      <c r="N2075">
        <v>122</v>
      </c>
      <c r="O2075">
        <v>0.000205473437992154</v>
      </c>
      <c r="P2075">
        <v>-3.07552431352425</v>
      </c>
      <c r="Q2075" t="s">
        <v>131</v>
      </c>
      <c r="R2075" t="s">
        <v>136</v>
      </c>
      <c r="S2075" t="s">
        <v>136</v>
      </c>
      <c r="T2075" t="s">
        <v>2881</v>
      </c>
      <c r="U2075" t="s">
        <v>136</v>
      </c>
      <c r="V2075" t="s">
        <v>136</v>
      </c>
      <c r="W2075" t="s">
        <v>136</v>
      </c>
      <c r="X2075" t="s">
        <v>136</v>
      </c>
      <c r="Y2075" t="s">
        <v>2882</v>
      </c>
      <c r="Z2075" t="s">
        <v>3275</v>
      </c>
      <c r="AA2075" t="s">
        <v>164</v>
      </c>
      <c r="AB2075" t="s">
        <v>165</v>
      </c>
      <c r="AC2075" t="s">
        <v>9405</v>
      </c>
      <c r="AD2075" t="s">
        <v>2885</v>
      </c>
    </row>
    <row r="2076" spans="1:30">
      <c r="A2076" t="s">
        <v>9406</v>
      </c>
      <c r="B2076" t="s">
        <v>9406</v>
      </c>
      <c r="C2076" s="3">
        <v>0</v>
      </c>
      <c r="D2076" s="3">
        <v>0</v>
      </c>
      <c r="E2076" s="3">
        <v>0.060486</v>
      </c>
      <c r="F2076" s="3">
        <v>4</v>
      </c>
      <c r="G2076" s="3">
        <v>0.024987</v>
      </c>
      <c r="H2076" s="3">
        <v>3</v>
      </c>
      <c r="I2076" s="3">
        <v>0.874172</v>
      </c>
      <c r="J2076" s="3">
        <v>71</v>
      </c>
      <c r="K2076" s="3">
        <v>1.454752</v>
      </c>
      <c r="L2076" s="3">
        <v>126</v>
      </c>
      <c r="M2076" s="3">
        <v>0.453894</v>
      </c>
      <c r="N2076">
        <v>36</v>
      </c>
      <c r="O2076">
        <v>0.00113841210221557</v>
      </c>
      <c r="P2076">
        <v>3.45801801205661</v>
      </c>
      <c r="Q2076" t="s">
        <v>157</v>
      </c>
      <c r="R2076" t="s">
        <v>170</v>
      </c>
      <c r="S2076" t="s">
        <v>171</v>
      </c>
      <c r="T2076" t="s">
        <v>9407</v>
      </c>
      <c r="U2076" t="s">
        <v>9408</v>
      </c>
      <c r="V2076" t="s">
        <v>136</v>
      </c>
      <c r="W2076" t="s">
        <v>136</v>
      </c>
      <c r="X2076" t="s">
        <v>136</v>
      </c>
      <c r="Y2076" t="s">
        <v>1593</v>
      </c>
      <c r="Z2076" t="s">
        <v>9409</v>
      </c>
      <c r="AA2076" t="s">
        <v>174</v>
      </c>
      <c r="AB2076" t="s">
        <v>171</v>
      </c>
      <c r="AC2076" t="s">
        <v>9410</v>
      </c>
      <c r="AD2076" t="s">
        <v>9411</v>
      </c>
    </row>
    <row r="2077" spans="1:30">
      <c r="A2077" t="s">
        <v>9412</v>
      </c>
      <c r="B2077" t="s">
        <v>9412</v>
      </c>
      <c r="C2077" s="3">
        <v>7.069647</v>
      </c>
      <c r="D2077" s="3">
        <v>350</v>
      </c>
      <c r="E2077" s="3">
        <v>1.224379</v>
      </c>
      <c r="F2077" s="3">
        <v>54</v>
      </c>
      <c r="G2077" s="3">
        <v>8.195233</v>
      </c>
      <c r="H2077" s="3">
        <v>435</v>
      </c>
      <c r="I2077" s="3">
        <v>1.21254</v>
      </c>
      <c r="J2077" s="3">
        <v>66</v>
      </c>
      <c r="K2077" s="3">
        <v>1.628179</v>
      </c>
      <c r="L2077" s="3">
        <v>94</v>
      </c>
      <c r="M2077" s="3">
        <v>1.149915</v>
      </c>
      <c r="N2077">
        <v>60</v>
      </c>
      <c r="O2077">
        <v>0.000223970779387131</v>
      </c>
      <c r="P2077">
        <v>-2.39356733894733</v>
      </c>
      <c r="Q2077" t="s">
        <v>131</v>
      </c>
      <c r="R2077" t="s">
        <v>136</v>
      </c>
      <c r="S2077" t="s">
        <v>136</v>
      </c>
      <c r="T2077" t="s">
        <v>9413</v>
      </c>
      <c r="U2077" t="s">
        <v>9414</v>
      </c>
      <c r="V2077" t="s">
        <v>136</v>
      </c>
      <c r="W2077" t="s">
        <v>136</v>
      </c>
      <c r="X2077" t="s">
        <v>136</v>
      </c>
      <c r="Y2077" t="s">
        <v>136</v>
      </c>
      <c r="Z2077" t="s">
        <v>136</v>
      </c>
      <c r="AA2077" t="s">
        <v>164</v>
      </c>
      <c r="AB2077" t="s">
        <v>165</v>
      </c>
      <c r="AC2077" t="s">
        <v>9415</v>
      </c>
      <c r="AD2077" t="s">
        <v>9416</v>
      </c>
    </row>
    <row r="2078" spans="1:30">
      <c r="A2078" t="s">
        <v>9417</v>
      </c>
      <c r="B2078" t="s">
        <v>9417</v>
      </c>
      <c r="C2078" s="3">
        <v>0.516852</v>
      </c>
      <c r="D2078" s="3">
        <v>27</v>
      </c>
      <c r="E2078" s="3">
        <v>0.179103</v>
      </c>
      <c r="F2078" s="3">
        <v>9</v>
      </c>
      <c r="G2078" s="3">
        <v>0.632994</v>
      </c>
      <c r="H2078" s="3">
        <v>36</v>
      </c>
      <c r="I2078" s="3">
        <v>4.164694</v>
      </c>
      <c r="J2078" s="3">
        <v>236</v>
      </c>
      <c r="K2078" s="3">
        <v>6.236827</v>
      </c>
      <c r="L2078" s="3">
        <v>377</v>
      </c>
      <c r="M2078" s="3">
        <v>2.368142</v>
      </c>
      <c r="N2078">
        <v>130</v>
      </c>
      <c r="O2078" s="16">
        <v>4.4698537590695e-5</v>
      </c>
      <c r="P2078">
        <v>2.55489945380561</v>
      </c>
      <c r="Q2078" t="s">
        <v>157</v>
      </c>
      <c r="R2078" t="s">
        <v>136</v>
      </c>
      <c r="S2078" t="s">
        <v>136</v>
      </c>
      <c r="T2078" t="s">
        <v>460</v>
      </c>
      <c r="U2078" t="s">
        <v>136</v>
      </c>
      <c r="V2078" t="s">
        <v>136</v>
      </c>
      <c r="W2078" t="s">
        <v>136</v>
      </c>
      <c r="X2078" t="s">
        <v>136</v>
      </c>
      <c r="Y2078" t="s">
        <v>312</v>
      </c>
      <c r="Z2078" t="s">
        <v>9418</v>
      </c>
      <c r="AA2078" t="s">
        <v>164</v>
      </c>
      <c r="AB2078" t="s">
        <v>165</v>
      </c>
      <c r="AC2078" t="s">
        <v>9419</v>
      </c>
      <c r="AD2078" t="s">
        <v>281</v>
      </c>
    </row>
    <row r="2079" spans="1:30">
      <c r="A2079" t="s">
        <v>9420</v>
      </c>
      <c r="B2079" t="s">
        <v>9420</v>
      </c>
      <c r="C2079" s="3">
        <v>0.935838</v>
      </c>
      <c r="D2079" s="3">
        <v>35</v>
      </c>
      <c r="E2079" s="3">
        <v>0.537215</v>
      </c>
      <c r="F2079" s="3">
        <v>18</v>
      </c>
      <c r="G2079" s="3">
        <v>0.691074</v>
      </c>
      <c r="H2079" s="3">
        <v>28</v>
      </c>
      <c r="I2079" s="3">
        <v>6.007316</v>
      </c>
      <c r="J2079" s="3">
        <v>241</v>
      </c>
      <c r="K2079" s="3">
        <v>14.869148</v>
      </c>
      <c r="L2079" s="3">
        <v>635</v>
      </c>
      <c r="M2079" s="3">
        <v>1.616515</v>
      </c>
      <c r="N2079">
        <v>63</v>
      </c>
      <c r="O2079">
        <v>0.00294876214514914</v>
      </c>
      <c r="P2079">
        <v>2.50749239389057</v>
      </c>
      <c r="Q2079" t="s">
        <v>157</v>
      </c>
      <c r="R2079" t="s">
        <v>186</v>
      </c>
      <c r="S2079" t="s">
        <v>187</v>
      </c>
      <c r="T2079" t="s">
        <v>405</v>
      </c>
      <c r="U2079" t="s">
        <v>9421</v>
      </c>
      <c r="V2079" t="s">
        <v>136</v>
      </c>
      <c r="W2079" t="s">
        <v>254</v>
      </c>
      <c r="X2079" t="s">
        <v>255</v>
      </c>
      <c r="Y2079" t="s">
        <v>407</v>
      </c>
      <c r="Z2079" t="s">
        <v>408</v>
      </c>
      <c r="AA2079" t="s">
        <v>164</v>
      </c>
      <c r="AB2079" t="s">
        <v>165</v>
      </c>
      <c r="AC2079" t="s">
        <v>409</v>
      </c>
      <c r="AD2079" t="s">
        <v>410</v>
      </c>
    </row>
    <row r="2080" spans="1:30">
      <c r="A2080" t="s">
        <v>9422</v>
      </c>
      <c r="B2080" t="s">
        <v>9422</v>
      </c>
      <c r="C2080" s="3">
        <v>15.372623</v>
      </c>
      <c r="D2080" s="3">
        <v>1398</v>
      </c>
      <c r="E2080" s="3">
        <v>12.014879</v>
      </c>
      <c r="F2080" s="3">
        <v>968</v>
      </c>
      <c r="G2080" s="3">
        <v>14.256786</v>
      </c>
      <c r="H2080" s="3">
        <v>1390</v>
      </c>
      <c r="I2080" s="3">
        <v>0.690951</v>
      </c>
      <c r="J2080" s="3">
        <v>69</v>
      </c>
      <c r="K2080" s="3">
        <v>2.506774</v>
      </c>
      <c r="L2080" s="3">
        <v>264</v>
      </c>
      <c r="M2080" s="3">
        <v>4.624959</v>
      </c>
      <c r="N2080">
        <v>440</v>
      </c>
      <c r="O2080" s="16">
        <v>9.06643025015345e-5</v>
      </c>
      <c r="P2080">
        <v>-2.86509648042996</v>
      </c>
      <c r="Q2080" t="s">
        <v>131</v>
      </c>
      <c r="R2080" t="s">
        <v>136</v>
      </c>
      <c r="S2080" t="s">
        <v>136</v>
      </c>
      <c r="T2080" t="s">
        <v>168</v>
      </c>
      <c r="U2080" t="s">
        <v>9423</v>
      </c>
      <c r="V2080" t="s">
        <v>136</v>
      </c>
      <c r="W2080" t="s">
        <v>399</v>
      </c>
      <c r="X2080" t="s">
        <v>342</v>
      </c>
      <c r="Y2080" t="s">
        <v>9424</v>
      </c>
      <c r="Z2080" t="s">
        <v>9425</v>
      </c>
      <c r="AA2080" t="s">
        <v>83</v>
      </c>
      <c r="AB2080" t="s">
        <v>191</v>
      </c>
      <c r="AC2080" t="s">
        <v>9426</v>
      </c>
      <c r="AD2080" t="s">
        <v>176</v>
      </c>
    </row>
    <row r="2081" spans="1:30">
      <c r="A2081" t="s">
        <v>9427</v>
      </c>
      <c r="B2081" t="s">
        <v>9427</v>
      </c>
      <c r="C2081" s="3">
        <v>0.317002</v>
      </c>
      <c r="D2081" s="3">
        <v>21</v>
      </c>
      <c r="E2081" s="3">
        <v>0.051581</v>
      </c>
      <c r="F2081" s="3">
        <v>3</v>
      </c>
      <c r="G2081" s="3">
        <v>0.53549</v>
      </c>
      <c r="H2081" s="3">
        <v>38</v>
      </c>
      <c r="I2081" s="3">
        <v>2.74929</v>
      </c>
      <c r="J2081" s="3">
        <v>196</v>
      </c>
      <c r="K2081" s="3">
        <v>5.479466</v>
      </c>
      <c r="L2081" s="3">
        <v>417</v>
      </c>
      <c r="M2081" s="3">
        <v>1.602491</v>
      </c>
      <c r="N2081">
        <v>110</v>
      </c>
      <c r="O2081">
        <v>0.000882349753068713</v>
      </c>
      <c r="P2081">
        <v>2.72267646444128</v>
      </c>
      <c r="Q2081" t="s">
        <v>157</v>
      </c>
      <c r="R2081" t="s">
        <v>136</v>
      </c>
      <c r="S2081" t="s">
        <v>136</v>
      </c>
      <c r="T2081" t="s">
        <v>136</v>
      </c>
      <c r="U2081" t="s">
        <v>136</v>
      </c>
      <c r="V2081" t="s">
        <v>136</v>
      </c>
      <c r="W2081" t="s">
        <v>136</v>
      </c>
      <c r="X2081" t="s">
        <v>136</v>
      </c>
      <c r="Y2081" t="s">
        <v>136</v>
      </c>
      <c r="Z2081" t="s">
        <v>9428</v>
      </c>
      <c r="AA2081" t="s">
        <v>164</v>
      </c>
      <c r="AB2081" t="s">
        <v>165</v>
      </c>
      <c r="AC2081" t="s">
        <v>9429</v>
      </c>
      <c r="AD2081" t="s">
        <v>136</v>
      </c>
    </row>
    <row r="2082" spans="1:30">
      <c r="A2082" t="s">
        <v>9430</v>
      </c>
      <c r="B2082" t="s">
        <v>136</v>
      </c>
      <c r="C2082" s="3">
        <v>0</v>
      </c>
      <c r="D2082" s="3">
        <v>0</v>
      </c>
      <c r="E2082" s="3">
        <v>0</v>
      </c>
      <c r="F2082" s="3">
        <v>0</v>
      </c>
      <c r="G2082" s="3">
        <v>0</v>
      </c>
      <c r="H2082" s="3">
        <v>0</v>
      </c>
      <c r="I2082" s="3">
        <v>5.293293</v>
      </c>
      <c r="J2082" s="3">
        <v>39</v>
      </c>
      <c r="K2082" s="3">
        <v>5.43047</v>
      </c>
      <c r="L2082" s="3">
        <v>43</v>
      </c>
      <c r="M2082" s="3">
        <v>4.284774</v>
      </c>
      <c r="N2082">
        <v>31</v>
      </c>
      <c r="O2082" s="16">
        <v>5.18120680370879e-5</v>
      </c>
      <c r="P2082">
        <v>5.3917090457252</v>
      </c>
      <c r="Q2082" t="s">
        <v>157</v>
      </c>
      <c r="R2082" t="s">
        <v>136</v>
      </c>
      <c r="S2082" t="s">
        <v>136</v>
      </c>
      <c r="T2082" t="s">
        <v>9431</v>
      </c>
      <c r="U2082" t="s">
        <v>136</v>
      </c>
      <c r="V2082" t="s">
        <v>136</v>
      </c>
      <c r="W2082" t="s">
        <v>136</v>
      </c>
      <c r="X2082" t="s">
        <v>136</v>
      </c>
      <c r="Y2082" t="s">
        <v>136</v>
      </c>
      <c r="Z2082" t="s">
        <v>136</v>
      </c>
      <c r="AA2082" t="s">
        <v>141</v>
      </c>
      <c r="AB2082" t="s">
        <v>142</v>
      </c>
      <c r="AC2082" t="s">
        <v>5670</v>
      </c>
      <c r="AD2082" t="s">
        <v>9432</v>
      </c>
    </row>
    <row r="2083" spans="1:30">
      <c r="A2083" t="s">
        <v>9433</v>
      </c>
      <c r="B2083" t="s">
        <v>136</v>
      </c>
      <c r="C2083" s="3">
        <v>2.969217</v>
      </c>
      <c r="D2083" s="3">
        <v>237</v>
      </c>
      <c r="E2083" s="3">
        <v>0.838585</v>
      </c>
      <c r="F2083" s="3">
        <v>62</v>
      </c>
      <c r="G2083" s="3">
        <v>3.521157</v>
      </c>
      <c r="H2083" s="3">
        <v>276</v>
      </c>
      <c r="I2083" s="3">
        <v>20.476204</v>
      </c>
      <c r="J2083" s="3">
        <v>1645</v>
      </c>
      <c r="K2083" s="3">
        <v>22.1511119999999</v>
      </c>
      <c r="L2083" s="3">
        <v>1639</v>
      </c>
      <c r="M2083" s="3">
        <v>11.416023</v>
      </c>
      <c r="N2083">
        <v>859</v>
      </c>
      <c r="O2083" s="16">
        <v>1.63140445908691e-5</v>
      </c>
      <c r="P2083">
        <v>2.13330012968693</v>
      </c>
      <c r="Q2083" t="s">
        <v>157</v>
      </c>
      <c r="R2083" t="s">
        <v>136</v>
      </c>
      <c r="S2083" t="s">
        <v>136</v>
      </c>
      <c r="T2083" t="s">
        <v>3329</v>
      </c>
      <c r="U2083" t="s">
        <v>136</v>
      </c>
      <c r="V2083" t="s">
        <v>136</v>
      </c>
      <c r="W2083" t="s">
        <v>136</v>
      </c>
      <c r="X2083" t="s">
        <v>136</v>
      </c>
      <c r="Y2083" t="s">
        <v>136</v>
      </c>
      <c r="Z2083" t="s">
        <v>9434</v>
      </c>
      <c r="AA2083" t="s">
        <v>164</v>
      </c>
      <c r="AB2083" t="s">
        <v>165</v>
      </c>
      <c r="AC2083" t="s">
        <v>9435</v>
      </c>
      <c r="AD2083" t="s">
        <v>3334</v>
      </c>
    </row>
    <row r="2084" spans="1:30">
      <c r="A2084" t="s">
        <v>9436</v>
      </c>
      <c r="B2084" t="s">
        <v>9436</v>
      </c>
      <c r="C2084" s="3">
        <v>40.94788</v>
      </c>
      <c r="D2084" s="3">
        <v>2343</v>
      </c>
      <c r="E2084" s="3">
        <v>58.39193</v>
      </c>
      <c r="F2084" s="3">
        <v>2960</v>
      </c>
      <c r="G2084" s="3">
        <v>36.557541</v>
      </c>
      <c r="H2084" s="3">
        <v>2243</v>
      </c>
      <c r="I2084" s="3">
        <v>14.621863</v>
      </c>
      <c r="J2084" s="3">
        <v>908</v>
      </c>
      <c r="K2084" s="3">
        <v>9.152057</v>
      </c>
      <c r="L2084" s="3">
        <v>607</v>
      </c>
      <c r="M2084" s="3">
        <v>13.613919</v>
      </c>
      <c r="N2084">
        <v>814</v>
      </c>
      <c r="O2084" s="16">
        <v>5.53357591295391e-6</v>
      </c>
      <c r="P2084">
        <v>-2.5780994738085</v>
      </c>
      <c r="Q2084" t="s">
        <v>131</v>
      </c>
      <c r="R2084" t="s">
        <v>218</v>
      </c>
      <c r="S2084" t="s">
        <v>219</v>
      </c>
      <c r="T2084" t="s">
        <v>9437</v>
      </c>
      <c r="U2084" t="s">
        <v>9438</v>
      </c>
      <c r="V2084" t="s">
        <v>1090</v>
      </c>
      <c r="W2084" t="s">
        <v>254</v>
      </c>
      <c r="X2084" t="s">
        <v>255</v>
      </c>
      <c r="Y2084" t="s">
        <v>9008</v>
      </c>
      <c r="Z2084" t="s">
        <v>9439</v>
      </c>
      <c r="AA2084" t="s">
        <v>164</v>
      </c>
      <c r="AB2084" t="s">
        <v>165</v>
      </c>
      <c r="AC2084" t="s">
        <v>9440</v>
      </c>
      <c r="AD2084" t="s">
        <v>9441</v>
      </c>
    </row>
    <row r="2085" spans="1:30">
      <c r="A2085" t="s">
        <v>9442</v>
      </c>
      <c r="B2085" t="s">
        <v>9442</v>
      </c>
      <c r="C2085" s="3">
        <v>0.244581</v>
      </c>
      <c r="D2085" s="3">
        <v>8</v>
      </c>
      <c r="E2085" s="3">
        <v>0</v>
      </c>
      <c r="F2085" s="3">
        <v>0</v>
      </c>
      <c r="G2085" s="3">
        <v>0.27281</v>
      </c>
      <c r="H2085" s="3">
        <v>10</v>
      </c>
      <c r="I2085" s="3">
        <v>2.241547</v>
      </c>
      <c r="J2085" s="3">
        <v>76</v>
      </c>
      <c r="K2085" s="3">
        <v>1.567542</v>
      </c>
      <c r="L2085" s="3">
        <v>57</v>
      </c>
      <c r="M2085" s="3">
        <v>1.485901</v>
      </c>
      <c r="N2085">
        <v>48</v>
      </c>
      <c r="O2085">
        <v>0.00745832743017409</v>
      </c>
      <c r="P2085">
        <v>2.48679880633102</v>
      </c>
      <c r="Q2085" t="s">
        <v>157</v>
      </c>
      <c r="R2085" t="s">
        <v>136</v>
      </c>
      <c r="S2085" t="s">
        <v>136</v>
      </c>
      <c r="T2085" t="s">
        <v>9443</v>
      </c>
      <c r="U2085" t="s">
        <v>9444</v>
      </c>
      <c r="V2085" t="s">
        <v>136</v>
      </c>
      <c r="W2085" t="s">
        <v>4279</v>
      </c>
      <c r="X2085" t="s">
        <v>4280</v>
      </c>
      <c r="Y2085" t="s">
        <v>4281</v>
      </c>
      <c r="Z2085" t="s">
        <v>9445</v>
      </c>
      <c r="AA2085" t="s">
        <v>164</v>
      </c>
      <c r="AB2085" t="s">
        <v>165</v>
      </c>
      <c r="AC2085" t="s">
        <v>9446</v>
      </c>
      <c r="AD2085" t="s">
        <v>9447</v>
      </c>
    </row>
    <row r="2086" spans="1:30">
      <c r="A2086" t="s">
        <v>9448</v>
      </c>
      <c r="B2086" t="s">
        <v>9448</v>
      </c>
      <c r="C2086" s="3">
        <v>0.234744</v>
      </c>
      <c r="D2086" s="3">
        <v>15</v>
      </c>
      <c r="E2086" s="3">
        <v>0.256451</v>
      </c>
      <c r="F2086" s="3">
        <v>15</v>
      </c>
      <c r="G2086" s="3">
        <v>0.526361</v>
      </c>
      <c r="H2086" s="3">
        <v>35</v>
      </c>
      <c r="I2086" s="3">
        <v>3.245621</v>
      </c>
      <c r="J2086" s="3">
        <v>217</v>
      </c>
      <c r="K2086" s="3">
        <v>11.378284</v>
      </c>
      <c r="L2086" s="3">
        <v>813</v>
      </c>
      <c r="M2086" s="3">
        <v>1.319626</v>
      </c>
      <c r="N2086">
        <v>85</v>
      </c>
      <c r="O2086">
        <v>0.000676098634970339</v>
      </c>
      <c r="P2086">
        <v>2.989740422069</v>
      </c>
      <c r="Q2086" t="s">
        <v>157</v>
      </c>
      <c r="R2086" t="s">
        <v>241</v>
      </c>
      <c r="S2086" t="s">
        <v>242</v>
      </c>
      <c r="T2086" t="s">
        <v>9449</v>
      </c>
      <c r="U2086" t="s">
        <v>9450</v>
      </c>
      <c r="V2086" t="s">
        <v>1837</v>
      </c>
      <c r="W2086" t="s">
        <v>241</v>
      </c>
      <c r="X2086" t="s">
        <v>242</v>
      </c>
      <c r="Y2086" t="s">
        <v>1838</v>
      </c>
      <c r="Z2086" t="s">
        <v>9451</v>
      </c>
      <c r="AA2086" t="s">
        <v>248</v>
      </c>
      <c r="AB2086" t="s">
        <v>242</v>
      </c>
      <c r="AC2086" t="s">
        <v>9452</v>
      </c>
      <c r="AD2086" t="s">
        <v>250</v>
      </c>
    </row>
    <row r="2087" spans="1:30">
      <c r="A2087" t="s">
        <v>9453</v>
      </c>
      <c r="B2087" t="s">
        <v>9453</v>
      </c>
      <c r="C2087" s="3">
        <v>0.366376</v>
      </c>
      <c r="D2087" s="3">
        <v>30</v>
      </c>
      <c r="E2087" s="3">
        <v>0</v>
      </c>
      <c r="F2087" s="3">
        <v>0</v>
      </c>
      <c r="G2087" s="3">
        <v>0.717148</v>
      </c>
      <c r="H2087" s="3">
        <v>63</v>
      </c>
      <c r="I2087" s="3">
        <v>4.277909</v>
      </c>
      <c r="J2087" s="3">
        <v>376</v>
      </c>
      <c r="K2087" s="3">
        <v>26.424604</v>
      </c>
      <c r="L2087" s="3">
        <v>2477</v>
      </c>
      <c r="M2087" s="3">
        <v>1.37574</v>
      </c>
      <c r="N2087">
        <v>117</v>
      </c>
      <c r="O2087">
        <v>0.00228057610044358</v>
      </c>
      <c r="P2087">
        <v>3.66989814492635</v>
      </c>
      <c r="Q2087" t="s">
        <v>157</v>
      </c>
      <c r="R2087" t="s">
        <v>136</v>
      </c>
      <c r="S2087" t="s">
        <v>136</v>
      </c>
      <c r="T2087" t="s">
        <v>9454</v>
      </c>
      <c r="U2087" t="s">
        <v>9455</v>
      </c>
      <c r="V2087" t="s">
        <v>136</v>
      </c>
      <c r="W2087" t="s">
        <v>232</v>
      </c>
      <c r="X2087" t="s">
        <v>233</v>
      </c>
      <c r="Y2087" t="s">
        <v>9456</v>
      </c>
      <c r="Z2087" t="s">
        <v>9457</v>
      </c>
      <c r="AA2087" t="s">
        <v>85</v>
      </c>
      <c r="AB2087" t="s">
        <v>342</v>
      </c>
      <c r="AC2087" t="s">
        <v>9458</v>
      </c>
      <c r="AD2087" t="s">
        <v>9459</v>
      </c>
    </row>
    <row r="2088" spans="1:30">
      <c r="A2088" t="s">
        <v>9460</v>
      </c>
      <c r="B2088" t="s">
        <v>9460</v>
      </c>
      <c r="C2088" s="3">
        <v>0.694284</v>
      </c>
      <c r="D2088" s="3">
        <v>94</v>
      </c>
      <c r="E2088" s="3">
        <v>0.058867</v>
      </c>
      <c r="F2088" s="3">
        <v>8</v>
      </c>
      <c r="G2088" s="3">
        <v>0.713867</v>
      </c>
      <c r="H2088" s="3">
        <v>103</v>
      </c>
      <c r="I2088" s="3">
        <v>5.070582</v>
      </c>
      <c r="J2088" s="3">
        <v>739</v>
      </c>
      <c r="K2088" s="3">
        <v>7.309002</v>
      </c>
      <c r="L2088" s="3">
        <v>1137</v>
      </c>
      <c r="M2088" s="3">
        <v>3.152926</v>
      </c>
      <c r="N2088">
        <v>442</v>
      </c>
      <c r="O2088">
        <v>0.000180900366536066</v>
      </c>
      <c r="P2088">
        <v>2.75993811829601</v>
      </c>
      <c r="Q2088" t="s">
        <v>157</v>
      </c>
      <c r="R2088" t="s">
        <v>136</v>
      </c>
      <c r="S2088" t="s">
        <v>136</v>
      </c>
      <c r="T2088" t="s">
        <v>9461</v>
      </c>
      <c r="U2088" t="s">
        <v>9462</v>
      </c>
      <c r="V2088" t="s">
        <v>136</v>
      </c>
      <c r="W2088" t="s">
        <v>2039</v>
      </c>
      <c r="X2088" t="s">
        <v>2040</v>
      </c>
      <c r="Y2088" t="s">
        <v>1103</v>
      </c>
      <c r="Z2088" t="s">
        <v>9463</v>
      </c>
      <c r="AA2088" t="s">
        <v>1045</v>
      </c>
      <c r="AB2088" t="s">
        <v>535</v>
      </c>
      <c r="AC2088" t="s">
        <v>9464</v>
      </c>
      <c r="AD2088" t="s">
        <v>9465</v>
      </c>
    </row>
    <row r="2089" spans="1:30">
      <c r="A2089" t="s">
        <v>9466</v>
      </c>
      <c r="B2089" t="s">
        <v>9466</v>
      </c>
      <c r="C2089" s="3">
        <v>2.912728</v>
      </c>
      <c r="D2089" s="3">
        <v>213</v>
      </c>
      <c r="E2089" s="3">
        <v>1.054121</v>
      </c>
      <c r="F2089" s="3">
        <v>69</v>
      </c>
      <c r="G2089" s="3">
        <v>2.976961</v>
      </c>
      <c r="H2089" s="3">
        <v>234</v>
      </c>
      <c r="I2089" s="3">
        <v>15.048656</v>
      </c>
      <c r="J2089" s="3">
        <v>1192</v>
      </c>
      <c r="K2089" s="3">
        <v>31.951221</v>
      </c>
      <c r="L2089" s="3">
        <v>2702</v>
      </c>
      <c r="M2089" s="3">
        <v>7.439942</v>
      </c>
      <c r="N2089">
        <v>568</v>
      </c>
      <c r="O2089">
        <v>0.000421286336570413</v>
      </c>
      <c r="P2089">
        <v>2.30361085570175</v>
      </c>
      <c r="Q2089" t="s">
        <v>157</v>
      </c>
      <c r="R2089" t="s">
        <v>170</v>
      </c>
      <c r="S2089" t="s">
        <v>171</v>
      </c>
      <c r="T2089" t="s">
        <v>9467</v>
      </c>
      <c r="U2089" t="s">
        <v>9468</v>
      </c>
      <c r="V2089" t="s">
        <v>136</v>
      </c>
      <c r="W2089" t="s">
        <v>170</v>
      </c>
      <c r="X2089" t="s">
        <v>171</v>
      </c>
      <c r="Y2089" t="s">
        <v>227</v>
      </c>
      <c r="Z2089" t="s">
        <v>9469</v>
      </c>
      <c r="AA2089" t="s">
        <v>174</v>
      </c>
      <c r="AB2089" t="s">
        <v>171</v>
      </c>
      <c r="AC2089" t="s">
        <v>9470</v>
      </c>
      <c r="AD2089" t="s">
        <v>9471</v>
      </c>
    </row>
    <row r="2090" spans="1:30">
      <c r="A2090" t="s">
        <v>9472</v>
      </c>
      <c r="B2090" t="s">
        <v>9472</v>
      </c>
      <c r="C2090" s="3">
        <v>17.845682</v>
      </c>
      <c r="D2090" s="3">
        <v>775</v>
      </c>
      <c r="E2090" s="3">
        <v>5.999718</v>
      </c>
      <c r="F2090" s="3">
        <v>231</v>
      </c>
      <c r="G2090" s="3">
        <v>14.857343</v>
      </c>
      <c r="H2090" s="3">
        <v>692</v>
      </c>
      <c r="I2090" s="3">
        <v>4.378044</v>
      </c>
      <c r="J2090" s="3">
        <v>207</v>
      </c>
      <c r="K2090" s="3">
        <v>4.088742</v>
      </c>
      <c r="L2090" s="3">
        <v>206</v>
      </c>
      <c r="M2090" s="3">
        <v>3.907348</v>
      </c>
      <c r="N2090">
        <v>178</v>
      </c>
      <c r="O2090" s="16">
        <v>7.72537876734184e-9</v>
      </c>
      <c r="P2090">
        <v>-2.15953758388896</v>
      </c>
      <c r="Q2090" t="s">
        <v>131</v>
      </c>
      <c r="R2090" t="s">
        <v>136</v>
      </c>
      <c r="S2090" t="s">
        <v>136</v>
      </c>
      <c r="T2090" t="s">
        <v>9473</v>
      </c>
      <c r="U2090" t="s">
        <v>9474</v>
      </c>
      <c r="V2090" t="s">
        <v>3186</v>
      </c>
      <c r="W2090" t="s">
        <v>136</v>
      </c>
      <c r="X2090" t="s">
        <v>136</v>
      </c>
      <c r="Y2090" t="s">
        <v>3187</v>
      </c>
      <c r="Z2090" t="s">
        <v>3188</v>
      </c>
      <c r="AA2090" t="s">
        <v>164</v>
      </c>
      <c r="AB2090" t="s">
        <v>165</v>
      </c>
      <c r="AC2090" t="s">
        <v>9475</v>
      </c>
      <c r="AD2090" t="s">
        <v>9476</v>
      </c>
    </row>
    <row r="2091" spans="1:30">
      <c r="A2091" t="s">
        <v>9477</v>
      </c>
      <c r="B2091" t="s">
        <v>9477</v>
      </c>
      <c r="C2091" s="3">
        <v>3.270528</v>
      </c>
      <c r="D2091" s="3">
        <v>27</v>
      </c>
      <c r="E2091" s="3">
        <v>7.425529</v>
      </c>
      <c r="F2091" s="3">
        <v>54</v>
      </c>
      <c r="G2091" s="3">
        <v>4.063799</v>
      </c>
      <c r="H2091" s="3">
        <v>36</v>
      </c>
      <c r="I2091" s="3">
        <v>0.228138</v>
      </c>
      <c r="J2091" s="3">
        <v>3</v>
      </c>
      <c r="K2091" s="3">
        <v>0.106789</v>
      </c>
      <c r="L2091" s="3">
        <v>2</v>
      </c>
      <c r="M2091" s="3">
        <v>1.11694</v>
      </c>
      <c r="N2091">
        <v>10</v>
      </c>
      <c r="O2091">
        <v>0.00048819282450963</v>
      </c>
      <c r="P2091">
        <v>-3.48489421983741</v>
      </c>
      <c r="Q2091" t="s">
        <v>131</v>
      </c>
      <c r="R2091" t="s">
        <v>254</v>
      </c>
      <c r="S2091" t="s">
        <v>255</v>
      </c>
      <c r="T2091" t="s">
        <v>514</v>
      </c>
      <c r="U2091" t="s">
        <v>9478</v>
      </c>
      <c r="V2091" t="s">
        <v>136</v>
      </c>
      <c r="W2091" t="s">
        <v>136</v>
      </c>
      <c r="X2091" t="s">
        <v>136</v>
      </c>
      <c r="Y2091" t="s">
        <v>2093</v>
      </c>
      <c r="Z2091" t="s">
        <v>9479</v>
      </c>
      <c r="AA2091" t="s">
        <v>153</v>
      </c>
      <c r="AB2091" t="s">
        <v>138</v>
      </c>
      <c r="AC2091" t="s">
        <v>9480</v>
      </c>
      <c r="AD2091" t="s">
        <v>144</v>
      </c>
    </row>
    <row r="2092" spans="1:30">
      <c r="A2092" t="s">
        <v>9481</v>
      </c>
      <c r="B2092" t="s">
        <v>9481</v>
      </c>
      <c r="C2092" s="3">
        <v>148.567261</v>
      </c>
      <c r="D2092" s="3">
        <v>5638</v>
      </c>
      <c r="E2092" s="3">
        <v>277.203949</v>
      </c>
      <c r="F2092" s="3">
        <v>9319</v>
      </c>
      <c r="G2092" s="3">
        <v>184.443085</v>
      </c>
      <c r="H2092" s="3">
        <v>7505</v>
      </c>
      <c r="I2092" s="3">
        <v>54.94194</v>
      </c>
      <c r="J2092" s="3">
        <v>2262</v>
      </c>
      <c r="K2092" s="3">
        <v>29.813478</v>
      </c>
      <c r="L2092" s="3">
        <v>1311</v>
      </c>
      <c r="M2092" s="3">
        <v>73.513756</v>
      </c>
      <c r="N2092">
        <v>2913</v>
      </c>
      <c r="O2092" s="16">
        <v>5.39891349180752e-5</v>
      </c>
      <c r="P2092">
        <v>-2.64413398647718</v>
      </c>
      <c r="Q2092" t="s">
        <v>131</v>
      </c>
      <c r="R2092" t="s">
        <v>136</v>
      </c>
      <c r="S2092" t="s">
        <v>136</v>
      </c>
      <c r="T2092" t="s">
        <v>136</v>
      </c>
      <c r="U2092" t="s">
        <v>136</v>
      </c>
      <c r="V2092" t="s">
        <v>136</v>
      </c>
      <c r="W2092" t="s">
        <v>305</v>
      </c>
      <c r="X2092" t="s">
        <v>142</v>
      </c>
      <c r="Y2092" t="s">
        <v>136</v>
      </c>
      <c r="Z2092" t="s">
        <v>136</v>
      </c>
      <c r="AA2092" t="s">
        <v>164</v>
      </c>
      <c r="AB2092" t="s">
        <v>165</v>
      </c>
      <c r="AC2092" t="s">
        <v>9482</v>
      </c>
      <c r="AD2092" t="s">
        <v>136</v>
      </c>
    </row>
    <row r="2093" spans="1:30">
      <c r="A2093" t="s">
        <v>9483</v>
      </c>
      <c r="B2093" t="s">
        <v>9483</v>
      </c>
      <c r="C2093" s="3">
        <v>108.078857</v>
      </c>
      <c r="D2093" s="3">
        <v>3789</v>
      </c>
      <c r="E2093" s="3">
        <v>158.139557</v>
      </c>
      <c r="F2093" s="3">
        <v>4910</v>
      </c>
      <c r="G2093" s="3">
        <v>72.480797</v>
      </c>
      <c r="H2093" s="3">
        <v>2724</v>
      </c>
      <c r="I2093" s="3">
        <v>26.25765</v>
      </c>
      <c r="J2093" s="3">
        <v>999</v>
      </c>
      <c r="K2093" s="3">
        <v>5.893026</v>
      </c>
      <c r="L2093" s="3">
        <v>240</v>
      </c>
      <c r="M2093" s="3">
        <v>41.948772</v>
      </c>
      <c r="N2093">
        <v>1536</v>
      </c>
      <c r="O2093">
        <v>0.000662775403625193</v>
      </c>
      <c r="P2093">
        <v>-2.79513851440469</v>
      </c>
      <c r="Q2093" t="s">
        <v>131</v>
      </c>
      <c r="R2093" t="s">
        <v>136</v>
      </c>
      <c r="S2093" t="s">
        <v>136</v>
      </c>
      <c r="T2093" t="s">
        <v>136</v>
      </c>
      <c r="U2093" t="s">
        <v>136</v>
      </c>
      <c r="V2093" t="s">
        <v>136</v>
      </c>
      <c r="W2093" t="s">
        <v>305</v>
      </c>
      <c r="X2093" t="s">
        <v>142</v>
      </c>
      <c r="Y2093" t="s">
        <v>136</v>
      </c>
      <c r="Z2093" t="s">
        <v>136</v>
      </c>
      <c r="AA2093" t="s">
        <v>164</v>
      </c>
      <c r="AB2093" t="s">
        <v>165</v>
      </c>
      <c r="AC2093" t="s">
        <v>9484</v>
      </c>
      <c r="AD2093" t="s">
        <v>136</v>
      </c>
    </row>
    <row r="2094" spans="1:30">
      <c r="A2094" t="s">
        <v>9485</v>
      </c>
      <c r="B2094" t="s">
        <v>9485</v>
      </c>
      <c r="C2094" s="3">
        <v>0.7811</v>
      </c>
      <c r="D2094" s="3">
        <v>57</v>
      </c>
      <c r="E2094" s="3">
        <v>0.123618</v>
      </c>
      <c r="F2094" s="3">
        <v>8</v>
      </c>
      <c r="G2094" s="3">
        <v>0.530391</v>
      </c>
      <c r="H2094" s="3">
        <v>41</v>
      </c>
      <c r="I2094" s="3">
        <v>4.14418</v>
      </c>
      <c r="J2094" s="3">
        <v>323</v>
      </c>
      <c r="K2094" s="3">
        <v>4.361236</v>
      </c>
      <c r="L2094" s="3">
        <v>363</v>
      </c>
      <c r="M2094" s="3">
        <v>1.330338</v>
      </c>
      <c r="N2094">
        <v>100</v>
      </c>
      <c r="O2094">
        <v>0.00401766768487275</v>
      </c>
      <c r="P2094">
        <v>2.1225723680345</v>
      </c>
      <c r="Q2094" t="s">
        <v>157</v>
      </c>
      <c r="R2094" t="s">
        <v>136</v>
      </c>
      <c r="S2094" t="s">
        <v>136</v>
      </c>
      <c r="T2094" t="s">
        <v>652</v>
      </c>
      <c r="U2094" t="s">
        <v>136</v>
      </c>
      <c r="V2094" t="s">
        <v>136</v>
      </c>
      <c r="W2094" t="s">
        <v>136</v>
      </c>
      <c r="X2094" t="s">
        <v>136</v>
      </c>
      <c r="Y2094" t="s">
        <v>136</v>
      </c>
      <c r="Z2094" t="s">
        <v>136</v>
      </c>
      <c r="AA2094" t="s">
        <v>164</v>
      </c>
      <c r="AB2094" t="s">
        <v>165</v>
      </c>
      <c r="AC2094" t="s">
        <v>9486</v>
      </c>
      <c r="AD2094" t="s">
        <v>657</v>
      </c>
    </row>
    <row r="2095" spans="1:30">
      <c r="A2095" t="s">
        <v>9487</v>
      </c>
      <c r="B2095" t="s">
        <v>9487</v>
      </c>
      <c r="C2095" s="3">
        <v>0.215848</v>
      </c>
      <c r="D2095" s="3">
        <v>5</v>
      </c>
      <c r="E2095" s="3">
        <v>0.203845</v>
      </c>
      <c r="F2095" s="3">
        <v>5</v>
      </c>
      <c r="G2095" s="3">
        <v>0.294733</v>
      </c>
      <c r="H2095" s="3">
        <v>8</v>
      </c>
      <c r="I2095" s="3">
        <v>10.074634</v>
      </c>
      <c r="J2095" s="3">
        <v>244</v>
      </c>
      <c r="K2095" s="3">
        <v>6.063394</v>
      </c>
      <c r="L2095" s="3">
        <v>157</v>
      </c>
      <c r="M2095" s="3">
        <v>1.794503</v>
      </c>
      <c r="N2095">
        <v>42</v>
      </c>
      <c r="O2095" s="16">
        <v>3.89043992841999e-5</v>
      </c>
      <c r="P2095">
        <v>3.44841201491345</v>
      </c>
      <c r="Q2095" t="s">
        <v>157</v>
      </c>
      <c r="R2095" t="s">
        <v>190</v>
      </c>
      <c r="S2095" t="s">
        <v>191</v>
      </c>
      <c r="T2095" t="s">
        <v>1016</v>
      </c>
      <c r="U2095" t="s">
        <v>9488</v>
      </c>
      <c r="V2095" t="s">
        <v>136</v>
      </c>
      <c r="W2095" t="s">
        <v>136</v>
      </c>
      <c r="X2095" t="s">
        <v>136</v>
      </c>
      <c r="Y2095" t="s">
        <v>181</v>
      </c>
      <c r="Z2095" t="s">
        <v>9489</v>
      </c>
      <c r="AA2095" t="s">
        <v>83</v>
      </c>
      <c r="AB2095" t="s">
        <v>191</v>
      </c>
      <c r="AC2095" t="s">
        <v>9490</v>
      </c>
      <c r="AD2095" t="s">
        <v>195</v>
      </c>
    </row>
    <row r="2096" spans="1:30">
      <c r="A2096" t="s">
        <v>9491</v>
      </c>
      <c r="B2096" t="s">
        <v>9491</v>
      </c>
      <c r="C2096" s="3">
        <v>32.557163</v>
      </c>
      <c r="D2096" s="3">
        <v>1181</v>
      </c>
      <c r="E2096" s="3">
        <v>110.427254</v>
      </c>
      <c r="F2096" s="3">
        <v>3548</v>
      </c>
      <c r="G2096" s="3">
        <v>35.683723</v>
      </c>
      <c r="H2096" s="3">
        <v>1388</v>
      </c>
      <c r="I2096" s="3">
        <v>2.404004</v>
      </c>
      <c r="J2096" s="3">
        <v>95</v>
      </c>
      <c r="K2096" s="3">
        <v>4.875381</v>
      </c>
      <c r="L2096" s="3">
        <v>205</v>
      </c>
      <c r="M2096" s="3">
        <v>4.960502</v>
      </c>
      <c r="N2096">
        <v>188</v>
      </c>
      <c r="O2096" s="16">
        <v>1.70670712217437e-8</v>
      </c>
      <c r="P2096">
        <v>-4.4474276764476</v>
      </c>
      <c r="Q2096" t="s">
        <v>131</v>
      </c>
      <c r="R2096" t="s">
        <v>137</v>
      </c>
      <c r="S2096" t="s">
        <v>138</v>
      </c>
      <c r="T2096" t="s">
        <v>9492</v>
      </c>
      <c r="U2096" t="s">
        <v>9493</v>
      </c>
      <c r="V2096" t="s">
        <v>9494</v>
      </c>
      <c r="W2096" t="s">
        <v>137</v>
      </c>
      <c r="X2096" t="s">
        <v>138</v>
      </c>
      <c r="Y2096" t="s">
        <v>9495</v>
      </c>
      <c r="Z2096" t="s">
        <v>9496</v>
      </c>
      <c r="AA2096" t="s">
        <v>153</v>
      </c>
      <c r="AB2096" t="s">
        <v>138</v>
      </c>
      <c r="AC2096" t="s">
        <v>9497</v>
      </c>
      <c r="AD2096" t="s">
        <v>250</v>
      </c>
    </row>
    <row r="2097" spans="1:30">
      <c r="A2097" t="s">
        <v>9498</v>
      </c>
      <c r="B2097" t="s">
        <v>9498</v>
      </c>
      <c r="C2097" s="3">
        <v>0.068839</v>
      </c>
      <c r="D2097" s="3">
        <v>8</v>
      </c>
      <c r="E2097" s="3">
        <v>0.019913</v>
      </c>
      <c r="F2097" s="3">
        <v>2</v>
      </c>
      <c r="G2097" s="3">
        <v>0.099491</v>
      </c>
      <c r="H2097" s="3">
        <v>12</v>
      </c>
      <c r="I2097" s="3">
        <v>1.73265</v>
      </c>
      <c r="J2097" s="3">
        <v>211</v>
      </c>
      <c r="K2097" s="3">
        <v>2.571159</v>
      </c>
      <c r="L2097" s="3">
        <v>335</v>
      </c>
      <c r="M2097" s="3">
        <v>1.278776</v>
      </c>
      <c r="N2097">
        <v>150</v>
      </c>
      <c r="O2097" s="16">
        <v>4.49021975402933e-10</v>
      </c>
      <c r="P2097">
        <v>4.07697303205758</v>
      </c>
      <c r="Q2097" t="s">
        <v>157</v>
      </c>
      <c r="R2097" t="s">
        <v>136</v>
      </c>
      <c r="S2097" t="s">
        <v>136</v>
      </c>
      <c r="T2097" t="s">
        <v>865</v>
      </c>
      <c r="U2097" t="s">
        <v>136</v>
      </c>
      <c r="V2097" t="s">
        <v>136</v>
      </c>
      <c r="W2097" t="s">
        <v>136</v>
      </c>
      <c r="X2097" t="s">
        <v>136</v>
      </c>
      <c r="Y2097" t="s">
        <v>9499</v>
      </c>
      <c r="Z2097" t="s">
        <v>136</v>
      </c>
      <c r="AA2097" t="s">
        <v>164</v>
      </c>
      <c r="AB2097" t="s">
        <v>165</v>
      </c>
      <c r="AC2097" t="s">
        <v>313</v>
      </c>
      <c r="AD2097" t="s">
        <v>281</v>
      </c>
    </row>
    <row r="2098" spans="1:30">
      <c r="A2098" t="s">
        <v>9500</v>
      </c>
      <c r="B2098" t="s">
        <v>9500</v>
      </c>
      <c r="C2098" s="3">
        <v>1.739346</v>
      </c>
      <c r="D2098" s="3">
        <v>58</v>
      </c>
      <c r="E2098" s="3">
        <v>0.897778</v>
      </c>
      <c r="F2098" s="3">
        <v>27</v>
      </c>
      <c r="G2098" s="3">
        <v>1.613015</v>
      </c>
      <c r="H2098" s="3">
        <v>58</v>
      </c>
      <c r="I2098" s="3">
        <v>16.394972</v>
      </c>
      <c r="J2098" s="3">
        <v>588</v>
      </c>
      <c r="K2098" s="3">
        <v>15.367523</v>
      </c>
      <c r="L2098" s="3">
        <v>588</v>
      </c>
      <c r="M2098" s="3">
        <v>8.161222</v>
      </c>
      <c r="N2098">
        <v>282</v>
      </c>
      <c r="O2098" s="16">
        <v>5.06592916612374e-8</v>
      </c>
      <c r="P2098">
        <v>2.52353940273407</v>
      </c>
      <c r="Q2098" t="s">
        <v>157</v>
      </c>
      <c r="R2098" t="s">
        <v>137</v>
      </c>
      <c r="S2098" t="s">
        <v>138</v>
      </c>
      <c r="T2098" t="s">
        <v>9501</v>
      </c>
      <c r="U2098" t="s">
        <v>9502</v>
      </c>
      <c r="V2098" t="s">
        <v>9503</v>
      </c>
      <c r="W2098" t="s">
        <v>137</v>
      </c>
      <c r="X2098" t="s">
        <v>138</v>
      </c>
      <c r="Y2098" t="s">
        <v>9504</v>
      </c>
      <c r="Z2098" t="s">
        <v>9505</v>
      </c>
      <c r="AA2098" t="s">
        <v>153</v>
      </c>
      <c r="AB2098" t="s">
        <v>138</v>
      </c>
      <c r="AC2098" t="s">
        <v>9506</v>
      </c>
      <c r="AD2098" t="s">
        <v>9507</v>
      </c>
    </row>
    <row r="2099" spans="1:30">
      <c r="A2099" t="s">
        <v>9508</v>
      </c>
      <c r="B2099" t="s">
        <v>9508</v>
      </c>
      <c r="C2099" s="3">
        <v>0.77375</v>
      </c>
      <c r="D2099" s="3">
        <v>26</v>
      </c>
      <c r="E2099" s="3">
        <v>0.406101</v>
      </c>
      <c r="F2099" s="3">
        <v>12</v>
      </c>
      <c r="G2099" s="3">
        <v>0.848032</v>
      </c>
      <c r="H2099" s="3">
        <v>31</v>
      </c>
      <c r="I2099" s="3">
        <v>7.169291</v>
      </c>
      <c r="J2099" s="3">
        <v>259</v>
      </c>
      <c r="K2099" s="3">
        <v>6.482296</v>
      </c>
      <c r="L2099" s="3">
        <v>250</v>
      </c>
      <c r="M2099" s="3">
        <v>3.970384</v>
      </c>
      <c r="N2099">
        <v>138</v>
      </c>
      <c r="O2099" s="16">
        <v>2.83408312843174e-6</v>
      </c>
      <c r="P2099">
        <v>2.40889558373681</v>
      </c>
      <c r="Q2099" t="s">
        <v>157</v>
      </c>
      <c r="R2099" t="s">
        <v>136</v>
      </c>
      <c r="S2099" t="s">
        <v>136</v>
      </c>
      <c r="T2099" t="s">
        <v>9509</v>
      </c>
      <c r="U2099" t="s">
        <v>9510</v>
      </c>
      <c r="V2099" t="s">
        <v>136</v>
      </c>
      <c r="W2099" t="s">
        <v>254</v>
      </c>
      <c r="X2099" t="s">
        <v>255</v>
      </c>
      <c r="Y2099" t="s">
        <v>139</v>
      </c>
      <c r="Z2099" t="s">
        <v>136</v>
      </c>
      <c r="AA2099" t="s">
        <v>164</v>
      </c>
      <c r="AB2099" t="s">
        <v>165</v>
      </c>
      <c r="AC2099" t="s">
        <v>9511</v>
      </c>
      <c r="AD2099" t="s">
        <v>3561</v>
      </c>
    </row>
    <row r="2100" spans="1:30">
      <c r="A2100" t="s">
        <v>9512</v>
      </c>
      <c r="B2100" t="s">
        <v>9512</v>
      </c>
      <c r="C2100" s="3">
        <v>16.688789</v>
      </c>
      <c r="D2100" s="3">
        <v>231</v>
      </c>
      <c r="E2100" s="3">
        <v>69.61235</v>
      </c>
      <c r="F2100" s="3">
        <v>853</v>
      </c>
      <c r="G2100" s="3">
        <v>12.36245</v>
      </c>
      <c r="H2100" s="3">
        <v>184</v>
      </c>
      <c r="I2100" s="3">
        <v>0.236503</v>
      </c>
      <c r="J2100" s="3">
        <v>4</v>
      </c>
      <c r="K2100" s="3">
        <v>0.428382</v>
      </c>
      <c r="L2100" s="3">
        <v>7</v>
      </c>
      <c r="M2100" s="3">
        <v>1.392265</v>
      </c>
      <c r="N2100">
        <v>21</v>
      </c>
      <c r="O2100" s="16">
        <v>3.19367213328892e-9</v>
      </c>
      <c r="P2100">
        <v>-5.72039588010794</v>
      </c>
      <c r="Q2100" t="s">
        <v>131</v>
      </c>
      <c r="R2100" t="s">
        <v>136</v>
      </c>
      <c r="S2100" t="s">
        <v>136</v>
      </c>
      <c r="T2100" t="s">
        <v>168</v>
      </c>
      <c r="U2100" t="s">
        <v>136</v>
      </c>
      <c r="V2100" t="s">
        <v>136</v>
      </c>
      <c r="W2100" t="s">
        <v>136</v>
      </c>
      <c r="X2100" t="s">
        <v>136</v>
      </c>
      <c r="Y2100" t="s">
        <v>899</v>
      </c>
      <c r="Z2100" t="s">
        <v>136</v>
      </c>
      <c r="AA2100" t="s">
        <v>164</v>
      </c>
      <c r="AB2100" t="s">
        <v>165</v>
      </c>
      <c r="AC2100" t="s">
        <v>9513</v>
      </c>
      <c r="AD2100" t="s">
        <v>176</v>
      </c>
    </row>
    <row r="2101" spans="1:30">
      <c r="A2101" t="s">
        <v>9514</v>
      </c>
      <c r="B2101" t="s">
        <v>136</v>
      </c>
      <c r="C2101" s="3">
        <v>42.307419</v>
      </c>
      <c r="D2101" s="3">
        <v>555</v>
      </c>
      <c r="E2101" s="3">
        <v>75.082405</v>
      </c>
      <c r="F2101" s="3">
        <v>872</v>
      </c>
      <c r="G2101" s="3">
        <v>24.470839</v>
      </c>
      <c r="H2101" s="3">
        <v>344</v>
      </c>
      <c r="I2101" s="3">
        <v>30.630554</v>
      </c>
      <c r="J2101" s="3">
        <v>436</v>
      </c>
      <c r="K2101" s="3">
        <v>14.15822</v>
      </c>
      <c r="L2101" s="3">
        <v>215</v>
      </c>
      <c r="M2101" s="3">
        <v>15.182021</v>
      </c>
      <c r="N2101">
        <v>208</v>
      </c>
      <c r="O2101">
        <v>0.00717309302123756</v>
      </c>
      <c r="P2101">
        <v>-2.0241010912512</v>
      </c>
      <c r="Q2101" t="s">
        <v>131</v>
      </c>
      <c r="R2101" t="s">
        <v>136</v>
      </c>
      <c r="S2101" t="s">
        <v>136</v>
      </c>
      <c r="T2101" t="s">
        <v>136</v>
      </c>
      <c r="U2101" t="s">
        <v>136</v>
      </c>
      <c r="V2101" t="s">
        <v>136</v>
      </c>
      <c r="W2101" t="s">
        <v>136</v>
      </c>
      <c r="X2101" t="s">
        <v>136</v>
      </c>
      <c r="Y2101" t="s">
        <v>136</v>
      </c>
      <c r="Z2101" t="s">
        <v>136</v>
      </c>
      <c r="AA2101" t="s">
        <v>136</v>
      </c>
      <c r="AB2101" t="s">
        <v>136</v>
      </c>
      <c r="AC2101" t="s">
        <v>8125</v>
      </c>
      <c r="AD2101" t="s">
        <v>136</v>
      </c>
    </row>
    <row r="2102" spans="1:30">
      <c r="A2102" t="s">
        <v>9515</v>
      </c>
      <c r="B2102" t="s">
        <v>9515</v>
      </c>
      <c r="C2102" s="3">
        <v>1.606839</v>
      </c>
      <c r="D2102" s="3">
        <v>67</v>
      </c>
      <c r="E2102" s="3">
        <v>8.06338</v>
      </c>
      <c r="F2102" s="3">
        <v>296</v>
      </c>
      <c r="G2102" s="3">
        <v>1.074779</v>
      </c>
      <c r="H2102" s="3">
        <v>48</v>
      </c>
      <c r="I2102" s="3">
        <v>0.346952</v>
      </c>
      <c r="J2102" s="3">
        <v>16</v>
      </c>
      <c r="K2102" s="3">
        <v>0.88434</v>
      </c>
      <c r="L2102" s="3">
        <v>43</v>
      </c>
      <c r="M2102" s="3">
        <v>0.523245</v>
      </c>
      <c r="N2102">
        <v>23</v>
      </c>
      <c r="O2102">
        <v>0.00146240841383881</v>
      </c>
      <c r="P2102">
        <v>-3.20217782752494</v>
      </c>
      <c r="Q2102" t="s">
        <v>131</v>
      </c>
      <c r="R2102" t="s">
        <v>136</v>
      </c>
      <c r="S2102" t="s">
        <v>136</v>
      </c>
      <c r="T2102" t="s">
        <v>3125</v>
      </c>
      <c r="U2102" t="s">
        <v>9516</v>
      </c>
      <c r="V2102" t="s">
        <v>136</v>
      </c>
      <c r="W2102" t="s">
        <v>136</v>
      </c>
      <c r="X2102" t="s">
        <v>136</v>
      </c>
      <c r="Y2102" t="s">
        <v>9190</v>
      </c>
      <c r="Z2102" t="s">
        <v>6630</v>
      </c>
      <c r="AA2102" t="s">
        <v>136</v>
      </c>
      <c r="AB2102" t="s">
        <v>136</v>
      </c>
      <c r="AC2102" t="s">
        <v>9517</v>
      </c>
      <c r="AD2102" t="s">
        <v>3128</v>
      </c>
    </row>
    <row r="2103" spans="1:30">
      <c r="A2103" t="s">
        <v>9518</v>
      </c>
      <c r="B2103" t="s">
        <v>9518</v>
      </c>
      <c r="C2103" s="3">
        <v>0.326734</v>
      </c>
      <c r="D2103" s="3">
        <v>34</v>
      </c>
      <c r="E2103" s="3">
        <v>0.052481</v>
      </c>
      <c r="F2103" s="3">
        <v>5</v>
      </c>
      <c r="G2103" s="3">
        <v>0.422948</v>
      </c>
      <c r="H2103" s="3">
        <v>47</v>
      </c>
      <c r="I2103" s="3">
        <v>2.424849</v>
      </c>
      <c r="J2103" s="3">
        <v>268</v>
      </c>
      <c r="K2103" s="3">
        <v>17.495794</v>
      </c>
      <c r="L2103" s="3">
        <v>2061</v>
      </c>
      <c r="M2103" s="3">
        <v>0.623217</v>
      </c>
      <c r="N2103">
        <v>67</v>
      </c>
      <c r="O2103">
        <v>0.000613335326565621</v>
      </c>
      <c r="P2103">
        <v>3.63063126226322</v>
      </c>
      <c r="Q2103" t="s">
        <v>157</v>
      </c>
      <c r="R2103" t="s">
        <v>136</v>
      </c>
      <c r="S2103" t="s">
        <v>136</v>
      </c>
      <c r="T2103" t="s">
        <v>9519</v>
      </c>
      <c r="U2103" t="s">
        <v>9520</v>
      </c>
      <c r="V2103" t="s">
        <v>206</v>
      </c>
      <c r="W2103" t="s">
        <v>186</v>
      </c>
      <c r="X2103" t="s">
        <v>187</v>
      </c>
      <c r="Y2103" t="s">
        <v>2911</v>
      </c>
      <c r="Z2103" t="s">
        <v>136</v>
      </c>
      <c r="AA2103" t="s">
        <v>209</v>
      </c>
      <c r="AB2103" t="s">
        <v>187</v>
      </c>
      <c r="AC2103" t="s">
        <v>9521</v>
      </c>
      <c r="AD2103" t="s">
        <v>9522</v>
      </c>
    </row>
    <row r="2104" spans="1:30">
      <c r="A2104" t="s">
        <v>9523</v>
      </c>
      <c r="B2104" t="s">
        <v>136</v>
      </c>
      <c r="C2104" s="3">
        <v>14.379075</v>
      </c>
      <c r="D2104" s="3">
        <v>255</v>
      </c>
      <c r="E2104" s="3">
        <v>22.485982</v>
      </c>
      <c r="F2104" s="3">
        <v>352</v>
      </c>
      <c r="G2104" s="3">
        <v>7.530148</v>
      </c>
      <c r="H2104" s="3">
        <v>145</v>
      </c>
      <c r="I2104" s="3">
        <v>2.243396</v>
      </c>
      <c r="J2104" s="3">
        <v>44</v>
      </c>
      <c r="K2104" s="3">
        <v>2.57592999999999</v>
      </c>
      <c r="L2104" s="3">
        <v>50</v>
      </c>
      <c r="M2104" s="3">
        <v>2.780269</v>
      </c>
      <c r="N2104">
        <v>51</v>
      </c>
      <c r="O2104" s="16">
        <v>4.96152275969165e-6</v>
      </c>
      <c r="P2104">
        <v>-3.23001391302886</v>
      </c>
      <c r="Q2104" t="s">
        <v>131</v>
      </c>
      <c r="R2104" t="s">
        <v>136</v>
      </c>
      <c r="S2104" t="s">
        <v>136</v>
      </c>
      <c r="T2104" t="s">
        <v>136</v>
      </c>
      <c r="U2104" t="s">
        <v>136</v>
      </c>
      <c r="V2104" t="s">
        <v>136</v>
      </c>
      <c r="W2104" t="s">
        <v>136</v>
      </c>
      <c r="X2104" t="s">
        <v>136</v>
      </c>
      <c r="Y2104" t="s">
        <v>136</v>
      </c>
      <c r="Z2104" t="s">
        <v>136</v>
      </c>
      <c r="AA2104" t="s">
        <v>136</v>
      </c>
      <c r="AB2104" t="s">
        <v>136</v>
      </c>
      <c r="AC2104" t="s">
        <v>9524</v>
      </c>
      <c r="AD2104" t="s">
        <v>136</v>
      </c>
    </row>
    <row r="2105" spans="1:30">
      <c r="A2105" t="s">
        <v>9525</v>
      </c>
      <c r="B2105" t="s">
        <v>136</v>
      </c>
      <c r="C2105" s="3">
        <v>0.353131</v>
      </c>
      <c r="D2105" s="3">
        <v>5</v>
      </c>
      <c r="E2105" s="3">
        <v>0</v>
      </c>
      <c r="F2105" s="3">
        <v>0</v>
      </c>
      <c r="G2105" s="3">
        <v>0.252861</v>
      </c>
      <c r="H2105" s="3">
        <v>4</v>
      </c>
      <c r="I2105" s="3">
        <v>3.421523</v>
      </c>
      <c r="J2105" s="3">
        <v>47</v>
      </c>
      <c r="K2105" s="3">
        <v>2.228948</v>
      </c>
      <c r="L2105" s="3">
        <v>33</v>
      </c>
      <c r="M2105" s="3">
        <v>8.825695</v>
      </c>
      <c r="N2105">
        <v>116</v>
      </c>
      <c r="O2105">
        <v>0.00100530630874483</v>
      </c>
      <c r="P2105">
        <v>3.40930765052492</v>
      </c>
      <c r="Q2105" t="s">
        <v>157</v>
      </c>
      <c r="R2105" t="s">
        <v>136</v>
      </c>
      <c r="S2105" t="s">
        <v>136</v>
      </c>
      <c r="T2105" t="s">
        <v>136</v>
      </c>
      <c r="U2105" t="s">
        <v>136</v>
      </c>
      <c r="V2105" t="s">
        <v>136</v>
      </c>
      <c r="W2105" t="s">
        <v>136</v>
      </c>
      <c r="X2105" t="s">
        <v>136</v>
      </c>
      <c r="Y2105" t="s">
        <v>136</v>
      </c>
      <c r="Z2105" t="s">
        <v>136</v>
      </c>
      <c r="AA2105" t="s">
        <v>136</v>
      </c>
      <c r="AB2105" t="s">
        <v>136</v>
      </c>
      <c r="AC2105" t="s">
        <v>136</v>
      </c>
      <c r="AD2105" t="s">
        <v>136</v>
      </c>
    </row>
    <row r="2106" spans="1:30">
      <c r="A2106" t="s">
        <v>9526</v>
      </c>
      <c r="B2106" t="s">
        <v>9526</v>
      </c>
      <c r="C2106" s="3">
        <v>0.585282</v>
      </c>
      <c r="D2106" s="3">
        <v>36</v>
      </c>
      <c r="E2106" s="3">
        <v>0.037084</v>
      </c>
      <c r="F2106" s="3">
        <v>3</v>
      </c>
      <c r="G2106" s="3">
        <v>0.439458</v>
      </c>
      <c r="H2106" s="3">
        <v>29</v>
      </c>
      <c r="I2106" s="3">
        <v>2.783768</v>
      </c>
      <c r="J2106" s="3">
        <v>184</v>
      </c>
      <c r="K2106" s="3">
        <v>4.4118</v>
      </c>
      <c r="L2106" s="3">
        <v>312</v>
      </c>
      <c r="M2106" s="3">
        <v>1.762299</v>
      </c>
      <c r="N2106">
        <v>113</v>
      </c>
      <c r="O2106">
        <v>0.00177245883868959</v>
      </c>
      <c r="P2106">
        <v>2.40713998334238</v>
      </c>
      <c r="Q2106" t="s">
        <v>157</v>
      </c>
      <c r="R2106" t="s">
        <v>594</v>
      </c>
      <c r="S2106" t="s">
        <v>165</v>
      </c>
      <c r="T2106" t="s">
        <v>7921</v>
      </c>
      <c r="U2106" t="s">
        <v>9527</v>
      </c>
      <c r="V2106" t="s">
        <v>136</v>
      </c>
      <c r="W2106" t="s">
        <v>241</v>
      </c>
      <c r="X2106" t="s">
        <v>242</v>
      </c>
      <c r="Y2106" t="s">
        <v>9268</v>
      </c>
      <c r="Z2106" t="s">
        <v>9528</v>
      </c>
      <c r="AA2106" t="s">
        <v>164</v>
      </c>
      <c r="AB2106" t="s">
        <v>165</v>
      </c>
      <c r="AC2106" t="s">
        <v>9529</v>
      </c>
      <c r="AD2106" t="s">
        <v>195</v>
      </c>
    </row>
    <row r="2107" spans="1:30">
      <c r="A2107" t="s">
        <v>9530</v>
      </c>
      <c r="B2107" t="s">
        <v>9530</v>
      </c>
      <c r="C2107" s="3">
        <v>89.733582</v>
      </c>
      <c r="D2107" s="3">
        <v>8416</v>
      </c>
      <c r="E2107" s="3">
        <v>184.5345</v>
      </c>
      <c r="F2107" s="3">
        <v>15330</v>
      </c>
      <c r="G2107" s="3">
        <v>101.017525</v>
      </c>
      <c r="H2107" s="3">
        <v>10158</v>
      </c>
      <c r="I2107" s="3">
        <v>32.822926</v>
      </c>
      <c r="J2107" s="3">
        <v>3339</v>
      </c>
      <c r="K2107" s="3">
        <v>36.448841</v>
      </c>
      <c r="L2107" s="3">
        <v>3959</v>
      </c>
      <c r="M2107" s="3">
        <v>51.970802</v>
      </c>
      <c r="N2107">
        <v>5089</v>
      </c>
      <c r="O2107">
        <v>0.0003425889709753</v>
      </c>
      <c r="P2107">
        <v>-2.36144887745353</v>
      </c>
      <c r="Q2107" t="s">
        <v>131</v>
      </c>
      <c r="R2107" t="s">
        <v>325</v>
      </c>
      <c r="S2107" t="s">
        <v>326</v>
      </c>
      <c r="T2107" t="s">
        <v>262</v>
      </c>
      <c r="U2107" t="s">
        <v>9531</v>
      </c>
      <c r="V2107" t="s">
        <v>136</v>
      </c>
      <c r="W2107" t="s">
        <v>254</v>
      </c>
      <c r="X2107" t="s">
        <v>255</v>
      </c>
      <c r="Y2107" t="s">
        <v>181</v>
      </c>
      <c r="Z2107" t="s">
        <v>9532</v>
      </c>
      <c r="AA2107" t="s">
        <v>83</v>
      </c>
      <c r="AB2107" t="s">
        <v>191</v>
      </c>
      <c r="AC2107" t="s">
        <v>9533</v>
      </c>
      <c r="AD2107" t="s">
        <v>195</v>
      </c>
    </row>
    <row r="2108" spans="1:30">
      <c r="A2108" t="s">
        <v>9534</v>
      </c>
      <c r="B2108" t="s">
        <v>9534</v>
      </c>
      <c r="C2108" s="3">
        <v>0</v>
      </c>
      <c r="D2108" s="3">
        <v>0</v>
      </c>
      <c r="E2108" s="3">
        <v>0</v>
      </c>
      <c r="F2108" s="3">
        <v>0</v>
      </c>
      <c r="G2108" s="3">
        <v>0</v>
      </c>
      <c r="H2108" s="3">
        <v>0</v>
      </c>
      <c r="I2108" s="3">
        <v>5.491372</v>
      </c>
      <c r="J2108" s="3">
        <v>53</v>
      </c>
      <c r="K2108" s="3">
        <v>3.678902</v>
      </c>
      <c r="L2108" s="3">
        <v>38</v>
      </c>
      <c r="M2108" s="3">
        <v>3.812616</v>
      </c>
      <c r="N2108">
        <v>36</v>
      </c>
      <c r="O2108" s="16">
        <v>2.49773659673232e-5</v>
      </c>
      <c r="P2108">
        <v>5.54579168451011</v>
      </c>
      <c r="Q2108" t="s">
        <v>157</v>
      </c>
      <c r="R2108" t="s">
        <v>136</v>
      </c>
      <c r="S2108" t="s">
        <v>136</v>
      </c>
      <c r="T2108" t="s">
        <v>136</v>
      </c>
      <c r="U2108" t="s">
        <v>136</v>
      </c>
      <c r="V2108" t="s">
        <v>136</v>
      </c>
      <c r="W2108" t="s">
        <v>136</v>
      </c>
      <c r="X2108" t="s">
        <v>136</v>
      </c>
      <c r="Y2108" t="s">
        <v>9535</v>
      </c>
      <c r="Z2108" t="s">
        <v>136</v>
      </c>
      <c r="AA2108" t="s">
        <v>164</v>
      </c>
      <c r="AB2108" t="s">
        <v>165</v>
      </c>
      <c r="AC2108" t="s">
        <v>9536</v>
      </c>
      <c r="AD2108" t="s">
        <v>136</v>
      </c>
    </row>
    <row r="2109" spans="1:30">
      <c r="A2109" t="s">
        <v>9537</v>
      </c>
      <c r="B2109" t="s">
        <v>9537</v>
      </c>
      <c r="C2109" s="3">
        <v>0</v>
      </c>
      <c r="D2109" s="3">
        <v>0</v>
      </c>
      <c r="E2109" s="3">
        <v>0</v>
      </c>
      <c r="F2109" s="3">
        <v>0</v>
      </c>
      <c r="G2109" s="3">
        <v>0</v>
      </c>
      <c r="H2109" s="3">
        <v>0</v>
      </c>
      <c r="I2109" s="3">
        <v>2.861118</v>
      </c>
      <c r="J2109" s="3">
        <v>171</v>
      </c>
      <c r="K2109" s="3">
        <v>3.535802</v>
      </c>
      <c r="L2109" s="3">
        <v>225</v>
      </c>
      <c r="M2109" s="3">
        <v>2.019518</v>
      </c>
      <c r="N2109">
        <v>116</v>
      </c>
      <c r="O2109" s="16">
        <v>1.55060520357099e-10</v>
      </c>
      <c r="P2109">
        <v>7.37258002387579</v>
      </c>
      <c r="Q2109" t="s">
        <v>157</v>
      </c>
      <c r="R2109" t="s">
        <v>136</v>
      </c>
      <c r="S2109" t="s">
        <v>136</v>
      </c>
      <c r="T2109" t="s">
        <v>9538</v>
      </c>
      <c r="U2109" t="s">
        <v>9539</v>
      </c>
      <c r="V2109" t="s">
        <v>136</v>
      </c>
      <c r="W2109" t="s">
        <v>9540</v>
      </c>
      <c r="X2109" t="s">
        <v>9541</v>
      </c>
      <c r="Y2109" t="s">
        <v>2099</v>
      </c>
      <c r="Z2109" t="s">
        <v>9542</v>
      </c>
      <c r="AA2109" t="s">
        <v>164</v>
      </c>
      <c r="AB2109" t="s">
        <v>165</v>
      </c>
      <c r="AC2109" t="s">
        <v>9543</v>
      </c>
      <c r="AD2109" t="s">
        <v>9544</v>
      </c>
    </row>
    <row r="2110" spans="1:30">
      <c r="A2110" t="s">
        <v>9545</v>
      </c>
      <c r="B2110" t="s">
        <v>9545</v>
      </c>
      <c r="C2110" s="3">
        <v>0.492637</v>
      </c>
      <c r="D2110" s="3">
        <v>13</v>
      </c>
      <c r="E2110" s="3">
        <v>0.91188</v>
      </c>
      <c r="F2110" s="3">
        <v>21</v>
      </c>
      <c r="G2110" s="3">
        <v>0.509853</v>
      </c>
      <c r="H2110" s="3">
        <v>15</v>
      </c>
      <c r="I2110" s="3">
        <v>4.179766</v>
      </c>
      <c r="J2110" s="3">
        <v>118</v>
      </c>
      <c r="K2110" s="3">
        <v>28.887159</v>
      </c>
      <c r="L2110" s="3">
        <v>868</v>
      </c>
      <c r="M2110" s="3">
        <v>4.188719</v>
      </c>
      <c r="N2110">
        <v>114</v>
      </c>
      <c r="O2110">
        <v>0.00113942565143339</v>
      </c>
      <c r="P2110">
        <v>3.10635714754079</v>
      </c>
      <c r="Q2110" t="s">
        <v>157</v>
      </c>
      <c r="R2110" t="s">
        <v>136</v>
      </c>
      <c r="S2110" t="s">
        <v>136</v>
      </c>
      <c r="T2110" t="s">
        <v>136</v>
      </c>
      <c r="U2110" t="s">
        <v>136</v>
      </c>
      <c r="V2110" t="s">
        <v>136</v>
      </c>
      <c r="W2110" t="s">
        <v>136</v>
      </c>
      <c r="X2110" t="s">
        <v>136</v>
      </c>
      <c r="Y2110" t="s">
        <v>9362</v>
      </c>
      <c r="Z2110" t="s">
        <v>9363</v>
      </c>
      <c r="AA2110" t="s">
        <v>164</v>
      </c>
      <c r="AB2110" t="s">
        <v>165</v>
      </c>
      <c r="AC2110" t="s">
        <v>9364</v>
      </c>
      <c r="AD2110" t="s">
        <v>136</v>
      </c>
    </row>
    <row r="2111" spans="1:30">
      <c r="A2111" t="s">
        <v>9546</v>
      </c>
      <c r="B2111" t="s">
        <v>9546</v>
      </c>
      <c r="C2111" s="3">
        <v>1.474526</v>
      </c>
      <c r="D2111" s="3">
        <v>132</v>
      </c>
      <c r="E2111" s="3">
        <v>1.859189</v>
      </c>
      <c r="F2111" s="3">
        <v>147</v>
      </c>
      <c r="G2111" s="3">
        <v>1.492615</v>
      </c>
      <c r="H2111" s="3">
        <v>143</v>
      </c>
      <c r="I2111" s="3">
        <v>0.554453</v>
      </c>
      <c r="J2111" s="3">
        <v>54</v>
      </c>
      <c r="K2111" s="3">
        <v>0.440525</v>
      </c>
      <c r="L2111" s="3">
        <v>46</v>
      </c>
      <c r="M2111" s="3">
        <v>0.722327</v>
      </c>
      <c r="N2111">
        <v>68</v>
      </c>
      <c r="O2111">
        <v>0.000333359648465035</v>
      </c>
      <c r="P2111">
        <v>-2.15130956002931</v>
      </c>
      <c r="Q2111" t="s">
        <v>131</v>
      </c>
      <c r="R2111" t="s">
        <v>254</v>
      </c>
      <c r="S2111" t="s">
        <v>255</v>
      </c>
      <c r="T2111" t="s">
        <v>2185</v>
      </c>
      <c r="U2111" t="s">
        <v>9547</v>
      </c>
      <c r="V2111" t="s">
        <v>136</v>
      </c>
      <c r="W2111" t="s">
        <v>190</v>
      </c>
      <c r="X2111" t="s">
        <v>191</v>
      </c>
      <c r="Y2111" t="s">
        <v>1318</v>
      </c>
      <c r="Z2111" t="s">
        <v>1701</v>
      </c>
      <c r="AA2111" t="s">
        <v>164</v>
      </c>
      <c r="AB2111" t="s">
        <v>165</v>
      </c>
      <c r="AC2111" t="s">
        <v>3710</v>
      </c>
      <c r="AD2111" t="s">
        <v>2189</v>
      </c>
    </row>
    <row r="2112" spans="1:30">
      <c r="A2112" t="s">
        <v>9548</v>
      </c>
      <c r="B2112" t="s">
        <v>9548</v>
      </c>
      <c r="C2112" s="3">
        <v>1.039053</v>
      </c>
      <c r="D2112" s="3">
        <v>86</v>
      </c>
      <c r="E2112" s="3">
        <v>0.133188</v>
      </c>
      <c r="F2112" s="3">
        <v>10</v>
      </c>
      <c r="G2112" s="3">
        <v>0.796511</v>
      </c>
      <c r="H2112" s="3">
        <v>71</v>
      </c>
      <c r="I2112" s="3">
        <v>5.743137</v>
      </c>
      <c r="J2112" s="3">
        <v>513</v>
      </c>
      <c r="K2112" s="3">
        <v>4.541857</v>
      </c>
      <c r="L2112" s="3">
        <v>433</v>
      </c>
      <c r="M2112" s="3">
        <v>2.581912</v>
      </c>
      <c r="N2112">
        <v>222</v>
      </c>
      <c r="O2112">
        <v>0.00181227403569464</v>
      </c>
      <c r="P2112">
        <v>2.096708836719</v>
      </c>
      <c r="Q2112" t="s">
        <v>157</v>
      </c>
      <c r="R2112" t="s">
        <v>136</v>
      </c>
      <c r="S2112" t="s">
        <v>136</v>
      </c>
      <c r="T2112" t="s">
        <v>136</v>
      </c>
      <c r="U2112" t="s">
        <v>9549</v>
      </c>
      <c r="V2112" t="s">
        <v>136</v>
      </c>
      <c r="W2112" t="s">
        <v>136</v>
      </c>
      <c r="X2112" t="s">
        <v>136</v>
      </c>
      <c r="Y2112" t="s">
        <v>2569</v>
      </c>
      <c r="Z2112" t="s">
        <v>136</v>
      </c>
      <c r="AA2112" t="s">
        <v>164</v>
      </c>
      <c r="AB2112" t="s">
        <v>165</v>
      </c>
      <c r="AC2112" t="s">
        <v>2570</v>
      </c>
      <c r="AD2112" t="s">
        <v>136</v>
      </c>
    </row>
    <row r="2113" spans="1:30">
      <c r="A2113" t="s">
        <v>9550</v>
      </c>
      <c r="B2113" t="s">
        <v>9550</v>
      </c>
      <c r="C2113" s="3">
        <v>2.678916</v>
      </c>
      <c r="D2113" s="3">
        <v>101</v>
      </c>
      <c r="E2113" s="3">
        <v>0.34227</v>
      </c>
      <c r="F2113" s="3">
        <v>12</v>
      </c>
      <c r="G2113" s="3">
        <v>2.375372</v>
      </c>
      <c r="H2113" s="3">
        <v>96</v>
      </c>
      <c r="I2113" s="3">
        <v>32.910065</v>
      </c>
      <c r="J2113" s="3">
        <v>1340</v>
      </c>
      <c r="K2113" s="3">
        <v>83.196335</v>
      </c>
      <c r="L2113" s="3">
        <v>3617</v>
      </c>
      <c r="M2113" s="3">
        <v>10.360468</v>
      </c>
      <c r="N2113">
        <v>407</v>
      </c>
      <c r="O2113" s="16">
        <v>7.13003588015141e-6</v>
      </c>
      <c r="P2113">
        <v>3.74960896815998</v>
      </c>
      <c r="Q2113" t="s">
        <v>157</v>
      </c>
      <c r="R2113" t="s">
        <v>136</v>
      </c>
      <c r="S2113" t="s">
        <v>136</v>
      </c>
      <c r="T2113" t="s">
        <v>136</v>
      </c>
      <c r="U2113" t="s">
        <v>136</v>
      </c>
      <c r="V2113" t="s">
        <v>136</v>
      </c>
      <c r="W2113" t="s">
        <v>136</v>
      </c>
      <c r="X2113" t="s">
        <v>136</v>
      </c>
      <c r="Y2113" t="s">
        <v>9551</v>
      </c>
      <c r="Z2113" t="s">
        <v>136</v>
      </c>
      <c r="AA2113" t="s">
        <v>164</v>
      </c>
      <c r="AB2113" t="s">
        <v>165</v>
      </c>
      <c r="AC2113" t="s">
        <v>9552</v>
      </c>
      <c r="AD2113" t="s">
        <v>136</v>
      </c>
    </row>
    <row r="2114" spans="1:30">
      <c r="A2114" t="s">
        <v>9553</v>
      </c>
      <c r="B2114" t="s">
        <v>9553</v>
      </c>
      <c r="C2114" s="3">
        <v>1.506266</v>
      </c>
      <c r="D2114" s="3">
        <v>48</v>
      </c>
      <c r="E2114" s="3">
        <v>0.29625</v>
      </c>
      <c r="F2114" s="3">
        <v>9</v>
      </c>
      <c r="G2114" s="3">
        <v>1.383225</v>
      </c>
      <c r="H2114" s="3">
        <v>47</v>
      </c>
      <c r="I2114" s="3">
        <v>9.631447</v>
      </c>
      <c r="J2114" s="3">
        <v>331</v>
      </c>
      <c r="K2114" s="3">
        <v>12.660297</v>
      </c>
      <c r="L2114" s="3">
        <v>464</v>
      </c>
      <c r="M2114" s="3">
        <v>2.428384</v>
      </c>
      <c r="N2114">
        <v>81</v>
      </c>
      <c r="O2114">
        <v>0.00388538254353961</v>
      </c>
      <c r="P2114">
        <v>2.2594042636294</v>
      </c>
      <c r="Q2114" t="s">
        <v>157</v>
      </c>
      <c r="R2114" t="s">
        <v>170</v>
      </c>
      <c r="S2114" t="s">
        <v>171</v>
      </c>
      <c r="T2114" t="s">
        <v>9554</v>
      </c>
      <c r="U2114" t="s">
        <v>9555</v>
      </c>
      <c r="V2114" t="s">
        <v>136</v>
      </c>
      <c r="W2114" t="s">
        <v>170</v>
      </c>
      <c r="X2114" t="s">
        <v>171</v>
      </c>
      <c r="Y2114" t="s">
        <v>9556</v>
      </c>
      <c r="Z2114" t="s">
        <v>9557</v>
      </c>
      <c r="AA2114" t="s">
        <v>174</v>
      </c>
      <c r="AB2114" t="s">
        <v>171</v>
      </c>
      <c r="AC2114" t="s">
        <v>9558</v>
      </c>
      <c r="AD2114" t="s">
        <v>9559</v>
      </c>
    </row>
    <row r="2115" spans="1:30">
      <c r="A2115" t="s">
        <v>9560</v>
      </c>
      <c r="B2115" t="s">
        <v>9560</v>
      </c>
      <c r="C2115" s="3">
        <v>12.057601</v>
      </c>
      <c r="D2115" s="3">
        <v>512</v>
      </c>
      <c r="E2115" s="3">
        <v>2.23264</v>
      </c>
      <c r="F2115" s="3">
        <v>84</v>
      </c>
      <c r="G2115" s="3">
        <v>6.389834</v>
      </c>
      <c r="H2115" s="3">
        <v>291</v>
      </c>
      <c r="I2115" s="3">
        <v>43.954407</v>
      </c>
      <c r="J2115" s="3">
        <v>2023</v>
      </c>
      <c r="K2115" s="3">
        <v>90.410057</v>
      </c>
      <c r="L2115" s="3">
        <v>4442</v>
      </c>
      <c r="M2115" s="3">
        <v>25.860575</v>
      </c>
      <c r="N2115">
        <v>1146</v>
      </c>
      <c r="O2115">
        <v>0.000501005507562551</v>
      </c>
      <c r="P2115">
        <v>2.34635147652485</v>
      </c>
      <c r="Q2115" t="s">
        <v>157</v>
      </c>
      <c r="R2115" t="s">
        <v>136</v>
      </c>
      <c r="S2115" t="s">
        <v>136</v>
      </c>
      <c r="T2115" t="s">
        <v>9561</v>
      </c>
      <c r="U2115" t="s">
        <v>9562</v>
      </c>
      <c r="V2115" t="s">
        <v>439</v>
      </c>
      <c r="W2115" t="s">
        <v>186</v>
      </c>
      <c r="X2115" t="s">
        <v>187</v>
      </c>
      <c r="Y2115" t="s">
        <v>4463</v>
      </c>
      <c r="Z2115" t="s">
        <v>9563</v>
      </c>
      <c r="AA2115" t="s">
        <v>209</v>
      </c>
      <c r="AB2115" t="s">
        <v>187</v>
      </c>
      <c r="AC2115" t="s">
        <v>9564</v>
      </c>
      <c r="AD2115" t="s">
        <v>9565</v>
      </c>
    </row>
    <row r="2116" spans="1:30">
      <c r="A2116" t="s">
        <v>9566</v>
      </c>
      <c r="B2116" t="s">
        <v>9566</v>
      </c>
      <c r="C2116" s="3">
        <v>1.198538</v>
      </c>
      <c r="D2116" s="3">
        <v>56</v>
      </c>
      <c r="E2116" s="3">
        <v>0.193171</v>
      </c>
      <c r="F2116" s="3">
        <v>8</v>
      </c>
      <c r="G2116" s="3">
        <v>0.704755</v>
      </c>
      <c r="H2116" s="3">
        <v>35</v>
      </c>
      <c r="I2116" s="3">
        <v>3.597421</v>
      </c>
      <c r="J2116" s="3">
        <v>180</v>
      </c>
      <c r="K2116" s="3">
        <v>9.089437</v>
      </c>
      <c r="L2116" s="3">
        <v>486</v>
      </c>
      <c r="M2116" s="3">
        <v>2.602913</v>
      </c>
      <c r="N2116">
        <v>126</v>
      </c>
      <c r="O2116">
        <v>0.00396860439427896</v>
      </c>
      <c r="P2116">
        <v>2.22250116842269</v>
      </c>
      <c r="Q2116" t="s">
        <v>157</v>
      </c>
      <c r="R2116" t="s">
        <v>283</v>
      </c>
      <c r="S2116" t="s">
        <v>284</v>
      </c>
      <c r="T2116" t="s">
        <v>3342</v>
      </c>
      <c r="U2116" t="s">
        <v>9567</v>
      </c>
      <c r="V2116" t="s">
        <v>550</v>
      </c>
      <c r="W2116" t="s">
        <v>371</v>
      </c>
      <c r="X2116" t="s">
        <v>293</v>
      </c>
      <c r="Y2116" t="s">
        <v>290</v>
      </c>
      <c r="Z2116" t="s">
        <v>9568</v>
      </c>
      <c r="AA2116" t="s">
        <v>292</v>
      </c>
      <c r="AB2116" t="s">
        <v>293</v>
      </c>
      <c r="AC2116" t="s">
        <v>9569</v>
      </c>
      <c r="AD2116" t="s">
        <v>2532</v>
      </c>
    </row>
    <row r="2117" spans="1:30">
      <c r="A2117" t="s">
        <v>9570</v>
      </c>
      <c r="B2117" t="s">
        <v>9570</v>
      </c>
      <c r="C2117" s="3">
        <v>71.459679</v>
      </c>
      <c r="D2117" s="3">
        <v>4479</v>
      </c>
      <c r="E2117" s="3">
        <v>191.885925</v>
      </c>
      <c r="F2117" s="3">
        <v>10654</v>
      </c>
      <c r="G2117" s="3">
        <v>52.351288</v>
      </c>
      <c r="H2117" s="3">
        <v>3519</v>
      </c>
      <c r="I2117" s="3">
        <v>18.691648</v>
      </c>
      <c r="J2117" s="3">
        <v>1271</v>
      </c>
      <c r="K2117" s="3">
        <v>9.837081</v>
      </c>
      <c r="L2117" s="3">
        <v>715</v>
      </c>
      <c r="M2117" s="3">
        <v>40.46228</v>
      </c>
      <c r="N2117">
        <v>2648</v>
      </c>
      <c r="O2117">
        <v>0.000903773210318981</v>
      </c>
      <c r="P2117">
        <v>-2.86574545293814</v>
      </c>
      <c r="Q2117" t="s">
        <v>131</v>
      </c>
      <c r="R2117" t="s">
        <v>3243</v>
      </c>
      <c r="S2117" t="s">
        <v>3244</v>
      </c>
      <c r="T2117" t="s">
        <v>3245</v>
      </c>
      <c r="U2117" t="s">
        <v>9571</v>
      </c>
      <c r="V2117" t="s">
        <v>136</v>
      </c>
      <c r="W2117" t="s">
        <v>170</v>
      </c>
      <c r="X2117" t="s">
        <v>171</v>
      </c>
      <c r="Y2117" t="s">
        <v>4607</v>
      </c>
      <c r="Z2117" t="s">
        <v>9572</v>
      </c>
      <c r="AA2117" t="s">
        <v>174</v>
      </c>
      <c r="AB2117" t="s">
        <v>171</v>
      </c>
      <c r="AC2117" t="s">
        <v>9573</v>
      </c>
      <c r="AD2117" t="s">
        <v>745</v>
      </c>
    </row>
    <row r="2118" spans="1:30">
      <c r="A2118" t="s">
        <v>9574</v>
      </c>
      <c r="B2118" t="s">
        <v>9574</v>
      </c>
      <c r="C2118" s="3">
        <v>43.061131</v>
      </c>
      <c r="D2118" s="3">
        <v>946</v>
      </c>
      <c r="E2118" s="3">
        <v>185.582275</v>
      </c>
      <c r="F2118" s="3">
        <v>3612</v>
      </c>
      <c r="G2118" s="3">
        <v>42.399677</v>
      </c>
      <c r="H2118" s="3">
        <v>999</v>
      </c>
      <c r="I2118" s="3">
        <v>17.230467</v>
      </c>
      <c r="J2118" s="3">
        <v>411</v>
      </c>
      <c r="K2118" s="3">
        <v>26.896275</v>
      </c>
      <c r="L2118" s="3">
        <v>685</v>
      </c>
      <c r="M2118" s="3">
        <v>18.707233</v>
      </c>
      <c r="N2118">
        <v>430</v>
      </c>
      <c r="O2118">
        <v>0.000926521497835603</v>
      </c>
      <c r="P2118">
        <v>-2.85273621430654</v>
      </c>
      <c r="Q2118" t="s">
        <v>131</v>
      </c>
      <c r="R2118" t="s">
        <v>136</v>
      </c>
      <c r="S2118" t="s">
        <v>136</v>
      </c>
      <c r="T2118" t="s">
        <v>2881</v>
      </c>
      <c r="U2118" t="s">
        <v>136</v>
      </c>
      <c r="V2118" t="s">
        <v>136</v>
      </c>
      <c r="W2118" t="s">
        <v>136</v>
      </c>
      <c r="X2118" t="s">
        <v>136</v>
      </c>
      <c r="Y2118" t="s">
        <v>2882</v>
      </c>
      <c r="Z2118" t="s">
        <v>3275</v>
      </c>
      <c r="AA2118" t="s">
        <v>164</v>
      </c>
      <c r="AB2118" t="s">
        <v>165</v>
      </c>
      <c r="AC2118" t="s">
        <v>4588</v>
      </c>
      <c r="AD2118" t="s">
        <v>2885</v>
      </c>
    </row>
    <row r="2119" spans="1:30">
      <c r="A2119" t="s">
        <v>9575</v>
      </c>
      <c r="B2119" t="s">
        <v>136</v>
      </c>
      <c r="C2119" s="3">
        <v>0</v>
      </c>
      <c r="D2119" s="3">
        <v>0</v>
      </c>
      <c r="E2119" s="3">
        <v>0</v>
      </c>
      <c r="F2119" s="3">
        <v>0</v>
      </c>
      <c r="G2119" s="3">
        <v>0</v>
      </c>
      <c r="H2119" s="3">
        <v>0</v>
      </c>
      <c r="I2119" s="3">
        <v>4.433149</v>
      </c>
      <c r="J2119" s="3">
        <v>192</v>
      </c>
      <c r="K2119" s="3">
        <v>2.38878</v>
      </c>
      <c r="L2119" s="3">
        <v>76</v>
      </c>
      <c r="M2119" s="3">
        <v>2.723924</v>
      </c>
      <c r="N2119">
        <v>106</v>
      </c>
      <c r="O2119" s="16">
        <v>8.52316023668543e-9</v>
      </c>
      <c r="P2119">
        <v>6.89217788771683</v>
      </c>
      <c r="Q2119" t="s">
        <v>157</v>
      </c>
      <c r="R2119" t="s">
        <v>136</v>
      </c>
      <c r="S2119" t="s">
        <v>136</v>
      </c>
      <c r="T2119" t="s">
        <v>136</v>
      </c>
      <c r="U2119" t="s">
        <v>136</v>
      </c>
      <c r="V2119" t="s">
        <v>136</v>
      </c>
      <c r="W2119" t="s">
        <v>136</v>
      </c>
      <c r="X2119" t="s">
        <v>136</v>
      </c>
      <c r="Y2119" t="s">
        <v>136</v>
      </c>
      <c r="Z2119" t="s">
        <v>136</v>
      </c>
      <c r="AA2119" t="s">
        <v>136</v>
      </c>
      <c r="AB2119" t="s">
        <v>136</v>
      </c>
      <c r="AC2119" t="s">
        <v>136</v>
      </c>
      <c r="AD2119" t="s">
        <v>136</v>
      </c>
    </row>
    <row r="2120" spans="1:30">
      <c r="A2120" t="s">
        <v>9576</v>
      </c>
      <c r="B2120" t="s">
        <v>9576</v>
      </c>
      <c r="C2120" s="3">
        <v>20.382532</v>
      </c>
      <c r="D2120" s="3">
        <v>431</v>
      </c>
      <c r="E2120" s="3">
        <v>34.92519</v>
      </c>
      <c r="F2120" s="3">
        <v>654</v>
      </c>
      <c r="G2120" s="3">
        <v>16.257174</v>
      </c>
      <c r="H2120" s="3">
        <v>369</v>
      </c>
      <c r="I2120" s="3">
        <v>0.466114</v>
      </c>
      <c r="J2120" s="3">
        <v>11</v>
      </c>
      <c r="K2120" s="3">
        <v>2.617631</v>
      </c>
      <c r="L2120" s="3">
        <v>65</v>
      </c>
      <c r="M2120" s="3">
        <v>2.974909</v>
      </c>
      <c r="N2120">
        <v>66</v>
      </c>
      <c r="O2120" s="16">
        <v>1.16736235184752e-6</v>
      </c>
      <c r="P2120">
        <v>-4.01016838637544</v>
      </c>
      <c r="Q2120" t="s">
        <v>131</v>
      </c>
      <c r="R2120" t="s">
        <v>136</v>
      </c>
      <c r="S2120" t="s">
        <v>136</v>
      </c>
      <c r="T2120" t="s">
        <v>9577</v>
      </c>
      <c r="U2120" t="s">
        <v>136</v>
      </c>
      <c r="V2120" t="s">
        <v>136</v>
      </c>
      <c r="W2120" t="s">
        <v>136</v>
      </c>
      <c r="X2120" t="s">
        <v>136</v>
      </c>
      <c r="Y2120" t="s">
        <v>2882</v>
      </c>
      <c r="Z2120" t="s">
        <v>136</v>
      </c>
      <c r="AA2120" t="s">
        <v>164</v>
      </c>
      <c r="AB2120" t="s">
        <v>165</v>
      </c>
      <c r="AC2120" t="s">
        <v>9578</v>
      </c>
      <c r="AD2120" t="s">
        <v>9579</v>
      </c>
    </row>
    <row r="2121" spans="1:30">
      <c r="A2121" t="s">
        <v>9580</v>
      </c>
      <c r="B2121" t="s">
        <v>9580</v>
      </c>
      <c r="C2121" s="3">
        <v>12.602099</v>
      </c>
      <c r="D2121" s="3">
        <v>644</v>
      </c>
      <c r="E2121" s="3">
        <v>9.412132</v>
      </c>
      <c r="F2121" s="3">
        <v>426</v>
      </c>
      <c r="G2121" s="3">
        <v>10.920055</v>
      </c>
      <c r="H2121" s="3">
        <v>599</v>
      </c>
      <c r="I2121" s="3">
        <v>0.949977</v>
      </c>
      <c r="J2121" s="3">
        <v>53</v>
      </c>
      <c r="K2121" s="3">
        <v>0.806702</v>
      </c>
      <c r="L2121" s="3">
        <v>48</v>
      </c>
      <c r="M2121" s="3">
        <v>6.025514</v>
      </c>
      <c r="N2121">
        <v>322</v>
      </c>
      <c r="O2121">
        <v>0.0038988225006995</v>
      </c>
      <c r="P2121">
        <v>-2.49044067607582</v>
      </c>
      <c r="Q2121" t="s">
        <v>131</v>
      </c>
      <c r="R2121" t="s">
        <v>241</v>
      </c>
      <c r="S2121" t="s">
        <v>242</v>
      </c>
      <c r="T2121" t="s">
        <v>9581</v>
      </c>
      <c r="U2121" t="s">
        <v>9582</v>
      </c>
      <c r="V2121" t="s">
        <v>136</v>
      </c>
      <c r="W2121" t="s">
        <v>136</v>
      </c>
      <c r="X2121" t="s">
        <v>136</v>
      </c>
      <c r="Y2121" t="s">
        <v>2917</v>
      </c>
      <c r="Z2121" t="s">
        <v>9583</v>
      </c>
      <c r="AA2121" t="s">
        <v>248</v>
      </c>
      <c r="AB2121" t="s">
        <v>242</v>
      </c>
      <c r="AC2121" t="s">
        <v>9584</v>
      </c>
      <c r="AD2121" t="s">
        <v>9585</v>
      </c>
    </row>
    <row r="2122" spans="1:30">
      <c r="A2122" t="s">
        <v>9586</v>
      </c>
      <c r="B2122" t="s">
        <v>9586</v>
      </c>
      <c r="C2122" s="3">
        <v>0.324709</v>
      </c>
      <c r="D2122" s="3">
        <v>19</v>
      </c>
      <c r="E2122" s="3">
        <v>0</v>
      </c>
      <c r="F2122" s="3">
        <v>0</v>
      </c>
      <c r="G2122" s="3">
        <v>0</v>
      </c>
      <c r="H2122" s="3">
        <v>0</v>
      </c>
      <c r="I2122" s="3">
        <v>2.16521</v>
      </c>
      <c r="J2122" s="3">
        <v>133</v>
      </c>
      <c r="K2122" s="3">
        <v>2.348785</v>
      </c>
      <c r="L2122" s="3">
        <v>154</v>
      </c>
      <c r="M2122" s="3">
        <v>2.143865</v>
      </c>
      <c r="N2122">
        <v>127</v>
      </c>
      <c r="O2122">
        <v>0.00852143007146262</v>
      </c>
      <c r="P2122">
        <v>3.22201053651307</v>
      </c>
      <c r="Q2122" t="s">
        <v>157</v>
      </c>
      <c r="R2122" t="s">
        <v>136</v>
      </c>
      <c r="S2122" t="s">
        <v>136</v>
      </c>
      <c r="T2122" t="s">
        <v>1517</v>
      </c>
      <c r="U2122" t="s">
        <v>9587</v>
      </c>
      <c r="V2122" t="s">
        <v>329</v>
      </c>
      <c r="W2122" t="s">
        <v>136</v>
      </c>
      <c r="X2122" t="s">
        <v>136</v>
      </c>
      <c r="Y2122" t="s">
        <v>711</v>
      </c>
      <c r="Z2122" t="s">
        <v>9588</v>
      </c>
      <c r="AA2122" t="s">
        <v>164</v>
      </c>
      <c r="AB2122" t="s">
        <v>165</v>
      </c>
      <c r="AC2122" t="s">
        <v>9589</v>
      </c>
      <c r="AD2122" t="s">
        <v>1520</v>
      </c>
    </row>
    <row r="2123" spans="1:30">
      <c r="A2123" t="s">
        <v>9590</v>
      </c>
      <c r="B2123" t="s">
        <v>9590</v>
      </c>
      <c r="C2123" s="3">
        <v>51.818687</v>
      </c>
      <c r="D2123" s="3">
        <v>2592</v>
      </c>
      <c r="E2123" s="3">
        <v>41.743538</v>
      </c>
      <c r="F2123" s="3">
        <v>1850</v>
      </c>
      <c r="G2123" s="3">
        <v>119.56398</v>
      </c>
      <c r="H2123" s="3">
        <v>6411</v>
      </c>
      <c r="I2123" s="3">
        <v>5.648673</v>
      </c>
      <c r="J2123" s="3">
        <v>307</v>
      </c>
      <c r="K2123" s="3">
        <v>15.76367</v>
      </c>
      <c r="L2123" s="3">
        <v>914</v>
      </c>
      <c r="M2123" s="3">
        <v>21.365229</v>
      </c>
      <c r="N2123">
        <v>1116</v>
      </c>
      <c r="O2123" s="16">
        <v>4.33115798469862e-5</v>
      </c>
      <c r="P2123">
        <v>-2.74835728944732</v>
      </c>
      <c r="Q2123" t="s">
        <v>131</v>
      </c>
      <c r="R2123" t="s">
        <v>136</v>
      </c>
      <c r="S2123" t="s">
        <v>136</v>
      </c>
      <c r="T2123" t="s">
        <v>460</v>
      </c>
      <c r="U2123" t="s">
        <v>136</v>
      </c>
      <c r="V2123" t="s">
        <v>136</v>
      </c>
      <c r="W2123" t="s">
        <v>136</v>
      </c>
      <c r="X2123" t="s">
        <v>136</v>
      </c>
      <c r="Y2123" t="s">
        <v>352</v>
      </c>
      <c r="Z2123" t="s">
        <v>9591</v>
      </c>
      <c r="AA2123" t="s">
        <v>164</v>
      </c>
      <c r="AB2123" t="s">
        <v>165</v>
      </c>
      <c r="AC2123" t="s">
        <v>9592</v>
      </c>
      <c r="AD2123" t="s">
        <v>281</v>
      </c>
    </row>
    <row r="2124" spans="1:30">
      <c r="A2124" t="s">
        <v>9593</v>
      </c>
      <c r="B2124" t="s">
        <v>9593</v>
      </c>
      <c r="C2124" s="3">
        <v>0.714509</v>
      </c>
      <c r="D2124" s="3">
        <v>29</v>
      </c>
      <c r="E2124" s="3">
        <v>0.539973</v>
      </c>
      <c r="F2124" s="3">
        <v>20</v>
      </c>
      <c r="G2124" s="3">
        <v>1.098873</v>
      </c>
      <c r="H2124" s="3">
        <v>48</v>
      </c>
      <c r="I2124" s="3">
        <v>4.637136</v>
      </c>
      <c r="J2124" s="3">
        <v>203</v>
      </c>
      <c r="K2124" s="3">
        <v>12.863491</v>
      </c>
      <c r="L2124" s="3">
        <v>601</v>
      </c>
      <c r="M2124" s="3">
        <v>2.00378</v>
      </c>
      <c r="N2124">
        <v>85</v>
      </c>
      <c r="O2124">
        <v>0.00579641852074333</v>
      </c>
      <c r="P2124">
        <v>2.23295400347939</v>
      </c>
      <c r="Q2124" t="s">
        <v>157</v>
      </c>
      <c r="R2124" t="s">
        <v>136</v>
      </c>
      <c r="S2124" t="s">
        <v>136</v>
      </c>
      <c r="T2124" t="s">
        <v>9594</v>
      </c>
      <c r="U2124" t="s">
        <v>136</v>
      </c>
      <c r="V2124" t="s">
        <v>136</v>
      </c>
      <c r="W2124" t="s">
        <v>136</v>
      </c>
      <c r="X2124" t="s">
        <v>136</v>
      </c>
      <c r="Y2124" t="s">
        <v>136</v>
      </c>
      <c r="Z2124" t="s">
        <v>9595</v>
      </c>
      <c r="AA2124" t="s">
        <v>164</v>
      </c>
      <c r="AB2124" t="s">
        <v>165</v>
      </c>
      <c r="AC2124" t="s">
        <v>9596</v>
      </c>
      <c r="AD2124" t="s">
        <v>9597</v>
      </c>
    </row>
    <row r="2125" spans="1:30">
      <c r="A2125" t="s">
        <v>9598</v>
      </c>
      <c r="B2125" t="s">
        <v>9598</v>
      </c>
      <c r="C2125" s="3">
        <v>4.535498</v>
      </c>
      <c r="D2125" s="3">
        <v>114</v>
      </c>
      <c r="E2125" s="3">
        <v>4.503948</v>
      </c>
      <c r="F2125" s="3">
        <v>100</v>
      </c>
      <c r="G2125" s="3">
        <v>2.927841</v>
      </c>
      <c r="H2125" s="3">
        <v>79</v>
      </c>
      <c r="I2125" s="3">
        <v>0.786419</v>
      </c>
      <c r="J2125" s="3">
        <v>22</v>
      </c>
      <c r="K2125" s="3">
        <v>1.670408</v>
      </c>
      <c r="L2125" s="3">
        <v>49</v>
      </c>
      <c r="M2125" s="3">
        <v>0.664178</v>
      </c>
      <c r="N2125">
        <v>18</v>
      </c>
      <c r="O2125">
        <v>0.000345799234195486</v>
      </c>
      <c r="P2125">
        <v>-2.50761085994366</v>
      </c>
      <c r="Q2125" t="s">
        <v>131</v>
      </c>
      <c r="R2125" t="s">
        <v>136</v>
      </c>
      <c r="S2125" t="s">
        <v>136</v>
      </c>
      <c r="T2125" t="s">
        <v>136</v>
      </c>
      <c r="U2125" t="s">
        <v>136</v>
      </c>
      <c r="V2125" t="s">
        <v>136</v>
      </c>
      <c r="W2125" t="s">
        <v>136</v>
      </c>
      <c r="X2125" t="s">
        <v>136</v>
      </c>
      <c r="Y2125" t="s">
        <v>6433</v>
      </c>
      <c r="Z2125" t="s">
        <v>136</v>
      </c>
      <c r="AA2125" t="s">
        <v>164</v>
      </c>
      <c r="AB2125" t="s">
        <v>165</v>
      </c>
      <c r="AC2125" t="s">
        <v>9599</v>
      </c>
      <c r="AD2125" t="s">
        <v>136</v>
      </c>
    </row>
    <row r="2126" spans="1:30">
      <c r="A2126" t="s">
        <v>9600</v>
      </c>
      <c r="B2126" t="s">
        <v>9600</v>
      </c>
      <c r="C2126" s="3">
        <v>34.523094</v>
      </c>
      <c r="D2126" s="3">
        <v>1032</v>
      </c>
      <c r="E2126" s="3">
        <v>55.791512</v>
      </c>
      <c r="F2126" s="3">
        <v>1478</v>
      </c>
      <c r="G2126" s="3">
        <v>30.866671</v>
      </c>
      <c r="H2126" s="3">
        <v>990</v>
      </c>
      <c r="I2126" s="3">
        <v>10.529407</v>
      </c>
      <c r="J2126" s="3">
        <v>342</v>
      </c>
      <c r="K2126" s="3">
        <v>4.425628</v>
      </c>
      <c r="L2126" s="3">
        <v>154</v>
      </c>
      <c r="M2126" s="3">
        <v>10.41082</v>
      </c>
      <c r="N2126">
        <v>325</v>
      </c>
      <c r="O2126" s="16">
        <v>7.14091687552556e-6</v>
      </c>
      <c r="P2126">
        <v>-2.94568768228021</v>
      </c>
      <c r="Q2126" t="s">
        <v>131</v>
      </c>
      <c r="R2126" t="s">
        <v>218</v>
      </c>
      <c r="S2126" t="s">
        <v>219</v>
      </c>
      <c r="T2126" t="s">
        <v>514</v>
      </c>
      <c r="U2126" t="s">
        <v>9601</v>
      </c>
      <c r="V2126" t="s">
        <v>136</v>
      </c>
      <c r="W2126" t="s">
        <v>366</v>
      </c>
      <c r="X2126" t="s">
        <v>367</v>
      </c>
      <c r="Y2126" t="s">
        <v>764</v>
      </c>
      <c r="Z2126" t="s">
        <v>9602</v>
      </c>
      <c r="AA2126" t="s">
        <v>686</v>
      </c>
      <c r="AB2126" t="s">
        <v>219</v>
      </c>
      <c r="AC2126" t="s">
        <v>9603</v>
      </c>
      <c r="AD2126" t="s">
        <v>144</v>
      </c>
    </row>
    <row r="2127" spans="1:30">
      <c r="A2127" t="s">
        <v>9604</v>
      </c>
      <c r="B2127" t="s">
        <v>9604</v>
      </c>
      <c r="C2127" s="3">
        <v>0</v>
      </c>
      <c r="D2127" s="3">
        <v>0</v>
      </c>
      <c r="E2127" s="3">
        <v>0.109749</v>
      </c>
      <c r="F2127" s="3">
        <v>6</v>
      </c>
      <c r="G2127" s="3">
        <v>0</v>
      </c>
      <c r="H2127" s="3">
        <v>0</v>
      </c>
      <c r="I2127" s="3">
        <v>2.377736</v>
      </c>
      <c r="J2127" s="3">
        <v>139</v>
      </c>
      <c r="K2127" s="3">
        <v>2.844185</v>
      </c>
      <c r="L2127" s="3">
        <v>178</v>
      </c>
      <c r="M2127" s="3">
        <v>1.187636</v>
      </c>
      <c r="N2127">
        <v>67</v>
      </c>
      <c r="O2127">
        <v>0.0022075702692692</v>
      </c>
      <c r="P2127">
        <v>3.72054959475131</v>
      </c>
      <c r="Q2127" t="s">
        <v>157</v>
      </c>
      <c r="R2127" t="s">
        <v>136</v>
      </c>
      <c r="S2127" t="s">
        <v>136</v>
      </c>
      <c r="T2127" t="s">
        <v>2191</v>
      </c>
      <c r="U2127" t="s">
        <v>9605</v>
      </c>
      <c r="V2127" t="s">
        <v>2106</v>
      </c>
      <c r="W2127" t="s">
        <v>594</v>
      </c>
      <c r="X2127" t="s">
        <v>165</v>
      </c>
      <c r="Y2127" t="s">
        <v>9606</v>
      </c>
      <c r="Z2127" t="s">
        <v>9607</v>
      </c>
      <c r="AA2127" t="s">
        <v>164</v>
      </c>
      <c r="AB2127" t="s">
        <v>165</v>
      </c>
      <c r="AC2127" t="s">
        <v>9608</v>
      </c>
      <c r="AD2127" t="s">
        <v>2196</v>
      </c>
    </row>
    <row r="2128" spans="1:30">
      <c r="A2128" t="s">
        <v>9609</v>
      </c>
      <c r="B2128" t="s">
        <v>9609</v>
      </c>
      <c r="C2128" s="3">
        <v>118.91526</v>
      </c>
      <c r="D2128" s="3">
        <v>6679</v>
      </c>
      <c r="E2128" s="3">
        <v>108.677437</v>
      </c>
      <c r="F2128" s="3">
        <v>5407</v>
      </c>
      <c r="G2128" s="3">
        <v>126.170341</v>
      </c>
      <c r="H2128" s="3">
        <v>7598</v>
      </c>
      <c r="I2128" s="3">
        <v>39.11483</v>
      </c>
      <c r="J2128" s="3">
        <v>2383</v>
      </c>
      <c r="K2128" s="3">
        <v>44.509048</v>
      </c>
      <c r="L2128" s="3">
        <v>2896</v>
      </c>
      <c r="M2128" s="3">
        <v>32.608517</v>
      </c>
      <c r="N2128">
        <v>1913</v>
      </c>
      <c r="O2128" s="16">
        <v>6.65390051554357e-9</v>
      </c>
      <c r="P2128">
        <v>-2.26750920111411</v>
      </c>
      <c r="Q2128" t="s">
        <v>131</v>
      </c>
      <c r="R2128" t="s">
        <v>4183</v>
      </c>
      <c r="S2128" t="s">
        <v>4184</v>
      </c>
      <c r="T2128" t="s">
        <v>9610</v>
      </c>
      <c r="U2128" t="s">
        <v>9611</v>
      </c>
      <c r="V2128" t="s">
        <v>136</v>
      </c>
      <c r="W2128" t="s">
        <v>3284</v>
      </c>
      <c r="X2128" t="s">
        <v>3285</v>
      </c>
      <c r="Y2128" t="s">
        <v>4186</v>
      </c>
      <c r="Z2128" t="s">
        <v>9612</v>
      </c>
      <c r="AA2128" t="s">
        <v>4188</v>
      </c>
      <c r="AB2128" t="s">
        <v>4184</v>
      </c>
      <c r="AC2128" t="s">
        <v>9613</v>
      </c>
      <c r="AD2128" t="s">
        <v>9614</v>
      </c>
    </row>
    <row r="2129" spans="1:30">
      <c r="A2129" t="s">
        <v>9615</v>
      </c>
      <c r="B2129" t="s">
        <v>9615</v>
      </c>
      <c r="C2129" s="3">
        <v>1.032798</v>
      </c>
      <c r="D2129" s="3">
        <v>51</v>
      </c>
      <c r="E2129" s="3">
        <v>0.369544</v>
      </c>
      <c r="F2129" s="3">
        <v>17</v>
      </c>
      <c r="G2129" s="3">
        <v>0.407719</v>
      </c>
      <c r="H2129" s="3">
        <v>22</v>
      </c>
      <c r="I2129" s="3">
        <v>24.045382</v>
      </c>
      <c r="J2129" s="3">
        <v>1275</v>
      </c>
      <c r="K2129" s="3">
        <v>7.996585</v>
      </c>
      <c r="L2129" s="3">
        <v>453</v>
      </c>
      <c r="M2129" s="3">
        <v>2.708159</v>
      </c>
      <c r="N2129">
        <v>139</v>
      </c>
      <c r="O2129" s="16">
        <v>4.35273089839481e-5</v>
      </c>
      <c r="P2129">
        <v>3.31054612719098</v>
      </c>
      <c r="Q2129" t="s">
        <v>157</v>
      </c>
      <c r="R2129" t="s">
        <v>136</v>
      </c>
      <c r="S2129" t="s">
        <v>136</v>
      </c>
      <c r="T2129" t="s">
        <v>7633</v>
      </c>
      <c r="U2129" t="s">
        <v>136</v>
      </c>
      <c r="V2129" t="s">
        <v>136</v>
      </c>
      <c r="W2129" t="s">
        <v>190</v>
      </c>
      <c r="X2129" t="s">
        <v>191</v>
      </c>
      <c r="Y2129" t="s">
        <v>9616</v>
      </c>
      <c r="Z2129" t="s">
        <v>9617</v>
      </c>
      <c r="AA2129" t="s">
        <v>164</v>
      </c>
      <c r="AB2129" t="s">
        <v>165</v>
      </c>
      <c r="AC2129" t="s">
        <v>183</v>
      </c>
      <c r="AD2129" t="s">
        <v>7637</v>
      </c>
    </row>
    <row r="2130" spans="1:30">
      <c r="A2130" t="s">
        <v>9618</v>
      </c>
      <c r="B2130" t="s">
        <v>136</v>
      </c>
      <c r="C2130" s="3">
        <v>0.914217</v>
      </c>
      <c r="D2130" s="3">
        <v>29</v>
      </c>
      <c r="E2130" s="3">
        <v>0</v>
      </c>
      <c r="F2130" s="3">
        <v>0</v>
      </c>
      <c r="G2130" s="3">
        <v>0.480733</v>
      </c>
      <c r="H2130" s="3">
        <v>23</v>
      </c>
      <c r="I2130" s="3">
        <v>6.87802499999999</v>
      </c>
      <c r="J2130" s="3">
        <v>272</v>
      </c>
      <c r="K2130" s="3">
        <v>4.113959</v>
      </c>
      <c r="L2130" s="3">
        <v>189</v>
      </c>
      <c r="M2130" s="3">
        <v>2.818074</v>
      </c>
      <c r="N2130">
        <v>110</v>
      </c>
      <c r="O2130">
        <v>0.00600313129506643</v>
      </c>
      <c r="P2130">
        <v>2.62708783378302</v>
      </c>
      <c r="Q2130" t="s">
        <v>157</v>
      </c>
      <c r="R2130" t="s">
        <v>136</v>
      </c>
      <c r="S2130" t="s">
        <v>136</v>
      </c>
      <c r="T2130" t="s">
        <v>136</v>
      </c>
      <c r="U2130" t="s">
        <v>136</v>
      </c>
      <c r="V2130" t="s">
        <v>136</v>
      </c>
      <c r="W2130" t="s">
        <v>136</v>
      </c>
      <c r="X2130" t="s">
        <v>136</v>
      </c>
      <c r="Y2130" t="s">
        <v>136</v>
      </c>
      <c r="Z2130" t="s">
        <v>136</v>
      </c>
      <c r="AA2130" t="s">
        <v>136</v>
      </c>
      <c r="AB2130" t="s">
        <v>136</v>
      </c>
      <c r="AC2130" t="s">
        <v>136</v>
      </c>
      <c r="AD2130" t="s">
        <v>136</v>
      </c>
    </row>
    <row r="2131" spans="1:30">
      <c r="A2131" t="s">
        <v>9619</v>
      </c>
      <c r="B2131" t="s">
        <v>9619</v>
      </c>
      <c r="C2131" s="3">
        <v>0.126259</v>
      </c>
      <c r="D2131" s="3">
        <v>5</v>
      </c>
      <c r="E2131" s="3">
        <v>0</v>
      </c>
      <c r="F2131" s="3">
        <v>0</v>
      </c>
      <c r="G2131" s="3">
        <v>0</v>
      </c>
      <c r="H2131" s="3">
        <v>0</v>
      </c>
      <c r="I2131" s="3">
        <v>3.965725</v>
      </c>
      <c r="J2131" s="3">
        <v>170</v>
      </c>
      <c r="K2131" s="3">
        <v>5.361555</v>
      </c>
      <c r="L2131" s="3">
        <v>245</v>
      </c>
      <c r="M2131" s="3">
        <v>1.074828</v>
      </c>
      <c r="N2131">
        <v>45</v>
      </c>
      <c r="O2131" s="16">
        <v>3.72962059780244e-6</v>
      </c>
      <c r="P2131">
        <v>4.96627734559934</v>
      </c>
      <c r="Q2131" t="s">
        <v>157</v>
      </c>
      <c r="R2131" t="s">
        <v>241</v>
      </c>
      <c r="S2131" t="s">
        <v>242</v>
      </c>
      <c r="T2131" t="s">
        <v>7524</v>
      </c>
      <c r="U2131" t="s">
        <v>9620</v>
      </c>
      <c r="V2131" t="s">
        <v>7526</v>
      </c>
      <c r="W2131" t="s">
        <v>241</v>
      </c>
      <c r="X2131" t="s">
        <v>242</v>
      </c>
      <c r="Y2131" t="s">
        <v>9621</v>
      </c>
      <c r="Z2131" t="s">
        <v>9622</v>
      </c>
      <c r="AA2131" t="s">
        <v>248</v>
      </c>
      <c r="AB2131" t="s">
        <v>242</v>
      </c>
      <c r="AC2131" t="s">
        <v>9623</v>
      </c>
      <c r="AD2131" t="s">
        <v>1278</v>
      </c>
    </row>
    <row r="2132" spans="1:30">
      <c r="A2132" t="s">
        <v>9624</v>
      </c>
      <c r="B2132" t="s">
        <v>9624</v>
      </c>
      <c r="C2132" s="3">
        <v>5.513683</v>
      </c>
      <c r="D2132" s="3">
        <v>311</v>
      </c>
      <c r="E2132" s="3">
        <v>1.317325</v>
      </c>
      <c r="F2132" s="3">
        <v>66</v>
      </c>
      <c r="G2132" s="3">
        <v>1.980475</v>
      </c>
      <c r="H2132" s="3">
        <v>120</v>
      </c>
      <c r="I2132" s="3">
        <v>0.307266</v>
      </c>
      <c r="J2132" s="3">
        <v>19</v>
      </c>
      <c r="K2132" s="3">
        <v>0.968591</v>
      </c>
      <c r="L2132" s="3">
        <v>64</v>
      </c>
      <c r="M2132" s="3">
        <v>0.734107</v>
      </c>
      <c r="N2132">
        <v>44</v>
      </c>
      <c r="O2132">
        <v>0.000626756711012073</v>
      </c>
      <c r="P2132">
        <v>-2.46577773588762</v>
      </c>
      <c r="Q2132" t="s">
        <v>131</v>
      </c>
      <c r="R2132" t="s">
        <v>136</v>
      </c>
      <c r="S2132" t="s">
        <v>136</v>
      </c>
      <c r="T2132" t="s">
        <v>1040</v>
      </c>
      <c r="U2132" t="s">
        <v>9625</v>
      </c>
      <c r="V2132" t="s">
        <v>1042</v>
      </c>
      <c r="W2132" t="s">
        <v>534</v>
      </c>
      <c r="X2132" t="s">
        <v>535</v>
      </c>
      <c r="Y2132" t="s">
        <v>1043</v>
      </c>
      <c r="Z2132" t="s">
        <v>9626</v>
      </c>
      <c r="AA2132" t="s">
        <v>1045</v>
      </c>
      <c r="AB2132" t="s">
        <v>535</v>
      </c>
      <c r="AC2132" t="s">
        <v>9627</v>
      </c>
      <c r="AD2132" t="s">
        <v>1047</v>
      </c>
    </row>
    <row r="2133" spans="1:30">
      <c r="A2133" t="s">
        <v>9628</v>
      </c>
      <c r="B2133" t="s">
        <v>9628</v>
      </c>
      <c r="C2133" s="3">
        <v>0.536035</v>
      </c>
      <c r="D2133" s="3">
        <v>40</v>
      </c>
      <c r="E2133" s="3">
        <v>0.087669</v>
      </c>
      <c r="F2133" s="3">
        <v>6</v>
      </c>
      <c r="G2133" s="3">
        <v>0.331247</v>
      </c>
      <c r="H2133" s="3">
        <v>27</v>
      </c>
      <c r="I2133" s="3">
        <v>3.324339</v>
      </c>
      <c r="J2133" s="3">
        <v>267</v>
      </c>
      <c r="K2133" s="3">
        <v>11.238026</v>
      </c>
      <c r="L2133" s="3">
        <v>961</v>
      </c>
      <c r="M2133" s="3">
        <v>0.978249</v>
      </c>
      <c r="N2133">
        <v>76</v>
      </c>
      <c r="O2133">
        <v>0.000544335452790419</v>
      </c>
      <c r="P2133">
        <v>3.17781641791341</v>
      </c>
      <c r="Q2133" t="s">
        <v>157</v>
      </c>
      <c r="R2133" t="s">
        <v>136</v>
      </c>
      <c r="S2133" t="s">
        <v>136</v>
      </c>
      <c r="T2133" t="s">
        <v>9629</v>
      </c>
      <c r="U2133" t="s">
        <v>136</v>
      </c>
      <c r="V2133" t="s">
        <v>136</v>
      </c>
      <c r="W2133" t="s">
        <v>254</v>
      </c>
      <c r="X2133" t="s">
        <v>255</v>
      </c>
      <c r="Y2133" t="s">
        <v>1815</v>
      </c>
      <c r="Z2133" t="s">
        <v>9630</v>
      </c>
      <c r="AA2133" t="s">
        <v>164</v>
      </c>
      <c r="AB2133" t="s">
        <v>165</v>
      </c>
      <c r="AC2133" t="s">
        <v>9631</v>
      </c>
      <c r="AD2133" t="s">
        <v>9632</v>
      </c>
    </row>
    <row r="2134" spans="1:30">
      <c r="A2134" t="s">
        <v>9633</v>
      </c>
      <c r="B2134" t="s">
        <v>9633</v>
      </c>
      <c r="C2134" s="3">
        <v>0.113577</v>
      </c>
      <c r="D2134" s="3">
        <v>9</v>
      </c>
      <c r="E2134" s="3">
        <v>0</v>
      </c>
      <c r="F2134" s="3">
        <v>0</v>
      </c>
      <c r="G2134" s="3">
        <v>0.149163</v>
      </c>
      <c r="H2134" s="3">
        <v>12</v>
      </c>
      <c r="I2134" s="3">
        <v>1.175529</v>
      </c>
      <c r="J2134" s="3">
        <v>93</v>
      </c>
      <c r="K2134" s="3">
        <v>6.760609</v>
      </c>
      <c r="L2134" s="3">
        <v>566</v>
      </c>
      <c r="M2134" s="3">
        <v>0.574576</v>
      </c>
      <c r="N2134">
        <v>44</v>
      </c>
      <c r="O2134">
        <v>0.000527768335307781</v>
      </c>
      <c r="P2134">
        <v>3.83152145102948</v>
      </c>
      <c r="Q2134" t="s">
        <v>157</v>
      </c>
      <c r="R2134" t="s">
        <v>136</v>
      </c>
      <c r="S2134" t="s">
        <v>136</v>
      </c>
      <c r="T2134" t="s">
        <v>2185</v>
      </c>
      <c r="U2134" t="s">
        <v>9634</v>
      </c>
      <c r="V2134" t="s">
        <v>264</v>
      </c>
      <c r="W2134" t="s">
        <v>190</v>
      </c>
      <c r="X2134" t="s">
        <v>191</v>
      </c>
      <c r="Y2134" t="s">
        <v>1318</v>
      </c>
      <c r="Z2134" t="s">
        <v>3167</v>
      </c>
      <c r="AA2134" t="s">
        <v>164</v>
      </c>
      <c r="AB2134" t="s">
        <v>165</v>
      </c>
      <c r="AC2134" t="s">
        <v>3168</v>
      </c>
      <c r="AD2134" t="s">
        <v>2189</v>
      </c>
    </row>
    <row r="2135" spans="1:30">
      <c r="A2135" t="s">
        <v>9635</v>
      </c>
      <c r="B2135" t="s">
        <v>9635</v>
      </c>
      <c r="C2135" s="3">
        <v>39.516525</v>
      </c>
      <c r="D2135" s="3">
        <v>3151</v>
      </c>
      <c r="E2135" s="3">
        <v>135.717819</v>
      </c>
      <c r="F2135" s="3">
        <v>9586</v>
      </c>
      <c r="G2135" s="3">
        <v>36.578358</v>
      </c>
      <c r="H2135" s="3">
        <v>3128</v>
      </c>
      <c r="I2135" s="3">
        <v>5.947878</v>
      </c>
      <c r="J2135" s="3">
        <v>515</v>
      </c>
      <c r="K2135" s="3">
        <v>4.955089</v>
      </c>
      <c r="L2135" s="3">
        <v>458</v>
      </c>
      <c r="M2135" s="3">
        <v>5.116401</v>
      </c>
      <c r="N2135">
        <v>426</v>
      </c>
      <c r="O2135" s="16">
        <v>1.30242040030973e-8</v>
      </c>
      <c r="P2135">
        <v>-4.37520582318852</v>
      </c>
      <c r="Q2135" t="s">
        <v>131</v>
      </c>
      <c r="R2135" t="s">
        <v>254</v>
      </c>
      <c r="S2135" t="s">
        <v>255</v>
      </c>
      <c r="T2135" t="s">
        <v>136</v>
      </c>
      <c r="U2135" t="s">
        <v>136</v>
      </c>
      <c r="V2135" t="s">
        <v>136</v>
      </c>
      <c r="W2135" t="s">
        <v>136</v>
      </c>
      <c r="X2135" t="s">
        <v>136</v>
      </c>
      <c r="Y2135" t="s">
        <v>1062</v>
      </c>
      <c r="Z2135" t="s">
        <v>1063</v>
      </c>
      <c r="AA2135" t="s">
        <v>164</v>
      </c>
      <c r="AB2135" t="s">
        <v>165</v>
      </c>
      <c r="AC2135" t="s">
        <v>9636</v>
      </c>
      <c r="AD2135" t="s">
        <v>136</v>
      </c>
    </row>
    <row r="2136" spans="1:30">
      <c r="A2136" t="s">
        <v>9637</v>
      </c>
      <c r="B2136" t="s">
        <v>136</v>
      </c>
      <c r="C2136" s="3">
        <v>0</v>
      </c>
      <c r="D2136" s="3">
        <v>0</v>
      </c>
      <c r="E2136" s="3">
        <v>0</v>
      </c>
      <c r="F2136" s="3">
        <v>0</v>
      </c>
      <c r="G2136" s="3">
        <v>0</v>
      </c>
      <c r="H2136" s="3">
        <v>0</v>
      </c>
      <c r="I2136" s="3">
        <v>5.938108</v>
      </c>
      <c r="J2136" s="3">
        <v>122</v>
      </c>
      <c r="K2136" s="3">
        <v>10.016677</v>
      </c>
      <c r="L2136" s="3">
        <v>221</v>
      </c>
      <c r="M2136" s="3">
        <v>2.872654</v>
      </c>
      <c r="N2136">
        <v>58</v>
      </c>
      <c r="O2136" s="16">
        <v>1.22438848586875e-8</v>
      </c>
      <c r="P2136">
        <v>6.88166084706468</v>
      </c>
      <c r="Q2136" t="s">
        <v>157</v>
      </c>
      <c r="R2136" t="s">
        <v>136</v>
      </c>
      <c r="S2136" t="s">
        <v>136</v>
      </c>
      <c r="T2136" t="s">
        <v>136</v>
      </c>
      <c r="U2136" t="s">
        <v>136</v>
      </c>
      <c r="V2136" t="s">
        <v>136</v>
      </c>
      <c r="W2136" t="s">
        <v>136</v>
      </c>
      <c r="X2136" t="s">
        <v>136</v>
      </c>
      <c r="Y2136" t="s">
        <v>136</v>
      </c>
      <c r="Z2136" t="s">
        <v>136</v>
      </c>
      <c r="AA2136" t="s">
        <v>136</v>
      </c>
      <c r="AB2136" t="s">
        <v>136</v>
      </c>
      <c r="AC2136" t="s">
        <v>136</v>
      </c>
      <c r="AD2136" t="s">
        <v>136</v>
      </c>
    </row>
    <row r="2137" spans="1:30">
      <c r="A2137" t="s">
        <v>9638</v>
      </c>
      <c r="B2137" t="s">
        <v>9638</v>
      </c>
      <c r="C2137" s="3">
        <v>0.537715</v>
      </c>
      <c r="D2137" s="3">
        <v>50</v>
      </c>
      <c r="E2137" s="3">
        <v>1.053273</v>
      </c>
      <c r="F2137" s="3">
        <v>87</v>
      </c>
      <c r="G2137" s="3">
        <v>0.534967</v>
      </c>
      <c r="H2137" s="3">
        <v>54</v>
      </c>
      <c r="I2137" s="3">
        <v>0.156507</v>
      </c>
      <c r="J2137" s="3">
        <v>16</v>
      </c>
      <c r="K2137" s="3">
        <v>0.260238</v>
      </c>
      <c r="L2137" s="3">
        <v>29</v>
      </c>
      <c r="M2137" s="3">
        <v>0.298964</v>
      </c>
      <c r="N2137">
        <v>30</v>
      </c>
      <c r="O2137">
        <v>0.00646713033706699</v>
      </c>
      <c r="P2137">
        <v>-2.20061598228159</v>
      </c>
      <c r="Q2137" t="s">
        <v>131</v>
      </c>
      <c r="R2137" t="s">
        <v>190</v>
      </c>
      <c r="S2137" t="s">
        <v>191</v>
      </c>
      <c r="T2137" t="s">
        <v>178</v>
      </c>
      <c r="U2137" t="s">
        <v>9639</v>
      </c>
      <c r="V2137" t="s">
        <v>136</v>
      </c>
      <c r="W2137" t="s">
        <v>136</v>
      </c>
      <c r="X2137" t="s">
        <v>136</v>
      </c>
      <c r="Y2137" t="s">
        <v>181</v>
      </c>
      <c r="Z2137" t="s">
        <v>9640</v>
      </c>
      <c r="AA2137" t="s">
        <v>164</v>
      </c>
      <c r="AB2137" t="s">
        <v>165</v>
      </c>
      <c r="AC2137" t="s">
        <v>9641</v>
      </c>
      <c r="AD2137" t="s">
        <v>184</v>
      </c>
    </row>
    <row r="2138" spans="1:30">
      <c r="A2138" t="s">
        <v>9642</v>
      </c>
      <c r="B2138" t="s">
        <v>9642</v>
      </c>
      <c r="C2138" s="3">
        <v>20.588957</v>
      </c>
      <c r="D2138" s="3">
        <v>972</v>
      </c>
      <c r="E2138" s="3">
        <v>26.111223</v>
      </c>
      <c r="F2138" s="3">
        <v>1092</v>
      </c>
      <c r="G2138" s="3">
        <v>24.077719</v>
      </c>
      <c r="H2138" s="3">
        <v>1219</v>
      </c>
      <c r="I2138" s="3">
        <v>3.287163</v>
      </c>
      <c r="J2138" s="3">
        <v>169</v>
      </c>
      <c r="K2138" s="3">
        <v>7.427069</v>
      </c>
      <c r="L2138" s="3">
        <v>406</v>
      </c>
      <c r="M2138" s="3">
        <v>5.367085</v>
      </c>
      <c r="N2138">
        <v>265</v>
      </c>
      <c r="O2138" s="16">
        <v>1.31626026829104e-6</v>
      </c>
      <c r="P2138">
        <v>-2.76839518806859</v>
      </c>
      <c r="Q2138" t="s">
        <v>131</v>
      </c>
      <c r="R2138" t="s">
        <v>136</v>
      </c>
      <c r="S2138" t="s">
        <v>136</v>
      </c>
      <c r="T2138" t="s">
        <v>168</v>
      </c>
      <c r="U2138" t="s">
        <v>136</v>
      </c>
      <c r="V2138" t="s">
        <v>136</v>
      </c>
      <c r="W2138" t="s">
        <v>136</v>
      </c>
      <c r="X2138" t="s">
        <v>136</v>
      </c>
      <c r="Y2138" t="s">
        <v>899</v>
      </c>
      <c r="Z2138" t="s">
        <v>136</v>
      </c>
      <c r="AA2138" t="s">
        <v>164</v>
      </c>
      <c r="AB2138" t="s">
        <v>165</v>
      </c>
      <c r="AC2138" t="s">
        <v>9643</v>
      </c>
      <c r="AD2138" t="s">
        <v>176</v>
      </c>
    </row>
    <row r="2139" spans="1:30">
      <c r="A2139" t="s">
        <v>9644</v>
      </c>
      <c r="B2139" t="s">
        <v>9644</v>
      </c>
      <c r="C2139" s="3">
        <v>4.038415</v>
      </c>
      <c r="D2139" s="3">
        <v>208</v>
      </c>
      <c r="E2139" s="3">
        <v>0.423195</v>
      </c>
      <c r="F2139" s="3">
        <v>20</v>
      </c>
      <c r="G2139" s="3">
        <v>3.680115</v>
      </c>
      <c r="H2139" s="3">
        <v>203</v>
      </c>
      <c r="I2139" s="3">
        <v>23.378042</v>
      </c>
      <c r="J2139" s="3">
        <v>1301</v>
      </c>
      <c r="K2139" s="3">
        <v>25.921448</v>
      </c>
      <c r="L2139" s="3">
        <v>1541</v>
      </c>
      <c r="M2139" s="3">
        <v>14.422573</v>
      </c>
      <c r="N2139">
        <v>773</v>
      </c>
      <c r="O2139">
        <v>0.000541633813666555</v>
      </c>
      <c r="P2139">
        <v>2.37573977789622</v>
      </c>
      <c r="Q2139" t="s">
        <v>157</v>
      </c>
      <c r="R2139" t="s">
        <v>136</v>
      </c>
      <c r="S2139" t="s">
        <v>136</v>
      </c>
      <c r="T2139" t="s">
        <v>9645</v>
      </c>
      <c r="U2139" t="s">
        <v>9646</v>
      </c>
      <c r="V2139" t="s">
        <v>136</v>
      </c>
      <c r="W2139" t="s">
        <v>399</v>
      </c>
      <c r="X2139" t="s">
        <v>342</v>
      </c>
      <c r="Y2139" t="s">
        <v>9647</v>
      </c>
      <c r="Z2139" t="s">
        <v>9648</v>
      </c>
      <c r="AA2139" t="s">
        <v>85</v>
      </c>
      <c r="AB2139" t="s">
        <v>342</v>
      </c>
      <c r="AC2139" t="s">
        <v>9649</v>
      </c>
      <c r="AD2139" t="s">
        <v>8433</v>
      </c>
    </row>
    <row r="2140" spans="1:30">
      <c r="A2140" t="s">
        <v>9650</v>
      </c>
      <c r="B2140" t="s">
        <v>9650</v>
      </c>
      <c r="C2140" s="3">
        <v>0.45472</v>
      </c>
      <c r="D2140" s="3">
        <v>35</v>
      </c>
      <c r="E2140" s="3">
        <v>0.103342</v>
      </c>
      <c r="F2140" s="3">
        <v>7</v>
      </c>
      <c r="G2140" s="3">
        <v>0.841217</v>
      </c>
      <c r="H2140" s="3">
        <v>69</v>
      </c>
      <c r="I2140" s="3">
        <v>7.350545</v>
      </c>
      <c r="J2140" s="3">
        <v>603</v>
      </c>
      <c r="K2140" s="3">
        <v>6.006594</v>
      </c>
      <c r="L2140" s="3">
        <v>526</v>
      </c>
      <c r="M2140" s="3">
        <v>2.908661</v>
      </c>
      <c r="N2140">
        <v>230</v>
      </c>
      <c r="O2140" s="16">
        <v>5.16792934754845e-5</v>
      </c>
      <c r="P2140">
        <v>2.82916702206229</v>
      </c>
      <c r="Q2140" t="s">
        <v>157</v>
      </c>
      <c r="R2140" t="s">
        <v>136</v>
      </c>
      <c r="S2140" t="s">
        <v>136</v>
      </c>
      <c r="T2140" t="s">
        <v>9651</v>
      </c>
      <c r="U2140" t="s">
        <v>136</v>
      </c>
      <c r="V2140" t="s">
        <v>136</v>
      </c>
      <c r="W2140" t="s">
        <v>594</v>
      </c>
      <c r="X2140" t="s">
        <v>165</v>
      </c>
      <c r="Y2140" t="s">
        <v>1454</v>
      </c>
      <c r="Z2140" t="s">
        <v>136</v>
      </c>
      <c r="AA2140" t="s">
        <v>85</v>
      </c>
      <c r="AB2140" t="s">
        <v>342</v>
      </c>
      <c r="AC2140" t="s">
        <v>9652</v>
      </c>
      <c r="AD2140" t="s">
        <v>2225</v>
      </c>
    </row>
    <row r="2141" spans="1:30">
      <c r="A2141" t="s">
        <v>9653</v>
      </c>
      <c r="B2141" t="s">
        <v>136</v>
      </c>
      <c r="C2141" s="3">
        <v>3.308066</v>
      </c>
      <c r="D2141" s="3">
        <v>110</v>
      </c>
      <c r="E2141" s="3">
        <v>2.937106</v>
      </c>
      <c r="F2141" s="3">
        <v>90</v>
      </c>
      <c r="G2141" s="3">
        <v>3.313525</v>
      </c>
      <c r="H2141" s="3">
        <v>127</v>
      </c>
      <c r="I2141" s="3">
        <v>0.469632999999999</v>
      </c>
      <c r="J2141" s="3">
        <v>16</v>
      </c>
      <c r="K2141" s="3">
        <v>0.04144</v>
      </c>
      <c r="L2141" s="3">
        <v>2</v>
      </c>
      <c r="M2141" s="3">
        <v>0.757074999999999</v>
      </c>
      <c r="N2141">
        <v>27</v>
      </c>
      <c r="O2141">
        <v>0.000123050029574586</v>
      </c>
      <c r="P2141">
        <v>-3.34316731868837</v>
      </c>
      <c r="Q2141" t="s">
        <v>131</v>
      </c>
      <c r="R2141" t="s">
        <v>136</v>
      </c>
      <c r="S2141" t="s">
        <v>136</v>
      </c>
      <c r="T2141" t="s">
        <v>136</v>
      </c>
      <c r="U2141" t="s">
        <v>136</v>
      </c>
      <c r="V2141" t="s">
        <v>136</v>
      </c>
      <c r="W2141" t="s">
        <v>136</v>
      </c>
      <c r="X2141" t="s">
        <v>136</v>
      </c>
      <c r="Y2141" t="s">
        <v>136</v>
      </c>
      <c r="Z2141" t="s">
        <v>136</v>
      </c>
      <c r="AA2141" t="s">
        <v>136</v>
      </c>
      <c r="AB2141" t="s">
        <v>136</v>
      </c>
      <c r="AC2141" t="s">
        <v>136</v>
      </c>
      <c r="AD2141" t="s">
        <v>136</v>
      </c>
    </row>
    <row r="2142" spans="1:30">
      <c r="A2142" t="s">
        <v>9654</v>
      </c>
      <c r="B2142" t="s">
        <v>9654</v>
      </c>
      <c r="C2142" s="3">
        <v>3.612299</v>
      </c>
      <c r="D2142" s="3">
        <v>257</v>
      </c>
      <c r="E2142" s="3">
        <v>9.911236</v>
      </c>
      <c r="F2142" s="3">
        <v>623</v>
      </c>
      <c r="G2142" s="3">
        <v>5.189936</v>
      </c>
      <c r="H2142" s="3">
        <v>395</v>
      </c>
      <c r="I2142" s="3">
        <v>1.141742</v>
      </c>
      <c r="J2142" s="3">
        <v>88</v>
      </c>
      <c r="K2142" s="3">
        <v>1.358671</v>
      </c>
      <c r="L2142" s="3">
        <v>112</v>
      </c>
      <c r="M2142" s="3">
        <v>3.844341</v>
      </c>
      <c r="N2142">
        <v>285</v>
      </c>
      <c r="O2142">
        <v>0.0074845401270222</v>
      </c>
      <c r="P2142">
        <v>-2.23924032084741</v>
      </c>
      <c r="Q2142" t="s">
        <v>131</v>
      </c>
      <c r="R2142" t="s">
        <v>366</v>
      </c>
      <c r="S2142" t="s">
        <v>367</v>
      </c>
      <c r="T2142" t="s">
        <v>514</v>
      </c>
      <c r="U2142" t="s">
        <v>9655</v>
      </c>
      <c r="V2142" t="s">
        <v>136</v>
      </c>
      <c r="W2142" t="s">
        <v>190</v>
      </c>
      <c r="X2142" t="s">
        <v>191</v>
      </c>
      <c r="Y2142" t="s">
        <v>2163</v>
      </c>
      <c r="Z2142" t="s">
        <v>9656</v>
      </c>
      <c r="AA2142" t="s">
        <v>43</v>
      </c>
      <c r="AB2142" t="s">
        <v>538</v>
      </c>
      <c r="AC2142" t="s">
        <v>9657</v>
      </c>
      <c r="AD2142" t="s">
        <v>144</v>
      </c>
    </row>
    <row r="2143" spans="1:30">
      <c r="A2143" t="s">
        <v>9658</v>
      </c>
      <c r="B2143" t="s">
        <v>9658</v>
      </c>
      <c r="C2143" s="3">
        <v>0</v>
      </c>
      <c r="D2143" s="3">
        <v>0</v>
      </c>
      <c r="E2143" s="3">
        <v>0</v>
      </c>
      <c r="F2143" s="3">
        <v>0</v>
      </c>
      <c r="G2143" s="3">
        <v>0</v>
      </c>
      <c r="H2143" s="3">
        <v>0</v>
      </c>
      <c r="I2143" s="3">
        <v>3.775513</v>
      </c>
      <c r="J2143" s="3">
        <v>60</v>
      </c>
      <c r="K2143" s="3">
        <v>1.818281</v>
      </c>
      <c r="L2143" s="3">
        <v>31</v>
      </c>
      <c r="M2143" s="3">
        <v>2.597885</v>
      </c>
      <c r="N2143">
        <v>40</v>
      </c>
      <c r="O2143" s="16">
        <v>2.54023631469973e-5</v>
      </c>
      <c r="P2143">
        <v>5.55316310729645</v>
      </c>
      <c r="Q2143" t="s">
        <v>157</v>
      </c>
      <c r="R2143" t="s">
        <v>136</v>
      </c>
      <c r="S2143" t="s">
        <v>136</v>
      </c>
      <c r="T2143" t="s">
        <v>9659</v>
      </c>
      <c r="U2143" t="s">
        <v>9660</v>
      </c>
      <c r="V2143" t="s">
        <v>2106</v>
      </c>
      <c r="W2143" t="s">
        <v>9157</v>
      </c>
      <c r="X2143" t="s">
        <v>9158</v>
      </c>
      <c r="Y2143" t="s">
        <v>9661</v>
      </c>
      <c r="Z2143" t="s">
        <v>9662</v>
      </c>
      <c r="AA2143" t="s">
        <v>174</v>
      </c>
      <c r="AB2143" t="s">
        <v>171</v>
      </c>
      <c r="AC2143" t="s">
        <v>9663</v>
      </c>
      <c r="AD2143" t="s">
        <v>9664</v>
      </c>
    </row>
    <row r="2144" spans="1:30">
      <c r="A2144" t="s">
        <v>9665</v>
      </c>
      <c r="B2144" t="s">
        <v>9665</v>
      </c>
      <c r="C2144" s="3">
        <v>12.953135</v>
      </c>
      <c r="D2144" s="3">
        <v>621</v>
      </c>
      <c r="E2144" s="3">
        <v>21.468399</v>
      </c>
      <c r="F2144" s="3">
        <v>911</v>
      </c>
      <c r="G2144" s="3">
        <v>16.941408</v>
      </c>
      <c r="H2144" s="3">
        <v>870</v>
      </c>
      <c r="I2144" s="3">
        <v>2.108603</v>
      </c>
      <c r="J2144" s="3">
        <v>110</v>
      </c>
      <c r="K2144" s="3">
        <v>1.693691</v>
      </c>
      <c r="L2144" s="3">
        <v>94</v>
      </c>
      <c r="M2144" s="3">
        <v>0.949808</v>
      </c>
      <c r="N2144">
        <v>48</v>
      </c>
      <c r="O2144" s="16">
        <v>3.56605755763286e-12</v>
      </c>
      <c r="P2144">
        <v>-4.07569665659498</v>
      </c>
      <c r="Q2144" t="s">
        <v>131</v>
      </c>
      <c r="R2144" t="s">
        <v>9666</v>
      </c>
      <c r="S2144" t="s">
        <v>9667</v>
      </c>
      <c r="T2144" t="s">
        <v>9668</v>
      </c>
      <c r="U2144" t="s">
        <v>9669</v>
      </c>
      <c r="V2144" t="s">
        <v>3385</v>
      </c>
      <c r="W2144" t="s">
        <v>412</v>
      </c>
      <c r="X2144" t="s">
        <v>413</v>
      </c>
      <c r="Y2144" t="s">
        <v>9670</v>
      </c>
      <c r="Z2144" t="s">
        <v>9671</v>
      </c>
      <c r="AA2144" t="s">
        <v>419</v>
      </c>
      <c r="AB2144" t="s">
        <v>413</v>
      </c>
      <c r="AC2144" t="s">
        <v>9672</v>
      </c>
      <c r="AD2144" t="s">
        <v>2532</v>
      </c>
    </row>
    <row r="2145" spans="1:30">
      <c r="A2145" t="s">
        <v>9673</v>
      </c>
      <c r="B2145" t="s">
        <v>9673</v>
      </c>
      <c r="C2145" s="3">
        <v>7.204071</v>
      </c>
      <c r="D2145" s="3">
        <v>519</v>
      </c>
      <c r="E2145" s="3">
        <v>15.87767</v>
      </c>
      <c r="F2145" s="3">
        <v>1013</v>
      </c>
      <c r="G2145" s="3">
        <v>5.033115</v>
      </c>
      <c r="H2145" s="3">
        <v>389</v>
      </c>
      <c r="I2145" s="3">
        <v>1.096357</v>
      </c>
      <c r="J2145" s="3">
        <v>86</v>
      </c>
      <c r="K2145" s="3">
        <v>0.682253</v>
      </c>
      <c r="L2145" s="3">
        <v>57</v>
      </c>
      <c r="M2145" s="3">
        <v>1.536519</v>
      </c>
      <c r="N2145">
        <v>116</v>
      </c>
      <c r="O2145" s="16">
        <v>8.66907620194826e-7</v>
      </c>
      <c r="P2145">
        <v>-3.72376973319809</v>
      </c>
      <c r="Q2145" t="s">
        <v>131</v>
      </c>
      <c r="R2145" t="s">
        <v>190</v>
      </c>
      <c r="S2145" t="s">
        <v>191</v>
      </c>
      <c r="T2145" t="s">
        <v>9674</v>
      </c>
      <c r="U2145" t="s">
        <v>9675</v>
      </c>
      <c r="V2145" t="s">
        <v>755</v>
      </c>
      <c r="W2145" t="s">
        <v>190</v>
      </c>
      <c r="X2145" t="s">
        <v>191</v>
      </c>
      <c r="Y2145" t="s">
        <v>9676</v>
      </c>
      <c r="Z2145" t="s">
        <v>9677</v>
      </c>
      <c r="AA2145" t="s">
        <v>83</v>
      </c>
      <c r="AB2145" t="s">
        <v>191</v>
      </c>
      <c r="AC2145" t="s">
        <v>9678</v>
      </c>
      <c r="AD2145" t="s">
        <v>9679</v>
      </c>
    </row>
    <row r="2146" spans="1:30">
      <c r="A2146" t="s">
        <v>9680</v>
      </c>
      <c r="B2146" t="s">
        <v>9680</v>
      </c>
      <c r="C2146" s="3">
        <v>0.751643</v>
      </c>
      <c r="D2146" s="3">
        <v>45</v>
      </c>
      <c r="E2146" s="3">
        <v>0.388295</v>
      </c>
      <c r="F2146" s="3">
        <v>21</v>
      </c>
      <c r="G2146" s="3">
        <v>0.761949</v>
      </c>
      <c r="H2146" s="3">
        <v>48</v>
      </c>
      <c r="I2146" s="3">
        <v>5.440944</v>
      </c>
      <c r="J2146" s="3">
        <v>346</v>
      </c>
      <c r="K2146" s="3">
        <v>6.531172</v>
      </c>
      <c r="L2146" s="3">
        <v>444</v>
      </c>
      <c r="M2146" s="3">
        <v>2.94175</v>
      </c>
      <c r="N2146">
        <v>180</v>
      </c>
      <c r="O2146" s="16">
        <v>1.3836265954941e-5</v>
      </c>
      <c r="P2146">
        <v>2.2617388037948</v>
      </c>
      <c r="Q2146" t="s">
        <v>157</v>
      </c>
      <c r="R2146" t="s">
        <v>241</v>
      </c>
      <c r="S2146" t="s">
        <v>242</v>
      </c>
      <c r="T2146" t="s">
        <v>9681</v>
      </c>
      <c r="U2146" t="s">
        <v>9682</v>
      </c>
      <c r="V2146" t="s">
        <v>9683</v>
      </c>
      <c r="W2146" t="s">
        <v>241</v>
      </c>
      <c r="X2146" t="s">
        <v>242</v>
      </c>
      <c r="Y2146" t="s">
        <v>9684</v>
      </c>
      <c r="Z2146" t="s">
        <v>9685</v>
      </c>
      <c r="AA2146" t="s">
        <v>248</v>
      </c>
      <c r="AB2146" t="s">
        <v>242</v>
      </c>
      <c r="AC2146" t="s">
        <v>9686</v>
      </c>
      <c r="AD2146" t="s">
        <v>9687</v>
      </c>
    </row>
    <row r="2147" spans="1:30">
      <c r="A2147" t="s">
        <v>9688</v>
      </c>
      <c r="B2147" t="s">
        <v>9688</v>
      </c>
      <c r="C2147" s="3">
        <v>1.080852</v>
      </c>
      <c r="D2147" s="3">
        <v>53</v>
      </c>
      <c r="E2147" s="3">
        <v>0.424363</v>
      </c>
      <c r="F2147" s="3">
        <v>19</v>
      </c>
      <c r="G2147" s="3">
        <v>0.776132</v>
      </c>
      <c r="H2147" s="3">
        <v>41</v>
      </c>
      <c r="I2147" s="3">
        <v>7.78421</v>
      </c>
      <c r="J2147" s="3">
        <v>407</v>
      </c>
      <c r="K2147" s="3">
        <v>7.103065</v>
      </c>
      <c r="L2147" s="3">
        <v>396</v>
      </c>
      <c r="M2147" s="3">
        <v>2.563041</v>
      </c>
      <c r="N2147">
        <v>129</v>
      </c>
      <c r="O2147">
        <v>0.00028748014231903</v>
      </c>
      <c r="P2147">
        <v>2.20165329914951</v>
      </c>
      <c r="Q2147" t="s">
        <v>157</v>
      </c>
      <c r="R2147" t="s">
        <v>136</v>
      </c>
      <c r="S2147" t="s">
        <v>136</v>
      </c>
      <c r="T2147" t="s">
        <v>815</v>
      </c>
      <c r="U2147" t="s">
        <v>9689</v>
      </c>
      <c r="V2147" t="s">
        <v>136</v>
      </c>
      <c r="W2147" t="s">
        <v>1174</v>
      </c>
      <c r="X2147" t="s">
        <v>1175</v>
      </c>
      <c r="Y2147" t="s">
        <v>9690</v>
      </c>
      <c r="Z2147" t="s">
        <v>9691</v>
      </c>
      <c r="AA2147" t="s">
        <v>2405</v>
      </c>
      <c r="AB2147" t="s">
        <v>1175</v>
      </c>
      <c r="AC2147" t="s">
        <v>9692</v>
      </c>
      <c r="AD2147" t="s">
        <v>281</v>
      </c>
    </row>
    <row r="2148" spans="1:30">
      <c r="A2148" t="s">
        <v>9693</v>
      </c>
      <c r="B2148" t="s">
        <v>9693</v>
      </c>
      <c r="C2148" s="3">
        <v>0.302896</v>
      </c>
      <c r="D2148" s="3">
        <v>12</v>
      </c>
      <c r="E2148" s="3">
        <v>0</v>
      </c>
      <c r="F2148" s="3">
        <v>0</v>
      </c>
      <c r="G2148" s="3">
        <v>0.439822</v>
      </c>
      <c r="H2148" s="3">
        <v>18</v>
      </c>
      <c r="I2148" s="3">
        <v>1.917917</v>
      </c>
      <c r="J2148" s="3">
        <v>77</v>
      </c>
      <c r="K2148" s="3">
        <v>11.723731</v>
      </c>
      <c r="L2148" s="3">
        <v>502</v>
      </c>
      <c r="M2148" s="3">
        <v>0.966182</v>
      </c>
      <c r="N2148">
        <v>38</v>
      </c>
      <c r="O2148">
        <v>0.00551448303535089</v>
      </c>
      <c r="P2148">
        <v>3.20958741000101</v>
      </c>
      <c r="Q2148" t="s">
        <v>157</v>
      </c>
      <c r="R2148" t="s">
        <v>1427</v>
      </c>
      <c r="S2148" t="s">
        <v>538</v>
      </c>
      <c r="T2148" t="s">
        <v>9694</v>
      </c>
      <c r="U2148" t="s">
        <v>9695</v>
      </c>
      <c r="V2148" t="s">
        <v>6144</v>
      </c>
      <c r="W2148" t="s">
        <v>6609</v>
      </c>
      <c r="X2148" t="s">
        <v>6610</v>
      </c>
      <c r="Y2148" t="s">
        <v>6145</v>
      </c>
      <c r="Z2148" t="s">
        <v>9696</v>
      </c>
      <c r="AA2148" t="s">
        <v>43</v>
      </c>
      <c r="AB2148" t="s">
        <v>538</v>
      </c>
      <c r="AC2148" t="s">
        <v>9697</v>
      </c>
      <c r="AD2148" t="s">
        <v>3145</v>
      </c>
    </row>
    <row r="2149" spans="1:30">
      <c r="A2149" t="s">
        <v>9698</v>
      </c>
      <c r="B2149" t="s">
        <v>9698</v>
      </c>
      <c r="C2149" s="3">
        <v>43.210003</v>
      </c>
      <c r="D2149" s="3">
        <v>2210</v>
      </c>
      <c r="E2149" s="3">
        <v>48.060616</v>
      </c>
      <c r="F2149" s="3">
        <v>2178</v>
      </c>
      <c r="G2149" s="3">
        <v>39.693207</v>
      </c>
      <c r="H2149" s="3">
        <v>2177</v>
      </c>
      <c r="I2149" s="3">
        <v>14.838331</v>
      </c>
      <c r="J2149" s="3">
        <v>824</v>
      </c>
      <c r="K2149" s="3">
        <v>6.78975</v>
      </c>
      <c r="L2149" s="3">
        <v>403</v>
      </c>
      <c r="M2149" s="3">
        <v>17.781609</v>
      </c>
      <c r="N2149">
        <v>950</v>
      </c>
      <c r="O2149" s="16">
        <v>3.63685618800635e-5</v>
      </c>
      <c r="P2149">
        <v>-2.39355098815563</v>
      </c>
      <c r="Q2149" t="s">
        <v>131</v>
      </c>
      <c r="R2149" t="s">
        <v>136</v>
      </c>
      <c r="S2149" t="s">
        <v>136</v>
      </c>
      <c r="T2149" t="s">
        <v>1799</v>
      </c>
      <c r="U2149" t="s">
        <v>9699</v>
      </c>
      <c r="V2149" t="s">
        <v>136</v>
      </c>
      <c r="W2149" t="s">
        <v>136</v>
      </c>
      <c r="X2149" t="s">
        <v>136</v>
      </c>
      <c r="Y2149" t="s">
        <v>9700</v>
      </c>
      <c r="Z2149" t="s">
        <v>9701</v>
      </c>
      <c r="AA2149" t="s">
        <v>164</v>
      </c>
      <c r="AB2149" t="s">
        <v>165</v>
      </c>
      <c r="AC2149" t="s">
        <v>9702</v>
      </c>
      <c r="AD2149" t="s">
        <v>1155</v>
      </c>
    </row>
    <row r="2150" spans="1:30">
      <c r="A2150" t="s">
        <v>9703</v>
      </c>
      <c r="B2150" t="s">
        <v>9703</v>
      </c>
      <c r="C2150" s="3">
        <v>124.952423</v>
      </c>
      <c r="D2150" s="3">
        <v>6046</v>
      </c>
      <c r="E2150" s="3">
        <v>285.660583</v>
      </c>
      <c r="F2150" s="3">
        <v>12243</v>
      </c>
      <c r="G2150" s="3">
        <v>139.435013</v>
      </c>
      <c r="H2150" s="3">
        <v>7233</v>
      </c>
      <c r="I2150" s="3">
        <v>50.900917</v>
      </c>
      <c r="J2150" s="3">
        <v>2671</v>
      </c>
      <c r="K2150" s="3">
        <v>23.353582</v>
      </c>
      <c r="L2150" s="3">
        <v>1309</v>
      </c>
      <c r="M2150" s="3">
        <v>45.560467</v>
      </c>
      <c r="N2150">
        <v>2302</v>
      </c>
      <c r="O2150" s="16">
        <v>2.46918838663209e-5</v>
      </c>
      <c r="P2150">
        <v>-2.92738178279767</v>
      </c>
      <c r="Q2150" t="s">
        <v>131</v>
      </c>
      <c r="R2150" t="s">
        <v>283</v>
      </c>
      <c r="S2150" t="s">
        <v>284</v>
      </c>
      <c r="T2150" t="s">
        <v>285</v>
      </c>
      <c r="U2150" t="s">
        <v>9704</v>
      </c>
      <c r="V2150" t="s">
        <v>136</v>
      </c>
      <c r="W2150" t="s">
        <v>288</v>
      </c>
      <c r="X2150" t="s">
        <v>289</v>
      </c>
      <c r="Y2150" t="s">
        <v>290</v>
      </c>
      <c r="Z2150" t="s">
        <v>9705</v>
      </c>
      <c r="AA2150" t="s">
        <v>292</v>
      </c>
      <c r="AB2150" t="s">
        <v>293</v>
      </c>
      <c r="AC2150" t="s">
        <v>9706</v>
      </c>
      <c r="AD2150" t="s">
        <v>295</v>
      </c>
    </row>
    <row r="2151" spans="1:30">
      <c r="A2151" t="s">
        <v>9707</v>
      </c>
      <c r="B2151" t="s">
        <v>9707</v>
      </c>
      <c r="C2151" s="3">
        <v>0</v>
      </c>
      <c r="D2151" s="3">
        <v>0</v>
      </c>
      <c r="E2151" s="3">
        <v>0</v>
      </c>
      <c r="F2151" s="3">
        <v>0</v>
      </c>
      <c r="G2151" s="3">
        <v>0</v>
      </c>
      <c r="H2151" s="3">
        <v>0</v>
      </c>
      <c r="I2151" s="3">
        <v>0.845926</v>
      </c>
      <c r="J2151" s="3">
        <v>68</v>
      </c>
      <c r="K2151" s="3">
        <v>1.287642</v>
      </c>
      <c r="L2151" s="3">
        <v>111</v>
      </c>
      <c r="M2151" s="3">
        <v>0.477665</v>
      </c>
      <c r="N2151">
        <v>37</v>
      </c>
      <c r="O2151" s="16">
        <v>1.22405068917778e-6</v>
      </c>
      <c r="P2151">
        <v>6.14174154601173</v>
      </c>
      <c r="Q2151" t="s">
        <v>157</v>
      </c>
      <c r="R2151" t="s">
        <v>136</v>
      </c>
      <c r="S2151" t="s">
        <v>136</v>
      </c>
      <c r="T2151" t="s">
        <v>9708</v>
      </c>
      <c r="U2151" t="s">
        <v>9709</v>
      </c>
      <c r="V2151" t="s">
        <v>136</v>
      </c>
      <c r="W2151" t="s">
        <v>1557</v>
      </c>
      <c r="X2151" t="s">
        <v>1558</v>
      </c>
      <c r="Y2151" t="s">
        <v>9710</v>
      </c>
      <c r="Z2151" t="s">
        <v>9711</v>
      </c>
      <c r="AA2151" t="s">
        <v>1875</v>
      </c>
      <c r="AB2151" t="s">
        <v>1558</v>
      </c>
      <c r="AC2151" t="s">
        <v>9712</v>
      </c>
      <c r="AD2151" t="s">
        <v>9713</v>
      </c>
    </row>
    <row r="2152" spans="1:30">
      <c r="A2152" t="s">
        <v>9714</v>
      </c>
      <c r="B2152" t="s">
        <v>9714</v>
      </c>
      <c r="C2152" s="3">
        <v>0.290699</v>
      </c>
      <c r="D2152" s="3">
        <v>18</v>
      </c>
      <c r="E2152" s="3">
        <v>0.163009</v>
      </c>
      <c r="F2152" s="3">
        <v>9</v>
      </c>
      <c r="G2152" s="3">
        <v>0.33575</v>
      </c>
      <c r="H2152" s="3">
        <v>22</v>
      </c>
      <c r="I2152" s="3">
        <v>2.438534</v>
      </c>
      <c r="J2152" s="3">
        <v>158</v>
      </c>
      <c r="K2152" s="3">
        <v>4.911126</v>
      </c>
      <c r="L2152" s="3">
        <v>339</v>
      </c>
      <c r="M2152" s="3">
        <v>0.852828</v>
      </c>
      <c r="N2152">
        <v>54</v>
      </c>
      <c r="O2152">
        <v>0.00143195803450131</v>
      </c>
      <c r="P2152">
        <v>2.53305601004742</v>
      </c>
      <c r="Q2152" t="s">
        <v>157</v>
      </c>
      <c r="R2152" t="s">
        <v>136</v>
      </c>
      <c r="S2152" t="s">
        <v>136</v>
      </c>
      <c r="T2152" t="s">
        <v>9715</v>
      </c>
      <c r="U2152" t="s">
        <v>9716</v>
      </c>
      <c r="V2152" t="s">
        <v>136</v>
      </c>
      <c r="W2152" t="s">
        <v>136</v>
      </c>
      <c r="X2152" t="s">
        <v>136</v>
      </c>
      <c r="Y2152" t="s">
        <v>1664</v>
      </c>
      <c r="Z2152" t="s">
        <v>9717</v>
      </c>
      <c r="AA2152" t="s">
        <v>164</v>
      </c>
      <c r="AB2152" t="s">
        <v>165</v>
      </c>
      <c r="AC2152" t="s">
        <v>9718</v>
      </c>
      <c r="AD2152" t="s">
        <v>9719</v>
      </c>
    </row>
    <row r="2153" spans="1:30">
      <c r="A2153" t="s">
        <v>9720</v>
      </c>
      <c r="B2153" t="s">
        <v>9720</v>
      </c>
      <c r="C2153" s="3">
        <v>1.562894</v>
      </c>
      <c r="D2153" s="3">
        <v>99</v>
      </c>
      <c r="E2153" s="3">
        <v>1.058414</v>
      </c>
      <c r="F2153" s="3">
        <v>59</v>
      </c>
      <c r="G2153" s="3">
        <v>1.658604</v>
      </c>
      <c r="H2153" s="3">
        <v>112</v>
      </c>
      <c r="I2153" s="3">
        <v>12.544952</v>
      </c>
      <c r="J2153" s="3">
        <v>854</v>
      </c>
      <c r="K2153" s="3">
        <v>9.029934</v>
      </c>
      <c r="L2153" s="3">
        <v>657</v>
      </c>
      <c r="M2153" s="3">
        <v>15.004357</v>
      </c>
      <c r="N2153">
        <v>984</v>
      </c>
      <c r="O2153" s="16">
        <v>5.30311019180617e-9</v>
      </c>
      <c r="P2153">
        <v>2.40461731046907</v>
      </c>
      <c r="Q2153" t="s">
        <v>157</v>
      </c>
      <c r="R2153" t="s">
        <v>190</v>
      </c>
      <c r="S2153" t="s">
        <v>191</v>
      </c>
      <c r="T2153" t="s">
        <v>9721</v>
      </c>
      <c r="U2153" t="s">
        <v>9722</v>
      </c>
      <c r="V2153" t="s">
        <v>136</v>
      </c>
      <c r="W2153" t="s">
        <v>136</v>
      </c>
      <c r="X2153" t="s">
        <v>136</v>
      </c>
      <c r="Y2153" t="s">
        <v>265</v>
      </c>
      <c r="Z2153" t="s">
        <v>6534</v>
      </c>
      <c r="AA2153" t="s">
        <v>83</v>
      </c>
      <c r="AB2153" t="s">
        <v>191</v>
      </c>
      <c r="AC2153" t="s">
        <v>9723</v>
      </c>
      <c r="AD2153" t="s">
        <v>184</v>
      </c>
    </row>
    <row r="2154" spans="1:30">
      <c r="A2154" t="s">
        <v>9724</v>
      </c>
      <c r="B2154" t="s">
        <v>9724</v>
      </c>
      <c r="C2154" s="3">
        <v>0</v>
      </c>
      <c r="D2154" s="3">
        <v>0</v>
      </c>
      <c r="E2154" s="3">
        <v>0</v>
      </c>
      <c r="F2154" s="3">
        <v>0</v>
      </c>
      <c r="G2154" s="3">
        <v>0.1129</v>
      </c>
      <c r="H2154" s="3">
        <v>17</v>
      </c>
      <c r="I2154" s="3">
        <v>1.106494</v>
      </c>
      <c r="J2154" s="3">
        <v>163</v>
      </c>
      <c r="K2154" s="3">
        <v>2.137054</v>
      </c>
      <c r="L2154" s="3">
        <v>336</v>
      </c>
      <c r="M2154" s="3">
        <v>0.682428</v>
      </c>
      <c r="N2154">
        <v>97</v>
      </c>
      <c r="O2154">
        <v>0.0019387829540225</v>
      </c>
      <c r="P2154">
        <v>3.73586481648113</v>
      </c>
      <c r="Q2154" t="s">
        <v>157</v>
      </c>
      <c r="R2154" t="s">
        <v>136</v>
      </c>
      <c r="S2154" t="s">
        <v>136</v>
      </c>
      <c r="T2154" t="s">
        <v>9461</v>
      </c>
      <c r="U2154" t="s">
        <v>9725</v>
      </c>
      <c r="V2154" t="s">
        <v>136</v>
      </c>
      <c r="W2154" t="s">
        <v>2039</v>
      </c>
      <c r="X2154" t="s">
        <v>2040</v>
      </c>
      <c r="Y2154" t="s">
        <v>1103</v>
      </c>
      <c r="Z2154" t="s">
        <v>9463</v>
      </c>
      <c r="AA2154" t="s">
        <v>1045</v>
      </c>
      <c r="AB2154" t="s">
        <v>535</v>
      </c>
      <c r="AC2154" t="s">
        <v>9464</v>
      </c>
      <c r="AD2154" t="s">
        <v>9465</v>
      </c>
    </row>
    <row r="2155" spans="1:30">
      <c r="A2155" t="s">
        <v>9726</v>
      </c>
      <c r="B2155" t="s">
        <v>136</v>
      </c>
      <c r="C2155" s="3">
        <v>0.287174</v>
      </c>
      <c r="D2155" s="3">
        <v>5</v>
      </c>
      <c r="E2155" s="3">
        <v>0</v>
      </c>
      <c r="F2155" s="3">
        <v>0</v>
      </c>
      <c r="G2155" s="3">
        <v>0</v>
      </c>
      <c r="H2155" s="3">
        <v>0</v>
      </c>
      <c r="I2155" s="3">
        <v>34.690445</v>
      </c>
      <c r="J2155" s="3">
        <v>633</v>
      </c>
      <c r="K2155" s="3">
        <v>23.00066</v>
      </c>
      <c r="L2155" s="3">
        <v>448</v>
      </c>
      <c r="M2155" s="3">
        <v>39.24847</v>
      </c>
      <c r="N2155">
        <v>689</v>
      </c>
      <c r="O2155" s="16">
        <v>1.97597073090994e-19</v>
      </c>
      <c r="P2155">
        <v>7.12174483110726</v>
      </c>
      <c r="Q2155" t="s">
        <v>157</v>
      </c>
      <c r="R2155" t="s">
        <v>136</v>
      </c>
      <c r="S2155" t="s">
        <v>136</v>
      </c>
      <c r="T2155" t="s">
        <v>136</v>
      </c>
      <c r="U2155" t="s">
        <v>136</v>
      </c>
      <c r="V2155" t="s">
        <v>136</v>
      </c>
      <c r="W2155" t="s">
        <v>136</v>
      </c>
      <c r="X2155" t="s">
        <v>136</v>
      </c>
      <c r="Y2155" t="s">
        <v>136</v>
      </c>
      <c r="Z2155" t="s">
        <v>136</v>
      </c>
      <c r="AA2155" t="s">
        <v>136</v>
      </c>
      <c r="AB2155" t="s">
        <v>136</v>
      </c>
      <c r="AC2155" t="s">
        <v>136</v>
      </c>
      <c r="AD2155" t="s">
        <v>136</v>
      </c>
    </row>
    <row r="2156" spans="1:30">
      <c r="A2156" t="s">
        <v>9727</v>
      </c>
      <c r="B2156" t="s">
        <v>9727</v>
      </c>
      <c r="C2156" s="3">
        <v>7.806023</v>
      </c>
      <c r="D2156" s="3">
        <v>202</v>
      </c>
      <c r="E2156" s="3">
        <v>26.96324</v>
      </c>
      <c r="F2156" s="3">
        <v>617</v>
      </c>
      <c r="G2156" s="3">
        <v>6.141697</v>
      </c>
      <c r="H2156" s="3">
        <v>171</v>
      </c>
      <c r="I2156" s="3">
        <v>0.692485</v>
      </c>
      <c r="J2156" s="3">
        <v>20</v>
      </c>
      <c r="K2156" s="3">
        <v>1.24953</v>
      </c>
      <c r="L2156" s="3">
        <v>38</v>
      </c>
      <c r="M2156" s="3">
        <v>0.840182</v>
      </c>
      <c r="N2156">
        <v>23</v>
      </c>
      <c r="O2156" s="16">
        <v>1.94230765002867e-7</v>
      </c>
      <c r="P2156">
        <v>-4.41148479342057</v>
      </c>
      <c r="Q2156" t="s">
        <v>131</v>
      </c>
      <c r="R2156" t="s">
        <v>9728</v>
      </c>
      <c r="S2156" t="s">
        <v>9729</v>
      </c>
      <c r="T2156" t="s">
        <v>514</v>
      </c>
      <c r="U2156" t="s">
        <v>9730</v>
      </c>
      <c r="V2156" t="s">
        <v>136</v>
      </c>
      <c r="W2156" t="s">
        <v>190</v>
      </c>
      <c r="X2156" t="s">
        <v>191</v>
      </c>
      <c r="Y2156" t="s">
        <v>2163</v>
      </c>
      <c r="Z2156" t="s">
        <v>9731</v>
      </c>
      <c r="AA2156" t="s">
        <v>43</v>
      </c>
      <c r="AB2156" t="s">
        <v>538</v>
      </c>
      <c r="AC2156" t="s">
        <v>9732</v>
      </c>
      <c r="AD2156" t="s">
        <v>144</v>
      </c>
    </row>
    <row r="2157" spans="1:30">
      <c r="A2157" t="s">
        <v>9733</v>
      </c>
      <c r="B2157" t="s">
        <v>9733</v>
      </c>
      <c r="C2157" s="3">
        <v>0.877286</v>
      </c>
      <c r="D2157" s="3">
        <v>16</v>
      </c>
      <c r="E2157" s="3">
        <v>0.27529</v>
      </c>
      <c r="F2157" s="3">
        <v>5</v>
      </c>
      <c r="G2157" s="3">
        <v>0.936226</v>
      </c>
      <c r="H2157" s="3">
        <v>18</v>
      </c>
      <c r="I2157" s="3">
        <v>5.426984</v>
      </c>
      <c r="J2157" s="3">
        <v>103</v>
      </c>
      <c r="K2157" s="3">
        <v>12.448693</v>
      </c>
      <c r="L2157" s="3">
        <v>251</v>
      </c>
      <c r="M2157" s="3">
        <v>4.509152</v>
      </c>
      <c r="N2157">
        <v>82</v>
      </c>
      <c r="O2157">
        <v>0.0003013245061702</v>
      </c>
      <c r="P2157">
        <v>2.62356044774105</v>
      </c>
      <c r="Q2157" t="s">
        <v>157</v>
      </c>
      <c r="R2157" t="s">
        <v>136</v>
      </c>
      <c r="S2157" t="s">
        <v>136</v>
      </c>
      <c r="T2157" t="s">
        <v>136</v>
      </c>
      <c r="U2157" t="s">
        <v>136</v>
      </c>
      <c r="V2157" t="s">
        <v>136</v>
      </c>
      <c r="W2157" t="s">
        <v>136</v>
      </c>
      <c r="X2157" t="s">
        <v>136</v>
      </c>
      <c r="Y2157" t="s">
        <v>9734</v>
      </c>
      <c r="Z2157" t="s">
        <v>136</v>
      </c>
      <c r="AA2157" t="s">
        <v>136</v>
      </c>
      <c r="AB2157" t="s">
        <v>136</v>
      </c>
      <c r="AC2157" t="s">
        <v>9735</v>
      </c>
      <c r="AD2157" t="s">
        <v>136</v>
      </c>
    </row>
    <row r="2158" spans="1:30">
      <c r="A2158" t="s">
        <v>9736</v>
      </c>
      <c r="B2158" t="s">
        <v>9736</v>
      </c>
      <c r="C2158" s="3">
        <v>0.065222</v>
      </c>
      <c r="D2158" s="3">
        <v>6</v>
      </c>
      <c r="E2158" s="3">
        <v>0</v>
      </c>
      <c r="F2158" s="3">
        <v>0</v>
      </c>
      <c r="G2158" s="3">
        <v>0.185136</v>
      </c>
      <c r="H2158" s="3">
        <v>18</v>
      </c>
      <c r="I2158" s="3">
        <v>2.618957</v>
      </c>
      <c r="J2158" s="3">
        <v>254</v>
      </c>
      <c r="K2158" s="3">
        <v>1.497656</v>
      </c>
      <c r="L2158" s="3">
        <v>155</v>
      </c>
      <c r="M2158" s="3">
        <v>1.628109</v>
      </c>
      <c r="N2158">
        <v>152</v>
      </c>
      <c r="O2158" s="16">
        <v>2.83293893397071e-5</v>
      </c>
      <c r="P2158">
        <v>3.62701912853407</v>
      </c>
      <c r="Q2158" t="s">
        <v>157</v>
      </c>
      <c r="R2158" t="s">
        <v>1427</v>
      </c>
      <c r="S2158" t="s">
        <v>538</v>
      </c>
      <c r="T2158" t="s">
        <v>9737</v>
      </c>
      <c r="U2158" t="s">
        <v>9738</v>
      </c>
      <c r="V2158" t="s">
        <v>3292</v>
      </c>
      <c r="W2158" t="s">
        <v>1427</v>
      </c>
      <c r="X2158" t="s">
        <v>538</v>
      </c>
      <c r="Y2158" t="s">
        <v>1430</v>
      </c>
      <c r="Z2158" t="s">
        <v>9739</v>
      </c>
      <c r="AA2158" t="s">
        <v>43</v>
      </c>
      <c r="AB2158" t="s">
        <v>538</v>
      </c>
      <c r="AC2158" t="s">
        <v>9740</v>
      </c>
      <c r="AD2158" t="s">
        <v>9741</v>
      </c>
    </row>
    <row r="2159" spans="1:30">
      <c r="A2159" t="s">
        <v>9742</v>
      </c>
      <c r="B2159" t="s">
        <v>9742</v>
      </c>
      <c r="C2159" s="3">
        <v>59.127312</v>
      </c>
      <c r="D2159" s="3">
        <v>3837</v>
      </c>
      <c r="E2159" s="3">
        <v>143.075989</v>
      </c>
      <c r="F2159" s="3">
        <v>8224</v>
      </c>
      <c r="G2159" s="3">
        <v>48.801273</v>
      </c>
      <c r="H2159" s="3">
        <v>3396</v>
      </c>
      <c r="I2159" s="3">
        <v>13.277088</v>
      </c>
      <c r="J2159" s="3">
        <v>935</v>
      </c>
      <c r="K2159" s="3">
        <v>8.587241</v>
      </c>
      <c r="L2159" s="3">
        <v>646</v>
      </c>
      <c r="M2159" s="3">
        <v>9.941081</v>
      </c>
      <c r="N2159">
        <v>674</v>
      </c>
      <c r="O2159" s="16">
        <v>1.88999991811904e-7</v>
      </c>
      <c r="P2159">
        <v>-3.68633856107173</v>
      </c>
      <c r="Q2159" t="s">
        <v>131</v>
      </c>
      <c r="R2159" t="s">
        <v>190</v>
      </c>
      <c r="S2159" t="s">
        <v>191</v>
      </c>
      <c r="T2159" t="s">
        <v>9743</v>
      </c>
      <c r="U2159" t="s">
        <v>9744</v>
      </c>
      <c r="V2159" t="s">
        <v>136</v>
      </c>
      <c r="W2159" t="s">
        <v>190</v>
      </c>
      <c r="X2159" t="s">
        <v>191</v>
      </c>
      <c r="Y2159" t="s">
        <v>181</v>
      </c>
      <c r="Z2159" t="s">
        <v>5797</v>
      </c>
      <c r="AA2159" t="s">
        <v>83</v>
      </c>
      <c r="AB2159" t="s">
        <v>191</v>
      </c>
      <c r="AC2159" t="s">
        <v>9745</v>
      </c>
      <c r="AD2159" t="s">
        <v>9746</v>
      </c>
    </row>
    <row r="2160" spans="1:30">
      <c r="A2160" t="s">
        <v>9747</v>
      </c>
      <c r="B2160" t="s">
        <v>136</v>
      </c>
      <c r="C2160" s="3">
        <v>2.983639</v>
      </c>
      <c r="D2160" s="3">
        <v>228</v>
      </c>
      <c r="E2160" s="3">
        <v>0.506147</v>
      </c>
      <c r="F2160" s="3">
        <v>35</v>
      </c>
      <c r="G2160" s="3">
        <v>0.982594</v>
      </c>
      <c r="H2160" s="3">
        <v>81</v>
      </c>
      <c r="I2160" s="3">
        <v>0.381146</v>
      </c>
      <c r="J2160" s="3">
        <v>32</v>
      </c>
      <c r="K2160" s="3">
        <v>0.311534</v>
      </c>
      <c r="L2160" s="3">
        <v>28</v>
      </c>
      <c r="M2160" s="3">
        <v>0.285589</v>
      </c>
      <c r="N2160">
        <v>23</v>
      </c>
      <c r="O2160">
        <v>0.000216736195982659</v>
      </c>
      <c r="P2160">
        <v>-2.54142505391591</v>
      </c>
      <c r="Q2160" t="s">
        <v>131</v>
      </c>
      <c r="R2160" t="s">
        <v>190</v>
      </c>
      <c r="S2160" t="s">
        <v>191</v>
      </c>
      <c r="T2160" t="s">
        <v>349</v>
      </c>
      <c r="U2160" t="s">
        <v>9748</v>
      </c>
      <c r="V2160" t="s">
        <v>136</v>
      </c>
      <c r="W2160" t="s">
        <v>136</v>
      </c>
      <c r="X2160" t="s">
        <v>136</v>
      </c>
      <c r="Y2160" t="s">
        <v>352</v>
      </c>
      <c r="Z2160" t="s">
        <v>9749</v>
      </c>
      <c r="AA2160" t="s">
        <v>83</v>
      </c>
      <c r="AB2160" t="s">
        <v>191</v>
      </c>
      <c r="AC2160" t="s">
        <v>9750</v>
      </c>
      <c r="AD2160" t="s">
        <v>184</v>
      </c>
    </row>
    <row r="2161" spans="1:30">
      <c r="A2161" t="s">
        <v>9751</v>
      </c>
      <c r="B2161" t="s">
        <v>9751</v>
      </c>
      <c r="C2161" s="3">
        <v>0.887518</v>
      </c>
      <c r="D2161" s="3">
        <v>32</v>
      </c>
      <c r="E2161" s="3">
        <v>0.590765</v>
      </c>
      <c r="F2161" s="3">
        <v>19</v>
      </c>
      <c r="G2161" s="3">
        <v>0.627806</v>
      </c>
      <c r="H2161" s="3">
        <v>25</v>
      </c>
      <c r="I2161" s="3">
        <v>6.329607</v>
      </c>
      <c r="J2161" s="3">
        <v>246</v>
      </c>
      <c r="K2161" s="3">
        <v>10.651039</v>
      </c>
      <c r="L2161" s="3">
        <v>442</v>
      </c>
      <c r="M2161" s="3">
        <v>7.08435</v>
      </c>
      <c r="N2161">
        <v>265</v>
      </c>
      <c r="O2161" s="16">
        <v>8.93327223852515e-8</v>
      </c>
      <c r="P2161">
        <v>2.7654529531373</v>
      </c>
      <c r="Q2161" t="s">
        <v>157</v>
      </c>
      <c r="R2161" t="s">
        <v>136</v>
      </c>
      <c r="S2161" t="s">
        <v>136</v>
      </c>
      <c r="T2161" t="s">
        <v>9752</v>
      </c>
      <c r="U2161" t="s">
        <v>9753</v>
      </c>
      <c r="V2161" t="s">
        <v>432</v>
      </c>
      <c r="W2161" t="s">
        <v>1174</v>
      </c>
      <c r="X2161" t="s">
        <v>1175</v>
      </c>
      <c r="Y2161" t="s">
        <v>407</v>
      </c>
      <c r="Z2161" t="s">
        <v>9754</v>
      </c>
      <c r="AA2161" t="s">
        <v>164</v>
      </c>
      <c r="AB2161" t="s">
        <v>165</v>
      </c>
      <c r="AC2161" t="s">
        <v>9755</v>
      </c>
      <c r="AD2161" t="s">
        <v>281</v>
      </c>
    </row>
    <row r="2162" spans="1:30">
      <c r="A2162" t="s">
        <v>9756</v>
      </c>
      <c r="B2162" t="s">
        <v>9756</v>
      </c>
      <c r="C2162" s="3">
        <v>0.0089</v>
      </c>
      <c r="D2162" s="3">
        <v>3</v>
      </c>
      <c r="E2162" s="3">
        <v>0.025386</v>
      </c>
      <c r="F2162" s="3">
        <v>6</v>
      </c>
      <c r="G2162" s="3">
        <v>0.087495</v>
      </c>
      <c r="H2162" s="3">
        <v>22</v>
      </c>
      <c r="I2162" s="3">
        <v>0.314004</v>
      </c>
      <c r="J2162" s="3">
        <v>77</v>
      </c>
      <c r="K2162" s="3">
        <v>1.243586</v>
      </c>
      <c r="L2162" s="3">
        <v>324</v>
      </c>
      <c r="M2162" s="3">
        <v>0.178643</v>
      </c>
      <c r="N2162">
        <v>42</v>
      </c>
      <c r="O2162">
        <v>0.00868995307047089</v>
      </c>
      <c r="P2162">
        <v>2.69334234821553</v>
      </c>
      <c r="Q2162" t="s">
        <v>157</v>
      </c>
      <c r="R2162" t="s">
        <v>136</v>
      </c>
      <c r="S2162" t="s">
        <v>136</v>
      </c>
      <c r="T2162" t="s">
        <v>9757</v>
      </c>
      <c r="U2162" t="s">
        <v>136</v>
      </c>
      <c r="V2162" t="s">
        <v>136</v>
      </c>
      <c r="W2162" t="s">
        <v>136</v>
      </c>
      <c r="X2162" t="s">
        <v>136</v>
      </c>
      <c r="Y2162" t="s">
        <v>6891</v>
      </c>
      <c r="Z2162" t="s">
        <v>9758</v>
      </c>
      <c r="AA2162" t="s">
        <v>164</v>
      </c>
      <c r="AB2162" t="s">
        <v>165</v>
      </c>
      <c r="AC2162" t="s">
        <v>9759</v>
      </c>
      <c r="AD2162" t="s">
        <v>281</v>
      </c>
    </row>
    <row r="2163" spans="1:30">
      <c r="A2163" t="s">
        <v>9760</v>
      </c>
      <c r="B2163" t="s">
        <v>9760</v>
      </c>
      <c r="C2163" s="3">
        <v>1.496955</v>
      </c>
      <c r="D2163" s="3">
        <v>116</v>
      </c>
      <c r="E2163" s="3">
        <v>2.612796</v>
      </c>
      <c r="F2163" s="3">
        <v>179</v>
      </c>
      <c r="G2163" s="3">
        <v>2.087974</v>
      </c>
      <c r="H2163" s="3">
        <v>173</v>
      </c>
      <c r="I2163" s="3">
        <v>0.514831</v>
      </c>
      <c r="J2163" s="3">
        <v>44</v>
      </c>
      <c r="K2163" s="3">
        <v>0.292476</v>
      </c>
      <c r="L2163" s="3">
        <v>27</v>
      </c>
      <c r="M2163" s="3">
        <v>0.655206</v>
      </c>
      <c r="N2163">
        <v>53</v>
      </c>
      <c r="O2163" s="16">
        <v>5.39782793271118e-5</v>
      </c>
      <c r="P2163">
        <v>-2.72056425074049</v>
      </c>
      <c r="Q2163" t="s">
        <v>131</v>
      </c>
      <c r="R2163" t="s">
        <v>136</v>
      </c>
      <c r="S2163" t="s">
        <v>136</v>
      </c>
      <c r="T2163" t="s">
        <v>349</v>
      </c>
      <c r="U2163" t="s">
        <v>9761</v>
      </c>
      <c r="V2163" t="s">
        <v>136</v>
      </c>
      <c r="W2163" t="s">
        <v>136</v>
      </c>
      <c r="X2163" t="s">
        <v>136</v>
      </c>
      <c r="Y2163" t="s">
        <v>352</v>
      </c>
      <c r="Z2163" t="s">
        <v>353</v>
      </c>
      <c r="AA2163" t="s">
        <v>164</v>
      </c>
      <c r="AB2163" t="s">
        <v>165</v>
      </c>
      <c r="AC2163" t="s">
        <v>9762</v>
      </c>
      <c r="AD2163" t="s">
        <v>184</v>
      </c>
    </row>
    <row r="2164" spans="1:30">
      <c r="A2164" t="s">
        <v>9763</v>
      </c>
      <c r="B2164" t="s">
        <v>9763</v>
      </c>
      <c r="C2164" s="3">
        <v>0.292588</v>
      </c>
      <c r="D2164" s="3">
        <v>20</v>
      </c>
      <c r="E2164" s="3">
        <v>0.029357</v>
      </c>
      <c r="F2164" s="3">
        <v>2</v>
      </c>
      <c r="G2164" s="3">
        <v>0.166</v>
      </c>
      <c r="H2164" s="3">
        <v>13</v>
      </c>
      <c r="I2164" s="3">
        <v>6.679645</v>
      </c>
      <c r="J2164" s="3">
        <v>489</v>
      </c>
      <c r="K2164" s="3">
        <v>34.809288</v>
      </c>
      <c r="L2164" s="3">
        <v>2719</v>
      </c>
      <c r="M2164" s="3">
        <v>3.35777</v>
      </c>
      <c r="N2164">
        <v>237</v>
      </c>
      <c r="O2164" s="16">
        <v>4.44474384632763e-9</v>
      </c>
      <c r="P2164">
        <v>5.36984469570556</v>
      </c>
      <c r="Q2164" t="s">
        <v>157</v>
      </c>
      <c r="R2164" t="s">
        <v>325</v>
      </c>
      <c r="S2164" t="s">
        <v>326</v>
      </c>
      <c r="T2164" t="s">
        <v>2256</v>
      </c>
      <c r="U2164" t="s">
        <v>9764</v>
      </c>
      <c r="V2164" t="s">
        <v>473</v>
      </c>
      <c r="W2164" t="s">
        <v>325</v>
      </c>
      <c r="X2164" t="s">
        <v>326</v>
      </c>
      <c r="Y2164" t="s">
        <v>4524</v>
      </c>
      <c r="Z2164" t="s">
        <v>9765</v>
      </c>
      <c r="AA2164" t="s">
        <v>48</v>
      </c>
      <c r="AB2164" t="s">
        <v>326</v>
      </c>
      <c r="AC2164" t="s">
        <v>9766</v>
      </c>
      <c r="AD2164" t="s">
        <v>144</v>
      </c>
    </row>
    <row r="2165" spans="1:30">
      <c r="A2165" t="s">
        <v>9767</v>
      </c>
      <c r="B2165" t="s">
        <v>9767</v>
      </c>
      <c r="C2165" s="3">
        <v>16.608786</v>
      </c>
      <c r="D2165" s="3">
        <v>1228</v>
      </c>
      <c r="E2165" s="3">
        <v>34.610828</v>
      </c>
      <c r="F2165" s="3">
        <v>2267</v>
      </c>
      <c r="G2165" s="3">
        <v>17.175152</v>
      </c>
      <c r="H2165" s="3">
        <v>1362</v>
      </c>
      <c r="I2165" s="3">
        <v>6.805604</v>
      </c>
      <c r="J2165" s="3">
        <v>546</v>
      </c>
      <c r="K2165" s="3">
        <v>4.367295</v>
      </c>
      <c r="L2165" s="3">
        <v>374</v>
      </c>
      <c r="M2165" s="3">
        <v>8.766833</v>
      </c>
      <c r="N2165">
        <v>677</v>
      </c>
      <c r="O2165">
        <v>0.000265148371439346</v>
      </c>
      <c r="P2165">
        <v>-2.50964642161687</v>
      </c>
      <c r="Q2165" t="s">
        <v>131</v>
      </c>
      <c r="R2165" t="s">
        <v>136</v>
      </c>
      <c r="S2165" t="s">
        <v>136</v>
      </c>
      <c r="T2165" t="s">
        <v>136</v>
      </c>
      <c r="U2165" t="s">
        <v>136</v>
      </c>
      <c r="V2165" t="s">
        <v>136</v>
      </c>
      <c r="W2165" t="s">
        <v>136</v>
      </c>
      <c r="X2165" t="s">
        <v>136</v>
      </c>
      <c r="Y2165" t="s">
        <v>2337</v>
      </c>
      <c r="Z2165" t="s">
        <v>3845</v>
      </c>
      <c r="AA2165" t="s">
        <v>164</v>
      </c>
      <c r="AB2165" t="s">
        <v>165</v>
      </c>
      <c r="AC2165" t="s">
        <v>3846</v>
      </c>
      <c r="AD2165" t="s">
        <v>136</v>
      </c>
    </row>
    <row r="2166" spans="1:30">
      <c r="A2166" t="s">
        <v>9768</v>
      </c>
      <c r="B2166" t="s">
        <v>9768</v>
      </c>
      <c r="C2166" s="3">
        <v>0.505978</v>
      </c>
      <c r="D2166" s="3">
        <v>53</v>
      </c>
      <c r="E2166" s="3">
        <v>0.129679</v>
      </c>
      <c r="F2166" s="3">
        <v>12</v>
      </c>
      <c r="G2166" s="3">
        <v>0.713702</v>
      </c>
      <c r="H2166" s="3">
        <v>80</v>
      </c>
      <c r="I2166" s="3">
        <v>7.056325</v>
      </c>
      <c r="J2166" s="3">
        <v>800</v>
      </c>
      <c r="K2166" s="3">
        <v>3.844857</v>
      </c>
      <c r="L2166" s="3">
        <v>465</v>
      </c>
      <c r="M2166" s="3">
        <v>3.950039</v>
      </c>
      <c r="N2166">
        <v>431</v>
      </c>
      <c r="O2166" s="16">
        <v>1.28939580459521e-6</v>
      </c>
      <c r="P2166">
        <v>2.80504332902494</v>
      </c>
      <c r="Q2166" t="s">
        <v>157</v>
      </c>
      <c r="R2166" t="s">
        <v>190</v>
      </c>
      <c r="S2166" t="s">
        <v>191</v>
      </c>
      <c r="T2166" t="s">
        <v>9769</v>
      </c>
      <c r="U2166" t="s">
        <v>9770</v>
      </c>
      <c r="V2166" t="s">
        <v>763</v>
      </c>
      <c r="W2166" t="s">
        <v>136</v>
      </c>
      <c r="X2166" t="s">
        <v>136</v>
      </c>
      <c r="Y2166" t="s">
        <v>181</v>
      </c>
      <c r="Z2166" t="s">
        <v>9771</v>
      </c>
      <c r="AA2166" t="s">
        <v>164</v>
      </c>
      <c r="AB2166" t="s">
        <v>165</v>
      </c>
      <c r="AC2166" t="s">
        <v>9772</v>
      </c>
      <c r="AD2166" t="s">
        <v>9773</v>
      </c>
    </row>
    <row r="2167" spans="1:30">
      <c r="A2167" t="s">
        <v>9774</v>
      </c>
      <c r="B2167" t="s">
        <v>9774</v>
      </c>
      <c r="C2167" s="3">
        <v>0.425523</v>
      </c>
      <c r="D2167" s="3">
        <v>54</v>
      </c>
      <c r="E2167" s="3">
        <v>0.098334</v>
      </c>
      <c r="F2167" s="3">
        <v>11</v>
      </c>
      <c r="G2167" s="3">
        <v>0.549673</v>
      </c>
      <c r="H2167" s="3">
        <v>75</v>
      </c>
      <c r="I2167" s="3">
        <v>2.1446</v>
      </c>
      <c r="J2167" s="3">
        <v>293</v>
      </c>
      <c r="K2167" s="3">
        <v>11.485298</v>
      </c>
      <c r="L2167" s="3">
        <v>1674</v>
      </c>
      <c r="M2167" s="3">
        <v>1.650923</v>
      </c>
      <c r="N2167">
        <v>217</v>
      </c>
      <c r="O2167">
        <v>0.000563073026747869</v>
      </c>
      <c r="P2167">
        <v>3.04533924870142</v>
      </c>
      <c r="Q2167" t="s">
        <v>157</v>
      </c>
      <c r="R2167" t="s">
        <v>136</v>
      </c>
      <c r="S2167" t="s">
        <v>136</v>
      </c>
      <c r="T2167" t="s">
        <v>136</v>
      </c>
      <c r="U2167" t="s">
        <v>136</v>
      </c>
      <c r="V2167" t="s">
        <v>136</v>
      </c>
      <c r="W2167" t="s">
        <v>254</v>
      </c>
      <c r="X2167" t="s">
        <v>255</v>
      </c>
      <c r="Y2167" t="s">
        <v>136</v>
      </c>
      <c r="Z2167" t="s">
        <v>5681</v>
      </c>
      <c r="AA2167" t="s">
        <v>164</v>
      </c>
      <c r="AB2167" t="s">
        <v>165</v>
      </c>
      <c r="AC2167" t="s">
        <v>5682</v>
      </c>
      <c r="AD2167" t="s">
        <v>136</v>
      </c>
    </row>
    <row r="2168" spans="1:30">
      <c r="A2168" t="s">
        <v>9775</v>
      </c>
      <c r="B2168" t="s">
        <v>9775</v>
      </c>
      <c r="C2168" s="3">
        <v>0.947515</v>
      </c>
      <c r="D2168" s="3">
        <v>51</v>
      </c>
      <c r="E2168" s="3">
        <v>1.967934</v>
      </c>
      <c r="F2168" s="3">
        <v>93</v>
      </c>
      <c r="G2168" s="3">
        <v>0.787125</v>
      </c>
      <c r="H2168" s="3">
        <v>45</v>
      </c>
      <c r="I2168" s="3">
        <v>0.136301</v>
      </c>
      <c r="J2168" s="3">
        <v>8</v>
      </c>
      <c r="K2168" s="3">
        <v>0.120363</v>
      </c>
      <c r="L2168" s="3">
        <v>8</v>
      </c>
      <c r="M2168" s="3">
        <v>0.097843</v>
      </c>
      <c r="N2168">
        <v>6</v>
      </c>
      <c r="O2168" s="16">
        <v>4.34283877471726e-6</v>
      </c>
      <c r="P2168">
        <v>-3.84065019956672</v>
      </c>
      <c r="Q2168" t="s">
        <v>131</v>
      </c>
      <c r="R2168" t="s">
        <v>254</v>
      </c>
      <c r="S2168" t="s">
        <v>255</v>
      </c>
      <c r="T2168" t="s">
        <v>527</v>
      </c>
      <c r="U2168" t="s">
        <v>9776</v>
      </c>
      <c r="V2168" t="s">
        <v>136</v>
      </c>
      <c r="W2168" t="s">
        <v>1557</v>
      </c>
      <c r="X2168" t="s">
        <v>1558</v>
      </c>
      <c r="Y2168" t="s">
        <v>181</v>
      </c>
      <c r="Z2168" t="s">
        <v>2633</v>
      </c>
      <c r="AA2168" t="s">
        <v>83</v>
      </c>
      <c r="AB2168" t="s">
        <v>191</v>
      </c>
      <c r="AC2168" t="s">
        <v>9777</v>
      </c>
      <c r="AD2168" t="s">
        <v>195</v>
      </c>
    </row>
    <row r="2169" spans="1:30">
      <c r="A2169" t="s">
        <v>9778</v>
      </c>
      <c r="B2169" t="s">
        <v>136</v>
      </c>
      <c r="C2169" s="3">
        <v>0</v>
      </c>
      <c r="D2169" s="3">
        <v>0</v>
      </c>
      <c r="E2169" s="3">
        <v>0</v>
      </c>
      <c r="F2169" s="3">
        <v>0</v>
      </c>
      <c r="G2169" s="3">
        <v>0</v>
      </c>
      <c r="H2169" s="3">
        <v>0</v>
      </c>
      <c r="I2169" s="3">
        <v>5.412982</v>
      </c>
      <c r="J2169" s="3">
        <v>43</v>
      </c>
      <c r="K2169" s="3">
        <v>17.543617</v>
      </c>
      <c r="L2169" s="3">
        <v>146</v>
      </c>
      <c r="M2169" s="3">
        <v>4.692876</v>
      </c>
      <c r="N2169">
        <v>36</v>
      </c>
      <c r="O2169" s="16">
        <v>2.8434250195559e-6</v>
      </c>
      <c r="P2169">
        <v>6.04581350340165</v>
      </c>
      <c r="Q2169" t="s">
        <v>157</v>
      </c>
      <c r="R2169" t="s">
        <v>136</v>
      </c>
      <c r="S2169" t="s">
        <v>136</v>
      </c>
      <c r="T2169" t="s">
        <v>136</v>
      </c>
      <c r="U2169" t="s">
        <v>136</v>
      </c>
      <c r="V2169" t="s">
        <v>136</v>
      </c>
      <c r="W2169" t="s">
        <v>136</v>
      </c>
      <c r="X2169" t="s">
        <v>136</v>
      </c>
      <c r="Y2169" t="s">
        <v>136</v>
      </c>
      <c r="Z2169" t="s">
        <v>136</v>
      </c>
      <c r="AA2169" t="s">
        <v>136</v>
      </c>
      <c r="AB2169" t="s">
        <v>136</v>
      </c>
      <c r="AC2169" t="s">
        <v>136</v>
      </c>
      <c r="AD2169" t="s">
        <v>136</v>
      </c>
    </row>
    <row r="2170" spans="1:30">
      <c r="A2170" t="s">
        <v>9779</v>
      </c>
      <c r="B2170" t="s">
        <v>9779</v>
      </c>
      <c r="C2170" s="3">
        <v>13.626241</v>
      </c>
      <c r="D2170" s="3">
        <v>695</v>
      </c>
      <c r="E2170" s="3">
        <v>77.224678</v>
      </c>
      <c r="F2170" s="3">
        <v>3489</v>
      </c>
      <c r="G2170" s="3">
        <v>19.285589</v>
      </c>
      <c r="H2170" s="3">
        <v>1055</v>
      </c>
      <c r="I2170" s="3">
        <v>0.967294</v>
      </c>
      <c r="J2170" s="3">
        <v>54</v>
      </c>
      <c r="K2170" s="3">
        <v>1.379671</v>
      </c>
      <c r="L2170" s="3">
        <v>82</v>
      </c>
      <c r="M2170" s="3">
        <v>2.646219</v>
      </c>
      <c r="N2170">
        <v>141</v>
      </c>
      <c r="O2170" s="16">
        <v>2.66189576257683e-8</v>
      </c>
      <c r="P2170">
        <v>-4.93133121750159</v>
      </c>
      <c r="Q2170" t="s">
        <v>131</v>
      </c>
      <c r="R2170" t="s">
        <v>283</v>
      </c>
      <c r="S2170" t="s">
        <v>284</v>
      </c>
      <c r="T2170" t="s">
        <v>285</v>
      </c>
      <c r="U2170" t="s">
        <v>9780</v>
      </c>
      <c r="V2170" t="s">
        <v>520</v>
      </c>
      <c r="W2170" t="s">
        <v>371</v>
      </c>
      <c r="X2170" t="s">
        <v>293</v>
      </c>
      <c r="Y2170" t="s">
        <v>290</v>
      </c>
      <c r="Z2170" t="s">
        <v>521</v>
      </c>
      <c r="AA2170" t="s">
        <v>292</v>
      </c>
      <c r="AB2170" t="s">
        <v>293</v>
      </c>
      <c r="AC2170" t="s">
        <v>313</v>
      </c>
      <c r="AD2170" t="s">
        <v>295</v>
      </c>
    </row>
    <row r="2171" spans="1:30">
      <c r="A2171" t="s">
        <v>9781</v>
      </c>
      <c r="B2171" t="s">
        <v>9781</v>
      </c>
      <c r="C2171" s="3">
        <v>0.053025</v>
      </c>
      <c r="D2171" s="3">
        <v>3</v>
      </c>
      <c r="E2171" s="3">
        <v>0</v>
      </c>
      <c r="F2171" s="3">
        <v>0</v>
      </c>
      <c r="G2171" s="3">
        <v>0</v>
      </c>
      <c r="H2171" s="3">
        <v>0</v>
      </c>
      <c r="I2171" s="3">
        <v>2.350828</v>
      </c>
      <c r="J2171" s="3">
        <v>136</v>
      </c>
      <c r="K2171" s="3">
        <v>6.155867</v>
      </c>
      <c r="L2171" s="3">
        <v>380</v>
      </c>
      <c r="M2171" s="3">
        <v>2.33429</v>
      </c>
      <c r="N2171">
        <v>130</v>
      </c>
      <c r="O2171" s="16">
        <v>4.97285671738077e-10</v>
      </c>
      <c r="P2171">
        <v>6.088886607078</v>
      </c>
      <c r="Q2171" t="s">
        <v>157</v>
      </c>
      <c r="R2171" t="s">
        <v>412</v>
      </c>
      <c r="S2171" t="s">
        <v>413</v>
      </c>
      <c r="T2171" t="s">
        <v>9782</v>
      </c>
      <c r="U2171" t="s">
        <v>9783</v>
      </c>
      <c r="V2171" t="s">
        <v>6404</v>
      </c>
      <c r="W2171" t="s">
        <v>412</v>
      </c>
      <c r="X2171" t="s">
        <v>413</v>
      </c>
      <c r="Y2171" t="s">
        <v>9784</v>
      </c>
      <c r="Z2171" t="s">
        <v>9785</v>
      </c>
      <c r="AA2171" t="s">
        <v>419</v>
      </c>
      <c r="AB2171" t="s">
        <v>413</v>
      </c>
      <c r="AC2171" t="s">
        <v>9786</v>
      </c>
      <c r="AD2171" t="s">
        <v>2532</v>
      </c>
    </row>
    <row r="2172" spans="1:30">
      <c r="A2172" t="s">
        <v>9787</v>
      </c>
      <c r="B2172" t="s">
        <v>9787</v>
      </c>
      <c r="C2172" s="3">
        <v>2.425565</v>
      </c>
      <c r="D2172" s="3">
        <v>195</v>
      </c>
      <c r="E2172" s="3">
        <v>2.262619</v>
      </c>
      <c r="F2172" s="3">
        <v>161</v>
      </c>
      <c r="G2172" s="3">
        <v>1.752123</v>
      </c>
      <c r="H2172" s="3">
        <v>151</v>
      </c>
      <c r="I2172" s="3">
        <v>0.738369</v>
      </c>
      <c r="J2172" s="3">
        <v>65</v>
      </c>
      <c r="K2172" s="3">
        <v>0.593199</v>
      </c>
      <c r="L2172" s="3">
        <v>56</v>
      </c>
      <c r="M2172" s="3">
        <v>0.8118</v>
      </c>
      <c r="N2172">
        <v>68</v>
      </c>
      <c r="O2172" s="16">
        <v>2.66630641074586e-5</v>
      </c>
      <c r="P2172">
        <v>-2.23420464634773</v>
      </c>
      <c r="Q2172" t="s">
        <v>131</v>
      </c>
      <c r="R2172" t="s">
        <v>136</v>
      </c>
      <c r="S2172" t="s">
        <v>136</v>
      </c>
      <c r="T2172" t="s">
        <v>136</v>
      </c>
      <c r="U2172" t="s">
        <v>9788</v>
      </c>
      <c r="V2172" t="s">
        <v>136</v>
      </c>
      <c r="W2172" t="s">
        <v>254</v>
      </c>
      <c r="X2172" t="s">
        <v>255</v>
      </c>
      <c r="Y2172" t="s">
        <v>6239</v>
      </c>
      <c r="Z2172" t="s">
        <v>4451</v>
      </c>
      <c r="AA2172" t="s">
        <v>164</v>
      </c>
      <c r="AB2172" t="s">
        <v>165</v>
      </c>
      <c r="AC2172" t="s">
        <v>313</v>
      </c>
      <c r="AD2172" t="s">
        <v>136</v>
      </c>
    </row>
    <row r="2173" spans="1:30">
      <c r="A2173" t="s">
        <v>9789</v>
      </c>
      <c r="B2173" t="s">
        <v>9789</v>
      </c>
      <c r="C2173" s="3">
        <v>1.395587</v>
      </c>
      <c r="D2173" s="3">
        <v>36</v>
      </c>
      <c r="E2173" s="3">
        <v>9.681044</v>
      </c>
      <c r="F2173" s="3">
        <v>218</v>
      </c>
      <c r="G2173" s="3">
        <v>2.582699</v>
      </c>
      <c r="H2173" s="3">
        <v>71</v>
      </c>
      <c r="I2173" s="3">
        <v>0.107612</v>
      </c>
      <c r="J2173" s="3">
        <v>3</v>
      </c>
      <c r="K2173" s="3">
        <v>1.233987</v>
      </c>
      <c r="L2173" s="3">
        <v>37</v>
      </c>
      <c r="M2173" s="3">
        <v>0.666172</v>
      </c>
      <c r="N2173">
        <v>18</v>
      </c>
      <c r="O2173">
        <v>0.00339036338678343</v>
      </c>
      <c r="P2173">
        <v>-3.20642858870169</v>
      </c>
      <c r="Q2173" t="s">
        <v>131</v>
      </c>
      <c r="R2173" t="s">
        <v>136</v>
      </c>
      <c r="S2173" t="s">
        <v>136</v>
      </c>
      <c r="T2173" t="s">
        <v>136</v>
      </c>
      <c r="U2173" t="s">
        <v>136</v>
      </c>
      <c r="V2173" t="s">
        <v>136</v>
      </c>
      <c r="W2173" t="s">
        <v>136</v>
      </c>
      <c r="X2173" t="s">
        <v>136</v>
      </c>
      <c r="Y2173" t="s">
        <v>136</v>
      </c>
      <c r="Z2173" t="s">
        <v>136</v>
      </c>
      <c r="AA2173" t="s">
        <v>136</v>
      </c>
      <c r="AB2173" t="s">
        <v>136</v>
      </c>
      <c r="AC2173" t="s">
        <v>9790</v>
      </c>
      <c r="AD2173" t="s">
        <v>136</v>
      </c>
    </row>
    <row r="2174" spans="1:30">
      <c r="A2174" t="s">
        <v>9791</v>
      </c>
      <c r="B2174" t="s">
        <v>136</v>
      </c>
      <c r="C2174" s="3">
        <v>1.53917</v>
      </c>
      <c r="D2174" s="3">
        <v>52</v>
      </c>
      <c r="E2174" s="3">
        <v>0.964394</v>
      </c>
      <c r="F2174" s="3">
        <v>29</v>
      </c>
      <c r="G2174" s="3">
        <v>3.528596</v>
      </c>
      <c r="H2174" s="3">
        <v>126</v>
      </c>
      <c r="I2174" s="3">
        <v>0.430089</v>
      </c>
      <c r="J2174" s="3">
        <v>16</v>
      </c>
      <c r="K2174" s="3">
        <v>0.454285</v>
      </c>
      <c r="L2174" s="3">
        <v>18</v>
      </c>
      <c r="M2174" s="3">
        <v>0.098959</v>
      </c>
      <c r="N2174">
        <v>4</v>
      </c>
      <c r="O2174">
        <v>0.000239768490506078</v>
      </c>
      <c r="P2174">
        <v>-2.93887498701945</v>
      </c>
      <c r="Q2174" t="s">
        <v>131</v>
      </c>
      <c r="R2174" t="s">
        <v>136</v>
      </c>
      <c r="S2174" t="s">
        <v>136</v>
      </c>
      <c r="T2174" t="s">
        <v>136</v>
      </c>
      <c r="U2174" t="s">
        <v>136</v>
      </c>
      <c r="V2174" t="s">
        <v>136</v>
      </c>
      <c r="W2174" t="s">
        <v>136</v>
      </c>
      <c r="X2174" t="s">
        <v>136</v>
      </c>
      <c r="Y2174" t="s">
        <v>136</v>
      </c>
      <c r="Z2174" t="s">
        <v>136</v>
      </c>
      <c r="AA2174" t="s">
        <v>136</v>
      </c>
      <c r="AB2174" t="s">
        <v>136</v>
      </c>
      <c r="AC2174" t="s">
        <v>136</v>
      </c>
      <c r="AD2174" t="s">
        <v>136</v>
      </c>
    </row>
    <row r="2175" spans="1:30">
      <c r="A2175" t="s">
        <v>9792</v>
      </c>
      <c r="B2175" t="s">
        <v>9792</v>
      </c>
      <c r="C2175" s="3">
        <v>0.193247</v>
      </c>
      <c r="D2175" s="3">
        <v>13</v>
      </c>
      <c r="E2175" s="3">
        <v>0</v>
      </c>
      <c r="F2175" s="3">
        <v>0</v>
      </c>
      <c r="G2175" s="3">
        <v>0.158969</v>
      </c>
      <c r="H2175" s="3">
        <v>11</v>
      </c>
      <c r="I2175" s="3">
        <v>6.9185</v>
      </c>
      <c r="J2175" s="3">
        <v>481</v>
      </c>
      <c r="K2175" s="3">
        <v>9.141916</v>
      </c>
      <c r="L2175" s="3">
        <v>678</v>
      </c>
      <c r="M2175" s="3">
        <v>1.490024</v>
      </c>
      <c r="N2175">
        <v>100</v>
      </c>
      <c r="O2175" s="16">
        <v>4.52754385303049e-7</v>
      </c>
      <c r="P2175">
        <v>4.60544908486392</v>
      </c>
      <c r="Q2175" t="s">
        <v>157</v>
      </c>
      <c r="R2175" t="s">
        <v>190</v>
      </c>
      <c r="S2175" t="s">
        <v>191</v>
      </c>
      <c r="T2175" t="s">
        <v>4178</v>
      </c>
      <c r="U2175" t="s">
        <v>9793</v>
      </c>
      <c r="V2175" t="s">
        <v>136</v>
      </c>
      <c r="W2175" t="s">
        <v>190</v>
      </c>
      <c r="X2175" t="s">
        <v>191</v>
      </c>
      <c r="Y2175" t="s">
        <v>181</v>
      </c>
      <c r="Z2175" t="s">
        <v>3198</v>
      </c>
      <c r="AA2175" t="s">
        <v>83</v>
      </c>
      <c r="AB2175" t="s">
        <v>191</v>
      </c>
      <c r="AC2175" t="s">
        <v>9794</v>
      </c>
      <c r="AD2175" t="s">
        <v>4181</v>
      </c>
    </row>
    <row r="2176" spans="1:30">
      <c r="A2176" t="s">
        <v>9795</v>
      </c>
      <c r="B2176" t="s">
        <v>9795</v>
      </c>
      <c r="C2176" s="3">
        <v>0.195709</v>
      </c>
      <c r="D2176" s="3">
        <v>18</v>
      </c>
      <c r="E2176" s="3">
        <v>0.07456</v>
      </c>
      <c r="F2176" s="3">
        <v>6</v>
      </c>
      <c r="G2176" s="3">
        <v>0.222751</v>
      </c>
      <c r="H2176" s="3">
        <v>22</v>
      </c>
      <c r="I2176" s="3">
        <v>3.09982</v>
      </c>
      <c r="J2176" s="3">
        <v>305</v>
      </c>
      <c r="K2176" s="3">
        <v>3.16834</v>
      </c>
      <c r="L2176" s="3">
        <v>332</v>
      </c>
      <c r="M2176" s="3">
        <v>0.777649</v>
      </c>
      <c r="N2176">
        <v>74</v>
      </c>
      <c r="O2176" s="16">
        <v>3.27440794802523e-5</v>
      </c>
      <c r="P2176">
        <v>3.033345948371</v>
      </c>
      <c r="Q2176" t="s">
        <v>157</v>
      </c>
      <c r="R2176" t="s">
        <v>136</v>
      </c>
      <c r="S2176" t="s">
        <v>136</v>
      </c>
      <c r="T2176" t="s">
        <v>168</v>
      </c>
      <c r="U2176" t="s">
        <v>9796</v>
      </c>
      <c r="V2176" t="s">
        <v>976</v>
      </c>
      <c r="W2176" t="s">
        <v>136</v>
      </c>
      <c r="X2176" t="s">
        <v>136</v>
      </c>
      <c r="Y2176" t="s">
        <v>9797</v>
      </c>
      <c r="Z2176" t="s">
        <v>136</v>
      </c>
      <c r="AA2176" t="s">
        <v>164</v>
      </c>
      <c r="AB2176" t="s">
        <v>165</v>
      </c>
      <c r="AC2176" t="s">
        <v>9798</v>
      </c>
      <c r="AD2176" t="s">
        <v>176</v>
      </c>
    </row>
    <row r="2177" spans="1:30">
      <c r="A2177" t="s">
        <v>9799</v>
      </c>
      <c r="B2177" t="s">
        <v>9799</v>
      </c>
      <c r="C2177" s="3">
        <v>0.336636</v>
      </c>
      <c r="D2177" s="3">
        <v>10</v>
      </c>
      <c r="E2177" s="3">
        <v>0.226474</v>
      </c>
      <c r="F2177" s="3">
        <v>6</v>
      </c>
      <c r="G2177" s="3">
        <v>1.234031</v>
      </c>
      <c r="H2177" s="3">
        <v>39</v>
      </c>
      <c r="I2177" s="3">
        <v>3.213105</v>
      </c>
      <c r="J2177" s="3">
        <v>103</v>
      </c>
      <c r="K2177" s="3">
        <v>17.454542</v>
      </c>
      <c r="L2177" s="3">
        <v>593</v>
      </c>
      <c r="M2177" s="3">
        <v>2.515022</v>
      </c>
      <c r="N2177">
        <v>77</v>
      </c>
      <c r="O2177">
        <v>0.00402272312921588</v>
      </c>
      <c r="P2177">
        <v>2.80165613230746</v>
      </c>
      <c r="Q2177" t="s">
        <v>157</v>
      </c>
      <c r="R2177" t="s">
        <v>136</v>
      </c>
      <c r="S2177" t="s">
        <v>136</v>
      </c>
      <c r="T2177" t="s">
        <v>9800</v>
      </c>
      <c r="U2177" t="s">
        <v>9801</v>
      </c>
      <c r="V2177" t="s">
        <v>9802</v>
      </c>
      <c r="W2177" t="s">
        <v>136</v>
      </c>
      <c r="X2177" t="s">
        <v>136</v>
      </c>
      <c r="Y2177" t="s">
        <v>136</v>
      </c>
      <c r="Z2177" t="s">
        <v>9803</v>
      </c>
      <c r="AA2177" t="s">
        <v>164</v>
      </c>
      <c r="AB2177" t="s">
        <v>165</v>
      </c>
      <c r="AC2177" t="s">
        <v>183</v>
      </c>
      <c r="AD2177" t="s">
        <v>3623</v>
      </c>
    </row>
    <row r="2178" spans="1:30">
      <c r="A2178" t="s">
        <v>9804</v>
      </c>
      <c r="B2178" t="s">
        <v>9804</v>
      </c>
      <c r="C2178" s="3">
        <v>0.468909</v>
      </c>
      <c r="D2178" s="3">
        <v>24</v>
      </c>
      <c r="E2178" s="3">
        <v>0</v>
      </c>
      <c r="F2178" s="3">
        <v>0</v>
      </c>
      <c r="G2178" s="3">
        <v>0.30779</v>
      </c>
      <c r="H2178" s="3">
        <v>17</v>
      </c>
      <c r="I2178" s="3">
        <v>3.162455</v>
      </c>
      <c r="J2178" s="3">
        <v>176</v>
      </c>
      <c r="K2178" s="3">
        <v>23.660818</v>
      </c>
      <c r="L2178" s="3">
        <v>1402</v>
      </c>
      <c r="M2178" s="3">
        <v>1.330677</v>
      </c>
      <c r="N2178">
        <v>72</v>
      </c>
      <c r="O2178">
        <v>0.00050971100170726</v>
      </c>
      <c r="P2178">
        <v>4.00582998443508</v>
      </c>
      <c r="Q2178" t="s">
        <v>157</v>
      </c>
      <c r="R2178" t="s">
        <v>186</v>
      </c>
      <c r="S2178" t="s">
        <v>187</v>
      </c>
      <c r="T2178" t="s">
        <v>136</v>
      </c>
      <c r="U2178" t="s">
        <v>9805</v>
      </c>
      <c r="V2178" t="s">
        <v>206</v>
      </c>
      <c r="W2178" t="s">
        <v>5380</v>
      </c>
      <c r="X2178" t="s">
        <v>5381</v>
      </c>
      <c r="Y2178" t="s">
        <v>5382</v>
      </c>
      <c r="Z2178" t="s">
        <v>5383</v>
      </c>
      <c r="AA2178" t="s">
        <v>209</v>
      </c>
      <c r="AB2178" t="s">
        <v>187</v>
      </c>
      <c r="AC2178" t="s">
        <v>9806</v>
      </c>
      <c r="AD2178" t="s">
        <v>136</v>
      </c>
    </row>
    <row r="2179" spans="1:30">
      <c r="A2179" t="s">
        <v>9807</v>
      </c>
      <c r="B2179" t="s">
        <v>9807</v>
      </c>
      <c r="C2179" s="3">
        <v>0.398155</v>
      </c>
      <c r="D2179" s="3">
        <v>25</v>
      </c>
      <c r="E2179" s="3">
        <v>0.144604</v>
      </c>
      <c r="F2179" s="3">
        <v>8</v>
      </c>
      <c r="G2179" s="3">
        <v>0.386509</v>
      </c>
      <c r="H2179" s="3">
        <v>26</v>
      </c>
      <c r="I2179" s="3">
        <v>4.064715</v>
      </c>
      <c r="J2179" s="3">
        <v>272</v>
      </c>
      <c r="K2179" s="3">
        <v>5.981697</v>
      </c>
      <c r="L2179" s="3">
        <v>427</v>
      </c>
      <c r="M2179" s="3">
        <v>1.302512</v>
      </c>
      <c r="N2179">
        <v>84</v>
      </c>
      <c r="O2179" s="16">
        <v>9.18612553530672e-5</v>
      </c>
      <c r="P2179">
        <v>2.83493010897289</v>
      </c>
      <c r="Q2179" t="s">
        <v>157</v>
      </c>
      <c r="R2179" t="s">
        <v>241</v>
      </c>
      <c r="S2179" t="s">
        <v>242</v>
      </c>
      <c r="T2179" t="s">
        <v>9808</v>
      </c>
      <c r="U2179" t="s">
        <v>9809</v>
      </c>
      <c r="V2179" t="s">
        <v>2122</v>
      </c>
      <c r="W2179" t="s">
        <v>136</v>
      </c>
      <c r="X2179" t="s">
        <v>136</v>
      </c>
      <c r="Y2179" t="s">
        <v>4787</v>
      </c>
      <c r="Z2179" t="s">
        <v>5631</v>
      </c>
      <c r="AA2179" t="s">
        <v>48</v>
      </c>
      <c r="AB2179" t="s">
        <v>326</v>
      </c>
      <c r="AC2179" t="s">
        <v>9810</v>
      </c>
      <c r="AD2179" t="s">
        <v>250</v>
      </c>
    </row>
    <row r="2180" spans="1:30">
      <c r="A2180" t="s">
        <v>9811</v>
      </c>
      <c r="B2180" t="s">
        <v>9811</v>
      </c>
      <c r="C2180" s="3">
        <v>0.279351</v>
      </c>
      <c r="D2180" s="3">
        <v>13</v>
      </c>
      <c r="E2180" s="3">
        <v>0.329286</v>
      </c>
      <c r="F2180" s="3">
        <v>13</v>
      </c>
      <c r="G2180" s="3">
        <v>0.278958</v>
      </c>
      <c r="H2180" s="3">
        <v>13</v>
      </c>
      <c r="I2180" s="3">
        <v>13.72682</v>
      </c>
      <c r="J2180" s="3">
        <v>644</v>
      </c>
      <c r="K2180" s="3">
        <v>3.749545</v>
      </c>
      <c r="L2180" s="3">
        <v>188</v>
      </c>
      <c r="M2180" s="3">
        <v>22.514893</v>
      </c>
      <c r="N2180">
        <v>1017</v>
      </c>
      <c r="O2180" s="16">
        <v>6.47620233011562e-9</v>
      </c>
      <c r="P2180">
        <v>4.40355575766695</v>
      </c>
      <c r="Q2180" t="s">
        <v>157</v>
      </c>
      <c r="R2180" t="s">
        <v>283</v>
      </c>
      <c r="S2180" t="s">
        <v>284</v>
      </c>
      <c r="T2180" t="s">
        <v>3342</v>
      </c>
      <c r="U2180" t="s">
        <v>9812</v>
      </c>
      <c r="V2180" t="s">
        <v>7002</v>
      </c>
      <c r="W2180" t="s">
        <v>288</v>
      </c>
      <c r="X2180" t="s">
        <v>289</v>
      </c>
      <c r="Y2180" t="s">
        <v>290</v>
      </c>
      <c r="Z2180" t="s">
        <v>9813</v>
      </c>
      <c r="AA2180" t="s">
        <v>292</v>
      </c>
      <c r="AB2180" t="s">
        <v>293</v>
      </c>
      <c r="AC2180" t="s">
        <v>9814</v>
      </c>
      <c r="AD2180" t="s">
        <v>2532</v>
      </c>
    </row>
    <row r="2181" spans="1:30">
      <c r="A2181" t="s">
        <v>9815</v>
      </c>
      <c r="B2181" t="s">
        <v>136</v>
      </c>
      <c r="C2181" s="3">
        <v>5.310436</v>
      </c>
      <c r="D2181" s="3">
        <v>300</v>
      </c>
      <c r="E2181" s="3">
        <v>2.329691</v>
      </c>
      <c r="F2181" s="3">
        <v>124</v>
      </c>
      <c r="G2181" s="3">
        <v>4.937563</v>
      </c>
      <c r="H2181" s="3">
        <v>302</v>
      </c>
      <c r="I2181" s="3">
        <v>34.307044</v>
      </c>
      <c r="J2181" s="3">
        <v>2037</v>
      </c>
      <c r="K2181" s="3">
        <v>34.617728</v>
      </c>
      <c r="L2181" s="3">
        <v>2244</v>
      </c>
      <c r="M2181" s="3">
        <v>24.6099949999999</v>
      </c>
      <c r="N2181">
        <v>1397</v>
      </c>
      <c r="O2181" s="16">
        <v>5.73016120165742e-11</v>
      </c>
      <c r="P2181">
        <v>2.20885425911716</v>
      </c>
      <c r="Q2181" t="s">
        <v>157</v>
      </c>
      <c r="R2181" t="s">
        <v>136</v>
      </c>
      <c r="S2181" t="s">
        <v>136</v>
      </c>
      <c r="T2181" t="s">
        <v>136</v>
      </c>
      <c r="U2181" t="s">
        <v>136</v>
      </c>
      <c r="V2181" t="s">
        <v>136</v>
      </c>
      <c r="W2181" t="s">
        <v>136</v>
      </c>
      <c r="X2181" t="s">
        <v>136</v>
      </c>
      <c r="Y2181" t="s">
        <v>136</v>
      </c>
      <c r="Z2181" t="s">
        <v>136</v>
      </c>
      <c r="AA2181" t="s">
        <v>136</v>
      </c>
      <c r="AB2181" t="s">
        <v>136</v>
      </c>
      <c r="AC2181" t="s">
        <v>136</v>
      </c>
      <c r="AD2181" t="s">
        <v>136</v>
      </c>
    </row>
    <row r="2182" spans="1:30">
      <c r="A2182" t="s">
        <v>9816</v>
      </c>
      <c r="B2182" t="s">
        <v>136</v>
      </c>
      <c r="C2182" s="3">
        <v>0</v>
      </c>
      <c r="D2182" s="3">
        <v>0</v>
      </c>
      <c r="E2182" s="3">
        <v>0</v>
      </c>
      <c r="F2182" s="3">
        <v>0</v>
      </c>
      <c r="G2182" s="3">
        <v>0</v>
      </c>
      <c r="H2182" s="3">
        <v>0</v>
      </c>
      <c r="I2182" s="3">
        <v>3.065352</v>
      </c>
      <c r="J2182" s="3">
        <v>171</v>
      </c>
      <c r="K2182" s="3">
        <v>1.983486</v>
      </c>
      <c r="L2182" s="3">
        <v>119</v>
      </c>
      <c r="M2182" s="3">
        <v>4.817801</v>
      </c>
      <c r="N2182">
        <v>257</v>
      </c>
      <c r="O2182" s="16">
        <v>1.69448120242321e-10</v>
      </c>
      <c r="P2182">
        <v>7.4103604925502</v>
      </c>
      <c r="Q2182" t="s">
        <v>157</v>
      </c>
      <c r="R2182" t="s">
        <v>136</v>
      </c>
      <c r="S2182" t="s">
        <v>136</v>
      </c>
      <c r="T2182" t="s">
        <v>2185</v>
      </c>
      <c r="U2182" t="s">
        <v>9817</v>
      </c>
      <c r="V2182" t="s">
        <v>264</v>
      </c>
      <c r="W2182" t="s">
        <v>190</v>
      </c>
      <c r="X2182" t="s">
        <v>191</v>
      </c>
      <c r="Y2182" t="s">
        <v>1318</v>
      </c>
      <c r="Z2182" t="s">
        <v>3167</v>
      </c>
      <c r="AA2182" t="s">
        <v>83</v>
      </c>
      <c r="AB2182" t="s">
        <v>191</v>
      </c>
      <c r="AC2182" t="s">
        <v>9818</v>
      </c>
      <c r="AD2182" t="s">
        <v>2189</v>
      </c>
    </row>
    <row r="2183" spans="1:30">
      <c r="A2183" t="s">
        <v>9819</v>
      </c>
      <c r="B2183" t="s">
        <v>9819</v>
      </c>
      <c r="C2183" s="3">
        <v>0.336937</v>
      </c>
      <c r="D2183" s="3">
        <v>49</v>
      </c>
      <c r="E2183" s="3">
        <v>0.27087</v>
      </c>
      <c r="F2183" s="3">
        <v>35</v>
      </c>
      <c r="G2183" s="3">
        <v>0.309345</v>
      </c>
      <c r="H2183" s="3">
        <v>48</v>
      </c>
      <c r="I2183" s="3">
        <v>2.830117</v>
      </c>
      <c r="J2183" s="3">
        <v>444</v>
      </c>
      <c r="K2183" s="3">
        <v>2.732536</v>
      </c>
      <c r="L2183" s="3">
        <v>458</v>
      </c>
      <c r="M2183" s="3">
        <v>1.451593</v>
      </c>
      <c r="N2183">
        <v>219</v>
      </c>
      <c r="O2183" s="16">
        <v>1.61093460611253e-5</v>
      </c>
      <c r="P2183">
        <v>2.18096052572301</v>
      </c>
      <c r="Q2183" t="s">
        <v>157</v>
      </c>
      <c r="R2183" t="s">
        <v>136</v>
      </c>
      <c r="S2183" t="s">
        <v>136</v>
      </c>
      <c r="T2183" t="s">
        <v>1511</v>
      </c>
      <c r="U2183" t="s">
        <v>9820</v>
      </c>
      <c r="V2183" t="s">
        <v>1179</v>
      </c>
      <c r="W2183" t="s">
        <v>254</v>
      </c>
      <c r="X2183" t="s">
        <v>255</v>
      </c>
      <c r="Y2183" t="s">
        <v>557</v>
      </c>
      <c r="Z2183" t="s">
        <v>9821</v>
      </c>
      <c r="AA2183" t="s">
        <v>164</v>
      </c>
      <c r="AB2183" t="s">
        <v>165</v>
      </c>
      <c r="AC2183" t="s">
        <v>9822</v>
      </c>
      <c r="AD2183" t="s">
        <v>281</v>
      </c>
    </row>
    <row r="2184" spans="1:30">
      <c r="A2184" t="s">
        <v>9823</v>
      </c>
      <c r="B2184" t="s">
        <v>9823</v>
      </c>
      <c r="C2184" s="3">
        <v>0.38939</v>
      </c>
      <c r="D2184" s="3">
        <v>11</v>
      </c>
      <c r="E2184" s="3">
        <v>0</v>
      </c>
      <c r="F2184" s="3">
        <v>0</v>
      </c>
      <c r="G2184" s="3">
        <v>0.145182</v>
      </c>
      <c r="H2184" s="3">
        <v>5</v>
      </c>
      <c r="I2184" s="3">
        <v>2.068538</v>
      </c>
      <c r="J2184" s="3">
        <v>59</v>
      </c>
      <c r="K2184" s="3">
        <v>2.589079</v>
      </c>
      <c r="L2184" s="3">
        <v>79</v>
      </c>
      <c r="M2184" s="3">
        <v>2.530355</v>
      </c>
      <c r="N2184">
        <v>70</v>
      </c>
      <c r="O2184">
        <v>0.00219647812582998</v>
      </c>
      <c r="P2184">
        <v>2.83510232775557</v>
      </c>
      <c r="Q2184" t="s">
        <v>157</v>
      </c>
      <c r="R2184" t="s">
        <v>136</v>
      </c>
      <c r="S2184" t="s">
        <v>136</v>
      </c>
      <c r="T2184" t="s">
        <v>3197</v>
      </c>
      <c r="U2184" t="s">
        <v>136</v>
      </c>
      <c r="V2184" t="s">
        <v>136</v>
      </c>
      <c r="W2184" t="s">
        <v>190</v>
      </c>
      <c r="X2184" t="s">
        <v>191</v>
      </c>
      <c r="Y2184" t="s">
        <v>136</v>
      </c>
      <c r="Z2184" t="s">
        <v>3198</v>
      </c>
      <c r="AA2184" t="s">
        <v>83</v>
      </c>
      <c r="AB2184" t="s">
        <v>191</v>
      </c>
      <c r="AC2184" t="s">
        <v>3199</v>
      </c>
      <c r="AD2184" t="s">
        <v>3200</v>
      </c>
    </row>
    <row r="2185" spans="1:30">
      <c r="A2185" t="s">
        <v>9824</v>
      </c>
      <c r="B2185" t="s">
        <v>9824</v>
      </c>
      <c r="C2185" s="3">
        <v>238.569839</v>
      </c>
      <c r="D2185" s="3">
        <v>8869</v>
      </c>
      <c r="E2185" s="3">
        <v>394.792358</v>
      </c>
      <c r="F2185" s="3">
        <v>13001</v>
      </c>
      <c r="G2185" s="3">
        <v>188.714172</v>
      </c>
      <c r="H2185" s="3">
        <v>7522</v>
      </c>
      <c r="I2185" s="3">
        <v>58.775246</v>
      </c>
      <c r="J2185" s="3">
        <v>2370</v>
      </c>
      <c r="K2185" s="3">
        <v>48.286137</v>
      </c>
      <c r="L2185" s="3">
        <v>2079</v>
      </c>
      <c r="M2185" s="3">
        <v>145.777802</v>
      </c>
      <c r="N2185">
        <v>5659</v>
      </c>
      <c r="O2185">
        <v>0.00134996525117906</v>
      </c>
      <c r="P2185">
        <v>-2.3750609795235</v>
      </c>
      <c r="Q2185" t="s">
        <v>131</v>
      </c>
      <c r="R2185" t="s">
        <v>136</v>
      </c>
      <c r="S2185" t="s">
        <v>136</v>
      </c>
      <c r="T2185" t="s">
        <v>234</v>
      </c>
      <c r="U2185" t="s">
        <v>9825</v>
      </c>
      <c r="V2185" t="s">
        <v>136</v>
      </c>
      <c r="W2185" t="s">
        <v>594</v>
      </c>
      <c r="X2185" t="s">
        <v>165</v>
      </c>
      <c r="Y2185" t="s">
        <v>4435</v>
      </c>
      <c r="Z2185" t="s">
        <v>4436</v>
      </c>
      <c r="AA2185" t="s">
        <v>164</v>
      </c>
      <c r="AB2185" t="s">
        <v>165</v>
      </c>
      <c r="AC2185" t="s">
        <v>9826</v>
      </c>
      <c r="AD2185" t="s">
        <v>239</v>
      </c>
    </row>
    <row r="2186" spans="1:30">
      <c r="A2186" t="s">
        <v>9827</v>
      </c>
      <c r="B2186" t="s">
        <v>9827</v>
      </c>
      <c r="C2186" s="3">
        <v>1.643487</v>
      </c>
      <c r="D2186" s="3">
        <v>95</v>
      </c>
      <c r="E2186" s="3">
        <v>4.588029</v>
      </c>
      <c r="F2186" s="3">
        <v>233</v>
      </c>
      <c r="G2186" s="3">
        <v>1.588531</v>
      </c>
      <c r="H2186" s="3">
        <v>98</v>
      </c>
      <c r="I2186" s="3">
        <v>0.37969</v>
      </c>
      <c r="J2186" s="3">
        <v>24</v>
      </c>
      <c r="K2186" s="3">
        <v>0.703687</v>
      </c>
      <c r="L2186" s="3">
        <v>47</v>
      </c>
      <c r="M2186" s="3">
        <v>0.832665</v>
      </c>
      <c r="N2186">
        <v>50</v>
      </c>
      <c r="O2186">
        <v>0.00130517217862677</v>
      </c>
      <c r="P2186">
        <v>-2.70116322775739</v>
      </c>
      <c r="Q2186" t="s">
        <v>131</v>
      </c>
      <c r="R2186" t="s">
        <v>218</v>
      </c>
      <c r="S2186" t="s">
        <v>219</v>
      </c>
      <c r="T2186" t="s">
        <v>136</v>
      </c>
      <c r="U2186" t="s">
        <v>9828</v>
      </c>
      <c r="V2186" t="s">
        <v>1327</v>
      </c>
      <c r="W2186" t="s">
        <v>218</v>
      </c>
      <c r="X2186" t="s">
        <v>219</v>
      </c>
      <c r="Y2186" t="s">
        <v>6125</v>
      </c>
      <c r="Z2186" t="s">
        <v>136</v>
      </c>
      <c r="AA2186" t="s">
        <v>686</v>
      </c>
      <c r="AB2186" t="s">
        <v>219</v>
      </c>
      <c r="AC2186" t="s">
        <v>9829</v>
      </c>
      <c r="AD2186" t="s">
        <v>136</v>
      </c>
    </row>
    <row r="2187" spans="1:30">
      <c r="A2187" t="s">
        <v>9830</v>
      </c>
      <c r="B2187" t="s">
        <v>136</v>
      </c>
      <c r="C2187" s="3">
        <v>11.648858</v>
      </c>
      <c r="D2187" s="3">
        <v>101</v>
      </c>
      <c r="E2187" s="3">
        <v>10.225548</v>
      </c>
      <c r="F2187" s="3">
        <v>79</v>
      </c>
      <c r="G2187" s="3">
        <v>11.022869</v>
      </c>
      <c r="H2187" s="3">
        <v>103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>
        <v>0</v>
      </c>
      <c r="O2187" s="16">
        <v>9.68741637768816e-13</v>
      </c>
      <c r="P2187">
        <v>-7.98355164791129</v>
      </c>
      <c r="Q2187" t="s">
        <v>131</v>
      </c>
      <c r="R2187" t="s">
        <v>136</v>
      </c>
      <c r="S2187" t="s">
        <v>136</v>
      </c>
      <c r="T2187" t="s">
        <v>136</v>
      </c>
      <c r="U2187" t="s">
        <v>136</v>
      </c>
      <c r="V2187" t="s">
        <v>136</v>
      </c>
      <c r="W2187" t="s">
        <v>136</v>
      </c>
      <c r="X2187" t="s">
        <v>136</v>
      </c>
      <c r="Y2187" t="s">
        <v>136</v>
      </c>
      <c r="Z2187" t="s">
        <v>136</v>
      </c>
      <c r="AA2187" t="s">
        <v>136</v>
      </c>
      <c r="AB2187" t="s">
        <v>136</v>
      </c>
      <c r="AC2187" t="s">
        <v>136</v>
      </c>
      <c r="AD2187" t="s">
        <v>136</v>
      </c>
    </row>
    <row r="2188" spans="1:30">
      <c r="A2188" t="s">
        <v>9831</v>
      </c>
      <c r="B2188" t="s">
        <v>136</v>
      </c>
      <c r="C2188" s="3">
        <v>3.55607</v>
      </c>
      <c r="D2188" s="3">
        <v>51</v>
      </c>
      <c r="E2188" s="3">
        <v>8.936397</v>
      </c>
      <c r="F2188" s="3">
        <v>110</v>
      </c>
      <c r="G2188" s="3">
        <v>6.343851</v>
      </c>
      <c r="H2188" s="3">
        <v>92</v>
      </c>
      <c r="I2188" s="3">
        <v>1.739144</v>
      </c>
      <c r="J2188" s="3">
        <v>27</v>
      </c>
      <c r="K2188" s="3">
        <v>1.31613199999999</v>
      </c>
      <c r="L2188" s="3">
        <v>21</v>
      </c>
      <c r="M2188" s="3">
        <v>0.742517</v>
      </c>
      <c r="N2188">
        <v>12</v>
      </c>
      <c r="O2188">
        <v>0.000161655643184284</v>
      </c>
      <c r="P2188">
        <v>-2.91366967978803</v>
      </c>
      <c r="Q2188" t="s">
        <v>131</v>
      </c>
      <c r="R2188" t="s">
        <v>136</v>
      </c>
      <c r="S2188" t="s">
        <v>136</v>
      </c>
      <c r="T2188" t="s">
        <v>136</v>
      </c>
      <c r="U2188" t="s">
        <v>136</v>
      </c>
      <c r="V2188" t="s">
        <v>136</v>
      </c>
      <c r="W2188" t="s">
        <v>136</v>
      </c>
      <c r="X2188" t="s">
        <v>136</v>
      </c>
      <c r="Y2188" t="s">
        <v>136</v>
      </c>
      <c r="Z2188" t="s">
        <v>136</v>
      </c>
      <c r="AA2188" t="s">
        <v>136</v>
      </c>
      <c r="AB2188" t="s">
        <v>136</v>
      </c>
      <c r="AC2188" t="s">
        <v>136</v>
      </c>
      <c r="AD2188" t="s">
        <v>136</v>
      </c>
    </row>
    <row r="2189" spans="1:30">
      <c r="A2189" t="s">
        <v>9832</v>
      </c>
      <c r="B2189" t="s">
        <v>9832</v>
      </c>
      <c r="C2189" s="3">
        <v>0.119845</v>
      </c>
      <c r="D2189" s="3">
        <v>12</v>
      </c>
      <c r="E2189" s="3">
        <v>0.157935</v>
      </c>
      <c r="F2189" s="3">
        <v>13</v>
      </c>
      <c r="G2189" s="3">
        <v>0.330165</v>
      </c>
      <c r="H2189" s="3">
        <v>33</v>
      </c>
      <c r="I2189" s="3">
        <v>0.992868</v>
      </c>
      <c r="J2189" s="3">
        <v>100</v>
      </c>
      <c r="K2189" s="3">
        <v>12.902955</v>
      </c>
      <c r="L2189" s="3">
        <v>1386</v>
      </c>
      <c r="M2189" s="3">
        <v>0.725384</v>
      </c>
      <c r="N2189">
        <v>71</v>
      </c>
      <c r="O2189">
        <v>0.00130725236917611</v>
      </c>
      <c r="P2189">
        <v>3.40772292137014</v>
      </c>
      <c r="Q2189" t="s">
        <v>157</v>
      </c>
      <c r="R2189" t="s">
        <v>1360</v>
      </c>
      <c r="S2189" t="s">
        <v>1361</v>
      </c>
      <c r="T2189" t="s">
        <v>9833</v>
      </c>
      <c r="U2189" t="s">
        <v>9834</v>
      </c>
      <c r="V2189" t="s">
        <v>590</v>
      </c>
      <c r="W2189" t="s">
        <v>1360</v>
      </c>
      <c r="X2189" t="s">
        <v>1361</v>
      </c>
      <c r="Y2189" t="s">
        <v>9835</v>
      </c>
      <c r="Z2189" t="s">
        <v>9836</v>
      </c>
      <c r="AA2189" t="s">
        <v>2660</v>
      </c>
      <c r="AB2189" t="s">
        <v>1361</v>
      </c>
      <c r="AC2189" t="s">
        <v>9837</v>
      </c>
      <c r="AD2189" t="s">
        <v>9142</v>
      </c>
    </row>
    <row r="2190" spans="1:30">
      <c r="A2190" t="s">
        <v>9838</v>
      </c>
      <c r="B2190" t="s">
        <v>136</v>
      </c>
      <c r="C2190" s="3">
        <v>0</v>
      </c>
      <c r="D2190" s="3">
        <v>0</v>
      </c>
      <c r="E2190" s="3">
        <v>0.313387</v>
      </c>
      <c r="F2190" s="3">
        <v>7</v>
      </c>
      <c r="G2190" s="3">
        <v>0</v>
      </c>
      <c r="H2190" s="3">
        <v>0</v>
      </c>
      <c r="I2190" s="3">
        <v>4.540015</v>
      </c>
      <c r="J2190" s="3">
        <v>123</v>
      </c>
      <c r="K2190" s="3">
        <v>3.840929</v>
      </c>
      <c r="L2190" s="3">
        <v>106</v>
      </c>
      <c r="M2190" s="3">
        <v>3.75713399999999</v>
      </c>
      <c r="N2190">
        <v>91</v>
      </c>
      <c r="O2190">
        <v>0.00888975050686693</v>
      </c>
      <c r="P2190">
        <v>3.28597611541682</v>
      </c>
      <c r="Q2190" t="s">
        <v>157</v>
      </c>
      <c r="R2190" t="s">
        <v>136</v>
      </c>
      <c r="S2190" t="s">
        <v>136</v>
      </c>
      <c r="T2190" t="s">
        <v>9839</v>
      </c>
      <c r="U2190" t="s">
        <v>9840</v>
      </c>
      <c r="V2190" t="s">
        <v>2085</v>
      </c>
      <c r="W2190" t="s">
        <v>136</v>
      </c>
      <c r="X2190" t="s">
        <v>136</v>
      </c>
      <c r="Y2190" t="s">
        <v>136</v>
      </c>
      <c r="Z2190" t="s">
        <v>136</v>
      </c>
      <c r="AA2190" t="s">
        <v>136</v>
      </c>
      <c r="AB2190" t="s">
        <v>136</v>
      </c>
      <c r="AC2190" t="s">
        <v>9841</v>
      </c>
      <c r="AD2190" t="s">
        <v>745</v>
      </c>
    </row>
    <row r="2191" spans="1:30">
      <c r="A2191" t="s">
        <v>9842</v>
      </c>
      <c r="B2191" t="s">
        <v>136</v>
      </c>
      <c r="C2191" s="3">
        <v>7.723886</v>
      </c>
      <c r="D2191" s="3">
        <v>455</v>
      </c>
      <c r="E2191" s="3">
        <v>24.38619</v>
      </c>
      <c r="F2191" s="3">
        <v>1272</v>
      </c>
      <c r="G2191" s="3">
        <v>10.572489</v>
      </c>
      <c r="H2191" s="3">
        <v>667</v>
      </c>
      <c r="I2191" s="3">
        <v>6.975512</v>
      </c>
      <c r="J2191" s="3">
        <v>446</v>
      </c>
      <c r="K2191" s="3">
        <v>3.752903</v>
      </c>
      <c r="L2191" s="3">
        <v>256</v>
      </c>
      <c r="M2191" s="3">
        <v>6.175578</v>
      </c>
      <c r="N2191">
        <v>380</v>
      </c>
      <c r="O2191">
        <v>0.00570577678234542</v>
      </c>
      <c r="P2191">
        <v>-2.12796343354196</v>
      </c>
      <c r="Q2191" t="s">
        <v>131</v>
      </c>
      <c r="R2191" t="s">
        <v>136</v>
      </c>
      <c r="S2191" t="s">
        <v>136</v>
      </c>
      <c r="T2191" t="s">
        <v>136</v>
      </c>
      <c r="U2191" t="s">
        <v>136</v>
      </c>
      <c r="V2191" t="s">
        <v>136</v>
      </c>
      <c r="W2191" t="s">
        <v>136</v>
      </c>
      <c r="X2191" t="s">
        <v>136</v>
      </c>
      <c r="Y2191" t="s">
        <v>136</v>
      </c>
      <c r="Z2191" t="s">
        <v>9843</v>
      </c>
      <c r="AA2191" t="s">
        <v>164</v>
      </c>
      <c r="AB2191" t="s">
        <v>165</v>
      </c>
      <c r="AC2191" t="s">
        <v>9844</v>
      </c>
      <c r="AD2191" t="s">
        <v>136</v>
      </c>
    </row>
    <row r="2192" spans="1:30">
      <c r="A2192" t="s">
        <v>9845</v>
      </c>
      <c r="B2192" t="s">
        <v>9845</v>
      </c>
      <c r="C2192" s="3">
        <v>0.320001</v>
      </c>
      <c r="D2192" s="3">
        <v>5</v>
      </c>
      <c r="E2192" s="3">
        <v>0</v>
      </c>
      <c r="F2192" s="3">
        <v>0</v>
      </c>
      <c r="G2192" s="3">
        <v>0.212213</v>
      </c>
      <c r="H2192" s="3">
        <v>3</v>
      </c>
      <c r="I2192" s="3">
        <v>6.342058</v>
      </c>
      <c r="J2192" s="3">
        <v>89</v>
      </c>
      <c r="K2192" s="3">
        <v>9.046139</v>
      </c>
      <c r="L2192" s="3">
        <v>135</v>
      </c>
      <c r="M2192" s="3">
        <v>2.032908</v>
      </c>
      <c r="N2192">
        <v>28</v>
      </c>
      <c r="O2192">
        <v>0.000137390933361308</v>
      </c>
      <c r="P2192">
        <v>3.80960296130554</v>
      </c>
      <c r="Q2192" t="s">
        <v>157</v>
      </c>
      <c r="R2192" t="s">
        <v>190</v>
      </c>
      <c r="S2192" t="s">
        <v>191</v>
      </c>
      <c r="T2192" t="s">
        <v>625</v>
      </c>
      <c r="U2192" t="s">
        <v>9846</v>
      </c>
      <c r="V2192" t="s">
        <v>264</v>
      </c>
      <c r="W2192" t="s">
        <v>190</v>
      </c>
      <c r="X2192" t="s">
        <v>191</v>
      </c>
      <c r="Y2192" t="s">
        <v>629</v>
      </c>
      <c r="Z2192" t="s">
        <v>9847</v>
      </c>
      <c r="AA2192" t="s">
        <v>631</v>
      </c>
      <c r="AB2192" t="s">
        <v>632</v>
      </c>
      <c r="AC2192" t="s">
        <v>9848</v>
      </c>
      <c r="AD2192" t="s">
        <v>281</v>
      </c>
    </row>
    <row r="2193" spans="1:30">
      <c r="A2193" t="s">
        <v>9849</v>
      </c>
      <c r="B2193" t="s">
        <v>9849</v>
      </c>
      <c r="C2193" s="3">
        <v>12.528831</v>
      </c>
      <c r="D2193" s="3">
        <v>653</v>
      </c>
      <c r="E2193" s="3">
        <v>39.69841</v>
      </c>
      <c r="F2193" s="3">
        <v>1833</v>
      </c>
      <c r="G2193" s="3">
        <v>16.792238</v>
      </c>
      <c r="H2193" s="3">
        <v>939</v>
      </c>
      <c r="I2193" s="3">
        <v>6.901539</v>
      </c>
      <c r="J2193" s="3">
        <v>391</v>
      </c>
      <c r="K2193" s="3">
        <v>5.22062</v>
      </c>
      <c r="L2193" s="3">
        <v>316</v>
      </c>
      <c r="M2193" s="3">
        <v>9.961964</v>
      </c>
      <c r="N2193">
        <v>542</v>
      </c>
      <c r="O2193">
        <v>0.00189903435878507</v>
      </c>
      <c r="P2193">
        <v>-2.39858513484091</v>
      </c>
      <c r="Q2193" t="s">
        <v>131</v>
      </c>
      <c r="R2193" t="s">
        <v>136</v>
      </c>
      <c r="S2193" t="s">
        <v>136</v>
      </c>
      <c r="T2193" t="s">
        <v>1859</v>
      </c>
      <c r="U2193" t="s">
        <v>9850</v>
      </c>
      <c r="V2193" t="s">
        <v>1831</v>
      </c>
      <c r="W2193" t="s">
        <v>136</v>
      </c>
      <c r="X2193" t="s">
        <v>136</v>
      </c>
      <c r="Y2193" t="s">
        <v>7722</v>
      </c>
      <c r="Z2193" t="s">
        <v>7723</v>
      </c>
      <c r="AA2193" t="s">
        <v>164</v>
      </c>
      <c r="AB2193" t="s">
        <v>165</v>
      </c>
      <c r="AC2193" t="s">
        <v>7724</v>
      </c>
      <c r="AD2193" t="s">
        <v>1863</v>
      </c>
    </row>
    <row r="2194" spans="1:30">
      <c r="A2194" t="s">
        <v>9851</v>
      </c>
      <c r="B2194" t="s">
        <v>9851</v>
      </c>
      <c r="C2194" s="3">
        <v>0</v>
      </c>
      <c r="D2194" s="3">
        <v>0</v>
      </c>
      <c r="E2194" s="3">
        <v>0</v>
      </c>
      <c r="F2194" s="3">
        <v>0</v>
      </c>
      <c r="G2194" s="3">
        <v>0.076042</v>
      </c>
      <c r="H2194" s="3">
        <v>4</v>
      </c>
      <c r="I2194" s="3">
        <v>10.344227</v>
      </c>
      <c r="J2194" s="3">
        <v>518</v>
      </c>
      <c r="K2194" s="3">
        <v>2.953566</v>
      </c>
      <c r="L2194" s="3">
        <v>158</v>
      </c>
      <c r="M2194" s="3">
        <v>0.977602</v>
      </c>
      <c r="N2194">
        <v>48</v>
      </c>
      <c r="O2194" s="16">
        <v>4.25131132204102e-7</v>
      </c>
      <c r="P2194">
        <v>5.60980588910076</v>
      </c>
      <c r="Q2194" t="s">
        <v>157</v>
      </c>
      <c r="R2194" t="s">
        <v>136</v>
      </c>
      <c r="S2194" t="s">
        <v>136</v>
      </c>
      <c r="T2194" t="s">
        <v>5295</v>
      </c>
      <c r="U2194" t="s">
        <v>9852</v>
      </c>
      <c r="V2194" t="s">
        <v>763</v>
      </c>
      <c r="W2194" t="s">
        <v>136</v>
      </c>
      <c r="X2194" t="s">
        <v>136</v>
      </c>
      <c r="Y2194" t="s">
        <v>5297</v>
      </c>
      <c r="Z2194" t="s">
        <v>9853</v>
      </c>
      <c r="AA2194" t="s">
        <v>164</v>
      </c>
      <c r="AB2194" t="s">
        <v>165</v>
      </c>
      <c r="AC2194" t="s">
        <v>313</v>
      </c>
      <c r="AD2194" t="s">
        <v>5300</v>
      </c>
    </row>
    <row r="2195" spans="1:30">
      <c r="A2195" t="s">
        <v>9854</v>
      </c>
      <c r="B2195" t="s">
        <v>9854</v>
      </c>
      <c r="C2195" s="3">
        <v>13.249815</v>
      </c>
      <c r="D2195" s="3">
        <v>389</v>
      </c>
      <c r="E2195" s="3">
        <v>21.819027</v>
      </c>
      <c r="F2195" s="3">
        <v>567</v>
      </c>
      <c r="G2195" s="3">
        <v>5.68223</v>
      </c>
      <c r="H2195" s="3">
        <v>179</v>
      </c>
      <c r="I2195" s="3">
        <v>5.519805</v>
      </c>
      <c r="J2195" s="3">
        <v>176</v>
      </c>
      <c r="K2195" s="3">
        <v>1.150478</v>
      </c>
      <c r="L2195" s="3">
        <v>40</v>
      </c>
      <c r="M2195" s="3">
        <v>5.130907</v>
      </c>
      <c r="N2195">
        <v>158</v>
      </c>
      <c r="O2195">
        <v>0.00462587157222409</v>
      </c>
      <c r="P2195">
        <v>-2.46101269472259</v>
      </c>
      <c r="Q2195" t="s">
        <v>131</v>
      </c>
      <c r="R2195" t="s">
        <v>136</v>
      </c>
      <c r="S2195" t="s">
        <v>136</v>
      </c>
      <c r="T2195" t="s">
        <v>9855</v>
      </c>
      <c r="U2195" t="s">
        <v>9856</v>
      </c>
      <c r="V2195" t="s">
        <v>136</v>
      </c>
      <c r="W2195" t="s">
        <v>136</v>
      </c>
      <c r="X2195" t="s">
        <v>136</v>
      </c>
      <c r="Y2195" t="s">
        <v>577</v>
      </c>
      <c r="Z2195" t="s">
        <v>9857</v>
      </c>
      <c r="AA2195" t="s">
        <v>164</v>
      </c>
      <c r="AB2195" t="s">
        <v>165</v>
      </c>
      <c r="AC2195" t="s">
        <v>9858</v>
      </c>
      <c r="AD2195" t="s">
        <v>9859</v>
      </c>
    </row>
    <row r="2196" spans="1:30">
      <c r="A2196" t="s">
        <v>9860</v>
      </c>
      <c r="B2196" t="s">
        <v>9860</v>
      </c>
      <c r="C2196" s="3">
        <v>16.75144</v>
      </c>
      <c r="D2196" s="3">
        <v>534</v>
      </c>
      <c r="E2196" s="3">
        <v>22.829945</v>
      </c>
      <c r="F2196" s="3">
        <v>645</v>
      </c>
      <c r="G2196" s="3">
        <v>17.581987</v>
      </c>
      <c r="H2196" s="3">
        <v>601</v>
      </c>
      <c r="I2196" s="3">
        <v>3.161877</v>
      </c>
      <c r="J2196" s="3">
        <v>110</v>
      </c>
      <c r="K2196" s="3">
        <v>8.259943</v>
      </c>
      <c r="L2196" s="3">
        <v>305</v>
      </c>
      <c r="M2196" s="3">
        <v>2.798853</v>
      </c>
      <c r="N2196">
        <v>94</v>
      </c>
      <c r="O2196" s="16">
        <v>9.77390542790691e-5</v>
      </c>
      <c r="P2196">
        <v>-2.6329265857899</v>
      </c>
      <c r="Q2196" t="s">
        <v>131</v>
      </c>
      <c r="R2196" t="s">
        <v>136</v>
      </c>
      <c r="S2196" t="s">
        <v>136</v>
      </c>
      <c r="T2196" t="s">
        <v>168</v>
      </c>
      <c r="U2196" t="s">
        <v>136</v>
      </c>
      <c r="V2196" t="s">
        <v>136</v>
      </c>
      <c r="W2196" t="s">
        <v>254</v>
      </c>
      <c r="X2196" t="s">
        <v>255</v>
      </c>
      <c r="Y2196" t="s">
        <v>136</v>
      </c>
      <c r="Z2196" t="s">
        <v>136</v>
      </c>
      <c r="AA2196" t="s">
        <v>164</v>
      </c>
      <c r="AB2196" t="s">
        <v>165</v>
      </c>
      <c r="AC2196" t="s">
        <v>8133</v>
      </c>
      <c r="AD2196" t="s">
        <v>176</v>
      </c>
    </row>
    <row r="2197" spans="1:30">
      <c r="A2197" t="s">
        <v>9861</v>
      </c>
      <c r="B2197" t="s">
        <v>9861</v>
      </c>
      <c r="C2197" s="3">
        <v>3.773278</v>
      </c>
      <c r="D2197" s="3">
        <v>213</v>
      </c>
      <c r="E2197" s="3">
        <v>6.198844</v>
      </c>
      <c r="F2197" s="3">
        <v>309</v>
      </c>
      <c r="G2197" s="3">
        <v>2.844226</v>
      </c>
      <c r="H2197" s="3">
        <v>172</v>
      </c>
      <c r="I2197" s="3">
        <v>0.070195</v>
      </c>
      <c r="J2197" s="3">
        <v>5</v>
      </c>
      <c r="K2197" s="3">
        <v>0.252599</v>
      </c>
      <c r="L2197" s="3">
        <v>17</v>
      </c>
      <c r="M2197" s="3">
        <v>0.387176</v>
      </c>
      <c r="N2197">
        <v>23</v>
      </c>
      <c r="O2197" s="16">
        <v>7.69512695494239e-9</v>
      </c>
      <c r="P2197">
        <v>-4.56768934931083</v>
      </c>
      <c r="Q2197" t="s">
        <v>131</v>
      </c>
      <c r="R2197" t="s">
        <v>136</v>
      </c>
      <c r="S2197" t="s">
        <v>136</v>
      </c>
      <c r="T2197" t="s">
        <v>9862</v>
      </c>
      <c r="U2197" t="s">
        <v>9863</v>
      </c>
      <c r="V2197" t="s">
        <v>763</v>
      </c>
      <c r="W2197" t="s">
        <v>136</v>
      </c>
      <c r="X2197" t="s">
        <v>136</v>
      </c>
      <c r="Y2197" t="s">
        <v>1915</v>
      </c>
      <c r="Z2197" t="s">
        <v>9864</v>
      </c>
      <c r="AA2197" t="s">
        <v>141</v>
      </c>
      <c r="AB2197" t="s">
        <v>142</v>
      </c>
      <c r="AC2197" t="s">
        <v>9865</v>
      </c>
      <c r="AD2197" t="s">
        <v>9866</v>
      </c>
    </row>
    <row r="2198" spans="1:30">
      <c r="A2198" t="s">
        <v>9867</v>
      </c>
      <c r="B2198" t="s">
        <v>136</v>
      </c>
      <c r="C2198" s="3">
        <v>1.923532</v>
      </c>
      <c r="D2198" s="3">
        <v>43</v>
      </c>
      <c r="E2198" s="3">
        <v>1.732132</v>
      </c>
      <c r="F2198" s="3">
        <v>35</v>
      </c>
      <c r="G2198" s="3">
        <v>4.504498</v>
      </c>
      <c r="H2198" s="3">
        <v>108</v>
      </c>
      <c r="I2198" s="3">
        <v>0.757327</v>
      </c>
      <c r="J2198" s="3">
        <v>19</v>
      </c>
      <c r="K2198" s="3">
        <v>0.723598</v>
      </c>
      <c r="L2198" s="3">
        <v>19</v>
      </c>
      <c r="M2198" s="3">
        <v>0.607852</v>
      </c>
      <c r="N2198">
        <v>15</v>
      </c>
      <c r="O2198">
        <v>0.000282523151100583</v>
      </c>
      <c r="P2198">
        <v>-2.4346107462127</v>
      </c>
      <c r="Q2198" t="s">
        <v>131</v>
      </c>
      <c r="R2198" t="s">
        <v>136</v>
      </c>
      <c r="S2198" t="s">
        <v>136</v>
      </c>
      <c r="T2198" t="s">
        <v>136</v>
      </c>
      <c r="U2198" t="s">
        <v>136</v>
      </c>
      <c r="V2198" t="s">
        <v>136</v>
      </c>
      <c r="W2198" t="s">
        <v>136</v>
      </c>
      <c r="X2198" t="s">
        <v>136</v>
      </c>
      <c r="Y2198" t="s">
        <v>136</v>
      </c>
      <c r="Z2198" t="s">
        <v>136</v>
      </c>
      <c r="AA2198" t="s">
        <v>136</v>
      </c>
      <c r="AB2198" t="s">
        <v>136</v>
      </c>
      <c r="AC2198" t="s">
        <v>9868</v>
      </c>
      <c r="AD2198" t="s">
        <v>136</v>
      </c>
    </row>
    <row r="2199" spans="1:30">
      <c r="A2199" t="s">
        <v>9869</v>
      </c>
      <c r="B2199" t="s">
        <v>9869</v>
      </c>
      <c r="C2199" s="3">
        <v>0.820191</v>
      </c>
      <c r="D2199" s="3">
        <v>29</v>
      </c>
      <c r="E2199" s="3">
        <v>0.259296</v>
      </c>
      <c r="F2199" s="3">
        <v>9</v>
      </c>
      <c r="G2199" s="3">
        <v>0.44577</v>
      </c>
      <c r="H2199" s="3">
        <v>17</v>
      </c>
      <c r="I2199" s="3">
        <v>14.550145</v>
      </c>
      <c r="J2199" s="3">
        <v>550</v>
      </c>
      <c r="K2199" s="3">
        <v>4.189264</v>
      </c>
      <c r="L2199" s="3">
        <v>169</v>
      </c>
      <c r="M2199" s="3">
        <v>2.727272</v>
      </c>
      <c r="N2199">
        <v>100</v>
      </c>
      <c r="O2199">
        <v>0.000158277662486907</v>
      </c>
      <c r="P2199">
        <v>2.92526666430521</v>
      </c>
      <c r="Q2199" t="s">
        <v>157</v>
      </c>
      <c r="R2199" t="s">
        <v>136</v>
      </c>
      <c r="S2199" t="s">
        <v>136</v>
      </c>
      <c r="T2199" t="s">
        <v>9870</v>
      </c>
      <c r="U2199" t="s">
        <v>136</v>
      </c>
      <c r="V2199" t="s">
        <v>136</v>
      </c>
      <c r="W2199" t="s">
        <v>136</v>
      </c>
      <c r="X2199" t="s">
        <v>136</v>
      </c>
      <c r="Y2199" t="s">
        <v>9264</v>
      </c>
      <c r="Z2199" t="s">
        <v>9871</v>
      </c>
      <c r="AA2199" t="s">
        <v>48</v>
      </c>
      <c r="AB2199" t="s">
        <v>326</v>
      </c>
      <c r="AC2199" t="s">
        <v>9872</v>
      </c>
      <c r="AD2199" t="s">
        <v>9873</v>
      </c>
    </row>
    <row r="2200" spans="1:30">
      <c r="A2200" t="s">
        <v>9874</v>
      </c>
      <c r="B2200" t="s">
        <v>9874</v>
      </c>
      <c r="C2200" s="3">
        <v>0.573679</v>
      </c>
      <c r="D2200" s="3">
        <v>40</v>
      </c>
      <c r="E2200" s="3">
        <v>0</v>
      </c>
      <c r="F2200" s="3">
        <v>0</v>
      </c>
      <c r="G2200" s="3">
        <v>0.831166</v>
      </c>
      <c r="H2200" s="3">
        <v>63</v>
      </c>
      <c r="I2200" s="3">
        <v>10.199345</v>
      </c>
      <c r="J2200" s="3">
        <v>772</v>
      </c>
      <c r="K2200" s="3">
        <v>19.338371</v>
      </c>
      <c r="L2200" s="3">
        <v>1562</v>
      </c>
      <c r="M2200" s="3">
        <v>2.197016</v>
      </c>
      <c r="N2200">
        <v>160</v>
      </c>
      <c r="O2200">
        <v>0.00166134593422082</v>
      </c>
      <c r="P2200">
        <v>3.47692817752175</v>
      </c>
      <c r="Q2200" t="s">
        <v>157</v>
      </c>
      <c r="R2200" t="s">
        <v>136</v>
      </c>
      <c r="S2200" t="s">
        <v>136</v>
      </c>
      <c r="T2200" t="s">
        <v>8470</v>
      </c>
      <c r="U2200" t="s">
        <v>136</v>
      </c>
      <c r="V2200" t="s">
        <v>136</v>
      </c>
      <c r="W2200" t="s">
        <v>136</v>
      </c>
      <c r="X2200" t="s">
        <v>136</v>
      </c>
      <c r="Y2200" t="s">
        <v>6603</v>
      </c>
      <c r="Z2200" t="s">
        <v>8471</v>
      </c>
      <c r="AA2200" t="s">
        <v>164</v>
      </c>
      <c r="AB2200" t="s">
        <v>165</v>
      </c>
      <c r="AC2200" t="s">
        <v>9875</v>
      </c>
      <c r="AD2200" t="s">
        <v>8473</v>
      </c>
    </row>
    <row r="2201" spans="1:30">
      <c r="A2201" t="s">
        <v>9876</v>
      </c>
      <c r="B2201" t="s">
        <v>9876</v>
      </c>
      <c r="C2201" s="3">
        <v>37.541782</v>
      </c>
      <c r="D2201" s="3">
        <v>1860</v>
      </c>
      <c r="E2201" s="3">
        <v>26.064734</v>
      </c>
      <c r="F2201" s="3">
        <v>1144</v>
      </c>
      <c r="G2201" s="3">
        <v>27.441315</v>
      </c>
      <c r="H2201" s="3">
        <v>1458</v>
      </c>
      <c r="I2201" s="3">
        <v>9.868205</v>
      </c>
      <c r="J2201" s="3">
        <v>531</v>
      </c>
      <c r="K2201" s="3">
        <v>13.291592</v>
      </c>
      <c r="L2201" s="3">
        <v>763</v>
      </c>
      <c r="M2201" s="3">
        <v>6.006762</v>
      </c>
      <c r="N2201">
        <v>311</v>
      </c>
      <c r="O2201" s="16">
        <v>1.83948973227239e-6</v>
      </c>
      <c r="P2201">
        <v>-2.26158941065509</v>
      </c>
      <c r="Q2201" t="s">
        <v>131</v>
      </c>
      <c r="R2201" t="s">
        <v>136</v>
      </c>
      <c r="S2201" t="s">
        <v>136</v>
      </c>
      <c r="T2201" t="s">
        <v>430</v>
      </c>
      <c r="U2201" t="s">
        <v>9877</v>
      </c>
      <c r="V2201" t="s">
        <v>264</v>
      </c>
      <c r="W2201" t="s">
        <v>136</v>
      </c>
      <c r="X2201" t="s">
        <v>136</v>
      </c>
      <c r="Y2201" t="s">
        <v>433</v>
      </c>
      <c r="Z2201" t="s">
        <v>9878</v>
      </c>
      <c r="AA2201" t="s">
        <v>164</v>
      </c>
      <c r="AB2201" t="s">
        <v>165</v>
      </c>
      <c r="AC2201" t="s">
        <v>9879</v>
      </c>
      <c r="AD2201" t="s">
        <v>309</v>
      </c>
    </row>
    <row r="2202" spans="1:30">
      <c r="A2202" t="s">
        <v>9880</v>
      </c>
      <c r="B2202" t="s">
        <v>9880</v>
      </c>
      <c r="C2202" s="3">
        <v>0.982995</v>
      </c>
      <c r="D2202" s="3">
        <v>83</v>
      </c>
      <c r="E2202" s="3">
        <v>0.1317</v>
      </c>
      <c r="F2202" s="3">
        <v>10</v>
      </c>
      <c r="G2202" s="3">
        <v>1.200598</v>
      </c>
      <c r="H2202" s="3">
        <v>109</v>
      </c>
      <c r="I2202" s="3">
        <v>11.463571</v>
      </c>
      <c r="J2202" s="3">
        <v>1048</v>
      </c>
      <c r="K2202" s="3">
        <v>20.693882</v>
      </c>
      <c r="L2202" s="3">
        <v>2019</v>
      </c>
      <c r="M2202" s="3">
        <v>2.756931</v>
      </c>
      <c r="N2202">
        <v>243</v>
      </c>
      <c r="O2202">
        <v>0.00021653252619728</v>
      </c>
      <c r="P2202">
        <v>3.15472863743831</v>
      </c>
      <c r="Q2202" t="s">
        <v>157</v>
      </c>
      <c r="R2202" t="s">
        <v>136</v>
      </c>
      <c r="S2202" t="s">
        <v>136</v>
      </c>
      <c r="T2202" t="s">
        <v>9881</v>
      </c>
      <c r="U2202" t="s">
        <v>9882</v>
      </c>
      <c r="V2202" t="s">
        <v>136</v>
      </c>
      <c r="W2202" t="s">
        <v>534</v>
      </c>
      <c r="X2202" t="s">
        <v>535</v>
      </c>
      <c r="Y2202" t="s">
        <v>2768</v>
      </c>
      <c r="Z2202" t="s">
        <v>9883</v>
      </c>
      <c r="AA2202" t="s">
        <v>164</v>
      </c>
      <c r="AB2202" t="s">
        <v>165</v>
      </c>
      <c r="AC2202" t="s">
        <v>9884</v>
      </c>
      <c r="AD2202" t="s">
        <v>9885</v>
      </c>
    </row>
    <row r="2203" spans="1:30">
      <c r="A2203" t="s">
        <v>9886</v>
      </c>
      <c r="B2203" t="s">
        <v>9886</v>
      </c>
      <c r="C2203" s="3">
        <v>31.693892</v>
      </c>
      <c r="D2203" s="3">
        <v>1924</v>
      </c>
      <c r="E2203" s="3">
        <v>44.442661</v>
      </c>
      <c r="F2203" s="3">
        <v>2390</v>
      </c>
      <c r="G2203" s="3">
        <v>26.518888</v>
      </c>
      <c r="H2203" s="3">
        <v>1726</v>
      </c>
      <c r="I2203" s="3">
        <v>9.913442</v>
      </c>
      <c r="J2203" s="3">
        <v>653</v>
      </c>
      <c r="K2203" s="3">
        <v>9.553185</v>
      </c>
      <c r="L2203" s="3">
        <v>672</v>
      </c>
      <c r="M2203" s="3">
        <v>20.451361</v>
      </c>
      <c r="N2203">
        <v>1296</v>
      </c>
      <c r="O2203">
        <v>0.00170880618109252</v>
      </c>
      <c r="P2203">
        <v>-2.05321025861117</v>
      </c>
      <c r="Q2203" t="s">
        <v>131</v>
      </c>
      <c r="R2203" t="s">
        <v>136</v>
      </c>
      <c r="S2203" t="s">
        <v>136</v>
      </c>
      <c r="T2203" t="s">
        <v>9887</v>
      </c>
      <c r="U2203" t="s">
        <v>136</v>
      </c>
      <c r="V2203" t="s">
        <v>136</v>
      </c>
      <c r="W2203" t="s">
        <v>136</v>
      </c>
      <c r="X2203" t="s">
        <v>136</v>
      </c>
      <c r="Y2203" t="s">
        <v>136</v>
      </c>
      <c r="Z2203" t="s">
        <v>9888</v>
      </c>
      <c r="AA2203" t="s">
        <v>164</v>
      </c>
      <c r="AB2203" t="s">
        <v>165</v>
      </c>
      <c r="AC2203" t="s">
        <v>9889</v>
      </c>
      <c r="AD2203" t="s">
        <v>9890</v>
      </c>
    </row>
    <row r="2204" spans="1:30">
      <c r="A2204" t="s">
        <v>9891</v>
      </c>
      <c r="B2204" t="s">
        <v>9891</v>
      </c>
      <c r="C2204" s="3">
        <v>1.015617</v>
      </c>
      <c r="D2204" s="3">
        <v>64</v>
      </c>
      <c r="E2204" s="3">
        <v>0.148292</v>
      </c>
      <c r="F2204" s="3">
        <v>9</v>
      </c>
      <c r="G2204" s="3">
        <v>0.648571</v>
      </c>
      <c r="H2204" s="3">
        <v>44</v>
      </c>
      <c r="I2204" s="3">
        <v>8.135352</v>
      </c>
      <c r="J2204" s="3">
        <v>551</v>
      </c>
      <c r="K2204" s="3">
        <v>12.892531</v>
      </c>
      <c r="L2204" s="3">
        <v>932</v>
      </c>
      <c r="M2204" s="3">
        <v>3.981396</v>
      </c>
      <c r="N2204">
        <v>260</v>
      </c>
      <c r="O2204" s="16">
        <v>5.0598627092769e-6</v>
      </c>
      <c r="P2204">
        <v>3.097352041216</v>
      </c>
      <c r="Q2204" t="s">
        <v>157</v>
      </c>
      <c r="R2204" t="s">
        <v>136</v>
      </c>
      <c r="S2204" t="s">
        <v>136</v>
      </c>
      <c r="T2204" t="s">
        <v>9892</v>
      </c>
      <c r="U2204" t="s">
        <v>9893</v>
      </c>
      <c r="V2204" t="s">
        <v>473</v>
      </c>
      <c r="W2204" t="s">
        <v>136</v>
      </c>
      <c r="X2204" t="s">
        <v>136</v>
      </c>
      <c r="Y2204" t="s">
        <v>8356</v>
      </c>
      <c r="Z2204" t="s">
        <v>9894</v>
      </c>
      <c r="AA2204" t="s">
        <v>48</v>
      </c>
      <c r="AB2204" t="s">
        <v>326</v>
      </c>
      <c r="AC2204" t="s">
        <v>9895</v>
      </c>
      <c r="AD2204" t="s">
        <v>9896</v>
      </c>
    </row>
    <row r="2205" spans="1:30">
      <c r="A2205" t="s">
        <v>9897</v>
      </c>
      <c r="B2205" t="s">
        <v>9897</v>
      </c>
      <c r="C2205" s="3">
        <v>6.79694</v>
      </c>
      <c r="D2205" s="3">
        <v>535</v>
      </c>
      <c r="E2205" s="3">
        <v>18.901194</v>
      </c>
      <c r="F2205" s="3">
        <v>1318</v>
      </c>
      <c r="G2205" s="3">
        <v>9.107545</v>
      </c>
      <c r="H2205" s="3">
        <v>769</v>
      </c>
      <c r="I2205" s="3">
        <v>4.212422</v>
      </c>
      <c r="J2205" s="3">
        <v>360</v>
      </c>
      <c r="K2205" s="3">
        <v>2.19109</v>
      </c>
      <c r="L2205" s="3">
        <v>200</v>
      </c>
      <c r="M2205" s="3">
        <v>3.135819</v>
      </c>
      <c r="N2205">
        <v>258</v>
      </c>
      <c r="O2205">
        <v>0.000290814823046782</v>
      </c>
      <c r="P2205">
        <v>-2.62480100861274</v>
      </c>
      <c r="Q2205" t="s">
        <v>131</v>
      </c>
      <c r="R2205" t="s">
        <v>136</v>
      </c>
      <c r="S2205" t="s">
        <v>136</v>
      </c>
      <c r="T2205" t="s">
        <v>136</v>
      </c>
      <c r="U2205" t="s">
        <v>136</v>
      </c>
      <c r="V2205" t="s">
        <v>136</v>
      </c>
      <c r="W2205" t="s">
        <v>136</v>
      </c>
      <c r="X2205" t="s">
        <v>136</v>
      </c>
      <c r="Y2205" t="s">
        <v>466</v>
      </c>
      <c r="Z2205" t="s">
        <v>136</v>
      </c>
      <c r="AA2205" t="s">
        <v>164</v>
      </c>
      <c r="AB2205" t="s">
        <v>165</v>
      </c>
      <c r="AC2205" t="s">
        <v>9898</v>
      </c>
      <c r="AD2205" t="s">
        <v>136</v>
      </c>
    </row>
    <row r="2206" spans="1:30">
      <c r="A2206" t="s">
        <v>9899</v>
      </c>
      <c r="B2206" t="s">
        <v>9899</v>
      </c>
      <c r="C2206" s="3">
        <v>0.579885</v>
      </c>
      <c r="D2206" s="3">
        <v>36</v>
      </c>
      <c r="E2206" s="3">
        <v>1.382179</v>
      </c>
      <c r="F2206" s="3">
        <v>75</v>
      </c>
      <c r="G2206" s="3">
        <v>0.562981</v>
      </c>
      <c r="H2206" s="3">
        <v>37</v>
      </c>
      <c r="I2206" s="3">
        <v>0.170672</v>
      </c>
      <c r="J2206" s="3">
        <v>12</v>
      </c>
      <c r="K2206" s="3">
        <v>0</v>
      </c>
      <c r="L2206" s="3">
        <v>0</v>
      </c>
      <c r="M2206" s="3">
        <v>0.063297</v>
      </c>
      <c r="N2206">
        <v>5</v>
      </c>
      <c r="O2206">
        <v>0.00130275763033173</v>
      </c>
      <c r="P2206">
        <v>-3.59428351988543</v>
      </c>
      <c r="Q2206" t="s">
        <v>131</v>
      </c>
      <c r="R2206" t="s">
        <v>283</v>
      </c>
      <c r="S2206" t="s">
        <v>284</v>
      </c>
      <c r="T2206" t="s">
        <v>8795</v>
      </c>
      <c r="U2206" t="s">
        <v>9900</v>
      </c>
      <c r="V2206" t="s">
        <v>287</v>
      </c>
      <c r="W2206" t="s">
        <v>288</v>
      </c>
      <c r="X2206" t="s">
        <v>289</v>
      </c>
      <c r="Y2206" t="s">
        <v>290</v>
      </c>
      <c r="Z2206" t="s">
        <v>6831</v>
      </c>
      <c r="AA2206" t="s">
        <v>292</v>
      </c>
      <c r="AB2206" t="s">
        <v>293</v>
      </c>
      <c r="AC2206" t="s">
        <v>8797</v>
      </c>
      <c r="AD2206" t="s">
        <v>8798</v>
      </c>
    </row>
    <row r="2207" spans="1:30">
      <c r="A2207" t="s">
        <v>9901</v>
      </c>
      <c r="B2207" t="s">
        <v>136</v>
      </c>
      <c r="C2207" s="3">
        <v>13.619208</v>
      </c>
      <c r="D2207" s="3">
        <v>461</v>
      </c>
      <c r="E2207" s="3">
        <v>17.327915</v>
      </c>
      <c r="F2207" s="3">
        <v>519</v>
      </c>
      <c r="G2207" s="3">
        <v>10.347394</v>
      </c>
      <c r="H2207" s="3">
        <v>376</v>
      </c>
      <c r="I2207" s="3">
        <v>0</v>
      </c>
      <c r="J2207" s="3">
        <v>0</v>
      </c>
      <c r="K2207" s="3">
        <v>0.064359</v>
      </c>
      <c r="L2207" s="3">
        <v>3</v>
      </c>
      <c r="M2207" s="3">
        <v>0</v>
      </c>
      <c r="N2207">
        <v>0</v>
      </c>
      <c r="O2207" s="16">
        <v>1.22531601239947e-23</v>
      </c>
      <c r="P2207">
        <v>-8.64726473402552</v>
      </c>
      <c r="Q2207" t="s">
        <v>131</v>
      </c>
      <c r="R2207" t="s">
        <v>136</v>
      </c>
      <c r="S2207" t="s">
        <v>136</v>
      </c>
      <c r="T2207" t="s">
        <v>349</v>
      </c>
      <c r="U2207" t="s">
        <v>9902</v>
      </c>
      <c r="V2207" t="s">
        <v>351</v>
      </c>
      <c r="W2207" t="s">
        <v>136</v>
      </c>
      <c r="X2207" t="s">
        <v>136</v>
      </c>
      <c r="Y2207" t="s">
        <v>352</v>
      </c>
      <c r="Z2207" t="s">
        <v>136</v>
      </c>
      <c r="AA2207" t="s">
        <v>83</v>
      </c>
      <c r="AB2207" t="s">
        <v>191</v>
      </c>
      <c r="AC2207" t="s">
        <v>9750</v>
      </c>
      <c r="AD2207" t="s">
        <v>184</v>
      </c>
    </row>
    <row r="2208" spans="1:30">
      <c r="A2208" t="s">
        <v>9903</v>
      </c>
      <c r="B2208" t="s">
        <v>136</v>
      </c>
      <c r="C2208" s="3">
        <v>25.996559</v>
      </c>
      <c r="D2208" s="3">
        <v>772</v>
      </c>
      <c r="E2208" s="3">
        <v>59.655754</v>
      </c>
      <c r="F2208" s="3">
        <v>1570</v>
      </c>
      <c r="G2208" s="3">
        <v>10.91854</v>
      </c>
      <c r="H2208" s="3">
        <v>348</v>
      </c>
      <c r="I2208" s="3">
        <v>1.786741</v>
      </c>
      <c r="J2208" s="3">
        <v>58</v>
      </c>
      <c r="K2208" s="3">
        <v>1.938584</v>
      </c>
      <c r="L2208" s="3">
        <v>67</v>
      </c>
      <c r="M2208" s="3">
        <v>3.218925</v>
      </c>
      <c r="N2208">
        <v>100</v>
      </c>
      <c r="O2208" s="16">
        <v>9.57538189341064e-8</v>
      </c>
      <c r="P2208">
        <v>-4.3539595560507</v>
      </c>
      <c r="Q2208" t="s">
        <v>131</v>
      </c>
      <c r="R2208" t="s">
        <v>254</v>
      </c>
      <c r="S2208" t="s">
        <v>255</v>
      </c>
      <c r="T2208" t="s">
        <v>136</v>
      </c>
      <c r="U2208" t="s">
        <v>9904</v>
      </c>
      <c r="V2208" t="s">
        <v>136</v>
      </c>
      <c r="W2208" t="s">
        <v>136</v>
      </c>
      <c r="X2208" t="s">
        <v>136</v>
      </c>
      <c r="Y2208" t="s">
        <v>7802</v>
      </c>
      <c r="Z2208" t="s">
        <v>7803</v>
      </c>
      <c r="AA2208" t="s">
        <v>164</v>
      </c>
      <c r="AB2208" t="s">
        <v>165</v>
      </c>
      <c r="AC2208" t="s">
        <v>9905</v>
      </c>
      <c r="AD2208" t="s">
        <v>136</v>
      </c>
    </row>
    <row r="2209" spans="1:30">
      <c r="A2209" t="s">
        <v>9906</v>
      </c>
      <c r="B2209" t="s">
        <v>9906</v>
      </c>
      <c r="C2209" s="3">
        <v>1.537647</v>
      </c>
      <c r="D2209" s="3">
        <v>52</v>
      </c>
      <c r="E2209" s="3">
        <v>0.364399</v>
      </c>
      <c r="F2209" s="3">
        <v>11</v>
      </c>
      <c r="G2209" s="3">
        <v>0.824037</v>
      </c>
      <c r="H2209" s="3">
        <v>30</v>
      </c>
      <c r="I2209" s="3">
        <v>5.149795</v>
      </c>
      <c r="J2209" s="3">
        <v>187</v>
      </c>
      <c r="K2209" s="3">
        <v>8.630561</v>
      </c>
      <c r="L2209" s="3">
        <v>335</v>
      </c>
      <c r="M2209" s="3">
        <v>3.774161</v>
      </c>
      <c r="N2209">
        <v>132</v>
      </c>
      <c r="O2209">
        <v>0.00145699803547583</v>
      </c>
      <c r="P2209">
        <v>2.04604673278062</v>
      </c>
      <c r="Q2209" t="s">
        <v>157</v>
      </c>
      <c r="R2209" t="s">
        <v>136</v>
      </c>
      <c r="S2209" t="s">
        <v>136</v>
      </c>
      <c r="T2209" t="s">
        <v>815</v>
      </c>
      <c r="U2209" t="s">
        <v>136</v>
      </c>
      <c r="V2209" t="s">
        <v>136</v>
      </c>
      <c r="W2209" t="s">
        <v>136</v>
      </c>
      <c r="X2209" t="s">
        <v>136</v>
      </c>
      <c r="Y2209" t="s">
        <v>407</v>
      </c>
      <c r="Z2209" t="s">
        <v>9907</v>
      </c>
      <c r="AA2209" t="s">
        <v>164</v>
      </c>
      <c r="AB2209" t="s">
        <v>165</v>
      </c>
      <c r="AC2209" t="s">
        <v>9908</v>
      </c>
      <c r="AD2209" t="s">
        <v>281</v>
      </c>
    </row>
    <row r="2210" spans="1:30">
      <c r="A2210" t="s">
        <v>9909</v>
      </c>
      <c r="B2210" t="s">
        <v>9909</v>
      </c>
      <c r="C2210" s="3">
        <v>52.465828</v>
      </c>
      <c r="D2210" s="3">
        <v>4263</v>
      </c>
      <c r="E2210" s="3">
        <v>97.668526</v>
      </c>
      <c r="F2210" s="3">
        <v>7030</v>
      </c>
      <c r="G2210" s="3">
        <v>62.079731</v>
      </c>
      <c r="H2210" s="3">
        <v>5409</v>
      </c>
      <c r="I2210" s="3">
        <v>15.069607</v>
      </c>
      <c r="J2210" s="3">
        <v>1328</v>
      </c>
      <c r="K2210" s="3">
        <v>36.77483</v>
      </c>
      <c r="L2210" s="3">
        <v>3461</v>
      </c>
      <c r="M2210" s="3">
        <v>33.355999</v>
      </c>
      <c r="N2210">
        <v>2830</v>
      </c>
      <c r="O2210">
        <v>0.00352491735594804</v>
      </c>
      <c r="P2210">
        <v>-2.0193217323286</v>
      </c>
      <c r="Q2210" t="s">
        <v>131</v>
      </c>
      <c r="R2210" t="s">
        <v>136</v>
      </c>
      <c r="S2210" t="s">
        <v>136</v>
      </c>
      <c r="T2210" t="s">
        <v>3282</v>
      </c>
      <c r="U2210" t="s">
        <v>136</v>
      </c>
      <c r="V2210" t="s">
        <v>136</v>
      </c>
      <c r="W2210" t="s">
        <v>136</v>
      </c>
      <c r="X2210" t="s">
        <v>136</v>
      </c>
      <c r="Y2210" t="s">
        <v>9910</v>
      </c>
      <c r="Z2210" t="s">
        <v>9911</v>
      </c>
      <c r="AA2210" t="s">
        <v>164</v>
      </c>
      <c r="AB2210" t="s">
        <v>165</v>
      </c>
      <c r="AC2210" t="s">
        <v>9912</v>
      </c>
      <c r="AD2210" t="s">
        <v>3288</v>
      </c>
    </row>
    <row r="2211" spans="1:30">
      <c r="A2211" t="s">
        <v>9913</v>
      </c>
      <c r="B2211" t="s">
        <v>9913</v>
      </c>
      <c r="C2211" s="3">
        <v>2.606308</v>
      </c>
      <c r="D2211" s="3">
        <v>305</v>
      </c>
      <c r="E2211" s="3">
        <v>13.564506</v>
      </c>
      <c r="F2211" s="3">
        <v>1403</v>
      </c>
      <c r="G2211" s="3">
        <v>2.847381</v>
      </c>
      <c r="H2211" s="3">
        <v>357</v>
      </c>
      <c r="I2211" s="3">
        <v>2.163212</v>
      </c>
      <c r="J2211" s="3">
        <v>274</v>
      </c>
      <c r="K2211" s="3">
        <v>1.37457</v>
      </c>
      <c r="L2211" s="3">
        <v>186</v>
      </c>
      <c r="M2211" s="3">
        <v>1.681649</v>
      </c>
      <c r="N2211">
        <v>205</v>
      </c>
      <c r="O2211">
        <v>0.00317362243324346</v>
      </c>
      <c r="P2211">
        <v>-2.65000453669969</v>
      </c>
      <c r="Q2211" t="s">
        <v>131</v>
      </c>
      <c r="R2211" t="s">
        <v>136</v>
      </c>
      <c r="S2211" t="s">
        <v>136</v>
      </c>
      <c r="T2211" t="s">
        <v>2185</v>
      </c>
      <c r="U2211" t="s">
        <v>9914</v>
      </c>
      <c r="V2211" t="s">
        <v>264</v>
      </c>
      <c r="W2211" t="s">
        <v>190</v>
      </c>
      <c r="X2211" t="s">
        <v>191</v>
      </c>
      <c r="Y2211" t="s">
        <v>1318</v>
      </c>
      <c r="Z2211" t="s">
        <v>4615</v>
      </c>
      <c r="AA2211" t="s">
        <v>164</v>
      </c>
      <c r="AB2211" t="s">
        <v>165</v>
      </c>
      <c r="AC2211" t="s">
        <v>9915</v>
      </c>
      <c r="AD2211" t="s">
        <v>2189</v>
      </c>
    </row>
    <row r="2212" spans="1:30">
      <c r="A2212" t="s">
        <v>9916</v>
      </c>
      <c r="B2212" t="s">
        <v>9916</v>
      </c>
      <c r="C2212" s="3">
        <v>0.969048</v>
      </c>
      <c r="D2212" s="3">
        <v>27</v>
      </c>
      <c r="E2212" s="3">
        <v>0.399103</v>
      </c>
      <c r="F2212" s="3">
        <v>10</v>
      </c>
      <c r="G2212" s="3">
        <v>0.424138</v>
      </c>
      <c r="H2212" s="3">
        <v>13</v>
      </c>
      <c r="I2212" s="3">
        <v>5.239481</v>
      </c>
      <c r="J2212" s="3">
        <v>155</v>
      </c>
      <c r="K2212" s="3">
        <v>14.393809</v>
      </c>
      <c r="L2212" s="3">
        <v>455</v>
      </c>
      <c r="M2212" s="3">
        <v>2.292324</v>
      </c>
      <c r="N2212">
        <v>66</v>
      </c>
      <c r="O2212">
        <v>0.00101078644847498</v>
      </c>
      <c r="P2212">
        <v>2.74630601245283</v>
      </c>
      <c r="Q2212" t="s">
        <v>157</v>
      </c>
      <c r="R2212" t="s">
        <v>136</v>
      </c>
      <c r="S2212" t="s">
        <v>136</v>
      </c>
      <c r="T2212" t="s">
        <v>9917</v>
      </c>
      <c r="U2212" t="s">
        <v>9918</v>
      </c>
      <c r="V2212" t="s">
        <v>136</v>
      </c>
      <c r="W2212" t="s">
        <v>1427</v>
      </c>
      <c r="X2212" t="s">
        <v>538</v>
      </c>
      <c r="Y2212" t="s">
        <v>9919</v>
      </c>
      <c r="Z2212" t="s">
        <v>136</v>
      </c>
      <c r="AA2212" t="s">
        <v>174</v>
      </c>
      <c r="AB2212" t="s">
        <v>171</v>
      </c>
      <c r="AC2212" t="s">
        <v>9920</v>
      </c>
      <c r="AD2212" t="s">
        <v>2082</v>
      </c>
    </row>
    <row r="2213" spans="1:30">
      <c r="A2213" t="s">
        <v>9921</v>
      </c>
      <c r="B2213" t="s">
        <v>9921</v>
      </c>
      <c r="C2213" s="3">
        <v>1.627687</v>
      </c>
      <c r="D2213" s="3">
        <v>67</v>
      </c>
      <c r="E2213" s="3">
        <v>0.518483</v>
      </c>
      <c r="F2213" s="3">
        <v>19</v>
      </c>
      <c r="G2213" s="3">
        <v>1.847571</v>
      </c>
      <c r="H2213" s="3">
        <v>82</v>
      </c>
      <c r="I2213" s="3">
        <v>7.319096</v>
      </c>
      <c r="J2213" s="3">
        <v>327</v>
      </c>
      <c r="K2213" s="3">
        <v>14.517572</v>
      </c>
      <c r="L2213" s="3">
        <v>692</v>
      </c>
      <c r="M2213" s="3">
        <v>7.105288</v>
      </c>
      <c r="N2213">
        <v>306</v>
      </c>
      <c r="O2213">
        <v>0.000129197898014907</v>
      </c>
      <c r="P2213">
        <v>2.23477343345013</v>
      </c>
      <c r="Q2213" t="s">
        <v>157</v>
      </c>
      <c r="R2213" t="s">
        <v>316</v>
      </c>
      <c r="S2213" t="s">
        <v>317</v>
      </c>
      <c r="T2213" t="s">
        <v>9922</v>
      </c>
      <c r="U2213" t="s">
        <v>9923</v>
      </c>
      <c r="V2213" t="s">
        <v>1681</v>
      </c>
      <c r="W2213" t="s">
        <v>316</v>
      </c>
      <c r="X2213" t="s">
        <v>317</v>
      </c>
      <c r="Y2213" t="s">
        <v>9924</v>
      </c>
      <c r="Z2213" t="s">
        <v>9925</v>
      </c>
      <c r="AA2213" t="s">
        <v>3882</v>
      </c>
      <c r="AB2213" t="s">
        <v>317</v>
      </c>
      <c r="AC2213" t="s">
        <v>9926</v>
      </c>
      <c r="AD2213" t="s">
        <v>9927</v>
      </c>
    </row>
    <row r="2214" spans="1:30">
      <c r="A2214" t="s">
        <v>9928</v>
      </c>
      <c r="B2214" t="s">
        <v>9928</v>
      </c>
      <c r="C2214" s="3">
        <v>39.96936</v>
      </c>
      <c r="D2214" s="3">
        <v>1015</v>
      </c>
      <c r="E2214" s="3">
        <v>69.877861</v>
      </c>
      <c r="F2214" s="3">
        <v>1572</v>
      </c>
      <c r="G2214" s="3">
        <v>139.507095</v>
      </c>
      <c r="H2214" s="3">
        <v>3798</v>
      </c>
      <c r="I2214" s="3">
        <v>3.758427</v>
      </c>
      <c r="J2214" s="3">
        <v>104</v>
      </c>
      <c r="K2214" s="3">
        <v>12.575007</v>
      </c>
      <c r="L2214" s="3">
        <v>370</v>
      </c>
      <c r="M2214" s="3">
        <v>10.129707</v>
      </c>
      <c r="N2214">
        <v>269</v>
      </c>
      <c r="O2214" s="16">
        <v>1.66848101376522e-7</v>
      </c>
      <c r="P2214">
        <v>-3.67813132171929</v>
      </c>
      <c r="Q2214" t="s">
        <v>131</v>
      </c>
      <c r="R2214" t="s">
        <v>136</v>
      </c>
      <c r="S2214" t="s">
        <v>136</v>
      </c>
      <c r="T2214" t="s">
        <v>9929</v>
      </c>
      <c r="U2214" t="s">
        <v>9930</v>
      </c>
      <c r="V2214" t="s">
        <v>136</v>
      </c>
      <c r="W2214" t="s">
        <v>534</v>
      </c>
      <c r="X2214" t="s">
        <v>535</v>
      </c>
      <c r="Y2214" t="s">
        <v>9931</v>
      </c>
      <c r="Z2214" t="s">
        <v>136</v>
      </c>
      <c r="AA2214" t="s">
        <v>164</v>
      </c>
      <c r="AB2214" t="s">
        <v>165</v>
      </c>
      <c r="AC2214" t="s">
        <v>9932</v>
      </c>
      <c r="AD2214" t="s">
        <v>9933</v>
      </c>
    </row>
    <row r="2215" spans="1:30">
      <c r="A2215" t="s">
        <v>9934</v>
      </c>
      <c r="B2215" t="s">
        <v>9934</v>
      </c>
      <c r="C2215" s="3">
        <v>1.669806</v>
      </c>
      <c r="D2215" s="3">
        <v>118</v>
      </c>
      <c r="E2215" s="3">
        <v>0.25613</v>
      </c>
      <c r="F2215" s="3">
        <v>16</v>
      </c>
      <c r="G2215" s="3">
        <v>1.678854</v>
      </c>
      <c r="H2215" s="3">
        <v>127</v>
      </c>
      <c r="I2215" s="3">
        <v>36.302197</v>
      </c>
      <c r="J2215" s="3">
        <v>2774</v>
      </c>
      <c r="K2215" s="3">
        <v>34.618423</v>
      </c>
      <c r="L2215" s="3">
        <v>2824</v>
      </c>
      <c r="M2215" s="3">
        <v>9.409309</v>
      </c>
      <c r="N2215">
        <v>692</v>
      </c>
      <c r="O2215" s="16">
        <v>1.21821613070121e-7</v>
      </c>
      <c r="P2215">
        <v>3.74595595264696</v>
      </c>
      <c r="Q2215" t="s">
        <v>157</v>
      </c>
      <c r="R2215" t="s">
        <v>325</v>
      </c>
      <c r="S2215" t="s">
        <v>326</v>
      </c>
      <c r="T2215" t="s">
        <v>9935</v>
      </c>
      <c r="U2215" t="s">
        <v>9936</v>
      </c>
      <c r="V2215" t="s">
        <v>136</v>
      </c>
      <c r="W2215" t="s">
        <v>190</v>
      </c>
      <c r="X2215" t="s">
        <v>191</v>
      </c>
      <c r="Y2215" t="s">
        <v>181</v>
      </c>
      <c r="Z2215" t="s">
        <v>9937</v>
      </c>
      <c r="AA2215" t="s">
        <v>83</v>
      </c>
      <c r="AB2215" t="s">
        <v>191</v>
      </c>
      <c r="AC2215" t="s">
        <v>9938</v>
      </c>
      <c r="AD2215" t="s">
        <v>9939</v>
      </c>
    </row>
    <row r="2216" spans="1:30">
      <c r="A2216" t="s">
        <v>9940</v>
      </c>
      <c r="B2216" t="s">
        <v>9940</v>
      </c>
      <c r="C2216" s="3">
        <v>0.193934</v>
      </c>
      <c r="D2216" s="3">
        <v>14</v>
      </c>
      <c r="E2216" s="3">
        <v>0.158003</v>
      </c>
      <c r="F2216" s="3">
        <v>10</v>
      </c>
      <c r="G2216" s="3">
        <v>0.187061</v>
      </c>
      <c r="H2216" s="3">
        <v>15</v>
      </c>
      <c r="I2216" s="3">
        <v>2.857029</v>
      </c>
      <c r="J2216" s="3">
        <v>221</v>
      </c>
      <c r="K2216" s="3">
        <v>1.208414</v>
      </c>
      <c r="L2216" s="3">
        <v>100</v>
      </c>
      <c r="M2216" s="3">
        <v>1.276392</v>
      </c>
      <c r="N2216">
        <v>95</v>
      </c>
      <c r="O2216">
        <v>0.000164494861251337</v>
      </c>
      <c r="P2216">
        <v>2.46981514125215</v>
      </c>
      <c r="Q2216" t="s">
        <v>157</v>
      </c>
      <c r="R2216" t="s">
        <v>136</v>
      </c>
      <c r="S2216" t="s">
        <v>136</v>
      </c>
      <c r="T2216" t="s">
        <v>136</v>
      </c>
      <c r="U2216" t="s">
        <v>136</v>
      </c>
      <c r="V2216" t="s">
        <v>136</v>
      </c>
      <c r="W2216" t="s">
        <v>136</v>
      </c>
      <c r="X2216" t="s">
        <v>136</v>
      </c>
      <c r="Y2216" t="s">
        <v>9734</v>
      </c>
      <c r="Z2216" t="s">
        <v>136</v>
      </c>
      <c r="AA2216" t="s">
        <v>164</v>
      </c>
      <c r="AB2216" t="s">
        <v>165</v>
      </c>
      <c r="AC2216" t="s">
        <v>9941</v>
      </c>
      <c r="AD2216" t="s">
        <v>136</v>
      </c>
    </row>
    <row r="2217" spans="1:30">
      <c r="A2217" t="s">
        <v>9942</v>
      </c>
      <c r="B2217" t="s">
        <v>9942</v>
      </c>
      <c r="C2217" s="3">
        <v>6.206061</v>
      </c>
      <c r="D2217" s="3">
        <v>215</v>
      </c>
      <c r="E2217" s="3">
        <v>20.577206</v>
      </c>
      <c r="F2217" s="3">
        <v>630</v>
      </c>
      <c r="G2217" s="3">
        <v>3.762716</v>
      </c>
      <c r="H2217" s="3">
        <v>140</v>
      </c>
      <c r="I2217" s="3">
        <v>1.031965</v>
      </c>
      <c r="J2217" s="3">
        <v>39</v>
      </c>
      <c r="K2217" s="3">
        <v>0.555427</v>
      </c>
      <c r="L2217" s="3">
        <v>23</v>
      </c>
      <c r="M2217" s="3">
        <v>2.304461</v>
      </c>
      <c r="N2217">
        <v>84</v>
      </c>
      <c r="O2217">
        <v>0.000163186600908882</v>
      </c>
      <c r="P2217">
        <v>-3.53332579214119</v>
      </c>
      <c r="Q2217" t="s">
        <v>131</v>
      </c>
      <c r="R2217" t="s">
        <v>136</v>
      </c>
      <c r="S2217" t="s">
        <v>136</v>
      </c>
      <c r="T2217" t="s">
        <v>9943</v>
      </c>
      <c r="U2217" t="s">
        <v>136</v>
      </c>
      <c r="V2217" t="s">
        <v>136</v>
      </c>
      <c r="W2217" t="s">
        <v>136</v>
      </c>
      <c r="X2217" t="s">
        <v>136</v>
      </c>
      <c r="Y2217" t="s">
        <v>3187</v>
      </c>
      <c r="Z2217" t="s">
        <v>9944</v>
      </c>
      <c r="AA2217" t="s">
        <v>164</v>
      </c>
      <c r="AB2217" t="s">
        <v>165</v>
      </c>
      <c r="AC2217" t="s">
        <v>9945</v>
      </c>
      <c r="AD2217" t="s">
        <v>9946</v>
      </c>
    </row>
    <row r="2218" spans="1:30">
      <c r="A2218" t="s">
        <v>9947</v>
      </c>
      <c r="B2218" t="s">
        <v>9947</v>
      </c>
      <c r="C2218" s="3">
        <v>1.034969</v>
      </c>
      <c r="D2218" s="3">
        <v>91</v>
      </c>
      <c r="E2218" s="3">
        <v>0.068199</v>
      </c>
      <c r="F2218" s="3">
        <v>6</v>
      </c>
      <c r="G2218" s="3">
        <v>1.196367</v>
      </c>
      <c r="H2218" s="3">
        <v>112</v>
      </c>
      <c r="I2218" s="3">
        <v>5.891204</v>
      </c>
      <c r="J2218" s="3">
        <v>558</v>
      </c>
      <c r="K2218" s="3">
        <v>5.648016</v>
      </c>
      <c r="L2218" s="3">
        <v>571</v>
      </c>
      <c r="M2218" s="3">
        <v>3.302112</v>
      </c>
      <c r="N2218">
        <v>301</v>
      </c>
      <c r="O2218">
        <v>0.00896692602960883</v>
      </c>
      <c r="P2218">
        <v>2.07779225939612</v>
      </c>
      <c r="Q2218" t="s">
        <v>157</v>
      </c>
      <c r="R2218" t="s">
        <v>136</v>
      </c>
      <c r="S2218" t="s">
        <v>136</v>
      </c>
      <c r="T2218" t="s">
        <v>815</v>
      </c>
      <c r="U2218" t="s">
        <v>136</v>
      </c>
      <c r="V2218" t="s">
        <v>136</v>
      </c>
      <c r="W2218" t="s">
        <v>136</v>
      </c>
      <c r="X2218" t="s">
        <v>136</v>
      </c>
      <c r="Y2218" t="s">
        <v>2396</v>
      </c>
      <c r="Z2218" t="s">
        <v>136</v>
      </c>
      <c r="AA2218" t="s">
        <v>164</v>
      </c>
      <c r="AB2218" t="s">
        <v>165</v>
      </c>
      <c r="AC2218" t="s">
        <v>9948</v>
      </c>
      <c r="AD2218" t="s">
        <v>281</v>
      </c>
    </row>
    <row r="2219" spans="1:30">
      <c r="A2219" t="s">
        <v>9949</v>
      </c>
      <c r="B2219" t="s">
        <v>136</v>
      </c>
      <c r="C2219" s="3">
        <v>10.09303</v>
      </c>
      <c r="D2219" s="3">
        <v>95</v>
      </c>
      <c r="E2219" s="3">
        <v>8.888632</v>
      </c>
      <c r="F2219" s="3">
        <v>74</v>
      </c>
      <c r="G2219" s="3">
        <v>5.886096</v>
      </c>
      <c r="H2219" s="3">
        <v>60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>
        <v>0</v>
      </c>
      <c r="O2219" s="16">
        <v>2.92320579362216e-11</v>
      </c>
      <c r="P2219">
        <v>-7.66249109902216</v>
      </c>
      <c r="Q2219" t="s">
        <v>131</v>
      </c>
      <c r="R2219" t="s">
        <v>136</v>
      </c>
      <c r="S2219" t="s">
        <v>136</v>
      </c>
      <c r="T2219" t="s">
        <v>136</v>
      </c>
      <c r="U2219" t="s">
        <v>136</v>
      </c>
      <c r="V2219" t="s">
        <v>136</v>
      </c>
      <c r="W2219" t="s">
        <v>136</v>
      </c>
      <c r="X2219" t="s">
        <v>136</v>
      </c>
      <c r="Y2219" t="s">
        <v>136</v>
      </c>
      <c r="Z2219" t="s">
        <v>136</v>
      </c>
      <c r="AA2219" t="s">
        <v>136</v>
      </c>
      <c r="AB2219" t="s">
        <v>136</v>
      </c>
      <c r="AC2219" t="s">
        <v>136</v>
      </c>
      <c r="AD2219" t="s">
        <v>136</v>
      </c>
    </row>
    <row r="2220" spans="1:30">
      <c r="A2220" t="s">
        <v>9950</v>
      </c>
      <c r="B2220" t="s">
        <v>9950</v>
      </c>
      <c r="C2220" s="3">
        <v>33.619339</v>
      </c>
      <c r="D2220" s="3">
        <v>1709</v>
      </c>
      <c r="E2220" s="3">
        <v>70.357635</v>
      </c>
      <c r="F2220" s="3">
        <v>3167</v>
      </c>
      <c r="G2220" s="3">
        <v>39.855293</v>
      </c>
      <c r="H2220" s="3">
        <v>2172</v>
      </c>
      <c r="I2220" s="3">
        <v>18.076328</v>
      </c>
      <c r="J2220" s="3">
        <v>997</v>
      </c>
      <c r="K2220" s="3">
        <v>8.175736</v>
      </c>
      <c r="L2220" s="3">
        <v>482</v>
      </c>
      <c r="M2220" s="3">
        <v>14.158448</v>
      </c>
      <c r="N2220">
        <v>752</v>
      </c>
      <c r="O2220">
        <v>0.000119123571068109</v>
      </c>
      <c r="P2220">
        <v>-2.57292577123571</v>
      </c>
      <c r="Q2220" t="s">
        <v>131</v>
      </c>
      <c r="R2220" t="s">
        <v>283</v>
      </c>
      <c r="S2220" t="s">
        <v>284</v>
      </c>
      <c r="T2220" t="s">
        <v>6829</v>
      </c>
      <c r="U2220" t="s">
        <v>9951</v>
      </c>
      <c r="V2220" t="s">
        <v>136</v>
      </c>
      <c r="W2220" t="s">
        <v>288</v>
      </c>
      <c r="X2220" t="s">
        <v>289</v>
      </c>
      <c r="Y2220" t="s">
        <v>290</v>
      </c>
      <c r="Z2220" t="s">
        <v>9952</v>
      </c>
      <c r="AA2220" t="s">
        <v>292</v>
      </c>
      <c r="AB2220" t="s">
        <v>293</v>
      </c>
      <c r="AC2220" t="s">
        <v>9953</v>
      </c>
      <c r="AD2220" t="s">
        <v>885</v>
      </c>
    </row>
    <row r="2221" spans="1:30">
      <c r="A2221" t="s">
        <v>9954</v>
      </c>
      <c r="B2221" t="s">
        <v>9954</v>
      </c>
      <c r="C2221" s="3">
        <v>4.233663</v>
      </c>
      <c r="D2221" s="3">
        <v>131</v>
      </c>
      <c r="E2221" s="3">
        <v>16.29505</v>
      </c>
      <c r="F2221" s="3">
        <v>445</v>
      </c>
      <c r="G2221" s="3">
        <v>5.228782</v>
      </c>
      <c r="H2221" s="3">
        <v>173</v>
      </c>
      <c r="I2221" s="3">
        <v>1.635021</v>
      </c>
      <c r="J2221" s="3">
        <v>55</v>
      </c>
      <c r="K2221" s="3">
        <v>1.414808</v>
      </c>
      <c r="L2221" s="3">
        <v>51</v>
      </c>
      <c r="M2221" s="3">
        <v>3.52226</v>
      </c>
      <c r="N2221">
        <v>114</v>
      </c>
      <c r="O2221">
        <v>0.00253094544917672</v>
      </c>
      <c r="P2221">
        <v>-2.66327838325251</v>
      </c>
      <c r="Q2221" t="s">
        <v>131</v>
      </c>
      <c r="R2221" t="s">
        <v>136</v>
      </c>
      <c r="S2221" t="s">
        <v>136</v>
      </c>
      <c r="T2221" t="s">
        <v>136</v>
      </c>
      <c r="U2221" t="s">
        <v>136</v>
      </c>
      <c r="V2221" t="s">
        <v>136</v>
      </c>
      <c r="W2221" t="s">
        <v>136</v>
      </c>
      <c r="X2221" t="s">
        <v>136</v>
      </c>
      <c r="Y2221" t="s">
        <v>9955</v>
      </c>
      <c r="Z2221" t="s">
        <v>136</v>
      </c>
      <c r="AA2221" t="s">
        <v>164</v>
      </c>
      <c r="AB2221" t="s">
        <v>165</v>
      </c>
      <c r="AC2221" t="s">
        <v>9956</v>
      </c>
      <c r="AD2221" t="s">
        <v>136</v>
      </c>
    </row>
    <row r="2222" spans="1:30">
      <c r="A2222" t="s">
        <v>9957</v>
      </c>
      <c r="B2222" t="s">
        <v>9957</v>
      </c>
      <c r="C2222" s="3">
        <v>2.729547</v>
      </c>
      <c r="D2222" s="3">
        <v>104</v>
      </c>
      <c r="E2222" s="3">
        <v>0.690637</v>
      </c>
      <c r="F2222" s="3">
        <v>24</v>
      </c>
      <c r="G2222" s="3">
        <v>2.755695</v>
      </c>
      <c r="H2222" s="3">
        <v>113</v>
      </c>
      <c r="I2222" s="3">
        <v>19.800728</v>
      </c>
      <c r="J2222" s="3">
        <v>817</v>
      </c>
      <c r="K2222" s="3">
        <v>3.4897</v>
      </c>
      <c r="L2222" s="3">
        <v>154</v>
      </c>
      <c r="M2222" s="3">
        <v>42.130497</v>
      </c>
      <c r="N2222">
        <v>1673</v>
      </c>
      <c r="O2222">
        <v>0.00230401472145776</v>
      </c>
      <c r="P2222">
        <v>2.65557841752142</v>
      </c>
      <c r="Q2222" t="s">
        <v>157</v>
      </c>
      <c r="R2222" t="s">
        <v>241</v>
      </c>
      <c r="S2222" t="s">
        <v>242</v>
      </c>
      <c r="T2222" t="s">
        <v>2509</v>
      </c>
      <c r="U2222" t="s">
        <v>9958</v>
      </c>
      <c r="V2222" t="s">
        <v>136</v>
      </c>
      <c r="W2222" t="s">
        <v>241</v>
      </c>
      <c r="X2222" t="s">
        <v>242</v>
      </c>
      <c r="Y2222" t="s">
        <v>2511</v>
      </c>
      <c r="Z2222" t="s">
        <v>9959</v>
      </c>
      <c r="AA2222" t="s">
        <v>248</v>
      </c>
      <c r="AB2222" t="s">
        <v>242</v>
      </c>
      <c r="AC2222" t="s">
        <v>9960</v>
      </c>
      <c r="AD2222" t="s">
        <v>792</v>
      </c>
    </row>
    <row r="2223" spans="1:30">
      <c r="A2223" t="s">
        <v>9961</v>
      </c>
      <c r="B2223" t="s">
        <v>9961</v>
      </c>
      <c r="C2223" s="3">
        <v>5.410892</v>
      </c>
      <c r="D2223" s="3">
        <v>238</v>
      </c>
      <c r="E2223" s="3">
        <v>0.912229</v>
      </c>
      <c r="F2223" s="3">
        <v>36</v>
      </c>
      <c r="G2223" s="3">
        <v>6.202197</v>
      </c>
      <c r="H2223" s="3">
        <v>293</v>
      </c>
      <c r="I2223" s="3">
        <v>22.079081</v>
      </c>
      <c r="J2223" s="3">
        <v>1053</v>
      </c>
      <c r="K2223" s="3">
        <v>81.624474</v>
      </c>
      <c r="L2223" s="3">
        <v>4157</v>
      </c>
      <c r="M2223" s="3">
        <v>10.453518</v>
      </c>
      <c r="N2223">
        <v>480</v>
      </c>
      <c r="O2223">
        <v>0.00420754430983295</v>
      </c>
      <c r="P2223">
        <v>2.49875432373362</v>
      </c>
      <c r="Q2223" t="s">
        <v>157</v>
      </c>
      <c r="R2223" t="s">
        <v>186</v>
      </c>
      <c r="S2223" t="s">
        <v>187</v>
      </c>
      <c r="T2223" t="s">
        <v>9962</v>
      </c>
      <c r="U2223" t="s">
        <v>9963</v>
      </c>
      <c r="V2223" t="s">
        <v>439</v>
      </c>
      <c r="W2223" t="s">
        <v>186</v>
      </c>
      <c r="X2223" t="s">
        <v>187</v>
      </c>
      <c r="Y2223" t="s">
        <v>9964</v>
      </c>
      <c r="Z2223" t="s">
        <v>9965</v>
      </c>
      <c r="AA2223" t="s">
        <v>209</v>
      </c>
      <c r="AB2223" t="s">
        <v>187</v>
      </c>
      <c r="AC2223" t="s">
        <v>9966</v>
      </c>
      <c r="AD2223" t="s">
        <v>9967</v>
      </c>
    </row>
    <row r="2224" spans="1:30">
      <c r="A2224" t="s">
        <v>9968</v>
      </c>
      <c r="B2224" t="s">
        <v>9968</v>
      </c>
      <c r="C2224" s="3">
        <v>9.909365</v>
      </c>
      <c r="D2224" s="3">
        <v>547</v>
      </c>
      <c r="E2224" s="3">
        <v>16.061161</v>
      </c>
      <c r="F2224" s="3">
        <v>785</v>
      </c>
      <c r="G2224" s="3">
        <v>30.662804</v>
      </c>
      <c r="H2224" s="3">
        <v>1812</v>
      </c>
      <c r="I2224" s="3">
        <v>0.244469</v>
      </c>
      <c r="J2224" s="3">
        <v>15</v>
      </c>
      <c r="K2224" s="3">
        <v>0.485238</v>
      </c>
      <c r="L2224" s="3">
        <v>31</v>
      </c>
      <c r="M2224" s="3">
        <v>0.129751</v>
      </c>
      <c r="N2224">
        <v>8</v>
      </c>
      <c r="O2224" s="16">
        <v>1.25201990853505e-21</v>
      </c>
      <c r="P2224">
        <v>-6.33481015536495</v>
      </c>
      <c r="Q2224" t="s">
        <v>131</v>
      </c>
      <c r="R2224" t="s">
        <v>241</v>
      </c>
      <c r="S2224" t="s">
        <v>242</v>
      </c>
      <c r="T2224" t="s">
        <v>9969</v>
      </c>
      <c r="U2224" t="s">
        <v>9970</v>
      </c>
      <c r="V2224" t="s">
        <v>2122</v>
      </c>
      <c r="W2224" t="s">
        <v>136</v>
      </c>
      <c r="X2224" t="s">
        <v>136</v>
      </c>
      <c r="Y2224" t="s">
        <v>2991</v>
      </c>
      <c r="Z2224" t="s">
        <v>9971</v>
      </c>
      <c r="AA2224" t="s">
        <v>248</v>
      </c>
      <c r="AB2224" t="s">
        <v>242</v>
      </c>
      <c r="AC2224" t="s">
        <v>9972</v>
      </c>
      <c r="AD2224" t="s">
        <v>877</v>
      </c>
    </row>
    <row r="2225" spans="1:30">
      <c r="A2225" t="s">
        <v>9973</v>
      </c>
      <c r="B2225" t="s">
        <v>9973</v>
      </c>
      <c r="C2225" s="3">
        <v>4.840281</v>
      </c>
      <c r="D2225" s="3">
        <v>135</v>
      </c>
      <c r="E2225" s="3">
        <v>10.728264</v>
      </c>
      <c r="F2225" s="3">
        <v>265</v>
      </c>
      <c r="G2225" s="3">
        <v>1.47681</v>
      </c>
      <c r="H2225" s="3">
        <v>45</v>
      </c>
      <c r="I2225" s="3">
        <v>1.135902</v>
      </c>
      <c r="J2225" s="3">
        <v>35</v>
      </c>
      <c r="K2225" s="3">
        <v>1.218568</v>
      </c>
      <c r="L2225" s="3">
        <v>40</v>
      </c>
      <c r="M2225" s="3">
        <v>1.268421</v>
      </c>
      <c r="N2225">
        <v>37</v>
      </c>
      <c r="O2225">
        <v>0.0013366359574871</v>
      </c>
      <c r="P2225">
        <v>-2.88392585779597</v>
      </c>
      <c r="Q2225" t="s">
        <v>131</v>
      </c>
      <c r="R2225" t="s">
        <v>136</v>
      </c>
      <c r="S2225" t="s">
        <v>136</v>
      </c>
      <c r="T2225" t="s">
        <v>136</v>
      </c>
      <c r="U2225" t="s">
        <v>136</v>
      </c>
      <c r="V2225" t="s">
        <v>136</v>
      </c>
      <c r="W2225" t="s">
        <v>136</v>
      </c>
      <c r="X2225" t="s">
        <v>136</v>
      </c>
      <c r="Y2225" t="s">
        <v>9974</v>
      </c>
      <c r="Z2225" t="s">
        <v>136</v>
      </c>
      <c r="AA2225" t="s">
        <v>164</v>
      </c>
      <c r="AB2225" t="s">
        <v>165</v>
      </c>
      <c r="AC2225" t="s">
        <v>9975</v>
      </c>
      <c r="AD2225" t="s">
        <v>136</v>
      </c>
    </row>
    <row r="2226" spans="1:30">
      <c r="A2226" t="s">
        <v>9976</v>
      </c>
      <c r="B2226" t="s">
        <v>9976</v>
      </c>
      <c r="C2226" s="3">
        <v>28.593035</v>
      </c>
      <c r="D2226" s="3">
        <v>1990</v>
      </c>
      <c r="E2226" s="3">
        <v>23.959387</v>
      </c>
      <c r="F2226" s="3">
        <v>1477</v>
      </c>
      <c r="G2226" s="3">
        <v>23.493557</v>
      </c>
      <c r="H2226" s="3">
        <v>1753</v>
      </c>
      <c r="I2226" s="3">
        <v>8.245824</v>
      </c>
      <c r="J2226" s="3">
        <v>623</v>
      </c>
      <c r="K2226" s="3">
        <v>4.193711</v>
      </c>
      <c r="L2226" s="3">
        <v>338</v>
      </c>
      <c r="M2226" s="3">
        <v>7.595599</v>
      </c>
      <c r="N2226">
        <v>552</v>
      </c>
      <c r="O2226" s="16">
        <v>3.21767087036773e-8</v>
      </c>
      <c r="P2226">
        <v>-2.57131126699637</v>
      </c>
      <c r="Q2226" t="s">
        <v>131</v>
      </c>
      <c r="R2226" t="s">
        <v>366</v>
      </c>
      <c r="S2226" t="s">
        <v>367</v>
      </c>
      <c r="T2226" t="s">
        <v>368</v>
      </c>
      <c r="U2226" t="s">
        <v>9977</v>
      </c>
      <c r="V2226" t="s">
        <v>370</v>
      </c>
      <c r="W2226" t="s">
        <v>371</v>
      </c>
      <c r="X2226" t="s">
        <v>293</v>
      </c>
      <c r="Y2226" t="s">
        <v>372</v>
      </c>
      <c r="Z2226" t="s">
        <v>9978</v>
      </c>
      <c r="AA2226" t="s">
        <v>374</v>
      </c>
      <c r="AB2226" t="s">
        <v>367</v>
      </c>
      <c r="AC2226" t="s">
        <v>9979</v>
      </c>
      <c r="AD2226" t="s">
        <v>376</v>
      </c>
    </row>
    <row r="2227" spans="1:30">
      <c r="A2227" t="s">
        <v>9980</v>
      </c>
      <c r="B2227" t="s">
        <v>9980</v>
      </c>
      <c r="C2227" s="3">
        <v>0.163918</v>
      </c>
      <c r="D2227" s="3">
        <v>13</v>
      </c>
      <c r="E2227" s="3">
        <v>0</v>
      </c>
      <c r="F2227" s="3">
        <v>0</v>
      </c>
      <c r="G2227" s="3">
        <v>0.103448</v>
      </c>
      <c r="H2227" s="3">
        <v>9</v>
      </c>
      <c r="I2227" s="3">
        <v>4.323594</v>
      </c>
      <c r="J2227" s="3">
        <v>370</v>
      </c>
      <c r="K2227" s="3">
        <v>12.325924</v>
      </c>
      <c r="L2227" s="3">
        <v>1125</v>
      </c>
      <c r="M2227" s="3">
        <v>2.404864</v>
      </c>
      <c r="N2227">
        <v>198</v>
      </c>
      <c r="O2227" s="16">
        <v>7.84406293206117e-9</v>
      </c>
      <c r="P2227">
        <v>5.13001853564086</v>
      </c>
      <c r="Q2227" t="s">
        <v>157</v>
      </c>
      <c r="R2227" t="s">
        <v>136</v>
      </c>
      <c r="S2227" t="s">
        <v>136</v>
      </c>
      <c r="T2227" t="s">
        <v>136</v>
      </c>
      <c r="U2227" t="s">
        <v>136</v>
      </c>
      <c r="V2227" t="s">
        <v>136</v>
      </c>
      <c r="W2227" t="s">
        <v>136</v>
      </c>
      <c r="X2227" t="s">
        <v>136</v>
      </c>
      <c r="Y2227" t="s">
        <v>136</v>
      </c>
      <c r="Z2227" t="s">
        <v>136</v>
      </c>
      <c r="AA2227" t="s">
        <v>164</v>
      </c>
      <c r="AB2227" t="s">
        <v>165</v>
      </c>
      <c r="AC2227" t="s">
        <v>9981</v>
      </c>
      <c r="AD2227" t="s">
        <v>136</v>
      </c>
    </row>
    <row r="2228" spans="1:30">
      <c r="A2228" t="s">
        <v>9982</v>
      </c>
      <c r="B2228" t="s">
        <v>9982</v>
      </c>
      <c r="C2228" s="3">
        <v>0.520484</v>
      </c>
      <c r="D2228" s="3">
        <v>49</v>
      </c>
      <c r="E2228" s="3">
        <v>0.088559</v>
      </c>
      <c r="F2228" s="3">
        <v>8</v>
      </c>
      <c r="G2228" s="3">
        <v>0.258346</v>
      </c>
      <c r="H2228" s="3">
        <v>26</v>
      </c>
      <c r="I2228" s="3">
        <v>3.176863</v>
      </c>
      <c r="J2228" s="3">
        <v>322</v>
      </c>
      <c r="K2228" s="3">
        <v>4.06605</v>
      </c>
      <c r="L2228" s="3">
        <v>440</v>
      </c>
      <c r="M2228" s="3">
        <v>0.818113</v>
      </c>
      <c r="N2228">
        <v>80</v>
      </c>
      <c r="O2228">
        <v>0.00152852584242544</v>
      </c>
      <c r="P2228">
        <v>2.49498169674908</v>
      </c>
      <c r="Q2228" t="s">
        <v>157</v>
      </c>
      <c r="R2228" t="s">
        <v>136</v>
      </c>
      <c r="S2228" t="s">
        <v>136</v>
      </c>
      <c r="T2228" t="s">
        <v>136</v>
      </c>
      <c r="U2228" t="s">
        <v>136</v>
      </c>
      <c r="V2228" t="s">
        <v>136</v>
      </c>
      <c r="W2228" t="s">
        <v>136</v>
      </c>
      <c r="X2228" t="s">
        <v>136</v>
      </c>
      <c r="Y2228" t="s">
        <v>136</v>
      </c>
      <c r="Z2228" t="s">
        <v>136</v>
      </c>
      <c r="AA2228" t="s">
        <v>164</v>
      </c>
      <c r="AB2228" t="s">
        <v>165</v>
      </c>
      <c r="AC2228" t="s">
        <v>9983</v>
      </c>
      <c r="AD2228" t="s">
        <v>136</v>
      </c>
    </row>
    <row r="2229" spans="1:30">
      <c r="A2229" t="s">
        <v>9984</v>
      </c>
      <c r="B2229" t="s">
        <v>136</v>
      </c>
      <c r="C2229" s="3">
        <v>0</v>
      </c>
      <c r="D2229" s="3">
        <v>0</v>
      </c>
      <c r="E2229" s="3">
        <v>0</v>
      </c>
      <c r="F2229" s="3">
        <v>0</v>
      </c>
      <c r="G2229" s="3">
        <v>0.084531</v>
      </c>
      <c r="H2229" s="3">
        <v>4</v>
      </c>
      <c r="I2229" s="3">
        <v>3.189833</v>
      </c>
      <c r="J2229" s="3">
        <v>119</v>
      </c>
      <c r="K2229" s="3">
        <v>4.815404</v>
      </c>
      <c r="L2229" s="3">
        <v>192</v>
      </c>
      <c r="M2229" s="3">
        <v>2.436829</v>
      </c>
      <c r="N2229">
        <v>88</v>
      </c>
      <c r="O2229" s="16">
        <v>6.35329013242539e-8</v>
      </c>
      <c r="P2229">
        <v>5.20955547267503</v>
      </c>
      <c r="Q2229" t="s">
        <v>157</v>
      </c>
      <c r="R2229" t="s">
        <v>136</v>
      </c>
      <c r="S2229" t="s">
        <v>136</v>
      </c>
      <c r="T2229" t="s">
        <v>136</v>
      </c>
      <c r="U2229" t="s">
        <v>136</v>
      </c>
      <c r="V2229" t="s">
        <v>136</v>
      </c>
      <c r="W2229" t="s">
        <v>136</v>
      </c>
      <c r="X2229" t="s">
        <v>136</v>
      </c>
      <c r="Y2229" t="s">
        <v>136</v>
      </c>
      <c r="Z2229" t="s">
        <v>136</v>
      </c>
      <c r="AA2229" t="s">
        <v>136</v>
      </c>
      <c r="AB2229" t="s">
        <v>136</v>
      </c>
      <c r="AC2229" t="s">
        <v>136</v>
      </c>
      <c r="AD2229" t="s">
        <v>136</v>
      </c>
    </row>
    <row r="2230" spans="1:30">
      <c r="A2230" t="s">
        <v>9985</v>
      </c>
      <c r="B2230" t="s">
        <v>9985</v>
      </c>
      <c r="C2230" s="3">
        <v>25.13484</v>
      </c>
      <c r="D2230" s="3">
        <v>225</v>
      </c>
      <c r="E2230" s="3">
        <v>51.48481</v>
      </c>
      <c r="F2230" s="3">
        <v>408</v>
      </c>
      <c r="G2230" s="3">
        <v>9.855233</v>
      </c>
      <c r="H2230" s="3">
        <v>95</v>
      </c>
      <c r="I2230" s="3">
        <v>3.982655</v>
      </c>
      <c r="J2230" s="3">
        <v>39</v>
      </c>
      <c r="K2230" s="3">
        <v>2.48364</v>
      </c>
      <c r="L2230" s="3">
        <v>26</v>
      </c>
      <c r="M2230" s="3">
        <v>7.720643</v>
      </c>
      <c r="N2230">
        <v>73</v>
      </c>
      <c r="O2230">
        <v>0.000291606564835374</v>
      </c>
      <c r="P2230">
        <v>-3.19958412806732</v>
      </c>
      <c r="Q2230" t="s">
        <v>131</v>
      </c>
      <c r="R2230" t="s">
        <v>136</v>
      </c>
      <c r="S2230" t="s">
        <v>136</v>
      </c>
      <c r="T2230" t="s">
        <v>168</v>
      </c>
      <c r="U2230" t="s">
        <v>136</v>
      </c>
      <c r="V2230" t="s">
        <v>136</v>
      </c>
      <c r="W2230" t="s">
        <v>136</v>
      </c>
      <c r="X2230" t="s">
        <v>136</v>
      </c>
      <c r="Y2230" t="s">
        <v>136</v>
      </c>
      <c r="Z2230" t="s">
        <v>136</v>
      </c>
      <c r="AA2230" t="s">
        <v>164</v>
      </c>
      <c r="AB2230" t="s">
        <v>165</v>
      </c>
      <c r="AC2230" t="s">
        <v>9986</v>
      </c>
      <c r="AD2230" t="s">
        <v>176</v>
      </c>
    </row>
    <row r="2231" spans="1:30">
      <c r="A2231" t="s">
        <v>9987</v>
      </c>
      <c r="B2231" t="s">
        <v>9987</v>
      </c>
      <c r="C2231" s="3">
        <v>16.105219</v>
      </c>
      <c r="D2231" s="3">
        <v>657</v>
      </c>
      <c r="E2231" s="3">
        <v>5.186058</v>
      </c>
      <c r="F2231" s="3">
        <v>188</v>
      </c>
      <c r="G2231" s="3">
        <v>14.322024</v>
      </c>
      <c r="H2231" s="3">
        <v>626</v>
      </c>
      <c r="I2231" s="3">
        <v>2.367303</v>
      </c>
      <c r="J2231" s="3">
        <v>105</v>
      </c>
      <c r="K2231" s="3">
        <v>1.847553</v>
      </c>
      <c r="L2231" s="3">
        <v>88</v>
      </c>
      <c r="M2231" s="3">
        <v>3.031301</v>
      </c>
      <c r="N2231">
        <v>130</v>
      </c>
      <c r="O2231" s="16">
        <v>9.74547436258075e-10</v>
      </c>
      <c r="P2231">
        <v>-2.76267304006898</v>
      </c>
      <c r="Q2231" t="s">
        <v>131</v>
      </c>
      <c r="R2231" t="s">
        <v>136</v>
      </c>
      <c r="S2231" t="s">
        <v>136</v>
      </c>
      <c r="T2231" t="s">
        <v>625</v>
      </c>
      <c r="U2231" t="s">
        <v>9988</v>
      </c>
      <c r="V2231" t="s">
        <v>136</v>
      </c>
      <c r="W2231" t="s">
        <v>190</v>
      </c>
      <c r="X2231" t="s">
        <v>191</v>
      </c>
      <c r="Y2231" t="s">
        <v>4487</v>
      </c>
      <c r="Z2231" t="s">
        <v>9989</v>
      </c>
      <c r="AA2231" t="s">
        <v>631</v>
      </c>
      <c r="AB2231" t="s">
        <v>632</v>
      </c>
      <c r="AC2231" t="s">
        <v>9990</v>
      </c>
      <c r="AD2231" t="s">
        <v>281</v>
      </c>
    </row>
    <row r="2232" spans="1:30">
      <c r="A2232" t="s">
        <v>9991</v>
      </c>
      <c r="B2232" t="s">
        <v>9991</v>
      </c>
      <c r="C2232" s="3">
        <v>0.605117</v>
      </c>
      <c r="D2232" s="3">
        <v>27</v>
      </c>
      <c r="E2232" s="3">
        <v>0.145987</v>
      </c>
      <c r="F2232" s="3">
        <v>6</v>
      </c>
      <c r="G2232" s="3">
        <v>0.631796</v>
      </c>
      <c r="H2232" s="3">
        <v>30</v>
      </c>
      <c r="I2232" s="3">
        <v>6.058619</v>
      </c>
      <c r="J2232" s="3">
        <v>288</v>
      </c>
      <c r="K2232" s="3">
        <v>2.881541</v>
      </c>
      <c r="L2232" s="3">
        <v>146</v>
      </c>
      <c r="M2232" s="3">
        <v>1.101549</v>
      </c>
      <c r="N2232">
        <v>51</v>
      </c>
      <c r="O2232">
        <v>0.00963296743008795</v>
      </c>
      <c r="P2232">
        <v>2.10253353344868</v>
      </c>
      <c r="Q2232" t="s">
        <v>157</v>
      </c>
      <c r="R2232" t="s">
        <v>2118</v>
      </c>
      <c r="S2232" t="s">
        <v>2119</v>
      </c>
      <c r="T2232" t="s">
        <v>3557</v>
      </c>
      <c r="U2232" t="s">
        <v>9992</v>
      </c>
      <c r="V2232" t="s">
        <v>2122</v>
      </c>
      <c r="W2232" t="s">
        <v>136</v>
      </c>
      <c r="X2232" t="s">
        <v>136</v>
      </c>
      <c r="Y2232" t="s">
        <v>2123</v>
      </c>
      <c r="Z2232" t="s">
        <v>9993</v>
      </c>
      <c r="AA2232" t="s">
        <v>248</v>
      </c>
      <c r="AB2232" t="s">
        <v>242</v>
      </c>
      <c r="AC2232" t="s">
        <v>9994</v>
      </c>
      <c r="AD2232" t="s">
        <v>3561</v>
      </c>
    </row>
    <row r="2233" spans="1:30">
      <c r="A2233" t="s">
        <v>9995</v>
      </c>
      <c r="B2233" t="s">
        <v>136</v>
      </c>
      <c r="C2233" s="3">
        <v>5.101871</v>
      </c>
      <c r="D2233" s="3">
        <v>76</v>
      </c>
      <c r="E2233" s="3">
        <v>4.823224</v>
      </c>
      <c r="F2233" s="3">
        <v>64</v>
      </c>
      <c r="G2233" s="3">
        <v>6.056633</v>
      </c>
      <c r="H2233" s="3">
        <v>97</v>
      </c>
      <c r="I2233" s="3">
        <v>0</v>
      </c>
      <c r="J2233" s="3">
        <v>0</v>
      </c>
      <c r="K2233" s="3">
        <v>0</v>
      </c>
      <c r="L2233" s="3">
        <v>0</v>
      </c>
      <c r="M2233" s="3">
        <v>0.718091</v>
      </c>
      <c r="N2233">
        <v>12</v>
      </c>
      <c r="O2233">
        <v>0.000848099013377731</v>
      </c>
      <c r="P2233">
        <v>-4.056734959386</v>
      </c>
      <c r="Q2233" t="s">
        <v>131</v>
      </c>
      <c r="R2233" t="s">
        <v>136</v>
      </c>
      <c r="S2233" t="s">
        <v>136</v>
      </c>
      <c r="T2233" t="s">
        <v>9996</v>
      </c>
      <c r="U2233" t="s">
        <v>136</v>
      </c>
      <c r="V2233" t="s">
        <v>136</v>
      </c>
      <c r="W2233" t="s">
        <v>136</v>
      </c>
      <c r="X2233" t="s">
        <v>136</v>
      </c>
      <c r="Y2233" t="s">
        <v>9997</v>
      </c>
      <c r="Z2233" t="s">
        <v>136</v>
      </c>
      <c r="AA2233" t="s">
        <v>164</v>
      </c>
      <c r="AB2233" t="s">
        <v>165</v>
      </c>
      <c r="AC2233" t="s">
        <v>9998</v>
      </c>
      <c r="AD2233" t="s">
        <v>2758</v>
      </c>
    </row>
    <row r="2234" spans="1:30">
      <c r="A2234" t="s">
        <v>9999</v>
      </c>
      <c r="B2234" t="s">
        <v>9999</v>
      </c>
      <c r="C2234" s="3">
        <v>0</v>
      </c>
      <c r="D2234" s="3">
        <v>0</v>
      </c>
      <c r="E2234" s="3">
        <v>0.095981</v>
      </c>
      <c r="F2234" s="3">
        <v>7</v>
      </c>
      <c r="G2234" s="3">
        <v>0.288998</v>
      </c>
      <c r="H2234" s="3">
        <v>22</v>
      </c>
      <c r="I2234" s="3">
        <v>4.187796</v>
      </c>
      <c r="J2234" s="3">
        <v>321</v>
      </c>
      <c r="K2234" s="3">
        <v>2.908367</v>
      </c>
      <c r="L2234" s="3">
        <v>238</v>
      </c>
      <c r="M2234" s="3">
        <v>2.729369</v>
      </c>
      <c r="N2234">
        <v>202</v>
      </c>
      <c r="O2234">
        <v>0.000443867816552406</v>
      </c>
      <c r="P2234">
        <v>3.45617082475512</v>
      </c>
      <c r="Q2234" t="s">
        <v>157</v>
      </c>
      <c r="R2234" t="s">
        <v>1427</v>
      </c>
      <c r="S2234" t="s">
        <v>538</v>
      </c>
      <c r="T2234" t="s">
        <v>7574</v>
      </c>
      <c r="U2234" t="s">
        <v>10000</v>
      </c>
      <c r="V2234" t="s">
        <v>3292</v>
      </c>
      <c r="W2234" t="s">
        <v>1427</v>
      </c>
      <c r="X2234" t="s">
        <v>538</v>
      </c>
      <c r="Y2234" t="s">
        <v>1430</v>
      </c>
      <c r="Z2234" t="s">
        <v>7576</v>
      </c>
      <c r="AA2234" t="s">
        <v>43</v>
      </c>
      <c r="AB2234" t="s">
        <v>538</v>
      </c>
      <c r="AC2234" t="s">
        <v>7577</v>
      </c>
      <c r="AD2234" t="s">
        <v>7578</v>
      </c>
    </row>
    <row r="2235" spans="1:30">
      <c r="A2235" t="s">
        <v>10001</v>
      </c>
      <c r="B2235" t="s">
        <v>10001</v>
      </c>
      <c r="C2235" s="3">
        <v>0.915653</v>
      </c>
      <c r="D2235" s="3">
        <v>54</v>
      </c>
      <c r="E2235" s="3">
        <v>0.110061</v>
      </c>
      <c r="F2235" s="3">
        <v>6</v>
      </c>
      <c r="G2235" s="3">
        <v>0.629885</v>
      </c>
      <c r="H2235" s="3">
        <v>40</v>
      </c>
      <c r="I2235" s="3">
        <v>3.997462</v>
      </c>
      <c r="J2235" s="3">
        <v>252</v>
      </c>
      <c r="K2235" s="3">
        <v>9.646446</v>
      </c>
      <c r="L2235" s="3">
        <v>650</v>
      </c>
      <c r="M2235" s="3">
        <v>1.893216</v>
      </c>
      <c r="N2235">
        <v>115</v>
      </c>
      <c r="O2235">
        <v>0.00234771087387491</v>
      </c>
      <c r="P2235">
        <v>2.53230642165205</v>
      </c>
      <c r="Q2235" t="s">
        <v>157</v>
      </c>
      <c r="R2235" t="s">
        <v>136</v>
      </c>
      <c r="S2235" t="s">
        <v>136</v>
      </c>
      <c r="T2235" t="s">
        <v>10002</v>
      </c>
      <c r="U2235" t="s">
        <v>10003</v>
      </c>
      <c r="V2235" t="s">
        <v>1167</v>
      </c>
      <c r="W2235" t="s">
        <v>594</v>
      </c>
      <c r="X2235" t="s">
        <v>165</v>
      </c>
      <c r="Y2235" t="s">
        <v>1168</v>
      </c>
      <c r="Z2235" t="s">
        <v>7176</v>
      </c>
      <c r="AA2235" t="s">
        <v>164</v>
      </c>
      <c r="AB2235" t="s">
        <v>165</v>
      </c>
      <c r="AC2235" t="s">
        <v>10004</v>
      </c>
      <c r="AD2235" t="s">
        <v>10005</v>
      </c>
    </row>
    <row r="2236" spans="1:30">
      <c r="A2236" t="s">
        <v>10006</v>
      </c>
      <c r="B2236" t="s">
        <v>10006</v>
      </c>
      <c r="C2236" s="3">
        <v>1.322413</v>
      </c>
      <c r="D2236" s="3">
        <v>54</v>
      </c>
      <c r="E2236" s="3">
        <v>0.359255</v>
      </c>
      <c r="F2236" s="3">
        <v>13</v>
      </c>
      <c r="G2236" s="3">
        <v>0.504015</v>
      </c>
      <c r="H2236" s="3">
        <v>22</v>
      </c>
      <c r="I2236" s="3">
        <v>7.871718</v>
      </c>
      <c r="J2236" s="3">
        <v>344</v>
      </c>
      <c r="K2236" s="3">
        <v>5.559791</v>
      </c>
      <c r="L2236" s="3">
        <v>259</v>
      </c>
      <c r="M2236" s="3">
        <v>5.235635</v>
      </c>
      <c r="N2236">
        <v>220</v>
      </c>
      <c r="O2236" s="16">
        <v>1.71552493495351e-5</v>
      </c>
      <c r="P2236">
        <v>2.42012185945103</v>
      </c>
      <c r="Q2236" t="s">
        <v>157</v>
      </c>
      <c r="R2236" t="s">
        <v>136</v>
      </c>
      <c r="S2236" t="s">
        <v>136</v>
      </c>
      <c r="T2236" t="s">
        <v>437</v>
      </c>
      <c r="U2236" t="s">
        <v>10007</v>
      </c>
      <c r="V2236" t="s">
        <v>439</v>
      </c>
      <c r="W2236" t="s">
        <v>186</v>
      </c>
      <c r="X2236" t="s">
        <v>187</v>
      </c>
      <c r="Y2236" t="s">
        <v>10008</v>
      </c>
      <c r="Z2236" t="s">
        <v>10009</v>
      </c>
      <c r="AA2236" t="s">
        <v>209</v>
      </c>
      <c r="AB2236" t="s">
        <v>187</v>
      </c>
      <c r="AC2236" t="s">
        <v>10010</v>
      </c>
      <c r="AD2236" t="s">
        <v>443</v>
      </c>
    </row>
    <row r="2237" spans="1:30">
      <c r="A2237" t="s">
        <v>10011</v>
      </c>
      <c r="B2237" t="s">
        <v>10011</v>
      </c>
      <c r="C2237" s="3">
        <v>2.201018</v>
      </c>
      <c r="D2237" s="3">
        <v>68</v>
      </c>
      <c r="E2237" s="3">
        <v>0.577122</v>
      </c>
      <c r="F2237" s="3">
        <v>16</v>
      </c>
      <c r="G2237" s="3">
        <v>2.439648</v>
      </c>
      <c r="H2237" s="3">
        <v>80</v>
      </c>
      <c r="I2237" s="3">
        <v>8.863706</v>
      </c>
      <c r="J2237" s="3">
        <v>294</v>
      </c>
      <c r="K2237" s="3">
        <v>17.497978</v>
      </c>
      <c r="L2237" s="3">
        <v>620</v>
      </c>
      <c r="M2237" s="3">
        <v>6.757661</v>
      </c>
      <c r="N2237">
        <v>216</v>
      </c>
      <c r="O2237">
        <v>0.00158084487826953</v>
      </c>
      <c r="P2237">
        <v>2.04376013468174</v>
      </c>
      <c r="Q2237" t="s">
        <v>157</v>
      </c>
      <c r="R2237" t="s">
        <v>186</v>
      </c>
      <c r="S2237" t="s">
        <v>187</v>
      </c>
      <c r="T2237" t="s">
        <v>437</v>
      </c>
      <c r="U2237" t="s">
        <v>6129</v>
      </c>
      <c r="V2237" t="s">
        <v>439</v>
      </c>
      <c r="W2237" t="s">
        <v>186</v>
      </c>
      <c r="X2237" t="s">
        <v>187</v>
      </c>
      <c r="Y2237" t="s">
        <v>6130</v>
      </c>
      <c r="Z2237" t="s">
        <v>6131</v>
      </c>
      <c r="AA2237" t="s">
        <v>209</v>
      </c>
      <c r="AB2237" t="s">
        <v>187</v>
      </c>
      <c r="AC2237" t="s">
        <v>313</v>
      </c>
      <c r="AD2237" t="s">
        <v>443</v>
      </c>
    </row>
    <row r="2238" spans="1:30">
      <c r="A2238" t="s">
        <v>10012</v>
      </c>
      <c r="B2238" t="s">
        <v>10012</v>
      </c>
      <c r="C2238" s="3">
        <v>2.904387</v>
      </c>
      <c r="D2238" s="3">
        <v>81</v>
      </c>
      <c r="E2238" s="3">
        <v>1.386865</v>
      </c>
      <c r="F2238" s="3">
        <v>35</v>
      </c>
      <c r="G2238" s="3">
        <v>2.79955</v>
      </c>
      <c r="H2238" s="3">
        <v>84</v>
      </c>
      <c r="I2238" s="3">
        <v>0.076411</v>
      </c>
      <c r="J2238" s="3">
        <v>3</v>
      </c>
      <c r="K2238" s="3">
        <v>0</v>
      </c>
      <c r="L2238" s="3">
        <v>0</v>
      </c>
      <c r="M2238" s="3">
        <v>0.103282</v>
      </c>
      <c r="N2238">
        <v>4</v>
      </c>
      <c r="O2238" s="16">
        <v>1.07312614442462e-9</v>
      </c>
      <c r="P2238">
        <v>-5.05338790155749</v>
      </c>
      <c r="Q2238" t="s">
        <v>131</v>
      </c>
      <c r="R2238" t="s">
        <v>136</v>
      </c>
      <c r="S2238" t="s">
        <v>136</v>
      </c>
      <c r="T2238" t="s">
        <v>136</v>
      </c>
      <c r="U2238" t="s">
        <v>136</v>
      </c>
      <c r="V2238" t="s">
        <v>136</v>
      </c>
      <c r="W2238" t="s">
        <v>136</v>
      </c>
      <c r="X2238" t="s">
        <v>136</v>
      </c>
      <c r="Y2238" t="s">
        <v>136</v>
      </c>
      <c r="Z2238" t="s">
        <v>136</v>
      </c>
      <c r="AA2238" t="s">
        <v>164</v>
      </c>
      <c r="AB2238" t="s">
        <v>165</v>
      </c>
      <c r="AC2238" t="s">
        <v>10013</v>
      </c>
      <c r="AD2238" t="s">
        <v>136</v>
      </c>
    </row>
    <row r="2239" spans="1:30">
      <c r="A2239" t="s">
        <v>10014</v>
      </c>
      <c r="B2239" t="s">
        <v>10014</v>
      </c>
      <c r="C2239" s="3">
        <v>0.480643</v>
      </c>
      <c r="D2239" s="3">
        <v>25</v>
      </c>
      <c r="E2239" s="3">
        <v>0</v>
      </c>
      <c r="F2239" s="3">
        <v>0</v>
      </c>
      <c r="G2239" s="3">
        <v>0.359694</v>
      </c>
      <c r="H2239" s="3">
        <v>20</v>
      </c>
      <c r="I2239" s="3">
        <v>3.909521</v>
      </c>
      <c r="J2239" s="3">
        <v>217</v>
      </c>
      <c r="K2239" s="3">
        <v>2.912678</v>
      </c>
      <c r="L2239" s="3">
        <v>173</v>
      </c>
      <c r="M2239" s="3">
        <v>1.683479</v>
      </c>
      <c r="N2239">
        <v>90</v>
      </c>
      <c r="O2239">
        <v>0.00630422178463439</v>
      </c>
      <c r="P2239">
        <v>2.58961425244694</v>
      </c>
      <c r="Q2239" t="s">
        <v>157</v>
      </c>
      <c r="R2239" t="s">
        <v>136</v>
      </c>
      <c r="S2239" t="s">
        <v>136</v>
      </c>
      <c r="T2239" t="s">
        <v>136</v>
      </c>
      <c r="U2239" t="s">
        <v>136</v>
      </c>
      <c r="V2239" t="s">
        <v>136</v>
      </c>
      <c r="W2239" t="s">
        <v>136</v>
      </c>
      <c r="X2239" t="s">
        <v>136</v>
      </c>
      <c r="Y2239" t="s">
        <v>10015</v>
      </c>
      <c r="Z2239" t="s">
        <v>136</v>
      </c>
      <c r="AA2239" t="s">
        <v>164</v>
      </c>
      <c r="AB2239" t="s">
        <v>165</v>
      </c>
      <c r="AC2239" t="s">
        <v>10016</v>
      </c>
      <c r="AD2239" t="s">
        <v>136</v>
      </c>
    </row>
    <row r="2240" spans="1:30">
      <c r="A2240" t="s">
        <v>10017</v>
      </c>
      <c r="B2240" t="s">
        <v>10017</v>
      </c>
      <c r="C2240" s="3">
        <v>0</v>
      </c>
      <c r="D2240" s="3">
        <v>0</v>
      </c>
      <c r="E2240" s="3">
        <v>0</v>
      </c>
      <c r="F2240" s="3">
        <v>0</v>
      </c>
      <c r="G2240" s="3">
        <v>0.782388</v>
      </c>
      <c r="H2240" s="3">
        <v>8</v>
      </c>
      <c r="I2240" s="3">
        <v>7.68997</v>
      </c>
      <c r="J2240" s="3">
        <v>76</v>
      </c>
      <c r="K2240" s="3">
        <v>7.363179</v>
      </c>
      <c r="L2240" s="3">
        <v>78</v>
      </c>
      <c r="M2240" s="3">
        <v>5.17246</v>
      </c>
      <c r="N2240">
        <v>50</v>
      </c>
      <c r="O2240">
        <v>0.00374597599622551</v>
      </c>
      <c r="P2240">
        <v>3.38780277917989</v>
      </c>
      <c r="Q2240" t="s">
        <v>157</v>
      </c>
      <c r="R2240" t="s">
        <v>136</v>
      </c>
      <c r="S2240" t="s">
        <v>136</v>
      </c>
      <c r="T2240" t="s">
        <v>136</v>
      </c>
      <c r="U2240" t="s">
        <v>10018</v>
      </c>
      <c r="V2240" t="s">
        <v>136</v>
      </c>
      <c r="W2240" t="s">
        <v>136</v>
      </c>
      <c r="X2240" t="s">
        <v>136</v>
      </c>
      <c r="Y2240" t="s">
        <v>7890</v>
      </c>
      <c r="Z2240" t="s">
        <v>7891</v>
      </c>
      <c r="AA2240" t="s">
        <v>164</v>
      </c>
      <c r="AB2240" t="s">
        <v>165</v>
      </c>
      <c r="AC2240" t="s">
        <v>7892</v>
      </c>
      <c r="AD2240" t="s">
        <v>136</v>
      </c>
    </row>
    <row r="2241" spans="1:30">
      <c r="A2241" t="s">
        <v>10019</v>
      </c>
      <c r="B2241" t="s">
        <v>10019</v>
      </c>
      <c r="C2241" s="3">
        <v>69.32357</v>
      </c>
      <c r="D2241" s="3">
        <v>314</v>
      </c>
      <c r="E2241" s="3">
        <v>106.530899</v>
      </c>
      <c r="F2241" s="3">
        <v>428</v>
      </c>
      <c r="G2241" s="3">
        <v>76.923012</v>
      </c>
      <c r="H2241" s="3">
        <v>374</v>
      </c>
      <c r="I2241" s="3">
        <v>17.29598</v>
      </c>
      <c r="J2241" s="3">
        <v>85</v>
      </c>
      <c r="K2241" s="3">
        <v>4.177986</v>
      </c>
      <c r="L2241" s="3">
        <v>22</v>
      </c>
      <c r="M2241" s="3">
        <v>23.667681</v>
      </c>
      <c r="N2241">
        <v>112</v>
      </c>
      <c r="O2241" s="16">
        <v>6.07958293484156e-5</v>
      </c>
      <c r="P2241">
        <v>-3.07142992777209</v>
      </c>
      <c r="Q2241" t="s">
        <v>131</v>
      </c>
      <c r="R2241" t="s">
        <v>136</v>
      </c>
      <c r="S2241" t="s">
        <v>136</v>
      </c>
      <c r="T2241" t="s">
        <v>136</v>
      </c>
      <c r="U2241" t="s">
        <v>136</v>
      </c>
      <c r="V2241" t="s">
        <v>136</v>
      </c>
      <c r="W2241" t="s">
        <v>136</v>
      </c>
      <c r="X2241" t="s">
        <v>136</v>
      </c>
      <c r="Y2241" t="s">
        <v>136</v>
      </c>
      <c r="Z2241" t="s">
        <v>136</v>
      </c>
      <c r="AA2241" t="s">
        <v>164</v>
      </c>
      <c r="AB2241" t="s">
        <v>165</v>
      </c>
      <c r="AC2241" t="s">
        <v>136</v>
      </c>
      <c r="AD2241" t="s">
        <v>136</v>
      </c>
    </row>
    <row r="2242" spans="1:30">
      <c r="A2242" t="s">
        <v>10020</v>
      </c>
      <c r="B2242" t="s">
        <v>10020</v>
      </c>
      <c r="C2242" s="3">
        <v>0.133256</v>
      </c>
      <c r="D2242" s="3">
        <v>14</v>
      </c>
      <c r="E2242" s="3">
        <v>0</v>
      </c>
      <c r="F2242" s="3">
        <v>0</v>
      </c>
      <c r="G2242" s="3">
        <v>0.081545</v>
      </c>
      <c r="H2242" s="3">
        <v>9</v>
      </c>
      <c r="I2242" s="3">
        <v>0.586063</v>
      </c>
      <c r="J2242" s="3">
        <v>66</v>
      </c>
      <c r="K2242" s="3">
        <v>2.550132</v>
      </c>
      <c r="L2242" s="3">
        <v>303</v>
      </c>
      <c r="M2242" s="3">
        <v>0.503257</v>
      </c>
      <c r="N2242">
        <v>54</v>
      </c>
      <c r="O2242">
        <v>0.00267585255759144</v>
      </c>
      <c r="P2242">
        <v>3.17586712999138</v>
      </c>
      <c r="Q2242" t="s">
        <v>157</v>
      </c>
      <c r="R2242" t="s">
        <v>136</v>
      </c>
      <c r="S2242" t="s">
        <v>136</v>
      </c>
      <c r="T2242" t="s">
        <v>10021</v>
      </c>
      <c r="U2242" t="s">
        <v>136</v>
      </c>
      <c r="V2242" t="s">
        <v>136</v>
      </c>
      <c r="W2242" t="s">
        <v>136</v>
      </c>
      <c r="X2242" t="s">
        <v>136</v>
      </c>
      <c r="Y2242" t="s">
        <v>8847</v>
      </c>
      <c r="Z2242" t="s">
        <v>10022</v>
      </c>
      <c r="AA2242" t="s">
        <v>164</v>
      </c>
      <c r="AB2242" t="s">
        <v>165</v>
      </c>
      <c r="AC2242" t="s">
        <v>10023</v>
      </c>
      <c r="AD2242" t="s">
        <v>10024</v>
      </c>
    </row>
    <row r="2243" spans="1:30">
      <c r="A2243" t="s">
        <v>10025</v>
      </c>
      <c r="B2243" t="s">
        <v>10025</v>
      </c>
      <c r="C2243" s="3">
        <v>1.969949</v>
      </c>
      <c r="D2243" s="3">
        <v>96</v>
      </c>
      <c r="E2243" s="3">
        <v>1.761596</v>
      </c>
      <c r="F2243" s="3">
        <v>76</v>
      </c>
      <c r="G2243" s="3">
        <v>2.220122</v>
      </c>
      <c r="H2243" s="3">
        <v>115</v>
      </c>
      <c r="I2243" s="3">
        <v>0.490878</v>
      </c>
      <c r="J2243" s="3">
        <v>26</v>
      </c>
      <c r="K2243" s="3">
        <v>0.649787</v>
      </c>
      <c r="L2243" s="3">
        <v>37</v>
      </c>
      <c r="M2243" s="3">
        <v>0.553393</v>
      </c>
      <c r="N2243">
        <v>28</v>
      </c>
      <c r="O2243" s="16">
        <v>5.37538424680407e-6</v>
      </c>
      <c r="P2243">
        <v>-2.40641787969746</v>
      </c>
      <c r="Q2243" t="s">
        <v>131</v>
      </c>
      <c r="R2243" t="s">
        <v>136</v>
      </c>
      <c r="S2243" t="s">
        <v>136</v>
      </c>
      <c r="T2243" t="s">
        <v>3192</v>
      </c>
      <c r="U2243" t="s">
        <v>136</v>
      </c>
      <c r="V2243" t="s">
        <v>136</v>
      </c>
      <c r="W2243" t="s">
        <v>136</v>
      </c>
      <c r="X2243" t="s">
        <v>136</v>
      </c>
      <c r="Y2243" t="s">
        <v>1377</v>
      </c>
      <c r="Z2243" t="s">
        <v>10026</v>
      </c>
      <c r="AA2243" t="s">
        <v>141</v>
      </c>
      <c r="AB2243" t="s">
        <v>142</v>
      </c>
      <c r="AC2243" t="s">
        <v>10027</v>
      </c>
      <c r="AD2243" t="s">
        <v>1834</v>
      </c>
    </row>
    <row r="2244" spans="1:30">
      <c r="A2244" t="s">
        <v>10028</v>
      </c>
      <c r="B2244" t="s">
        <v>136</v>
      </c>
      <c r="C2244" s="3">
        <v>2.072236</v>
      </c>
      <c r="D2244" s="3">
        <v>52</v>
      </c>
      <c r="E2244" s="3">
        <v>2.489903</v>
      </c>
      <c r="F2244" s="3">
        <v>56</v>
      </c>
      <c r="G2244" s="3">
        <v>3.894839</v>
      </c>
      <c r="H2244" s="3">
        <v>104</v>
      </c>
      <c r="I2244" s="3">
        <v>1.106756</v>
      </c>
      <c r="J2244" s="3">
        <v>31</v>
      </c>
      <c r="K2244" s="3">
        <v>1.080894</v>
      </c>
      <c r="L2244" s="3">
        <v>32</v>
      </c>
      <c r="M2244" s="3">
        <v>0.118635</v>
      </c>
      <c r="N2244">
        <v>4</v>
      </c>
      <c r="O2244">
        <v>0.00672641509123045</v>
      </c>
      <c r="P2244">
        <v>-2.34123244614945</v>
      </c>
      <c r="Q2244" t="s">
        <v>131</v>
      </c>
      <c r="R2244" t="s">
        <v>136</v>
      </c>
      <c r="S2244" t="s">
        <v>136</v>
      </c>
      <c r="T2244" t="s">
        <v>136</v>
      </c>
      <c r="U2244" t="s">
        <v>10029</v>
      </c>
      <c r="V2244" t="s">
        <v>2657</v>
      </c>
      <c r="W2244" t="s">
        <v>1360</v>
      </c>
      <c r="X2244" t="s">
        <v>1361</v>
      </c>
      <c r="Y2244" t="s">
        <v>2666</v>
      </c>
      <c r="Z2244" t="s">
        <v>136</v>
      </c>
      <c r="AA2244" t="s">
        <v>136</v>
      </c>
      <c r="AB2244" t="s">
        <v>136</v>
      </c>
      <c r="AC2244" t="s">
        <v>136</v>
      </c>
      <c r="AD2244" t="s">
        <v>136</v>
      </c>
    </row>
    <row r="2245" spans="1:30">
      <c r="A2245" t="s">
        <v>10030</v>
      </c>
      <c r="B2245" t="s">
        <v>10030</v>
      </c>
      <c r="C2245" s="3">
        <v>37.786991</v>
      </c>
      <c r="D2245" s="3">
        <v>1719</v>
      </c>
      <c r="E2245" s="3">
        <v>95.733917</v>
      </c>
      <c r="F2245" s="3">
        <v>3858</v>
      </c>
      <c r="G2245" s="3">
        <v>16.431639</v>
      </c>
      <c r="H2245" s="3">
        <v>802</v>
      </c>
      <c r="I2245" s="3">
        <v>13.987269</v>
      </c>
      <c r="J2245" s="3">
        <v>690</v>
      </c>
      <c r="K2245" s="3">
        <v>15.094673</v>
      </c>
      <c r="L2245" s="3">
        <v>796</v>
      </c>
      <c r="M2245" s="3">
        <v>15.078983</v>
      </c>
      <c r="N2245">
        <v>717</v>
      </c>
      <c r="O2245">
        <v>0.00253139622026636</v>
      </c>
      <c r="P2245">
        <v>-2.52141181110741</v>
      </c>
      <c r="Q2245" t="s">
        <v>131</v>
      </c>
      <c r="R2245" t="s">
        <v>136</v>
      </c>
      <c r="S2245" t="s">
        <v>136</v>
      </c>
      <c r="T2245" t="s">
        <v>136</v>
      </c>
      <c r="U2245" t="s">
        <v>136</v>
      </c>
      <c r="V2245" t="s">
        <v>136</v>
      </c>
      <c r="W2245" t="s">
        <v>136</v>
      </c>
      <c r="X2245" t="s">
        <v>136</v>
      </c>
      <c r="Y2245" t="s">
        <v>136</v>
      </c>
      <c r="Z2245" t="s">
        <v>136</v>
      </c>
      <c r="AA2245" t="s">
        <v>164</v>
      </c>
      <c r="AB2245" t="s">
        <v>165</v>
      </c>
      <c r="AC2245" t="s">
        <v>10031</v>
      </c>
      <c r="AD2245" t="s">
        <v>136</v>
      </c>
    </row>
    <row r="2246" spans="1:30">
      <c r="A2246" t="s">
        <v>10032</v>
      </c>
      <c r="B2246" t="s">
        <v>10032</v>
      </c>
      <c r="C2246" s="3">
        <v>0.121669</v>
      </c>
      <c r="D2246" s="3">
        <v>9</v>
      </c>
      <c r="E2246" s="3">
        <v>0</v>
      </c>
      <c r="F2246" s="3">
        <v>0</v>
      </c>
      <c r="G2246" s="3">
        <v>0</v>
      </c>
      <c r="H2246" s="3">
        <v>0</v>
      </c>
      <c r="I2246" s="3">
        <v>10.319924</v>
      </c>
      <c r="J2246" s="3">
        <v>798</v>
      </c>
      <c r="K2246" s="3">
        <v>24.625332</v>
      </c>
      <c r="L2246" s="3">
        <v>2032</v>
      </c>
      <c r="M2246" s="3">
        <v>1.924494</v>
      </c>
      <c r="N2246">
        <v>144</v>
      </c>
      <c r="O2246" s="16">
        <v>4.97304023658242e-9</v>
      </c>
      <c r="P2246">
        <v>6.43521755234504</v>
      </c>
      <c r="Q2246" t="s">
        <v>157</v>
      </c>
      <c r="R2246" t="s">
        <v>136</v>
      </c>
      <c r="S2246" t="s">
        <v>136</v>
      </c>
      <c r="T2246" t="s">
        <v>10033</v>
      </c>
      <c r="U2246" t="s">
        <v>10034</v>
      </c>
      <c r="V2246" t="s">
        <v>136</v>
      </c>
      <c r="W2246" t="s">
        <v>136</v>
      </c>
      <c r="X2246" t="s">
        <v>136</v>
      </c>
      <c r="Y2246" t="s">
        <v>4435</v>
      </c>
      <c r="Z2246" t="s">
        <v>10035</v>
      </c>
      <c r="AA2246" t="s">
        <v>85</v>
      </c>
      <c r="AB2246" t="s">
        <v>342</v>
      </c>
      <c r="AC2246" t="s">
        <v>10036</v>
      </c>
      <c r="AD2246" t="s">
        <v>10037</v>
      </c>
    </row>
    <row r="2247" spans="1:30">
      <c r="A2247" t="s">
        <v>10038</v>
      </c>
      <c r="B2247" t="s">
        <v>10038</v>
      </c>
      <c r="C2247" s="3">
        <v>69.59996</v>
      </c>
      <c r="D2247" s="3">
        <v>2841</v>
      </c>
      <c r="E2247" s="3">
        <v>92.762512</v>
      </c>
      <c r="F2247" s="3">
        <v>3355</v>
      </c>
      <c r="G2247" s="3">
        <v>70.160606</v>
      </c>
      <c r="H2247" s="3">
        <v>3071</v>
      </c>
      <c r="I2247" s="3">
        <v>20.048334</v>
      </c>
      <c r="J2247" s="3">
        <v>888</v>
      </c>
      <c r="K2247" s="3">
        <v>17.089403</v>
      </c>
      <c r="L2247" s="3">
        <v>808</v>
      </c>
      <c r="M2247" s="3">
        <v>45.770615</v>
      </c>
      <c r="N2247">
        <v>1951</v>
      </c>
      <c r="O2247">
        <v>0.00102542586278595</v>
      </c>
      <c r="P2247">
        <v>-2.14500000934439</v>
      </c>
      <c r="Q2247" t="s">
        <v>131</v>
      </c>
      <c r="R2247" t="s">
        <v>136</v>
      </c>
      <c r="S2247" t="s">
        <v>136</v>
      </c>
      <c r="T2247" t="s">
        <v>10039</v>
      </c>
      <c r="U2247" t="s">
        <v>136</v>
      </c>
      <c r="V2247" t="s">
        <v>136</v>
      </c>
      <c r="W2247" t="s">
        <v>1382</v>
      </c>
      <c r="X2247" t="s">
        <v>1383</v>
      </c>
      <c r="Y2247" t="s">
        <v>10040</v>
      </c>
      <c r="Z2247" t="s">
        <v>10041</v>
      </c>
      <c r="AA2247" t="s">
        <v>164</v>
      </c>
      <c r="AB2247" t="s">
        <v>165</v>
      </c>
      <c r="AC2247" t="s">
        <v>10042</v>
      </c>
      <c r="AD2247" t="s">
        <v>281</v>
      </c>
    </row>
    <row r="2248" spans="1:30">
      <c r="A2248" t="s">
        <v>10043</v>
      </c>
      <c r="B2248" t="s">
        <v>10043</v>
      </c>
      <c r="C2248" s="3">
        <v>0.387874</v>
      </c>
      <c r="D2248" s="3">
        <v>31</v>
      </c>
      <c r="E2248" s="3">
        <v>0.168688</v>
      </c>
      <c r="F2248" s="3">
        <v>12</v>
      </c>
      <c r="G2248" s="3">
        <v>0.534085</v>
      </c>
      <c r="H2248" s="3">
        <v>46</v>
      </c>
      <c r="I2248" s="3">
        <v>7.182559</v>
      </c>
      <c r="J2248" s="3">
        <v>618</v>
      </c>
      <c r="K2248" s="3">
        <v>5.126946</v>
      </c>
      <c r="L2248" s="3">
        <v>471</v>
      </c>
      <c r="M2248" s="3">
        <v>1.801093</v>
      </c>
      <c r="N2248">
        <v>150</v>
      </c>
      <c r="O2248" s="16">
        <v>8.55397934895693e-6</v>
      </c>
      <c r="P2248">
        <v>2.92611292122599</v>
      </c>
      <c r="Q2248" t="s">
        <v>157</v>
      </c>
      <c r="R2248" t="s">
        <v>316</v>
      </c>
      <c r="S2248" t="s">
        <v>317</v>
      </c>
      <c r="T2248" t="s">
        <v>9180</v>
      </c>
      <c r="U2248" t="s">
        <v>10044</v>
      </c>
      <c r="V2248" t="s">
        <v>136</v>
      </c>
      <c r="W2248" t="s">
        <v>136</v>
      </c>
      <c r="X2248" t="s">
        <v>136</v>
      </c>
      <c r="Y2248" t="s">
        <v>320</v>
      </c>
      <c r="Z2248" t="s">
        <v>10045</v>
      </c>
      <c r="AA2248" t="s">
        <v>164</v>
      </c>
      <c r="AB2248" t="s">
        <v>165</v>
      </c>
      <c r="AC2248" t="s">
        <v>10046</v>
      </c>
      <c r="AD2248" t="s">
        <v>9184</v>
      </c>
    </row>
    <row r="2249" spans="1:30">
      <c r="A2249" t="s">
        <v>10047</v>
      </c>
      <c r="B2249" t="s">
        <v>10047</v>
      </c>
      <c r="C2249" s="3">
        <v>0.701259</v>
      </c>
      <c r="D2249" s="3">
        <v>77</v>
      </c>
      <c r="E2249" s="3">
        <v>0.506564</v>
      </c>
      <c r="F2249" s="3">
        <v>49</v>
      </c>
      <c r="G2249" s="3">
        <v>0.6983</v>
      </c>
      <c r="H2249" s="3">
        <v>82</v>
      </c>
      <c r="I2249" s="3">
        <v>6.114706</v>
      </c>
      <c r="J2249" s="3">
        <v>720</v>
      </c>
      <c r="K2249" s="3">
        <v>5.500642</v>
      </c>
      <c r="L2249" s="3">
        <v>691</v>
      </c>
      <c r="M2249" s="3">
        <v>2.223388</v>
      </c>
      <c r="N2249">
        <v>252</v>
      </c>
      <c r="O2249">
        <v>0.000116663604685301</v>
      </c>
      <c r="P2249">
        <v>2.10233940243407</v>
      </c>
      <c r="Q2249" t="s">
        <v>157</v>
      </c>
      <c r="R2249" t="s">
        <v>136</v>
      </c>
      <c r="S2249" t="s">
        <v>136</v>
      </c>
      <c r="T2249" t="s">
        <v>136</v>
      </c>
      <c r="U2249" t="s">
        <v>10048</v>
      </c>
      <c r="V2249" t="s">
        <v>136</v>
      </c>
      <c r="W2249" t="s">
        <v>399</v>
      </c>
      <c r="X2249" t="s">
        <v>342</v>
      </c>
      <c r="Y2249" t="s">
        <v>10049</v>
      </c>
      <c r="Z2249" t="s">
        <v>136</v>
      </c>
      <c r="AA2249" t="s">
        <v>164</v>
      </c>
      <c r="AB2249" t="s">
        <v>165</v>
      </c>
      <c r="AC2249" t="s">
        <v>10050</v>
      </c>
      <c r="AD2249" t="s">
        <v>136</v>
      </c>
    </row>
    <row r="2250" spans="1:30">
      <c r="A2250" t="s">
        <v>10051</v>
      </c>
      <c r="B2250" t="s">
        <v>10051</v>
      </c>
      <c r="C2250" s="3">
        <v>6.804065</v>
      </c>
      <c r="D2250" s="3">
        <v>351</v>
      </c>
      <c r="E2250" s="3">
        <v>1.422682</v>
      </c>
      <c r="F2250" s="3">
        <v>65</v>
      </c>
      <c r="G2250" s="3">
        <v>5.338466</v>
      </c>
      <c r="H2250" s="3">
        <v>295</v>
      </c>
      <c r="I2250" s="3">
        <v>39.229931</v>
      </c>
      <c r="J2250" s="3">
        <v>2190</v>
      </c>
      <c r="K2250" s="3">
        <v>25.478285</v>
      </c>
      <c r="L2250" s="3">
        <v>1519</v>
      </c>
      <c r="M2250" s="3">
        <v>18.424763</v>
      </c>
      <c r="N2250">
        <v>991</v>
      </c>
      <c r="O2250">
        <v>0.000209315492100754</v>
      </c>
      <c r="P2250">
        <v>2.0242051769393</v>
      </c>
      <c r="Q2250" t="s">
        <v>157</v>
      </c>
      <c r="R2250" t="s">
        <v>1360</v>
      </c>
      <c r="S2250" t="s">
        <v>1361</v>
      </c>
      <c r="T2250" t="s">
        <v>10052</v>
      </c>
      <c r="U2250" t="s">
        <v>10053</v>
      </c>
      <c r="V2250" t="s">
        <v>1364</v>
      </c>
      <c r="W2250" t="s">
        <v>136</v>
      </c>
      <c r="X2250" t="s">
        <v>136</v>
      </c>
      <c r="Y2250" t="s">
        <v>1365</v>
      </c>
      <c r="Z2250" t="s">
        <v>10054</v>
      </c>
      <c r="AA2250" t="s">
        <v>686</v>
      </c>
      <c r="AB2250" t="s">
        <v>219</v>
      </c>
      <c r="AC2250" t="s">
        <v>10055</v>
      </c>
      <c r="AD2250" t="s">
        <v>10056</v>
      </c>
    </row>
    <row r="2251" spans="1:30">
      <c r="A2251" t="s">
        <v>10057</v>
      </c>
      <c r="B2251" t="s">
        <v>10057</v>
      </c>
      <c r="C2251" s="3">
        <v>5.029247</v>
      </c>
      <c r="D2251" s="3">
        <v>322</v>
      </c>
      <c r="E2251" s="3">
        <v>0.09443</v>
      </c>
      <c r="F2251" s="3">
        <v>6</v>
      </c>
      <c r="G2251" s="3">
        <v>5.265932</v>
      </c>
      <c r="H2251" s="3">
        <v>361</v>
      </c>
      <c r="I2251" s="3">
        <v>31.340374</v>
      </c>
      <c r="J2251" s="3">
        <v>2173</v>
      </c>
      <c r="K2251" s="3">
        <v>39.038212</v>
      </c>
      <c r="L2251" s="3">
        <v>2890</v>
      </c>
      <c r="M2251" s="3">
        <v>29.287699</v>
      </c>
      <c r="N2251">
        <v>1955</v>
      </c>
      <c r="O2251">
        <v>0.00615357636210367</v>
      </c>
      <c r="P2251">
        <v>2.58152711129703</v>
      </c>
      <c r="Q2251" t="s">
        <v>157</v>
      </c>
      <c r="R2251" t="s">
        <v>136</v>
      </c>
      <c r="S2251" t="s">
        <v>136</v>
      </c>
      <c r="T2251" t="s">
        <v>556</v>
      </c>
      <c r="U2251" t="s">
        <v>136</v>
      </c>
      <c r="V2251" t="s">
        <v>136</v>
      </c>
      <c r="W2251" t="s">
        <v>136</v>
      </c>
      <c r="X2251" t="s">
        <v>136</v>
      </c>
      <c r="Y2251" t="s">
        <v>407</v>
      </c>
      <c r="Z2251" t="s">
        <v>5052</v>
      </c>
      <c r="AA2251" t="s">
        <v>164</v>
      </c>
      <c r="AB2251" t="s">
        <v>165</v>
      </c>
      <c r="AC2251" t="s">
        <v>5053</v>
      </c>
      <c r="AD2251" t="s">
        <v>281</v>
      </c>
    </row>
    <row r="2252" spans="1:30">
      <c r="A2252" t="s">
        <v>10058</v>
      </c>
      <c r="B2252" t="s">
        <v>10058</v>
      </c>
      <c r="C2252" s="3">
        <v>44.451546</v>
      </c>
      <c r="D2252" s="3">
        <v>3647</v>
      </c>
      <c r="E2252" s="3">
        <v>97.452538</v>
      </c>
      <c r="F2252" s="3">
        <v>7081</v>
      </c>
      <c r="G2252" s="3">
        <v>85.908241</v>
      </c>
      <c r="H2252" s="3">
        <v>7556</v>
      </c>
      <c r="I2252" s="3">
        <v>8.51318</v>
      </c>
      <c r="J2252" s="3">
        <v>758</v>
      </c>
      <c r="K2252" s="3">
        <v>11.053511</v>
      </c>
      <c r="L2252" s="3">
        <v>1051</v>
      </c>
      <c r="M2252" s="3">
        <v>12.001819</v>
      </c>
      <c r="N2252">
        <v>1028</v>
      </c>
      <c r="O2252" s="16">
        <v>5.53262208584708e-9</v>
      </c>
      <c r="P2252">
        <v>-3.50207767431494</v>
      </c>
      <c r="Q2252" t="s">
        <v>131</v>
      </c>
      <c r="R2252" t="s">
        <v>218</v>
      </c>
      <c r="S2252" t="s">
        <v>219</v>
      </c>
      <c r="T2252" t="s">
        <v>514</v>
      </c>
      <c r="U2252" t="s">
        <v>10059</v>
      </c>
      <c r="V2252" t="s">
        <v>136</v>
      </c>
      <c r="W2252" t="s">
        <v>412</v>
      </c>
      <c r="X2252" t="s">
        <v>413</v>
      </c>
      <c r="Y2252" t="s">
        <v>764</v>
      </c>
      <c r="Z2252" t="s">
        <v>948</v>
      </c>
      <c r="AA2252" t="s">
        <v>686</v>
      </c>
      <c r="AB2252" t="s">
        <v>219</v>
      </c>
      <c r="AC2252" t="s">
        <v>10060</v>
      </c>
      <c r="AD2252" t="s">
        <v>144</v>
      </c>
    </row>
    <row r="2253" spans="1:30">
      <c r="A2253" t="s">
        <v>10061</v>
      </c>
      <c r="B2253" t="s">
        <v>10061</v>
      </c>
      <c r="C2253" s="3">
        <v>2.63706</v>
      </c>
      <c r="D2253" s="3">
        <v>147</v>
      </c>
      <c r="E2253" s="3">
        <v>0.718535</v>
      </c>
      <c r="F2253" s="3">
        <v>36</v>
      </c>
      <c r="G2253" s="3">
        <v>1.095845</v>
      </c>
      <c r="H2253" s="3">
        <v>66</v>
      </c>
      <c r="I2253" s="3">
        <v>20.573299</v>
      </c>
      <c r="J2253" s="3">
        <v>1237</v>
      </c>
      <c r="K2253" s="3">
        <v>10.901508</v>
      </c>
      <c r="L2253" s="3">
        <v>700</v>
      </c>
      <c r="M2253" s="3">
        <v>13.400013</v>
      </c>
      <c r="N2253">
        <v>776</v>
      </c>
      <c r="O2253" s="16">
        <v>2.21433048629445e-7</v>
      </c>
      <c r="P2253">
        <v>2.67226616187687</v>
      </c>
      <c r="Q2253" t="s">
        <v>157</v>
      </c>
      <c r="R2253" t="s">
        <v>190</v>
      </c>
      <c r="S2253" t="s">
        <v>191</v>
      </c>
      <c r="T2253" t="s">
        <v>1016</v>
      </c>
      <c r="U2253" t="s">
        <v>10062</v>
      </c>
      <c r="V2253" t="s">
        <v>136</v>
      </c>
      <c r="W2253" t="s">
        <v>190</v>
      </c>
      <c r="X2253" t="s">
        <v>191</v>
      </c>
      <c r="Y2253" t="s">
        <v>265</v>
      </c>
      <c r="Z2253" t="s">
        <v>10063</v>
      </c>
      <c r="AA2253" t="s">
        <v>83</v>
      </c>
      <c r="AB2253" t="s">
        <v>191</v>
      </c>
      <c r="AC2253" t="s">
        <v>10064</v>
      </c>
      <c r="AD2253" t="s">
        <v>195</v>
      </c>
    </row>
    <row r="2254" spans="1:30">
      <c r="A2254" t="s">
        <v>10065</v>
      </c>
      <c r="B2254" t="s">
        <v>10065</v>
      </c>
      <c r="C2254" s="3">
        <v>3.335936</v>
      </c>
      <c r="D2254" s="3">
        <v>79</v>
      </c>
      <c r="E2254" s="3">
        <v>1.714025</v>
      </c>
      <c r="F2254" s="3">
        <v>36</v>
      </c>
      <c r="G2254" s="3">
        <v>0.957766</v>
      </c>
      <c r="H2254" s="3">
        <v>25</v>
      </c>
      <c r="I2254" s="3">
        <v>10.095545</v>
      </c>
      <c r="J2254" s="3">
        <v>260</v>
      </c>
      <c r="K2254" s="3">
        <v>29.333281</v>
      </c>
      <c r="L2254" s="3">
        <v>805</v>
      </c>
      <c r="M2254" s="3">
        <v>25.33359</v>
      </c>
      <c r="N2254">
        <v>627</v>
      </c>
      <c r="O2254">
        <v>0.000166466245114213</v>
      </c>
      <c r="P2254">
        <v>2.65189797490884</v>
      </c>
      <c r="Q2254" t="s">
        <v>157</v>
      </c>
      <c r="R2254" t="s">
        <v>136</v>
      </c>
      <c r="S2254" t="s">
        <v>136</v>
      </c>
      <c r="T2254" t="s">
        <v>136</v>
      </c>
      <c r="U2254" t="s">
        <v>136</v>
      </c>
      <c r="V2254" t="s">
        <v>136</v>
      </c>
      <c r="W2254" t="s">
        <v>136</v>
      </c>
      <c r="X2254" t="s">
        <v>136</v>
      </c>
      <c r="Y2254" t="s">
        <v>4419</v>
      </c>
      <c r="Z2254" t="s">
        <v>4420</v>
      </c>
      <c r="AA2254" t="s">
        <v>164</v>
      </c>
      <c r="AB2254" t="s">
        <v>165</v>
      </c>
      <c r="AC2254" t="s">
        <v>10066</v>
      </c>
      <c r="AD2254" t="s">
        <v>136</v>
      </c>
    </row>
    <row r="2255" spans="1:30">
      <c r="A2255" t="s">
        <v>10067</v>
      </c>
      <c r="B2255" t="s">
        <v>10067</v>
      </c>
      <c r="C2255" s="3">
        <v>0.192219</v>
      </c>
      <c r="D2255" s="3">
        <v>21</v>
      </c>
      <c r="E2255" s="3">
        <v>0.106161</v>
      </c>
      <c r="F2255" s="3">
        <v>10</v>
      </c>
      <c r="G2255" s="3">
        <v>0.272073</v>
      </c>
      <c r="H2255" s="3">
        <v>32</v>
      </c>
      <c r="I2255" s="3">
        <v>1.944089</v>
      </c>
      <c r="J2255" s="3">
        <v>225</v>
      </c>
      <c r="K2255" s="3">
        <v>6.27033</v>
      </c>
      <c r="L2255" s="3">
        <v>773</v>
      </c>
      <c r="M2255" s="3">
        <v>0.548086</v>
      </c>
      <c r="N2255">
        <v>61</v>
      </c>
      <c r="O2255">
        <v>0.000720818935424322</v>
      </c>
      <c r="P2255">
        <v>3.02556437989235</v>
      </c>
      <c r="Q2255" t="s">
        <v>157</v>
      </c>
      <c r="R2255" t="s">
        <v>190</v>
      </c>
      <c r="S2255" t="s">
        <v>191</v>
      </c>
      <c r="T2255" t="s">
        <v>178</v>
      </c>
      <c r="U2255" t="s">
        <v>10068</v>
      </c>
      <c r="V2255" t="s">
        <v>136</v>
      </c>
      <c r="W2255" t="s">
        <v>136</v>
      </c>
      <c r="X2255" t="s">
        <v>136</v>
      </c>
      <c r="Y2255" t="s">
        <v>352</v>
      </c>
      <c r="Z2255" t="s">
        <v>182</v>
      </c>
      <c r="AA2255" t="s">
        <v>164</v>
      </c>
      <c r="AB2255" t="s">
        <v>165</v>
      </c>
      <c r="AC2255" t="s">
        <v>760</v>
      </c>
      <c r="AD2255" t="s">
        <v>184</v>
      </c>
    </row>
    <row r="2256" spans="1:30">
      <c r="A2256" t="s">
        <v>10069</v>
      </c>
      <c r="B2256" t="s">
        <v>10069</v>
      </c>
      <c r="C2256" s="3">
        <v>0.383753</v>
      </c>
      <c r="D2256" s="3">
        <v>3</v>
      </c>
      <c r="E2256" s="3">
        <v>0</v>
      </c>
      <c r="F2256" s="3">
        <v>0</v>
      </c>
      <c r="G2256" s="3">
        <v>0</v>
      </c>
      <c r="H2256" s="3">
        <v>0</v>
      </c>
      <c r="I2256" s="3">
        <v>5.587785</v>
      </c>
      <c r="J2256" s="3">
        <v>48</v>
      </c>
      <c r="K2256" s="3">
        <v>7.29258</v>
      </c>
      <c r="L2256" s="3">
        <v>66</v>
      </c>
      <c r="M2256" s="3">
        <v>8.016086</v>
      </c>
      <c r="N2256">
        <v>66</v>
      </c>
      <c r="O2256" s="16">
        <v>3.58644520642028e-5</v>
      </c>
      <c r="P2256">
        <v>4.44420187273718</v>
      </c>
      <c r="Q2256" t="s">
        <v>157</v>
      </c>
      <c r="R2256" t="s">
        <v>136</v>
      </c>
      <c r="S2256" t="s">
        <v>136</v>
      </c>
      <c r="T2256" t="s">
        <v>1149</v>
      </c>
      <c r="U2256" t="s">
        <v>10070</v>
      </c>
      <c r="V2256" t="s">
        <v>370</v>
      </c>
      <c r="W2256" t="s">
        <v>1151</v>
      </c>
      <c r="X2256" t="s">
        <v>1152</v>
      </c>
      <c r="Y2256" t="s">
        <v>806</v>
      </c>
      <c r="Z2256" t="s">
        <v>10071</v>
      </c>
      <c r="AA2256" t="s">
        <v>164</v>
      </c>
      <c r="AB2256" t="s">
        <v>165</v>
      </c>
      <c r="AC2256" t="s">
        <v>10072</v>
      </c>
      <c r="AD2256" t="s">
        <v>1155</v>
      </c>
    </row>
    <row r="2257" spans="1:30">
      <c r="A2257" t="s">
        <v>10073</v>
      </c>
      <c r="B2257" t="s">
        <v>10073</v>
      </c>
      <c r="C2257" s="3">
        <v>3.083442</v>
      </c>
      <c r="D2257" s="3">
        <v>207</v>
      </c>
      <c r="E2257" s="3">
        <v>6.364279</v>
      </c>
      <c r="F2257" s="3">
        <v>377</v>
      </c>
      <c r="G2257" s="3">
        <v>6.011122</v>
      </c>
      <c r="H2257" s="3">
        <v>431</v>
      </c>
      <c r="I2257" s="3">
        <v>1.908347</v>
      </c>
      <c r="J2257" s="3">
        <v>139</v>
      </c>
      <c r="K2257" s="3">
        <v>0.808115</v>
      </c>
      <c r="L2257" s="3">
        <v>63</v>
      </c>
      <c r="M2257" s="3">
        <v>2.029267</v>
      </c>
      <c r="N2257">
        <v>142</v>
      </c>
      <c r="O2257">
        <v>0.00054283776847768</v>
      </c>
      <c r="P2257">
        <v>-2.37747809686329</v>
      </c>
      <c r="Q2257" t="s">
        <v>131</v>
      </c>
      <c r="R2257" t="s">
        <v>136</v>
      </c>
      <c r="S2257" t="s">
        <v>136</v>
      </c>
      <c r="T2257" t="s">
        <v>5247</v>
      </c>
      <c r="U2257" t="s">
        <v>10074</v>
      </c>
      <c r="V2257" t="s">
        <v>136</v>
      </c>
      <c r="W2257" t="s">
        <v>136</v>
      </c>
      <c r="X2257" t="s">
        <v>136</v>
      </c>
      <c r="Y2257" t="s">
        <v>136</v>
      </c>
      <c r="Z2257" t="s">
        <v>136</v>
      </c>
      <c r="AA2257" t="s">
        <v>164</v>
      </c>
      <c r="AB2257" t="s">
        <v>165</v>
      </c>
      <c r="AC2257" t="s">
        <v>10075</v>
      </c>
      <c r="AD2257" t="s">
        <v>144</v>
      </c>
    </row>
    <row r="2258" spans="1:30">
      <c r="A2258" t="s">
        <v>10076</v>
      </c>
      <c r="B2258" t="s">
        <v>10076</v>
      </c>
      <c r="C2258" s="3">
        <v>0.295879</v>
      </c>
      <c r="D2258" s="3">
        <v>10</v>
      </c>
      <c r="E2258" s="3">
        <v>0</v>
      </c>
      <c r="F2258" s="3">
        <v>0</v>
      </c>
      <c r="G2258" s="3">
        <v>0.248707</v>
      </c>
      <c r="H2258" s="3">
        <v>9</v>
      </c>
      <c r="I2258" s="3">
        <v>7.014498</v>
      </c>
      <c r="J2258" s="3">
        <v>247</v>
      </c>
      <c r="K2258" s="3">
        <v>4.372879</v>
      </c>
      <c r="L2258" s="3">
        <v>165</v>
      </c>
      <c r="M2258" s="3">
        <v>1.070839</v>
      </c>
      <c r="N2258">
        <v>37</v>
      </c>
      <c r="O2258">
        <v>0.000361768426112033</v>
      </c>
      <c r="P2258">
        <v>3.51014506704308</v>
      </c>
      <c r="Q2258" t="s">
        <v>157</v>
      </c>
      <c r="R2258" t="s">
        <v>325</v>
      </c>
      <c r="S2258" t="s">
        <v>326</v>
      </c>
      <c r="T2258" t="s">
        <v>10077</v>
      </c>
      <c r="U2258" t="s">
        <v>10078</v>
      </c>
      <c r="V2258" t="s">
        <v>5693</v>
      </c>
      <c r="W2258" t="s">
        <v>136</v>
      </c>
      <c r="X2258" t="s">
        <v>136</v>
      </c>
      <c r="Y2258" t="s">
        <v>10079</v>
      </c>
      <c r="Z2258" t="s">
        <v>10080</v>
      </c>
      <c r="AA2258" t="s">
        <v>164</v>
      </c>
      <c r="AB2258" t="s">
        <v>165</v>
      </c>
      <c r="AC2258" t="s">
        <v>10081</v>
      </c>
      <c r="AD2258" t="s">
        <v>10082</v>
      </c>
    </row>
    <row r="2259" spans="1:30">
      <c r="A2259" t="s">
        <v>10083</v>
      </c>
      <c r="B2259" t="s">
        <v>136</v>
      </c>
      <c r="C2259" s="3">
        <v>0</v>
      </c>
      <c r="D2259" s="3">
        <v>0</v>
      </c>
      <c r="E2259" s="3">
        <v>0</v>
      </c>
      <c r="F2259" s="3">
        <v>0</v>
      </c>
      <c r="G2259" s="3">
        <v>0</v>
      </c>
      <c r="H2259" s="3">
        <v>0</v>
      </c>
      <c r="I2259" s="3">
        <v>5.044622</v>
      </c>
      <c r="J2259" s="3">
        <v>223</v>
      </c>
      <c r="K2259" s="3">
        <v>3.995962</v>
      </c>
      <c r="L2259" s="3">
        <v>181</v>
      </c>
      <c r="M2259" s="3">
        <v>3.618285</v>
      </c>
      <c r="N2259">
        <v>151</v>
      </c>
      <c r="O2259" s="16">
        <v>3.1505362474828e-11</v>
      </c>
      <c r="P2259">
        <v>7.52661837137683</v>
      </c>
      <c r="Q2259" t="s">
        <v>157</v>
      </c>
      <c r="R2259" t="s">
        <v>136</v>
      </c>
      <c r="S2259" t="s">
        <v>136</v>
      </c>
      <c r="T2259" t="s">
        <v>136</v>
      </c>
      <c r="U2259" t="s">
        <v>136</v>
      </c>
      <c r="V2259" t="s">
        <v>136</v>
      </c>
      <c r="W2259" t="s">
        <v>136</v>
      </c>
      <c r="X2259" t="s">
        <v>136</v>
      </c>
      <c r="Y2259" t="s">
        <v>136</v>
      </c>
      <c r="Z2259" t="s">
        <v>136</v>
      </c>
      <c r="AA2259" t="s">
        <v>136</v>
      </c>
      <c r="AB2259" t="s">
        <v>136</v>
      </c>
      <c r="AC2259" t="s">
        <v>136</v>
      </c>
      <c r="AD2259" t="s">
        <v>136</v>
      </c>
    </row>
    <row r="2260" spans="1:30">
      <c r="A2260" t="s">
        <v>10084</v>
      </c>
      <c r="B2260" t="s">
        <v>136</v>
      </c>
      <c r="C2260" s="3">
        <v>1.124001</v>
      </c>
      <c r="D2260" s="3">
        <v>39</v>
      </c>
      <c r="E2260" s="3">
        <v>0.7735</v>
      </c>
      <c r="F2260" s="3">
        <v>24</v>
      </c>
      <c r="G2260" s="3">
        <v>1.249004</v>
      </c>
      <c r="H2260" s="3">
        <v>47</v>
      </c>
      <c r="I2260" s="3">
        <v>7.691711</v>
      </c>
      <c r="J2260" s="3">
        <v>289</v>
      </c>
      <c r="K2260" s="3">
        <v>12.836918</v>
      </c>
      <c r="L2260" s="3">
        <v>515</v>
      </c>
      <c r="M2260" s="3">
        <v>3.031</v>
      </c>
      <c r="N2260">
        <v>110</v>
      </c>
      <c r="O2260">
        <v>0.00176702999979171</v>
      </c>
      <c r="P2260">
        <v>2.13619302827354</v>
      </c>
      <c r="Q2260" t="s">
        <v>157</v>
      </c>
      <c r="R2260" t="s">
        <v>136</v>
      </c>
      <c r="S2260" t="s">
        <v>136</v>
      </c>
      <c r="T2260" t="s">
        <v>10085</v>
      </c>
      <c r="U2260" t="s">
        <v>10086</v>
      </c>
      <c r="V2260" t="s">
        <v>136</v>
      </c>
      <c r="W2260" t="s">
        <v>8058</v>
      </c>
      <c r="X2260" t="s">
        <v>8059</v>
      </c>
      <c r="Y2260" t="s">
        <v>136</v>
      </c>
      <c r="Z2260" t="s">
        <v>136</v>
      </c>
      <c r="AA2260" t="s">
        <v>136</v>
      </c>
      <c r="AB2260" t="s">
        <v>136</v>
      </c>
      <c r="AC2260" t="s">
        <v>183</v>
      </c>
      <c r="AD2260" t="s">
        <v>10087</v>
      </c>
    </row>
    <row r="2261" spans="1:30">
      <c r="A2261" t="s">
        <v>10088</v>
      </c>
      <c r="B2261" t="s">
        <v>136</v>
      </c>
      <c r="C2261" s="3">
        <v>2.3281</v>
      </c>
      <c r="D2261" s="3">
        <v>37</v>
      </c>
      <c r="E2261" s="3">
        <v>0.471913</v>
      </c>
      <c r="F2261" s="3">
        <v>7</v>
      </c>
      <c r="G2261" s="3">
        <v>3.388183</v>
      </c>
      <c r="H2261" s="3">
        <v>57</v>
      </c>
      <c r="I2261" s="3">
        <v>18.737637</v>
      </c>
      <c r="J2261" s="3">
        <v>318</v>
      </c>
      <c r="K2261" s="3">
        <v>47.399261</v>
      </c>
      <c r="L2261" s="3">
        <v>858</v>
      </c>
      <c r="M2261" s="3">
        <v>4.637455</v>
      </c>
      <c r="N2261">
        <v>76</v>
      </c>
      <c r="O2261">
        <v>0.0027944862760577</v>
      </c>
      <c r="P2261">
        <v>2.72463524613743</v>
      </c>
      <c r="Q2261" t="s">
        <v>157</v>
      </c>
      <c r="R2261" t="s">
        <v>137</v>
      </c>
      <c r="S2261" t="s">
        <v>138</v>
      </c>
      <c r="T2261" t="s">
        <v>10089</v>
      </c>
      <c r="U2261" t="s">
        <v>10090</v>
      </c>
      <c r="V2261" t="s">
        <v>3696</v>
      </c>
      <c r="W2261" t="s">
        <v>137</v>
      </c>
      <c r="X2261" t="s">
        <v>138</v>
      </c>
      <c r="Y2261" t="s">
        <v>3835</v>
      </c>
      <c r="Z2261" t="s">
        <v>10091</v>
      </c>
      <c r="AA2261" t="s">
        <v>153</v>
      </c>
      <c r="AB2261" t="s">
        <v>138</v>
      </c>
      <c r="AC2261" t="s">
        <v>10092</v>
      </c>
      <c r="AD2261" t="s">
        <v>10093</v>
      </c>
    </row>
    <row r="2262" spans="1:30">
      <c r="A2262" t="s">
        <v>10094</v>
      </c>
      <c r="B2262" t="s">
        <v>10094</v>
      </c>
      <c r="C2262" s="3">
        <v>27.194128</v>
      </c>
      <c r="D2262" s="3">
        <v>1742</v>
      </c>
      <c r="E2262" s="3">
        <v>41.790863</v>
      </c>
      <c r="F2262" s="3">
        <v>2372</v>
      </c>
      <c r="G2262" s="3">
        <v>22.904726</v>
      </c>
      <c r="H2262" s="3">
        <v>1574</v>
      </c>
      <c r="I2262" s="3">
        <v>7.665279</v>
      </c>
      <c r="J2262" s="3">
        <v>533</v>
      </c>
      <c r="K2262" s="3">
        <v>5.841958</v>
      </c>
      <c r="L2262" s="3">
        <v>434</v>
      </c>
      <c r="M2262" s="3">
        <v>13.365163</v>
      </c>
      <c r="N2262">
        <v>894</v>
      </c>
      <c r="O2262">
        <v>0.000189692094040674</v>
      </c>
      <c r="P2262">
        <v>-2.46378865599691</v>
      </c>
      <c r="Q2262" t="s">
        <v>131</v>
      </c>
      <c r="R2262" t="s">
        <v>190</v>
      </c>
      <c r="S2262" t="s">
        <v>191</v>
      </c>
      <c r="T2262" t="s">
        <v>10095</v>
      </c>
      <c r="U2262" t="s">
        <v>10096</v>
      </c>
      <c r="V2262" t="s">
        <v>136</v>
      </c>
      <c r="W2262" t="s">
        <v>190</v>
      </c>
      <c r="X2262" t="s">
        <v>191</v>
      </c>
      <c r="Y2262" t="s">
        <v>181</v>
      </c>
      <c r="Z2262" t="s">
        <v>10097</v>
      </c>
      <c r="AA2262" t="s">
        <v>83</v>
      </c>
      <c r="AB2262" t="s">
        <v>191</v>
      </c>
      <c r="AC2262" t="s">
        <v>175</v>
      </c>
      <c r="AD2262" t="s">
        <v>10098</v>
      </c>
    </row>
    <row r="2263" spans="1:30">
      <c r="A2263" t="s">
        <v>10099</v>
      </c>
      <c r="B2263" t="s">
        <v>10099</v>
      </c>
      <c r="C2263" s="3">
        <v>0.703758</v>
      </c>
      <c r="D2263" s="3">
        <v>31</v>
      </c>
      <c r="E2263" s="3">
        <v>0.129279</v>
      </c>
      <c r="F2263" s="3">
        <v>5</v>
      </c>
      <c r="G2263" s="3">
        <v>0.41926</v>
      </c>
      <c r="H2263" s="3">
        <v>20</v>
      </c>
      <c r="I2263" s="3">
        <v>2.478939</v>
      </c>
      <c r="J2263" s="3">
        <v>118</v>
      </c>
      <c r="K2263" s="3">
        <v>8.962663</v>
      </c>
      <c r="L2263" s="3">
        <v>454</v>
      </c>
      <c r="M2263" s="3">
        <v>1.018195</v>
      </c>
      <c r="N2263">
        <v>47</v>
      </c>
      <c r="O2263">
        <v>0.00661949890655586</v>
      </c>
      <c r="P2263">
        <v>2.5431781588528</v>
      </c>
      <c r="Q2263" t="s">
        <v>157</v>
      </c>
      <c r="R2263" t="s">
        <v>254</v>
      </c>
      <c r="S2263" t="s">
        <v>255</v>
      </c>
      <c r="T2263" t="s">
        <v>10100</v>
      </c>
      <c r="U2263" t="s">
        <v>10101</v>
      </c>
      <c r="V2263" t="s">
        <v>136</v>
      </c>
      <c r="W2263" t="s">
        <v>254</v>
      </c>
      <c r="X2263" t="s">
        <v>255</v>
      </c>
      <c r="Y2263" t="s">
        <v>2099</v>
      </c>
      <c r="Z2263" t="s">
        <v>10102</v>
      </c>
      <c r="AA2263" t="s">
        <v>164</v>
      </c>
      <c r="AB2263" t="s">
        <v>165</v>
      </c>
      <c r="AC2263" t="s">
        <v>10103</v>
      </c>
      <c r="AD2263" t="s">
        <v>10104</v>
      </c>
    </row>
    <row r="2264" spans="1:30">
      <c r="A2264" t="s">
        <v>10105</v>
      </c>
      <c r="B2264" t="s">
        <v>10105</v>
      </c>
      <c r="C2264" s="3">
        <v>0.952853</v>
      </c>
      <c r="D2264" s="3">
        <v>39</v>
      </c>
      <c r="E2264" s="3">
        <v>0.276194</v>
      </c>
      <c r="F2264" s="3">
        <v>10</v>
      </c>
      <c r="G2264" s="3">
        <v>0.293797</v>
      </c>
      <c r="H2264" s="3">
        <v>13</v>
      </c>
      <c r="I2264" s="3">
        <v>10.316676</v>
      </c>
      <c r="J2264" s="3">
        <v>458</v>
      </c>
      <c r="K2264" s="3">
        <v>15.480881</v>
      </c>
      <c r="L2264" s="3">
        <v>733</v>
      </c>
      <c r="M2264" s="3">
        <v>2.630686</v>
      </c>
      <c r="N2264">
        <v>113</v>
      </c>
      <c r="O2264" s="16">
        <v>1.73308891250886e-5</v>
      </c>
      <c r="P2264">
        <v>3.39067765214653</v>
      </c>
      <c r="Q2264" t="s">
        <v>157</v>
      </c>
      <c r="R2264" t="s">
        <v>218</v>
      </c>
      <c r="S2264" t="s">
        <v>219</v>
      </c>
      <c r="T2264" t="s">
        <v>279</v>
      </c>
      <c r="U2264" t="s">
        <v>10106</v>
      </c>
      <c r="V2264" t="s">
        <v>10107</v>
      </c>
      <c r="W2264" t="s">
        <v>136</v>
      </c>
      <c r="X2264" t="s">
        <v>136</v>
      </c>
      <c r="Y2264" t="s">
        <v>10108</v>
      </c>
      <c r="Z2264" t="s">
        <v>10109</v>
      </c>
      <c r="AA2264" t="s">
        <v>248</v>
      </c>
      <c r="AB2264" t="s">
        <v>242</v>
      </c>
      <c r="AC2264" t="s">
        <v>10110</v>
      </c>
      <c r="AD2264" t="s">
        <v>281</v>
      </c>
    </row>
    <row r="2265" spans="1:30">
      <c r="A2265" t="s">
        <v>10111</v>
      </c>
      <c r="B2265" t="s">
        <v>136</v>
      </c>
      <c r="C2265" s="3">
        <v>0.038237</v>
      </c>
      <c r="D2265" s="3">
        <v>4</v>
      </c>
      <c r="E2265" s="3">
        <v>0.060025</v>
      </c>
      <c r="F2265" s="3">
        <v>6</v>
      </c>
      <c r="G2265" s="3">
        <v>0.172879</v>
      </c>
      <c r="H2265" s="3">
        <v>19</v>
      </c>
      <c r="I2265" s="3">
        <v>2.82352</v>
      </c>
      <c r="J2265" s="3">
        <v>304</v>
      </c>
      <c r="K2265" s="3">
        <v>1.920257</v>
      </c>
      <c r="L2265" s="3">
        <v>221</v>
      </c>
      <c r="M2265" s="3">
        <v>2.99081</v>
      </c>
      <c r="N2265">
        <v>310</v>
      </c>
      <c r="O2265" s="16">
        <v>8.92442943967477e-9</v>
      </c>
      <c r="P2265">
        <v>3.87820031813883</v>
      </c>
      <c r="Q2265" t="s">
        <v>157</v>
      </c>
      <c r="R2265" t="s">
        <v>136</v>
      </c>
      <c r="S2265" t="s">
        <v>136</v>
      </c>
      <c r="T2265" t="s">
        <v>1316</v>
      </c>
      <c r="U2265" t="s">
        <v>136</v>
      </c>
      <c r="V2265" t="s">
        <v>136</v>
      </c>
      <c r="W2265" t="s">
        <v>136</v>
      </c>
      <c r="X2265" t="s">
        <v>136</v>
      </c>
      <c r="Y2265" t="s">
        <v>136</v>
      </c>
      <c r="Z2265" t="s">
        <v>136</v>
      </c>
      <c r="AA2265" t="s">
        <v>83</v>
      </c>
      <c r="AB2265" t="s">
        <v>191</v>
      </c>
      <c r="AC2265" t="s">
        <v>10112</v>
      </c>
      <c r="AD2265" t="s">
        <v>281</v>
      </c>
    </row>
    <row r="2266" spans="1:30">
      <c r="A2266" t="s">
        <v>10113</v>
      </c>
      <c r="B2266" t="s">
        <v>10113</v>
      </c>
      <c r="C2266" s="2">
        <v>0.11721</v>
      </c>
      <c r="D2266" s="3">
        <v>4</v>
      </c>
      <c r="E2266" s="3">
        <v>0</v>
      </c>
      <c r="F2266" s="3">
        <v>0</v>
      </c>
      <c r="G2266" s="3">
        <v>0.164809</v>
      </c>
      <c r="H2266" s="3">
        <v>6</v>
      </c>
      <c r="I2266" s="2">
        <v>3.349472</v>
      </c>
      <c r="J2266" s="3">
        <v>129</v>
      </c>
      <c r="K2266" s="2">
        <v>2.745646</v>
      </c>
      <c r="L2266" s="3">
        <v>108</v>
      </c>
      <c r="M2266" s="2">
        <v>2.950085</v>
      </c>
      <c r="N2266">
        <v>119</v>
      </c>
      <c r="O2266" s="16">
        <v>7.88835579602203e-7</v>
      </c>
      <c r="P2266">
        <v>4.05130955810346</v>
      </c>
      <c r="Q2266" t="s">
        <v>157</v>
      </c>
      <c r="R2266" t="s">
        <v>594</v>
      </c>
      <c r="S2266" t="s">
        <v>165</v>
      </c>
      <c r="T2266" t="s">
        <v>136</v>
      </c>
      <c r="U2266" t="s">
        <v>10114</v>
      </c>
      <c r="V2266" t="s">
        <v>10115</v>
      </c>
      <c r="W2266" t="s">
        <v>190</v>
      </c>
      <c r="X2266" t="s">
        <v>191</v>
      </c>
      <c r="Y2266" t="s">
        <v>10116</v>
      </c>
      <c r="Z2266" t="s">
        <v>136</v>
      </c>
      <c r="AA2266" t="s">
        <v>164</v>
      </c>
      <c r="AB2266" t="s">
        <v>165</v>
      </c>
      <c r="AC2266" t="s">
        <v>10117</v>
      </c>
      <c r="AD2266" t="s">
        <v>136</v>
      </c>
    </row>
    <row r="2267" spans="1:30">
      <c r="A2267" t="s">
        <v>10118</v>
      </c>
      <c r="B2267" t="s">
        <v>10118</v>
      </c>
      <c r="C2267" s="3">
        <v>25.888371</v>
      </c>
      <c r="D2267" s="3">
        <v>1741</v>
      </c>
      <c r="E2267" s="3">
        <v>18.427145</v>
      </c>
      <c r="F2267" s="3">
        <v>1098</v>
      </c>
      <c r="G2267" s="3">
        <v>26.50186</v>
      </c>
      <c r="H2267" s="3">
        <v>1911</v>
      </c>
      <c r="I2267" s="3">
        <v>1.157494</v>
      </c>
      <c r="J2267" s="3">
        <v>85</v>
      </c>
      <c r="K2267" s="3">
        <v>0.446338</v>
      </c>
      <c r="L2267" s="3">
        <v>35</v>
      </c>
      <c r="M2267" s="3">
        <v>2.982735</v>
      </c>
      <c r="N2267">
        <v>210</v>
      </c>
      <c r="O2267" s="16">
        <v>6.63525245069777e-10</v>
      </c>
      <c r="P2267">
        <v>-4.31301375091715</v>
      </c>
      <c r="Q2267" t="s">
        <v>131</v>
      </c>
      <c r="R2267" t="s">
        <v>136</v>
      </c>
      <c r="S2267" t="s">
        <v>136</v>
      </c>
      <c r="T2267" t="s">
        <v>10119</v>
      </c>
      <c r="U2267" t="s">
        <v>10120</v>
      </c>
      <c r="V2267" t="s">
        <v>136</v>
      </c>
      <c r="W2267" t="s">
        <v>232</v>
      </c>
      <c r="X2267" t="s">
        <v>233</v>
      </c>
      <c r="Y2267" t="s">
        <v>9456</v>
      </c>
      <c r="Z2267" t="s">
        <v>10121</v>
      </c>
      <c r="AA2267" t="s">
        <v>85</v>
      </c>
      <c r="AB2267" t="s">
        <v>342</v>
      </c>
      <c r="AC2267" t="s">
        <v>10122</v>
      </c>
      <c r="AD2267" t="s">
        <v>792</v>
      </c>
    </row>
    <row r="2268" spans="1:30">
      <c r="A2268" t="s">
        <v>10123</v>
      </c>
      <c r="B2268" t="s">
        <v>10123</v>
      </c>
      <c r="C2268" s="3">
        <v>10.428013</v>
      </c>
      <c r="D2268" s="3">
        <v>358</v>
      </c>
      <c r="E2268" s="3">
        <v>85.981163</v>
      </c>
      <c r="F2268" s="3">
        <v>2609</v>
      </c>
      <c r="G2268" s="3">
        <v>10.197733</v>
      </c>
      <c r="H2268" s="3">
        <v>375</v>
      </c>
      <c r="I2268" s="3">
        <v>4.802244</v>
      </c>
      <c r="J2268" s="3">
        <v>179</v>
      </c>
      <c r="K2268" s="3">
        <v>2.560832</v>
      </c>
      <c r="L2268" s="3">
        <v>102</v>
      </c>
      <c r="M2268" s="3">
        <v>5.418771</v>
      </c>
      <c r="N2268">
        <v>194</v>
      </c>
      <c r="O2268">
        <v>0.000213067669778362</v>
      </c>
      <c r="P2268">
        <v>-3.67614224205041</v>
      </c>
      <c r="Q2268" t="s">
        <v>131</v>
      </c>
      <c r="R2268" t="s">
        <v>232</v>
      </c>
      <c r="S2268" t="s">
        <v>233</v>
      </c>
      <c r="T2268" t="s">
        <v>7588</v>
      </c>
      <c r="U2268" t="s">
        <v>10124</v>
      </c>
      <c r="V2268" t="s">
        <v>1572</v>
      </c>
      <c r="W2268" t="s">
        <v>232</v>
      </c>
      <c r="X2268" t="s">
        <v>233</v>
      </c>
      <c r="Y2268" t="s">
        <v>7590</v>
      </c>
      <c r="Z2268" t="s">
        <v>10125</v>
      </c>
      <c r="AA2268" t="s">
        <v>237</v>
      </c>
      <c r="AB2268" t="s">
        <v>233</v>
      </c>
      <c r="AC2268" t="s">
        <v>10126</v>
      </c>
      <c r="AD2268" t="s">
        <v>7592</v>
      </c>
    </row>
    <row r="2269" spans="1:30">
      <c r="A2269" t="s">
        <v>10127</v>
      </c>
      <c r="B2269" t="s">
        <v>10127</v>
      </c>
      <c r="C2269" s="3">
        <v>0.278231</v>
      </c>
      <c r="D2269" s="3">
        <v>21</v>
      </c>
      <c r="E2269" s="3">
        <v>0.061583</v>
      </c>
      <c r="F2269" s="3">
        <v>4</v>
      </c>
      <c r="G2269" s="3">
        <v>0.379973</v>
      </c>
      <c r="H2269" s="3">
        <v>30</v>
      </c>
      <c r="I2269" s="3">
        <v>3.329386</v>
      </c>
      <c r="J2269" s="3">
        <v>264</v>
      </c>
      <c r="K2269" s="3">
        <v>5.262985</v>
      </c>
      <c r="L2269" s="3">
        <v>446</v>
      </c>
      <c r="M2269" s="3">
        <v>1.409602</v>
      </c>
      <c r="N2269">
        <v>108</v>
      </c>
      <c r="O2269" s="16">
        <v>4.8944501206984e-5</v>
      </c>
      <c r="P2269">
        <v>3.04408398630102</v>
      </c>
      <c r="Q2269" t="s">
        <v>157</v>
      </c>
      <c r="R2269" t="s">
        <v>136</v>
      </c>
      <c r="S2269" t="s">
        <v>136</v>
      </c>
      <c r="T2269" t="s">
        <v>10128</v>
      </c>
      <c r="U2269" t="s">
        <v>10129</v>
      </c>
      <c r="V2269" t="s">
        <v>2106</v>
      </c>
      <c r="W2269" t="s">
        <v>399</v>
      </c>
      <c r="X2269" t="s">
        <v>342</v>
      </c>
      <c r="Y2269" t="s">
        <v>10130</v>
      </c>
      <c r="Z2269" t="s">
        <v>136</v>
      </c>
      <c r="AA2269" t="s">
        <v>85</v>
      </c>
      <c r="AB2269" t="s">
        <v>342</v>
      </c>
      <c r="AC2269" t="s">
        <v>10131</v>
      </c>
      <c r="AD2269" t="s">
        <v>10132</v>
      </c>
    </row>
    <row r="2270" spans="1:30">
      <c r="A2270" t="s">
        <v>10133</v>
      </c>
      <c r="B2270" t="s">
        <v>136</v>
      </c>
      <c r="C2270" s="3">
        <v>0.625947</v>
      </c>
      <c r="D2270" s="3">
        <v>13</v>
      </c>
      <c r="E2270" s="3">
        <v>0</v>
      </c>
      <c r="F2270" s="3">
        <v>0</v>
      </c>
      <c r="G2270" s="3">
        <v>0.039749</v>
      </c>
      <c r="H2270" s="3">
        <v>1</v>
      </c>
      <c r="I2270" s="3">
        <v>12.18062</v>
      </c>
      <c r="J2270" s="3">
        <v>268</v>
      </c>
      <c r="K2270" s="3">
        <v>5.009107</v>
      </c>
      <c r="L2270" s="3">
        <v>118</v>
      </c>
      <c r="M2270" s="3">
        <v>8.3061</v>
      </c>
      <c r="N2270">
        <v>176</v>
      </c>
      <c r="O2270" s="16">
        <v>2.1152747827166e-5</v>
      </c>
      <c r="P2270">
        <v>4.19991151344638</v>
      </c>
      <c r="Q2270" t="s">
        <v>157</v>
      </c>
      <c r="R2270" t="s">
        <v>136</v>
      </c>
      <c r="S2270" t="s">
        <v>136</v>
      </c>
      <c r="T2270" t="s">
        <v>136</v>
      </c>
      <c r="U2270" t="s">
        <v>136</v>
      </c>
      <c r="V2270" t="s">
        <v>136</v>
      </c>
      <c r="W2270" t="s">
        <v>136</v>
      </c>
      <c r="X2270" t="s">
        <v>136</v>
      </c>
      <c r="Y2270" t="s">
        <v>136</v>
      </c>
      <c r="Z2270" t="s">
        <v>136</v>
      </c>
      <c r="AA2270" t="s">
        <v>136</v>
      </c>
      <c r="AB2270" t="s">
        <v>136</v>
      </c>
      <c r="AC2270" t="s">
        <v>136</v>
      </c>
      <c r="AD2270" t="s">
        <v>136</v>
      </c>
    </row>
    <row r="2271" spans="1:30">
      <c r="A2271" t="s">
        <v>10134</v>
      </c>
      <c r="B2271" t="s">
        <v>10134</v>
      </c>
      <c r="C2271" s="3">
        <v>0.148013</v>
      </c>
      <c r="D2271" s="3">
        <v>11</v>
      </c>
      <c r="E2271" s="3">
        <v>0</v>
      </c>
      <c r="F2271" s="3">
        <v>0</v>
      </c>
      <c r="G2271" s="3">
        <v>0.179074</v>
      </c>
      <c r="H2271" s="3">
        <v>14</v>
      </c>
      <c r="I2271" s="3">
        <v>1.078448</v>
      </c>
      <c r="J2271" s="3">
        <v>83</v>
      </c>
      <c r="K2271" s="3">
        <v>1.951795</v>
      </c>
      <c r="L2271" s="3">
        <v>160</v>
      </c>
      <c r="M2271" s="3">
        <v>1.867538</v>
      </c>
      <c r="N2271">
        <v>138</v>
      </c>
      <c r="O2271">
        <v>0.000406185583987394</v>
      </c>
      <c r="P2271">
        <v>3.09767303758955</v>
      </c>
      <c r="Q2271" t="s">
        <v>157</v>
      </c>
      <c r="R2271" t="s">
        <v>190</v>
      </c>
      <c r="S2271" t="s">
        <v>191</v>
      </c>
      <c r="T2271" t="s">
        <v>527</v>
      </c>
      <c r="U2271" t="s">
        <v>10135</v>
      </c>
      <c r="V2271" t="s">
        <v>264</v>
      </c>
      <c r="W2271" t="s">
        <v>190</v>
      </c>
      <c r="X2271" t="s">
        <v>191</v>
      </c>
      <c r="Y2271" t="s">
        <v>181</v>
      </c>
      <c r="Z2271" t="s">
        <v>10136</v>
      </c>
      <c r="AA2271" t="s">
        <v>83</v>
      </c>
      <c r="AB2271" t="s">
        <v>191</v>
      </c>
      <c r="AC2271" t="s">
        <v>10137</v>
      </c>
      <c r="AD2271" t="s">
        <v>195</v>
      </c>
    </row>
    <row r="2272" spans="1:30">
      <c r="A2272" t="s">
        <v>10138</v>
      </c>
      <c r="B2272" t="s">
        <v>136</v>
      </c>
      <c r="C2272" s="3">
        <v>0.212419</v>
      </c>
      <c r="D2272" s="3">
        <v>2</v>
      </c>
      <c r="E2272" s="3">
        <v>0.800032</v>
      </c>
      <c r="F2272" s="3">
        <v>7</v>
      </c>
      <c r="G2272" s="3">
        <v>1.297166</v>
      </c>
      <c r="H2272" s="3">
        <v>13</v>
      </c>
      <c r="I2272" s="3">
        <v>11.415731</v>
      </c>
      <c r="J2272" s="3">
        <v>108</v>
      </c>
      <c r="K2272" s="3">
        <v>9.64888</v>
      </c>
      <c r="L2272" s="3">
        <v>98</v>
      </c>
      <c r="M2272" s="3">
        <v>13.200746</v>
      </c>
      <c r="N2272">
        <v>120</v>
      </c>
      <c r="O2272">
        <v>0.000573658238050332</v>
      </c>
      <c r="P2272">
        <v>2.81767659350017</v>
      </c>
      <c r="Q2272" t="s">
        <v>157</v>
      </c>
      <c r="R2272" t="s">
        <v>136</v>
      </c>
      <c r="S2272" t="s">
        <v>136</v>
      </c>
      <c r="T2272" t="s">
        <v>136</v>
      </c>
      <c r="U2272" t="s">
        <v>136</v>
      </c>
      <c r="V2272" t="s">
        <v>136</v>
      </c>
      <c r="W2272" t="s">
        <v>136</v>
      </c>
      <c r="X2272" t="s">
        <v>136</v>
      </c>
      <c r="Y2272" t="s">
        <v>136</v>
      </c>
      <c r="Z2272" t="s">
        <v>136</v>
      </c>
      <c r="AA2272" t="s">
        <v>136</v>
      </c>
      <c r="AB2272" t="s">
        <v>136</v>
      </c>
      <c r="AC2272" t="s">
        <v>136</v>
      </c>
      <c r="AD2272" t="s">
        <v>136</v>
      </c>
    </row>
    <row r="2273" spans="1:30">
      <c r="A2273" t="s">
        <v>10139</v>
      </c>
      <c r="B2273" t="s">
        <v>136</v>
      </c>
      <c r="C2273" s="3">
        <v>6.714112</v>
      </c>
      <c r="D2273" s="3">
        <v>80</v>
      </c>
      <c r="E2273" s="3">
        <v>9.637915</v>
      </c>
      <c r="F2273" s="3">
        <v>101</v>
      </c>
      <c r="G2273" s="3">
        <v>6.034695</v>
      </c>
      <c r="H2273" s="3">
        <v>77</v>
      </c>
      <c r="I2273" s="3">
        <v>0.554044</v>
      </c>
      <c r="J2273" s="3">
        <v>8</v>
      </c>
      <c r="K2273" s="3">
        <v>3.83325</v>
      </c>
      <c r="L2273" s="3">
        <v>53</v>
      </c>
      <c r="M2273" s="3">
        <v>0.520677</v>
      </c>
      <c r="N2273">
        <v>7</v>
      </c>
      <c r="O2273">
        <v>0.00598919788997676</v>
      </c>
      <c r="P2273">
        <v>-2.63010204656401</v>
      </c>
      <c r="Q2273" t="s">
        <v>131</v>
      </c>
      <c r="R2273" t="s">
        <v>136</v>
      </c>
      <c r="S2273" t="s">
        <v>136</v>
      </c>
      <c r="T2273" t="s">
        <v>136</v>
      </c>
      <c r="U2273" t="s">
        <v>136</v>
      </c>
      <c r="V2273" t="s">
        <v>136</v>
      </c>
      <c r="W2273" t="s">
        <v>136</v>
      </c>
      <c r="X2273" t="s">
        <v>136</v>
      </c>
      <c r="Y2273" t="s">
        <v>136</v>
      </c>
      <c r="Z2273" t="s">
        <v>136</v>
      </c>
      <c r="AA2273" t="s">
        <v>136</v>
      </c>
      <c r="AB2273" t="s">
        <v>136</v>
      </c>
      <c r="AC2273" t="s">
        <v>10140</v>
      </c>
      <c r="AD2273" t="s">
        <v>136</v>
      </c>
    </row>
    <row r="2274" spans="1:30">
      <c r="A2274" t="s">
        <v>10141</v>
      </c>
      <c r="B2274" t="s">
        <v>136</v>
      </c>
      <c r="C2274" s="3">
        <v>7.958175</v>
      </c>
      <c r="D2274" s="3">
        <v>218</v>
      </c>
      <c r="E2274" s="3">
        <v>10.705324</v>
      </c>
      <c r="F2274" s="3">
        <v>260</v>
      </c>
      <c r="G2274" s="3">
        <v>4.386439</v>
      </c>
      <c r="H2274" s="3">
        <v>129</v>
      </c>
      <c r="I2274" s="3">
        <v>0</v>
      </c>
      <c r="J2274" s="3">
        <v>0</v>
      </c>
      <c r="K2274" s="3">
        <v>0.00821</v>
      </c>
      <c r="L2274" s="3">
        <v>1</v>
      </c>
      <c r="M2274" s="3">
        <v>0</v>
      </c>
      <c r="N2274">
        <v>0</v>
      </c>
      <c r="O2274" s="16">
        <v>1.97216660867318e-16</v>
      </c>
      <c r="P2274">
        <v>-8.29033537058539</v>
      </c>
      <c r="Q2274" t="s">
        <v>131</v>
      </c>
      <c r="R2274" t="s">
        <v>190</v>
      </c>
      <c r="S2274" t="s">
        <v>191</v>
      </c>
      <c r="T2274" t="s">
        <v>349</v>
      </c>
      <c r="U2274" t="s">
        <v>10142</v>
      </c>
      <c r="V2274" t="s">
        <v>136</v>
      </c>
      <c r="W2274" t="s">
        <v>136</v>
      </c>
      <c r="X2274" t="s">
        <v>136</v>
      </c>
      <c r="Y2274" t="s">
        <v>181</v>
      </c>
      <c r="Z2274" t="s">
        <v>2248</v>
      </c>
      <c r="AA2274" t="s">
        <v>83</v>
      </c>
      <c r="AB2274" t="s">
        <v>191</v>
      </c>
      <c r="AC2274" t="s">
        <v>2249</v>
      </c>
      <c r="AD2274" t="s">
        <v>184</v>
      </c>
    </row>
    <row r="2275" spans="1:30">
      <c r="A2275" t="s">
        <v>10143</v>
      </c>
      <c r="B2275" t="s">
        <v>10143</v>
      </c>
      <c r="C2275" s="3">
        <v>1.885146</v>
      </c>
      <c r="D2275" s="3">
        <v>97</v>
      </c>
      <c r="E2275" s="3">
        <v>0.483324</v>
      </c>
      <c r="F2275" s="3">
        <v>23</v>
      </c>
      <c r="G2275" s="3">
        <v>1.10755</v>
      </c>
      <c r="H2275" s="3">
        <v>62</v>
      </c>
      <c r="I2275" s="3">
        <v>12.567035</v>
      </c>
      <c r="J2275" s="3">
        <v>701</v>
      </c>
      <c r="K2275" s="3">
        <v>10.348545</v>
      </c>
      <c r="L2275" s="3">
        <v>617</v>
      </c>
      <c r="M2275" s="3">
        <v>4.867324</v>
      </c>
      <c r="N2275">
        <v>262</v>
      </c>
      <c r="O2275" s="16">
        <v>3.61101047711151e-5</v>
      </c>
      <c r="P2275">
        <v>2.33887650285909</v>
      </c>
      <c r="Q2275" t="s">
        <v>157</v>
      </c>
      <c r="R2275" t="s">
        <v>534</v>
      </c>
      <c r="S2275" t="s">
        <v>535</v>
      </c>
      <c r="T2275" t="s">
        <v>10144</v>
      </c>
      <c r="U2275" t="s">
        <v>10145</v>
      </c>
      <c r="V2275" t="s">
        <v>136</v>
      </c>
      <c r="W2275" t="s">
        <v>534</v>
      </c>
      <c r="X2275" t="s">
        <v>535</v>
      </c>
      <c r="Y2275" t="s">
        <v>9275</v>
      </c>
      <c r="Z2275" t="s">
        <v>10146</v>
      </c>
      <c r="AA2275" t="s">
        <v>1045</v>
      </c>
      <c r="AB2275" t="s">
        <v>535</v>
      </c>
      <c r="AC2275" t="s">
        <v>10147</v>
      </c>
      <c r="AD2275" t="s">
        <v>1667</v>
      </c>
    </row>
    <row r="2276" spans="1:30">
      <c r="A2276" t="s">
        <v>10148</v>
      </c>
      <c r="B2276" t="s">
        <v>10148</v>
      </c>
      <c r="C2276" s="3">
        <v>0.282264</v>
      </c>
      <c r="D2276" s="3">
        <v>18</v>
      </c>
      <c r="E2276" s="3">
        <v>0.03582</v>
      </c>
      <c r="F2276" s="3">
        <v>2</v>
      </c>
      <c r="G2276" s="3">
        <v>0.8958</v>
      </c>
      <c r="H2276" s="3">
        <v>60</v>
      </c>
      <c r="I2276" s="3">
        <v>2.359411</v>
      </c>
      <c r="J2276" s="3">
        <v>160</v>
      </c>
      <c r="K2276" s="3">
        <v>60.170856</v>
      </c>
      <c r="L2276" s="3">
        <v>4349</v>
      </c>
      <c r="M2276" s="3">
        <v>8.699064</v>
      </c>
      <c r="N2276">
        <v>567</v>
      </c>
      <c r="O2276" s="16">
        <v>2.66420767480251e-5</v>
      </c>
      <c r="P2276">
        <v>4.61201728924466</v>
      </c>
      <c r="Q2276" t="s">
        <v>157</v>
      </c>
      <c r="R2276" t="s">
        <v>325</v>
      </c>
      <c r="S2276" t="s">
        <v>326</v>
      </c>
      <c r="T2276" t="s">
        <v>2256</v>
      </c>
      <c r="U2276" t="s">
        <v>10149</v>
      </c>
      <c r="V2276" t="s">
        <v>473</v>
      </c>
      <c r="W2276" t="s">
        <v>325</v>
      </c>
      <c r="X2276" t="s">
        <v>326</v>
      </c>
      <c r="Y2276" t="s">
        <v>4524</v>
      </c>
      <c r="Z2276" t="s">
        <v>9765</v>
      </c>
      <c r="AA2276" t="s">
        <v>48</v>
      </c>
      <c r="AB2276" t="s">
        <v>326</v>
      </c>
      <c r="AC2276" t="s">
        <v>313</v>
      </c>
      <c r="AD2276" t="s">
        <v>144</v>
      </c>
    </row>
    <row r="2277" spans="1:30">
      <c r="A2277" t="s">
        <v>10150</v>
      </c>
      <c r="B2277" t="s">
        <v>10150</v>
      </c>
      <c r="C2277" s="3">
        <v>111.83548</v>
      </c>
      <c r="D2277" s="3">
        <v>3278</v>
      </c>
      <c r="E2277" s="3">
        <v>204.538162</v>
      </c>
      <c r="F2277" s="3">
        <v>5311</v>
      </c>
      <c r="G2277" s="3">
        <v>65.883316</v>
      </c>
      <c r="H2277" s="3">
        <v>2071</v>
      </c>
      <c r="I2277" s="3">
        <v>0.92549</v>
      </c>
      <c r="J2277" s="3">
        <v>30</v>
      </c>
      <c r="K2277" s="3">
        <v>1.498488</v>
      </c>
      <c r="L2277" s="3">
        <v>51</v>
      </c>
      <c r="M2277" s="3">
        <v>1.414687</v>
      </c>
      <c r="N2277">
        <v>44</v>
      </c>
      <c r="O2277" s="16">
        <v>3.09957937687036e-25</v>
      </c>
      <c r="P2277">
        <v>-7.05186822137362</v>
      </c>
      <c r="Q2277" t="s">
        <v>131</v>
      </c>
      <c r="R2277" t="s">
        <v>136</v>
      </c>
      <c r="S2277" t="s">
        <v>136</v>
      </c>
      <c r="T2277" t="s">
        <v>136</v>
      </c>
      <c r="U2277" t="s">
        <v>136</v>
      </c>
      <c r="V2277" t="s">
        <v>136</v>
      </c>
      <c r="W2277" t="s">
        <v>136</v>
      </c>
      <c r="X2277" t="s">
        <v>136</v>
      </c>
      <c r="Y2277" t="s">
        <v>2400</v>
      </c>
      <c r="Z2277" t="s">
        <v>10151</v>
      </c>
      <c r="AA2277" t="s">
        <v>164</v>
      </c>
      <c r="AB2277" t="s">
        <v>165</v>
      </c>
      <c r="AC2277" t="s">
        <v>183</v>
      </c>
      <c r="AD2277" t="s">
        <v>136</v>
      </c>
    </row>
    <row r="2278" spans="1:30">
      <c r="A2278" t="s">
        <v>10152</v>
      </c>
      <c r="B2278" t="s">
        <v>10152</v>
      </c>
      <c r="C2278" s="3">
        <v>14.417792</v>
      </c>
      <c r="D2278" s="3">
        <v>592</v>
      </c>
      <c r="E2278" s="3">
        <v>17.576948</v>
      </c>
      <c r="F2278" s="3">
        <v>639</v>
      </c>
      <c r="G2278" s="3">
        <v>15.810378</v>
      </c>
      <c r="H2278" s="3">
        <v>696</v>
      </c>
      <c r="I2278" s="3">
        <v>6.43</v>
      </c>
      <c r="J2278" s="3">
        <v>287</v>
      </c>
      <c r="K2278" s="3">
        <v>6.122519</v>
      </c>
      <c r="L2278" s="3">
        <v>291</v>
      </c>
      <c r="M2278" s="3">
        <v>4.259297</v>
      </c>
      <c r="N2278">
        <v>183</v>
      </c>
      <c r="O2278" s="16">
        <v>1.03764357398439e-5</v>
      </c>
      <c r="P2278">
        <v>-2.20586530548952</v>
      </c>
      <c r="Q2278" t="s">
        <v>131</v>
      </c>
      <c r="R2278" t="s">
        <v>136</v>
      </c>
      <c r="S2278" t="s">
        <v>136</v>
      </c>
      <c r="T2278" t="s">
        <v>8516</v>
      </c>
      <c r="U2278" t="s">
        <v>10153</v>
      </c>
      <c r="V2278" t="s">
        <v>763</v>
      </c>
      <c r="W2278" t="s">
        <v>136</v>
      </c>
      <c r="X2278" t="s">
        <v>136</v>
      </c>
      <c r="Y2278" t="s">
        <v>5297</v>
      </c>
      <c r="Z2278" t="s">
        <v>10154</v>
      </c>
      <c r="AA2278" t="s">
        <v>141</v>
      </c>
      <c r="AB2278" t="s">
        <v>142</v>
      </c>
      <c r="AC2278" t="s">
        <v>10155</v>
      </c>
      <c r="AD2278" t="s">
        <v>1934</v>
      </c>
    </row>
    <row r="2279" spans="1:30">
      <c r="A2279" t="s">
        <v>10156</v>
      </c>
      <c r="B2279" t="s">
        <v>10156</v>
      </c>
      <c r="C2279" s="3">
        <v>0.097816</v>
      </c>
      <c r="D2279" s="3">
        <v>7</v>
      </c>
      <c r="E2279" s="3">
        <v>0</v>
      </c>
      <c r="F2279" s="3">
        <v>0</v>
      </c>
      <c r="G2279" s="3">
        <v>0.289504</v>
      </c>
      <c r="H2279" s="3">
        <v>23</v>
      </c>
      <c r="I2279" s="3">
        <v>1.899447</v>
      </c>
      <c r="J2279" s="3">
        <v>148</v>
      </c>
      <c r="K2279" s="3">
        <v>6.859306</v>
      </c>
      <c r="L2279" s="3">
        <v>569</v>
      </c>
      <c r="M2279" s="3">
        <v>0.540058</v>
      </c>
      <c r="N2279">
        <v>41</v>
      </c>
      <c r="O2279">
        <v>0.00240794374131775</v>
      </c>
      <c r="P2279">
        <v>3.46062761612178</v>
      </c>
      <c r="Q2279" t="s">
        <v>157</v>
      </c>
      <c r="R2279" t="s">
        <v>136</v>
      </c>
      <c r="S2279" t="s">
        <v>136</v>
      </c>
      <c r="T2279" t="s">
        <v>136</v>
      </c>
      <c r="U2279" t="s">
        <v>10157</v>
      </c>
      <c r="V2279" t="s">
        <v>136</v>
      </c>
      <c r="W2279" t="s">
        <v>1382</v>
      </c>
      <c r="X2279" t="s">
        <v>1383</v>
      </c>
      <c r="Y2279" t="s">
        <v>1384</v>
      </c>
      <c r="Z2279" t="s">
        <v>10158</v>
      </c>
      <c r="AA2279" t="s">
        <v>164</v>
      </c>
      <c r="AB2279" t="s">
        <v>165</v>
      </c>
      <c r="AC2279" t="s">
        <v>10159</v>
      </c>
      <c r="AD2279" t="s">
        <v>136</v>
      </c>
    </row>
    <row r="2280" spans="1:30">
      <c r="A2280" t="s">
        <v>10160</v>
      </c>
      <c r="B2280" t="s">
        <v>136</v>
      </c>
      <c r="C2280" s="3">
        <v>5.649771</v>
      </c>
      <c r="D2280" s="3">
        <v>218</v>
      </c>
      <c r="E2280" s="3">
        <v>2.586849</v>
      </c>
      <c r="F2280" s="3">
        <v>87</v>
      </c>
      <c r="G2280" s="3">
        <v>10.289884</v>
      </c>
      <c r="H2280" s="3">
        <v>369</v>
      </c>
      <c r="I2280" s="3">
        <v>0.140412</v>
      </c>
      <c r="J2280" s="3">
        <v>6</v>
      </c>
      <c r="K2280" s="3">
        <v>0.539564</v>
      </c>
      <c r="L2280" s="3">
        <v>25</v>
      </c>
      <c r="M2280" s="3">
        <v>0.116163</v>
      </c>
      <c r="N2280">
        <v>5</v>
      </c>
      <c r="O2280" s="16">
        <v>4.48741803869963e-10</v>
      </c>
      <c r="P2280">
        <v>-4.58953288787657</v>
      </c>
      <c r="Q2280" t="s">
        <v>131</v>
      </c>
      <c r="R2280" t="s">
        <v>136</v>
      </c>
      <c r="S2280" t="s">
        <v>136</v>
      </c>
      <c r="T2280" t="s">
        <v>136</v>
      </c>
      <c r="U2280" t="s">
        <v>10161</v>
      </c>
      <c r="V2280" t="s">
        <v>136</v>
      </c>
      <c r="W2280" t="s">
        <v>136</v>
      </c>
      <c r="X2280" t="s">
        <v>136</v>
      </c>
      <c r="Y2280" t="s">
        <v>862</v>
      </c>
      <c r="Z2280" t="s">
        <v>136</v>
      </c>
      <c r="AA2280" t="s">
        <v>164</v>
      </c>
      <c r="AB2280" t="s">
        <v>165</v>
      </c>
      <c r="AC2280" t="s">
        <v>10162</v>
      </c>
      <c r="AD2280" t="s">
        <v>136</v>
      </c>
    </row>
    <row r="2281" spans="1:30">
      <c r="A2281" t="s">
        <v>10163</v>
      </c>
      <c r="B2281" t="s">
        <v>10163</v>
      </c>
      <c r="C2281" s="3">
        <v>0</v>
      </c>
      <c r="D2281" s="3">
        <v>0</v>
      </c>
      <c r="E2281" s="3">
        <v>0</v>
      </c>
      <c r="F2281" s="3">
        <v>0</v>
      </c>
      <c r="G2281" s="3">
        <v>0</v>
      </c>
      <c r="H2281" s="3">
        <v>0</v>
      </c>
      <c r="I2281" s="3">
        <v>0.784699</v>
      </c>
      <c r="J2281" s="3">
        <v>29</v>
      </c>
      <c r="K2281" s="3">
        <v>0.854851</v>
      </c>
      <c r="L2281" s="3">
        <v>34</v>
      </c>
      <c r="M2281" s="3">
        <v>0.817034</v>
      </c>
      <c r="N2281">
        <v>29</v>
      </c>
      <c r="O2281">
        <v>0.000180194978411918</v>
      </c>
      <c r="P2281">
        <v>5.11023675527334</v>
      </c>
      <c r="Q2281" t="s">
        <v>157</v>
      </c>
      <c r="R2281" t="s">
        <v>186</v>
      </c>
      <c r="S2281" t="s">
        <v>187</v>
      </c>
      <c r="T2281" t="s">
        <v>10164</v>
      </c>
      <c r="U2281" t="s">
        <v>10165</v>
      </c>
      <c r="V2281" t="s">
        <v>439</v>
      </c>
      <c r="W2281" t="s">
        <v>186</v>
      </c>
      <c r="X2281" t="s">
        <v>187</v>
      </c>
      <c r="Y2281" t="s">
        <v>10166</v>
      </c>
      <c r="Z2281" t="s">
        <v>10167</v>
      </c>
      <c r="AA2281" t="s">
        <v>209</v>
      </c>
      <c r="AB2281" t="s">
        <v>187</v>
      </c>
      <c r="AC2281" t="s">
        <v>10168</v>
      </c>
      <c r="AD2281" t="s">
        <v>10169</v>
      </c>
    </row>
    <row r="2282" spans="1:30">
      <c r="A2282" t="s">
        <v>10170</v>
      </c>
      <c r="B2282" t="s">
        <v>10170</v>
      </c>
      <c r="C2282" s="3">
        <v>0.358975</v>
      </c>
      <c r="D2282" s="3">
        <v>12</v>
      </c>
      <c r="E2282" s="3">
        <v>0</v>
      </c>
      <c r="F2282" s="3">
        <v>0</v>
      </c>
      <c r="G2282" s="3">
        <v>0.649838</v>
      </c>
      <c r="H2282" s="3">
        <v>23</v>
      </c>
      <c r="I2282" s="3">
        <v>7.048028</v>
      </c>
      <c r="J2282" s="3">
        <v>250</v>
      </c>
      <c r="K2282" s="3">
        <v>3.392136</v>
      </c>
      <c r="L2282" s="3">
        <v>129</v>
      </c>
      <c r="M2282" s="3">
        <v>4.502765</v>
      </c>
      <c r="N2282">
        <v>154</v>
      </c>
      <c r="O2282">
        <v>0.000638504154214759</v>
      </c>
      <c r="P2282">
        <v>3.0747769524607</v>
      </c>
      <c r="Q2282" t="s">
        <v>157</v>
      </c>
      <c r="R2282" t="s">
        <v>136</v>
      </c>
      <c r="S2282" t="s">
        <v>136</v>
      </c>
      <c r="T2282" t="s">
        <v>136</v>
      </c>
      <c r="U2282" t="s">
        <v>10171</v>
      </c>
      <c r="V2282" t="s">
        <v>136</v>
      </c>
      <c r="W2282" t="s">
        <v>136</v>
      </c>
      <c r="X2282" t="s">
        <v>136</v>
      </c>
      <c r="Y2282" t="s">
        <v>4456</v>
      </c>
      <c r="Z2282" t="s">
        <v>10172</v>
      </c>
      <c r="AA2282" t="s">
        <v>164</v>
      </c>
      <c r="AB2282" t="s">
        <v>165</v>
      </c>
      <c r="AC2282" t="s">
        <v>10173</v>
      </c>
      <c r="AD2282" t="s">
        <v>136</v>
      </c>
    </row>
    <row r="2283" spans="1:30">
      <c r="A2283" t="s">
        <v>10174</v>
      </c>
      <c r="B2283" t="s">
        <v>10174</v>
      </c>
      <c r="C2283" s="3">
        <v>159.871689</v>
      </c>
      <c r="D2283" s="3">
        <v>8860</v>
      </c>
      <c r="E2283" s="3">
        <v>278.317932</v>
      </c>
      <c r="F2283" s="3">
        <v>13663</v>
      </c>
      <c r="G2283" s="3">
        <v>178.289444</v>
      </c>
      <c r="H2283" s="3">
        <v>10594</v>
      </c>
      <c r="I2283" s="3">
        <v>55.559948</v>
      </c>
      <c r="J2283" s="3">
        <v>3340</v>
      </c>
      <c r="K2283" s="3">
        <v>60.609848</v>
      </c>
      <c r="L2283" s="3">
        <v>3891</v>
      </c>
      <c r="M2283" s="3">
        <v>122.33918</v>
      </c>
      <c r="N2283">
        <v>7079</v>
      </c>
      <c r="O2283">
        <v>0.00205822299510624</v>
      </c>
      <c r="P2283">
        <v>-2.07171686091998</v>
      </c>
      <c r="Q2283" t="s">
        <v>131</v>
      </c>
      <c r="R2283" t="s">
        <v>366</v>
      </c>
      <c r="S2283" t="s">
        <v>367</v>
      </c>
      <c r="T2283" t="s">
        <v>1748</v>
      </c>
      <c r="U2283" t="s">
        <v>10175</v>
      </c>
      <c r="V2283" t="s">
        <v>136</v>
      </c>
      <c r="W2283" t="s">
        <v>254</v>
      </c>
      <c r="X2283" t="s">
        <v>255</v>
      </c>
      <c r="Y2283" t="s">
        <v>1750</v>
      </c>
      <c r="Z2283" t="s">
        <v>10176</v>
      </c>
      <c r="AA2283" t="s">
        <v>374</v>
      </c>
      <c r="AB2283" t="s">
        <v>367</v>
      </c>
      <c r="AC2283" t="s">
        <v>10177</v>
      </c>
      <c r="AD2283" t="s">
        <v>792</v>
      </c>
    </row>
    <row r="2284" spans="1:30">
      <c r="A2284" t="s">
        <v>10178</v>
      </c>
      <c r="B2284" t="s">
        <v>10178</v>
      </c>
      <c r="C2284" s="3">
        <v>30.443254</v>
      </c>
      <c r="D2284" s="3">
        <v>3608</v>
      </c>
      <c r="E2284" s="3">
        <v>66.295525</v>
      </c>
      <c r="F2284" s="3">
        <v>6960</v>
      </c>
      <c r="G2284" s="3">
        <v>27.550741</v>
      </c>
      <c r="H2284" s="3">
        <v>3501</v>
      </c>
      <c r="I2284" s="3">
        <v>3.992867</v>
      </c>
      <c r="J2284" s="3">
        <v>514</v>
      </c>
      <c r="K2284" s="3">
        <v>7.164458</v>
      </c>
      <c r="L2284" s="3">
        <v>984</v>
      </c>
      <c r="M2284" s="3">
        <v>16.388733</v>
      </c>
      <c r="N2284">
        <v>2028</v>
      </c>
      <c r="O2284">
        <v>0.00052022108546045</v>
      </c>
      <c r="P2284">
        <v>-2.80946317037662</v>
      </c>
      <c r="Q2284" t="s">
        <v>131</v>
      </c>
      <c r="R2284" t="s">
        <v>366</v>
      </c>
      <c r="S2284" t="s">
        <v>367</v>
      </c>
      <c r="T2284" t="s">
        <v>368</v>
      </c>
      <c r="U2284" t="s">
        <v>10179</v>
      </c>
      <c r="V2284" t="s">
        <v>370</v>
      </c>
      <c r="W2284" t="s">
        <v>371</v>
      </c>
      <c r="X2284" t="s">
        <v>293</v>
      </c>
      <c r="Y2284" t="s">
        <v>2816</v>
      </c>
      <c r="Z2284" t="s">
        <v>10180</v>
      </c>
      <c r="AA2284" t="s">
        <v>374</v>
      </c>
      <c r="AB2284" t="s">
        <v>367</v>
      </c>
      <c r="AC2284" t="s">
        <v>10181</v>
      </c>
      <c r="AD2284" t="s">
        <v>376</v>
      </c>
    </row>
    <row r="2285" spans="1:30">
      <c r="A2285" t="s">
        <v>10182</v>
      </c>
      <c r="B2285" t="s">
        <v>10182</v>
      </c>
      <c r="C2285" s="3">
        <v>135.283783</v>
      </c>
      <c r="D2285" s="3">
        <v>18377</v>
      </c>
      <c r="E2285" s="3">
        <v>231.513199</v>
      </c>
      <c r="F2285" s="3">
        <v>27859</v>
      </c>
      <c r="G2285" s="3">
        <v>145.221497</v>
      </c>
      <c r="H2285" s="3">
        <v>21151</v>
      </c>
      <c r="I2285" s="3">
        <v>40.136402</v>
      </c>
      <c r="J2285" s="3">
        <v>5914</v>
      </c>
      <c r="K2285" s="3">
        <v>28.516037</v>
      </c>
      <c r="L2285" s="3">
        <v>4487</v>
      </c>
      <c r="M2285" s="3">
        <v>65.336876</v>
      </c>
      <c r="N2285">
        <v>9267</v>
      </c>
      <c r="O2285" s="16">
        <v>4.74725051162179e-5</v>
      </c>
      <c r="P2285">
        <v>-2.62491598962719</v>
      </c>
      <c r="Q2285" t="s">
        <v>131</v>
      </c>
      <c r="R2285" t="s">
        <v>190</v>
      </c>
      <c r="S2285" t="s">
        <v>191</v>
      </c>
      <c r="T2285" t="s">
        <v>10183</v>
      </c>
      <c r="U2285" t="s">
        <v>10184</v>
      </c>
      <c r="V2285" t="s">
        <v>2203</v>
      </c>
      <c r="W2285" t="s">
        <v>190</v>
      </c>
      <c r="X2285" t="s">
        <v>191</v>
      </c>
      <c r="Y2285" t="s">
        <v>181</v>
      </c>
      <c r="Z2285" t="s">
        <v>10185</v>
      </c>
      <c r="AA2285" t="s">
        <v>83</v>
      </c>
      <c r="AB2285" t="s">
        <v>191</v>
      </c>
      <c r="AC2285" t="s">
        <v>10186</v>
      </c>
      <c r="AD2285" t="s">
        <v>10187</v>
      </c>
    </row>
    <row r="2286" spans="1:30">
      <c r="A2286" t="s">
        <v>10188</v>
      </c>
      <c r="B2286" t="s">
        <v>10188</v>
      </c>
      <c r="C2286" s="3">
        <v>2.089804</v>
      </c>
      <c r="D2286" s="3">
        <v>117</v>
      </c>
      <c r="E2286" s="3">
        <v>4.326116</v>
      </c>
      <c r="F2286" s="3">
        <v>214</v>
      </c>
      <c r="G2286" s="3">
        <v>7.05919</v>
      </c>
      <c r="H2286" s="3">
        <v>422</v>
      </c>
      <c r="I2286" s="3">
        <v>0.59213</v>
      </c>
      <c r="J2286" s="3">
        <v>36</v>
      </c>
      <c r="K2286" s="3">
        <v>0.689976</v>
      </c>
      <c r="L2286" s="3">
        <v>45</v>
      </c>
      <c r="M2286" s="3">
        <v>0.670438</v>
      </c>
      <c r="N2286">
        <v>39</v>
      </c>
      <c r="O2286" s="16">
        <v>2.78367575821677e-7</v>
      </c>
      <c r="P2286">
        <v>-3.33742218388994</v>
      </c>
      <c r="Q2286" t="s">
        <v>131</v>
      </c>
      <c r="R2286" t="s">
        <v>190</v>
      </c>
      <c r="S2286" t="s">
        <v>191</v>
      </c>
      <c r="T2286" t="s">
        <v>262</v>
      </c>
      <c r="U2286" t="s">
        <v>10189</v>
      </c>
      <c r="V2286" t="s">
        <v>136</v>
      </c>
      <c r="W2286" t="s">
        <v>190</v>
      </c>
      <c r="X2286" t="s">
        <v>191</v>
      </c>
      <c r="Y2286" t="s">
        <v>181</v>
      </c>
      <c r="Z2286" t="s">
        <v>10190</v>
      </c>
      <c r="AA2286" t="s">
        <v>83</v>
      </c>
      <c r="AB2286" t="s">
        <v>191</v>
      </c>
      <c r="AC2286" t="s">
        <v>10191</v>
      </c>
      <c r="AD2286" t="s">
        <v>195</v>
      </c>
    </row>
    <row r="2287" spans="1:30">
      <c r="A2287" t="s">
        <v>10192</v>
      </c>
      <c r="B2287" t="s">
        <v>10192</v>
      </c>
      <c r="C2287" s="3">
        <v>0.156629</v>
      </c>
      <c r="D2287" s="3">
        <v>12</v>
      </c>
      <c r="E2287" s="3">
        <v>0.102975</v>
      </c>
      <c r="F2287" s="3">
        <v>7</v>
      </c>
      <c r="G2287" s="3">
        <v>0.367177</v>
      </c>
      <c r="H2287" s="3">
        <v>28</v>
      </c>
      <c r="I2287" s="3">
        <v>4.505744</v>
      </c>
      <c r="J2287" s="3">
        <v>348</v>
      </c>
      <c r="K2287" s="3">
        <v>7.578232</v>
      </c>
      <c r="L2287" s="3">
        <v>624</v>
      </c>
      <c r="M2287" s="3">
        <v>1.923345</v>
      </c>
      <c r="N2287">
        <v>143</v>
      </c>
      <c r="O2287" s="16">
        <v>5.1178807796643e-7</v>
      </c>
      <c r="P2287">
        <v>3.60513723524496</v>
      </c>
      <c r="Q2287" t="s">
        <v>157</v>
      </c>
      <c r="R2287" t="s">
        <v>1427</v>
      </c>
      <c r="S2287" t="s">
        <v>538</v>
      </c>
      <c r="T2287" t="s">
        <v>10193</v>
      </c>
      <c r="U2287" t="s">
        <v>10194</v>
      </c>
      <c r="V2287" t="s">
        <v>6144</v>
      </c>
      <c r="W2287" t="s">
        <v>1427</v>
      </c>
      <c r="X2287" t="s">
        <v>538</v>
      </c>
      <c r="Y2287" t="s">
        <v>6145</v>
      </c>
      <c r="Z2287" t="s">
        <v>6146</v>
      </c>
      <c r="AA2287" t="s">
        <v>43</v>
      </c>
      <c r="AB2287" t="s">
        <v>538</v>
      </c>
      <c r="AC2287" t="s">
        <v>10195</v>
      </c>
      <c r="AD2287" t="s">
        <v>10196</v>
      </c>
    </row>
    <row r="2288" spans="1:30">
      <c r="A2288" t="s">
        <v>10197</v>
      </c>
      <c r="B2288" t="s">
        <v>136</v>
      </c>
      <c r="C2288" s="3">
        <v>8.73497</v>
      </c>
      <c r="D2288" s="3">
        <v>192</v>
      </c>
      <c r="E2288" s="3">
        <v>18.59519</v>
      </c>
      <c r="F2288" s="3">
        <v>362</v>
      </c>
      <c r="G2288" s="3">
        <v>10.638116</v>
      </c>
      <c r="H2288" s="3">
        <v>251</v>
      </c>
      <c r="I2288" s="3">
        <v>1.443773</v>
      </c>
      <c r="J2288" s="3">
        <v>35</v>
      </c>
      <c r="K2288" s="3">
        <v>1.907531</v>
      </c>
      <c r="L2288" s="3">
        <v>49</v>
      </c>
      <c r="M2288" s="3">
        <v>3.33774</v>
      </c>
      <c r="N2288">
        <v>77</v>
      </c>
      <c r="O2288" s="16">
        <v>1.6001427465713e-5</v>
      </c>
      <c r="P2288">
        <v>-3.13100790138371</v>
      </c>
      <c r="Q2288" t="s">
        <v>131</v>
      </c>
      <c r="R2288" t="s">
        <v>136</v>
      </c>
      <c r="S2288" t="s">
        <v>136</v>
      </c>
      <c r="T2288" t="s">
        <v>1735</v>
      </c>
      <c r="U2288" t="s">
        <v>10198</v>
      </c>
      <c r="V2288" t="s">
        <v>5693</v>
      </c>
      <c r="W2288" t="s">
        <v>232</v>
      </c>
      <c r="X2288" t="s">
        <v>233</v>
      </c>
      <c r="Y2288" t="s">
        <v>1736</v>
      </c>
      <c r="Z2288" t="s">
        <v>10199</v>
      </c>
      <c r="AA2288" t="s">
        <v>237</v>
      </c>
      <c r="AB2288" t="s">
        <v>233</v>
      </c>
      <c r="AC2288" t="s">
        <v>10200</v>
      </c>
      <c r="AD2288" t="s">
        <v>1739</v>
      </c>
    </row>
    <row r="2289" spans="1:30">
      <c r="A2289" t="s">
        <v>10201</v>
      </c>
      <c r="B2289" t="s">
        <v>10201</v>
      </c>
      <c r="C2289" s="3">
        <v>0.584366</v>
      </c>
      <c r="D2289" s="3">
        <v>25</v>
      </c>
      <c r="E2289" s="3">
        <v>0</v>
      </c>
      <c r="F2289" s="3">
        <v>0</v>
      </c>
      <c r="G2289" s="3">
        <v>0.431109</v>
      </c>
      <c r="H2289" s="3">
        <v>20</v>
      </c>
      <c r="I2289" s="3">
        <v>5.311214</v>
      </c>
      <c r="J2289" s="3">
        <v>241</v>
      </c>
      <c r="K2289" s="3">
        <v>4.102166</v>
      </c>
      <c r="L2289" s="3">
        <v>199</v>
      </c>
      <c r="M2289" s="3">
        <v>2.181576</v>
      </c>
      <c r="N2289">
        <v>96</v>
      </c>
      <c r="O2289">
        <v>0.00355832552184119</v>
      </c>
      <c r="P2289">
        <v>2.73485698236028</v>
      </c>
      <c r="Q2289" t="s">
        <v>157</v>
      </c>
      <c r="R2289" t="s">
        <v>305</v>
      </c>
      <c r="S2289" t="s">
        <v>142</v>
      </c>
      <c r="T2289" t="s">
        <v>136</v>
      </c>
      <c r="U2289" t="s">
        <v>10202</v>
      </c>
      <c r="V2289" t="s">
        <v>136</v>
      </c>
      <c r="W2289" t="s">
        <v>136</v>
      </c>
      <c r="X2289" t="s">
        <v>136</v>
      </c>
      <c r="Y2289" t="s">
        <v>10203</v>
      </c>
      <c r="Z2289" t="s">
        <v>136</v>
      </c>
      <c r="AA2289" t="s">
        <v>141</v>
      </c>
      <c r="AB2289" t="s">
        <v>142</v>
      </c>
      <c r="AC2289" t="s">
        <v>10204</v>
      </c>
      <c r="AD2289" t="s">
        <v>136</v>
      </c>
    </row>
    <row r="2290" spans="1:30">
      <c r="A2290" t="s">
        <v>10205</v>
      </c>
      <c r="B2290" t="s">
        <v>10205</v>
      </c>
      <c r="C2290" s="3">
        <v>1.789868</v>
      </c>
      <c r="D2290" s="3">
        <v>65</v>
      </c>
      <c r="E2290" s="3">
        <v>0.527012</v>
      </c>
      <c r="F2290" s="3">
        <v>17</v>
      </c>
      <c r="G2290" s="3">
        <v>1.276557</v>
      </c>
      <c r="H2290" s="3">
        <v>50</v>
      </c>
      <c r="I2290" s="3">
        <v>9.322588</v>
      </c>
      <c r="J2290" s="3">
        <v>365</v>
      </c>
      <c r="K2290" s="3">
        <v>8.849005</v>
      </c>
      <c r="L2290" s="3">
        <v>370</v>
      </c>
      <c r="M2290" s="3">
        <v>6.212834</v>
      </c>
      <c r="N2290">
        <v>234</v>
      </c>
      <c r="O2290" s="16">
        <v>6.64373567256792e-6</v>
      </c>
      <c r="P2290">
        <v>2.13312551265112</v>
      </c>
      <c r="Q2290" t="s">
        <v>157</v>
      </c>
      <c r="R2290" t="s">
        <v>136</v>
      </c>
      <c r="S2290" t="s">
        <v>136</v>
      </c>
      <c r="T2290" t="s">
        <v>10206</v>
      </c>
      <c r="U2290" t="s">
        <v>136</v>
      </c>
      <c r="V2290" t="s">
        <v>136</v>
      </c>
      <c r="W2290" t="s">
        <v>136</v>
      </c>
      <c r="X2290" t="s">
        <v>136</v>
      </c>
      <c r="Y2290" t="s">
        <v>1097</v>
      </c>
      <c r="Z2290" t="s">
        <v>10207</v>
      </c>
      <c r="AA2290" t="s">
        <v>164</v>
      </c>
      <c r="AB2290" t="s">
        <v>165</v>
      </c>
      <c r="AC2290" t="s">
        <v>10208</v>
      </c>
      <c r="AD2290" t="s">
        <v>10209</v>
      </c>
    </row>
    <row r="2291" spans="1:30">
      <c r="A2291" t="s">
        <v>10210</v>
      </c>
      <c r="B2291" t="s">
        <v>10210</v>
      </c>
      <c r="C2291" s="3">
        <v>0.992287</v>
      </c>
      <c r="D2291" s="3">
        <v>59</v>
      </c>
      <c r="E2291" s="3">
        <v>2.815662</v>
      </c>
      <c r="F2291" s="3">
        <v>148</v>
      </c>
      <c r="G2291" s="3">
        <v>4.18079</v>
      </c>
      <c r="H2291" s="3">
        <v>265</v>
      </c>
      <c r="I2291" s="3">
        <v>0.237051</v>
      </c>
      <c r="J2291" s="3">
        <v>16</v>
      </c>
      <c r="K2291" s="3">
        <v>0.483841</v>
      </c>
      <c r="L2291" s="3">
        <v>34</v>
      </c>
      <c r="M2291" s="3">
        <v>0.315489</v>
      </c>
      <c r="N2291">
        <v>20</v>
      </c>
      <c r="O2291" s="16">
        <v>9.25614905111996e-6</v>
      </c>
      <c r="P2291">
        <v>-3.40255517503623</v>
      </c>
      <c r="Q2291" t="s">
        <v>131</v>
      </c>
      <c r="R2291" t="s">
        <v>136</v>
      </c>
      <c r="S2291" t="s">
        <v>136</v>
      </c>
      <c r="T2291" t="s">
        <v>2110</v>
      </c>
      <c r="U2291" t="s">
        <v>136</v>
      </c>
      <c r="V2291" t="s">
        <v>136</v>
      </c>
      <c r="W2291" t="s">
        <v>136</v>
      </c>
      <c r="X2291" t="s">
        <v>136</v>
      </c>
      <c r="Y2291" t="s">
        <v>1815</v>
      </c>
      <c r="Z2291" t="s">
        <v>136</v>
      </c>
      <c r="AA2291" t="s">
        <v>164</v>
      </c>
      <c r="AB2291" t="s">
        <v>165</v>
      </c>
      <c r="AC2291" t="s">
        <v>10211</v>
      </c>
      <c r="AD2291" t="s">
        <v>2113</v>
      </c>
    </row>
    <row r="2292" spans="1:30">
      <c r="A2292" t="s">
        <v>10212</v>
      </c>
      <c r="B2292" t="s">
        <v>10212</v>
      </c>
      <c r="C2292" s="3">
        <v>2.68159</v>
      </c>
      <c r="D2292" s="3">
        <v>170</v>
      </c>
      <c r="E2292" s="3">
        <v>9.923858</v>
      </c>
      <c r="F2292" s="3">
        <v>557</v>
      </c>
      <c r="G2292" s="3">
        <v>3.147646</v>
      </c>
      <c r="H2292" s="3">
        <v>214</v>
      </c>
      <c r="I2292" s="3">
        <v>0.717605</v>
      </c>
      <c r="J2292" s="3">
        <v>50</v>
      </c>
      <c r="K2292" s="3">
        <v>0.814363</v>
      </c>
      <c r="L2292" s="3">
        <v>60</v>
      </c>
      <c r="M2292" s="3">
        <v>1.077656</v>
      </c>
      <c r="N2292">
        <v>72</v>
      </c>
      <c r="O2292" s="16">
        <v>7.07044872382112e-5</v>
      </c>
      <c r="P2292">
        <v>-3.26654068043215</v>
      </c>
      <c r="Q2292" t="s">
        <v>131</v>
      </c>
      <c r="R2292" t="s">
        <v>136</v>
      </c>
      <c r="S2292" t="s">
        <v>136</v>
      </c>
      <c r="T2292" t="s">
        <v>136</v>
      </c>
      <c r="U2292" t="s">
        <v>10213</v>
      </c>
      <c r="V2292" t="s">
        <v>136</v>
      </c>
      <c r="W2292" t="s">
        <v>1427</v>
      </c>
      <c r="X2292" t="s">
        <v>538</v>
      </c>
      <c r="Y2292" t="s">
        <v>10214</v>
      </c>
      <c r="Z2292" t="s">
        <v>10215</v>
      </c>
      <c r="AA2292" t="s">
        <v>209</v>
      </c>
      <c r="AB2292" t="s">
        <v>187</v>
      </c>
      <c r="AC2292" t="s">
        <v>10216</v>
      </c>
      <c r="AD2292" t="s">
        <v>136</v>
      </c>
    </row>
    <row r="2293" spans="1:30">
      <c r="A2293" t="s">
        <v>10217</v>
      </c>
      <c r="B2293" t="s">
        <v>10217</v>
      </c>
      <c r="C2293" s="3">
        <v>0.101644</v>
      </c>
      <c r="D2293" s="3">
        <v>10</v>
      </c>
      <c r="E2293" s="3">
        <v>0.023228</v>
      </c>
      <c r="F2293" s="3">
        <v>3</v>
      </c>
      <c r="G2293" s="3">
        <v>0.11156</v>
      </c>
      <c r="H2293" s="3">
        <v>12</v>
      </c>
      <c r="I2293" s="3">
        <v>2.467771</v>
      </c>
      <c r="J2293" s="3">
        <v>261</v>
      </c>
      <c r="K2293" s="3">
        <v>1.936593</v>
      </c>
      <c r="L2293" s="3">
        <v>219</v>
      </c>
      <c r="M2293" s="3">
        <v>0.656352</v>
      </c>
      <c r="N2293">
        <v>67</v>
      </c>
      <c r="O2293" s="16">
        <v>2.43363402287858e-6</v>
      </c>
      <c r="P2293">
        <v>3.4913593865529</v>
      </c>
      <c r="Q2293" t="s">
        <v>157</v>
      </c>
      <c r="R2293" t="s">
        <v>325</v>
      </c>
      <c r="S2293" t="s">
        <v>326</v>
      </c>
      <c r="T2293" t="s">
        <v>10218</v>
      </c>
      <c r="U2293" t="s">
        <v>10219</v>
      </c>
      <c r="V2293" t="s">
        <v>136</v>
      </c>
      <c r="W2293" t="s">
        <v>136</v>
      </c>
      <c r="X2293" t="s">
        <v>136</v>
      </c>
      <c r="Y2293" t="s">
        <v>352</v>
      </c>
      <c r="Z2293" t="s">
        <v>10220</v>
      </c>
      <c r="AA2293" t="s">
        <v>164</v>
      </c>
      <c r="AB2293" t="s">
        <v>165</v>
      </c>
      <c r="AC2293" t="s">
        <v>10221</v>
      </c>
      <c r="AD2293" t="s">
        <v>277</v>
      </c>
    </row>
    <row r="2294" spans="1:30">
      <c r="A2294" t="s">
        <v>10222</v>
      </c>
      <c r="B2294" t="s">
        <v>10222</v>
      </c>
      <c r="C2294" s="3">
        <v>7.982736</v>
      </c>
      <c r="D2294" s="3">
        <v>389</v>
      </c>
      <c r="E2294" s="3">
        <v>10.559177</v>
      </c>
      <c r="F2294" s="3">
        <v>455</v>
      </c>
      <c r="G2294" s="3">
        <v>3.862558</v>
      </c>
      <c r="H2294" s="3">
        <v>202</v>
      </c>
      <c r="I2294" s="3">
        <v>0.111993</v>
      </c>
      <c r="J2294" s="3">
        <v>6</v>
      </c>
      <c r="K2294" s="3">
        <v>0</v>
      </c>
      <c r="L2294" s="3">
        <v>0</v>
      </c>
      <c r="M2294" s="3">
        <v>0.528222</v>
      </c>
      <c r="N2294">
        <v>27</v>
      </c>
      <c r="O2294" s="16">
        <v>2.16676184852011e-6</v>
      </c>
      <c r="P2294">
        <v>-5.05281436400164</v>
      </c>
      <c r="Q2294" t="s">
        <v>131</v>
      </c>
      <c r="R2294" t="s">
        <v>136</v>
      </c>
      <c r="S2294" t="s">
        <v>136</v>
      </c>
      <c r="T2294" t="s">
        <v>7250</v>
      </c>
      <c r="U2294" t="s">
        <v>10223</v>
      </c>
      <c r="V2294" t="s">
        <v>136</v>
      </c>
      <c r="W2294" t="s">
        <v>170</v>
      </c>
      <c r="X2294" t="s">
        <v>171</v>
      </c>
      <c r="Y2294" t="s">
        <v>5364</v>
      </c>
      <c r="Z2294" t="s">
        <v>6327</v>
      </c>
      <c r="AA2294" t="s">
        <v>174</v>
      </c>
      <c r="AB2294" t="s">
        <v>171</v>
      </c>
      <c r="AC2294" t="s">
        <v>10224</v>
      </c>
      <c r="AD2294" t="s">
        <v>512</v>
      </c>
    </row>
    <row r="2295" spans="1:30">
      <c r="A2295" t="s">
        <v>10225</v>
      </c>
      <c r="B2295" t="s">
        <v>10225</v>
      </c>
      <c r="C2295" s="3">
        <v>215.37674</v>
      </c>
      <c r="D2295" s="3">
        <v>2140</v>
      </c>
      <c r="E2295" s="3">
        <v>609.296021</v>
      </c>
      <c r="F2295" s="3">
        <v>5363</v>
      </c>
      <c r="G2295" s="3">
        <v>169.096497</v>
      </c>
      <c r="H2295" s="3">
        <v>1802</v>
      </c>
      <c r="I2295" s="3">
        <v>35.558128</v>
      </c>
      <c r="J2295" s="3">
        <v>384</v>
      </c>
      <c r="K2295" s="3">
        <v>15.402951</v>
      </c>
      <c r="L2295" s="3">
        <v>178</v>
      </c>
      <c r="M2295" s="3">
        <v>63.965172</v>
      </c>
      <c r="N2295">
        <v>664</v>
      </c>
      <c r="O2295" s="16">
        <v>1.11006777501362e-5</v>
      </c>
      <c r="P2295">
        <v>-3.71692763604278</v>
      </c>
      <c r="Q2295" t="s">
        <v>131</v>
      </c>
      <c r="R2295" t="s">
        <v>136</v>
      </c>
      <c r="S2295" t="s">
        <v>136</v>
      </c>
      <c r="T2295" t="s">
        <v>136</v>
      </c>
      <c r="U2295" t="s">
        <v>136</v>
      </c>
      <c r="V2295" t="s">
        <v>136</v>
      </c>
      <c r="W2295" t="s">
        <v>136</v>
      </c>
      <c r="X2295" t="s">
        <v>136</v>
      </c>
      <c r="Y2295" t="s">
        <v>136</v>
      </c>
      <c r="Z2295" t="s">
        <v>136</v>
      </c>
      <c r="AA2295" t="s">
        <v>164</v>
      </c>
      <c r="AB2295" t="s">
        <v>165</v>
      </c>
      <c r="AC2295" t="s">
        <v>10226</v>
      </c>
      <c r="AD2295" t="s">
        <v>136</v>
      </c>
    </row>
    <row r="2296" spans="1:30">
      <c r="A2296" t="s">
        <v>10227</v>
      </c>
      <c r="B2296" t="s">
        <v>10227</v>
      </c>
      <c r="C2296" s="3">
        <v>6.495882</v>
      </c>
      <c r="D2296" s="3">
        <v>278</v>
      </c>
      <c r="E2296" s="3">
        <v>17.514353</v>
      </c>
      <c r="F2296" s="3">
        <v>663</v>
      </c>
      <c r="G2296" s="3">
        <v>6.251938</v>
      </c>
      <c r="H2296" s="3">
        <v>287</v>
      </c>
      <c r="I2296" s="3">
        <v>0.859665</v>
      </c>
      <c r="J2296" s="3">
        <v>40</v>
      </c>
      <c r="K2296" s="3">
        <v>2.455211</v>
      </c>
      <c r="L2296" s="3">
        <v>122</v>
      </c>
      <c r="M2296" s="3">
        <v>0.923463</v>
      </c>
      <c r="N2296">
        <v>42</v>
      </c>
      <c r="O2296" s="16">
        <v>2.76022503653284e-5</v>
      </c>
      <c r="P2296">
        <v>-3.44828225077454</v>
      </c>
      <c r="Q2296" t="s">
        <v>131</v>
      </c>
      <c r="R2296" t="s">
        <v>136</v>
      </c>
      <c r="S2296" t="s">
        <v>136</v>
      </c>
      <c r="T2296" t="s">
        <v>136</v>
      </c>
      <c r="U2296" t="s">
        <v>136</v>
      </c>
      <c r="V2296" t="s">
        <v>136</v>
      </c>
      <c r="W2296" t="s">
        <v>136</v>
      </c>
      <c r="X2296" t="s">
        <v>136</v>
      </c>
      <c r="Y2296" t="s">
        <v>468</v>
      </c>
      <c r="Z2296" t="s">
        <v>136</v>
      </c>
      <c r="AA2296" t="s">
        <v>164</v>
      </c>
      <c r="AB2296" t="s">
        <v>165</v>
      </c>
      <c r="AC2296" t="s">
        <v>10228</v>
      </c>
      <c r="AD2296" t="s">
        <v>136</v>
      </c>
    </row>
    <row r="2297" spans="1:30">
      <c r="A2297" t="s">
        <v>10229</v>
      </c>
      <c r="B2297" t="s">
        <v>10229</v>
      </c>
      <c r="C2297" s="3">
        <v>258.292938</v>
      </c>
      <c r="D2297" s="3">
        <v>22156</v>
      </c>
      <c r="E2297" s="3">
        <v>1361.399902</v>
      </c>
      <c r="F2297" s="3">
        <v>103444</v>
      </c>
      <c r="G2297" s="3">
        <v>377.137939</v>
      </c>
      <c r="H2297" s="3">
        <v>34685</v>
      </c>
      <c r="I2297" s="3">
        <v>12.730533</v>
      </c>
      <c r="J2297" s="3">
        <v>1185</v>
      </c>
      <c r="K2297" s="3">
        <v>21.796715</v>
      </c>
      <c r="L2297" s="3">
        <v>2166</v>
      </c>
      <c r="M2297" s="3">
        <v>13.722951</v>
      </c>
      <c r="N2297">
        <v>1230</v>
      </c>
      <c r="O2297" s="16">
        <v>1.09679533538981e-12</v>
      </c>
      <c r="P2297">
        <v>-5.83832719576182</v>
      </c>
      <c r="Q2297" t="s">
        <v>131</v>
      </c>
      <c r="R2297" t="s">
        <v>241</v>
      </c>
      <c r="S2297" t="s">
        <v>242</v>
      </c>
      <c r="T2297" t="s">
        <v>4893</v>
      </c>
      <c r="U2297" t="s">
        <v>10230</v>
      </c>
      <c r="V2297" t="s">
        <v>3436</v>
      </c>
      <c r="W2297" t="s">
        <v>136</v>
      </c>
      <c r="X2297" t="s">
        <v>136</v>
      </c>
      <c r="Y2297" t="s">
        <v>3437</v>
      </c>
      <c r="Z2297" t="s">
        <v>10231</v>
      </c>
      <c r="AA2297" t="s">
        <v>164</v>
      </c>
      <c r="AB2297" t="s">
        <v>165</v>
      </c>
      <c r="AC2297" t="s">
        <v>10232</v>
      </c>
      <c r="AD2297" t="s">
        <v>144</v>
      </c>
    </row>
    <row r="2298" spans="1:30">
      <c r="A2298" t="s">
        <v>10233</v>
      </c>
      <c r="B2298" t="s">
        <v>10233</v>
      </c>
      <c r="C2298" s="3">
        <v>2.832957</v>
      </c>
      <c r="D2298" s="3">
        <v>54</v>
      </c>
      <c r="E2298" s="3">
        <v>0.787515</v>
      </c>
      <c r="F2298" s="3">
        <v>14</v>
      </c>
      <c r="G2298" s="3">
        <v>3.879535</v>
      </c>
      <c r="H2298" s="3">
        <v>79</v>
      </c>
      <c r="I2298" s="3">
        <v>17.735384</v>
      </c>
      <c r="J2298" s="3">
        <v>365</v>
      </c>
      <c r="K2298" s="3">
        <v>23.931595</v>
      </c>
      <c r="L2298" s="3">
        <v>526</v>
      </c>
      <c r="M2298" s="3">
        <v>14.6425</v>
      </c>
      <c r="N2298">
        <v>290</v>
      </c>
      <c r="O2298" s="16">
        <v>5.05945535089773e-5</v>
      </c>
      <c r="P2298">
        <v>2.28204019292495</v>
      </c>
      <c r="Q2298" t="s">
        <v>157</v>
      </c>
      <c r="R2298" t="s">
        <v>186</v>
      </c>
      <c r="S2298" t="s">
        <v>187</v>
      </c>
      <c r="T2298" t="s">
        <v>437</v>
      </c>
      <c r="U2298" t="s">
        <v>10234</v>
      </c>
      <c r="V2298" t="s">
        <v>439</v>
      </c>
      <c r="W2298" t="s">
        <v>186</v>
      </c>
      <c r="X2298" t="s">
        <v>187</v>
      </c>
      <c r="Y2298" t="s">
        <v>3628</v>
      </c>
      <c r="Z2298" t="s">
        <v>10235</v>
      </c>
      <c r="AA2298" t="s">
        <v>209</v>
      </c>
      <c r="AB2298" t="s">
        <v>187</v>
      </c>
      <c r="AC2298" t="s">
        <v>10236</v>
      </c>
      <c r="AD2298" t="s">
        <v>443</v>
      </c>
    </row>
    <row r="2299" spans="1:30">
      <c r="A2299" t="s">
        <v>10237</v>
      </c>
      <c r="B2299" t="s">
        <v>10237</v>
      </c>
      <c r="C2299" s="3">
        <v>0.095232</v>
      </c>
      <c r="D2299" s="3">
        <v>10</v>
      </c>
      <c r="E2299" s="3">
        <v>0.090596</v>
      </c>
      <c r="F2299" s="3">
        <v>9</v>
      </c>
      <c r="G2299" s="3">
        <v>0.19286</v>
      </c>
      <c r="H2299" s="3">
        <v>21</v>
      </c>
      <c r="I2299" s="3">
        <v>8.555975</v>
      </c>
      <c r="J2299" s="3">
        <v>926</v>
      </c>
      <c r="K2299" s="3">
        <v>3.586469</v>
      </c>
      <c r="L2299" s="3">
        <v>415</v>
      </c>
      <c r="M2299" s="3">
        <v>0.698474</v>
      </c>
      <c r="N2299">
        <v>73</v>
      </c>
      <c r="O2299" s="16">
        <v>5.69929851130292e-6</v>
      </c>
      <c r="P2299">
        <v>3.91854705035502</v>
      </c>
      <c r="Q2299" t="s">
        <v>157</v>
      </c>
      <c r="R2299" t="s">
        <v>136</v>
      </c>
      <c r="T2299" t="s">
        <v>262</v>
      </c>
      <c r="U2299" t="s">
        <v>10238</v>
      </c>
      <c r="V2299" t="s">
        <v>136</v>
      </c>
      <c r="W2299" t="s">
        <v>136</v>
      </c>
      <c r="X2299" t="s">
        <v>136</v>
      </c>
      <c r="Y2299" t="s">
        <v>265</v>
      </c>
      <c r="Z2299" t="s">
        <v>823</v>
      </c>
      <c r="AA2299" t="s">
        <v>164</v>
      </c>
      <c r="AB2299" t="s">
        <v>165</v>
      </c>
      <c r="AC2299" t="s">
        <v>10239</v>
      </c>
      <c r="AD2299" t="s">
        <v>195</v>
      </c>
    </row>
    <row r="2300" spans="1:30">
      <c r="A2300" t="s">
        <v>10240</v>
      </c>
      <c r="B2300" t="s">
        <v>10240</v>
      </c>
      <c r="C2300" s="3">
        <v>42.682007</v>
      </c>
      <c r="D2300" s="3">
        <v>1170</v>
      </c>
      <c r="E2300" s="3">
        <v>37.185921</v>
      </c>
      <c r="F2300" s="3">
        <v>903</v>
      </c>
      <c r="G2300" s="3">
        <v>44.253578</v>
      </c>
      <c r="H2300" s="3">
        <v>1301</v>
      </c>
      <c r="I2300" s="3">
        <v>5.400943</v>
      </c>
      <c r="J2300" s="3">
        <v>161</v>
      </c>
      <c r="K2300" s="3">
        <v>14.244142</v>
      </c>
      <c r="L2300" s="3">
        <v>453</v>
      </c>
      <c r="M2300" s="3">
        <v>16.631218</v>
      </c>
      <c r="N2300">
        <v>476</v>
      </c>
      <c r="O2300" s="16">
        <v>9.17212100371586e-5</v>
      </c>
      <c r="P2300">
        <v>-2.34011690437232</v>
      </c>
      <c r="Q2300" t="s">
        <v>131</v>
      </c>
      <c r="R2300" t="s">
        <v>136</v>
      </c>
      <c r="S2300" t="s">
        <v>136</v>
      </c>
      <c r="T2300" t="s">
        <v>136</v>
      </c>
      <c r="U2300" t="s">
        <v>136</v>
      </c>
      <c r="V2300" t="s">
        <v>136</v>
      </c>
      <c r="W2300" t="s">
        <v>136</v>
      </c>
      <c r="X2300" t="s">
        <v>136</v>
      </c>
      <c r="Y2300" t="s">
        <v>136</v>
      </c>
      <c r="Z2300" t="s">
        <v>136</v>
      </c>
      <c r="AA2300" t="s">
        <v>164</v>
      </c>
      <c r="AB2300" t="s">
        <v>165</v>
      </c>
      <c r="AC2300" t="s">
        <v>10241</v>
      </c>
      <c r="AD2300" t="s">
        <v>136</v>
      </c>
    </row>
    <row r="2301" spans="1:30">
      <c r="A2301" t="s">
        <v>10242</v>
      </c>
      <c r="B2301" t="s">
        <v>136</v>
      </c>
      <c r="C2301" s="3">
        <v>0</v>
      </c>
      <c r="D2301" s="3">
        <v>0</v>
      </c>
      <c r="E2301" s="3">
        <v>0</v>
      </c>
      <c r="F2301" s="3">
        <v>0</v>
      </c>
      <c r="G2301" s="3">
        <v>0</v>
      </c>
      <c r="H2301" s="3">
        <v>0</v>
      </c>
      <c r="I2301" s="3">
        <v>4.455953</v>
      </c>
      <c r="J2301" s="3">
        <v>79</v>
      </c>
      <c r="K2301" s="3">
        <v>2.438427</v>
      </c>
      <c r="L2301" s="3">
        <v>46</v>
      </c>
      <c r="M2301" s="3">
        <v>5.670877</v>
      </c>
      <c r="N2301">
        <v>96</v>
      </c>
      <c r="O2301" s="16">
        <v>6.36085412132078e-7</v>
      </c>
      <c r="P2301">
        <v>6.24285487986109</v>
      </c>
      <c r="Q2301" t="s">
        <v>157</v>
      </c>
      <c r="R2301" t="s">
        <v>136</v>
      </c>
      <c r="S2301" t="s">
        <v>136</v>
      </c>
      <c r="T2301" t="s">
        <v>5107</v>
      </c>
      <c r="U2301" t="s">
        <v>10243</v>
      </c>
      <c r="V2301" t="s">
        <v>1938</v>
      </c>
      <c r="W2301" t="s">
        <v>186</v>
      </c>
      <c r="X2301" t="s">
        <v>187</v>
      </c>
      <c r="Y2301" t="s">
        <v>10244</v>
      </c>
      <c r="Z2301" t="s">
        <v>10245</v>
      </c>
      <c r="AA2301" t="s">
        <v>209</v>
      </c>
      <c r="AB2301" t="s">
        <v>187</v>
      </c>
      <c r="AC2301" t="s">
        <v>10246</v>
      </c>
      <c r="AD2301" t="s">
        <v>1633</v>
      </c>
    </row>
    <row r="2302" spans="1:30">
      <c r="A2302" t="s">
        <v>10247</v>
      </c>
      <c r="B2302" t="s">
        <v>136</v>
      </c>
      <c r="C2302" s="3">
        <v>3.09815</v>
      </c>
      <c r="D2302" s="3">
        <v>67</v>
      </c>
      <c r="E2302" s="3">
        <v>2.861861</v>
      </c>
      <c r="F2302" s="3">
        <v>46</v>
      </c>
      <c r="G2302" s="3">
        <v>3.317616</v>
      </c>
      <c r="H2302" s="3">
        <v>77</v>
      </c>
      <c r="I2302" s="3">
        <v>1.028374</v>
      </c>
      <c r="J2302" s="3">
        <v>25</v>
      </c>
      <c r="K2302" s="3">
        <v>0.505116</v>
      </c>
      <c r="L2302" s="3">
        <v>13</v>
      </c>
      <c r="M2302" s="3">
        <v>0</v>
      </c>
      <c r="N2302">
        <v>0</v>
      </c>
      <c r="O2302">
        <v>0.00896692602960883</v>
      </c>
      <c r="P2302">
        <v>-2.78671506300072</v>
      </c>
      <c r="Q2302" t="s">
        <v>131</v>
      </c>
      <c r="R2302" t="s">
        <v>136</v>
      </c>
      <c r="S2302" t="s">
        <v>136</v>
      </c>
      <c r="T2302" t="s">
        <v>136</v>
      </c>
      <c r="U2302" t="s">
        <v>136</v>
      </c>
      <c r="V2302" t="s">
        <v>136</v>
      </c>
      <c r="W2302" t="s">
        <v>136</v>
      </c>
      <c r="X2302" t="s">
        <v>136</v>
      </c>
      <c r="Y2302" t="s">
        <v>136</v>
      </c>
      <c r="Z2302" t="s">
        <v>136</v>
      </c>
      <c r="AA2302" t="s">
        <v>136</v>
      </c>
      <c r="AB2302" t="s">
        <v>136</v>
      </c>
      <c r="AC2302" t="s">
        <v>136</v>
      </c>
      <c r="AD2302" t="s">
        <v>136</v>
      </c>
    </row>
    <row r="2303" spans="1:30">
      <c r="A2303" t="s">
        <v>10248</v>
      </c>
      <c r="B2303" t="s">
        <v>10248</v>
      </c>
      <c r="C2303" s="3">
        <v>0.539997</v>
      </c>
      <c r="D2303" s="3">
        <v>31</v>
      </c>
      <c r="E2303" s="3">
        <v>0.239256</v>
      </c>
      <c r="F2303" s="3">
        <v>12</v>
      </c>
      <c r="G2303" s="3">
        <v>0.261615</v>
      </c>
      <c r="H2303" s="3">
        <v>16</v>
      </c>
      <c r="I2303" s="3">
        <v>3.346265</v>
      </c>
      <c r="J2303" s="3">
        <v>206</v>
      </c>
      <c r="K2303" s="3">
        <v>2.260756</v>
      </c>
      <c r="L2303" s="3">
        <v>148</v>
      </c>
      <c r="M2303" s="3">
        <v>2.060577</v>
      </c>
      <c r="N2303">
        <v>122</v>
      </c>
      <c r="O2303">
        <v>0.000131402238513236</v>
      </c>
      <c r="P2303">
        <v>2.17007041906062</v>
      </c>
      <c r="Q2303" t="s">
        <v>157</v>
      </c>
      <c r="R2303" t="s">
        <v>136</v>
      </c>
      <c r="S2303" t="s">
        <v>136</v>
      </c>
      <c r="T2303" t="s">
        <v>136</v>
      </c>
      <c r="U2303" t="s">
        <v>136</v>
      </c>
      <c r="V2303" t="s">
        <v>136</v>
      </c>
      <c r="W2303" t="s">
        <v>136</v>
      </c>
      <c r="X2303" t="s">
        <v>136</v>
      </c>
      <c r="Y2303" t="s">
        <v>136</v>
      </c>
      <c r="Z2303" t="s">
        <v>136</v>
      </c>
      <c r="AA2303" t="s">
        <v>164</v>
      </c>
      <c r="AB2303" t="s">
        <v>165</v>
      </c>
      <c r="AC2303" t="s">
        <v>10249</v>
      </c>
      <c r="AD2303" t="s">
        <v>136</v>
      </c>
    </row>
    <row r="2304" spans="1:30">
      <c r="A2304" t="s">
        <v>10250</v>
      </c>
      <c r="B2304" t="s">
        <v>10250</v>
      </c>
      <c r="C2304" s="3">
        <v>0.234953</v>
      </c>
      <c r="D2304" s="3">
        <v>13</v>
      </c>
      <c r="E2304" s="3">
        <v>0.021106</v>
      </c>
      <c r="F2304" s="3">
        <v>1</v>
      </c>
      <c r="G2304" s="3">
        <v>0.443731</v>
      </c>
      <c r="H2304" s="3">
        <v>26</v>
      </c>
      <c r="I2304" s="3">
        <v>4.763806</v>
      </c>
      <c r="J2304" s="3">
        <v>277</v>
      </c>
      <c r="K2304" s="3">
        <v>2.368268</v>
      </c>
      <c r="L2304" s="3">
        <v>147</v>
      </c>
      <c r="M2304" s="3">
        <v>1.215133</v>
      </c>
      <c r="N2304">
        <v>68</v>
      </c>
      <c r="O2304">
        <v>0.0023640799391331</v>
      </c>
      <c r="P2304">
        <v>2.745573317816</v>
      </c>
      <c r="Q2304" t="s">
        <v>157</v>
      </c>
      <c r="R2304" t="s">
        <v>137</v>
      </c>
      <c r="S2304" t="s">
        <v>138</v>
      </c>
      <c r="T2304" t="s">
        <v>1943</v>
      </c>
      <c r="U2304" t="s">
        <v>10251</v>
      </c>
      <c r="V2304" t="s">
        <v>1945</v>
      </c>
      <c r="W2304" t="s">
        <v>137</v>
      </c>
      <c r="X2304" t="s">
        <v>138</v>
      </c>
      <c r="Y2304" t="s">
        <v>1946</v>
      </c>
      <c r="Z2304" t="s">
        <v>1947</v>
      </c>
      <c r="AA2304" t="s">
        <v>153</v>
      </c>
      <c r="AB2304" t="s">
        <v>138</v>
      </c>
      <c r="AC2304" t="s">
        <v>1948</v>
      </c>
      <c r="AD2304" t="s">
        <v>1949</v>
      </c>
    </row>
    <row r="2305" spans="1:30">
      <c r="A2305" t="s">
        <v>10252</v>
      </c>
      <c r="B2305" t="s">
        <v>10252</v>
      </c>
      <c r="C2305" s="3">
        <v>0.534992</v>
      </c>
      <c r="D2305" s="3">
        <v>39</v>
      </c>
      <c r="E2305" s="3">
        <v>0.108828</v>
      </c>
      <c r="F2305" s="3">
        <v>8</v>
      </c>
      <c r="G2305" s="3">
        <v>0.439458</v>
      </c>
      <c r="H2305" s="3">
        <v>35</v>
      </c>
      <c r="I2305" s="3">
        <v>4.839857</v>
      </c>
      <c r="J2305" s="3">
        <v>382</v>
      </c>
      <c r="K2305" s="3">
        <v>4.148821</v>
      </c>
      <c r="L2305" s="3">
        <v>349</v>
      </c>
      <c r="M2305" s="3">
        <v>1.626759</v>
      </c>
      <c r="N2305">
        <v>124</v>
      </c>
      <c r="O2305" s="16">
        <v>7.60583709182492e-5</v>
      </c>
      <c r="P2305">
        <v>2.58198013457925</v>
      </c>
      <c r="Q2305" t="s">
        <v>157</v>
      </c>
      <c r="R2305" t="s">
        <v>136</v>
      </c>
      <c r="S2305" t="s">
        <v>136</v>
      </c>
      <c r="T2305" t="s">
        <v>136</v>
      </c>
      <c r="U2305" t="s">
        <v>136</v>
      </c>
      <c r="V2305" t="s">
        <v>136</v>
      </c>
      <c r="W2305" t="s">
        <v>136</v>
      </c>
      <c r="X2305" t="s">
        <v>136</v>
      </c>
      <c r="Y2305" t="s">
        <v>136</v>
      </c>
      <c r="Z2305" t="s">
        <v>136</v>
      </c>
      <c r="AA2305" t="s">
        <v>164</v>
      </c>
      <c r="AB2305" t="s">
        <v>165</v>
      </c>
      <c r="AC2305" t="s">
        <v>10253</v>
      </c>
      <c r="AD2305" t="s">
        <v>136</v>
      </c>
    </row>
    <row r="2306" spans="1:30">
      <c r="A2306" t="s">
        <v>10254</v>
      </c>
      <c r="B2306" t="s">
        <v>10254</v>
      </c>
      <c r="C2306" s="3">
        <v>0.087488</v>
      </c>
      <c r="D2306" s="3">
        <v>2</v>
      </c>
      <c r="E2306" s="3">
        <v>0.203209</v>
      </c>
      <c r="F2306" s="3">
        <v>4</v>
      </c>
      <c r="G2306" s="3">
        <v>0</v>
      </c>
      <c r="H2306" s="3">
        <v>0</v>
      </c>
      <c r="I2306" s="3">
        <v>12.641951</v>
      </c>
      <c r="J2306" s="3">
        <v>237</v>
      </c>
      <c r="K2306" s="3">
        <v>8.564101</v>
      </c>
      <c r="L2306" s="3">
        <v>171</v>
      </c>
      <c r="M2306" s="3">
        <v>6.574611</v>
      </c>
      <c r="N2306">
        <v>119</v>
      </c>
      <c r="O2306" s="16">
        <v>1.68395594058362e-8</v>
      </c>
      <c r="P2306">
        <v>4.91691356813012</v>
      </c>
      <c r="Q2306" t="s">
        <v>157</v>
      </c>
      <c r="R2306" t="s">
        <v>136</v>
      </c>
      <c r="S2306" t="s">
        <v>136</v>
      </c>
      <c r="T2306" t="s">
        <v>10255</v>
      </c>
      <c r="U2306" t="s">
        <v>10256</v>
      </c>
      <c r="V2306" t="s">
        <v>5838</v>
      </c>
      <c r="W2306" t="s">
        <v>305</v>
      </c>
      <c r="X2306" t="s">
        <v>142</v>
      </c>
      <c r="Y2306" t="s">
        <v>10257</v>
      </c>
      <c r="Z2306" t="s">
        <v>10258</v>
      </c>
      <c r="AA2306" t="s">
        <v>141</v>
      </c>
      <c r="AB2306" t="s">
        <v>142</v>
      </c>
      <c r="AC2306" t="s">
        <v>10259</v>
      </c>
      <c r="AD2306" t="s">
        <v>10260</v>
      </c>
    </row>
    <row r="2307" spans="1:30">
      <c r="A2307" t="s">
        <v>10261</v>
      </c>
      <c r="B2307" t="s">
        <v>10261</v>
      </c>
      <c r="C2307" s="3">
        <v>0</v>
      </c>
      <c r="D2307" s="3">
        <v>0</v>
      </c>
      <c r="E2307" s="3">
        <v>0</v>
      </c>
      <c r="F2307" s="3">
        <v>0</v>
      </c>
      <c r="G2307" s="3">
        <v>0</v>
      </c>
      <c r="H2307" s="3">
        <v>0</v>
      </c>
      <c r="I2307" s="3">
        <v>2.206583</v>
      </c>
      <c r="J2307" s="3">
        <v>146</v>
      </c>
      <c r="K2307" s="3">
        <v>2.355106</v>
      </c>
      <c r="L2307" s="3">
        <v>166</v>
      </c>
      <c r="M2307" s="3">
        <v>1.219907</v>
      </c>
      <c r="N2307">
        <v>78</v>
      </c>
      <c r="O2307" s="16">
        <v>3.30386641238192e-9</v>
      </c>
      <c r="P2307">
        <v>6.99534170263873</v>
      </c>
      <c r="Q2307" t="s">
        <v>157</v>
      </c>
      <c r="R2307" t="s">
        <v>136</v>
      </c>
      <c r="S2307" t="s">
        <v>136</v>
      </c>
      <c r="T2307" t="s">
        <v>136</v>
      </c>
      <c r="U2307" t="s">
        <v>136</v>
      </c>
      <c r="V2307" t="s">
        <v>136</v>
      </c>
      <c r="W2307" t="s">
        <v>136</v>
      </c>
      <c r="X2307" t="s">
        <v>136</v>
      </c>
      <c r="Y2307" t="s">
        <v>136</v>
      </c>
      <c r="Z2307" t="s">
        <v>136</v>
      </c>
      <c r="AA2307" t="s">
        <v>164</v>
      </c>
      <c r="AB2307" t="s">
        <v>165</v>
      </c>
      <c r="AC2307" t="s">
        <v>10262</v>
      </c>
      <c r="AD2307" t="s">
        <v>136</v>
      </c>
    </row>
    <row r="2308" spans="1:30">
      <c r="A2308" t="s">
        <v>10263</v>
      </c>
      <c r="B2308" t="s">
        <v>10263</v>
      </c>
      <c r="C2308" s="3">
        <v>153.076187</v>
      </c>
      <c r="D2308" s="3">
        <v>6473</v>
      </c>
      <c r="E2308" s="3">
        <v>201.699036</v>
      </c>
      <c r="F2308" s="3">
        <v>7555</v>
      </c>
      <c r="G2308" s="3">
        <v>161.221634</v>
      </c>
      <c r="H2308" s="3">
        <v>7309</v>
      </c>
      <c r="I2308" s="3">
        <v>15.999932</v>
      </c>
      <c r="J2308" s="3">
        <v>734</v>
      </c>
      <c r="K2308" s="3">
        <v>10.611203</v>
      </c>
      <c r="L2308" s="3">
        <v>520</v>
      </c>
      <c r="M2308" s="3">
        <v>33.862953</v>
      </c>
      <c r="N2308">
        <v>1495</v>
      </c>
      <c r="O2308" s="16">
        <v>7.2795434147474e-9</v>
      </c>
      <c r="P2308">
        <v>-3.66984120361504</v>
      </c>
      <c r="Q2308" t="s">
        <v>131</v>
      </c>
      <c r="R2308" t="s">
        <v>136</v>
      </c>
      <c r="S2308" t="s">
        <v>136</v>
      </c>
      <c r="T2308" t="s">
        <v>1966</v>
      </c>
      <c r="U2308" t="s">
        <v>10264</v>
      </c>
      <c r="V2308" t="s">
        <v>1968</v>
      </c>
      <c r="W2308" t="s">
        <v>136</v>
      </c>
      <c r="X2308" t="s">
        <v>136</v>
      </c>
      <c r="Y2308" t="s">
        <v>1969</v>
      </c>
      <c r="Z2308" t="s">
        <v>4603</v>
      </c>
      <c r="AA2308" t="s">
        <v>164</v>
      </c>
      <c r="AB2308" t="s">
        <v>165</v>
      </c>
      <c r="AC2308" t="s">
        <v>1971</v>
      </c>
      <c r="AD2308" t="s">
        <v>1972</v>
      </c>
    </row>
    <row r="2309" spans="1:30">
      <c r="A2309" t="s">
        <v>10265</v>
      </c>
      <c r="B2309" t="s">
        <v>136</v>
      </c>
      <c r="C2309" s="3">
        <v>23.539366</v>
      </c>
      <c r="D2309" s="3">
        <v>540</v>
      </c>
      <c r="E2309" s="3">
        <v>7.353848</v>
      </c>
      <c r="F2309" s="3">
        <v>150</v>
      </c>
      <c r="G2309" s="3">
        <v>27.565302</v>
      </c>
      <c r="H2309" s="3">
        <v>678</v>
      </c>
      <c r="I2309" s="3">
        <v>134.179321</v>
      </c>
      <c r="J2309" s="3">
        <v>3338</v>
      </c>
      <c r="K2309" s="3">
        <v>114.308685</v>
      </c>
      <c r="L2309" s="3">
        <v>3037</v>
      </c>
      <c r="M2309" s="3">
        <v>105.023445</v>
      </c>
      <c r="N2309">
        <v>2515</v>
      </c>
      <c r="O2309" s="16">
        <v>4.34770205580445e-6</v>
      </c>
      <c r="P2309">
        <v>2.01490013194611</v>
      </c>
      <c r="Q2309" t="s">
        <v>157</v>
      </c>
      <c r="R2309" t="s">
        <v>371</v>
      </c>
      <c r="S2309" t="s">
        <v>293</v>
      </c>
      <c r="T2309" t="s">
        <v>2851</v>
      </c>
      <c r="U2309" t="s">
        <v>10266</v>
      </c>
      <c r="V2309" t="s">
        <v>136</v>
      </c>
      <c r="W2309" t="s">
        <v>254</v>
      </c>
      <c r="X2309" t="s">
        <v>255</v>
      </c>
      <c r="Y2309" t="s">
        <v>4965</v>
      </c>
      <c r="Z2309" t="s">
        <v>10267</v>
      </c>
      <c r="AA2309" t="s">
        <v>164</v>
      </c>
      <c r="AB2309" t="s">
        <v>165</v>
      </c>
      <c r="AC2309" t="s">
        <v>10268</v>
      </c>
      <c r="AD2309" t="s">
        <v>144</v>
      </c>
    </row>
    <row r="2310" spans="1:30">
      <c r="A2310" t="s">
        <v>10269</v>
      </c>
      <c r="B2310" t="s">
        <v>10269</v>
      </c>
      <c r="C2310" s="3">
        <v>2.165623</v>
      </c>
      <c r="D2310" s="3">
        <v>114</v>
      </c>
      <c r="E2310" s="3">
        <v>0.575014</v>
      </c>
      <c r="F2310" s="3">
        <v>27</v>
      </c>
      <c r="G2310" s="3">
        <v>3.027818</v>
      </c>
      <c r="H2310" s="3">
        <v>170</v>
      </c>
      <c r="I2310" s="3">
        <v>30.503113</v>
      </c>
      <c r="J2310" s="3">
        <v>1732</v>
      </c>
      <c r="K2310" s="3">
        <v>76.827621</v>
      </c>
      <c r="L2310" s="3">
        <v>4656</v>
      </c>
      <c r="M2310" s="3">
        <v>13.203389</v>
      </c>
      <c r="N2310">
        <v>722</v>
      </c>
      <c r="O2310" s="16">
        <v>1.35684224730584e-6</v>
      </c>
      <c r="P2310">
        <v>3.62378042801335</v>
      </c>
      <c r="Q2310" t="s">
        <v>157</v>
      </c>
      <c r="R2310" t="s">
        <v>136</v>
      </c>
      <c r="S2310" t="s">
        <v>136</v>
      </c>
      <c r="T2310" t="s">
        <v>9870</v>
      </c>
      <c r="U2310" t="s">
        <v>136</v>
      </c>
      <c r="V2310" t="s">
        <v>136</v>
      </c>
      <c r="W2310" t="s">
        <v>136</v>
      </c>
      <c r="X2310" t="s">
        <v>136</v>
      </c>
      <c r="Y2310" t="s">
        <v>9264</v>
      </c>
      <c r="Z2310" t="s">
        <v>9871</v>
      </c>
      <c r="AA2310" t="s">
        <v>48</v>
      </c>
      <c r="AB2310" t="s">
        <v>326</v>
      </c>
      <c r="AC2310" t="s">
        <v>10270</v>
      </c>
      <c r="AD2310" t="s">
        <v>9873</v>
      </c>
    </row>
    <row r="2311" spans="1:30">
      <c r="A2311" t="s">
        <v>10271</v>
      </c>
      <c r="B2311" t="s">
        <v>10271</v>
      </c>
      <c r="C2311" s="3">
        <v>1.445205</v>
      </c>
      <c r="D2311" s="3">
        <v>105</v>
      </c>
      <c r="E2311" s="3">
        <v>0.215552</v>
      </c>
      <c r="F2311" s="3">
        <v>14</v>
      </c>
      <c r="G2311" s="3">
        <v>1.26062</v>
      </c>
      <c r="H2311" s="3">
        <v>98</v>
      </c>
      <c r="I2311" s="3">
        <v>17.226667</v>
      </c>
      <c r="J2311" s="3">
        <v>1351</v>
      </c>
      <c r="K2311" s="3">
        <v>62.086967</v>
      </c>
      <c r="L2311" s="3">
        <v>5200</v>
      </c>
      <c r="M2311" s="3">
        <v>6.568883</v>
      </c>
      <c r="N2311">
        <v>496</v>
      </c>
      <c r="O2311" s="16">
        <v>2.73397166980088e-6</v>
      </c>
      <c r="P2311">
        <v>4.02933414491646</v>
      </c>
      <c r="Q2311" t="s">
        <v>157</v>
      </c>
      <c r="R2311" t="s">
        <v>316</v>
      </c>
      <c r="S2311" t="s">
        <v>317</v>
      </c>
      <c r="T2311" t="s">
        <v>318</v>
      </c>
      <c r="U2311" t="s">
        <v>10272</v>
      </c>
      <c r="V2311" t="s">
        <v>136</v>
      </c>
      <c r="W2311" t="s">
        <v>136</v>
      </c>
      <c r="X2311" t="s">
        <v>136</v>
      </c>
      <c r="Y2311" t="s">
        <v>320</v>
      </c>
      <c r="Z2311" t="s">
        <v>321</v>
      </c>
      <c r="AA2311" t="s">
        <v>164</v>
      </c>
      <c r="AB2311" t="s">
        <v>165</v>
      </c>
      <c r="AC2311" t="s">
        <v>322</v>
      </c>
      <c r="AD2311" t="s">
        <v>323</v>
      </c>
    </row>
    <row r="2312" spans="1:30">
      <c r="A2312" t="s">
        <v>10273</v>
      </c>
      <c r="B2312" t="s">
        <v>10273</v>
      </c>
      <c r="C2312" s="3">
        <v>0.199493</v>
      </c>
      <c r="D2312" s="3">
        <v>13</v>
      </c>
      <c r="E2312" s="3">
        <v>0.132651</v>
      </c>
      <c r="F2312" s="3">
        <v>8</v>
      </c>
      <c r="G2312" s="3">
        <v>0.202275</v>
      </c>
      <c r="H2312" s="3">
        <v>14</v>
      </c>
      <c r="I2312" s="3">
        <v>1.300036</v>
      </c>
      <c r="J2312" s="3">
        <v>88</v>
      </c>
      <c r="K2312" s="3">
        <v>1.705581</v>
      </c>
      <c r="L2312" s="3">
        <v>123</v>
      </c>
      <c r="M2312" s="3">
        <v>0.930391</v>
      </c>
      <c r="N2312">
        <v>61</v>
      </c>
      <c r="O2312">
        <v>0.00143195803450131</v>
      </c>
      <c r="P2312">
        <v>2.07354576061661</v>
      </c>
      <c r="Q2312" t="s">
        <v>157</v>
      </c>
      <c r="R2312" t="s">
        <v>136</v>
      </c>
      <c r="T2312" t="s">
        <v>349</v>
      </c>
      <c r="U2312" t="s">
        <v>10274</v>
      </c>
      <c r="V2312" t="s">
        <v>136</v>
      </c>
      <c r="W2312" t="s">
        <v>136</v>
      </c>
      <c r="X2312" t="s">
        <v>136</v>
      </c>
      <c r="Y2312" t="s">
        <v>265</v>
      </c>
      <c r="Z2312" t="s">
        <v>10275</v>
      </c>
      <c r="AA2312" t="s">
        <v>83</v>
      </c>
      <c r="AB2312" t="s">
        <v>191</v>
      </c>
      <c r="AC2312" t="s">
        <v>10276</v>
      </c>
      <c r="AD2312" t="s">
        <v>184</v>
      </c>
    </row>
    <row r="2313" spans="1:30">
      <c r="A2313" t="s">
        <v>10277</v>
      </c>
      <c r="B2313" t="s">
        <v>10277</v>
      </c>
      <c r="C2313" s="3">
        <v>35.351082</v>
      </c>
      <c r="D2313" s="3">
        <v>1446</v>
      </c>
      <c r="E2313" s="3">
        <v>117.109184</v>
      </c>
      <c r="F2313" s="3">
        <v>4244</v>
      </c>
      <c r="G2313" s="3">
        <v>22.466036</v>
      </c>
      <c r="H2313" s="3">
        <v>986</v>
      </c>
      <c r="I2313" s="3">
        <v>19.237543</v>
      </c>
      <c r="J2313" s="3">
        <v>854</v>
      </c>
      <c r="K2313" s="3">
        <v>14.248253</v>
      </c>
      <c r="L2313" s="3">
        <v>675</v>
      </c>
      <c r="M2313" s="3">
        <v>19.33971</v>
      </c>
      <c r="N2313">
        <v>826</v>
      </c>
      <c r="O2313">
        <v>0.00316856415358334</v>
      </c>
      <c r="P2313">
        <v>-2.51092960597293</v>
      </c>
      <c r="Q2313" t="s">
        <v>131</v>
      </c>
      <c r="R2313" t="s">
        <v>241</v>
      </c>
      <c r="S2313" t="s">
        <v>242</v>
      </c>
      <c r="T2313" t="s">
        <v>10278</v>
      </c>
      <c r="U2313" t="s">
        <v>10279</v>
      </c>
      <c r="V2313" t="s">
        <v>136</v>
      </c>
      <c r="W2313" t="s">
        <v>254</v>
      </c>
      <c r="X2313" t="s">
        <v>255</v>
      </c>
      <c r="Y2313" t="s">
        <v>1763</v>
      </c>
      <c r="Z2313" t="s">
        <v>10280</v>
      </c>
      <c r="AA2313" t="s">
        <v>248</v>
      </c>
      <c r="AB2313" t="s">
        <v>242</v>
      </c>
      <c r="AC2313" t="s">
        <v>10281</v>
      </c>
      <c r="AD2313" t="s">
        <v>10282</v>
      </c>
    </row>
    <row r="2314" spans="1:30">
      <c r="A2314" t="s">
        <v>10283</v>
      </c>
      <c r="B2314" t="s">
        <v>10283</v>
      </c>
      <c r="C2314" s="3">
        <v>24.469671</v>
      </c>
      <c r="D2314" s="3">
        <v>1309</v>
      </c>
      <c r="E2314" s="3">
        <v>63.378242</v>
      </c>
      <c r="F2314" s="3">
        <v>3002</v>
      </c>
      <c r="G2314" s="3">
        <v>37.405258</v>
      </c>
      <c r="H2314" s="3">
        <v>2144</v>
      </c>
      <c r="I2314" s="3">
        <v>0.723127</v>
      </c>
      <c r="J2314" s="3">
        <v>42</v>
      </c>
      <c r="K2314" s="3">
        <v>1.637016</v>
      </c>
      <c r="L2314" s="3">
        <v>102</v>
      </c>
      <c r="M2314" s="3">
        <v>1.852723</v>
      </c>
      <c r="N2314">
        <v>104</v>
      </c>
      <c r="O2314" s="16">
        <v>2.18335996181756e-14</v>
      </c>
      <c r="P2314">
        <v>-5.3857774296786</v>
      </c>
      <c r="Q2314" t="s">
        <v>131</v>
      </c>
      <c r="R2314" t="s">
        <v>371</v>
      </c>
      <c r="S2314" t="s">
        <v>293</v>
      </c>
      <c r="T2314" t="s">
        <v>10284</v>
      </c>
      <c r="U2314" t="s">
        <v>10285</v>
      </c>
      <c r="V2314" t="s">
        <v>8857</v>
      </c>
      <c r="W2314" t="s">
        <v>218</v>
      </c>
      <c r="X2314" t="s">
        <v>219</v>
      </c>
      <c r="Y2314" t="s">
        <v>8858</v>
      </c>
      <c r="Z2314" t="s">
        <v>10286</v>
      </c>
      <c r="AA2314" t="s">
        <v>164</v>
      </c>
      <c r="AB2314" t="s">
        <v>165</v>
      </c>
      <c r="AC2314" t="s">
        <v>10287</v>
      </c>
      <c r="AD2314" t="s">
        <v>1399</v>
      </c>
    </row>
    <row r="2315" spans="1:30">
      <c r="A2315" t="s">
        <v>10288</v>
      </c>
      <c r="B2315" t="s">
        <v>10288</v>
      </c>
      <c r="C2315" s="3">
        <v>41.613018</v>
      </c>
      <c r="D2315" s="3">
        <v>2746</v>
      </c>
      <c r="E2315" s="3">
        <v>178.393341</v>
      </c>
      <c r="F2315" s="3">
        <v>10428</v>
      </c>
      <c r="G2315" s="3">
        <v>67.395164</v>
      </c>
      <c r="H2315" s="3">
        <v>4769</v>
      </c>
      <c r="I2315" s="3">
        <v>8.019003</v>
      </c>
      <c r="J2315" s="3">
        <v>574</v>
      </c>
      <c r="K2315" s="3">
        <v>17.573719</v>
      </c>
      <c r="L2315" s="3">
        <v>1344</v>
      </c>
      <c r="M2315" s="3">
        <v>27.868237</v>
      </c>
      <c r="N2315">
        <v>1921</v>
      </c>
      <c r="O2315">
        <v>0.000359038967033143</v>
      </c>
      <c r="P2315">
        <v>-3.07756789102285</v>
      </c>
      <c r="Q2315" t="s">
        <v>131</v>
      </c>
      <c r="R2315" t="s">
        <v>325</v>
      </c>
      <c r="S2315" t="s">
        <v>326</v>
      </c>
      <c r="T2315" t="s">
        <v>563</v>
      </c>
      <c r="U2315" t="s">
        <v>10289</v>
      </c>
      <c r="V2315" t="s">
        <v>10290</v>
      </c>
      <c r="W2315" t="s">
        <v>136</v>
      </c>
      <c r="X2315" t="s">
        <v>136</v>
      </c>
      <c r="Y2315" t="s">
        <v>10291</v>
      </c>
      <c r="Z2315" t="s">
        <v>10292</v>
      </c>
      <c r="AA2315" t="s">
        <v>48</v>
      </c>
      <c r="AB2315" t="s">
        <v>326</v>
      </c>
      <c r="AC2315" t="s">
        <v>10293</v>
      </c>
      <c r="AD2315" t="s">
        <v>144</v>
      </c>
    </row>
    <row r="2316" spans="1:30">
      <c r="A2316" t="s">
        <v>10294</v>
      </c>
      <c r="B2316" t="s">
        <v>10294</v>
      </c>
      <c r="C2316" s="3">
        <v>0.215242</v>
      </c>
      <c r="D2316" s="3">
        <v>17</v>
      </c>
      <c r="E2316" s="3">
        <v>0</v>
      </c>
      <c r="F2316" s="3">
        <v>0</v>
      </c>
      <c r="G2316" s="3">
        <v>0.250788</v>
      </c>
      <c r="H2316" s="3">
        <v>21</v>
      </c>
      <c r="I2316" s="3">
        <v>1.251739</v>
      </c>
      <c r="J2316" s="3">
        <v>104</v>
      </c>
      <c r="K2316" s="3">
        <v>3.057094</v>
      </c>
      <c r="L2316" s="3">
        <v>272</v>
      </c>
      <c r="M2316" s="3">
        <v>2.27183</v>
      </c>
      <c r="N2316">
        <v>182</v>
      </c>
      <c r="O2316">
        <v>0.00105823165093901</v>
      </c>
      <c r="P2316">
        <v>3.03750103826624</v>
      </c>
      <c r="Q2316" t="s">
        <v>157</v>
      </c>
      <c r="R2316" t="s">
        <v>186</v>
      </c>
      <c r="S2316" t="s">
        <v>187</v>
      </c>
      <c r="T2316" t="s">
        <v>10295</v>
      </c>
      <c r="U2316" t="s">
        <v>10296</v>
      </c>
      <c r="V2316" t="s">
        <v>432</v>
      </c>
      <c r="W2316" t="s">
        <v>1174</v>
      </c>
      <c r="X2316" t="s">
        <v>1175</v>
      </c>
      <c r="Y2316" t="s">
        <v>10297</v>
      </c>
      <c r="Z2316" t="s">
        <v>10298</v>
      </c>
      <c r="AA2316" t="s">
        <v>43</v>
      </c>
      <c r="AB2316" t="s">
        <v>538</v>
      </c>
      <c r="AC2316" t="s">
        <v>10299</v>
      </c>
      <c r="AD2316" t="s">
        <v>10300</v>
      </c>
    </row>
    <row r="2317" spans="1:30">
      <c r="A2317" t="s">
        <v>10301</v>
      </c>
      <c r="B2317" t="s">
        <v>10301</v>
      </c>
      <c r="C2317" s="3">
        <v>3.219284</v>
      </c>
      <c r="D2317" s="3">
        <v>65</v>
      </c>
      <c r="E2317" s="3">
        <v>4.652563</v>
      </c>
      <c r="F2317" s="3">
        <v>83</v>
      </c>
      <c r="G2317" s="3">
        <v>3.202742</v>
      </c>
      <c r="H2317" s="3">
        <v>69</v>
      </c>
      <c r="I2317" s="3">
        <v>0.233503</v>
      </c>
      <c r="J2317" s="3">
        <v>6</v>
      </c>
      <c r="K2317" s="3">
        <v>0</v>
      </c>
      <c r="L2317" s="3">
        <v>0</v>
      </c>
      <c r="M2317" s="3">
        <v>0.513261</v>
      </c>
      <c r="N2317">
        <v>11</v>
      </c>
      <c r="O2317" s="16">
        <v>6.04593150173229e-5</v>
      </c>
      <c r="P2317">
        <v>-4.02888113736235</v>
      </c>
      <c r="Q2317" t="s">
        <v>131</v>
      </c>
      <c r="R2317" t="s">
        <v>137</v>
      </c>
      <c r="S2317" t="s">
        <v>138</v>
      </c>
      <c r="T2317" t="s">
        <v>10302</v>
      </c>
      <c r="U2317" t="s">
        <v>10303</v>
      </c>
      <c r="V2317" t="s">
        <v>10304</v>
      </c>
      <c r="W2317" t="s">
        <v>137</v>
      </c>
      <c r="X2317" t="s">
        <v>138</v>
      </c>
      <c r="Y2317" t="s">
        <v>10305</v>
      </c>
      <c r="Z2317" t="s">
        <v>10306</v>
      </c>
      <c r="AA2317" t="s">
        <v>153</v>
      </c>
      <c r="AB2317" t="s">
        <v>138</v>
      </c>
      <c r="AC2317" t="s">
        <v>10307</v>
      </c>
      <c r="AD2317" t="s">
        <v>10308</v>
      </c>
    </row>
    <row r="2318" spans="1:30">
      <c r="A2318" t="s">
        <v>10309</v>
      </c>
      <c r="B2318" t="s">
        <v>10309</v>
      </c>
      <c r="C2318" s="3">
        <v>25.801792</v>
      </c>
      <c r="D2318" s="3">
        <v>891</v>
      </c>
      <c r="E2318" s="3">
        <v>42.445629</v>
      </c>
      <c r="F2318" s="3">
        <v>1298</v>
      </c>
      <c r="G2318" s="3">
        <v>16.137615</v>
      </c>
      <c r="H2318" s="3">
        <v>597</v>
      </c>
      <c r="I2318" s="3">
        <v>9.614358</v>
      </c>
      <c r="J2318" s="3">
        <v>360</v>
      </c>
      <c r="K2318" s="3">
        <v>9.219244</v>
      </c>
      <c r="L2318" s="3">
        <v>369</v>
      </c>
      <c r="M2318" s="3">
        <v>12.546844</v>
      </c>
      <c r="N2318">
        <v>452</v>
      </c>
      <c r="O2318">
        <v>0.00152852584242544</v>
      </c>
      <c r="P2318">
        <v>-2.16842143227688</v>
      </c>
      <c r="Q2318" t="s">
        <v>131</v>
      </c>
      <c r="R2318" t="s">
        <v>136</v>
      </c>
      <c r="S2318" t="s">
        <v>136</v>
      </c>
      <c r="T2318" t="s">
        <v>10310</v>
      </c>
      <c r="U2318" t="s">
        <v>136</v>
      </c>
      <c r="V2318" t="s">
        <v>136</v>
      </c>
      <c r="W2318" t="s">
        <v>1427</v>
      </c>
      <c r="X2318" t="s">
        <v>538</v>
      </c>
      <c r="Y2318" t="s">
        <v>10311</v>
      </c>
      <c r="Z2318" t="s">
        <v>136</v>
      </c>
      <c r="AA2318" t="s">
        <v>43</v>
      </c>
      <c r="AB2318" t="s">
        <v>538</v>
      </c>
      <c r="AC2318" t="s">
        <v>10312</v>
      </c>
      <c r="AD2318" t="s">
        <v>1905</v>
      </c>
    </row>
    <row r="2319" spans="1:30">
      <c r="A2319" t="s">
        <v>10313</v>
      </c>
      <c r="B2319" t="s">
        <v>10313</v>
      </c>
      <c r="C2319" s="3">
        <v>0.243012</v>
      </c>
      <c r="D2319" s="3">
        <v>13</v>
      </c>
      <c r="E2319" s="3">
        <v>0</v>
      </c>
      <c r="F2319" s="3">
        <v>0</v>
      </c>
      <c r="G2319" s="3">
        <v>0.078397</v>
      </c>
      <c r="H2319" s="3">
        <v>5</v>
      </c>
      <c r="I2319" s="3">
        <v>5.827172</v>
      </c>
      <c r="J2319" s="3">
        <v>320</v>
      </c>
      <c r="K2319" s="3">
        <v>3.093609</v>
      </c>
      <c r="L2319" s="3">
        <v>181</v>
      </c>
      <c r="M2319" s="3">
        <v>0.610697</v>
      </c>
      <c r="N2319">
        <v>33</v>
      </c>
      <c r="O2319">
        <v>0.000357387344818854</v>
      </c>
      <c r="P2319">
        <v>3.73135598180094</v>
      </c>
      <c r="Q2319" t="s">
        <v>157</v>
      </c>
      <c r="R2319" t="s">
        <v>241</v>
      </c>
      <c r="S2319" t="s">
        <v>242</v>
      </c>
      <c r="T2319" t="s">
        <v>10314</v>
      </c>
      <c r="U2319" t="s">
        <v>10315</v>
      </c>
      <c r="V2319" t="s">
        <v>10316</v>
      </c>
      <c r="W2319" t="s">
        <v>241</v>
      </c>
      <c r="X2319" t="s">
        <v>242</v>
      </c>
      <c r="Y2319" t="s">
        <v>10317</v>
      </c>
      <c r="Z2319" t="s">
        <v>10318</v>
      </c>
      <c r="AA2319" t="s">
        <v>248</v>
      </c>
      <c r="AB2319" t="s">
        <v>242</v>
      </c>
      <c r="AC2319" t="s">
        <v>10319</v>
      </c>
      <c r="AD2319" t="s">
        <v>250</v>
      </c>
    </row>
    <row r="2320" spans="1:30">
      <c r="A2320" t="s">
        <v>10320</v>
      </c>
      <c r="B2320" t="s">
        <v>10320</v>
      </c>
      <c r="C2320" s="3">
        <v>4.18793</v>
      </c>
      <c r="D2320" s="3">
        <v>237</v>
      </c>
      <c r="E2320" s="3">
        <v>6.749617</v>
      </c>
      <c r="F2320" s="3">
        <v>338</v>
      </c>
      <c r="G2320" s="3">
        <v>9.541314</v>
      </c>
      <c r="H2320" s="3">
        <v>578</v>
      </c>
      <c r="I2320" s="3">
        <v>1.180294</v>
      </c>
      <c r="J2320" s="3">
        <v>73</v>
      </c>
      <c r="K2320" s="3">
        <v>2.117136</v>
      </c>
      <c r="L2320" s="3">
        <v>139</v>
      </c>
      <c r="M2320" s="3">
        <v>1.929595</v>
      </c>
      <c r="N2320">
        <v>114</v>
      </c>
      <c r="O2320" s="16">
        <v>2.29133502061733e-5</v>
      </c>
      <c r="P2320">
        <v>-2.57145840936268</v>
      </c>
      <c r="Q2320" t="s">
        <v>131</v>
      </c>
      <c r="R2320" t="s">
        <v>136</v>
      </c>
      <c r="S2320" t="s">
        <v>136</v>
      </c>
      <c r="T2320" t="s">
        <v>1280</v>
      </c>
      <c r="U2320" t="s">
        <v>10321</v>
      </c>
      <c r="V2320" t="s">
        <v>136</v>
      </c>
      <c r="W2320" t="s">
        <v>170</v>
      </c>
      <c r="X2320" t="s">
        <v>171</v>
      </c>
      <c r="Y2320" t="s">
        <v>1282</v>
      </c>
      <c r="Z2320" t="s">
        <v>10322</v>
      </c>
      <c r="AA2320" t="s">
        <v>174</v>
      </c>
      <c r="AB2320" t="s">
        <v>171</v>
      </c>
      <c r="AC2320" t="s">
        <v>10323</v>
      </c>
      <c r="AD2320" t="s">
        <v>1285</v>
      </c>
    </row>
    <row r="2321" spans="1:30">
      <c r="A2321" t="s">
        <v>10324</v>
      </c>
      <c r="B2321" t="s">
        <v>10324</v>
      </c>
      <c r="C2321" s="3">
        <v>16.758337</v>
      </c>
      <c r="D2321" s="3">
        <v>700</v>
      </c>
      <c r="E2321" s="3">
        <v>24.620327</v>
      </c>
      <c r="F2321" s="3">
        <v>911</v>
      </c>
      <c r="G2321" s="3">
        <v>25.249018</v>
      </c>
      <c r="H2321" s="3">
        <v>1131</v>
      </c>
      <c r="I2321" s="3">
        <v>5.895308</v>
      </c>
      <c r="J2321" s="3">
        <v>267</v>
      </c>
      <c r="K2321" s="3">
        <v>7.643242</v>
      </c>
      <c r="L2321" s="3">
        <v>370</v>
      </c>
      <c r="M2321" s="3">
        <v>12.169703</v>
      </c>
      <c r="N2321">
        <v>531</v>
      </c>
      <c r="O2321">
        <v>0.000675925679454831</v>
      </c>
      <c r="P2321">
        <v>-2.03365700440081</v>
      </c>
      <c r="Q2321" t="s">
        <v>131</v>
      </c>
      <c r="R2321" t="s">
        <v>136</v>
      </c>
      <c r="S2321" t="s">
        <v>136</v>
      </c>
      <c r="T2321" t="s">
        <v>10325</v>
      </c>
      <c r="U2321" t="s">
        <v>10326</v>
      </c>
      <c r="V2321" t="s">
        <v>136</v>
      </c>
      <c r="W2321" t="s">
        <v>3284</v>
      </c>
      <c r="X2321" t="s">
        <v>3285</v>
      </c>
      <c r="Y2321" t="s">
        <v>10327</v>
      </c>
      <c r="Z2321" t="s">
        <v>10328</v>
      </c>
      <c r="AA2321" t="s">
        <v>3852</v>
      </c>
      <c r="AB2321" t="s">
        <v>3285</v>
      </c>
      <c r="AC2321" t="s">
        <v>10329</v>
      </c>
      <c r="AD2321" t="s">
        <v>10330</v>
      </c>
    </row>
    <row r="2322" spans="1:30">
      <c r="A2322" t="s">
        <v>10331</v>
      </c>
      <c r="B2322" t="s">
        <v>136</v>
      </c>
      <c r="C2322" s="3">
        <v>0</v>
      </c>
      <c r="D2322" s="3">
        <v>0</v>
      </c>
      <c r="E2322" s="3">
        <v>0</v>
      </c>
      <c r="F2322" s="3">
        <v>0</v>
      </c>
      <c r="G2322" s="3">
        <v>0.170209</v>
      </c>
      <c r="H2322" s="3">
        <v>6</v>
      </c>
      <c r="I2322" s="3">
        <v>6.145673</v>
      </c>
      <c r="J2322" s="3">
        <v>192</v>
      </c>
      <c r="K2322" s="3">
        <v>9.086625</v>
      </c>
      <c r="L2322" s="3">
        <v>290</v>
      </c>
      <c r="M2322" s="3">
        <v>9.600914</v>
      </c>
      <c r="N2322">
        <v>259</v>
      </c>
      <c r="O2322" s="16">
        <v>1.6023663231192e-10</v>
      </c>
      <c r="P2322">
        <v>5.65340565801889</v>
      </c>
      <c r="Q2322" t="s">
        <v>157</v>
      </c>
      <c r="R2322" t="s">
        <v>594</v>
      </c>
      <c r="S2322" t="s">
        <v>165</v>
      </c>
      <c r="T2322" t="s">
        <v>2256</v>
      </c>
      <c r="U2322" t="s">
        <v>10332</v>
      </c>
      <c r="V2322" t="s">
        <v>136</v>
      </c>
      <c r="W2322" t="s">
        <v>136</v>
      </c>
      <c r="X2322" t="s">
        <v>136</v>
      </c>
      <c r="Y2322" t="s">
        <v>10333</v>
      </c>
      <c r="Z2322" t="s">
        <v>136</v>
      </c>
      <c r="AA2322" t="s">
        <v>164</v>
      </c>
      <c r="AB2322" t="s">
        <v>165</v>
      </c>
      <c r="AC2322" t="s">
        <v>313</v>
      </c>
      <c r="AD2322" t="s">
        <v>144</v>
      </c>
    </row>
    <row r="2323" spans="1:30">
      <c r="A2323" t="s">
        <v>10334</v>
      </c>
      <c r="B2323" t="s">
        <v>10334</v>
      </c>
      <c r="C2323" s="3">
        <v>10.493178</v>
      </c>
      <c r="D2323" s="3">
        <v>96</v>
      </c>
      <c r="E2323" s="3">
        <v>31.352245</v>
      </c>
      <c r="F2323" s="3">
        <v>253</v>
      </c>
      <c r="G2323" s="3">
        <v>11.217647</v>
      </c>
      <c r="H2323" s="3">
        <v>110</v>
      </c>
      <c r="I2323" s="3">
        <v>1.201347</v>
      </c>
      <c r="J2323" s="3">
        <v>12</v>
      </c>
      <c r="K2323" s="3">
        <v>1.05423</v>
      </c>
      <c r="L2323" s="3">
        <v>12</v>
      </c>
      <c r="M2323" s="3">
        <v>5.137407</v>
      </c>
      <c r="N2323">
        <v>49</v>
      </c>
      <c r="O2323">
        <v>0.000375158317357992</v>
      </c>
      <c r="P2323">
        <v>-3.3463598985837</v>
      </c>
      <c r="Q2323" t="s">
        <v>131</v>
      </c>
      <c r="R2323" t="s">
        <v>136</v>
      </c>
      <c r="S2323" t="s">
        <v>136</v>
      </c>
      <c r="T2323" t="s">
        <v>168</v>
      </c>
      <c r="U2323" t="s">
        <v>136</v>
      </c>
      <c r="V2323" t="s">
        <v>136</v>
      </c>
      <c r="W2323" t="s">
        <v>136</v>
      </c>
      <c r="X2323" t="s">
        <v>136</v>
      </c>
      <c r="Y2323" t="s">
        <v>10335</v>
      </c>
      <c r="Z2323" t="s">
        <v>10336</v>
      </c>
      <c r="AA2323" t="s">
        <v>164</v>
      </c>
      <c r="AB2323" t="s">
        <v>165</v>
      </c>
      <c r="AC2323" t="s">
        <v>10337</v>
      </c>
      <c r="AD2323" t="s">
        <v>176</v>
      </c>
    </row>
    <row r="2324" spans="1:30">
      <c r="A2324" t="s">
        <v>10338</v>
      </c>
      <c r="B2324" t="s">
        <v>10338</v>
      </c>
      <c r="C2324" s="3">
        <v>1.047797</v>
      </c>
      <c r="D2324" s="3">
        <v>21</v>
      </c>
      <c r="E2324" s="3">
        <v>0.110879</v>
      </c>
      <c r="F2324" s="3">
        <v>2</v>
      </c>
      <c r="G2324" s="3">
        <v>0.257341</v>
      </c>
      <c r="H2324" s="3">
        <v>6</v>
      </c>
      <c r="I2324" s="3">
        <v>3.892508</v>
      </c>
      <c r="J2324" s="3">
        <v>82</v>
      </c>
      <c r="K2324" s="3">
        <v>5.080166</v>
      </c>
      <c r="L2324" s="3">
        <v>114</v>
      </c>
      <c r="M2324" s="3">
        <v>6.613796</v>
      </c>
      <c r="N2324">
        <v>133</v>
      </c>
      <c r="O2324">
        <v>0.0010302920827785</v>
      </c>
      <c r="P2324">
        <v>2.6933448404594</v>
      </c>
      <c r="Q2324" t="s">
        <v>157</v>
      </c>
      <c r="R2324" t="s">
        <v>136</v>
      </c>
      <c r="S2324" t="s">
        <v>136</v>
      </c>
      <c r="T2324" t="s">
        <v>10339</v>
      </c>
      <c r="U2324" t="s">
        <v>10340</v>
      </c>
      <c r="V2324" t="s">
        <v>136</v>
      </c>
      <c r="W2324" t="s">
        <v>232</v>
      </c>
      <c r="X2324" t="s">
        <v>233</v>
      </c>
      <c r="Y2324" t="s">
        <v>136</v>
      </c>
      <c r="Z2324" t="s">
        <v>10341</v>
      </c>
      <c r="AA2324" t="s">
        <v>85</v>
      </c>
      <c r="AB2324" t="s">
        <v>342</v>
      </c>
      <c r="AC2324" t="s">
        <v>10342</v>
      </c>
      <c r="AD2324" t="s">
        <v>10343</v>
      </c>
    </row>
    <row r="2325" spans="1:30">
      <c r="A2325" t="s">
        <v>10344</v>
      </c>
      <c r="B2325" t="s">
        <v>136</v>
      </c>
      <c r="C2325" s="3">
        <v>27.867365</v>
      </c>
      <c r="D2325" s="3">
        <v>767</v>
      </c>
      <c r="E2325" s="3">
        <v>44.864819</v>
      </c>
      <c r="F2325" s="3">
        <v>1094</v>
      </c>
      <c r="G2325" s="3">
        <v>30.659937</v>
      </c>
      <c r="H2325" s="3">
        <v>905</v>
      </c>
      <c r="I2325" s="3">
        <v>6.938773</v>
      </c>
      <c r="J2325" s="3">
        <v>208</v>
      </c>
      <c r="K2325" s="3">
        <v>3.693396</v>
      </c>
      <c r="L2325" s="3">
        <v>118</v>
      </c>
      <c r="M2325" s="3">
        <v>11.210224</v>
      </c>
      <c r="N2325">
        <v>323</v>
      </c>
      <c r="O2325" s="16">
        <v>1.63765228344771e-5</v>
      </c>
      <c r="P2325">
        <v>-2.8897033487857</v>
      </c>
      <c r="Q2325" t="s">
        <v>131</v>
      </c>
      <c r="R2325" t="s">
        <v>136</v>
      </c>
      <c r="S2325" t="s">
        <v>136</v>
      </c>
      <c r="T2325" t="s">
        <v>2185</v>
      </c>
      <c r="U2325" t="s">
        <v>10345</v>
      </c>
      <c r="V2325" t="s">
        <v>264</v>
      </c>
      <c r="W2325" t="s">
        <v>190</v>
      </c>
      <c r="X2325" t="s">
        <v>191</v>
      </c>
      <c r="Y2325" t="s">
        <v>136</v>
      </c>
      <c r="Z2325" t="s">
        <v>2516</v>
      </c>
      <c r="AA2325" t="s">
        <v>83</v>
      </c>
      <c r="AB2325" t="s">
        <v>191</v>
      </c>
      <c r="AC2325" t="s">
        <v>2517</v>
      </c>
      <c r="AD2325" t="s">
        <v>2189</v>
      </c>
    </row>
    <row r="2326" spans="1:30">
      <c r="A2326" t="s">
        <v>10346</v>
      </c>
      <c r="B2326" t="s">
        <v>10346</v>
      </c>
      <c r="C2326" s="3">
        <v>3.498414</v>
      </c>
      <c r="D2326" s="3">
        <v>89</v>
      </c>
      <c r="E2326" s="3">
        <v>6.046966</v>
      </c>
      <c r="F2326" s="3">
        <v>136</v>
      </c>
      <c r="G2326" s="3">
        <v>1.865556</v>
      </c>
      <c r="H2326" s="3">
        <v>51</v>
      </c>
      <c r="I2326" s="3">
        <v>0.265508</v>
      </c>
      <c r="J2326" s="3">
        <v>8</v>
      </c>
      <c r="K2326" s="3">
        <v>0.386477</v>
      </c>
      <c r="L2326" s="3">
        <v>12</v>
      </c>
      <c r="M2326" s="3">
        <v>1.093615</v>
      </c>
      <c r="N2326">
        <v>29</v>
      </c>
      <c r="O2326">
        <v>0.000378188566664303</v>
      </c>
      <c r="P2326">
        <v>-3.19544798847608</v>
      </c>
      <c r="Q2326" t="s">
        <v>131</v>
      </c>
      <c r="R2326" t="s">
        <v>136</v>
      </c>
      <c r="S2326" t="s">
        <v>136</v>
      </c>
      <c r="T2326" t="s">
        <v>10347</v>
      </c>
      <c r="U2326" t="s">
        <v>136</v>
      </c>
      <c r="V2326" t="s">
        <v>136</v>
      </c>
      <c r="W2326" t="s">
        <v>136</v>
      </c>
      <c r="X2326" t="s">
        <v>136</v>
      </c>
      <c r="Y2326" t="s">
        <v>2882</v>
      </c>
      <c r="Z2326" t="s">
        <v>10348</v>
      </c>
      <c r="AA2326" t="s">
        <v>164</v>
      </c>
      <c r="AB2326" t="s">
        <v>165</v>
      </c>
      <c r="AC2326" t="s">
        <v>10349</v>
      </c>
      <c r="AD2326" t="s">
        <v>10350</v>
      </c>
    </row>
    <row r="2327" spans="1:30">
      <c r="A2327" t="s">
        <v>10351</v>
      </c>
      <c r="B2327" t="s">
        <v>10351</v>
      </c>
      <c r="C2327" s="3">
        <v>0</v>
      </c>
      <c r="D2327" s="3">
        <v>0</v>
      </c>
      <c r="E2327" s="3">
        <v>0</v>
      </c>
      <c r="F2327" s="3">
        <v>0</v>
      </c>
      <c r="G2327" s="3">
        <v>0.201119</v>
      </c>
      <c r="H2327" s="3">
        <v>15</v>
      </c>
      <c r="I2327" s="3">
        <v>2.673977</v>
      </c>
      <c r="J2327" s="3">
        <v>190</v>
      </c>
      <c r="K2327" s="3">
        <v>4.640148</v>
      </c>
      <c r="L2327" s="3">
        <v>352</v>
      </c>
      <c r="M2327" s="3">
        <v>0.593871</v>
      </c>
      <c r="N2327">
        <v>41</v>
      </c>
      <c r="O2327">
        <v>0.00275164271279236</v>
      </c>
      <c r="P2327">
        <v>3.75041486886404</v>
      </c>
      <c r="Q2327" t="s">
        <v>157</v>
      </c>
      <c r="R2327" t="s">
        <v>136</v>
      </c>
      <c r="S2327" t="s">
        <v>136</v>
      </c>
      <c r="T2327" t="s">
        <v>5396</v>
      </c>
      <c r="U2327" t="s">
        <v>10352</v>
      </c>
      <c r="V2327" t="s">
        <v>136</v>
      </c>
      <c r="W2327" t="s">
        <v>190</v>
      </c>
      <c r="X2327" t="s">
        <v>191</v>
      </c>
      <c r="Y2327" t="s">
        <v>5398</v>
      </c>
      <c r="Z2327" t="s">
        <v>10353</v>
      </c>
      <c r="AA2327" t="s">
        <v>164</v>
      </c>
      <c r="AB2327" t="s">
        <v>165</v>
      </c>
      <c r="AC2327" t="s">
        <v>10354</v>
      </c>
      <c r="AD2327" t="s">
        <v>5400</v>
      </c>
    </row>
    <row r="2328" spans="1:30">
      <c r="A2328" t="s">
        <v>10355</v>
      </c>
      <c r="B2328" t="s">
        <v>10355</v>
      </c>
      <c r="C2328" s="3">
        <v>0.096883</v>
      </c>
      <c r="D2328" s="3">
        <v>9</v>
      </c>
      <c r="E2328" s="3">
        <v>0</v>
      </c>
      <c r="F2328" s="3">
        <v>0</v>
      </c>
      <c r="G2328" s="3">
        <v>0.086102</v>
      </c>
      <c r="H2328" s="3">
        <v>9</v>
      </c>
      <c r="I2328" s="3">
        <v>2.507962</v>
      </c>
      <c r="J2328" s="3">
        <v>252</v>
      </c>
      <c r="K2328" s="3">
        <v>1.781223</v>
      </c>
      <c r="L2328" s="3">
        <v>191</v>
      </c>
      <c r="M2328" s="3">
        <v>2.297843</v>
      </c>
      <c r="N2328">
        <v>222</v>
      </c>
      <c r="O2328" s="16">
        <v>2.24100621128896e-10</v>
      </c>
      <c r="P2328">
        <v>4.33712740218729</v>
      </c>
      <c r="Q2328" t="s">
        <v>157</v>
      </c>
      <c r="R2328" t="s">
        <v>241</v>
      </c>
      <c r="S2328" t="s">
        <v>242</v>
      </c>
      <c r="T2328" t="s">
        <v>10356</v>
      </c>
      <c r="U2328" t="s">
        <v>10357</v>
      </c>
      <c r="V2328" t="s">
        <v>3436</v>
      </c>
      <c r="W2328" t="s">
        <v>136</v>
      </c>
      <c r="X2328" t="s">
        <v>136</v>
      </c>
      <c r="Y2328" t="s">
        <v>3437</v>
      </c>
      <c r="Z2328" t="s">
        <v>10358</v>
      </c>
      <c r="AA2328" t="s">
        <v>164</v>
      </c>
      <c r="AB2328" t="s">
        <v>165</v>
      </c>
      <c r="AC2328" t="s">
        <v>10359</v>
      </c>
      <c r="AD2328" t="s">
        <v>10360</v>
      </c>
    </row>
    <row r="2329" spans="1:30">
      <c r="A2329" t="s">
        <v>10361</v>
      </c>
      <c r="B2329" t="s">
        <v>136</v>
      </c>
      <c r="C2329" s="3">
        <v>0.788482</v>
      </c>
      <c r="D2329" s="3">
        <v>28</v>
      </c>
      <c r="E2329" s="3">
        <v>0.12763</v>
      </c>
      <c r="F2329" s="3">
        <v>4</v>
      </c>
      <c r="G2329" s="3">
        <v>0.538789</v>
      </c>
      <c r="H2329" s="3">
        <v>21</v>
      </c>
      <c r="I2329" s="3">
        <v>2.11584</v>
      </c>
      <c r="J2329" s="3">
        <v>79</v>
      </c>
      <c r="K2329" s="3">
        <v>10.035789</v>
      </c>
      <c r="L2329" s="3">
        <v>407</v>
      </c>
      <c r="M2329" s="3">
        <v>4.855354</v>
      </c>
      <c r="N2329">
        <v>178</v>
      </c>
      <c r="O2329">
        <v>0.000659325644958364</v>
      </c>
      <c r="P2329">
        <v>2.81344161744646</v>
      </c>
      <c r="Q2329" t="s">
        <v>157</v>
      </c>
      <c r="R2329" t="s">
        <v>7440</v>
      </c>
      <c r="S2329" t="s">
        <v>7441</v>
      </c>
      <c r="T2329" t="s">
        <v>5529</v>
      </c>
      <c r="U2329" t="s">
        <v>10362</v>
      </c>
      <c r="V2329" t="s">
        <v>763</v>
      </c>
      <c r="W2329" t="s">
        <v>136</v>
      </c>
      <c r="X2329" t="s">
        <v>136</v>
      </c>
      <c r="Y2329" t="s">
        <v>181</v>
      </c>
      <c r="Z2329" t="s">
        <v>5531</v>
      </c>
      <c r="AA2329" t="s">
        <v>83</v>
      </c>
      <c r="AB2329" t="s">
        <v>191</v>
      </c>
      <c r="AC2329" t="s">
        <v>5532</v>
      </c>
      <c r="AD2329" t="s">
        <v>5533</v>
      </c>
    </row>
    <row r="2330" spans="1:30">
      <c r="A2330" t="s">
        <v>10363</v>
      </c>
      <c r="B2330" t="s">
        <v>10363</v>
      </c>
      <c r="C2330" s="3">
        <v>10.701509</v>
      </c>
      <c r="D2330" s="3">
        <v>388</v>
      </c>
      <c r="E2330" s="3">
        <v>20.790133</v>
      </c>
      <c r="F2330" s="3">
        <v>667</v>
      </c>
      <c r="G2330" s="3">
        <v>4.411799</v>
      </c>
      <c r="H2330" s="3">
        <v>172</v>
      </c>
      <c r="I2330" s="3">
        <v>1.603933</v>
      </c>
      <c r="J2330" s="3">
        <v>63</v>
      </c>
      <c r="K2330" s="3">
        <v>1.079894</v>
      </c>
      <c r="L2330" s="3">
        <v>46</v>
      </c>
      <c r="M2330" s="3">
        <v>1.058716</v>
      </c>
      <c r="N2330">
        <v>41</v>
      </c>
      <c r="O2330" s="16">
        <v>6.59754546497227e-7</v>
      </c>
      <c r="P2330">
        <v>-3.88322765709612</v>
      </c>
      <c r="Q2330" t="s">
        <v>131</v>
      </c>
      <c r="R2330" t="s">
        <v>213</v>
      </c>
      <c r="S2330" t="s">
        <v>214</v>
      </c>
      <c r="T2330" t="s">
        <v>136</v>
      </c>
      <c r="U2330" t="s">
        <v>10364</v>
      </c>
      <c r="V2330" t="s">
        <v>1566</v>
      </c>
      <c r="W2330" t="s">
        <v>254</v>
      </c>
      <c r="X2330" t="s">
        <v>255</v>
      </c>
      <c r="Y2330" t="s">
        <v>220</v>
      </c>
      <c r="Z2330" t="s">
        <v>10365</v>
      </c>
      <c r="AA2330" t="s">
        <v>164</v>
      </c>
      <c r="AB2330" t="s">
        <v>165</v>
      </c>
      <c r="AC2330" t="s">
        <v>10366</v>
      </c>
      <c r="AD2330" t="s">
        <v>136</v>
      </c>
    </row>
    <row r="2331" spans="1:30">
      <c r="A2331" t="s">
        <v>10367</v>
      </c>
      <c r="B2331" t="s">
        <v>136</v>
      </c>
      <c r="C2331" s="3">
        <v>0</v>
      </c>
      <c r="D2331" s="3">
        <v>0</v>
      </c>
      <c r="E2331" s="3">
        <v>0</v>
      </c>
      <c r="F2331" s="3">
        <v>0</v>
      </c>
      <c r="G2331" s="3">
        <v>0</v>
      </c>
      <c r="H2331" s="3">
        <v>0</v>
      </c>
      <c r="I2331" s="3">
        <v>10.77582</v>
      </c>
      <c r="J2331" s="3">
        <v>323</v>
      </c>
      <c r="K2331" s="3">
        <v>3.186983</v>
      </c>
      <c r="L2331" s="3">
        <v>102</v>
      </c>
      <c r="M2331" s="3">
        <v>12.339676</v>
      </c>
      <c r="N2331">
        <v>356</v>
      </c>
      <c r="O2331" s="16">
        <v>2.16483241496313e-11</v>
      </c>
      <c r="P2331">
        <v>7.72324780209031</v>
      </c>
      <c r="Q2331" t="s">
        <v>157</v>
      </c>
      <c r="R2331" t="s">
        <v>136</v>
      </c>
      <c r="S2331" t="s">
        <v>136</v>
      </c>
      <c r="T2331" t="s">
        <v>136</v>
      </c>
      <c r="U2331" t="s">
        <v>136</v>
      </c>
      <c r="V2331" t="s">
        <v>136</v>
      </c>
      <c r="W2331" t="s">
        <v>136</v>
      </c>
      <c r="X2331" t="s">
        <v>136</v>
      </c>
      <c r="Y2331" t="s">
        <v>136</v>
      </c>
      <c r="Z2331" t="s">
        <v>136</v>
      </c>
      <c r="AA2331" t="s">
        <v>136</v>
      </c>
      <c r="AB2331" t="s">
        <v>136</v>
      </c>
      <c r="AC2331" t="s">
        <v>136</v>
      </c>
      <c r="AD2331" t="s">
        <v>136</v>
      </c>
    </row>
    <row r="2332" spans="1:30">
      <c r="A2332" t="s">
        <v>10368</v>
      </c>
      <c r="B2332" t="s">
        <v>10368</v>
      </c>
      <c r="C2332" s="3">
        <v>8.43238</v>
      </c>
      <c r="D2332" s="3">
        <v>158</v>
      </c>
      <c r="E2332" s="3">
        <v>11.455524</v>
      </c>
      <c r="F2332" s="3">
        <v>190</v>
      </c>
      <c r="G2332" s="3">
        <v>2.015974</v>
      </c>
      <c r="H2332" s="3">
        <v>41</v>
      </c>
      <c r="I2332" s="3">
        <v>1.261759</v>
      </c>
      <c r="J2332" s="3">
        <v>26</v>
      </c>
      <c r="K2332" s="3">
        <v>1.633649</v>
      </c>
      <c r="L2332" s="3">
        <v>36</v>
      </c>
      <c r="M2332" s="3">
        <v>2.506823</v>
      </c>
      <c r="N2332">
        <v>49</v>
      </c>
      <c r="O2332">
        <v>0.00268623065929574</v>
      </c>
      <c r="P2332">
        <v>-2.61844774425937</v>
      </c>
      <c r="Q2332" t="s">
        <v>131</v>
      </c>
      <c r="R2332" t="s">
        <v>136</v>
      </c>
      <c r="S2332" t="s">
        <v>136</v>
      </c>
      <c r="T2332" t="s">
        <v>2881</v>
      </c>
      <c r="U2332" t="s">
        <v>136</v>
      </c>
      <c r="V2332" t="s">
        <v>136</v>
      </c>
      <c r="W2332" t="s">
        <v>136</v>
      </c>
      <c r="X2332" t="s">
        <v>136</v>
      </c>
      <c r="Y2332" t="s">
        <v>2882</v>
      </c>
      <c r="Z2332" t="s">
        <v>10369</v>
      </c>
      <c r="AA2332" t="s">
        <v>164</v>
      </c>
      <c r="AB2332" t="s">
        <v>165</v>
      </c>
      <c r="AC2332" t="s">
        <v>10370</v>
      </c>
      <c r="AD2332" t="s">
        <v>2885</v>
      </c>
    </row>
    <row r="2333" spans="1:30">
      <c r="A2333" t="s">
        <v>10371</v>
      </c>
      <c r="B2333" t="s">
        <v>10371</v>
      </c>
      <c r="C2333" s="3">
        <v>2.854991</v>
      </c>
      <c r="D2333" s="3">
        <v>52</v>
      </c>
      <c r="E2333" s="3">
        <v>16.493752</v>
      </c>
      <c r="F2333" s="3">
        <v>264</v>
      </c>
      <c r="G2333" s="3">
        <v>2.900932</v>
      </c>
      <c r="H2333" s="3">
        <v>57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>
        <v>0</v>
      </c>
      <c r="O2333" s="16">
        <v>6.02436852737462e-11</v>
      </c>
      <c r="P2333">
        <v>-7.9198871448409</v>
      </c>
      <c r="Q2333" t="s">
        <v>131</v>
      </c>
      <c r="R2333" t="s">
        <v>283</v>
      </c>
      <c r="S2333" t="s">
        <v>284</v>
      </c>
      <c r="T2333" t="s">
        <v>10372</v>
      </c>
      <c r="U2333" t="s">
        <v>10373</v>
      </c>
      <c r="V2333" t="s">
        <v>7002</v>
      </c>
      <c r="W2333" t="s">
        <v>288</v>
      </c>
      <c r="X2333" t="s">
        <v>289</v>
      </c>
      <c r="Y2333" t="s">
        <v>290</v>
      </c>
      <c r="Z2333" t="s">
        <v>10374</v>
      </c>
      <c r="AA2333" t="s">
        <v>292</v>
      </c>
      <c r="AB2333" t="s">
        <v>293</v>
      </c>
      <c r="AC2333" t="s">
        <v>10375</v>
      </c>
      <c r="AD2333" t="s">
        <v>10376</v>
      </c>
    </row>
    <row r="2334" spans="1:30">
      <c r="A2334" t="s">
        <v>10377</v>
      </c>
      <c r="B2334" t="s">
        <v>10377</v>
      </c>
      <c r="C2334" s="3">
        <v>72.115105</v>
      </c>
      <c r="D2334" s="3">
        <v>4079</v>
      </c>
      <c r="E2334" s="3">
        <v>115.667175</v>
      </c>
      <c r="F2334" s="3">
        <v>5795</v>
      </c>
      <c r="G2334" s="3">
        <v>70.210587</v>
      </c>
      <c r="H2334" s="3">
        <v>4257</v>
      </c>
      <c r="I2334" s="3">
        <v>21.224859</v>
      </c>
      <c r="J2334" s="3">
        <v>1302</v>
      </c>
      <c r="K2334" s="3">
        <v>31.324291</v>
      </c>
      <c r="L2334" s="3">
        <v>2052</v>
      </c>
      <c r="M2334" s="3">
        <v>34.706795</v>
      </c>
      <c r="N2334">
        <v>2050</v>
      </c>
      <c r="O2334">
        <v>0.000211521011092947</v>
      </c>
      <c r="P2334">
        <v>-2.27428316901568</v>
      </c>
      <c r="Q2334" t="s">
        <v>131</v>
      </c>
      <c r="R2334" t="s">
        <v>136</v>
      </c>
      <c r="S2334" t="s">
        <v>136</v>
      </c>
      <c r="T2334" t="s">
        <v>10378</v>
      </c>
      <c r="U2334" t="s">
        <v>10379</v>
      </c>
      <c r="V2334" t="s">
        <v>136</v>
      </c>
      <c r="W2334" t="s">
        <v>170</v>
      </c>
      <c r="X2334" t="s">
        <v>171</v>
      </c>
      <c r="Y2334" t="s">
        <v>10380</v>
      </c>
      <c r="Z2334" t="s">
        <v>10381</v>
      </c>
      <c r="AA2334" t="s">
        <v>174</v>
      </c>
      <c r="AB2334" t="s">
        <v>171</v>
      </c>
      <c r="AC2334" t="s">
        <v>10382</v>
      </c>
      <c r="AD2334" t="s">
        <v>1490</v>
      </c>
    </row>
    <row r="2335" spans="1:30">
      <c r="A2335" t="s">
        <v>10383</v>
      </c>
      <c r="B2335" t="s">
        <v>10383</v>
      </c>
      <c r="C2335" s="3">
        <v>4.137808</v>
      </c>
      <c r="D2335" s="3">
        <v>171</v>
      </c>
      <c r="E2335" s="3">
        <v>0.740848</v>
      </c>
      <c r="F2335" s="3">
        <v>28</v>
      </c>
      <c r="G2335" s="3">
        <v>4.002411</v>
      </c>
      <c r="H2335" s="3">
        <v>178</v>
      </c>
      <c r="I2335" s="3">
        <v>17.936234</v>
      </c>
      <c r="J2335" s="3">
        <v>804</v>
      </c>
      <c r="K2335" s="3">
        <v>47.463776</v>
      </c>
      <c r="L2335" s="3">
        <v>2272</v>
      </c>
      <c r="M2335" s="3">
        <v>7.887434</v>
      </c>
      <c r="N2335">
        <v>341</v>
      </c>
      <c r="O2335">
        <v>0.00286767181681134</v>
      </c>
      <c r="P2335">
        <v>2.38463745228032</v>
      </c>
      <c r="Q2335" t="s">
        <v>157</v>
      </c>
      <c r="R2335" t="s">
        <v>136</v>
      </c>
      <c r="S2335" t="s">
        <v>136</v>
      </c>
      <c r="T2335" t="s">
        <v>10384</v>
      </c>
      <c r="U2335" t="s">
        <v>10385</v>
      </c>
      <c r="V2335" t="s">
        <v>136</v>
      </c>
      <c r="W2335" t="s">
        <v>254</v>
      </c>
      <c r="X2335" t="s">
        <v>255</v>
      </c>
      <c r="Y2335" t="s">
        <v>10386</v>
      </c>
      <c r="Z2335" t="s">
        <v>10387</v>
      </c>
      <c r="AA2335" t="s">
        <v>164</v>
      </c>
      <c r="AB2335" t="s">
        <v>165</v>
      </c>
      <c r="AC2335" t="s">
        <v>10388</v>
      </c>
      <c r="AD2335" t="s">
        <v>1612</v>
      </c>
    </row>
    <row r="2336" spans="1:30">
      <c r="A2336" t="s">
        <v>10389</v>
      </c>
      <c r="B2336" t="s">
        <v>10389</v>
      </c>
      <c r="C2336" s="3">
        <v>0.168463</v>
      </c>
      <c r="D2336" s="3">
        <v>6</v>
      </c>
      <c r="E2336" s="3">
        <v>0</v>
      </c>
      <c r="F2336" s="3">
        <v>0</v>
      </c>
      <c r="G2336" s="3">
        <v>0.106167</v>
      </c>
      <c r="H2336" s="3">
        <v>4</v>
      </c>
      <c r="I2336" s="3">
        <v>2.864053</v>
      </c>
      <c r="J2336" s="3">
        <v>109</v>
      </c>
      <c r="K2336" s="3">
        <v>15.634751</v>
      </c>
      <c r="L2336" s="3">
        <v>635</v>
      </c>
      <c r="M2336" s="3">
        <v>1.289844</v>
      </c>
      <c r="N2336">
        <v>48</v>
      </c>
      <c r="O2336" s="16">
        <v>4.94352891534962e-6</v>
      </c>
      <c r="P2336">
        <v>4.86687798049101</v>
      </c>
      <c r="Q2336" t="s">
        <v>157</v>
      </c>
      <c r="R2336" t="s">
        <v>136</v>
      </c>
      <c r="S2336" t="s">
        <v>136</v>
      </c>
      <c r="T2336" t="s">
        <v>136</v>
      </c>
      <c r="U2336" t="s">
        <v>136</v>
      </c>
      <c r="V2336" t="s">
        <v>136</v>
      </c>
      <c r="W2336" t="s">
        <v>136</v>
      </c>
      <c r="X2336" t="s">
        <v>136</v>
      </c>
      <c r="Y2336" t="s">
        <v>136</v>
      </c>
      <c r="Z2336" t="s">
        <v>136</v>
      </c>
      <c r="AA2336" t="s">
        <v>164</v>
      </c>
      <c r="AB2336" t="s">
        <v>165</v>
      </c>
      <c r="AC2336" t="s">
        <v>10390</v>
      </c>
      <c r="AD2336" t="s">
        <v>136</v>
      </c>
    </row>
    <row r="2337" spans="1:30">
      <c r="A2337" t="s">
        <v>10391</v>
      </c>
      <c r="B2337" t="s">
        <v>10391</v>
      </c>
      <c r="C2337" s="3">
        <v>0.222758</v>
      </c>
      <c r="D2337" s="3">
        <v>11</v>
      </c>
      <c r="E2337" s="3">
        <v>0.391811</v>
      </c>
      <c r="F2337" s="3">
        <v>17</v>
      </c>
      <c r="G2337" s="3">
        <v>0.19459</v>
      </c>
      <c r="H2337" s="3">
        <v>10</v>
      </c>
      <c r="I2337" s="3">
        <v>3.233194</v>
      </c>
      <c r="J2337" s="3">
        <v>163</v>
      </c>
      <c r="K2337" s="3">
        <v>5.277647</v>
      </c>
      <c r="L2337" s="3">
        <v>284</v>
      </c>
      <c r="M2337" s="3">
        <v>2.928672</v>
      </c>
      <c r="N2337">
        <v>142</v>
      </c>
      <c r="O2337">
        <v>0.00011081444220809</v>
      </c>
      <c r="P2337">
        <v>2.79696601236819</v>
      </c>
      <c r="Q2337" t="s">
        <v>157</v>
      </c>
      <c r="R2337" t="s">
        <v>1427</v>
      </c>
      <c r="S2337" t="s">
        <v>538</v>
      </c>
      <c r="T2337" t="s">
        <v>10392</v>
      </c>
      <c r="U2337" t="s">
        <v>136</v>
      </c>
      <c r="V2337" t="s">
        <v>136</v>
      </c>
      <c r="W2337" t="s">
        <v>136</v>
      </c>
      <c r="X2337" t="s">
        <v>136</v>
      </c>
      <c r="Y2337" t="s">
        <v>10393</v>
      </c>
      <c r="Z2337" t="s">
        <v>136</v>
      </c>
      <c r="AA2337" t="s">
        <v>164</v>
      </c>
      <c r="AB2337" t="s">
        <v>165</v>
      </c>
      <c r="AC2337" t="s">
        <v>10394</v>
      </c>
      <c r="AD2337" t="s">
        <v>1239</v>
      </c>
    </row>
    <row r="2338" spans="1:30">
      <c r="A2338" t="s">
        <v>10395</v>
      </c>
      <c r="B2338" t="s">
        <v>10395</v>
      </c>
      <c r="C2338" s="3">
        <v>0.433404</v>
      </c>
      <c r="D2338" s="3">
        <v>14</v>
      </c>
      <c r="E2338" s="3">
        <v>0</v>
      </c>
      <c r="F2338" s="3">
        <v>0</v>
      </c>
      <c r="G2338" s="3">
        <v>0</v>
      </c>
      <c r="H2338" s="3">
        <v>0</v>
      </c>
      <c r="I2338" s="3">
        <v>6.918787</v>
      </c>
      <c r="J2338" s="3">
        <v>232</v>
      </c>
      <c r="K2338" s="3">
        <v>5.718842</v>
      </c>
      <c r="L2338" s="3">
        <v>205</v>
      </c>
      <c r="M2338" s="3">
        <v>1.903693</v>
      </c>
      <c r="N2338">
        <v>62</v>
      </c>
      <c r="O2338">
        <v>0.0014356161011613</v>
      </c>
      <c r="P2338">
        <v>3.78211104133829</v>
      </c>
      <c r="Q2338" t="s">
        <v>157</v>
      </c>
      <c r="R2338" t="s">
        <v>254</v>
      </c>
      <c r="S2338" t="s">
        <v>255</v>
      </c>
      <c r="T2338" t="s">
        <v>10396</v>
      </c>
      <c r="U2338" t="s">
        <v>10397</v>
      </c>
      <c r="V2338" t="s">
        <v>662</v>
      </c>
      <c r="W2338" t="s">
        <v>399</v>
      </c>
      <c r="X2338" t="s">
        <v>342</v>
      </c>
      <c r="Y2338" t="s">
        <v>3652</v>
      </c>
      <c r="Z2338" t="s">
        <v>10398</v>
      </c>
      <c r="AA2338" t="s">
        <v>164</v>
      </c>
      <c r="AB2338" t="s">
        <v>165</v>
      </c>
      <c r="AC2338" t="s">
        <v>10399</v>
      </c>
      <c r="AD2338" t="s">
        <v>10400</v>
      </c>
    </row>
    <row r="2339" spans="1:30">
      <c r="A2339" t="s">
        <v>10401</v>
      </c>
      <c r="B2339" t="s">
        <v>10401</v>
      </c>
      <c r="C2339" s="3">
        <v>0.770024</v>
      </c>
      <c r="D2339" s="3">
        <v>30</v>
      </c>
      <c r="E2339" s="3">
        <v>0.263439</v>
      </c>
      <c r="F2339" s="3">
        <v>9</v>
      </c>
      <c r="G2339" s="3">
        <v>0.406019</v>
      </c>
      <c r="H2339" s="3">
        <v>17</v>
      </c>
      <c r="I2339" s="3">
        <v>3.65762</v>
      </c>
      <c r="J2339" s="3">
        <v>152</v>
      </c>
      <c r="K2339" s="3">
        <v>5.57938</v>
      </c>
      <c r="L2339" s="3">
        <v>247</v>
      </c>
      <c r="M2339" s="3">
        <v>2.043243</v>
      </c>
      <c r="N2339">
        <v>82</v>
      </c>
      <c r="O2339">
        <v>0.000814493009770166</v>
      </c>
      <c r="P2339">
        <v>2.2548425942221</v>
      </c>
      <c r="Q2339" t="s">
        <v>157</v>
      </c>
      <c r="R2339" t="s">
        <v>136</v>
      </c>
      <c r="S2339" t="s">
        <v>136</v>
      </c>
      <c r="T2339" t="s">
        <v>10402</v>
      </c>
      <c r="U2339" t="s">
        <v>10403</v>
      </c>
      <c r="V2339" t="s">
        <v>136</v>
      </c>
      <c r="W2339" t="s">
        <v>254</v>
      </c>
      <c r="X2339" t="s">
        <v>255</v>
      </c>
      <c r="Y2339" t="s">
        <v>10404</v>
      </c>
      <c r="Z2339" t="s">
        <v>10405</v>
      </c>
      <c r="AA2339" t="s">
        <v>164</v>
      </c>
      <c r="AB2339" t="s">
        <v>165</v>
      </c>
      <c r="AC2339" t="s">
        <v>10406</v>
      </c>
      <c r="AD2339" t="s">
        <v>1059</v>
      </c>
    </row>
    <row r="2340" spans="1:30">
      <c r="A2340" t="s">
        <v>10407</v>
      </c>
      <c r="B2340" t="s">
        <v>10407</v>
      </c>
      <c r="C2340" s="3">
        <v>2.402165</v>
      </c>
      <c r="D2340" s="3">
        <v>148</v>
      </c>
      <c r="E2340" s="3">
        <v>2.701994</v>
      </c>
      <c r="F2340" s="3">
        <v>148</v>
      </c>
      <c r="G2340" s="3">
        <v>1.021957</v>
      </c>
      <c r="H2340" s="3">
        <v>68</v>
      </c>
      <c r="I2340" s="3">
        <v>0.505317</v>
      </c>
      <c r="J2340" s="3">
        <v>34</v>
      </c>
      <c r="K2340" s="3">
        <v>0.366658</v>
      </c>
      <c r="L2340" s="3">
        <v>27</v>
      </c>
      <c r="M2340" s="3">
        <v>0.764051</v>
      </c>
      <c r="N2340">
        <v>50</v>
      </c>
      <c r="O2340">
        <v>0.000743070447679749</v>
      </c>
      <c r="P2340">
        <v>-2.51457150552637</v>
      </c>
      <c r="Q2340" t="s">
        <v>131</v>
      </c>
      <c r="R2340" t="s">
        <v>136</v>
      </c>
      <c r="T2340" t="s">
        <v>4567</v>
      </c>
      <c r="U2340" t="s">
        <v>10408</v>
      </c>
      <c r="V2340" t="s">
        <v>180</v>
      </c>
      <c r="W2340" t="s">
        <v>190</v>
      </c>
      <c r="X2340" t="s">
        <v>191</v>
      </c>
      <c r="Y2340" t="s">
        <v>265</v>
      </c>
      <c r="Z2340" t="s">
        <v>10409</v>
      </c>
      <c r="AA2340" t="s">
        <v>83</v>
      </c>
      <c r="AB2340" t="s">
        <v>191</v>
      </c>
      <c r="AC2340" t="s">
        <v>10410</v>
      </c>
      <c r="AD2340" t="s">
        <v>184</v>
      </c>
    </row>
    <row r="2341" spans="1:30">
      <c r="A2341" t="s">
        <v>10411</v>
      </c>
      <c r="B2341" t="s">
        <v>10411</v>
      </c>
      <c r="C2341" s="3">
        <v>7.307144</v>
      </c>
      <c r="D2341" s="3">
        <v>214</v>
      </c>
      <c r="E2341" s="3">
        <v>10.204329</v>
      </c>
      <c r="F2341" s="3">
        <v>264</v>
      </c>
      <c r="G2341" s="3">
        <v>3.837768</v>
      </c>
      <c r="H2341" s="3">
        <v>121</v>
      </c>
      <c r="I2341" s="3">
        <v>1.651466</v>
      </c>
      <c r="J2341" s="3">
        <v>53</v>
      </c>
      <c r="K2341" s="3">
        <v>1.979648</v>
      </c>
      <c r="L2341" s="3">
        <v>67</v>
      </c>
      <c r="M2341" s="3">
        <v>1.26981</v>
      </c>
      <c r="N2341">
        <v>39</v>
      </c>
      <c r="O2341" s="16">
        <v>6.25241662538239e-5</v>
      </c>
      <c r="P2341">
        <v>-2.7942011721482</v>
      </c>
      <c r="Q2341" t="s">
        <v>131</v>
      </c>
      <c r="R2341" t="s">
        <v>136</v>
      </c>
      <c r="S2341" t="s">
        <v>136</v>
      </c>
      <c r="T2341" t="s">
        <v>168</v>
      </c>
      <c r="U2341" t="s">
        <v>136</v>
      </c>
      <c r="V2341" t="s">
        <v>136</v>
      </c>
      <c r="W2341" t="s">
        <v>136</v>
      </c>
      <c r="X2341" t="s">
        <v>136</v>
      </c>
      <c r="Y2341" t="s">
        <v>136</v>
      </c>
      <c r="Z2341" t="s">
        <v>136</v>
      </c>
      <c r="AA2341" t="s">
        <v>292</v>
      </c>
      <c r="AB2341" t="s">
        <v>293</v>
      </c>
      <c r="AC2341" t="s">
        <v>4207</v>
      </c>
      <c r="AD2341" t="s">
        <v>176</v>
      </c>
    </row>
    <row r="2342" spans="1:30">
      <c r="A2342" t="s">
        <v>10412</v>
      </c>
      <c r="B2342" t="s">
        <v>10412</v>
      </c>
      <c r="C2342" s="3">
        <v>0.282399</v>
      </c>
      <c r="D2342" s="3">
        <v>12</v>
      </c>
      <c r="E2342" s="3">
        <v>0.055575</v>
      </c>
      <c r="F2342" s="3">
        <v>3</v>
      </c>
      <c r="G2342" s="3">
        <v>0.054035</v>
      </c>
      <c r="H2342" s="3">
        <v>3</v>
      </c>
      <c r="I2342" s="3">
        <v>0.934088</v>
      </c>
      <c r="J2342" s="3">
        <v>43</v>
      </c>
      <c r="K2342" s="3">
        <v>3.142502</v>
      </c>
      <c r="L2342" s="3">
        <v>154</v>
      </c>
      <c r="M2342" s="3">
        <v>1.920703</v>
      </c>
      <c r="N2342">
        <v>85</v>
      </c>
      <c r="O2342">
        <v>0.000903813966894091</v>
      </c>
      <c r="P2342">
        <v>2.96861363445466</v>
      </c>
      <c r="Q2342" t="s">
        <v>157</v>
      </c>
      <c r="R2342" t="s">
        <v>136</v>
      </c>
      <c r="S2342" t="s">
        <v>136</v>
      </c>
      <c r="T2342" t="s">
        <v>1959</v>
      </c>
      <c r="U2342" t="s">
        <v>10413</v>
      </c>
      <c r="V2342" t="s">
        <v>2106</v>
      </c>
      <c r="W2342" t="s">
        <v>136</v>
      </c>
      <c r="X2342" t="s">
        <v>136</v>
      </c>
      <c r="Y2342" t="s">
        <v>1960</v>
      </c>
      <c r="Z2342" t="s">
        <v>10414</v>
      </c>
      <c r="AA2342" t="s">
        <v>141</v>
      </c>
      <c r="AB2342" t="s">
        <v>142</v>
      </c>
      <c r="AC2342" t="s">
        <v>10415</v>
      </c>
      <c r="AD2342" t="s">
        <v>1834</v>
      </c>
    </row>
    <row r="2343" spans="1:30">
      <c r="A2343" t="s">
        <v>10416</v>
      </c>
      <c r="B2343" t="s">
        <v>10416</v>
      </c>
      <c r="C2343" s="3">
        <v>5.228055</v>
      </c>
      <c r="D2343" s="3">
        <v>218</v>
      </c>
      <c r="E2343" s="3">
        <v>3.548455</v>
      </c>
      <c r="F2343" s="3">
        <v>131</v>
      </c>
      <c r="G2343" s="3">
        <v>4.084821</v>
      </c>
      <c r="H2343" s="3">
        <v>182</v>
      </c>
      <c r="I2343" s="3">
        <v>0.419973</v>
      </c>
      <c r="J2343" s="3">
        <v>19</v>
      </c>
      <c r="K2343" s="3">
        <v>0.240952</v>
      </c>
      <c r="L2343" s="3">
        <v>12</v>
      </c>
      <c r="M2343" s="3">
        <v>1.456407</v>
      </c>
      <c r="N2343">
        <v>64</v>
      </c>
      <c r="O2343">
        <v>0.00011081444220809</v>
      </c>
      <c r="P2343">
        <v>-3.00618143440261</v>
      </c>
      <c r="Q2343" t="s">
        <v>131</v>
      </c>
      <c r="R2343" t="s">
        <v>136</v>
      </c>
      <c r="S2343" t="s">
        <v>136</v>
      </c>
      <c r="T2343" t="s">
        <v>2534</v>
      </c>
      <c r="U2343" t="s">
        <v>10417</v>
      </c>
      <c r="V2343" t="s">
        <v>763</v>
      </c>
      <c r="W2343" t="s">
        <v>136</v>
      </c>
      <c r="X2343" t="s">
        <v>136</v>
      </c>
      <c r="Y2343" t="s">
        <v>1915</v>
      </c>
      <c r="Z2343" t="s">
        <v>4379</v>
      </c>
      <c r="AA2343" t="s">
        <v>164</v>
      </c>
      <c r="AB2343" t="s">
        <v>165</v>
      </c>
      <c r="AC2343" t="s">
        <v>4131</v>
      </c>
      <c r="AD2343" t="s">
        <v>2538</v>
      </c>
    </row>
    <row r="2344" spans="1:30">
      <c r="A2344" t="s">
        <v>10418</v>
      </c>
      <c r="B2344" t="s">
        <v>10418</v>
      </c>
      <c r="C2344" s="3">
        <v>22.064806</v>
      </c>
      <c r="D2344" s="3">
        <v>1180</v>
      </c>
      <c r="E2344" s="3">
        <v>55.068481</v>
      </c>
      <c r="F2344" s="3">
        <v>2608</v>
      </c>
      <c r="G2344" s="3">
        <v>35.197674</v>
      </c>
      <c r="H2344" s="3">
        <v>2018</v>
      </c>
      <c r="I2344" s="3">
        <v>5.737284</v>
      </c>
      <c r="J2344" s="3">
        <v>333</v>
      </c>
      <c r="K2344" s="3">
        <v>5.315054</v>
      </c>
      <c r="L2344" s="3">
        <v>330</v>
      </c>
      <c r="M2344" s="3">
        <v>25.087013</v>
      </c>
      <c r="N2344">
        <v>1401</v>
      </c>
      <c r="O2344">
        <v>0.00925399467999188</v>
      </c>
      <c r="P2344">
        <v>-2.26196809571687</v>
      </c>
      <c r="Q2344" t="s">
        <v>131</v>
      </c>
      <c r="R2344" t="s">
        <v>371</v>
      </c>
      <c r="S2344" t="s">
        <v>293</v>
      </c>
      <c r="T2344" t="s">
        <v>5826</v>
      </c>
      <c r="U2344" t="s">
        <v>10419</v>
      </c>
      <c r="V2344" t="s">
        <v>5828</v>
      </c>
      <c r="W2344" t="s">
        <v>136</v>
      </c>
      <c r="X2344" t="s">
        <v>136</v>
      </c>
      <c r="Y2344" t="s">
        <v>5829</v>
      </c>
      <c r="Z2344" t="s">
        <v>10420</v>
      </c>
      <c r="AA2344" t="s">
        <v>292</v>
      </c>
      <c r="AB2344" t="s">
        <v>293</v>
      </c>
      <c r="AC2344" t="s">
        <v>10421</v>
      </c>
      <c r="AD2344" t="s">
        <v>5413</v>
      </c>
    </row>
    <row r="2345" spans="1:30">
      <c r="A2345" t="s">
        <v>10422</v>
      </c>
      <c r="B2345" t="s">
        <v>10422</v>
      </c>
      <c r="C2345" s="3">
        <v>1.399558</v>
      </c>
      <c r="D2345" s="3">
        <v>53</v>
      </c>
      <c r="E2345" s="3">
        <v>0.553188</v>
      </c>
      <c r="F2345" s="3">
        <v>19</v>
      </c>
      <c r="G2345" s="3">
        <v>1.719337</v>
      </c>
      <c r="H2345" s="3">
        <v>70</v>
      </c>
      <c r="I2345" s="3">
        <v>16.147871</v>
      </c>
      <c r="J2345" s="3">
        <v>659</v>
      </c>
      <c r="K2345" s="3">
        <v>12.385422</v>
      </c>
      <c r="L2345" s="3">
        <v>540</v>
      </c>
      <c r="M2345" s="3">
        <v>8.780457</v>
      </c>
      <c r="N2345">
        <v>345</v>
      </c>
      <c r="O2345" s="16">
        <v>1.14844303557903e-8</v>
      </c>
      <c r="P2345">
        <v>2.67230018113024</v>
      </c>
      <c r="Q2345" t="s">
        <v>157</v>
      </c>
      <c r="R2345" t="s">
        <v>371</v>
      </c>
      <c r="S2345" t="s">
        <v>293</v>
      </c>
      <c r="T2345" t="s">
        <v>6265</v>
      </c>
      <c r="U2345" t="s">
        <v>10423</v>
      </c>
      <c r="V2345" t="s">
        <v>1203</v>
      </c>
      <c r="W2345" t="s">
        <v>241</v>
      </c>
      <c r="X2345" t="s">
        <v>242</v>
      </c>
      <c r="Y2345" t="s">
        <v>6267</v>
      </c>
      <c r="Z2345" t="s">
        <v>6268</v>
      </c>
      <c r="AA2345" t="s">
        <v>292</v>
      </c>
      <c r="AB2345" t="s">
        <v>293</v>
      </c>
      <c r="AC2345" t="s">
        <v>10424</v>
      </c>
      <c r="AD2345" t="s">
        <v>6269</v>
      </c>
    </row>
    <row r="2346" spans="1:30">
      <c r="A2346" t="s">
        <v>10425</v>
      </c>
      <c r="B2346" t="s">
        <v>10425</v>
      </c>
      <c r="C2346" s="3">
        <v>7.209786</v>
      </c>
      <c r="D2346" s="3">
        <v>435</v>
      </c>
      <c r="E2346" s="3">
        <v>55.015411</v>
      </c>
      <c r="F2346" s="3">
        <v>2937</v>
      </c>
      <c r="G2346" s="3">
        <v>4.878193</v>
      </c>
      <c r="H2346" s="3">
        <v>316</v>
      </c>
      <c r="I2346" s="3">
        <v>1.827434</v>
      </c>
      <c r="J2346" s="3">
        <v>120</v>
      </c>
      <c r="K2346" s="3">
        <v>0.605598</v>
      </c>
      <c r="L2346" s="3">
        <v>43</v>
      </c>
      <c r="M2346" s="3">
        <v>2.014491</v>
      </c>
      <c r="N2346">
        <v>127</v>
      </c>
      <c r="O2346" s="16">
        <v>1.73395036273443e-5</v>
      </c>
      <c r="P2346">
        <v>-4.38309956712789</v>
      </c>
      <c r="Q2346" t="s">
        <v>131</v>
      </c>
      <c r="R2346" t="s">
        <v>241</v>
      </c>
      <c r="S2346" t="s">
        <v>242</v>
      </c>
      <c r="T2346" t="s">
        <v>2051</v>
      </c>
      <c r="U2346" t="s">
        <v>10426</v>
      </c>
      <c r="V2346" t="s">
        <v>136</v>
      </c>
      <c r="W2346" t="s">
        <v>2054</v>
      </c>
      <c r="X2346" t="s">
        <v>2055</v>
      </c>
      <c r="Y2346" t="s">
        <v>2056</v>
      </c>
      <c r="Z2346" t="s">
        <v>2679</v>
      </c>
      <c r="AA2346" t="s">
        <v>164</v>
      </c>
      <c r="AB2346" t="s">
        <v>165</v>
      </c>
      <c r="AC2346" t="s">
        <v>10427</v>
      </c>
      <c r="AD2346" t="s">
        <v>144</v>
      </c>
    </row>
    <row r="2347" spans="1:30">
      <c r="A2347" t="s">
        <v>10428</v>
      </c>
      <c r="B2347" t="s">
        <v>10428</v>
      </c>
      <c r="C2347" s="3">
        <v>10.516274</v>
      </c>
      <c r="D2347" s="3">
        <v>314</v>
      </c>
      <c r="E2347" s="3">
        <v>15.175901</v>
      </c>
      <c r="F2347" s="3">
        <v>401</v>
      </c>
      <c r="G2347" s="3">
        <v>10.347935</v>
      </c>
      <c r="H2347" s="3">
        <v>331</v>
      </c>
      <c r="I2347" s="3">
        <v>3.83339</v>
      </c>
      <c r="J2347" s="3">
        <v>124</v>
      </c>
      <c r="K2347" s="3">
        <v>2.066813</v>
      </c>
      <c r="L2347" s="3">
        <v>72</v>
      </c>
      <c r="M2347" s="3">
        <v>2.08934</v>
      </c>
      <c r="N2347">
        <v>66</v>
      </c>
      <c r="O2347" s="16">
        <v>1.48084841983591e-6</v>
      </c>
      <c r="P2347">
        <v>-2.86586901040414</v>
      </c>
      <c r="Q2347" t="s">
        <v>131</v>
      </c>
      <c r="R2347" t="s">
        <v>1151</v>
      </c>
      <c r="S2347" t="s">
        <v>1152</v>
      </c>
      <c r="T2347" t="s">
        <v>2851</v>
      </c>
      <c r="U2347" t="s">
        <v>10429</v>
      </c>
      <c r="V2347" t="s">
        <v>136</v>
      </c>
      <c r="W2347" t="s">
        <v>254</v>
      </c>
      <c r="X2347" t="s">
        <v>255</v>
      </c>
      <c r="Y2347" t="s">
        <v>7619</v>
      </c>
      <c r="Z2347" t="s">
        <v>7620</v>
      </c>
      <c r="AA2347" t="s">
        <v>164</v>
      </c>
      <c r="AB2347" t="s">
        <v>165</v>
      </c>
      <c r="AC2347" t="s">
        <v>10430</v>
      </c>
      <c r="AD2347" t="s">
        <v>144</v>
      </c>
    </row>
    <row r="2348" spans="1:30">
      <c r="A2348" t="s">
        <v>10431</v>
      </c>
      <c r="B2348" t="s">
        <v>10431</v>
      </c>
      <c r="C2348" s="3">
        <v>0.852697</v>
      </c>
      <c r="D2348" s="3">
        <v>45</v>
      </c>
      <c r="E2348" s="3">
        <v>0.399274</v>
      </c>
      <c r="F2348" s="3">
        <v>19</v>
      </c>
      <c r="G2348" s="3">
        <v>0.744011</v>
      </c>
      <c r="H2348" s="3">
        <v>42</v>
      </c>
      <c r="I2348" s="3">
        <v>6.318705</v>
      </c>
      <c r="J2348" s="3">
        <v>357</v>
      </c>
      <c r="K2348" s="3">
        <v>10.979174</v>
      </c>
      <c r="L2348" s="3">
        <v>662</v>
      </c>
      <c r="M2348" s="3">
        <v>2.688096</v>
      </c>
      <c r="N2348">
        <v>147</v>
      </c>
      <c r="O2348" s="16">
        <v>9.01510232850445e-5</v>
      </c>
      <c r="P2348">
        <v>2.57203235997027</v>
      </c>
      <c r="Q2348" t="s">
        <v>157</v>
      </c>
      <c r="R2348" t="s">
        <v>137</v>
      </c>
      <c r="S2348" t="s">
        <v>138</v>
      </c>
      <c r="T2348" t="s">
        <v>10432</v>
      </c>
      <c r="U2348" t="s">
        <v>10433</v>
      </c>
      <c r="V2348" t="s">
        <v>10434</v>
      </c>
      <c r="W2348" t="s">
        <v>137</v>
      </c>
      <c r="X2348" t="s">
        <v>138</v>
      </c>
      <c r="Y2348" t="s">
        <v>10435</v>
      </c>
      <c r="Z2348" t="s">
        <v>10436</v>
      </c>
      <c r="AA2348" t="s">
        <v>153</v>
      </c>
      <c r="AB2348" t="s">
        <v>138</v>
      </c>
      <c r="AC2348" t="s">
        <v>10437</v>
      </c>
      <c r="AD2348" t="s">
        <v>1278</v>
      </c>
    </row>
    <row r="2349" spans="1:30">
      <c r="A2349" t="s">
        <v>10438</v>
      </c>
      <c r="B2349" t="s">
        <v>10438</v>
      </c>
      <c r="C2349" s="3">
        <v>20.92383</v>
      </c>
      <c r="D2349" s="3">
        <v>783</v>
      </c>
      <c r="E2349" s="3">
        <v>67.850121</v>
      </c>
      <c r="F2349" s="3">
        <v>2248</v>
      </c>
      <c r="G2349" s="3">
        <v>28.320837</v>
      </c>
      <c r="H2349" s="3">
        <v>1136</v>
      </c>
      <c r="I2349" s="3">
        <v>3.76868</v>
      </c>
      <c r="J2349" s="3">
        <v>153</v>
      </c>
      <c r="K2349" s="3">
        <v>1.517872</v>
      </c>
      <c r="L2349" s="3">
        <v>66</v>
      </c>
      <c r="M2349" s="3">
        <v>6.199795</v>
      </c>
      <c r="N2349">
        <v>243</v>
      </c>
      <c r="O2349" s="16">
        <v>1.4477506879334e-6</v>
      </c>
      <c r="P2349">
        <v>-3.9370318829512</v>
      </c>
      <c r="Q2349" t="s">
        <v>131</v>
      </c>
      <c r="R2349" t="s">
        <v>677</v>
      </c>
      <c r="S2349" t="s">
        <v>678</v>
      </c>
      <c r="T2349" t="s">
        <v>3153</v>
      </c>
      <c r="U2349" t="s">
        <v>10439</v>
      </c>
      <c r="V2349" t="s">
        <v>1010</v>
      </c>
      <c r="W2349" t="s">
        <v>136</v>
      </c>
      <c r="X2349" t="s">
        <v>136</v>
      </c>
      <c r="Y2349" t="s">
        <v>679</v>
      </c>
      <c r="Z2349" t="s">
        <v>1344</v>
      </c>
      <c r="AA2349" t="s">
        <v>164</v>
      </c>
      <c r="AB2349" t="s">
        <v>165</v>
      </c>
      <c r="AC2349" t="s">
        <v>3155</v>
      </c>
      <c r="AD2349" t="s">
        <v>1346</v>
      </c>
    </row>
    <row r="2350" spans="1:30">
      <c r="A2350" t="s">
        <v>10440</v>
      </c>
      <c r="B2350" t="s">
        <v>10440</v>
      </c>
      <c r="C2350" s="3">
        <v>24.6887</v>
      </c>
      <c r="D2350" s="3">
        <v>909</v>
      </c>
      <c r="E2350" s="3">
        <v>56.182163</v>
      </c>
      <c r="F2350" s="3">
        <v>1833</v>
      </c>
      <c r="G2350" s="3">
        <v>28.376341</v>
      </c>
      <c r="H2350" s="3">
        <v>1121</v>
      </c>
      <c r="I2350" s="3">
        <v>3.109671</v>
      </c>
      <c r="J2350" s="3">
        <v>125</v>
      </c>
      <c r="K2350" s="3">
        <v>5.927301</v>
      </c>
      <c r="L2350" s="3">
        <v>253</v>
      </c>
      <c r="M2350" s="3">
        <v>15.395718</v>
      </c>
      <c r="N2350">
        <v>592</v>
      </c>
      <c r="O2350">
        <v>0.000849234362729111</v>
      </c>
      <c r="P2350">
        <v>-2.77029392372464</v>
      </c>
      <c r="Q2350" t="s">
        <v>131</v>
      </c>
      <c r="R2350" t="s">
        <v>136</v>
      </c>
      <c r="S2350" t="s">
        <v>136</v>
      </c>
      <c r="T2350" t="s">
        <v>262</v>
      </c>
      <c r="U2350" t="s">
        <v>136</v>
      </c>
      <c r="V2350" t="s">
        <v>136</v>
      </c>
      <c r="W2350" t="s">
        <v>190</v>
      </c>
      <c r="X2350" t="s">
        <v>191</v>
      </c>
      <c r="Y2350" t="s">
        <v>136</v>
      </c>
      <c r="Z2350" t="s">
        <v>1146</v>
      </c>
      <c r="AA2350" t="s">
        <v>83</v>
      </c>
      <c r="AB2350" t="s">
        <v>191</v>
      </c>
      <c r="AC2350" t="s">
        <v>10441</v>
      </c>
      <c r="AD2350" t="s">
        <v>195</v>
      </c>
    </row>
    <row r="2351" spans="1:30">
      <c r="A2351" t="s">
        <v>10442</v>
      </c>
      <c r="B2351" t="s">
        <v>10442</v>
      </c>
      <c r="C2351" s="3">
        <v>0.2426</v>
      </c>
      <c r="D2351" s="3">
        <v>21</v>
      </c>
      <c r="E2351" s="3">
        <v>0.273778</v>
      </c>
      <c r="F2351" s="3">
        <v>21</v>
      </c>
      <c r="G2351" s="3">
        <v>0.712862</v>
      </c>
      <c r="H2351" s="3">
        <v>64</v>
      </c>
      <c r="I2351" s="3">
        <v>2.795062</v>
      </c>
      <c r="J2351" s="3">
        <v>253</v>
      </c>
      <c r="K2351" s="3">
        <v>4.392565</v>
      </c>
      <c r="L2351" s="3">
        <v>424</v>
      </c>
      <c r="M2351" s="3">
        <v>4.133185</v>
      </c>
      <c r="N2351">
        <v>360</v>
      </c>
      <c r="O2351" s="16">
        <v>7.80850986100402e-5</v>
      </c>
      <c r="P2351">
        <v>2.44252683987149</v>
      </c>
      <c r="Q2351" t="s">
        <v>157</v>
      </c>
      <c r="R2351" t="s">
        <v>4067</v>
      </c>
      <c r="S2351" t="s">
        <v>4068</v>
      </c>
      <c r="T2351" t="s">
        <v>10443</v>
      </c>
      <c r="U2351" t="s">
        <v>10444</v>
      </c>
      <c r="V2351" t="s">
        <v>7465</v>
      </c>
      <c r="W2351" t="s">
        <v>218</v>
      </c>
      <c r="X2351" t="s">
        <v>219</v>
      </c>
      <c r="Y2351" t="s">
        <v>1303</v>
      </c>
      <c r="Z2351" t="s">
        <v>10445</v>
      </c>
      <c r="AA2351" t="s">
        <v>7467</v>
      </c>
      <c r="AB2351" t="s">
        <v>4068</v>
      </c>
      <c r="AC2351" t="s">
        <v>10446</v>
      </c>
      <c r="AD2351" t="s">
        <v>144</v>
      </c>
    </row>
    <row r="2352" spans="1:30">
      <c r="A2352" t="s">
        <v>10447</v>
      </c>
      <c r="B2352" t="s">
        <v>136</v>
      </c>
      <c r="C2352" s="3">
        <v>0</v>
      </c>
      <c r="D2352" s="3">
        <v>0</v>
      </c>
      <c r="E2352" s="3">
        <v>0</v>
      </c>
      <c r="F2352" s="3">
        <v>0</v>
      </c>
      <c r="G2352" s="3">
        <v>0</v>
      </c>
      <c r="H2352" s="3">
        <v>0</v>
      </c>
      <c r="I2352" s="3">
        <v>1.994621</v>
      </c>
      <c r="J2352" s="3">
        <v>48</v>
      </c>
      <c r="K2352" s="3">
        <v>3.294876</v>
      </c>
      <c r="L2352" s="3">
        <v>88</v>
      </c>
      <c r="M2352" s="3">
        <v>1.628264</v>
      </c>
      <c r="N2352">
        <v>39</v>
      </c>
      <c r="O2352" s="16">
        <v>4.21877812048664e-6</v>
      </c>
      <c r="P2352">
        <v>5.91056032841822</v>
      </c>
      <c r="Q2352" t="s">
        <v>157</v>
      </c>
      <c r="R2352" t="s">
        <v>190</v>
      </c>
      <c r="S2352" t="s">
        <v>191</v>
      </c>
      <c r="T2352" t="s">
        <v>349</v>
      </c>
      <c r="U2352" t="s">
        <v>10448</v>
      </c>
      <c r="V2352" t="s">
        <v>351</v>
      </c>
      <c r="W2352" t="s">
        <v>136</v>
      </c>
      <c r="X2352" t="s">
        <v>136</v>
      </c>
      <c r="Y2352" t="s">
        <v>181</v>
      </c>
      <c r="Z2352" t="s">
        <v>5369</v>
      </c>
      <c r="AA2352" t="s">
        <v>83</v>
      </c>
      <c r="AB2352" t="s">
        <v>191</v>
      </c>
      <c r="AC2352" t="s">
        <v>9750</v>
      </c>
      <c r="AD2352" t="s">
        <v>184</v>
      </c>
    </row>
    <row r="2353" spans="1:30">
      <c r="A2353" t="s">
        <v>10449</v>
      </c>
      <c r="B2353" t="s">
        <v>10449</v>
      </c>
      <c r="C2353" s="3">
        <v>0.134636</v>
      </c>
      <c r="D2353" s="3">
        <v>9</v>
      </c>
      <c r="E2353" s="3">
        <v>0</v>
      </c>
      <c r="F2353" s="3">
        <v>0</v>
      </c>
      <c r="G2353" s="3">
        <v>0</v>
      </c>
      <c r="H2353" s="3">
        <v>0</v>
      </c>
      <c r="I2353" s="3">
        <v>1.530293</v>
      </c>
      <c r="J2353" s="3">
        <v>99</v>
      </c>
      <c r="K2353" s="3">
        <v>4.20503</v>
      </c>
      <c r="L2353" s="3">
        <v>290</v>
      </c>
      <c r="M2353" s="3">
        <v>0.585847</v>
      </c>
      <c r="N2353">
        <v>37</v>
      </c>
      <c r="O2353">
        <v>0.000841371592389836</v>
      </c>
      <c r="P2353">
        <v>4.03940982064702</v>
      </c>
      <c r="Q2353" t="s">
        <v>157</v>
      </c>
      <c r="R2353" t="s">
        <v>190</v>
      </c>
      <c r="S2353" t="s">
        <v>191</v>
      </c>
      <c r="T2353" t="s">
        <v>168</v>
      </c>
      <c r="U2353" t="s">
        <v>10450</v>
      </c>
      <c r="V2353" t="s">
        <v>264</v>
      </c>
      <c r="W2353" t="s">
        <v>136</v>
      </c>
      <c r="X2353" t="s">
        <v>136</v>
      </c>
      <c r="Y2353" t="s">
        <v>2079</v>
      </c>
      <c r="Z2353" t="s">
        <v>10451</v>
      </c>
      <c r="AA2353" t="s">
        <v>164</v>
      </c>
      <c r="AB2353" t="s">
        <v>165</v>
      </c>
      <c r="AC2353" t="s">
        <v>10452</v>
      </c>
      <c r="AD2353" t="s">
        <v>176</v>
      </c>
    </row>
    <row r="2354" spans="1:30">
      <c r="A2354" t="s">
        <v>10453</v>
      </c>
      <c r="B2354" t="s">
        <v>10453</v>
      </c>
      <c r="C2354" s="3">
        <v>0.289824</v>
      </c>
      <c r="D2354" s="3">
        <v>17</v>
      </c>
      <c r="E2354" s="3">
        <v>0.040063</v>
      </c>
      <c r="F2354" s="3">
        <v>3</v>
      </c>
      <c r="G2354" s="3">
        <v>0.679085</v>
      </c>
      <c r="H2354" s="3">
        <v>42</v>
      </c>
      <c r="I2354" s="3">
        <v>2.982746</v>
      </c>
      <c r="J2354" s="3">
        <v>183</v>
      </c>
      <c r="K2354" s="3">
        <v>5.201297</v>
      </c>
      <c r="L2354" s="3">
        <v>340</v>
      </c>
      <c r="M2354" s="3">
        <v>1.703187</v>
      </c>
      <c r="N2354">
        <v>101</v>
      </c>
      <c r="O2354">
        <v>0.00262735909753029</v>
      </c>
      <c r="P2354">
        <v>2.51890155349522</v>
      </c>
      <c r="Q2354" t="s">
        <v>157</v>
      </c>
      <c r="R2354" t="s">
        <v>136</v>
      </c>
      <c r="S2354" t="s">
        <v>136</v>
      </c>
      <c r="T2354" t="s">
        <v>136</v>
      </c>
      <c r="U2354" t="s">
        <v>136</v>
      </c>
      <c r="V2354" t="s">
        <v>136</v>
      </c>
      <c r="W2354" t="s">
        <v>136</v>
      </c>
      <c r="X2354" t="s">
        <v>136</v>
      </c>
      <c r="Y2354" t="s">
        <v>136</v>
      </c>
      <c r="Z2354" t="s">
        <v>136</v>
      </c>
      <c r="AA2354" t="s">
        <v>164</v>
      </c>
      <c r="AB2354" t="s">
        <v>165</v>
      </c>
      <c r="AC2354" t="s">
        <v>9091</v>
      </c>
      <c r="AD2354" t="s">
        <v>136</v>
      </c>
    </row>
    <row r="2355" spans="1:30">
      <c r="A2355" t="s">
        <v>10454</v>
      </c>
      <c r="B2355" t="s">
        <v>10454</v>
      </c>
      <c r="C2355" s="3">
        <v>1.285808</v>
      </c>
      <c r="D2355" s="3">
        <v>61</v>
      </c>
      <c r="E2355" s="3">
        <v>0.948159</v>
      </c>
      <c r="F2355" s="3">
        <v>40</v>
      </c>
      <c r="G2355" s="3">
        <v>1.428972</v>
      </c>
      <c r="H2355" s="3">
        <v>73</v>
      </c>
      <c r="I2355" s="3">
        <v>0.466178</v>
      </c>
      <c r="J2355" s="3">
        <v>24</v>
      </c>
      <c r="K2355" s="3">
        <v>0.219587</v>
      </c>
      <c r="L2355" s="3">
        <v>12</v>
      </c>
      <c r="M2355" s="3">
        <v>0.226504</v>
      </c>
      <c r="N2355">
        <v>12</v>
      </c>
      <c r="O2355" s="16">
        <v>4.88816160900718e-5</v>
      </c>
      <c r="P2355">
        <v>-2.5462460346722</v>
      </c>
      <c r="Q2355" t="s">
        <v>131</v>
      </c>
      <c r="R2355" t="s">
        <v>136</v>
      </c>
      <c r="S2355" t="s">
        <v>136</v>
      </c>
      <c r="T2355" t="s">
        <v>768</v>
      </c>
      <c r="U2355" t="s">
        <v>10455</v>
      </c>
      <c r="V2355" t="s">
        <v>763</v>
      </c>
      <c r="W2355" t="s">
        <v>136</v>
      </c>
      <c r="X2355" t="s">
        <v>136</v>
      </c>
      <c r="Y2355" t="s">
        <v>770</v>
      </c>
      <c r="Z2355" t="s">
        <v>10456</v>
      </c>
      <c r="AA2355" t="s">
        <v>141</v>
      </c>
      <c r="AB2355" t="s">
        <v>142</v>
      </c>
      <c r="AC2355" t="s">
        <v>10457</v>
      </c>
      <c r="AD2355" t="s">
        <v>281</v>
      </c>
    </row>
    <row r="2356" spans="1:30">
      <c r="A2356" t="s">
        <v>10458</v>
      </c>
      <c r="B2356" t="s">
        <v>10458</v>
      </c>
      <c r="C2356" s="3">
        <v>0.402966</v>
      </c>
      <c r="D2356" s="3">
        <v>15</v>
      </c>
      <c r="E2356" s="3">
        <v>0</v>
      </c>
      <c r="F2356" s="3">
        <v>0</v>
      </c>
      <c r="G2356" s="3">
        <v>0.308452</v>
      </c>
      <c r="H2356" s="3">
        <v>12</v>
      </c>
      <c r="I2356" s="3">
        <v>3.072472</v>
      </c>
      <c r="J2356" s="3">
        <v>121</v>
      </c>
      <c r="K2356" s="3">
        <v>6.491248</v>
      </c>
      <c r="L2356" s="3">
        <v>273</v>
      </c>
      <c r="M2356" s="3">
        <v>1.308887</v>
      </c>
      <c r="N2356">
        <v>50</v>
      </c>
      <c r="O2356">
        <v>0.00215478186736137</v>
      </c>
      <c r="P2356">
        <v>3.07862398707001</v>
      </c>
      <c r="Q2356" t="s">
        <v>157</v>
      </c>
      <c r="R2356" t="s">
        <v>594</v>
      </c>
      <c r="S2356" t="s">
        <v>165</v>
      </c>
      <c r="T2356" t="s">
        <v>10459</v>
      </c>
      <c r="U2356" t="s">
        <v>10460</v>
      </c>
      <c r="V2356" t="s">
        <v>4832</v>
      </c>
      <c r="W2356" t="s">
        <v>412</v>
      </c>
      <c r="X2356" t="s">
        <v>413</v>
      </c>
      <c r="Y2356" t="s">
        <v>10461</v>
      </c>
      <c r="Z2356" t="s">
        <v>10462</v>
      </c>
      <c r="AA2356" t="s">
        <v>419</v>
      </c>
      <c r="AB2356" t="s">
        <v>413</v>
      </c>
      <c r="AC2356" t="s">
        <v>10463</v>
      </c>
      <c r="AD2356" t="s">
        <v>1399</v>
      </c>
    </row>
    <row r="2357" spans="1:30">
      <c r="A2357" t="s">
        <v>10464</v>
      </c>
      <c r="B2357" t="s">
        <v>10464</v>
      </c>
      <c r="C2357" s="3">
        <v>0.025464</v>
      </c>
      <c r="D2357" s="3">
        <v>2</v>
      </c>
      <c r="E2357" s="3">
        <v>0</v>
      </c>
      <c r="F2357" s="3">
        <v>0</v>
      </c>
      <c r="G2357" s="3">
        <v>0</v>
      </c>
      <c r="H2357" s="3">
        <v>0</v>
      </c>
      <c r="I2357" s="3">
        <v>1.230266</v>
      </c>
      <c r="J2357" s="3">
        <v>93</v>
      </c>
      <c r="K2357" s="3">
        <v>2.370709</v>
      </c>
      <c r="L2357" s="3">
        <v>190</v>
      </c>
      <c r="M2357" s="3">
        <v>0.446194</v>
      </c>
      <c r="N2357">
        <v>33</v>
      </c>
      <c r="O2357" s="16">
        <v>1.85642540613482e-6</v>
      </c>
      <c r="P2357">
        <v>5.35344748444288</v>
      </c>
      <c r="Q2357" t="s">
        <v>157</v>
      </c>
      <c r="R2357" t="s">
        <v>190</v>
      </c>
      <c r="S2357" t="s">
        <v>191</v>
      </c>
      <c r="T2357" t="s">
        <v>178</v>
      </c>
      <c r="U2357" t="s">
        <v>10465</v>
      </c>
      <c r="V2357" t="s">
        <v>264</v>
      </c>
      <c r="W2357" t="s">
        <v>136</v>
      </c>
      <c r="X2357" t="s">
        <v>136</v>
      </c>
      <c r="Y2357" t="s">
        <v>265</v>
      </c>
      <c r="Z2357" t="s">
        <v>10466</v>
      </c>
      <c r="AA2357" t="s">
        <v>83</v>
      </c>
      <c r="AB2357" t="s">
        <v>191</v>
      </c>
      <c r="AC2357" t="s">
        <v>10467</v>
      </c>
      <c r="AD2357" t="s">
        <v>184</v>
      </c>
    </row>
    <row r="2358" spans="1:30">
      <c r="A2358" t="s">
        <v>10468</v>
      </c>
      <c r="B2358" t="s">
        <v>10468</v>
      </c>
      <c r="C2358" s="3">
        <v>3.492617</v>
      </c>
      <c r="D2358" s="3">
        <v>116</v>
      </c>
      <c r="E2358" s="3">
        <v>1.329065</v>
      </c>
      <c r="F2358" s="3">
        <v>39</v>
      </c>
      <c r="G2358" s="3">
        <v>2.85769</v>
      </c>
      <c r="H2358" s="3">
        <v>102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>
        <v>0</v>
      </c>
      <c r="O2358" s="16">
        <v>7.28858138260018e-12</v>
      </c>
      <c r="P2358">
        <v>-7.74966285255144</v>
      </c>
      <c r="Q2358" t="s">
        <v>131</v>
      </c>
      <c r="R2358" t="s">
        <v>136</v>
      </c>
      <c r="S2358" t="s">
        <v>136</v>
      </c>
      <c r="T2358" t="s">
        <v>2185</v>
      </c>
      <c r="U2358" t="s">
        <v>10469</v>
      </c>
      <c r="V2358" t="s">
        <v>264</v>
      </c>
      <c r="W2358" t="s">
        <v>190</v>
      </c>
      <c r="X2358" t="s">
        <v>191</v>
      </c>
      <c r="Y2358" t="s">
        <v>1318</v>
      </c>
      <c r="Z2358" t="s">
        <v>3167</v>
      </c>
      <c r="AA2358" t="s">
        <v>164</v>
      </c>
      <c r="AB2358" t="s">
        <v>165</v>
      </c>
      <c r="AC2358" t="s">
        <v>10470</v>
      </c>
      <c r="AD2358" t="s">
        <v>2189</v>
      </c>
    </row>
    <row r="2359" spans="1:30">
      <c r="A2359" t="s">
        <v>10471</v>
      </c>
      <c r="B2359" t="s">
        <v>10471</v>
      </c>
      <c r="C2359" s="3">
        <v>0.420273</v>
      </c>
      <c r="D2359" s="3">
        <v>15</v>
      </c>
      <c r="E2359" s="3">
        <v>0.351464</v>
      </c>
      <c r="F2359" s="3">
        <v>11</v>
      </c>
      <c r="G2359" s="3">
        <v>0.393864</v>
      </c>
      <c r="H2359" s="3">
        <v>15</v>
      </c>
      <c r="I2359" s="3">
        <v>6.342496</v>
      </c>
      <c r="J2359" s="3">
        <v>234</v>
      </c>
      <c r="K2359" s="3">
        <v>29.388554</v>
      </c>
      <c r="L2359" s="3">
        <v>1156</v>
      </c>
      <c r="M2359" s="3">
        <v>0.796376</v>
      </c>
      <c r="N2359">
        <v>29</v>
      </c>
      <c r="O2359">
        <v>0.000344261190767418</v>
      </c>
      <c r="P2359">
        <v>3.69977493496516</v>
      </c>
      <c r="Q2359" t="s">
        <v>157</v>
      </c>
      <c r="R2359" t="s">
        <v>136</v>
      </c>
      <c r="S2359" t="s">
        <v>136</v>
      </c>
      <c r="T2359" t="s">
        <v>5295</v>
      </c>
      <c r="U2359" t="s">
        <v>10472</v>
      </c>
      <c r="V2359" t="s">
        <v>763</v>
      </c>
      <c r="W2359" t="s">
        <v>136</v>
      </c>
      <c r="X2359" t="s">
        <v>136</v>
      </c>
      <c r="Y2359" t="s">
        <v>5297</v>
      </c>
      <c r="Z2359" t="s">
        <v>10473</v>
      </c>
      <c r="AA2359" t="s">
        <v>141</v>
      </c>
      <c r="AB2359" t="s">
        <v>142</v>
      </c>
      <c r="AC2359" t="s">
        <v>10474</v>
      </c>
      <c r="AD2359" t="s">
        <v>5300</v>
      </c>
    </row>
    <row r="2360" spans="1:30">
      <c r="A2360" t="s">
        <v>10475</v>
      </c>
      <c r="B2360" t="s">
        <v>10475</v>
      </c>
      <c r="C2360" s="3">
        <v>0</v>
      </c>
      <c r="D2360" s="3">
        <v>0</v>
      </c>
      <c r="E2360" s="3">
        <v>0</v>
      </c>
      <c r="F2360" s="3">
        <v>0</v>
      </c>
      <c r="G2360" s="3">
        <v>0.079299</v>
      </c>
      <c r="H2360" s="3">
        <v>8</v>
      </c>
      <c r="I2360" s="3">
        <v>2.105882</v>
      </c>
      <c r="J2360" s="3">
        <v>212</v>
      </c>
      <c r="K2360" s="3">
        <v>4.832251</v>
      </c>
      <c r="L2360" s="3">
        <v>520</v>
      </c>
      <c r="M2360" s="3">
        <v>0.465181</v>
      </c>
      <c r="N2360">
        <v>46</v>
      </c>
      <c r="O2360" s="16">
        <v>2.38302163100627e-5</v>
      </c>
      <c r="P2360">
        <v>4.89973757428192</v>
      </c>
      <c r="Q2360" t="s">
        <v>157</v>
      </c>
      <c r="R2360" t="s">
        <v>136</v>
      </c>
      <c r="S2360" t="s">
        <v>136</v>
      </c>
      <c r="T2360" t="s">
        <v>10476</v>
      </c>
      <c r="U2360" t="s">
        <v>10477</v>
      </c>
      <c r="V2360" t="s">
        <v>4948</v>
      </c>
      <c r="W2360" t="s">
        <v>136</v>
      </c>
      <c r="X2360" t="s">
        <v>136</v>
      </c>
      <c r="Y2360" t="s">
        <v>4949</v>
      </c>
      <c r="Z2360" t="s">
        <v>10478</v>
      </c>
      <c r="AA2360" t="s">
        <v>164</v>
      </c>
      <c r="AB2360" t="s">
        <v>165</v>
      </c>
      <c r="AC2360" t="s">
        <v>10479</v>
      </c>
      <c r="AD2360" t="s">
        <v>10480</v>
      </c>
    </row>
    <row r="2361" spans="1:30">
      <c r="A2361" t="s">
        <v>10481</v>
      </c>
      <c r="B2361" t="s">
        <v>10481</v>
      </c>
      <c r="C2361" s="3">
        <v>0.789888</v>
      </c>
      <c r="D2361" s="3">
        <v>51</v>
      </c>
      <c r="E2361" s="3">
        <v>0.053134</v>
      </c>
      <c r="F2361" s="3">
        <v>4</v>
      </c>
      <c r="G2361" s="3">
        <v>0.819281</v>
      </c>
      <c r="H2361" s="3">
        <v>57</v>
      </c>
      <c r="I2361" s="3">
        <v>4.282278</v>
      </c>
      <c r="J2361" s="3">
        <v>299</v>
      </c>
      <c r="K2361" s="3">
        <v>3.177033</v>
      </c>
      <c r="L2361" s="3">
        <v>237</v>
      </c>
      <c r="M2361" s="3">
        <v>4.000694</v>
      </c>
      <c r="N2361">
        <v>269</v>
      </c>
      <c r="O2361">
        <v>0.00314336689514999</v>
      </c>
      <c r="P2361">
        <v>2.16617399301241</v>
      </c>
      <c r="Q2361" t="s">
        <v>157</v>
      </c>
      <c r="R2361" t="s">
        <v>190</v>
      </c>
      <c r="S2361" t="s">
        <v>191</v>
      </c>
      <c r="T2361" t="s">
        <v>2268</v>
      </c>
      <c r="U2361" t="s">
        <v>10482</v>
      </c>
      <c r="V2361" t="s">
        <v>136</v>
      </c>
      <c r="W2361" t="s">
        <v>190</v>
      </c>
      <c r="X2361" t="s">
        <v>191</v>
      </c>
      <c r="Y2361" t="s">
        <v>181</v>
      </c>
      <c r="Z2361" t="s">
        <v>10483</v>
      </c>
      <c r="AA2361" t="s">
        <v>83</v>
      </c>
      <c r="AB2361" t="s">
        <v>191</v>
      </c>
      <c r="AC2361" t="s">
        <v>10484</v>
      </c>
      <c r="AD2361" t="s">
        <v>2272</v>
      </c>
    </row>
    <row r="2362" spans="1:30">
      <c r="A2362" t="s">
        <v>10485</v>
      </c>
      <c r="B2362" t="s">
        <v>10485</v>
      </c>
      <c r="C2362" s="3">
        <v>9.586912</v>
      </c>
      <c r="D2362" s="3">
        <v>337</v>
      </c>
      <c r="E2362" s="3">
        <v>36.163456</v>
      </c>
      <c r="F2362" s="3">
        <v>1124</v>
      </c>
      <c r="G2362" s="3">
        <v>10.169702</v>
      </c>
      <c r="H2362" s="3">
        <v>383</v>
      </c>
      <c r="I2362" s="3">
        <v>5.638517</v>
      </c>
      <c r="J2362" s="3">
        <v>215</v>
      </c>
      <c r="K2362" s="3">
        <v>3.415143</v>
      </c>
      <c r="L2362" s="3">
        <v>139</v>
      </c>
      <c r="M2362" s="3">
        <v>5.791071</v>
      </c>
      <c r="N2362">
        <v>213</v>
      </c>
      <c r="O2362">
        <v>0.00135290595736784</v>
      </c>
      <c r="P2362">
        <v>-2.67394586430648</v>
      </c>
      <c r="Q2362" t="s">
        <v>131</v>
      </c>
      <c r="R2362" t="s">
        <v>136</v>
      </c>
      <c r="S2362" t="s">
        <v>136</v>
      </c>
      <c r="T2362" t="s">
        <v>652</v>
      </c>
      <c r="U2362" t="s">
        <v>10486</v>
      </c>
      <c r="V2362" t="s">
        <v>136</v>
      </c>
      <c r="W2362" t="s">
        <v>136</v>
      </c>
      <c r="X2362" t="s">
        <v>136</v>
      </c>
      <c r="Y2362" t="s">
        <v>654</v>
      </c>
      <c r="Z2362" t="s">
        <v>10487</v>
      </c>
      <c r="AA2362" t="s">
        <v>164</v>
      </c>
      <c r="AB2362" t="s">
        <v>165</v>
      </c>
      <c r="AC2362" t="s">
        <v>10488</v>
      </c>
      <c r="AD2362" t="s">
        <v>657</v>
      </c>
    </row>
    <row r="2363" spans="1:30">
      <c r="A2363" t="s">
        <v>10489</v>
      </c>
      <c r="B2363" t="s">
        <v>10489</v>
      </c>
      <c r="C2363" s="3">
        <v>3.059423</v>
      </c>
      <c r="D2363" s="3">
        <v>126</v>
      </c>
      <c r="E2363" s="3">
        <v>1.283585</v>
      </c>
      <c r="F2363" s="3">
        <v>47</v>
      </c>
      <c r="G2363" s="3">
        <v>3.683157</v>
      </c>
      <c r="H2363" s="3">
        <v>162</v>
      </c>
      <c r="I2363" s="3">
        <v>0.099737</v>
      </c>
      <c r="J2363" s="3">
        <v>5</v>
      </c>
      <c r="K2363" s="3">
        <v>0.196351</v>
      </c>
      <c r="L2363" s="3">
        <v>10</v>
      </c>
      <c r="M2363" s="3">
        <v>0</v>
      </c>
      <c r="N2363">
        <v>0</v>
      </c>
      <c r="O2363" s="16">
        <v>1.74138356552162e-8</v>
      </c>
      <c r="P2363">
        <v>-4.74598392334864</v>
      </c>
      <c r="Q2363" t="s">
        <v>131</v>
      </c>
      <c r="R2363" t="s">
        <v>190</v>
      </c>
      <c r="S2363" t="s">
        <v>191</v>
      </c>
      <c r="T2363" t="s">
        <v>178</v>
      </c>
      <c r="U2363" t="s">
        <v>10490</v>
      </c>
      <c r="V2363" t="s">
        <v>264</v>
      </c>
      <c r="W2363" t="s">
        <v>136</v>
      </c>
      <c r="X2363" t="s">
        <v>136</v>
      </c>
      <c r="Y2363" t="s">
        <v>265</v>
      </c>
      <c r="Z2363" t="s">
        <v>3300</v>
      </c>
      <c r="AA2363" t="s">
        <v>83</v>
      </c>
      <c r="AB2363" t="s">
        <v>191</v>
      </c>
      <c r="AC2363" t="s">
        <v>10491</v>
      </c>
      <c r="AD2363" t="s">
        <v>184</v>
      </c>
    </row>
    <row r="2364" spans="1:30">
      <c r="A2364" t="s">
        <v>10492</v>
      </c>
      <c r="B2364" t="s">
        <v>10492</v>
      </c>
      <c r="C2364" s="3">
        <v>6.390408</v>
      </c>
      <c r="D2364" s="3">
        <v>354</v>
      </c>
      <c r="E2364" s="3">
        <v>1.469738</v>
      </c>
      <c r="F2364" s="3">
        <v>73</v>
      </c>
      <c r="G2364" s="3">
        <v>3.316638</v>
      </c>
      <c r="H2364" s="3">
        <v>197</v>
      </c>
      <c r="I2364" s="3">
        <v>27.201193</v>
      </c>
      <c r="J2364" s="3">
        <v>1632</v>
      </c>
      <c r="K2364" s="3">
        <v>25.127676</v>
      </c>
      <c r="L2364" s="3">
        <v>1610</v>
      </c>
      <c r="M2364" s="3">
        <v>16.177969</v>
      </c>
      <c r="N2364">
        <v>935</v>
      </c>
      <c r="O2364" s="16">
        <v>5.53400087898893e-5</v>
      </c>
      <c r="P2364">
        <v>2.02541281472549</v>
      </c>
      <c r="Q2364" t="s">
        <v>157</v>
      </c>
      <c r="R2364" t="s">
        <v>412</v>
      </c>
      <c r="S2364" t="s">
        <v>413</v>
      </c>
      <c r="T2364" t="s">
        <v>10493</v>
      </c>
      <c r="U2364" t="s">
        <v>10494</v>
      </c>
      <c r="V2364" t="s">
        <v>6404</v>
      </c>
      <c r="W2364" t="s">
        <v>412</v>
      </c>
      <c r="X2364" t="s">
        <v>413</v>
      </c>
      <c r="Y2364" t="s">
        <v>9784</v>
      </c>
      <c r="Z2364" t="s">
        <v>10495</v>
      </c>
      <c r="AA2364" t="s">
        <v>419</v>
      </c>
      <c r="AB2364" t="s">
        <v>413</v>
      </c>
      <c r="AC2364" t="s">
        <v>10496</v>
      </c>
      <c r="AD2364" t="s">
        <v>10497</v>
      </c>
    </row>
    <row r="2365" spans="1:30">
      <c r="A2365" t="s">
        <v>10498</v>
      </c>
      <c r="B2365" t="s">
        <v>10498</v>
      </c>
      <c r="C2365" s="2">
        <v>8.140763</v>
      </c>
      <c r="D2365" s="3">
        <v>315</v>
      </c>
      <c r="E2365" s="2">
        <v>8.636197</v>
      </c>
      <c r="F2365" s="3">
        <v>353</v>
      </c>
      <c r="G2365" s="2">
        <v>8.942241</v>
      </c>
      <c r="H2365" s="3">
        <v>378</v>
      </c>
      <c r="I2365" s="2">
        <v>1.686874</v>
      </c>
      <c r="J2365" s="3">
        <v>62</v>
      </c>
      <c r="K2365" s="2">
        <v>1.767305</v>
      </c>
      <c r="L2365" s="3">
        <v>68</v>
      </c>
      <c r="M2365" s="2">
        <v>1.479707</v>
      </c>
      <c r="N2365">
        <v>54</v>
      </c>
      <c r="O2365" s="16">
        <v>1.86923584662403e-14</v>
      </c>
      <c r="P2365">
        <v>-8.93219059919518</v>
      </c>
      <c r="Q2365" t="s">
        <v>131</v>
      </c>
      <c r="R2365" t="s">
        <v>137</v>
      </c>
      <c r="S2365" t="s">
        <v>138</v>
      </c>
      <c r="T2365" t="s">
        <v>2172</v>
      </c>
      <c r="U2365" t="s">
        <v>10499</v>
      </c>
      <c r="V2365" t="s">
        <v>10500</v>
      </c>
      <c r="W2365" t="s">
        <v>190</v>
      </c>
      <c r="X2365" t="s">
        <v>191</v>
      </c>
      <c r="Y2365" t="s">
        <v>1311</v>
      </c>
      <c r="Z2365" t="s">
        <v>10501</v>
      </c>
      <c r="AA2365" t="s">
        <v>153</v>
      </c>
      <c r="AB2365" t="s">
        <v>138</v>
      </c>
      <c r="AC2365" t="s">
        <v>10502</v>
      </c>
      <c r="AD2365" t="s">
        <v>2177</v>
      </c>
    </row>
    <row r="2366" spans="1:30">
      <c r="A2366" t="s">
        <v>10503</v>
      </c>
      <c r="B2366" t="s">
        <v>10503</v>
      </c>
      <c r="C2366" s="3">
        <v>1.016762</v>
      </c>
      <c r="D2366" s="3">
        <v>38</v>
      </c>
      <c r="E2366" s="3">
        <v>0.060262</v>
      </c>
      <c r="F2366" s="3">
        <v>2</v>
      </c>
      <c r="G2366" s="3">
        <v>0.437157</v>
      </c>
      <c r="H2366" s="3">
        <v>18</v>
      </c>
      <c r="I2366" s="3">
        <v>7.297302</v>
      </c>
      <c r="J2366" s="3">
        <v>296</v>
      </c>
      <c r="K2366" s="3">
        <v>7.541536</v>
      </c>
      <c r="L2366" s="3">
        <v>327</v>
      </c>
      <c r="M2366" s="3">
        <v>3.138721</v>
      </c>
      <c r="N2366">
        <v>123</v>
      </c>
      <c r="O2366">
        <v>0.000327982664787615</v>
      </c>
      <c r="P2366">
        <v>2.87811976237327</v>
      </c>
      <c r="Q2366" t="s">
        <v>157</v>
      </c>
      <c r="R2366" t="s">
        <v>136</v>
      </c>
      <c r="S2366" t="s">
        <v>136</v>
      </c>
      <c r="T2366" t="s">
        <v>10504</v>
      </c>
      <c r="U2366" t="s">
        <v>136</v>
      </c>
      <c r="V2366" t="s">
        <v>136</v>
      </c>
      <c r="W2366" t="s">
        <v>136</v>
      </c>
      <c r="X2366" t="s">
        <v>136</v>
      </c>
      <c r="Y2366" t="s">
        <v>1406</v>
      </c>
      <c r="Z2366" t="s">
        <v>136</v>
      </c>
      <c r="AA2366" t="s">
        <v>164</v>
      </c>
      <c r="AB2366" t="s">
        <v>165</v>
      </c>
      <c r="AC2366" t="s">
        <v>1242</v>
      </c>
      <c r="AD2366" t="s">
        <v>281</v>
      </c>
    </row>
    <row r="2367" spans="1:30">
      <c r="A2367" t="s">
        <v>10505</v>
      </c>
      <c r="B2367" t="s">
        <v>10505</v>
      </c>
      <c r="C2367" s="3">
        <v>0.856786</v>
      </c>
      <c r="D2367" s="3">
        <v>94</v>
      </c>
      <c r="E2367" s="3">
        <v>0.372873</v>
      </c>
      <c r="F2367" s="3">
        <v>37</v>
      </c>
      <c r="G2367" s="3">
        <v>1.221683</v>
      </c>
      <c r="H2367" s="3">
        <v>144</v>
      </c>
      <c r="I2367" s="3">
        <v>8.182633</v>
      </c>
      <c r="J2367" s="3">
        <v>972</v>
      </c>
      <c r="K2367" s="3">
        <v>16.133177</v>
      </c>
      <c r="L2367" s="3">
        <v>2046</v>
      </c>
      <c r="M2367" s="3">
        <v>3.48684</v>
      </c>
      <c r="N2367">
        <v>399</v>
      </c>
      <c r="O2367" s="16">
        <v>3.83982962879944e-5</v>
      </c>
      <c r="P2367">
        <v>2.78202287841831</v>
      </c>
      <c r="Q2367" t="s">
        <v>157</v>
      </c>
      <c r="R2367" t="s">
        <v>1557</v>
      </c>
      <c r="S2367" t="s">
        <v>1558</v>
      </c>
      <c r="T2367" t="s">
        <v>3787</v>
      </c>
      <c r="U2367" t="s">
        <v>10506</v>
      </c>
      <c r="V2367" t="s">
        <v>136</v>
      </c>
      <c r="W2367" t="s">
        <v>3789</v>
      </c>
      <c r="X2367" t="s">
        <v>3790</v>
      </c>
      <c r="Y2367" t="s">
        <v>3791</v>
      </c>
      <c r="Z2367" t="s">
        <v>10507</v>
      </c>
      <c r="AA2367" t="s">
        <v>1875</v>
      </c>
      <c r="AB2367" t="s">
        <v>1558</v>
      </c>
      <c r="AC2367" t="s">
        <v>10508</v>
      </c>
      <c r="AD2367" t="s">
        <v>3794</v>
      </c>
    </row>
    <row r="2368" spans="1:30">
      <c r="A2368" t="s">
        <v>10509</v>
      </c>
      <c r="B2368" t="s">
        <v>10509</v>
      </c>
      <c r="C2368" s="3">
        <v>1.423859</v>
      </c>
      <c r="D2368" s="3">
        <v>180</v>
      </c>
      <c r="E2368" s="3">
        <v>0.218238</v>
      </c>
      <c r="F2368" s="3">
        <v>25</v>
      </c>
      <c r="G2368" s="3">
        <v>1.24421</v>
      </c>
      <c r="H2368" s="3">
        <v>168</v>
      </c>
      <c r="I2368" s="3">
        <v>10.098682</v>
      </c>
      <c r="J2368" s="3">
        <v>1380</v>
      </c>
      <c r="K2368" s="3">
        <v>11.384068</v>
      </c>
      <c r="L2368" s="3">
        <v>1661</v>
      </c>
      <c r="M2368" s="3">
        <v>5.347304</v>
      </c>
      <c r="N2368">
        <v>703</v>
      </c>
      <c r="O2368" s="16">
        <v>2.63038971326622e-5</v>
      </c>
      <c r="P2368">
        <v>2.60956161870116</v>
      </c>
      <c r="Q2368" t="s">
        <v>157</v>
      </c>
      <c r="R2368" t="s">
        <v>136</v>
      </c>
      <c r="S2368" t="s">
        <v>136</v>
      </c>
      <c r="T2368" t="s">
        <v>136</v>
      </c>
      <c r="U2368" t="s">
        <v>10510</v>
      </c>
      <c r="V2368" t="s">
        <v>136</v>
      </c>
      <c r="W2368" t="s">
        <v>254</v>
      </c>
      <c r="X2368" t="s">
        <v>255</v>
      </c>
      <c r="Y2368" t="s">
        <v>136</v>
      </c>
      <c r="Z2368" t="s">
        <v>136</v>
      </c>
      <c r="AA2368" t="s">
        <v>164</v>
      </c>
      <c r="AB2368" t="s">
        <v>165</v>
      </c>
      <c r="AC2368" t="s">
        <v>10511</v>
      </c>
      <c r="AD2368" t="s">
        <v>136</v>
      </c>
    </row>
    <row r="2369" spans="1:30">
      <c r="A2369" t="s">
        <v>10512</v>
      </c>
      <c r="B2369" t="s">
        <v>10512</v>
      </c>
      <c r="C2369" s="3">
        <v>47.547897</v>
      </c>
      <c r="D2369" s="3">
        <v>1987</v>
      </c>
      <c r="E2369" s="3">
        <v>113.543816</v>
      </c>
      <c r="F2369" s="3">
        <v>4203</v>
      </c>
      <c r="G2369" s="3">
        <v>65.861649</v>
      </c>
      <c r="H2369" s="3">
        <v>2951</v>
      </c>
      <c r="I2369" s="3">
        <v>24.105633</v>
      </c>
      <c r="J2369" s="3">
        <v>1093</v>
      </c>
      <c r="K2369" s="3">
        <v>13.143913</v>
      </c>
      <c r="L2369" s="3">
        <v>637</v>
      </c>
      <c r="M2369" s="3">
        <v>45.754566</v>
      </c>
      <c r="N2369">
        <v>1997</v>
      </c>
      <c r="O2369">
        <v>0.00499848964435776</v>
      </c>
      <c r="P2369">
        <v>-2.16115097901947</v>
      </c>
      <c r="Q2369" t="s">
        <v>131</v>
      </c>
      <c r="R2369" t="s">
        <v>254</v>
      </c>
      <c r="S2369" t="s">
        <v>255</v>
      </c>
      <c r="T2369" t="s">
        <v>3219</v>
      </c>
      <c r="U2369" t="s">
        <v>10513</v>
      </c>
      <c r="V2369" t="s">
        <v>136</v>
      </c>
      <c r="W2369" t="s">
        <v>218</v>
      </c>
      <c r="X2369" t="s">
        <v>219</v>
      </c>
      <c r="Y2369" t="s">
        <v>3221</v>
      </c>
      <c r="Z2369" t="s">
        <v>3222</v>
      </c>
      <c r="AA2369" t="s">
        <v>164</v>
      </c>
      <c r="AB2369" t="s">
        <v>165</v>
      </c>
      <c r="AC2369" t="s">
        <v>3223</v>
      </c>
      <c r="AD2369" t="s">
        <v>1233</v>
      </c>
    </row>
    <row r="2370" spans="1:30">
      <c r="A2370" t="s">
        <v>10514</v>
      </c>
      <c r="B2370" t="s">
        <v>10514</v>
      </c>
      <c r="C2370" s="3">
        <v>0.550032</v>
      </c>
      <c r="D2370" s="3">
        <v>42</v>
      </c>
      <c r="E2370" s="3">
        <v>0</v>
      </c>
      <c r="F2370" s="3">
        <v>0</v>
      </c>
      <c r="G2370" s="3">
        <v>0.417947</v>
      </c>
      <c r="H2370" s="3">
        <v>34</v>
      </c>
      <c r="I2370" s="3">
        <v>5.28468</v>
      </c>
      <c r="J2370" s="3">
        <v>434</v>
      </c>
      <c r="K2370" s="3">
        <v>6.7226</v>
      </c>
      <c r="L2370" s="3">
        <v>589</v>
      </c>
      <c r="M2370" s="3">
        <v>1.574035</v>
      </c>
      <c r="N2370">
        <v>125</v>
      </c>
      <c r="O2370">
        <v>0.00382542029134646</v>
      </c>
      <c r="P2370">
        <v>2.97882124415507</v>
      </c>
      <c r="Q2370" t="s">
        <v>157</v>
      </c>
      <c r="R2370" t="s">
        <v>136</v>
      </c>
      <c r="S2370" t="s">
        <v>136</v>
      </c>
      <c r="T2370" t="s">
        <v>3805</v>
      </c>
      <c r="U2370" t="s">
        <v>136</v>
      </c>
      <c r="V2370" t="s">
        <v>136</v>
      </c>
      <c r="W2370" t="s">
        <v>254</v>
      </c>
      <c r="X2370" t="s">
        <v>255</v>
      </c>
      <c r="Y2370" t="s">
        <v>6239</v>
      </c>
      <c r="Z2370" t="s">
        <v>10515</v>
      </c>
      <c r="AA2370" t="s">
        <v>164</v>
      </c>
      <c r="AB2370" t="s">
        <v>165</v>
      </c>
      <c r="AC2370" t="s">
        <v>10516</v>
      </c>
      <c r="AD2370" t="s">
        <v>3288</v>
      </c>
    </row>
    <row r="2371" spans="1:30">
      <c r="A2371" t="s">
        <v>10517</v>
      </c>
      <c r="B2371" t="s">
        <v>10517</v>
      </c>
      <c r="C2371" s="3">
        <v>18.533752</v>
      </c>
      <c r="D2371" s="3">
        <v>1172</v>
      </c>
      <c r="E2371" s="3">
        <v>27.422197</v>
      </c>
      <c r="F2371" s="3">
        <v>1536</v>
      </c>
      <c r="G2371" s="3">
        <v>25.53754</v>
      </c>
      <c r="H2371" s="3">
        <v>1731</v>
      </c>
      <c r="I2371" s="3">
        <v>3.740848</v>
      </c>
      <c r="J2371" s="3">
        <v>257</v>
      </c>
      <c r="K2371" s="3">
        <v>1.766496</v>
      </c>
      <c r="L2371" s="3">
        <v>130</v>
      </c>
      <c r="M2371" s="3">
        <v>2.214307</v>
      </c>
      <c r="N2371">
        <v>147</v>
      </c>
      <c r="O2371" s="16">
        <v>1.1560706146054e-12</v>
      </c>
      <c r="P2371">
        <v>-3.86214506719765</v>
      </c>
      <c r="Q2371" t="s">
        <v>131</v>
      </c>
      <c r="R2371" t="s">
        <v>190</v>
      </c>
      <c r="S2371" t="s">
        <v>191</v>
      </c>
      <c r="T2371" t="s">
        <v>262</v>
      </c>
      <c r="U2371" t="s">
        <v>10518</v>
      </c>
      <c r="V2371" t="s">
        <v>264</v>
      </c>
      <c r="W2371" t="s">
        <v>190</v>
      </c>
      <c r="X2371" t="s">
        <v>191</v>
      </c>
      <c r="Y2371" t="s">
        <v>181</v>
      </c>
      <c r="Z2371" t="s">
        <v>10519</v>
      </c>
      <c r="AA2371" t="s">
        <v>83</v>
      </c>
      <c r="AB2371" t="s">
        <v>191</v>
      </c>
      <c r="AC2371" t="s">
        <v>10520</v>
      </c>
      <c r="AD2371" t="s">
        <v>195</v>
      </c>
    </row>
    <row r="2372" spans="1:30">
      <c r="A2372" t="s">
        <v>10521</v>
      </c>
      <c r="B2372" t="s">
        <v>10521</v>
      </c>
      <c r="C2372" s="3">
        <v>7.302643</v>
      </c>
      <c r="D2372" s="3">
        <v>286</v>
      </c>
      <c r="E2372" s="3">
        <v>3.654335</v>
      </c>
      <c r="F2372" s="3">
        <v>127</v>
      </c>
      <c r="G2372" s="3">
        <v>5.626577</v>
      </c>
      <c r="H2372" s="3">
        <v>237</v>
      </c>
      <c r="I2372" s="3">
        <v>0.898897</v>
      </c>
      <c r="J2372" s="3">
        <v>39</v>
      </c>
      <c r="K2372" s="3">
        <v>0.86223</v>
      </c>
      <c r="L2372" s="3">
        <v>40</v>
      </c>
      <c r="M2372" s="3">
        <v>0.623573</v>
      </c>
      <c r="N2372">
        <v>26</v>
      </c>
      <c r="O2372" s="16">
        <v>2.20927448912412e-16</v>
      </c>
      <c r="P2372">
        <v>-3.32084356580122</v>
      </c>
      <c r="Q2372" t="s">
        <v>131</v>
      </c>
      <c r="R2372" t="s">
        <v>136</v>
      </c>
      <c r="S2372" t="s">
        <v>136</v>
      </c>
      <c r="T2372" t="s">
        <v>136</v>
      </c>
      <c r="U2372" t="s">
        <v>10522</v>
      </c>
      <c r="V2372" t="s">
        <v>10523</v>
      </c>
      <c r="W2372" t="s">
        <v>136</v>
      </c>
      <c r="X2372" t="s">
        <v>136</v>
      </c>
      <c r="Y2372" t="s">
        <v>10524</v>
      </c>
      <c r="Z2372" t="s">
        <v>136</v>
      </c>
      <c r="AA2372" t="s">
        <v>164</v>
      </c>
      <c r="AB2372" t="s">
        <v>165</v>
      </c>
      <c r="AC2372" t="s">
        <v>10525</v>
      </c>
      <c r="AD2372" t="s">
        <v>136</v>
      </c>
    </row>
    <row r="2373" spans="1:30">
      <c r="A2373" t="s">
        <v>10526</v>
      </c>
      <c r="B2373" t="s">
        <v>136</v>
      </c>
      <c r="C2373" s="3">
        <v>0.254661</v>
      </c>
      <c r="D2373" s="3">
        <v>5</v>
      </c>
      <c r="E2373" s="3">
        <v>0</v>
      </c>
      <c r="F2373" s="3">
        <v>0</v>
      </c>
      <c r="G2373" s="3">
        <v>0</v>
      </c>
      <c r="H2373" s="3">
        <v>0</v>
      </c>
      <c r="I2373" s="3">
        <v>2.583948</v>
      </c>
      <c r="J2373" s="3">
        <v>46</v>
      </c>
      <c r="K2373" s="3">
        <v>3.300013</v>
      </c>
      <c r="L2373" s="3">
        <v>63</v>
      </c>
      <c r="M2373" s="3">
        <v>3.758679</v>
      </c>
      <c r="N2373">
        <v>64</v>
      </c>
      <c r="O2373">
        <v>0.000695463759900511</v>
      </c>
      <c r="P2373">
        <v>3.80077512132333</v>
      </c>
      <c r="Q2373" t="s">
        <v>157</v>
      </c>
      <c r="R2373" t="s">
        <v>136</v>
      </c>
      <c r="S2373" t="s">
        <v>136</v>
      </c>
      <c r="T2373" t="s">
        <v>136</v>
      </c>
      <c r="U2373" t="s">
        <v>136</v>
      </c>
      <c r="V2373" t="s">
        <v>136</v>
      </c>
      <c r="W2373" t="s">
        <v>136</v>
      </c>
      <c r="X2373" t="s">
        <v>136</v>
      </c>
      <c r="Y2373" t="s">
        <v>136</v>
      </c>
      <c r="Z2373" t="s">
        <v>136</v>
      </c>
      <c r="AA2373" t="s">
        <v>136</v>
      </c>
      <c r="AB2373" t="s">
        <v>136</v>
      </c>
      <c r="AC2373" t="s">
        <v>136</v>
      </c>
      <c r="AD2373" t="s">
        <v>136</v>
      </c>
    </row>
    <row r="2374" spans="1:30">
      <c r="A2374" t="s">
        <v>10527</v>
      </c>
      <c r="B2374" t="s">
        <v>10527</v>
      </c>
      <c r="C2374" s="3">
        <v>24.037613</v>
      </c>
      <c r="D2374" s="3">
        <v>1354</v>
      </c>
      <c r="E2374" s="3">
        <v>22.203083</v>
      </c>
      <c r="F2374" s="3">
        <v>1108</v>
      </c>
      <c r="G2374" s="3">
        <v>10.197251</v>
      </c>
      <c r="H2374" s="3">
        <v>616</v>
      </c>
      <c r="I2374" s="3">
        <v>2.696023</v>
      </c>
      <c r="J2374" s="3">
        <v>165</v>
      </c>
      <c r="K2374" s="3">
        <v>1.773362</v>
      </c>
      <c r="L2374" s="3">
        <v>116</v>
      </c>
      <c r="M2374" s="3">
        <v>5.361913</v>
      </c>
      <c r="N2374">
        <v>316</v>
      </c>
      <c r="O2374" s="16">
        <v>6.75280981736385e-6</v>
      </c>
      <c r="P2374">
        <v>-3.09243990395791</v>
      </c>
      <c r="Q2374" t="s">
        <v>131</v>
      </c>
      <c r="R2374" t="s">
        <v>241</v>
      </c>
      <c r="S2374" t="s">
        <v>242</v>
      </c>
      <c r="T2374" t="s">
        <v>2051</v>
      </c>
      <c r="U2374" t="s">
        <v>10528</v>
      </c>
      <c r="V2374" t="s">
        <v>1260</v>
      </c>
      <c r="W2374" t="s">
        <v>2054</v>
      </c>
      <c r="X2374" t="s">
        <v>2055</v>
      </c>
      <c r="Y2374" t="s">
        <v>2056</v>
      </c>
      <c r="Z2374" t="s">
        <v>10529</v>
      </c>
      <c r="AA2374" t="s">
        <v>164</v>
      </c>
      <c r="AB2374" t="s">
        <v>165</v>
      </c>
      <c r="AC2374" t="s">
        <v>10530</v>
      </c>
      <c r="AD2374" t="s">
        <v>144</v>
      </c>
    </row>
    <row r="2375" spans="1:30">
      <c r="A2375" t="s">
        <v>10531</v>
      </c>
      <c r="B2375" t="s">
        <v>10531</v>
      </c>
      <c r="C2375" s="3">
        <v>0.295115</v>
      </c>
      <c r="D2375" s="3">
        <v>23</v>
      </c>
      <c r="E2375" s="3">
        <v>0.085593</v>
      </c>
      <c r="F2375" s="3">
        <v>6</v>
      </c>
      <c r="G2375" s="3">
        <v>0.103588</v>
      </c>
      <c r="H2375" s="3">
        <v>9</v>
      </c>
      <c r="I2375" s="3">
        <v>6.014277</v>
      </c>
      <c r="J2375" s="3">
        <v>506</v>
      </c>
      <c r="K2375" s="3">
        <v>11.414795</v>
      </c>
      <c r="L2375" s="3">
        <v>1026</v>
      </c>
      <c r="M2375" s="3">
        <v>1.257102</v>
      </c>
      <c r="N2375">
        <v>102</v>
      </c>
      <c r="O2375" s="16">
        <v>3.23104174038269e-7</v>
      </c>
      <c r="P2375">
        <v>4.28656968481821</v>
      </c>
      <c r="Q2375" t="s">
        <v>157</v>
      </c>
      <c r="R2375" t="s">
        <v>136</v>
      </c>
      <c r="S2375" t="s">
        <v>136</v>
      </c>
      <c r="T2375" t="s">
        <v>7392</v>
      </c>
      <c r="U2375" t="s">
        <v>10532</v>
      </c>
      <c r="V2375" t="s">
        <v>136</v>
      </c>
      <c r="W2375" t="s">
        <v>534</v>
      </c>
      <c r="X2375" t="s">
        <v>535</v>
      </c>
      <c r="Y2375" t="s">
        <v>1103</v>
      </c>
      <c r="Z2375" t="s">
        <v>6345</v>
      </c>
      <c r="AA2375" t="s">
        <v>1045</v>
      </c>
      <c r="AB2375" t="s">
        <v>535</v>
      </c>
      <c r="AC2375" t="s">
        <v>313</v>
      </c>
      <c r="AD2375" t="s">
        <v>7396</v>
      </c>
    </row>
    <row r="2376" spans="1:30">
      <c r="A2376" t="s">
        <v>10533</v>
      </c>
      <c r="B2376" t="s">
        <v>10533</v>
      </c>
      <c r="C2376" s="3">
        <v>20.471766</v>
      </c>
      <c r="D2376" s="3">
        <v>187</v>
      </c>
      <c r="E2376" s="3">
        <v>73.085831</v>
      </c>
      <c r="F2376" s="3">
        <v>590</v>
      </c>
      <c r="G2376" s="3">
        <v>15.142559</v>
      </c>
      <c r="H2376" s="3">
        <v>148</v>
      </c>
      <c r="I2376" s="3">
        <v>12.819992</v>
      </c>
      <c r="J2376" s="3">
        <v>127</v>
      </c>
      <c r="K2376" s="3">
        <v>3.223366</v>
      </c>
      <c r="L2376" s="3">
        <v>34</v>
      </c>
      <c r="M2376" s="3">
        <v>12.314914</v>
      </c>
      <c r="N2376">
        <v>118</v>
      </c>
      <c r="O2376">
        <v>0.0048384190531356</v>
      </c>
      <c r="P2376">
        <v>-2.65483843933706</v>
      </c>
      <c r="Q2376" t="s">
        <v>131</v>
      </c>
      <c r="R2376" t="s">
        <v>136</v>
      </c>
      <c r="S2376" t="s">
        <v>136</v>
      </c>
      <c r="T2376" t="s">
        <v>10534</v>
      </c>
      <c r="U2376" t="s">
        <v>10535</v>
      </c>
      <c r="V2376" t="s">
        <v>264</v>
      </c>
      <c r="W2376" t="s">
        <v>190</v>
      </c>
      <c r="X2376" t="s">
        <v>191</v>
      </c>
      <c r="Y2376" t="s">
        <v>4487</v>
      </c>
      <c r="Z2376" t="s">
        <v>10536</v>
      </c>
      <c r="AA2376" t="s">
        <v>631</v>
      </c>
      <c r="AB2376" t="s">
        <v>632</v>
      </c>
      <c r="AC2376" t="s">
        <v>10537</v>
      </c>
      <c r="AD2376" t="s">
        <v>10538</v>
      </c>
    </row>
    <row r="2377" spans="1:30">
      <c r="A2377" t="s">
        <v>10539</v>
      </c>
      <c r="B2377" t="s">
        <v>10539</v>
      </c>
      <c r="C2377" s="3">
        <v>1.410485</v>
      </c>
      <c r="D2377" s="3">
        <v>53</v>
      </c>
      <c r="E2377" s="3">
        <v>1.151482</v>
      </c>
      <c r="F2377" s="3">
        <v>39</v>
      </c>
      <c r="G2377" s="3">
        <v>0.35789</v>
      </c>
      <c r="H2377" s="3">
        <v>15</v>
      </c>
      <c r="I2377" s="3">
        <v>4.503035</v>
      </c>
      <c r="J2377" s="3">
        <v>184</v>
      </c>
      <c r="K2377" s="3">
        <v>40.262428</v>
      </c>
      <c r="L2377" s="3">
        <v>1752</v>
      </c>
      <c r="M2377" s="3">
        <v>2.780978</v>
      </c>
      <c r="N2377">
        <v>110</v>
      </c>
      <c r="O2377">
        <v>0.00599328251449972</v>
      </c>
      <c r="P2377">
        <v>2.8754554283216</v>
      </c>
      <c r="Q2377" t="s">
        <v>157</v>
      </c>
      <c r="R2377" t="s">
        <v>136</v>
      </c>
      <c r="S2377" t="s">
        <v>136</v>
      </c>
      <c r="T2377" t="s">
        <v>5576</v>
      </c>
      <c r="U2377" t="s">
        <v>10540</v>
      </c>
      <c r="V2377" t="s">
        <v>763</v>
      </c>
      <c r="W2377" t="s">
        <v>136</v>
      </c>
      <c r="X2377" t="s">
        <v>136</v>
      </c>
      <c r="Y2377" t="s">
        <v>5578</v>
      </c>
      <c r="Z2377" t="s">
        <v>10541</v>
      </c>
      <c r="AA2377" t="s">
        <v>164</v>
      </c>
      <c r="AB2377" t="s">
        <v>165</v>
      </c>
      <c r="AC2377" t="s">
        <v>10542</v>
      </c>
      <c r="AD2377" t="s">
        <v>5581</v>
      </c>
    </row>
    <row r="2378" spans="1:30">
      <c r="A2378" t="s">
        <v>10543</v>
      </c>
      <c r="B2378" t="s">
        <v>10543</v>
      </c>
      <c r="C2378" s="3">
        <v>62.739662</v>
      </c>
      <c r="D2378" s="3">
        <v>1637</v>
      </c>
      <c r="E2378" s="3">
        <v>13.350698</v>
      </c>
      <c r="F2378" s="3">
        <v>309</v>
      </c>
      <c r="G2378" s="3">
        <v>54.768398</v>
      </c>
      <c r="H2378" s="3">
        <v>1532</v>
      </c>
      <c r="I2378" s="3">
        <v>0.747119</v>
      </c>
      <c r="J2378" s="3">
        <v>22</v>
      </c>
      <c r="K2378" s="3">
        <v>0.697001</v>
      </c>
      <c r="L2378" s="3">
        <v>22</v>
      </c>
      <c r="M2378" s="3">
        <v>0.248978</v>
      </c>
      <c r="N2378">
        <v>7</v>
      </c>
      <c r="O2378" s="16">
        <v>5.91923610053071e-28</v>
      </c>
      <c r="P2378">
        <v>-6.43023616820483</v>
      </c>
      <c r="Q2378" t="s">
        <v>131</v>
      </c>
      <c r="R2378" t="s">
        <v>136</v>
      </c>
      <c r="S2378" t="s">
        <v>136</v>
      </c>
      <c r="T2378" t="s">
        <v>243</v>
      </c>
      <c r="U2378" t="s">
        <v>10544</v>
      </c>
      <c r="V2378" t="s">
        <v>329</v>
      </c>
      <c r="W2378" t="s">
        <v>136</v>
      </c>
      <c r="X2378" t="s">
        <v>136</v>
      </c>
      <c r="Y2378" t="s">
        <v>711</v>
      </c>
      <c r="Z2378" t="s">
        <v>9083</v>
      </c>
      <c r="AA2378" t="s">
        <v>164</v>
      </c>
      <c r="AB2378" t="s">
        <v>165</v>
      </c>
      <c r="AC2378" t="s">
        <v>10545</v>
      </c>
      <c r="AD2378" t="s">
        <v>250</v>
      </c>
    </row>
    <row r="2379" spans="1:30">
      <c r="A2379" t="s">
        <v>10546</v>
      </c>
      <c r="B2379" t="s">
        <v>10546</v>
      </c>
      <c r="C2379" s="3">
        <v>6.473248</v>
      </c>
      <c r="D2379" s="3">
        <v>351</v>
      </c>
      <c r="E2379" s="3">
        <v>23.291578</v>
      </c>
      <c r="F2379" s="3">
        <v>1117</v>
      </c>
      <c r="G2379" s="3">
        <v>4.605767</v>
      </c>
      <c r="H2379" s="3">
        <v>268</v>
      </c>
      <c r="I2379" s="3">
        <v>1.180178</v>
      </c>
      <c r="J2379" s="3">
        <v>70</v>
      </c>
      <c r="K2379" s="3">
        <v>0.833646</v>
      </c>
      <c r="L2379" s="3">
        <v>53</v>
      </c>
      <c r="M2379" s="3">
        <v>0.963172</v>
      </c>
      <c r="N2379">
        <v>55</v>
      </c>
      <c r="O2379" s="16">
        <v>7.51949339145903e-7</v>
      </c>
      <c r="P2379">
        <v>-4.1482287145689</v>
      </c>
      <c r="Q2379" t="s">
        <v>131</v>
      </c>
      <c r="R2379" t="s">
        <v>136</v>
      </c>
      <c r="S2379" t="s">
        <v>136</v>
      </c>
      <c r="T2379" t="s">
        <v>136</v>
      </c>
      <c r="U2379" t="s">
        <v>10547</v>
      </c>
      <c r="V2379" t="s">
        <v>264</v>
      </c>
      <c r="W2379" t="s">
        <v>136</v>
      </c>
      <c r="X2379" t="s">
        <v>136</v>
      </c>
      <c r="Y2379" t="s">
        <v>3876</v>
      </c>
      <c r="Z2379" t="s">
        <v>2741</v>
      </c>
      <c r="AA2379" t="s">
        <v>164</v>
      </c>
      <c r="AB2379" t="s">
        <v>165</v>
      </c>
      <c r="AC2379" t="s">
        <v>10548</v>
      </c>
      <c r="AD2379" t="s">
        <v>136</v>
      </c>
    </row>
    <row r="2380" spans="1:30">
      <c r="A2380" t="s">
        <v>10549</v>
      </c>
      <c r="B2380" t="s">
        <v>136</v>
      </c>
      <c r="C2380" s="3">
        <v>4.052653</v>
      </c>
      <c r="D2380" s="3">
        <v>73</v>
      </c>
      <c r="E2380" s="3">
        <v>4.178638</v>
      </c>
      <c r="F2380" s="3">
        <v>67</v>
      </c>
      <c r="G2380" s="3">
        <v>9.836186</v>
      </c>
      <c r="H2380" s="3">
        <v>190</v>
      </c>
      <c r="I2380" s="3">
        <v>0.090253</v>
      </c>
      <c r="J2380" s="3">
        <v>2</v>
      </c>
      <c r="K2380" s="3">
        <v>0.096436</v>
      </c>
      <c r="L2380" s="3">
        <v>3</v>
      </c>
      <c r="M2380" s="3">
        <v>0.522475</v>
      </c>
      <c r="N2380">
        <v>10</v>
      </c>
      <c r="O2380" s="16">
        <v>5.72503787755639e-9</v>
      </c>
      <c r="P2380">
        <v>-4.74623927135458</v>
      </c>
      <c r="Q2380" t="s">
        <v>131</v>
      </c>
      <c r="R2380" t="s">
        <v>136</v>
      </c>
      <c r="S2380" t="s">
        <v>136</v>
      </c>
      <c r="T2380" t="s">
        <v>136</v>
      </c>
      <c r="U2380" t="s">
        <v>136</v>
      </c>
      <c r="V2380" t="s">
        <v>136</v>
      </c>
      <c r="W2380" t="s">
        <v>136</v>
      </c>
      <c r="X2380" t="s">
        <v>136</v>
      </c>
      <c r="Y2380" t="s">
        <v>136</v>
      </c>
      <c r="Z2380" t="s">
        <v>136</v>
      </c>
      <c r="AA2380" t="s">
        <v>164</v>
      </c>
      <c r="AB2380" t="s">
        <v>165</v>
      </c>
      <c r="AC2380" t="s">
        <v>7007</v>
      </c>
      <c r="AD2380" t="s">
        <v>136</v>
      </c>
    </row>
    <row r="2381" spans="1:30">
      <c r="A2381" t="s">
        <v>10550</v>
      </c>
      <c r="B2381" t="s">
        <v>136</v>
      </c>
      <c r="C2381" s="3">
        <v>1.296528</v>
      </c>
      <c r="D2381" s="3">
        <v>51</v>
      </c>
      <c r="E2381" s="3">
        <v>3.936153</v>
      </c>
      <c r="F2381" s="3">
        <v>135</v>
      </c>
      <c r="G2381" s="3">
        <v>2.280108</v>
      </c>
      <c r="H2381" s="3">
        <v>95</v>
      </c>
      <c r="I2381" s="3">
        <v>0.112473</v>
      </c>
      <c r="J2381" s="3">
        <v>5</v>
      </c>
      <c r="K2381" s="3">
        <v>0.249633</v>
      </c>
      <c r="L2381" s="3">
        <v>12</v>
      </c>
      <c r="M2381" s="3">
        <v>0.239107</v>
      </c>
      <c r="N2381">
        <v>10</v>
      </c>
      <c r="O2381" s="16">
        <v>1.24132194311339e-6</v>
      </c>
      <c r="P2381">
        <v>-4.06416293446812</v>
      </c>
      <c r="Q2381" t="s">
        <v>131</v>
      </c>
      <c r="R2381" t="s">
        <v>136</v>
      </c>
      <c r="S2381" t="s">
        <v>136</v>
      </c>
      <c r="T2381" t="s">
        <v>136</v>
      </c>
      <c r="U2381" t="s">
        <v>136</v>
      </c>
      <c r="V2381" t="s">
        <v>136</v>
      </c>
      <c r="W2381" t="s">
        <v>136</v>
      </c>
      <c r="X2381" t="s">
        <v>136</v>
      </c>
      <c r="Y2381" t="s">
        <v>136</v>
      </c>
      <c r="Z2381" t="s">
        <v>136</v>
      </c>
      <c r="AA2381" t="s">
        <v>136</v>
      </c>
      <c r="AB2381" t="s">
        <v>136</v>
      </c>
      <c r="AC2381" t="s">
        <v>136</v>
      </c>
      <c r="AD2381" t="s">
        <v>136</v>
      </c>
    </row>
    <row r="2382" spans="1:30">
      <c r="A2382" t="s">
        <v>10551</v>
      </c>
      <c r="B2382" t="s">
        <v>10551</v>
      </c>
      <c r="C2382" s="3">
        <v>11.799981</v>
      </c>
      <c r="D2382" s="3">
        <v>154</v>
      </c>
      <c r="E2382" s="3">
        <v>16.369101</v>
      </c>
      <c r="F2382" s="3">
        <v>189</v>
      </c>
      <c r="G2382" s="3">
        <v>4.530775</v>
      </c>
      <c r="H2382" s="3">
        <v>64</v>
      </c>
      <c r="I2382" s="3">
        <v>2.838164</v>
      </c>
      <c r="J2382" s="3">
        <v>41</v>
      </c>
      <c r="K2382" s="3">
        <v>0.995028</v>
      </c>
      <c r="L2382" s="3">
        <v>15</v>
      </c>
      <c r="M2382" s="3">
        <v>4.446272</v>
      </c>
      <c r="N2382">
        <v>61</v>
      </c>
      <c r="O2382">
        <v>0.00323949301197549</v>
      </c>
      <c r="P2382">
        <v>-2.57820530475912</v>
      </c>
      <c r="Q2382" t="s">
        <v>131</v>
      </c>
      <c r="R2382" t="s">
        <v>186</v>
      </c>
      <c r="S2382" t="s">
        <v>187</v>
      </c>
      <c r="T2382" t="s">
        <v>5684</v>
      </c>
      <c r="U2382" t="s">
        <v>10552</v>
      </c>
      <c r="V2382" t="s">
        <v>136</v>
      </c>
      <c r="W2382" t="s">
        <v>1360</v>
      </c>
      <c r="X2382" t="s">
        <v>1361</v>
      </c>
      <c r="Y2382" t="s">
        <v>2658</v>
      </c>
      <c r="Z2382" t="s">
        <v>5686</v>
      </c>
      <c r="AA2382" t="s">
        <v>5687</v>
      </c>
      <c r="AB2382" t="s">
        <v>5688</v>
      </c>
      <c r="AC2382" t="s">
        <v>10553</v>
      </c>
      <c r="AD2382" t="s">
        <v>1972</v>
      </c>
    </row>
    <row r="2383" spans="1:30">
      <c r="A2383" t="s">
        <v>10554</v>
      </c>
      <c r="B2383" t="s">
        <v>10554</v>
      </c>
      <c r="C2383" s="3">
        <v>0</v>
      </c>
      <c r="D2383" s="3">
        <v>0</v>
      </c>
      <c r="E2383" s="3">
        <v>0.054071</v>
      </c>
      <c r="F2383" s="3">
        <v>4</v>
      </c>
      <c r="G2383" s="3">
        <v>0</v>
      </c>
      <c r="H2383" s="3">
        <v>0</v>
      </c>
      <c r="I2383" s="3">
        <v>1.050792</v>
      </c>
      <c r="J2383" s="3">
        <v>81</v>
      </c>
      <c r="K2383" s="3">
        <v>1.563184</v>
      </c>
      <c r="L2383" s="3">
        <v>129</v>
      </c>
      <c r="M2383" s="3">
        <v>0.461622</v>
      </c>
      <c r="N2383">
        <v>35</v>
      </c>
      <c r="O2383">
        <v>0.00258386316899268</v>
      </c>
      <c r="P2383">
        <v>3.68993551124599</v>
      </c>
      <c r="Q2383" t="s">
        <v>157</v>
      </c>
      <c r="R2383" t="s">
        <v>305</v>
      </c>
      <c r="S2383" t="s">
        <v>142</v>
      </c>
      <c r="T2383" t="s">
        <v>10555</v>
      </c>
      <c r="U2383" t="s">
        <v>10556</v>
      </c>
      <c r="V2383" t="s">
        <v>386</v>
      </c>
      <c r="W2383" t="s">
        <v>136</v>
      </c>
      <c r="X2383" t="s">
        <v>136</v>
      </c>
      <c r="Y2383" t="s">
        <v>10557</v>
      </c>
      <c r="Z2383" t="s">
        <v>10558</v>
      </c>
      <c r="AA2383" t="s">
        <v>141</v>
      </c>
      <c r="AB2383" t="s">
        <v>142</v>
      </c>
      <c r="AC2383" t="s">
        <v>10559</v>
      </c>
      <c r="AD2383" t="s">
        <v>10560</v>
      </c>
    </row>
    <row r="2384" spans="1:30">
      <c r="A2384" t="s">
        <v>10561</v>
      </c>
      <c r="B2384" t="s">
        <v>10561</v>
      </c>
      <c r="C2384" s="3">
        <v>1.164436</v>
      </c>
      <c r="D2384" s="3">
        <v>65</v>
      </c>
      <c r="E2384" s="3">
        <v>0.465896</v>
      </c>
      <c r="F2384" s="3">
        <v>23</v>
      </c>
      <c r="G2384" s="3">
        <v>1.125349</v>
      </c>
      <c r="H2384" s="3">
        <v>67</v>
      </c>
      <c r="I2384" s="3">
        <v>7.606055</v>
      </c>
      <c r="J2384" s="3">
        <v>456</v>
      </c>
      <c r="K2384" s="3">
        <v>8.40785</v>
      </c>
      <c r="L2384" s="3">
        <v>538</v>
      </c>
      <c r="M2384" s="3">
        <v>4.10915</v>
      </c>
      <c r="N2384">
        <v>237</v>
      </c>
      <c r="O2384" s="16">
        <v>9.17293169685948e-6</v>
      </c>
      <c r="P2384">
        <v>2.2100729461096</v>
      </c>
      <c r="Q2384" t="s">
        <v>157</v>
      </c>
      <c r="R2384" t="s">
        <v>170</v>
      </c>
      <c r="S2384" t="s">
        <v>171</v>
      </c>
      <c r="T2384" t="s">
        <v>279</v>
      </c>
      <c r="U2384" t="s">
        <v>10562</v>
      </c>
      <c r="V2384" t="s">
        <v>136</v>
      </c>
      <c r="W2384" t="s">
        <v>170</v>
      </c>
      <c r="X2384" t="s">
        <v>171</v>
      </c>
      <c r="Y2384" t="s">
        <v>4607</v>
      </c>
      <c r="Z2384" t="s">
        <v>10563</v>
      </c>
      <c r="AA2384" t="s">
        <v>174</v>
      </c>
      <c r="AB2384" t="s">
        <v>171</v>
      </c>
      <c r="AC2384" t="s">
        <v>10564</v>
      </c>
      <c r="AD2384" t="s">
        <v>281</v>
      </c>
    </row>
    <row r="2385" spans="1:30">
      <c r="A2385" t="s">
        <v>10565</v>
      </c>
      <c r="B2385" t="s">
        <v>10565</v>
      </c>
      <c r="C2385" s="3">
        <v>2.427124</v>
      </c>
      <c r="D2385" s="3">
        <v>127</v>
      </c>
      <c r="E2385" s="3">
        <v>0.228136</v>
      </c>
      <c r="F2385" s="3">
        <v>11</v>
      </c>
      <c r="G2385" s="3">
        <v>3.481137</v>
      </c>
      <c r="H2385" s="3">
        <v>195</v>
      </c>
      <c r="I2385" s="3">
        <v>12.169167</v>
      </c>
      <c r="J2385" s="3">
        <v>687</v>
      </c>
      <c r="K2385" s="3">
        <v>50.510353</v>
      </c>
      <c r="L2385" s="3">
        <v>3044</v>
      </c>
      <c r="M2385" s="3">
        <v>8.485325</v>
      </c>
      <c r="N2385">
        <v>461</v>
      </c>
      <c r="O2385">
        <v>0.00252612418900351</v>
      </c>
      <c r="P2385">
        <v>2.80244043716639</v>
      </c>
      <c r="Q2385" t="s">
        <v>157</v>
      </c>
      <c r="R2385" t="s">
        <v>136</v>
      </c>
      <c r="S2385" t="s">
        <v>136</v>
      </c>
      <c r="T2385" t="s">
        <v>10566</v>
      </c>
      <c r="U2385" t="s">
        <v>10567</v>
      </c>
      <c r="V2385" t="s">
        <v>136</v>
      </c>
      <c r="W2385" t="s">
        <v>254</v>
      </c>
      <c r="X2385" t="s">
        <v>255</v>
      </c>
      <c r="Y2385" t="s">
        <v>10568</v>
      </c>
      <c r="Z2385" t="s">
        <v>10569</v>
      </c>
      <c r="AA2385" t="s">
        <v>164</v>
      </c>
      <c r="AB2385" t="s">
        <v>165</v>
      </c>
      <c r="AC2385" t="s">
        <v>10570</v>
      </c>
      <c r="AD2385" t="s">
        <v>10571</v>
      </c>
    </row>
    <row r="2386" spans="1:30">
      <c r="A2386" t="s">
        <v>10572</v>
      </c>
      <c r="B2386" t="s">
        <v>10572</v>
      </c>
      <c r="C2386" s="3">
        <v>0.339565</v>
      </c>
      <c r="D2386" s="3">
        <v>17</v>
      </c>
      <c r="E2386" s="3">
        <v>0.047757</v>
      </c>
      <c r="F2386" s="3">
        <v>2</v>
      </c>
      <c r="G2386" s="3">
        <v>0.311178</v>
      </c>
      <c r="H2386" s="3">
        <v>16</v>
      </c>
      <c r="I2386" s="3">
        <v>5.044066</v>
      </c>
      <c r="J2386" s="3">
        <v>259</v>
      </c>
      <c r="K2386" s="3">
        <v>9.384831</v>
      </c>
      <c r="L2386" s="3">
        <v>514</v>
      </c>
      <c r="M2386" s="3">
        <v>4.389804</v>
      </c>
      <c r="N2386">
        <v>217</v>
      </c>
      <c r="O2386" s="16">
        <v>2.56274315235878e-9</v>
      </c>
      <c r="P2386">
        <v>3.97052536038082</v>
      </c>
      <c r="Q2386" t="s">
        <v>157</v>
      </c>
      <c r="R2386" t="s">
        <v>136</v>
      </c>
      <c r="S2386" t="s">
        <v>136</v>
      </c>
      <c r="T2386" t="s">
        <v>10573</v>
      </c>
      <c r="U2386" t="s">
        <v>136</v>
      </c>
      <c r="V2386" t="s">
        <v>136</v>
      </c>
      <c r="W2386" t="s">
        <v>136</v>
      </c>
      <c r="X2386" t="s">
        <v>136</v>
      </c>
      <c r="Y2386" t="s">
        <v>136</v>
      </c>
      <c r="Z2386" t="s">
        <v>10574</v>
      </c>
      <c r="AA2386" t="s">
        <v>164</v>
      </c>
      <c r="AB2386" t="s">
        <v>165</v>
      </c>
      <c r="AC2386" t="s">
        <v>10575</v>
      </c>
      <c r="AD2386" t="s">
        <v>10576</v>
      </c>
    </row>
    <row r="2387" spans="1:30">
      <c r="A2387" t="s">
        <v>10577</v>
      </c>
      <c r="B2387" t="s">
        <v>10577</v>
      </c>
      <c r="C2387" s="3">
        <v>4.023536</v>
      </c>
      <c r="D2387" s="3">
        <v>161</v>
      </c>
      <c r="E2387" s="3">
        <v>41.301949</v>
      </c>
      <c r="F2387" s="3">
        <v>1462</v>
      </c>
      <c r="G2387" s="3">
        <v>8.437277</v>
      </c>
      <c r="H2387" s="3">
        <v>362</v>
      </c>
      <c r="I2387" s="3">
        <v>0.068802</v>
      </c>
      <c r="J2387" s="3">
        <v>3</v>
      </c>
      <c r="K2387" s="3">
        <v>0.871851</v>
      </c>
      <c r="L2387" s="3">
        <v>41</v>
      </c>
      <c r="M2387" s="3">
        <v>1.349417</v>
      </c>
      <c r="N2387">
        <v>57</v>
      </c>
      <c r="O2387" s="16">
        <v>1.96486425558789e-5</v>
      </c>
      <c r="P2387">
        <v>-4.70066599710587</v>
      </c>
      <c r="Q2387" t="s">
        <v>131</v>
      </c>
      <c r="R2387" t="s">
        <v>136</v>
      </c>
      <c r="S2387" t="s">
        <v>136</v>
      </c>
      <c r="T2387" t="s">
        <v>243</v>
      </c>
      <c r="U2387" t="s">
        <v>10578</v>
      </c>
      <c r="V2387" t="s">
        <v>329</v>
      </c>
      <c r="W2387" t="s">
        <v>136</v>
      </c>
      <c r="X2387" t="s">
        <v>136</v>
      </c>
      <c r="Y2387" t="s">
        <v>711</v>
      </c>
      <c r="Z2387" t="s">
        <v>10579</v>
      </c>
      <c r="AA2387" t="s">
        <v>248</v>
      </c>
      <c r="AB2387" t="s">
        <v>242</v>
      </c>
      <c r="AC2387" t="s">
        <v>10580</v>
      </c>
      <c r="AD2387" t="s">
        <v>250</v>
      </c>
    </row>
    <row r="2388" spans="1:30">
      <c r="A2388" t="s">
        <v>10581</v>
      </c>
      <c r="B2388" t="s">
        <v>10581</v>
      </c>
      <c r="C2388" s="3">
        <v>0.290379</v>
      </c>
      <c r="D2388" s="3">
        <v>24</v>
      </c>
      <c r="E2388" s="3">
        <v>0.07527</v>
      </c>
      <c r="F2388" s="3">
        <v>6</v>
      </c>
      <c r="G2388" s="3">
        <v>0.099851</v>
      </c>
      <c r="H2388" s="3">
        <v>9</v>
      </c>
      <c r="I2388" s="3">
        <v>1.406416</v>
      </c>
      <c r="J2388" s="3">
        <v>125</v>
      </c>
      <c r="K2388" s="3">
        <v>2.843253</v>
      </c>
      <c r="L2388" s="3">
        <v>269</v>
      </c>
      <c r="M2388" s="3">
        <v>0.603758</v>
      </c>
      <c r="N2388">
        <v>52</v>
      </c>
      <c r="O2388">
        <v>0.00208388623014971</v>
      </c>
      <c r="P2388">
        <v>2.57257247555115</v>
      </c>
      <c r="Q2388" t="s">
        <v>157</v>
      </c>
      <c r="R2388" t="s">
        <v>136</v>
      </c>
      <c r="S2388" t="s">
        <v>136</v>
      </c>
      <c r="T2388" t="s">
        <v>168</v>
      </c>
      <c r="U2388" t="s">
        <v>10582</v>
      </c>
      <c r="V2388" t="s">
        <v>6787</v>
      </c>
      <c r="W2388" t="s">
        <v>136</v>
      </c>
      <c r="X2388" t="s">
        <v>136</v>
      </c>
      <c r="Y2388" t="s">
        <v>136</v>
      </c>
      <c r="Z2388" t="s">
        <v>10583</v>
      </c>
      <c r="AA2388" t="s">
        <v>164</v>
      </c>
      <c r="AB2388" t="s">
        <v>165</v>
      </c>
      <c r="AC2388" t="s">
        <v>10584</v>
      </c>
      <c r="AD2388" t="s">
        <v>176</v>
      </c>
    </row>
    <row r="2389" spans="1:30">
      <c r="A2389" t="s">
        <v>10585</v>
      </c>
      <c r="B2389" t="s">
        <v>10585</v>
      </c>
      <c r="C2389" s="3">
        <v>1.284455</v>
      </c>
      <c r="D2389" s="3">
        <v>29</v>
      </c>
      <c r="E2389" s="3">
        <v>4.870513</v>
      </c>
      <c r="F2389" s="3">
        <v>97</v>
      </c>
      <c r="G2389" s="3">
        <v>3.633589</v>
      </c>
      <c r="H2389" s="3">
        <v>88</v>
      </c>
      <c r="I2389" s="3">
        <v>0.944149</v>
      </c>
      <c r="J2389" s="3">
        <v>23</v>
      </c>
      <c r="K2389" s="3">
        <v>0.290801</v>
      </c>
      <c r="L2389" s="3">
        <v>8</v>
      </c>
      <c r="M2389" s="3">
        <v>0.792132</v>
      </c>
      <c r="N2389">
        <v>19</v>
      </c>
      <c r="O2389">
        <v>0.00132833254809959</v>
      </c>
      <c r="P2389">
        <v>-2.8574611121091</v>
      </c>
      <c r="Q2389" t="s">
        <v>131</v>
      </c>
      <c r="R2389" t="s">
        <v>136</v>
      </c>
      <c r="S2389" t="s">
        <v>136</v>
      </c>
      <c r="T2389" t="s">
        <v>136</v>
      </c>
      <c r="U2389" t="s">
        <v>10586</v>
      </c>
      <c r="V2389" t="s">
        <v>136</v>
      </c>
      <c r="W2389" t="s">
        <v>136</v>
      </c>
      <c r="X2389" t="s">
        <v>136</v>
      </c>
      <c r="Y2389" t="s">
        <v>136</v>
      </c>
      <c r="Z2389" t="s">
        <v>136</v>
      </c>
      <c r="AA2389" t="s">
        <v>164</v>
      </c>
      <c r="AB2389" t="s">
        <v>165</v>
      </c>
      <c r="AC2389" t="s">
        <v>10587</v>
      </c>
      <c r="AD2389" t="s">
        <v>136</v>
      </c>
    </row>
    <row r="2390" spans="1:30">
      <c r="A2390" t="s">
        <v>10588</v>
      </c>
      <c r="B2390" t="s">
        <v>10588</v>
      </c>
      <c r="C2390" s="3">
        <v>0.328416</v>
      </c>
      <c r="D2390" s="3">
        <v>6</v>
      </c>
      <c r="E2390" s="3">
        <v>0</v>
      </c>
      <c r="F2390" s="3">
        <v>0</v>
      </c>
      <c r="G2390" s="3">
        <v>0</v>
      </c>
      <c r="H2390" s="3">
        <v>0</v>
      </c>
      <c r="I2390" s="3">
        <v>21.457922</v>
      </c>
      <c r="J2390" s="3">
        <v>417</v>
      </c>
      <c r="K2390" s="3">
        <v>3.161714</v>
      </c>
      <c r="L2390" s="3">
        <v>66</v>
      </c>
      <c r="M2390" s="3">
        <v>7.635673</v>
      </c>
      <c r="N2390">
        <v>143</v>
      </c>
      <c r="O2390" s="16">
        <v>2.69021483585473e-6</v>
      </c>
      <c r="P2390">
        <v>5.11275072141295</v>
      </c>
      <c r="Q2390" t="s">
        <v>157</v>
      </c>
      <c r="R2390" t="s">
        <v>136</v>
      </c>
      <c r="S2390" t="s">
        <v>136</v>
      </c>
      <c r="T2390" t="s">
        <v>625</v>
      </c>
      <c r="U2390" t="s">
        <v>136</v>
      </c>
      <c r="V2390" t="s">
        <v>136</v>
      </c>
      <c r="W2390" t="s">
        <v>136</v>
      </c>
      <c r="X2390" t="s">
        <v>136</v>
      </c>
      <c r="Y2390" t="s">
        <v>4487</v>
      </c>
      <c r="Z2390" t="s">
        <v>136</v>
      </c>
      <c r="AA2390" t="s">
        <v>164</v>
      </c>
      <c r="AB2390" t="s">
        <v>165</v>
      </c>
      <c r="AC2390" t="s">
        <v>10589</v>
      </c>
      <c r="AD2390" t="s">
        <v>281</v>
      </c>
    </row>
    <row r="2391" spans="1:30">
      <c r="A2391" t="s">
        <v>10590</v>
      </c>
      <c r="B2391" t="s">
        <v>10590</v>
      </c>
      <c r="C2391" s="3">
        <v>252.443939</v>
      </c>
      <c r="D2391" s="3">
        <v>5142</v>
      </c>
      <c r="E2391" s="3">
        <v>243.53569</v>
      </c>
      <c r="F2391" s="3">
        <v>4394</v>
      </c>
      <c r="G2391" s="3">
        <v>142.731354</v>
      </c>
      <c r="H2391" s="3">
        <v>3117</v>
      </c>
      <c r="I2391" s="3">
        <v>17.418669</v>
      </c>
      <c r="J2391" s="3">
        <v>385</v>
      </c>
      <c r="K2391" s="3">
        <v>22.939201</v>
      </c>
      <c r="L2391" s="3">
        <v>542</v>
      </c>
      <c r="M2391" s="3">
        <v>66.412331</v>
      </c>
      <c r="N2391">
        <v>1413</v>
      </c>
      <c r="O2391" s="16">
        <v>1.29115040134807e-5</v>
      </c>
      <c r="P2391">
        <v>-3.11279420366214</v>
      </c>
      <c r="Q2391" t="s">
        <v>131</v>
      </c>
      <c r="R2391" t="s">
        <v>136</v>
      </c>
      <c r="S2391" t="s">
        <v>136</v>
      </c>
      <c r="T2391" t="s">
        <v>243</v>
      </c>
      <c r="U2391" t="s">
        <v>136</v>
      </c>
      <c r="V2391" t="s">
        <v>136</v>
      </c>
      <c r="W2391" t="s">
        <v>136</v>
      </c>
      <c r="X2391" t="s">
        <v>136</v>
      </c>
      <c r="Y2391" t="s">
        <v>2929</v>
      </c>
      <c r="Z2391" t="s">
        <v>6294</v>
      </c>
      <c r="AA2391" t="s">
        <v>164</v>
      </c>
      <c r="AB2391" t="s">
        <v>165</v>
      </c>
      <c r="AC2391" t="s">
        <v>10591</v>
      </c>
      <c r="AD2391" t="s">
        <v>250</v>
      </c>
    </row>
    <row r="2392" spans="1:30">
      <c r="A2392" t="s">
        <v>10592</v>
      </c>
      <c r="B2392" t="s">
        <v>10592</v>
      </c>
      <c r="C2392" s="3">
        <v>0.69374</v>
      </c>
      <c r="D2392" s="3">
        <v>23</v>
      </c>
      <c r="E2392" s="3">
        <v>0</v>
      </c>
      <c r="F2392" s="3">
        <v>0</v>
      </c>
      <c r="G2392" s="3">
        <v>0.616647</v>
      </c>
      <c r="H2392" s="3">
        <v>22</v>
      </c>
      <c r="I2392" s="3">
        <v>4.845092</v>
      </c>
      <c r="J2392" s="3">
        <v>171</v>
      </c>
      <c r="K2392" s="3">
        <v>16.170521</v>
      </c>
      <c r="L2392" s="3">
        <v>610</v>
      </c>
      <c r="M2392" s="3">
        <v>2.456172</v>
      </c>
      <c r="N2392">
        <v>84</v>
      </c>
      <c r="O2392">
        <v>0.00211905722555847</v>
      </c>
      <c r="P2392">
        <v>3.24683086248012</v>
      </c>
      <c r="Q2392" t="s">
        <v>157</v>
      </c>
      <c r="R2392" t="s">
        <v>186</v>
      </c>
      <c r="S2392" t="s">
        <v>187</v>
      </c>
      <c r="T2392" t="s">
        <v>437</v>
      </c>
      <c r="U2392" t="s">
        <v>10593</v>
      </c>
      <c r="V2392" t="s">
        <v>439</v>
      </c>
      <c r="W2392" t="s">
        <v>186</v>
      </c>
      <c r="X2392" t="s">
        <v>187</v>
      </c>
      <c r="Y2392" t="s">
        <v>10594</v>
      </c>
      <c r="Z2392" t="s">
        <v>10595</v>
      </c>
      <c r="AA2392" t="s">
        <v>209</v>
      </c>
      <c r="AB2392" t="s">
        <v>187</v>
      </c>
      <c r="AC2392" t="s">
        <v>10596</v>
      </c>
      <c r="AD2392" t="s">
        <v>443</v>
      </c>
    </row>
    <row r="2393" spans="1:30">
      <c r="A2393" t="s">
        <v>10597</v>
      </c>
      <c r="B2393" t="s">
        <v>10597</v>
      </c>
      <c r="C2393" s="3">
        <v>67.585548</v>
      </c>
      <c r="D2393" s="3">
        <v>1953</v>
      </c>
      <c r="E2393" s="3">
        <v>294.950073</v>
      </c>
      <c r="F2393" s="3">
        <v>7550</v>
      </c>
      <c r="G2393" s="3">
        <v>44.319431</v>
      </c>
      <c r="H2393" s="3">
        <v>1374</v>
      </c>
      <c r="I2393" s="3">
        <v>0.563292</v>
      </c>
      <c r="J2393" s="3">
        <v>18</v>
      </c>
      <c r="K2393" s="3">
        <v>2.807637</v>
      </c>
      <c r="L2393" s="3">
        <v>94</v>
      </c>
      <c r="M2393" s="3">
        <v>1.088258</v>
      </c>
      <c r="N2393">
        <v>33</v>
      </c>
      <c r="O2393" s="16">
        <v>8.50346169564148e-13</v>
      </c>
      <c r="P2393">
        <v>-6.66408308537262</v>
      </c>
      <c r="Q2393" t="s">
        <v>131</v>
      </c>
      <c r="R2393" t="s">
        <v>371</v>
      </c>
      <c r="S2393" t="s">
        <v>293</v>
      </c>
      <c r="T2393" t="s">
        <v>2319</v>
      </c>
      <c r="U2393" t="s">
        <v>10598</v>
      </c>
      <c r="V2393" t="s">
        <v>136</v>
      </c>
      <c r="W2393" t="s">
        <v>1151</v>
      </c>
      <c r="X2393" t="s">
        <v>1152</v>
      </c>
      <c r="Y2393" t="s">
        <v>806</v>
      </c>
      <c r="Z2393" t="s">
        <v>10599</v>
      </c>
      <c r="AA2393" t="s">
        <v>164</v>
      </c>
      <c r="AB2393" t="s">
        <v>165</v>
      </c>
      <c r="AC2393" t="s">
        <v>10600</v>
      </c>
      <c r="AD2393" t="s">
        <v>885</v>
      </c>
    </row>
    <row r="2394" spans="1:30">
      <c r="A2394" t="s">
        <v>10601</v>
      </c>
      <c r="B2394" t="s">
        <v>136</v>
      </c>
      <c r="C2394" s="3">
        <v>1.247066</v>
      </c>
      <c r="D2394" s="3">
        <v>33</v>
      </c>
      <c r="E2394" s="3">
        <v>8.853616</v>
      </c>
      <c r="F2394" s="3">
        <v>205</v>
      </c>
      <c r="G2394" s="3">
        <v>2.987786</v>
      </c>
      <c r="H2394" s="3">
        <v>84</v>
      </c>
      <c r="I2394" s="3">
        <v>0.707191</v>
      </c>
      <c r="J2394" s="3">
        <v>21</v>
      </c>
      <c r="K2394" s="3">
        <v>0.733052</v>
      </c>
      <c r="L2394" s="3">
        <v>23</v>
      </c>
      <c r="M2394" s="3">
        <v>0.67604</v>
      </c>
      <c r="N2394">
        <v>19</v>
      </c>
      <c r="O2394">
        <v>0.0006055023644465</v>
      </c>
      <c r="P2394">
        <v>-3.2196328096282</v>
      </c>
      <c r="Q2394" t="s">
        <v>131</v>
      </c>
      <c r="R2394" t="s">
        <v>136</v>
      </c>
      <c r="S2394" t="s">
        <v>136</v>
      </c>
      <c r="T2394" t="s">
        <v>136</v>
      </c>
      <c r="U2394" t="s">
        <v>136</v>
      </c>
      <c r="V2394" t="s">
        <v>136</v>
      </c>
      <c r="W2394" t="s">
        <v>136</v>
      </c>
      <c r="X2394" t="s">
        <v>136</v>
      </c>
      <c r="Y2394" t="s">
        <v>136</v>
      </c>
      <c r="Z2394" t="s">
        <v>136</v>
      </c>
      <c r="AA2394" t="s">
        <v>136</v>
      </c>
      <c r="AB2394" t="s">
        <v>136</v>
      </c>
      <c r="AC2394" t="s">
        <v>10602</v>
      </c>
      <c r="AD2394" t="s">
        <v>136</v>
      </c>
    </row>
    <row r="2395" spans="1:30">
      <c r="A2395" t="s">
        <v>10603</v>
      </c>
      <c r="B2395" t="s">
        <v>10603</v>
      </c>
      <c r="C2395" s="3">
        <v>8.476858</v>
      </c>
      <c r="D2395" s="3">
        <v>249</v>
      </c>
      <c r="E2395" s="3">
        <v>1.41251</v>
      </c>
      <c r="F2395" s="3">
        <v>37</v>
      </c>
      <c r="G2395" s="3">
        <v>6.359918</v>
      </c>
      <c r="H2395" s="3">
        <v>200</v>
      </c>
      <c r="I2395" s="3">
        <v>37.336597</v>
      </c>
      <c r="J2395" s="3">
        <v>1187</v>
      </c>
      <c r="K2395" s="3">
        <v>92.38073</v>
      </c>
      <c r="L2395" s="3">
        <v>3136</v>
      </c>
      <c r="M2395" s="3">
        <v>22.903694</v>
      </c>
      <c r="N2395">
        <v>701</v>
      </c>
      <c r="O2395">
        <v>0.000336685234378111</v>
      </c>
      <c r="P2395">
        <v>2.59966547218078</v>
      </c>
      <c r="Q2395" t="s">
        <v>157</v>
      </c>
      <c r="R2395" t="s">
        <v>136</v>
      </c>
      <c r="S2395" t="s">
        <v>136</v>
      </c>
      <c r="T2395" t="s">
        <v>4676</v>
      </c>
      <c r="U2395" t="s">
        <v>10604</v>
      </c>
      <c r="V2395" t="s">
        <v>439</v>
      </c>
      <c r="W2395" t="s">
        <v>186</v>
      </c>
      <c r="X2395" t="s">
        <v>187</v>
      </c>
      <c r="Y2395" t="s">
        <v>643</v>
      </c>
      <c r="Z2395" t="s">
        <v>4678</v>
      </c>
      <c r="AA2395" t="s">
        <v>209</v>
      </c>
      <c r="AB2395" t="s">
        <v>187</v>
      </c>
      <c r="AC2395" t="s">
        <v>4679</v>
      </c>
      <c r="AD2395" t="s">
        <v>4680</v>
      </c>
    </row>
    <row r="2396" spans="1:30">
      <c r="A2396" t="s">
        <v>10605</v>
      </c>
      <c r="B2396" t="s">
        <v>136</v>
      </c>
      <c r="C2396" s="3">
        <v>0</v>
      </c>
      <c r="D2396" s="3">
        <v>0</v>
      </c>
      <c r="E2396" s="3">
        <v>0.160097</v>
      </c>
      <c r="F2396" s="3">
        <v>4</v>
      </c>
      <c r="G2396" s="3">
        <v>0</v>
      </c>
      <c r="H2396" s="3">
        <v>0</v>
      </c>
      <c r="I2396" s="3">
        <v>4.363453</v>
      </c>
      <c r="J2396" s="3">
        <v>122</v>
      </c>
      <c r="K2396" s="3">
        <v>5.229363</v>
      </c>
      <c r="L2396" s="3">
        <v>157</v>
      </c>
      <c r="M2396" s="3">
        <v>6.172987</v>
      </c>
      <c r="N2396">
        <v>161</v>
      </c>
      <c r="O2396" s="16">
        <v>4.24177199504358e-6</v>
      </c>
      <c r="P2396">
        <v>4.78134531334003</v>
      </c>
      <c r="Q2396" t="s">
        <v>157</v>
      </c>
      <c r="R2396" t="s">
        <v>136</v>
      </c>
      <c r="S2396" t="s">
        <v>136</v>
      </c>
      <c r="T2396" t="s">
        <v>136</v>
      </c>
      <c r="U2396" t="s">
        <v>136</v>
      </c>
      <c r="V2396" t="s">
        <v>136</v>
      </c>
      <c r="W2396" t="s">
        <v>136</v>
      </c>
      <c r="X2396" t="s">
        <v>136</v>
      </c>
      <c r="Y2396" t="s">
        <v>136</v>
      </c>
      <c r="Z2396" t="s">
        <v>136</v>
      </c>
      <c r="AA2396" t="s">
        <v>136</v>
      </c>
      <c r="AB2396" t="s">
        <v>136</v>
      </c>
      <c r="AC2396" t="s">
        <v>136</v>
      </c>
      <c r="AD2396" t="s">
        <v>136</v>
      </c>
    </row>
    <row r="2397" spans="1:30">
      <c r="A2397" t="s">
        <v>10606</v>
      </c>
      <c r="B2397" t="s">
        <v>10606</v>
      </c>
      <c r="C2397" s="3">
        <v>6.142905</v>
      </c>
      <c r="D2397" s="3">
        <v>247</v>
      </c>
      <c r="E2397" s="3">
        <v>1.613293</v>
      </c>
      <c r="F2397" s="3">
        <v>58</v>
      </c>
      <c r="G2397" s="3">
        <v>3.906242</v>
      </c>
      <c r="H2397" s="3">
        <v>169</v>
      </c>
      <c r="I2397" s="3">
        <v>14.62509</v>
      </c>
      <c r="J2397" s="3">
        <v>637</v>
      </c>
      <c r="K2397" s="3">
        <v>53.778435</v>
      </c>
      <c r="L2397" s="3">
        <v>2502</v>
      </c>
      <c r="M2397" s="3">
        <v>20.989229</v>
      </c>
      <c r="N2397">
        <v>881</v>
      </c>
      <c r="O2397">
        <v>0.000605259800333901</v>
      </c>
      <c r="P2397">
        <v>2.30988663767766</v>
      </c>
      <c r="Q2397" t="s">
        <v>157</v>
      </c>
      <c r="R2397" t="s">
        <v>1360</v>
      </c>
      <c r="S2397" t="s">
        <v>1361</v>
      </c>
      <c r="T2397" t="s">
        <v>10607</v>
      </c>
      <c r="U2397" t="s">
        <v>10608</v>
      </c>
      <c r="V2397" t="s">
        <v>2657</v>
      </c>
      <c r="W2397" t="s">
        <v>1360</v>
      </c>
      <c r="X2397" t="s">
        <v>1361</v>
      </c>
      <c r="Y2397" t="s">
        <v>8959</v>
      </c>
      <c r="Z2397" t="s">
        <v>8960</v>
      </c>
      <c r="AA2397" t="s">
        <v>2660</v>
      </c>
      <c r="AB2397" t="s">
        <v>1361</v>
      </c>
      <c r="AC2397" t="s">
        <v>10609</v>
      </c>
      <c r="AD2397" t="s">
        <v>10610</v>
      </c>
    </row>
    <row r="2398" spans="1:30">
      <c r="A2398" t="s">
        <v>10611</v>
      </c>
      <c r="B2398" t="s">
        <v>10611</v>
      </c>
      <c r="C2398" s="3">
        <v>9.458254</v>
      </c>
      <c r="D2398" s="3">
        <v>135</v>
      </c>
      <c r="E2398" s="3">
        <v>46.012173</v>
      </c>
      <c r="F2398" s="3">
        <v>581</v>
      </c>
      <c r="G2398" s="3">
        <v>8.421494</v>
      </c>
      <c r="H2398" s="3">
        <v>129</v>
      </c>
      <c r="I2398" s="3">
        <v>0.478679</v>
      </c>
      <c r="J2398" s="3">
        <v>8</v>
      </c>
      <c r="K2398" s="3">
        <v>0.580037</v>
      </c>
      <c r="L2398" s="3">
        <v>10</v>
      </c>
      <c r="M2398" s="3">
        <v>0.183944</v>
      </c>
      <c r="N2398">
        <v>3</v>
      </c>
      <c r="O2398" s="16">
        <v>3.75460561069406e-10</v>
      </c>
      <c r="P2398">
        <v>-5.87817618694325</v>
      </c>
      <c r="Q2398" t="s">
        <v>131</v>
      </c>
      <c r="R2398" t="s">
        <v>136</v>
      </c>
      <c r="S2398" t="s">
        <v>136</v>
      </c>
      <c r="T2398" t="s">
        <v>136</v>
      </c>
      <c r="U2398" t="s">
        <v>136</v>
      </c>
      <c r="V2398" t="s">
        <v>136</v>
      </c>
      <c r="W2398" t="s">
        <v>136</v>
      </c>
      <c r="X2398" t="s">
        <v>136</v>
      </c>
      <c r="Y2398" t="s">
        <v>6438</v>
      </c>
      <c r="Z2398" t="s">
        <v>136</v>
      </c>
      <c r="AA2398" t="s">
        <v>164</v>
      </c>
      <c r="AB2398" t="s">
        <v>165</v>
      </c>
      <c r="AC2398" t="s">
        <v>6439</v>
      </c>
      <c r="AD2398" t="s">
        <v>136</v>
      </c>
    </row>
    <row r="2399" spans="1:30">
      <c r="A2399" t="s">
        <v>10612</v>
      </c>
      <c r="B2399" t="s">
        <v>136</v>
      </c>
      <c r="C2399" s="3">
        <v>0</v>
      </c>
      <c r="D2399" s="3">
        <v>0</v>
      </c>
      <c r="E2399" s="3">
        <v>0</v>
      </c>
      <c r="F2399" s="3">
        <v>0</v>
      </c>
      <c r="G2399" s="3">
        <v>0</v>
      </c>
      <c r="H2399" s="3">
        <v>0</v>
      </c>
      <c r="I2399" s="3">
        <v>9.481083</v>
      </c>
      <c r="J2399" s="3">
        <v>146</v>
      </c>
      <c r="K2399" s="3">
        <v>4.483661</v>
      </c>
      <c r="L2399" s="3">
        <v>74</v>
      </c>
      <c r="M2399" s="3">
        <v>6.29655</v>
      </c>
      <c r="N2399">
        <v>94</v>
      </c>
      <c r="O2399" s="16">
        <v>2.40444185879669e-8</v>
      </c>
      <c r="P2399">
        <v>6.72377562567742</v>
      </c>
      <c r="Q2399" t="s">
        <v>157</v>
      </c>
      <c r="R2399" t="s">
        <v>136</v>
      </c>
      <c r="S2399" t="s">
        <v>136</v>
      </c>
      <c r="T2399" t="s">
        <v>136</v>
      </c>
      <c r="U2399" t="s">
        <v>10613</v>
      </c>
      <c r="V2399" t="s">
        <v>136</v>
      </c>
      <c r="W2399" t="s">
        <v>136</v>
      </c>
      <c r="X2399" t="s">
        <v>136</v>
      </c>
      <c r="Y2399" t="s">
        <v>136</v>
      </c>
      <c r="Z2399" t="s">
        <v>136</v>
      </c>
      <c r="AA2399" t="s">
        <v>374</v>
      </c>
      <c r="AB2399" t="s">
        <v>367</v>
      </c>
      <c r="AC2399" t="s">
        <v>10614</v>
      </c>
      <c r="AD2399" t="s">
        <v>136</v>
      </c>
    </row>
    <row r="2400" spans="1:30">
      <c r="A2400" t="s">
        <v>10615</v>
      </c>
      <c r="B2400" t="s">
        <v>10615</v>
      </c>
      <c r="C2400" s="3">
        <v>0.517465</v>
      </c>
      <c r="D2400" s="3">
        <v>43</v>
      </c>
      <c r="E2400" s="3">
        <v>0.107948</v>
      </c>
      <c r="F2400" s="3">
        <v>8</v>
      </c>
      <c r="G2400" s="3">
        <v>0.501274</v>
      </c>
      <c r="H2400" s="3">
        <v>45</v>
      </c>
      <c r="I2400" s="3">
        <v>2.223016</v>
      </c>
      <c r="J2400" s="3">
        <v>200</v>
      </c>
      <c r="K2400" s="3">
        <v>3.087453</v>
      </c>
      <c r="L2400" s="3">
        <v>296</v>
      </c>
      <c r="M2400" s="3">
        <v>2.003708</v>
      </c>
      <c r="N2400">
        <v>173</v>
      </c>
      <c r="O2400">
        <v>0.000497172255949967</v>
      </c>
      <c r="P2400">
        <v>2.08684521108996</v>
      </c>
      <c r="Q2400" t="s">
        <v>157</v>
      </c>
      <c r="R2400" t="s">
        <v>5812</v>
      </c>
      <c r="S2400" t="s">
        <v>5813</v>
      </c>
      <c r="T2400" t="s">
        <v>10616</v>
      </c>
      <c r="U2400" t="s">
        <v>10617</v>
      </c>
      <c r="V2400" t="s">
        <v>1566</v>
      </c>
      <c r="W2400" t="s">
        <v>2487</v>
      </c>
      <c r="X2400" t="s">
        <v>2488</v>
      </c>
      <c r="Y2400" t="s">
        <v>3234</v>
      </c>
      <c r="Z2400" t="s">
        <v>10618</v>
      </c>
      <c r="AA2400" t="s">
        <v>10619</v>
      </c>
      <c r="AB2400" t="s">
        <v>10620</v>
      </c>
      <c r="AC2400" t="s">
        <v>10621</v>
      </c>
      <c r="AD2400" t="s">
        <v>10622</v>
      </c>
    </row>
    <row r="2401" spans="1:30">
      <c r="A2401" t="s">
        <v>10623</v>
      </c>
      <c r="B2401" t="s">
        <v>136</v>
      </c>
      <c r="C2401" s="3">
        <v>7.238763</v>
      </c>
      <c r="D2401" s="3">
        <v>140</v>
      </c>
      <c r="E2401" s="3">
        <v>2.038325</v>
      </c>
      <c r="F2401" s="3">
        <v>39</v>
      </c>
      <c r="G2401" s="3">
        <v>8.72488</v>
      </c>
      <c r="H2401" s="3">
        <v>186</v>
      </c>
      <c r="I2401" s="3">
        <v>42.8733249999999</v>
      </c>
      <c r="J2401" s="3">
        <v>919</v>
      </c>
      <c r="K2401" s="3">
        <v>71.6985529999999</v>
      </c>
      <c r="L2401" s="3">
        <v>1591</v>
      </c>
      <c r="M2401" s="3">
        <v>38.6358479999999</v>
      </c>
      <c r="N2401">
        <v>743</v>
      </c>
      <c r="O2401" s="16">
        <v>5.77893683324004e-6</v>
      </c>
      <c r="P2401">
        <v>2.42817827981947</v>
      </c>
      <c r="Q2401" t="s">
        <v>157</v>
      </c>
      <c r="R2401" t="s">
        <v>136</v>
      </c>
      <c r="S2401" t="s">
        <v>136</v>
      </c>
      <c r="T2401" t="s">
        <v>136</v>
      </c>
      <c r="U2401" t="s">
        <v>136</v>
      </c>
      <c r="V2401" t="s">
        <v>136</v>
      </c>
      <c r="W2401" t="s">
        <v>136</v>
      </c>
      <c r="X2401" t="s">
        <v>136</v>
      </c>
      <c r="Y2401" t="s">
        <v>136</v>
      </c>
      <c r="Z2401" t="s">
        <v>136</v>
      </c>
      <c r="AA2401" t="s">
        <v>136</v>
      </c>
      <c r="AB2401" t="s">
        <v>136</v>
      </c>
      <c r="AC2401" t="s">
        <v>136</v>
      </c>
      <c r="AD2401" t="s">
        <v>136</v>
      </c>
    </row>
    <row r="2402" spans="1:30">
      <c r="A2402" t="s">
        <v>10624</v>
      </c>
      <c r="B2402" t="s">
        <v>10624</v>
      </c>
      <c r="C2402" s="3">
        <v>3.376435</v>
      </c>
      <c r="D2402" s="3">
        <v>63</v>
      </c>
      <c r="E2402" s="3">
        <v>10.42036</v>
      </c>
      <c r="F2402" s="3">
        <v>172</v>
      </c>
      <c r="G2402" s="3">
        <v>1.697424</v>
      </c>
      <c r="H2402" s="3">
        <v>34</v>
      </c>
      <c r="I2402" s="3">
        <v>0.335408</v>
      </c>
      <c r="J2402" s="3">
        <v>7</v>
      </c>
      <c r="K2402" s="3">
        <v>0.077904</v>
      </c>
      <c r="L2402" s="3">
        <v>2</v>
      </c>
      <c r="M2402" s="3">
        <v>0.819714</v>
      </c>
      <c r="N2402">
        <v>16</v>
      </c>
      <c r="O2402">
        <v>0.000152981894238935</v>
      </c>
      <c r="P2402">
        <v>-3.97923396277915</v>
      </c>
      <c r="Q2402" t="s">
        <v>131</v>
      </c>
      <c r="R2402" t="s">
        <v>136</v>
      </c>
      <c r="S2402" t="s">
        <v>136</v>
      </c>
      <c r="T2402" t="s">
        <v>1959</v>
      </c>
      <c r="U2402" t="s">
        <v>10625</v>
      </c>
      <c r="V2402" t="s">
        <v>136</v>
      </c>
      <c r="W2402" t="s">
        <v>136</v>
      </c>
      <c r="X2402" t="s">
        <v>136</v>
      </c>
      <c r="Y2402" t="s">
        <v>433</v>
      </c>
      <c r="Z2402" t="s">
        <v>2704</v>
      </c>
      <c r="AA2402" t="s">
        <v>141</v>
      </c>
      <c r="AB2402" t="s">
        <v>142</v>
      </c>
      <c r="AC2402" t="s">
        <v>10626</v>
      </c>
      <c r="AD2402" t="s">
        <v>1834</v>
      </c>
    </row>
    <row r="2403" spans="1:30">
      <c r="A2403" t="s">
        <v>10627</v>
      </c>
      <c r="B2403" t="s">
        <v>10627</v>
      </c>
      <c r="C2403" s="3">
        <v>0.406575</v>
      </c>
      <c r="D2403" s="3">
        <v>26</v>
      </c>
      <c r="E2403" s="3">
        <v>0</v>
      </c>
      <c r="F2403" s="3">
        <v>0</v>
      </c>
      <c r="G2403" s="3">
        <v>0.479343</v>
      </c>
      <c r="H2403" s="3">
        <v>33</v>
      </c>
      <c r="I2403" s="3">
        <v>7.639994</v>
      </c>
      <c r="J2403" s="3">
        <v>524</v>
      </c>
      <c r="K2403" s="3">
        <v>11.919571</v>
      </c>
      <c r="L2403" s="3">
        <v>872</v>
      </c>
      <c r="M2403" s="3">
        <v>2.043083</v>
      </c>
      <c r="N2403">
        <v>135</v>
      </c>
      <c r="O2403">
        <v>0.000275458424871555</v>
      </c>
      <c r="P2403">
        <v>3.66137005265377</v>
      </c>
      <c r="Q2403" t="s">
        <v>157</v>
      </c>
      <c r="R2403" t="s">
        <v>136</v>
      </c>
      <c r="S2403" t="s">
        <v>136</v>
      </c>
      <c r="T2403" t="s">
        <v>5396</v>
      </c>
      <c r="U2403" t="s">
        <v>10628</v>
      </c>
      <c r="V2403" t="s">
        <v>136</v>
      </c>
      <c r="W2403" t="s">
        <v>399</v>
      </c>
      <c r="X2403" t="s">
        <v>342</v>
      </c>
      <c r="Y2403" t="s">
        <v>5398</v>
      </c>
      <c r="Z2403" t="s">
        <v>136</v>
      </c>
      <c r="AA2403" t="s">
        <v>164</v>
      </c>
      <c r="AB2403" t="s">
        <v>165</v>
      </c>
      <c r="AC2403" t="s">
        <v>5399</v>
      </c>
      <c r="AD2403" t="s">
        <v>5400</v>
      </c>
    </row>
    <row r="2404" spans="1:30">
      <c r="A2404" t="s">
        <v>10629</v>
      </c>
      <c r="B2404" t="s">
        <v>10629</v>
      </c>
      <c r="C2404" s="3">
        <v>0</v>
      </c>
      <c r="D2404" s="3">
        <v>0</v>
      </c>
      <c r="E2404" s="3">
        <v>0</v>
      </c>
      <c r="F2404" s="3">
        <v>0</v>
      </c>
      <c r="G2404" s="3">
        <v>0</v>
      </c>
      <c r="H2404" s="3">
        <v>0</v>
      </c>
      <c r="I2404" s="3">
        <v>0.961963</v>
      </c>
      <c r="J2404" s="3">
        <v>56</v>
      </c>
      <c r="K2404" s="3">
        <v>0.788753</v>
      </c>
      <c r="L2404" s="3">
        <v>49</v>
      </c>
      <c r="M2404" s="3">
        <v>0.883681</v>
      </c>
      <c r="N2404">
        <v>49</v>
      </c>
      <c r="O2404" s="16">
        <v>5.46280092212368e-6</v>
      </c>
      <c r="P2404">
        <v>5.83318311253338</v>
      </c>
      <c r="Q2404" t="s">
        <v>157</v>
      </c>
      <c r="R2404" t="s">
        <v>170</v>
      </c>
      <c r="S2404" t="s">
        <v>171</v>
      </c>
      <c r="T2404" t="s">
        <v>460</v>
      </c>
      <c r="U2404" t="s">
        <v>10630</v>
      </c>
      <c r="V2404" t="s">
        <v>136</v>
      </c>
      <c r="W2404" t="s">
        <v>170</v>
      </c>
      <c r="X2404" t="s">
        <v>171</v>
      </c>
      <c r="Y2404" t="s">
        <v>10631</v>
      </c>
      <c r="Z2404" t="s">
        <v>10632</v>
      </c>
      <c r="AA2404" t="s">
        <v>174</v>
      </c>
      <c r="AB2404" t="s">
        <v>171</v>
      </c>
      <c r="AC2404" t="s">
        <v>10633</v>
      </c>
      <c r="AD2404" t="s">
        <v>281</v>
      </c>
    </row>
    <row r="2405" spans="1:30">
      <c r="A2405" t="s">
        <v>10634</v>
      </c>
      <c r="B2405" t="s">
        <v>10634</v>
      </c>
      <c r="C2405" s="3">
        <v>551.779846</v>
      </c>
      <c r="D2405" s="3">
        <v>20878</v>
      </c>
      <c r="E2405" s="3">
        <v>1216.074463</v>
      </c>
      <c r="F2405" s="3">
        <v>40760</v>
      </c>
      <c r="G2405" s="3">
        <v>694.352722</v>
      </c>
      <c r="H2405" s="3">
        <v>28170</v>
      </c>
      <c r="I2405" s="3">
        <v>115.448563</v>
      </c>
      <c r="J2405" s="3">
        <v>4738</v>
      </c>
      <c r="K2405" s="3">
        <v>64.49955</v>
      </c>
      <c r="L2405" s="3">
        <v>2827</v>
      </c>
      <c r="M2405" s="3">
        <v>119.738045</v>
      </c>
      <c r="N2405">
        <v>4731</v>
      </c>
      <c r="O2405" s="16">
        <v>8.61975001096838e-9</v>
      </c>
      <c r="P2405">
        <v>-3.71814224540198</v>
      </c>
      <c r="Q2405" t="s">
        <v>131</v>
      </c>
      <c r="R2405" t="s">
        <v>316</v>
      </c>
      <c r="S2405" t="s">
        <v>317</v>
      </c>
      <c r="T2405" t="s">
        <v>514</v>
      </c>
      <c r="U2405" t="s">
        <v>10635</v>
      </c>
      <c r="V2405" t="s">
        <v>136</v>
      </c>
      <c r="W2405" t="s">
        <v>254</v>
      </c>
      <c r="X2405" t="s">
        <v>255</v>
      </c>
      <c r="Y2405" t="s">
        <v>516</v>
      </c>
      <c r="Z2405" t="s">
        <v>136</v>
      </c>
      <c r="AA2405" t="s">
        <v>164</v>
      </c>
      <c r="AB2405" t="s">
        <v>165</v>
      </c>
      <c r="AC2405" t="s">
        <v>10636</v>
      </c>
      <c r="AD2405" t="s">
        <v>144</v>
      </c>
    </row>
    <row r="2406" spans="1:30">
      <c r="A2406" t="s">
        <v>10637</v>
      </c>
      <c r="B2406" t="s">
        <v>10637</v>
      </c>
      <c r="C2406" s="3">
        <v>0.537632</v>
      </c>
      <c r="D2406" s="3">
        <v>22</v>
      </c>
      <c r="E2406" s="3">
        <v>0</v>
      </c>
      <c r="F2406" s="3">
        <v>0</v>
      </c>
      <c r="G2406" s="3">
        <v>0.466117</v>
      </c>
      <c r="H2406" s="3">
        <v>21</v>
      </c>
      <c r="I2406" s="3">
        <v>25.832699</v>
      </c>
      <c r="J2406" s="3">
        <v>1145</v>
      </c>
      <c r="K2406" s="3">
        <v>76.497818</v>
      </c>
      <c r="L2406" s="3">
        <v>3619</v>
      </c>
      <c r="M2406" s="3">
        <v>6.020003</v>
      </c>
      <c r="N2406">
        <v>257</v>
      </c>
      <c r="O2406" s="16">
        <v>6.52747737701856e-8</v>
      </c>
      <c r="P2406">
        <v>5.48473520338544</v>
      </c>
      <c r="Q2406" t="s">
        <v>157</v>
      </c>
      <c r="R2406" t="s">
        <v>136</v>
      </c>
      <c r="S2406" t="s">
        <v>136</v>
      </c>
      <c r="T2406" t="s">
        <v>10638</v>
      </c>
      <c r="U2406" t="s">
        <v>136</v>
      </c>
      <c r="V2406" t="s">
        <v>136</v>
      </c>
      <c r="W2406" t="s">
        <v>136</v>
      </c>
      <c r="X2406" t="s">
        <v>136</v>
      </c>
      <c r="Y2406" t="s">
        <v>2451</v>
      </c>
      <c r="Z2406" t="s">
        <v>136</v>
      </c>
      <c r="AA2406" t="s">
        <v>164</v>
      </c>
      <c r="AB2406" t="s">
        <v>165</v>
      </c>
      <c r="AC2406" t="s">
        <v>10639</v>
      </c>
      <c r="AD2406" t="s">
        <v>3334</v>
      </c>
    </row>
    <row r="2407" spans="1:30">
      <c r="A2407" t="s">
        <v>10640</v>
      </c>
      <c r="B2407" t="s">
        <v>10640</v>
      </c>
      <c r="C2407" s="3">
        <v>102.179184</v>
      </c>
      <c r="D2407" s="3">
        <v>1126</v>
      </c>
      <c r="E2407" s="3">
        <v>276.825989</v>
      </c>
      <c r="F2407" s="3">
        <v>2701</v>
      </c>
      <c r="G2407" s="3">
        <v>118.070427</v>
      </c>
      <c r="H2407" s="3">
        <v>1395</v>
      </c>
      <c r="I2407" s="3">
        <v>15.831099</v>
      </c>
      <c r="J2407" s="3">
        <v>190</v>
      </c>
      <c r="K2407" s="3">
        <v>10.105487</v>
      </c>
      <c r="L2407" s="3">
        <v>129</v>
      </c>
      <c r="M2407" s="3">
        <v>64.276886</v>
      </c>
      <c r="N2407">
        <v>740</v>
      </c>
      <c r="O2407">
        <v>0.000822930083695319</v>
      </c>
      <c r="P2407">
        <v>-3.02951567490179</v>
      </c>
      <c r="Q2407" t="s">
        <v>131</v>
      </c>
      <c r="R2407" t="s">
        <v>170</v>
      </c>
      <c r="S2407" t="s">
        <v>171</v>
      </c>
      <c r="T2407" t="s">
        <v>10641</v>
      </c>
      <c r="U2407" t="s">
        <v>10642</v>
      </c>
      <c r="V2407" t="s">
        <v>136</v>
      </c>
      <c r="W2407" t="s">
        <v>170</v>
      </c>
      <c r="X2407" t="s">
        <v>171</v>
      </c>
      <c r="Y2407" t="s">
        <v>1652</v>
      </c>
      <c r="Z2407" t="s">
        <v>10643</v>
      </c>
      <c r="AA2407" t="s">
        <v>174</v>
      </c>
      <c r="AB2407" t="s">
        <v>171</v>
      </c>
      <c r="AC2407" t="s">
        <v>10644</v>
      </c>
      <c r="AD2407" t="s">
        <v>1667</v>
      </c>
    </row>
    <row r="2408" spans="1:30">
      <c r="A2408" t="s">
        <v>10645</v>
      </c>
      <c r="B2408" t="s">
        <v>10645</v>
      </c>
      <c r="C2408" s="3">
        <v>0.585229</v>
      </c>
      <c r="D2408" s="3">
        <v>42</v>
      </c>
      <c r="E2408" s="3">
        <v>0.218942</v>
      </c>
      <c r="F2408" s="3">
        <v>14</v>
      </c>
      <c r="G2408" s="3">
        <v>0.470552</v>
      </c>
      <c r="H2408" s="3">
        <v>36</v>
      </c>
      <c r="I2408" s="3">
        <v>4.46895</v>
      </c>
      <c r="J2408" s="3">
        <v>343</v>
      </c>
      <c r="K2408" s="3">
        <v>4.262837</v>
      </c>
      <c r="L2408" s="3">
        <v>350</v>
      </c>
      <c r="M2408" s="3">
        <v>0.88459</v>
      </c>
      <c r="N2408">
        <v>66</v>
      </c>
      <c r="O2408">
        <v>0.00369299193922937</v>
      </c>
      <c r="P2408">
        <v>2.16504884926296</v>
      </c>
      <c r="Q2408" t="s">
        <v>157</v>
      </c>
      <c r="R2408" t="s">
        <v>136</v>
      </c>
      <c r="S2408" t="s">
        <v>136</v>
      </c>
      <c r="T2408" t="s">
        <v>10646</v>
      </c>
      <c r="U2408" t="s">
        <v>10647</v>
      </c>
      <c r="V2408" t="s">
        <v>136</v>
      </c>
      <c r="W2408" t="s">
        <v>136</v>
      </c>
      <c r="X2408" t="s">
        <v>136</v>
      </c>
      <c r="Y2408" t="s">
        <v>2314</v>
      </c>
      <c r="Z2408" t="s">
        <v>10648</v>
      </c>
      <c r="AA2408" t="s">
        <v>164</v>
      </c>
      <c r="AB2408" t="s">
        <v>165</v>
      </c>
      <c r="AC2408" t="s">
        <v>10649</v>
      </c>
      <c r="AD2408" t="s">
        <v>10650</v>
      </c>
    </row>
    <row r="2409" spans="1:30">
      <c r="A2409" t="s">
        <v>10651</v>
      </c>
      <c r="B2409" t="s">
        <v>10651</v>
      </c>
      <c r="C2409" s="3">
        <v>0</v>
      </c>
      <c r="D2409" s="3">
        <v>0</v>
      </c>
      <c r="E2409" s="3">
        <v>0.091452</v>
      </c>
      <c r="F2409" s="3">
        <v>6</v>
      </c>
      <c r="G2409" s="3">
        <v>0.054217</v>
      </c>
      <c r="H2409" s="3">
        <v>4</v>
      </c>
      <c r="I2409" s="3">
        <v>3.955844</v>
      </c>
      <c r="J2409" s="3">
        <v>292</v>
      </c>
      <c r="K2409" s="3">
        <v>2.507173</v>
      </c>
      <c r="L2409" s="3">
        <v>198</v>
      </c>
      <c r="M2409" s="3">
        <v>1.20378</v>
      </c>
      <c r="N2409">
        <v>86</v>
      </c>
      <c r="O2409" s="16">
        <v>1.51314855856523e-5</v>
      </c>
      <c r="P2409">
        <v>4.19539262792254</v>
      </c>
      <c r="Q2409" t="s">
        <v>157</v>
      </c>
      <c r="R2409" t="s">
        <v>136</v>
      </c>
      <c r="S2409" t="s">
        <v>136</v>
      </c>
      <c r="T2409" t="s">
        <v>136</v>
      </c>
      <c r="U2409" t="s">
        <v>136</v>
      </c>
      <c r="V2409" t="s">
        <v>136</v>
      </c>
      <c r="W2409" t="s">
        <v>136</v>
      </c>
      <c r="X2409" t="s">
        <v>136</v>
      </c>
      <c r="Y2409" t="s">
        <v>3193</v>
      </c>
      <c r="Z2409" t="s">
        <v>136</v>
      </c>
      <c r="AA2409" t="s">
        <v>164</v>
      </c>
      <c r="AB2409" t="s">
        <v>165</v>
      </c>
      <c r="AC2409" t="s">
        <v>10652</v>
      </c>
      <c r="AD2409" t="s">
        <v>136</v>
      </c>
    </row>
    <row r="2410" spans="1:30">
      <c r="A2410" t="s">
        <v>10653</v>
      </c>
      <c r="B2410" t="s">
        <v>10653</v>
      </c>
      <c r="C2410" s="3">
        <v>1.47956</v>
      </c>
      <c r="D2410" s="3">
        <v>63</v>
      </c>
      <c r="E2410" s="3">
        <v>2.772352</v>
      </c>
      <c r="F2410" s="3">
        <v>105</v>
      </c>
      <c r="G2410" s="3">
        <v>1.804899</v>
      </c>
      <c r="H2410" s="3">
        <v>83</v>
      </c>
      <c r="I2410" s="3">
        <v>0.036363</v>
      </c>
      <c r="J2410" s="3">
        <v>2</v>
      </c>
      <c r="K2410" s="3">
        <v>0.142429</v>
      </c>
      <c r="L2410" s="3">
        <v>8</v>
      </c>
      <c r="M2410" s="3">
        <v>0.134649</v>
      </c>
      <c r="N2410">
        <v>6</v>
      </c>
      <c r="O2410" s="16">
        <v>3.77350079154059e-8</v>
      </c>
      <c r="P2410">
        <v>-4.54482774797137</v>
      </c>
      <c r="Q2410" t="s">
        <v>131</v>
      </c>
      <c r="R2410" t="s">
        <v>136</v>
      </c>
      <c r="S2410" t="s">
        <v>136</v>
      </c>
      <c r="T2410" t="s">
        <v>10654</v>
      </c>
      <c r="U2410" t="s">
        <v>10655</v>
      </c>
      <c r="V2410" t="s">
        <v>1831</v>
      </c>
      <c r="W2410" t="s">
        <v>136</v>
      </c>
      <c r="X2410" t="s">
        <v>136</v>
      </c>
      <c r="Y2410" t="s">
        <v>10656</v>
      </c>
      <c r="Z2410" t="s">
        <v>10657</v>
      </c>
      <c r="AA2410" t="s">
        <v>164</v>
      </c>
      <c r="AB2410" t="s">
        <v>165</v>
      </c>
      <c r="AC2410" t="s">
        <v>10658</v>
      </c>
      <c r="AD2410" t="s">
        <v>1256</v>
      </c>
    </row>
    <row r="2411" spans="1:30">
      <c r="A2411" t="s">
        <v>10659</v>
      </c>
      <c r="B2411" t="s">
        <v>10659</v>
      </c>
      <c r="C2411" s="3">
        <v>1.592232</v>
      </c>
      <c r="D2411" s="3">
        <v>49</v>
      </c>
      <c r="E2411" s="3">
        <v>0.253617</v>
      </c>
      <c r="F2411" s="3">
        <v>7</v>
      </c>
      <c r="G2411" s="3">
        <v>1.798522</v>
      </c>
      <c r="H2411" s="3">
        <v>60</v>
      </c>
      <c r="I2411" s="3">
        <v>9.385469</v>
      </c>
      <c r="J2411" s="3">
        <v>314</v>
      </c>
      <c r="K2411" s="3">
        <v>27.596809</v>
      </c>
      <c r="L2411" s="3">
        <v>984</v>
      </c>
      <c r="M2411" s="3">
        <v>7.576504</v>
      </c>
      <c r="N2411">
        <v>244</v>
      </c>
      <c r="O2411">
        <v>0.000177082089739711</v>
      </c>
      <c r="P2411">
        <v>2.92159779851853</v>
      </c>
      <c r="Q2411" t="s">
        <v>157</v>
      </c>
      <c r="R2411" t="s">
        <v>136</v>
      </c>
      <c r="S2411" t="s">
        <v>136</v>
      </c>
      <c r="T2411" t="s">
        <v>10660</v>
      </c>
      <c r="U2411" t="s">
        <v>10661</v>
      </c>
      <c r="V2411" t="s">
        <v>439</v>
      </c>
      <c r="W2411" t="s">
        <v>186</v>
      </c>
      <c r="X2411" t="s">
        <v>187</v>
      </c>
      <c r="Y2411" t="s">
        <v>10662</v>
      </c>
      <c r="Z2411" t="s">
        <v>10663</v>
      </c>
      <c r="AA2411" t="s">
        <v>164</v>
      </c>
      <c r="AB2411" t="s">
        <v>165</v>
      </c>
      <c r="AC2411" t="s">
        <v>10664</v>
      </c>
      <c r="AD2411" t="s">
        <v>10665</v>
      </c>
    </row>
    <row r="2412" spans="1:30">
      <c r="A2412" t="s">
        <v>10666</v>
      </c>
      <c r="B2412" t="s">
        <v>10666</v>
      </c>
      <c r="C2412" s="3">
        <v>14.238077</v>
      </c>
      <c r="D2412" s="3">
        <v>476</v>
      </c>
      <c r="E2412" s="3">
        <v>28.682037</v>
      </c>
      <c r="F2412" s="3">
        <v>848</v>
      </c>
      <c r="G2412" s="3">
        <v>11.032026</v>
      </c>
      <c r="H2412" s="3">
        <v>395</v>
      </c>
      <c r="I2412" s="3">
        <v>2.561222</v>
      </c>
      <c r="J2412" s="3">
        <v>93</v>
      </c>
      <c r="K2412" s="3">
        <v>1.32181</v>
      </c>
      <c r="L2412" s="3">
        <v>52</v>
      </c>
      <c r="M2412" s="3">
        <v>4.760216</v>
      </c>
      <c r="N2412">
        <v>166</v>
      </c>
      <c r="O2412" s="16">
        <v>2.96032950201987e-5</v>
      </c>
      <c r="P2412">
        <v>-3.26869500077574</v>
      </c>
      <c r="Q2412" t="s">
        <v>131</v>
      </c>
      <c r="R2412" t="s">
        <v>218</v>
      </c>
      <c r="S2412" t="s">
        <v>219</v>
      </c>
      <c r="T2412" t="s">
        <v>10667</v>
      </c>
      <c r="U2412" t="s">
        <v>10668</v>
      </c>
      <c r="V2412" t="s">
        <v>2156</v>
      </c>
      <c r="W2412" t="s">
        <v>218</v>
      </c>
      <c r="X2412" t="s">
        <v>219</v>
      </c>
      <c r="Y2412" t="s">
        <v>840</v>
      </c>
      <c r="Z2412" t="s">
        <v>10669</v>
      </c>
      <c r="AA2412" t="s">
        <v>164</v>
      </c>
      <c r="AB2412" t="s">
        <v>165</v>
      </c>
      <c r="AC2412" t="s">
        <v>10670</v>
      </c>
      <c r="AD2412" t="s">
        <v>10671</v>
      </c>
    </row>
    <row r="2413" spans="1:30">
      <c r="A2413" t="s">
        <v>10672</v>
      </c>
      <c r="B2413" t="s">
        <v>10672</v>
      </c>
      <c r="C2413" s="3">
        <v>0.678351</v>
      </c>
      <c r="D2413" s="3">
        <v>35</v>
      </c>
      <c r="E2413" s="3">
        <v>0.044959</v>
      </c>
      <c r="F2413" s="3">
        <v>3</v>
      </c>
      <c r="G2413" s="3">
        <v>0.188507</v>
      </c>
      <c r="H2413" s="3">
        <v>11</v>
      </c>
      <c r="I2413" s="3">
        <v>6.027396</v>
      </c>
      <c r="J2413" s="3">
        <v>330</v>
      </c>
      <c r="K2413" s="3">
        <v>28.146763</v>
      </c>
      <c r="L2413" s="3">
        <v>1642</v>
      </c>
      <c r="M2413" s="3">
        <v>1.866405</v>
      </c>
      <c r="N2413">
        <v>99</v>
      </c>
      <c r="O2413" s="16">
        <v>2.29891525968497e-5</v>
      </c>
      <c r="P2413">
        <v>4.21389089647492</v>
      </c>
      <c r="Q2413" t="s">
        <v>157</v>
      </c>
      <c r="R2413" t="s">
        <v>241</v>
      </c>
      <c r="S2413" t="s">
        <v>242</v>
      </c>
      <c r="T2413" t="s">
        <v>635</v>
      </c>
      <c r="U2413" t="s">
        <v>10673</v>
      </c>
      <c r="V2413" t="s">
        <v>136</v>
      </c>
      <c r="W2413" t="s">
        <v>254</v>
      </c>
      <c r="X2413" t="s">
        <v>255</v>
      </c>
      <c r="Y2413" t="s">
        <v>1763</v>
      </c>
      <c r="Z2413" t="s">
        <v>10674</v>
      </c>
      <c r="AA2413" t="s">
        <v>248</v>
      </c>
      <c r="AB2413" t="s">
        <v>242</v>
      </c>
      <c r="AC2413" t="s">
        <v>10675</v>
      </c>
      <c r="AD2413" t="s">
        <v>640</v>
      </c>
    </row>
    <row r="2414" spans="1:30">
      <c r="A2414" t="s">
        <v>10676</v>
      </c>
      <c r="B2414" t="s">
        <v>10676</v>
      </c>
      <c r="C2414" s="3">
        <v>3.382946</v>
      </c>
      <c r="D2414" s="3">
        <v>101</v>
      </c>
      <c r="E2414" s="3">
        <v>3.607121</v>
      </c>
      <c r="F2414" s="3">
        <v>96</v>
      </c>
      <c r="G2414" s="3">
        <v>3.898022</v>
      </c>
      <c r="H2414" s="3">
        <v>125</v>
      </c>
      <c r="I2414" s="3">
        <v>0.24685</v>
      </c>
      <c r="J2414" s="3">
        <v>8</v>
      </c>
      <c r="K2414" s="3">
        <v>0</v>
      </c>
      <c r="L2414" s="3">
        <v>0</v>
      </c>
      <c r="M2414" s="3">
        <v>0.688914</v>
      </c>
      <c r="N2414">
        <v>22</v>
      </c>
      <c r="O2414">
        <v>0.000429942443623143</v>
      </c>
      <c r="P2414">
        <v>-3.67496421528176</v>
      </c>
      <c r="Q2414" t="s">
        <v>131</v>
      </c>
      <c r="R2414" t="s">
        <v>241</v>
      </c>
      <c r="S2414" t="s">
        <v>242</v>
      </c>
      <c r="T2414" t="s">
        <v>6504</v>
      </c>
      <c r="U2414" t="s">
        <v>10677</v>
      </c>
      <c r="V2414" t="s">
        <v>329</v>
      </c>
      <c r="W2414" t="s">
        <v>241</v>
      </c>
      <c r="X2414" t="s">
        <v>242</v>
      </c>
      <c r="Y2414" t="s">
        <v>6506</v>
      </c>
      <c r="Z2414" t="s">
        <v>6507</v>
      </c>
      <c r="AA2414" t="s">
        <v>248</v>
      </c>
      <c r="AB2414" t="s">
        <v>242</v>
      </c>
      <c r="AC2414" t="s">
        <v>6508</v>
      </c>
      <c r="AD2414" t="s">
        <v>6509</v>
      </c>
    </row>
    <row r="2415" spans="1:30">
      <c r="A2415" t="s">
        <v>10678</v>
      </c>
      <c r="B2415" t="s">
        <v>10678</v>
      </c>
      <c r="C2415" s="3">
        <v>7.248394</v>
      </c>
      <c r="D2415" s="3">
        <v>306</v>
      </c>
      <c r="E2415" s="3">
        <v>69.741066</v>
      </c>
      <c r="F2415" s="3">
        <v>2604</v>
      </c>
      <c r="G2415" s="3">
        <v>11.299723</v>
      </c>
      <c r="H2415" s="3">
        <v>511</v>
      </c>
      <c r="I2415" s="3">
        <v>0.466447</v>
      </c>
      <c r="J2415" s="3">
        <v>22</v>
      </c>
      <c r="K2415" s="3">
        <v>1.289533</v>
      </c>
      <c r="L2415" s="3">
        <v>63</v>
      </c>
      <c r="M2415" s="3">
        <v>1.531814</v>
      </c>
      <c r="N2415">
        <v>68</v>
      </c>
      <c r="O2415" s="16">
        <v>2.46670591247619e-7</v>
      </c>
      <c r="P2415">
        <v>-5.08595908397262</v>
      </c>
      <c r="Q2415" t="s">
        <v>131</v>
      </c>
      <c r="R2415" t="s">
        <v>283</v>
      </c>
      <c r="S2415" t="s">
        <v>284</v>
      </c>
      <c r="T2415" t="s">
        <v>3342</v>
      </c>
      <c r="U2415" t="s">
        <v>10679</v>
      </c>
      <c r="V2415" t="s">
        <v>3398</v>
      </c>
      <c r="W2415" t="s">
        <v>371</v>
      </c>
      <c r="X2415" t="s">
        <v>293</v>
      </c>
      <c r="Y2415" t="s">
        <v>290</v>
      </c>
      <c r="Z2415" t="s">
        <v>3399</v>
      </c>
      <c r="AA2415" t="s">
        <v>292</v>
      </c>
      <c r="AB2415" t="s">
        <v>293</v>
      </c>
      <c r="AC2415" t="s">
        <v>3400</v>
      </c>
      <c r="AD2415" t="s">
        <v>2532</v>
      </c>
    </row>
    <row r="2416" spans="1:30">
      <c r="A2416" t="s">
        <v>10680</v>
      </c>
      <c r="B2416" t="s">
        <v>136</v>
      </c>
      <c r="C2416" s="3">
        <v>0.489901</v>
      </c>
      <c r="D2416" s="3">
        <v>40</v>
      </c>
      <c r="E2416" s="3">
        <v>0.041513</v>
      </c>
      <c r="F2416" s="3">
        <v>4</v>
      </c>
      <c r="G2416" s="3">
        <v>0.726264</v>
      </c>
      <c r="H2416" s="3">
        <v>64</v>
      </c>
      <c r="I2416" s="3">
        <v>3.198044</v>
      </c>
      <c r="J2416" s="3">
        <v>283</v>
      </c>
      <c r="K2416" s="3">
        <v>2.519289</v>
      </c>
      <c r="L2416" s="3">
        <v>239</v>
      </c>
      <c r="M2416" s="3">
        <v>2.14008</v>
      </c>
      <c r="N2416">
        <v>183</v>
      </c>
      <c r="O2416">
        <v>0.00825207284441707</v>
      </c>
      <c r="P2416">
        <v>2.00958606513508</v>
      </c>
      <c r="Q2416" t="s">
        <v>157</v>
      </c>
      <c r="R2416" t="s">
        <v>136</v>
      </c>
      <c r="S2416" t="s">
        <v>136</v>
      </c>
      <c r="T2416" t="s">
        <v>8165</v>
      </c>
      <c r="U2416" t="s">
        <v>10681</v>
      </c>
      <c r="V2416" t="s">
        <v>136</v>
      </c>
      <c r="W2416" t="s">
        <v>254</v>
      </c>
      <c r="X2416" t="s">
        <v>255</v>
      </c>
      <c r="Y2416" t="s">
        <v>1815</v>
      </c>
      <c r="Z2416" t="s">
        <v>10682</v>
      </c>
      <c r="AA2416" t="s">
        <v>164</v>
      </c>
      <c r="AB2416" t="s">
        <v>165</v>
      </c>
      <c r="AC2416" t="s">
        <v>10683</v>
      </c>
      <c r="AD2416" t="s">
        <v>8169</v>
      </c>
    </row>
    <row r="2417" spans="1:30">
      <c r="A2417" t="s">
        <v>10684</v>
      </c>
      <c r="B2417" t="s">
        <v>10684</v>
      </c>
      <c r="C2417" s="3">
        <v>0.658144</v>
      </c>
      <c r="D2417" s="3">
        <v>52</v>
      </c>
      <c r="E2417" s="3">
        <v>0.20232</v>
      </c>
      <c r="F2417" s="3">
        <v>14</v>
      </c>
      <c r="G2417" s="3">
        <v>0.366098</v>
      </c>
      <c r="H2417" s="3">
        <v>31</v>
      </c>
      <c r="I2417" s="3">
        <v>10.400333</v>
      </c>
      <c r="J2417" s="3">
        <v>879</v>
      </c>
      <c r="K2417" s="3">
        <v>1.565352</v>
      </c>
      <c r="L2417" s="3">
        <v>142</v>
      </c>
      <c r="M2417" s="3">
        <v>0.914909</v>
      </c>
      <c r="N2417">
        <v>75</v>
      </c>
      <c r="O2417">
        <v>0.00762587163597434</v>
      </c>
      <c r="P2417">
        <v>2.48650429536376</v>
      </c>
      <c r="Q2417" t="s">
        <v>157</v>
      </c>
      <c r="R2417" t="s">
        <v>190</v>
      </c>
      <c r="S2417" t="s">
        <v>191</v>
      </c>
      <c r="T2417" t="s">
        <v>10685</v>
      </c>
      <c r="U2417" t="s">
        <v>10686</v>
      </c>
      <c r="V2417" t="s">
        <v>329</v>
      </c>
      <c r="W2417" t="s">
        <v>136</v>
      </c>
      <c r="X2417" t="s">
        <v>136</v>
      </c>
      <c r="Y2417" t="s">
        <v>181</v>
      </c>
      <c r="Z2417" t="s">
        <v>10687</v>
      </c>
      <c r="AA2417" t="s">
        <v>83</v>
      </c>
      <c r="AB2417" t="s">
        <v>191</v>
      </c>
      <c r="AC2417" t="s">
        <v>10688</v>
      </c>
      <c r="AD2417" t="s">
        <v>195</v>
      </c>
    </row>
    <row r="2418" spans="1:30">
      <c r="A2418" t="s">
        <v>10689</v>
      </c>
      <c r="B2418" t="s">
        <v>10689</v>
      </c>
      <c r="C2418" s="3">
        <v>54.409325</v>
      </c>
      <c r="D2418" s="3">
        <v>882</v>
      </c>
      <c r="E2418" s="3">
        <v>72.243126</v>
      </c>
      <c r="F2418" s="3">
        <v>1037</v>
      </c>
      <c r="G2418" s="3">
        <v>29.460556</v>
      </c>
      <c r="H2418" s="3">
        <v>512</v>
      </c>
      <c r="I2418" s="3">
        <v>13.968478</v>
      </c>
      <c r="J2418" s="3">
        <v>246</v>
      </c>
      <c r="K2418" s="3">
        <v>7.19267</v>
      </c>
      <c r="L2418" s="3">
        <v>135</v>
      </c>
      <c r="M2418" s="3">
        <v>16.204857</v>
      </c>
      <c r="N2418">
        <v>275</v>
      </c>
      <c r="O2418" s="16">
        <v>5.54574085057145e-5</v>
      </c>
      <c r="P2418">
        <v>-2.74131492069885</v>
      </c>
      <c r="Q2418" t="s">
        <v>131</v>
      </c>
      <c r="R2418" t="s">
        <v>136</v>
      </c>
      <c r="S2418" t="s">
        <v>136</v>
      </c>
      <c r="T2418" t="s">
        <v>168</v>
      </c>
      <c r="U2418" t="s">
        <v>10690</v>
      </c>
      <c r="V2418" t="s">
        <v>1246</v>
      </c>
      <c r="W2418" t="s">
        <v>136</v>
      </c>
      <c r="X2418" t="s">
        <v>136</v>
      </c>
      <c r="Y2418" t="s">
        <v>10691</v>
      </c>
      <c r="Z2418" t="s">
        <v>136</v>
      </c>
      <c r="AA2418" t="s">
        <v>174</v>
      </c>
      <c r="AB2418" t="s">
        <v>171</v>
      </c>
      <c r="AC2418" t="s">
        <v>10692</v>
      </c>
      <c r="AD2418" t="s">
        <v>176</v>
      </c>
    </row>
    <row r="2419" spans="1:30">
      <c r="A2419" t="s">
        <v>10693</v>
      </c>
      <c r="B2419" t="s">
        <v>136</v>
      </c>
      <c r="C2419" s="3">
        <v>6.499169</v>
      </c>
      <c r="D2419" s="3">
        <v>180</v>
      </c>
      <c r="E2419" s="3">
        <v>13.527857</v>
      </c>
      <c r="F2419" s="3">
        <v>332</v>
      </c>
      <c r="G2419" s="3">
        <v>13.551239</v>
      </c>
      <c r="H2419" s="3">
        <v>402</v>
      </c>
      <c r="I2419" s="3">
        <v>1.054423</v>
      </c>
      <c r="J2419" s="3">
        <v>32</v>
      </c>
      <c r="K2419" s="3">
        <v>0.997639</v>
      </c>
      <c r="L2419" s="3">
        <v>32</v>
      </c>
      <c r="M2419" s="3">
        <v>1.333103</v>
      </c>
      <c r="N2419">
        <v>39</v>
      </c>
      <c r="O2419" s="16">
        <v>4.62327988716747e-10</v>
      </c>
      <c r="P2419">
        <v>-3.89942479806024</v>
      </c>
      <c r="Q2419" t="s">
        <v>131</v>
      </c>
      <c r="R2419" t="s">
        <v>136</v>
      </c>
      <c r="S2419" t="s">
        <v>136</v>
      </c>
      <c r="T2419" t="s">
        <v>136</v>
      </c>
      <c r="U2419" t="s">
        <v>136</v>
      </c>
      <c r="V2419" t="s">
        <v>136</v>
      </c>
      <c r="W2419" t="s">
        <v>136</v>
      </c>
      <c r="X2419" t="s">
        <v>136</v>
      </c>
      <c r="Y2419" t="s">
        <v>136</v>
      </c>
      <c r="Z2419" t="s">
        <v>136</v>
      </c>
      <c r="AA2419" t="s">
        <v>136</v>
      </c>
      <c r="AB2419" t="s">
        <v>136</v>
      </c>
      <c r="AC2419" t="s">
        <v>10694</v>
      </c>
      <c r="AD2419" t="s">
        <v>136</v>
      </c>
    </row>
    <row r="2420" spans="1:30">
      <c r="A2420" t="s">
        <v>10695</v>
      </c>
      <c r="B2420" t="s">
        <v>10695</v>
      </c>
      <c r="C2420" s="3">
        <v>1.437724</v>
      </c>
      <c r="D2420" s="3">
        <v>61</v>
      </c>
      <c r="E2420" s="3">
        <v>1.058482</v>
      </c>
      <c r="F2420" s="3">
        <v>40</v>
      </c>
      <c r="G2420" s="3">
        <v>0.922874</v>
      </c>
      <c r="H2420" s="3">
        <v>42</v>
      </c>
      <c r="I2420" s="3">
        <v>9.583479</v>
      </c>
      <c r="J2420" s="3">
        <v>441</v>
      </c>
      <c r="K2420" s="3">
        <v>4.104515</v>
      </c>
      <c r="L2420" s="3">
        <v>202</v>
      </c>
      <c r="M2420" s="3">
        <v>12.323798</v>
      </c>
      <c r="N2420">
        <v>546</v>
      </c>
      <c r="O2420">
        <v>0.000631127920198159</v>
      </c>
      <c r="P2420">
        <v>2.1485866167704</v>
      </c>
      <c r="Q2420" t="s">
        <v>157</v>
      </c>
      <c r="R2420" t="s">
        <v>136</v>
      </c>
      <c r="S2420" t="s">
        <v>136</v>
      </c>
      <c r="T2420" t="s">
        <v>168</v>
      </c>
      <c r="U2420" t="s">
        <v>136</v>
      </c>
      <c r="V2420" t="s">
        <v>136</v>
      </c>
      <c r="W2420" t="s">
        <v>136</v>
      </c>
      <c r="X2420" t="s">
        <v>136</v>
      </c>
      <c r="Y2420" t="s">
        <v>10696</v>
      </c>
      <c r="Z2420" t="s">
        <v>136</v>
      </c>
      <c r="AA2420" t="s">
        <v>164</v>
      </c>
      <c r="AB2420" t="s">
        <v>165</v>
      </c>
      <c r="AC2420" t="s">
        <v>10697</v>
      </c>
      <c r="AD2420" t="s">
        <v>176</v>
      </c>
    </row>
    <row r="2421" spans="1:30">
      <c r="A2421" t="s">
        <v>10698</v>
      </c>
      <c r="B2421" t="s">
        <v>10698</v>
      </c>
      <c r="C2421" s="3">
        <v>0.168523</v>
      </c>
      <c r="D2421" s="3">
        <v>8</v>
      </c>
      <c r="E2421" s="3">
        <v>0.160728</v>
      </c>
      <c r="F2421" s="3">
        <v>7</v>
      </c>
      <c r="G2421" s="3">
        <v>0.156911</v>
      </c>
      <c r="H2421" s="3">
        <v>8</v>
      </c>
      <c r="I2421" s="3">
        <v>1.049939</v>
      </c>
      <c r="J2421" s="3">
        <v>54</v>
      </c>
      <c r="K2421" s="3">
        <v>6.712358</v>
      </c>
      <c r="L2421" s="3">
        <v>365</v>
      </c>
      <c r="M2421" s="3">
        <v>0.699907</v>
      </c>
      <c r="N2421">
        <v>35</v>
      </c>
      <c r="O2421">
        <v>0.00271263240732561</v>
      </c>
      <c r="P2421">
        <v>3.01856825212956</v>
      </c>
      <c r="Q2421" t="s">
        <v>157</v>
      </c>
      <c r="R2421" t="s">
        <v>241</v>
      </c>
      <c r="S2421" t="s">
        <v>242</v>
      </c>
      <c r="T2421" t="s">
        <v>10699</v>
      </c>
      <c r="U2421" t="s">
        <v>10700</v>
      </c>
      <c r="V2421" t="s">
        <v>1260</v>
      </c>
      <c r="W2421" t="s">
        <v>371</v>
      </c>
      <c r="X2421" t="s">
        <v>293</v>
      </c>
      <c r="Y2421" t="s">
        <v>4626</v>
      </c>
      <c r="Z2421" t="s">
        <v>10701</v>
      </c>
      <c r="AA2421" t="s">
        <v>419</v>
      </c>
      <c r="AB2421" t="s">
        <v>413</v>
      </c>
      <c r="AC2421" t="s">
        <v>10702</v>
      </c>
      <c r="AD2421" t="s">
        <v>1972</v>
      </c>
    </row>
    <row r="2422" spans="1:30">
      <c r="A2422" t="s">
        <v>10703</v>
      </c>
      <c r="B2422" t="s">
        <v>10703</v>
      </c>
      <c r="C2422" s="3">
        <v>1.067141</v>
      </c>
      <c r="D2422" s="3">
        <v>21</v>
      </c>
      <c r="E2422" s="3">
        <v>0.077857</v>
      </c>
      <c r="F2422" s="3">
        <v>2</v>
      </c>
      <c r="G2422" s="3">
        <v>1.403103</v>
      </c>
      <c r="H2422" s="3">
        <v>30</v>
      </c>
      <c r="I2422" s="3">
        <v>18.417448</v>
      </c>
      <c r="J2422" s="3">
        <v>392</v>
      </c>
      <c r="K2422" s="3">
        <v>124.76989</v>
      </c>
      <c r="L2422" s="3">
        <v>2836</v>
      </c>
      <c r="M2422" s="3">
        <v>2.678602</v>
      </c>
      <c r="N2422">
        <v>55</v>
      </c>
      <c r="O2422" s="16">
        <v>3.70090333269353e-5</v>
      </c>
      <c r="P2422">
        <v>4.5434487652903</v>
      </c>
      <c r="Q2422" t="s">
        <v>157</v>
      </c>
      <c r="R2422" t="s">
        <v>136</v>
      </c>
      <c r="S2422" t="s">
        <v>136</v>
      </c>
      <c r="T2422" t="s">
        <v>10704</v>
      </c>
      <c r="U2422" t="s">
        <v>136</v>
      </c>
      <c r="V2422" t="s">
        <v>136</v>
      </c>
      <c r="W2422" t="s">
        <v>136</v>
      </c>
      <c r="X2422" t="s">
        <v>136</v>
      </c>
      <c r="Y2422" t="s">
        <v>4764</v>
      </c>
      <c r="Z2422" t="s">
        <v>9120</v>
      </c>
      <c r="AA2422" t="s">
        <v>164</v>
      </c>
      <c r="AB2422" t="s">
        <v>165</v>
      </c>
      <c r="AC2422" t="s">
        <v>10705</v>
      </c>
      <c r="AD2422" t="s">
        <v>10706</v>
      </c>
    </row>
    <row r="2423" spans="1:30">
      <c r="A2423" t="s">
        <v>10707</v>
      </c>
      <c r="B2423" t="s">
        <v>10707</v>
      </c>
      <c r="C2423" s="3">
        <v>1.235802</v>
      </c>
      <c r="D2423" s="3">
        <v>69</v>
      </c>
      <c r="E2423" s="3">
        <v>2.561351</v>
      </c>
      <c r="F2423" s="3">
        <v>126</v>
      </c>
      <c r="G2423" s="3">
        <v>1.346929</v>
      </c>
      <c r="H2423" s="3">
        <v>80</v>
      </c>
      <c r="I2423" s="3">
        <v>0.026157</v>
      </c>
      <c r="J2423" s="3">
        <v>2</v>
      </c>
      <c r="K2423" s="3">
        <v>0</v>
      </c>
      <c r="L2423" s="3">
        <v>0</v>
      </c>
      <c r="M2423" s="3">
        <v>0.425127</v>
      </c>
      <c r="N2423">
        <v>25</v>
      </c>
      <c r="O2423">
        <v>0.00423966560998698</v>
      </c>
      <c r="P2423">
        <v>-3.48941842300812</v>
      </c>
      <c r="Q2423" t="s">
        <v>131</v>
      </c>
      <c r="R2423" t="s">
        <v>136</v>
      </c>
      <c r="S2423" t="s">
        <v>136</v>
      </c>
      <c r="T2423" t="s">
        <v>1679</v>
      </c>
      <c r="U2423" t="s">
        <v>10708</v>
      </c>
      <c r="V2423" t="s">
        <v>1681</v>
      </c>
      <c r="W2423" t="s">
        <v>254</v>
      </c>
      <c r="X2423" t="s">
        <v>255</v>
      </c>
      <c r="Y2423" t="s">
        <v>1682</v>
      </c>
      <c r="Z2423" t="s">
        <v>1683</v>
      </c>
      <c r="AA2423" t="s">
        <v>164</v>
      </c>
      <c r="AB2423" t="s">
        <v>165</v>
      </c>
      <c r="AC2423" t="s">
        <v>1684</v>
      </c>
      <c r="AD2423" t="s">
        <v>1155</v>
      </c>
    </row>
    <row r="2424" spans="1:30">
      <c r="A2424" t="s">
        <v>10709</v>
      </c>
      <c r="B2424" t="s">
        <v>10709</v>
      </c>
      <c r="C2424" s="3">
        <v>0</v>
      </c>
      <c r="D2424" s="3">
        <v>0</v>
      </c>
      <c r="E2424" s="3">
        <v>0.075176</v>
      </c>
      <c r="F2424" s="3">
        <v>4</v>
      </c>
      <c r="G2424" s="3">
        <v>0.095263</v>
      </c>
      <c r="H2424" s="3">
        <v>6</v>
      </c>
      <c r="I2424" s="3">
        <v>3.890978</v>
      </c>
      <c r="J2424" s="3">
        <v>244</v>
      </c>
      <c r="K2424" s="3">
        <v>2.823278</v>
      </c>
      <c r="L2424" s="3">
        <v>189</v>
      </c>
      <c r="M2424" s="3">
        <v>0.647187</v>
      </c>
      <c r="N2424">
        <v>40</v>
      </c>
      <c r="O2424">
        <v>0.000112723202130368</v>
      </c>
      <c r="P2424">
        <v>3.98651361995398</v>
      </c>
      <c r="Q2424" t="s">
        <v>157</v>
      </c>
      <c r="R2424" t="s">
        <v>136</v>
      </c>
      <c r="S2424" t="s">
        <v>136</v>
      </c>
      <c r="T2424" t="s">
        <v>1799</v>
      </c>
      <c r="U2424" t="s">
        <v>10710</v>
      </c>
      <c r="V2424" t="s">
        <v>136</v>
      </c>
      <c r="W2424" t="s">
        <v>10711</v>
      </c>
      <c r="X2424" t="s">
        <v>10712</v>
      </c>
      <c r="Y2424" t="s">
        <v>10713</v>
      </c>
      <c r="Z2424" t="s">
        <v>10714</v>
      </c>
      <c r="AA2424" t="s">
        <v>164</v>
      </c>
      <c r="AB2424" t="s">
        <v>165</v>
      </c>
      <c r="AC2424" t="s">
        <v>10715</v>
      </c>
      <c r="AD2424" t="s">
        <v>1155</v>
      </c>
    </row>
    <row r="2425" spans="1:30">
      <c r="A2425" t="s">
        <v>10716</v>
      </c>
      <c r="B2425" t="s">
        <v>136</v>
      </c>
      <c r="C2425" s="3">
        <v>0</v>
      </c>
      <c r="D2425" s="3">
        <v>0</v>
      </c>
      <c r="E2425" s="3">
        <v>0</v>
      </c>
      <c r="F2425" s="3">
        <v>0</v>
      </c>
      <c r="G2425" s="3">
        <v>0</v>
      </c>
      <c r="H2425" s="3">
        <v>0</v>
      </c>
      <c r="I2425" s="3">
        <v>3.36812</v>
      </c>
      <c r="J2425" s="3">
        <v>53</v>
      </c>
      <c r="K2425" s="3">
        <v>3.824725</v>
      </c>
      <c r="L2425" s="3">
        <v>65</v>
      </c>
      <c r="M2425" s="3">
        <v>2.146624</v>
      </c>
      <c r="N2425">
        <v>33</v>
      </c>
      <c r="O2425" s="16">
        <v>9.21475344174311e-6</v>
      </c>
      <c r="P2425">
        <v>5.74916626809301</v>
      </c>
      <c r="Q2425" t="s">
        <v>157</v>
      </c>
      <c r="R2425" t="s">
        <v>136</v>
      </c>
      <c r="S2425" t="s">
        <v>136</v>
      </c>
      <c r="T2425" t="s">
        <v>136</v>
      </c>
      <c r="U2425" t="s">
        <v>136</v>
      </c>
      <c r="V2425" t="s">
        <v>136</v>
      </c>
      <c r="W2425" t="s">
        <v>136</v>
      </c>
      <c r="X2425" t="s">
        <v>136</v>
      </c>
      <c r="Y2425" t="s">
        <v>136</v>
      </c>
      <c r="Z2425" t="s">
        <v>136</v>
      </c>
      <c r="AA2425" t="s">
        <v>136</v>
      </c>
      <c r="AB2425" t="s">
        <v>136</v>
      </c>
      <c r="AC2425" t="s">
        <v>136</v>
      </c>
      <c r="AD2425" t="s">
        <v>136</v>
      </c>
    </row>
    <row r="2426" spans="1:30">
      <c r="A2426" t="s">
        <v>10717</v>
      </c>
      <c r="B2426" t="s">
        <v>136</v>
      </c>
      <c r="C2426" s="3">
        <v>0.060535</v>
      </c>
      <c r="D2426" s="3">
        <v>4</v>
      </c>
      <c r="E2426" s="3">
        <v>0.055644</v>
      </c>
      <c r="F2426" s="3">
        <v>3</v>
      </c>
      <c r="G2426" s="3">
        <v>0.019671</v>
      </c>
      <c r="H2426" s="3">
        <v>2</v>
      </c>
      <c r="I2426" s="3">
        <v>2.057457</v>
      </c>
      <c r="J2426" s="3">
        <v>115</v>
      </c>
      <c r="K2426" s="3">
        <v>1.866199</v>
      </c>
      <c r="L2426" s="3">
        <v>114</v>
      </c>
      <c r="M2426" s="3">
        <v>1.221847</v>
      </c>
      <c r="N2426">
        <v>61</v>
      </c>
      <c r="O2426" s="16">
        <v>8.64408122643566e-7</v>
      </c>
      <c r="P2426">
        <v>3.86684201255473</v>
      </c>
      <c r="Q2426" t="s">
        <v>157</v>
      </c>
      <c r="R2426" t="s">
        <v>2797</v>
      </c>
      <c r="S2426" t="s">
        <v>2798</v>
      </c>
      <c r="T2426" t="s">
        <v>10718</v>
      </c>
      <c r="U2426" t="s">
        <v>10719</v>
      </c>
      <c r="V2426" t="s">
        <v>590</v>
      </c>
      <c r="W2426" t="s">
        <v>190</v>
      </c>
      <c r="X2426" t="s">
        <v>191</v>
      </c>
      <c r="Y2426" t="s">
        <v>5170</v>
      </c>
      <c r="Z2426" t="s">
        <v>10720</v>
      </c>
      <c r="AA2426" t="s">
        <v>83</v>
      </c>
      <c r="AB2426" t="s">
        <v>191</v>
      </c>
      <c r="AC2426" t="s">
        <v>10721</v>
      </c>
      <c r="AD2426" t="s">
        <v>10722</v>
      </c>
    </row>
    <row r="2427" spans="1:30">
      <c r="A2427" t="s">
        <v>10723</v>
      </c>
      <c r="B2427" t="s">
        <v>10723</v>
      </c>
      <c r="C2427" s="3">
        <v>0.254928</v>
      </c>
      <c r="D2427" s="3">
        <v>17</v>
      </c>
      <c r="E2427" s="3">
        <v>0</v>
      </c>
      <c r="F2427" s="3">
        <v>0</v>
      </c>
      <c r="G2427" s="3">
        <v>0.553083</v>
      </c>
      <c r="H2427" s="3">
        <v>40</v>
      </c>
      <c r="I2427" s="3">
        <v>5.647651</v>
      </c>
      <c r="J2427" s="3">
        <v>404</v>
      </c>
      <c r="K2427" s="3">
        <v>7.142039</v>
      </c>
      <c r="L2427" s="3">
        <v>545</v>
      </c>
      <c r="M2427" s="3">
        <v>3.270739</v>
      </c>
      <c r="N2427">
        <v>225</v>
      </c>
      <c r="O2427">
        <v>0.000261373596219474</v>
      </c>
      <c r="P2427">
        <v>3.44039777703138</v>
      </c>
      <c r="Q2427" t="s">
        <v>157</v>
      </c>
      <c r="R2427" t="s">
        <v>136</v>
      </c>
      <c r="S2427" t="s">
        <v>136</v>
      </c>
      <c r="T2427" t="s">
        <v>10724</v>
      </c>
      <c r="U2427" t="s">
        <v>10725</v>
      </c>
      <c r="V2427" t="s">
        <v>136</v>
      </c>
      <c r="W2427" t="s">
        <v>3789</v>
      </c>
      <c r="X2427" t="s">
        <v>3790</v>
      </c>
      <c r="Y2427" t="s">
        <v>10726</v>
      </c>
      <c r="Z2427" t="s">
        <v>136</v>
      </c>
      <c r="AA2427" t="s">
        <v>5145</v>
      </c>
      <c r="AB2427" t="s">
        <v>3790</v>
      </c>
      <c r="AC2427" t="s">
        <v>10727</v>
      </c>
      <c r="AD2427" t="s">
        <v>10728</v>
      </c>
    </row>
    <row r="2428" spans="1:30">
      <c r="A2428" t="s">
        <v>10729</v>
      </c>
      <c r="B2428" t="s">
        <v>136</v>
      </c>
      <c r="C2428" s="3">
        <v>0.637661</v>
      </c>
      <c r="D2428" s="3">
        <v>25</v>
      </c>
      <c r="E2428" s="3">
        <v>0.286395</v>
      </c>
      <c r="F2428" s="3">
        <v>10</v>
      </c>
      <c r="G2428" s="3">
        <v>0.228643</v>
      </c>
      <c r="H2428" s="3">
        <v>10</v>
      </c>
      <c r="I2428" s="3">
        <v>5.595194</v>
      </c>
      <c r="J2428" s="3">
        <v>214</v>
      </c>
      <c r="K2428" s="3">
        <v>5.517891</v>
      </c>
      <c r="L2428" s="3">
        <v>241</v>
      </c>
      <c r="M2428" s="3">
        <v>2.567641</v>
      </c>
      <c r="N2428">
        <v>81</v>
      </c>
      <c r="O2428">
        <v>0.000180538772623073</v>
      </c>
      <c r="P2428">
        <v>2.62462193996511</v>
      </c>
      <c r="Q2428" t="s">
        <v>157</v>
      </c>
      <c r="R2428" t="s">
        <v>241</v>
      </c>
      <c r="S2428" t="s">
        <v>242</v>
      </c>
      <c r="T2428" t="s">
        <v>8165</v>
      </c>
      <c r="U2428" t="s">
        <v>136</v>
      </c>
      <c r="V2428" t="s">
        <v>136</v>
      </c>
      <c r="W2428" t="s">
        <v>241</v>
      </c>
      <c r="X2428" t="s">
        <v>242</v>
      </c>
      <c r="Y2428" t="s">
        <v>6997</v>
      </c>
      <c r="Z2428" t="s">
        <v>136</v>
      </c>
      <c r="AA2428" t="s">
        <v>248</v>
      </c>
      <c r="AB2428" t="s">
        <v>242</v>
      </c>
      <c r="AC2428" t="s">
        <v>10730</v>
      </c>
      <c r="AD2428" t="s">
        <v>8169</v>
      </c>
    </row>
    <row r="2429" spans="1:30">
      <c r="A2429" t="s">
        <v>10731</v>
      </c>
      <c r="B2429" t="s">
        <v>136</v>
      </c>
      <c r="C2429" s="3">
        <v>2.817301</v>
      </c>
      <c r="D2429" s="3">
        <v>164</v>
      </c>
      <c r="E2429" s="3">
        <v>1.487317</v>
      </c>
      <c r="F2429" s="3">
        <v>100</v>
      </c>
      <c r="G2429" s="3">
        <v>2.84736</v>
      </c>
      <c r="H2429" s="3">
        <v>208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>
        <v>0</v>
      </c>
      <c r="O2429" s="16">
        <v>6.55709007873957e-16</v>
      </c>
      <c r="P2429">
        <v>-8.6284582969059</v>
      </c>
      <c r="Q2429" t="s">
        <v>131</v>
      </c>
      <c r="R2429" t="s">
        <v>136</v>
      </c>
      <c r="S2429" t="s">
        <v>136</v>
      </c>
      <c r="T2429" t="s">
        <v>768</v>
      </c>
      <c r="U2429" t="s">
        <v>10732</v>
      </c>
      <c r="V2429" t="s">
        <v>136</v>
      </c>
      <c r="W2429" t="s">
        <v>136</v>
      </c>
      <c r="X2429" t="s">
        <v>136</v>
      </c>
      <c r="Y2429" t="s">
        <v>862</v>
      </c>
      <c r="Z2429" t="s">
        <v>136</v>
      </c>
      <c r="AA2429" t="s">
        <v>164</v>
      </c>
      <c r="AB2429" t="s">
        <v>165</v>
      </c>
      <c r="AC2429" t="s">
        <v>10733</v>
      </c>
      <c r="AD2429" t="s">
        <v>281</v>
      </c>
    </row>
    <row r="2430" spans="1:30">
      <c r="A2430" t="s">
        <v>10734</v>
      </c>
      <c r="B2430" t="s">
        <v>10734</v>
      </c>
      <c r="C2430" s="3">
        <v>0.204785</v>
      </c>
      <c r="D2430" s="3">
        <v>10</v>
      </c>
      <c r="E2430" s="3">
        <v>0</v>
      </c>
      <c r="F2430" s="3">
        <v>0</v>
      </c>
      <c r="G2430" s="3">
        <v>0.096391</v>
      </c>
      <c r="H2430" s="3">
        <v>6</v>
      </c>
      <c r="I2430" s="3">
        <v>1.876069</v>
      </c>
      <c r="J2430" s="3">
        <v>100</v>
      </c>
      <c r="K2430" s="3">
        <v>1.364858</v>
      </c>
      <c r="L2430" s="3">
        <v>78</v>
      </c>
      <c r="M2430" s="3">
        <v>0.855228</v>
      </c>
      <c r="N2430">
        <v>44</v>
      </c>
      <c r="O2430">
        <v>0.00173827706455832</v>
      </c>
      <c r="P2430">
        <v>2.8885569808653</v>
      </c>
      <c r="Q2430" t="s">
        <v>157</v>
      </c>
      <c r="R2430" t="s">
        <v>190</v>
      </c>
      <c r="S2430" t="s">
        <v>191</v>
      </c>
      <c r="T2430" t="s">
        <v>262</v>
      </c>
      <c r="U2430" t="s">
        <v>10735</v>
      </c>
      <c r="V2430" t="s">
        <v>136</v>
      </c>
      <c r="W2430" t="s">
        <v>254</v>
      </c>
      <c r="X2430" t="s">
        <v>255</v>
      </c>
      <c r="Y2430" t="s">
        <v>181</v>
      </c>
      <c r="Z2430" t="s">
        <v>10736</v>
      </c>
      <c r="AA2430" t="s">
        <v>83</v>
      </c>
      <c r="AB2430" t="s">
        <v>191</v>
      </c>
      <c r="AC2430" t="s">
        <v>10737</v>
      </c>
      <c r="AD2430" t="s">
        <v>195</v>
      </c>
    </row>
    <row r="2431" spans="1:30">
      <c r="A2431" t="s">
        <v>10738</v>
      </c>
      <c r="B2431" t="s">
        <v>10738</v>
      </c>
      <c r="C2431" s="3">
        <v>0.09999</v>
      </c>
      <c r="D2431" s="3">
        <v>8</v>
      </c>
      <c r="E2431" s="3">
        <v>0</v>
      </c>
      <c r="F2431" s="3">
        <v>0</v>
      </c>
      <c r="G2431" s="3">
        <v>0.559886</v>
      </c>
      <c r="H2431" s="3">
        <v>44</v>
      </c>
      <c r="I2431" s="3">
        <v>3.283948</v>
      </c>
      <c r="J2431" s="3">
        <v>261</v>
      </c>
      <c r="K2431" s="3">
        <v>4.912555</v>
      </c>
      <c r="L2431" s="3">
        <v>417</v>
      </c>
      <c r="M2431" s="3">
        <v>1.175406</v>
      </c>
      <c r="N2431">
        <v>90</v>
      </c>
      <c r="O2431">
        <v>0.00980109865843294</v>
      </c>
      <c r="P2431">
        <v>2.86946572917146</v>
      </c>
      <c r="Q2431" t="s">
        <v>157</v>
      </c>
      <c r="R2431" t="s">
        <v>136</v>
      </c>
      <c r="S2431" t="s">
        <v>136</v>
      </c>
      <c r="T2431" t="s">
        <v>10739</v>
      </c>
      <c r="U2431" t="s">
        <v>10740</v>
      </c>
      <c r="V2431" t="s">
        <v>1077</v>
      </c>
      <c r="W2431" t="s">
        <v>190</v>
      </c>
      <c r="X2431" t="s">
        <v>191</v>
      </c>
      <c r="Y2431" t="s">
        <v>1078</v>
      </c>
      <c r="Z2431" t="s">
        <v>9305</v>
      </c>
      <c r="AA2431" t="s">
        <v>83</v>
      </c>
      <c r="AB2431" t="s">
        <v>191</v>
      </c>
      <c r="AC2431" t="s">
        <v>10741</v>
      </c>
      <c r="AD2431" t="s">
        <v>10742</v>
      </c>
    </row>
    <row r="2432" spans="1:30">
      <c r="A2432" t="s">
        <v>10743</v>
      </c>
      <c r="B2432" t="s">
        <v>10743</v>
      </c>
      <c r="C2432" s="3">
        <v>22.475559</v>
      </c>
      <c r="D2432" s="3">
        <v>823</v>
      </c>
      <c r="E2432" s="3">
        <v>30.254105</v>
      </c>
      <c r="F2432" s="3">
        <v>981</v>
      </c>
      <c r="G2432" s="3">
        <v>34.767822</v>
      </c>
      <c r="H2432" s="3">
        <v>1365</v>
      </c>
      <c r="I2432" s="3">
        <v>7.834224</v>
      </c>
      <c r="J2432" s="3">
        <v>311</v>
      </c>
      <c r="K2432" s="3">
        <v>2.65385</v>
      </c>
      <c r="L2432" s="3">
        <v>113</v>
      </c>
      <c r="M2432" s="3">
        <v>10.41239</v>
      </c>
      <c r="N2432">
        <v>398</v>
      </c>
      <c r="O2432" s="16">
        <v>5.39763083847793e-5</v>
      </c>
      <c r="P2432">
        <v>-2.67146631108814</v>
      </c>
      <c r="Q2432" t="s">
        <v>131</v>
      </c>
      <c r="R2432" t="s">
        <v>136</v>
      </c>
      <c r="S2432" t="s">
        <v>136</v>
      </c>
      <c r="T2432" t="s">
        <v>10744</v>
      </c>
      <c r="U2432" t="s">
        <v>10745</v>
      </c>
      <c r="V2432" t="s">
        <v>136</v>
      </c>
      <c r="W2432" t="s">
        <v>254</v>
      </c>
      <c r="X2432" t="s">
        <v>255</v>
      </c>
      <c r="Y2432" t="s">
        <v>1626</v>
      </c>
      <c r="Z2432" t="s">
        <v>6235</v>
      </c>
      <c r="AA2432" t="s">
        <v>164</v>
      </c>
      <c r="AB2432" t="s">
        <v>165</v>
      </c>
      <c r="AC2432" t="s">
        <v>10746</v>
      </c>
      <c r="AD2432" t="s">
        <v>10747</v>
      </c>
    </row>
    <row r="2433" spans="1:30">
      <c r="A2433" t="s">
        <v>10748</v>
      </c>
      <c r="B2433" t="s">
        <v>10748</v>
      </c>
      <c r="C2433" s="3">
        <v>4.53593</v>
      </c>
      <c r="D2433" s="3">
        <v>131</v>
      </c>
      <c r="E2433" s="3">
        <v>1.091815</v>
      </c>
      <c r="F2433" s="3">
        <v>28</v>
      </c>
      <c r="G2433" s="3">
        <v>4.033353</v>
      </c>
      <c r="H2433" s="3">
        <v>125</v>
      </c>
      <c r="I2433" s="3">
        <v>26.857071</v>
      </c>
      <c r="J2433" s="3">
        <v>841</v>
      </c>
      <c r="K2433" s="3">
        <v>34.720741</v>
      </c>
      <c r="L2433" s="3">
        <v>1161</v>
      </c>
      <c r="M2433" s="3">
        <v>10.357544</v>
      </c>
      <c r="N2433">
        <v>313</v>
      </c>
      <c r="O2433">
        <v>0.000395510350776843</v>
      </c>
      <c r="P2433">
        <v>2.2658510849697</v>
      </c>
      <c r="Q2433" t="s">
        <v>157</v>
      </c>
      <c r="R2433" t="s">
        <v>136</v>
      </c>
      <c r="S2433" t="s">
        <v>136</v>
      </c>
      <c r="T2433" t="s">
        <v>2137</v>
      </c>
      <c r="U2433" t="s">
        <v>10749</v>
      </c>
      <c r="V2433" t="s">
        <v>1179</v>
      </c>
      <c r="W2433" t="s">
        <v>186</v>
      </c>
      <c r="X2433" t="s">
        <v>187</v>
      </c>
      <c r="Y2433" t="s">
        <v>2139</v>
      </c>
      <c r="Z2433" t="s">
        <v>2140</v>
      </c>
      <c r="AA2433" t="s">
        <v>209</v>
      </c>
      <c r="AB2433" t="s">
        <v>187</v>
      </c>
      <c r="AC2433" t="s">
        <v>2141</v>
      </c>
      <c r="AD2433" t="s">
        <v>2142</v>
      </c>
    </row>
    <row r="2434" spans="1:30">
      <c r="A2434" t="s">
        <v>10750</v>
      </c>
      <c r="B2434" t="s">
        <v>136</v>
      </c>
      <c r="C2434" s="3">
        <v>2.943567</v>
      </c>
      <c r="D2434" s="3">
        <v>94</v>
      </c>
      <c r="E2434" s="3">
        <v>2.36532</v>
      </c>
      <c r="F2434" s="3">
        <v>67</v>
      </c>
      <c r="G2434" s="3">
        <v>4.339729</v>
      </c>
      <c r="H2434" s="3">
        <v>148</v>
      </c>
      <c r="I2434" s="3">
        <v>0.482337</v>
      </c>
      <c r="J2434" s="3">
        <v>17</v>
      </c>
      <c r="K2434" s="3">
        <v>0.590253</v>
      </c>
      <c r="L2434" s="3">
        <v>22</v>
      </c>
      <c r="M2434" s="3">
        <v>0.596431</v>
      </c>
      <c r="N2434">
        <v>20</v>
      </c>
      <c r="O2434" s="16">
        <v>1.02453234933996e-8</v>
      </c>
      <c r="P2434">
        <v>-3.05468862552074</v>
      </c>
      <c r="Q2434" t="s">
        <v>131</v>
      </c>
      <c r="R2434" t="s">
        <v>136</v>
      </c>
      <c r="S2434" t="s">
        <v>136</v>
      </c>
      <c r="T2434" t="s">
        <v>136</v>
      </c>
      <c r="U2434" t="s">
        <v>136</v>
      </c>
      <c r="V2434" t="s">
        <v>136</v>
      </c>
      <c r="W2434" t="s">
        <v>136</v>
      </c>
      <c r="X2434" t="s">
        <v>136</v>
      </c>
      <c r="Y2434" t="s">
        <v>136</v>
      </c>
      <c r="Z2434" t="s">
        <v>136</v>
      </c>
      <c r="AA2434" t="s">
        <v>136</v>
      </c>
      <c r="AB2434" t="s">
        <v>136</v>
      </c>
      <c r="AC2434" t="s">
        <v>136</v>
      </c>
      <c r="AD2434" t="s">
        <v>136</v>
      </c>
    </row>
    <row r="2435" spans="1:30">
      <c r="A2435" t="s">
        <v>10751</v>
      </c>
      <c r="B2435" t="s">
        <v>10751</v>
      </c>
      <c r="C2435" s="3">
        <v>2.874954</v>
      </c>
      <c r="D2435" s="3">
        <v>172</v>
      </c>
      <c r="E2435" s="3">
        <v>0.166814</v>
      </c>
      <c r="F2435" s="3">
        <v>9</v>
      </c>
      <c r="G2435" s="3">
        <v>1.34657</v>
      </c>
      <c r="H2435" s="3">
        <v>87</v>
      </c>
      <c r="I2435" s="3">
        <v>12.200127</v>
      </c>
      <c r="J2435" s="3">
        <v>791</v>
      </c>
      <c r="K2435" s="3">
        <v>10.140428</v>
      </c>
      <c r="L2435" s="3">
        <v>703</v>
      </c>
      <c r="M2435" s="3">
        <v>6.547858</v>
      </c>
      <c r="N2435">
        <v>409</v>
      </c>
      <c r="O2435">
        <v>0.00669637474872975</v>
      </c>
      <c r="P2435">
        <v>2.13217782703407</v>
      </c>
      <c r="Q2435" t="s">
        <v>157</v>
      </c>
      <c r="R2435" t="s">
        <v>136</v>
      </c>
      <c r="S2435" t="s">
        <v>136</v>
      </c>
      <c r="T2435" t="s">
        <v>10752</v>
      </c>
      <c r="U2435" t="s">
        <v>10753</v>
      </c>
      <c r="V2435" t="s">
        <v>136</v>
      </c>
      <c r="W2435" t="s">
        <v>399</v>
      </c>
      <c r="X2435" t="s">
        <v>342</v>
      </c>
      <c r="Y2435" t="s">
        <v>10754</v>
      </c>
      <c r="Z2435" t="s">
        <v>10755</v>
      </c>
      <c r="AA2435" t="s">
        <v>164</v>
      </c>
      <c r="AB2435" t="s">
        <v>165</v>
      </c>
      <c r="AC2435" t="s">
        <v>10756</v>
      </c>
      <c r="AD2435" t="s">
        <v>10757</v>
      </c>
    </row>
    <row r="2436" spans="1:30">
      <c r="A2436" t="s">
        <v>10758</v>
      </c>
      <c r="B2436" t="s">
        <v>136</v>
      </c>
      <c r="C2436" s="3">
        <v>0</v>
      </c>
      <c r="D2436" s="3">
        <v>0</v>
      </c>
      <c r="E2436" s="3">
        <v>0</v>
      </c>
      <c r="F2436" s="3">
        <v>0</v>
      </c>
      <c r="G2436" s="3">
        <v>0</v>
      </c>
      <c r="H2436" s="3">
        <v>0</v>
      </c>
      <c r="I2436" s="3">
        <v>5.02924</v>
      </c>
      <c r="J2436" s="3">
        <v>83</v>
      </c>
      <c r="K2436" s="3">
        <v>2.007735</v>
      </c>
      <c r="L2436" s="3">
        <v>36</v>
      </c>
      <c r="M2436" s="3">
        <v>5.826447</v>
      </c>
      <c r="N2436">
        <v>93</v>
      </c>
      <c r="O2436" s="16">
        <v>1.3189611872058e-6</v>
      </c>
      <c r="P2436">
        <v>6.13673588127663</v>
      </c>
      <c r="Q2436" t="s">
        <v>157</v>
      </c>
      <c r="R2436" t="s">
        <v>136</v>
      </c>
      <c r="S2436" t="s">
        <v>136</v>
      </c>
      <c r="T2436" t="s">
        <v>136</v>
      </c>
      <c r="U2436" t="s">
        <v>136</v>
      </c>
      <c r="V2436" t="s">
        <v>136</v>
      </c>
      <c r="W2436" t="s">
        <v>136</v>
      </c>
      <c r="X2436" t="s">
        <v>136</v>
      </c>
      <c r="Y2436" t="s">
        <v>136</v>
      </c>
      <c r="Z2436" t="s">
        <v>136</v>
      </c>
      <c r="AA2436" t="s">
        <v>136</v>
      </c>
      <c r="AB2436" t="s">
        <v>136</v>
      </c>
      <c r="AC2436" t="s">
        <v>136</v>
      </c>
      <c r="AD2436" t="s">
        <v>136</v>
      </c>
    </row>
    <row r="2437" spans="1:30">
      <c r="A2437" t="s">
        <v>10759</v>
      </c>
      <c r="B2437" t="s">
        <v>10759</v>
      </c>
      <c r="C2437" s="3">
        <v>0</v>
      </c>
      <c r="D2437" s="3">
        <v>0</v>
      </c>
      <c r="E2437" s="3">
        <v>0</v>
      </c>
      <c r="F2437" s="3">
        <v>0</v>
      </c>
      <c r="G2437" s="3">
        <v>0</v>
      </c>
      <c r="H2437" s="3">
        <v>0</v>
      </c>
      <c r="I2437" s="3">
        <v>0.635794</v>
      </c>
      <c r="J2437" s="3">
        <v>33</v>
      </c>
      <c r="K2437" s="3">
        <v>0.644997</v>
      </c>
      <c r="L2437" s="3">
        <v>36</v>
      </c>
      <c r="M2437" s="3">
        <v>0.682473</v>
      </c>
      <c r="N2437">
        <v>34</v>
      </c>
      <c r="O2437" s="16">
        <v>8.918876329825e-5</v>
      </c>
      <c r="P2437">
        <v>5.27308783878626</v>
      </c>
      <c r="Q2437" t="s">
        <v>157</v>
      </c>
      <c r="R2437" t="s">
        <v>136</v>
      </c>
      <c r="S2437" t="s">
        <v>136</v>
      </c>
      <c r="T2437" t="s">
        <v>136</v>
      </c>
      <c r="U2437" t="s">
        <v>136</v>
      </c>
      <c r="V2437" t="s">
        <v>136</v>
      </c>
      <c r="W2437" t="s">
        <v>136</v>
      </c>
      <c r="X2437" t="s">
        <v>136</v>
      </c>
      <c r="Y2437" t="s">
        <v>136</v>
      </c>
      <c r="Z2437" t="s">
        <v>136</v>
      </c>
      <c r="AA2437" t="s">
        <v>164</v>
      </c>
      <c r="AB2437" t="s">
        <v>165</v>
      </c>
      <c r="AC2437" t="s">
        <v>10760</v>
      </c>
      <c r="AD2437" t="s">
        <v>136</v>
      </c>
    </row>
    <row r="2438" spans="1:30">
      <c r="A2438" t="s">
        <v>10761</v>
      </c>
      <c r="B2438" t="s">
        <v>136</v>
      </c>
      <c r="C2438" s="3">
        <v>3.05962899999999</v>
      </c>
      <c r="D2438" s="3">
        <v>74</v>
      </c>
      <c r="E2438" s="3">
        <v>2.282431</v>
      </c>
      <c r="F2438" s="3">
        <v>55</v>
      </c>
      <c r="G2438" s="3">
        <v>3.461034</v>
      </c>
      <c r="H2438" s="3">
        <v>100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>
        <v>0</v>
      </c>
      <c r="O2438" s="16">
        <v>1.4574378543173e-11</v>
      </c>
      <c r="P2438">
        <v>-7.68130043681991</v>
      </c>
      <c r="Q2438" t="s">
        <v>131</v>
      </c>
      <c r="R2438" t="s">
        <v>136</v>
      </c>
      <c r="S2438" t="s">
        <v>136</v>
      </c>
      <c r="T2438" t="s">
        <v>136</v>
      </c>
      <c r="U2438" t="s">
        <v>136</v>
      </c>
      <c r="V2438" t="s">
        <v>136</v>
      </c>
      <c r="W2438" t="s">
        <v>136</v>
      </c>
      <c r="X2438" t="s">
        <v>136</v>
      </c>
      <c r="Y2438" t="s">
        <v>136</v>
      </c>
      <c r="Z2438" t="s">
        <v>136</v>
      </c>
      <c r="AA2438" t="s">
        <v>136</v>
      </c>
      <c r="AB2438" t="s">
        <v>136</v>
      </c>
      <c r="AC2438" t="s">
        <v>136</v>
      </c>
      <c r="AD2438" t="s">
        <v>136</v>
      </c>
    </row>
    <row r="2439" spans="1:30">
      <c r="A2439" t="s">
        <v>10762</v>
      </c>
      <c r="B2439" t="s">
        <v>10762</v>
      </c>
      <c r="C2439" s="3">
        <v>21.608635</v>
      </c>
      <c r="D2439" s="3">
        <v>331</v>
      </c>
      <c r="E2439" s="3">
        <v>51.070362</v>
      </c>
      <c r="F2439" s="3">
        <v>692</v>
      </c>
      <c r="G2439" s="3">
        <v>12.431895</v>
      </c>
      <c r="H2439" s="3">
        <v>204</v>
      </c>
      <c r="I2439" s="3">
        <v>1.036017</v>
      </c>
      <c r="J2439" s="3">
        <v>18</v>
      </c>
      <c r="K2439" s="3">
        <v>0.305703</v>
      </c>
      <c r="L2439" s="3">
        <v>6</v>
      </c>
      <c r="M2439" s="3">
        <v>2.836771</v>
      </c>
      <c r="N2439">
        <v>46</v>
      </c>
      <c r="O2439" s="16">
        <v>4.6444225487772e-7</v>
      </c>
      <c r="P2439">
        <v>-4.67645103174442</v>
      </c>
      <c r="Q2439" t="s">
        <v>131</v>
      </c>
      <c r="R2439" t="s">
        <v>218</v>
      </c>
      <c r="S2439" t="s">
        <v>219</v>
      </c>
      <c r="T2439" t="s">
        <v>136</v>
      </c>
      <c r="U2439" t="s">
        <v>10763</v>
      </c>
      <c r="V2439" t="s">
        <v>1327</v>
      </c>
      <c r="W2439" t="s">
        <v>218</v>
      </c>
      <c r="X2439" t="s">
        <v>219</v>
      </c>
      <c r="Y2439" t="s">
        <v>6125</v>
      </c>
      <c r="Z2439" t="s">
        <v>6126</v>
      </c>
      <c r="AA2439" t="s">
        <v>686</v>
      </c>
      <c r="AB2439" t="s">
        <v>219</v>
      </c>
      <c r="AC2439" t="s">
        <v>10764</v>
      </c>
      <c r="AD2439" t="s">
        <v>136</v>
      </c>
    </row>
    <row r="2440" spans="1:30">
      <c r="A2440" t="s">
        <v>10765</v>
      </c>
      <c r="B2440" t="s">
        <v>10765</v>
      </c>
      <c r="C2440" s="3">
        <v>22.138685</v>
      </c>
      <c r="D2440" s="3">
        <v>1512</v>
      </c>
      <c r="E2440" s="3">
        <v>11.786537</v>
      </c>
      <c r="F2440" s="3">
        <v>713</v>
      </c>
      <c r="G2440" s="3">
        <v>17.506126</v>
      </c>
      <c r="H2440" s="3">
        <v>1282</v>
      </c>
      <c r="I2440" s="3">
        <v>0.910782</v>
      </c>
      <c r="J2440" s="3">
        <v>68</v>
      </c>
      <c r="K2440" s="3">
        <v>2.070869</v>
      </c>
      <c r="L2440" s="3">
        <v>164</v>
      </c>
      <c r="M2440" s="3">
        <v>2.623231</v>
      </c>
      <c r="N2440">
        <v>188</v>
      </c>
      <c r="O2440" s="16">
        <v>4.66164288049798e-12</v>
      </c>
      <c r="P2440">
        <v>-3.66021137804168</v>
      </c>
      <c r="Q2440" t="s">
        <v>131</v>
      </c>
      <c r="R2440" t="s">
        <v>366</v>
      </c>
      <c r="S2440" t="s">
        <v>367</v>
      </c>
      <c r="T2440" t="s">
        <v>10766</v>
      </c>
      <c r="U2440" t="s">
        <v>10767</v>
      </c>
      <c r="V2440" t="s">
        <v>370</v>
      </c>
      <c r="W2440" t="s">
        <v>371</v>
      </c>
      <c r="X2440" t="s">
        <v>293</v>
      </c>
      <c r="Y2440" t="s">
        <v>448</v>
      </c>
      <c r="Z2440" t="s">
        <v>10768</v>
      </c>
      <c r="AA2440" t="s">
        <v>374</v>
      </c>
      <c r="AB2440" t="s">
        <v>367</v>
      </c>
      <c r="AC2440" t="s">
        <v>10769</v>
      </c>
      <c r="AD2440" t="s">
        <v>10770</v>
      </c>
    </row>
    <row r="2441" spans="1:30">
      <c r="A2441" t="s">
        <v>10771</v>
      </c>
      <c r="B2441" t="s">
        <v>10771</v>
      </c>
      <c r="C2441" s="3">
        <v>0</v>
      </c>
      <c r="D2441" s="3">
        <v>0</v>
      </c>
      <c r="E2441" s="3">
        <v>0</v>
      </c>
      <c r="F2441" s="3">
        <v>0</v>
      </c>
      <c r="G2441" s="3">
        <v>0</v>
      </c>
      <c r="H2441" s="3">
        <v>0</v>
      </c>
      <c r="I2441" s="3">
        <v>2.412492</v>
      </c>
      <c r="J2441" s="3">
        <v>87</v>
      </c>
      <c r="K2441" s="3">
        <v>6.569424</v>
      </c>
      <c r="L2441" s="3">
        <v>253</v>
      </c>
      <c r="M2441" s="3">
        <v>0.884764</v>
      </c>
      <c r="N2441">
        <v>31</v>
      </c>
      <c r="O2441" s="16">
        <v>2.29683991602711e-7</v>
      </c>
      <c r="P2441">
        <v>6.53399833062309</v>
      </c>
      <c r="Q2441" t="s">
        <v>157</v>
      </c>
      <c r="R2441" t="s">
        <v>170</v>
      </c>
      <c r="S2441" t="s">
        <v>171</v>
      </c>
      <c r="T2441" t="s">
        <v>9554</v>
      </c>
      <c r="U2441" t="s">
        <v>10772</v>
      </c>
      <c r="V2441" t="s">
        <v>136</v>
      </c>
      <c r="W2441" t="s">
        <v>170</v>
      </c>
      <c r="X2441" t="s">
        <v>171</v>
      </c>
      <c r="Y2441" t="s">
        <v>9556</v>
      </c>
      <c r="Z2441" t="s">
        <v>9557</v>
      </c>
      <c r="AA2441" t="s">
        <v>174</v>
      </c>
      <c r="AB2441" t="s">
        <v>171</v>
      </c>
      <c r="AC2441" t="s">
        <v>9558</v>
      </c>
      <c r="AD2441" t="s">
        <v>9559</v>
      </c>
    </row>
    <row r="2442" spans="1:30">
      <c r="A2442" t="s">
        <v>10773</v>
      </c>
      <c r="B2442" t="s">
        <v>10773</v>
      </c>
      <c r="C2442" s="3">
        <v>0</v>
      </c>
      <c r="D2442" s="3">
        <v>0</v>
      </c>
      <c r="E2442" s="3">
        <v>0</v>
      </c>
      <c r="F2442" s="3">
        <v>0</v>
      </c>
      <c r="G2442" s="3">
        <v>0</v>
      </c>
      <c r="H2442" s="3">
        <v>0</v>
      </c>
      <c r="I2442" s="3">
        <v>0.129083</v>
      </c>
      <c r="J2442" s="3">
        <v>64</v>
      </c>
      <c r="K2442" s="3">
        <v>0.13728</v>
      </c>
      <c r="L2442" s="3">
        <v>72</v>
      </c>
      <c r="M2442" s="3">
        <v>0.069404</v>
      </c>
      <c r="N2442">
        <v>33</v>
      </c>
      <c r="O2442" s="16">
        <v>4.74654702965823e-6</v>
      </c>
      <c r="P2442">
        <v>5.87891757879652</v>
      </c>
      <c r="Q2442" t="s">
        <v>157</v>
      </c>
      <c r="R2442" t="s">
        <v>254</v>
      </c>
      <c r="S2442" t="s">
        <v>255</v>
      </c>
      <c r="T2442" t="s">
        <v>10774</v>
      </c>
      <c r="U2442" t="s">
        <v>136</v>
      </c>
      <c r="V2442" t="s">
        <v>136</v>
      </c>
      <c r="W2442" t="s">
        <v>136</v>
      </c>
      <c r="X2442" t="s">
        <v>136</v>
      </c>
      <c r="Y2442" t="s">
        <v>5350</v>
      </c>
      <c r="Z2442" t="s">
        <v>5351</v>
      </c>
      <c r="AA2442" t="s">
        <v>164</v>
      </c>
      <c r="AB2442" t="s">
        <v>165</v>
      </c>
      <c r="AC2442" t="s">
        <v>10775</v>
      </c>
      <c r="AD2442" t="s">
        <v>10776</v>
      </c>
    </row>
    <row r="2443" spans="1:30">
      <c r="A2443" t="s">
        <v>10777</v>
      </c>
      <c r="B2443" t="s">
        <v>10777</v>
      </c>
      <c r="C2443" s="3">
        <v>4.197183</v>
      </c>
      <c r="D2443" s="3">
        <v>75</v>
      </c>
      <c r="E2443" s="3">
        <v>0.946355</v>
      </c>
      <c r="F2443" s="3">
        <v>15</v>
      </c>
      <c r="G2443" s="3">
        <v>1.312467</v>
      </c>
      <c r="H2443" s="3">
        <v>25</v>
      </c>
      <c r="I2443" s="3">
        <v>8.860991</v>
      </c>
      <c r="J2443" s="3">
        <v>171</v>
      </c>
      <c r="K2443" s="3">
        <v>39.966148</v>
      </c>
      <c r="L2443" s="3">
        <v>821</v>
      </c>
      <c r="M2443" s="3">
        <v>8.347395</v>
      </c>
      <c r="N2443">
        <v>155</v>
      </c>
      <c r="O2443">
        <v>0.00476046925116679</v>
      </c>
      <c r="P2443">
        <v>2.42559192486578</v>
      </c>
      <c r="Q2443" t="s">
        <v>157</v>
      </c>
      <c r="R2443" t="s">
        <v>136</v>
      </c>
      <c r="S2443" t="s">
        <v>136</v>
      </c>
      <c r="T2443" t="s">
        <v>430</v>
      </c>
      <c r="U2443" t="s">
        <v>10778</v>
      </c>
      <c r="V2443" t="s">
        <v>136</v>
      </c>
      <c r="W2443" t="s">
        <v>136</v>
      </c>
      <c r="X2443" t="s">
        <v>136</v>
      </c>
      <c r="Y2443" t="s">
        <v>433</v>
      </c>
      <c r="Z2443" t="s">
        <v>10779</v>
      </c>
      <c r="AA2443" t="s">
        <v>141</v>
      </c>
      <c r="AB2443" t="s">
        <v>142</v>
      </c>
      <c r="AC2443" t="s">
        <v>10780</v>
      </c>
      <c r="AD2443" t="s">
        <v>309</v>
      </c>
    </row>
    <row r="2444" spans="1:30">
      <c r="A2444" t="s">
        <v>10781</v>
      </c>
      <c r="B2444" t="s">
        <v>10781</v>
      </c>
      <c r="C2444" s="3">
        <v>0.184981</v>
      </c>
      <c r="D2444" s="3">
        <v>10</v>
      </c>
      <c r="E2444" s="3">
        <v>0</v>
      </c>
      <c r="F2444" s="3">
        <v>0</v>
      </c>
      <c r="G2444" s="3">
        <v>0.193925</v>
      </c>
      <c r="H2444" s="3">
        <v>11</v>
      </c>
      <c r="I2444" s="3">
        <v>1.386782</v>
      </c>
      <c r="J2444" s="3">
        <v>78</v>
      </c>
      <c r="K2444" s="3">
        <v>1.016434</v>
      </c>
      <c r="L2444" s="3">
        <v>61</v>
      </c>
      <c r="M2444" s="3">
        <v>1.313323</v>
      </c>
      <c r="N2444">
        <v>71</v>
      </c>
      <c r="O2444">
        <v>0.00555343872196946</v>
      </c>
      <c r="P2444">
        <v>2.51377357670289</v>
      </c>
      <c r="Q2444" t="s">
        <v>157</v>
      </c>
      <c r="R2444" t="s">
        <v>305</v>
      </c>
      <c r="S2444" t="s">
        <v>142</v>
      </c>
      <c r="T2444" t="s">
        <v>10782</v>
      </c>
      <c r="U2444" t="s">
        <v>10783</v>
      </c>
      <c r="V2444" t="s">
        <v>136</v>
      </c>
      <c r="W2444" t="s">
        <v>136</v>
      </c>
      <c r="X2444" t="s">
        <v>136</v>
      </c>
      <c r="Y2444" t="s">
        <v>10784</v>
      </c>
      <c r="Z2444" t="s">
        <v>10785</v>
      </c>
      <c r="AA2444" t="s">
        <v>141</v>
      </c>
      <c r="AB2444" t="s">
        <v>142</v>
      </c>
      <c r="AC2444" t="s">
        <v>10786</v>
      </c>
      <c r="AD2444" t="s">
        <v>10787</v>
      </c>
    </row>
    <row r="2445" spans="1:30">
      <c r="A2445" t="s">
        <v>10788</v>
      </c>
      <c r="B2445" t="s">
        <v>10788</v>
      </c>
      <c r="C2445" s="3">
        <v>0</v>
      </c>
      <c r="D2445" s="3">
        <v>0</v>
      </c>
      <c r="E2445" s="3">
        <v>0</v>
      </c>
      <c r="F2445" s="3">
        <v>0</v>
      </c>
      <c r="G2445" s="3">
        <v>0</v>
      </c>
      <c r="H2445" s="3">
        <v>0</v>
      </c>
      <c r="I2445" s="3">
        <v>6.922834</v>
      </c>
      <c r="J2445" s="3">
        <v>120</v>
      </c>
      <c r="K2445" s="3">
        <v>2.493483</v>
      </c>
      <c r="L2445" s="3">
        <v>47</v>
      </c>
      <c r="M2445" s="3">
        <v>3.619313</v>
      </c>
      <c r="N2445">
        <v>61</v>
      </c>
      <c r="O2445" s="16">
        <v>6.85442891226452e-7</v>
      </c>
      <c r="P2445">
        <v>6.23520550426146</v>
      </c>
      <c r="Q2445" t="s">
        <v>157</v>
      </c>
      <c r="R2445" t="s">
        <v>136</v>
      </c>
      <c r="S2445" t="s">
        <v>136</v>
      </c>
      <c r="T2445" t="s">
        <v>2041</v>
      </c>
      <c r="U2445" t="s">
        <v>10789</v>
      </c>
      <c r="V2445" t="s">
        <v>136</v>
      </c>
      <c r="W2445" t="s">
        <v>136</v>
      </c>
      <c r="X2445" t="s">
        <v>136</v>
      </c>
      <c r="Y2445" t="s">
        <v>2043</v>
      </c>
      <c r="Z2445" t="s">
        <v>5895</v>
      </c>
      <c r="AA2445" t="s">
        <v>48</v>
      </c>
      <c r="AB2445" t="s">
        <v>326</v>
      </c>
      <c r="AC2445" t="s">
        <v>5896</v>
      </c>
      <c r="AD2445" t="s">
        <v>2046</v>
      </c>
    </row>
    <row r="2446" spans="1:30">
      <c r="A2446" t="s">
        <v>10790</v>
      </c>
      <c r="B2446" t="s">
        <v>10790</v>
      </c>
      <c r="C2446" s="3">
        <v>1.199882</v>
      </c>
      <c r="D2446" s="3">
        <v>31</v>
      </c>
      <c r="E2446" s="3">
        <v>0.149088</v>
      </c>
      <c r="F2446" s="3">
        <v>4</v>
      </c>
      <c r="G2446" s="3">
        <v>0.82594</v>
      </c>
      <c r="H2446" s="3">
        <v>23</v>
      </c>
      <c r="I2446" s="3">
        <v>7.011544</v>
      </c>
      <c r="J2446" s="3">
        <v>196</v>
      </c>
      <c r="K2446" s="3">
        <v>6.657237</v>
      </c>
      <c r="L2446" s="3">
        <v>199</v>
      </c>
      <c r="M2446" s="3">
        <v>3.624094</v>
      </c>
      <c r="N2446">
        <v>98</v>
      </c>
      <c r="O2446">
        <v>0.000600334462700809</v>
      </c>
      <c r="P2446">
        <v>2.32947441380041</v>
      </c>
      <c r="Q2446" t="s">
        <v>157</v>
      </c>
      <c r="R2446" t="s">
        <v>136</v>
      </c>
      <c r="S2446" t="s">
        <v>136</v>
      </c>
      <c r="T2446" t="s">
        <v>10791</v>
      </c>
      <c r="U2446" t="s">
        <v>10792</v>
      </c>
      <c r="V2446" t="s">
        <v>136</v>
      </c>
      <c r="W2446" t="s">
        <v>305</v>
      </c>
      <c r="X2446" t="s">
        <v>142</v>
      </c>
      <c r="Y2446" t="s">
        <v>10793</v>
      </c>
      <c r="Z2446" t="s">
        <v>10794</v>
      </c>
      <c r="AA2446" t="s">
        <v>141</v>
      </c>
      <c r="AB2446" t="s">
        <v>142</v>
      </c>
      <c r="AC2446" t="s">
        <v>10795</v>
      </c>
      <c r="AD2446" t="s">
        <v>309</v>
      </c>
    </row>
    <row r="2447" spans="1:30">
      <c r="A2447" t="s">
        <v>10796</v>
      </c>
      <c r="B2447" t="s">
        <v>10796</v>
      </c>
      <c r="C2447" s="3">
        <v>1.22806</v>
      </c>
      <c r="D2447" s="3">
        <v>127</v>
      </c>
      <c r="E2447" s="3">
        <v>0.129826</v>
      </c>
      <c r="F2447" s="3">
        <v>12</v>
      </c>
      <c r="G2447" s="3">
        <v>0.999532</v>
      </c>
      <c r="H2447" s="3">
        <v>111</v>
      </c>
      <c r="I2447" s="3">
        <v>8.464552</v>
      </c>
      <c r="J2447" s="3">
        <v>949</v>
      </c>
      <c r="K2447" s="3">
        <v>5.391912</v>
      </c>
      <c r="L2447" s="3">
        <v>646</v>
      </c>
      <c r="M2447" s="3">
        <v>2.422176</v>
      </c>
      <c r="N2447">
        <v>262</v>
      </c>
      <c r="O2447">
        <v>0.00452465596549388</v>
      </c>
      <c r="P2447">
        <v>2.15957846050958</v>
      </c>
      <c r="Q2447" t="s">
        <v>157</v>
      </c>
      <c r="R2447" t="s">
        <v>136</v>
      </c>
      <c r="T2447" t="s">
        <v>178</v>
      </c>
      <c r="U2447" t="s">
        <v>10797</v>
      </c>
      <c r="V2447" t="s">
        <v>136</v>
      </c>
      <c r="W2447" t="s">
        <v>136</v>
      </c>
      <c r="X2447" t="s">
        <v>136</v>
      </c>
      <c r="Y2447" t="s">
        <v>181</v>
      </c>
      <c r="Z2447" t="s">
        <v>10798</v>
      </c>
      <c r="AA2447" t="s">
        <v>164</v>
      </c>
      <c r="AB2447" t="s">
        <v>165</v>
      </c>
      <c r="AC2447" t="s">
        <v>10799</v>
      </c>
      <c r="AD2447" t="s">
        <v>184</v>
      </c>
    </row>
    <row r="2448" spans="1:30">
      <c r="A2448" t="s">
        <v>10800</v>
      </c>
      <c r="B2448" t="s">
        <v>10800</v>
      </c>
      <c r="C2448" s="3">
        <v>0.44557</v>
      </c>
      <c r="D2448" s="3">
        <v>34</v>
      </c>
      <c r="E2448" s="3">
        <v>0.047666</v>
      </c>
      <c r="F2448" s="3">
        <v>4</v>
      </c>
      <c r="G2448" s="3">
        <v>0.716432</v>
      </c>
      <c r="H2448" s="3">
        <v>58</v>
      </c>
      <c r="I2448" s="3">
        <v>4.469165</v>
      </c>
      <c r="J2448" s="3">
        <v>362</v>
      </c>
      <c r="K2448" s="3">
        <v>4.36827</v>
      </c>
      <c r="L2448" s="3">
        <v>378</v>
      </c>
      <c r="M2448" s="3">
        <v>1.446332</v>
      </c>
      <c r="N2448">
        <v>113</v>
      </c>
      <c r="O2448">
        <v>0.00371708289470871</v>
      </c>
      <c r="P2448">
        <v>2.37046831755576</v>
      </c>
      <c r="Q2448" t="s">
        <v>157</v>
      </c>
      <c r="R2448" t="s">
        <v>136</v>
      </c>
      <c r="S2448" t="s">
        <v>136</v>
      </c>
      <c r="T2448" t="s">
        <v>1645</v>
      </c>
      <c r="U2448" t="s">
        <v>10801</v>
      </c>
      <c r="V2448" t="s">
        <v>136</v>
      </c>
      <c r="W2448" t="s">
        <v>136</v>
      </c>
      <c r="X2448" t="s">
        <v>136</v>
      </c>
      <c r="Y2448" t="s">
        <v>1647</v>
      </c>
      <c r="Z2448" t="s">
        <v>10802</v>
      </c>
      <c r="AA2448" t="s">
        <v>164</v>
      </c>
      <c r="AB2448" t="s">
        <v>165</v>
      </c>
      <c r="AC2448" t="s">
        <v>10803</v>
      </c>
      <c r="AD2448" t="s">
        <v>1649</v>
      </c>
    </row>
    <row r="2449" spans="1:30">
      <c r="A2449" t="s">
        <v>10804</v>
      </c>
      <c r="B2449" t="s">
        <v>10804</v>
      </c>
      <c r="C2449" s="3">
        <v>0.342998</v>
      </c>
      <c r="D2449" s="3">
        <v>18</v>
      </c>
      <c r="E2449" s="3">
        <v>0</v>
      </c>
      <c r="F2449" s="3">
        <v>0</v>
      </c>
      <c r="G2449" s="3">
        <v>0.314529</v>
      </c>
      <c r="H2449" s="3">
        <v>18</v>
      </c>
      <c r="I2449" s="3">
        <v>7.678936</v>
      </c>
      <c r="J2449" s="3">
        <v>434</v>
      </c>
      <c r="K2449" s="3">
        <v>10.157372</v>
      </c>
      <c r="L2449" s="3">
        <v>613</v>
      </c>
      <c r="M2449" s="3">
        <v>2.699306</v>
      </c>
      <c r="N2449">
        <v>147</v>
      </c>
      <c r="O2449" s="16">
        <v>4.07670521561297e-6</v>
      </c>
      <c r="P2449">
        <v>4.07357769188141</v>
      </c>
      <c r="Q2449" t="s">
        <v>157</v>
      </c>
      <c r="R2449" t="s">
        <v>136</v>
      </c>
      <c r="S2449" t="s">
        <v>136</v>
      </c>
      <c r="T2449" t="s">
        <v>9708</v>
      </c>
      <c r="U2449" t="s">
        <v>10805</v>
      </c>
      <c r="V2449" t="s">
        <v>136</v>
      </c>
      <c r="W2449" t="s">
        <v>1557</v>
      </c>
      <c r="X2449" t="s">
        <v>1558</v>
      </c>
      <c r="Y2449" t="s">
        <v>9710</v>
      </c>
      <c r="Z2449" t="s">
        <v>10806</v>
      </c>
      <c r="AA2449" t="s">
        <v>1875</v>
      </c>
      <c r="AB2449" t="s">
        <v>1558</v>
      </c>
      <c r="AC2449" t="s">
        <v>10807</v>
      </c>
      <c r="AD2449" t="s">
        <v>9713</v>
      </c>
    </row>
    <row r="2450" spans="1:30">
      <c r="A2450" t="s">
        <v>10808</v>
      </c>
      <c r="B2450" t="s">
        <v>10808</v>
      </c>
      <c r="C2450" s="3">
        <v>2.154454</v>
      </c>
      <c r="D2450" s="3">
        <v>156</v>
      </c>
      <c r="E2450" s="3">
        <v>0.199499</v>
      </c>
      <c r="F2450" s="3">
        <v>13</v>
      </c>
      <c r="G2450" s="3">
        <v>1.019133</v>
      </c>
      <c r="H2450" s="3">
        <v>79</v>
      </c>
      <c r="I2450" s="3">
        <v>9.709333</v>
      </c>
      <c r="J2450" s="3">
        <v>760</v>
      </c>
      <c r="K2450" s="3">
        <v>6.939513</v>
      </c>
      <c r="L2450" s="3">
        <v>581</v>
      </c>
      <c r="M2450" s="3">
        <v>5.805884</v>
      </c>
      <c r="N2450">
        <v>438</v>
      </c>
      <c r="O2450">
        <v>0.00189129545212979</v>
      </c>
      <c r="P2450">
        <v>2.15443785747756</v>
      </c>
      <c r="Q2450" t="s">
        <v>157</v>
      </c>
      <c r="R2450" t="s">
        <v>190</v>
      </c>
      <c r="S2450" t="s">
        <v>191</v>
      </c>
      <c r="T2450" t="s">
        <v>753</v>
      </c>
      <c r="U2450" t="s">
        <v>10809</v>
      </c>
      <c r="V2450" t="s">
        <v>136</v>
      </c>
      <c r="W2450" t="s">
        <v>190</v>
      </c>
      <c r="X2450" t="s">
        <v>191</v>
      </c>
      <c r="Y2450" t="s">
        <v>192</v>
      </c>
      <c r="Z2450" t="s">
        <v>10810</v>
      </c>
      <c r="AA2450" t="s">
        <v>83</v>
      </c>
      <c r="AB2450" t="s">
        <v>191</v>
      </c>
      <c r="AC2450" t="s">
        <v>10811</v>
      </c>
      <c r="AD2450" t="s">
        <v>195</v>
      </c>
    </row>
    <row r="2451" spans="1:30">
      <c r="A2451" t="s">
        <v>10812</v>
      </c>
      <c r="B2451" t="s">
        <v>136</v>
      </c>
      <c r="C2451" s="3">
        <v>16.443459</v>
      </c>
      <c r="D2451" s="3">
        <v>167</v>
      </c>
      <c r="E2451" s="3">
        <v>7.332987</v>
      </c>
      <c r="F2451" s="3">
        <v>66</v>
      </c>
      <c r="G2451" s="3">
        <v>9.129667</v>
      </c>
      <c r="H2451" s="3">
        <v>100</v>
      </c>
      <c r="I2451" s="3">
        <v>2.049403</v>
      </c>
      <c r="J2451" s="3">
        <v>23</v>
      </c>
      <c r="K2451" s="3">
        <v>1.504323</v>
      </c>
      <c r="L2451" s="3">
        <v>18</v>
      </c>
      <c r="M2451" s="3">
        <v>3.133647</v>
      </c>
      <c r="N2451">
        <v>34</v>
      </c>
      <c r="O2451" s="16">
        <v>1.72822885519533e-6</v>
      </c>
      <c r="P2451">
        <v>-2.76725596978279</v>
      </c>
      <c r="Q2451" t="s">
        <v>131</v>
      </c>
      <c r="R2451" t="s">
        <v>136</v>
      </c>
      <c r="S2451" t="s">
        <v>136</v>
      </c>
      <c r="T2451" t="s">
        <v>136</v>
      </c>
      <c r="U2451" t="s">
        <v>136</v>
      </c>
      <c r="V2451" t="s">
        <v>136</v>
      </c>
      <c r="W2451" t="s">
        <v>136</v>
      </c>
      <c r="X2451" t="s">
        <v>136</v>
      </c>
      <c r="Y2451" t="s">
        <v>136</v>
      </c>
      <c r="Z2451" t="s">
        <v>136</v>
      </c>
      <c r="AA2451" t="s">
        <v>136</v>
      </c>
      <c r="AB2451" t="s">
        <v>136</v>
      </c>
      <c r="AC2451" t="s">
        <v>136</v>
      </c>
      <c r="AD2451" t="s">
        <v>136</v>
      </c>
    </row>
    <row r="2452" spans="1:30">
      <c r="A2452" t="s">
        <v>10813</v>
      </c>
      <c r="B2452" t="s">
        <v>10813</v>
      </c>
      <c r="C2452" s="3">
        <v>1.263514</v>
      </c>
      <c r="D2452" s="3">
        <v>51</v>
      </c>
      <c r="E2452" s="3">
        <v>3.176564</v>
      </c>
      <c r="F2452" s="3">
        <v>114</v>
      </c>
      <c r="G2452" s="3">
        <v>1.898585</v>
      </c>
      <c r="H2452" s="3">
        <v>83</v>
      </c>
      <c r="I2452" s="3">
        <v>0.04574</v>
      </c>
      <c r="J2452" s="3">
        <v>3</v>
      </c>
      <c r="K2452" s="3">
        <v>0.128055</v>
      </c>
      <c r="L2452" s="3">
        <v>6</v>
      </c>
      <c r="M2452" s="3">
        <v>0.068883</v>
      </c>
      <c r="N2452">
        <v>3</v>
      </c>
      <c r="O2452" s="16">
        <v>6.58691728828234e-9</v>
      </c>
      <c r="P2452">
        <v>-4.93104871497281</v>
      </c>
      <c r="Q2452" t="s">
        <v>131</v>
      </c>
      <c r="R2452" t="s">
        <v>136</v>
      </c>
      <c r="S2452" t="s">
        <v>136</v>
      </c>
      <c r="T2452" t="s">
        <v>136</v>
      </c>
      <c r="U2452" t="s">
        <v>136</v>
      </c>
      <c r="V2452" t="s">
        <v>136</v>
      </c>
      <c r="W2452" t="s">
        <v>136</v>
      </c>
      <c r="X2452" t="s">
        <v>136</v>
      </c>
      <c r="Y2452" t="s">
        <v>136</v>
      </c>
      <c r="Z2452" t="s">
        <v>136</v>
      </c>
      <c r="AA2452" t="s">
        <v>136</v>
      </c>
      <c r="AB2452" t="s">
        <v>136</v>
      </c>
      <c r="AC2452" t="s">
        <v>4843</v>
      </c>
      <c r="AD2452" t="s">
        <v>136</v>
      </c>
    </row>
    <row r="2453" spans="1:30">
      <c r="A2453" t="s">
        <v>10814</v>
      </c>
      <c r="B2453" t="s">
        <v>10814</v>
      </c>
      <c r="C2453" s="3">
        <v>0.435661</v>
      </c>
      <c r="D2453" s="3">
        <v>41</v>
      </c>
      <c r="E2453" s="3">
        <v>0.024132</v>
      </c>
      <c r="F2453" s="3">
        <v>3</v>
      </c>
      <c r="G2453" s="3">
        <v>0.26404</v>
      </c>
      <c r="H2453" s="3">
        <v>27</v>
      </c>
      <c r="I2453" s="3">
        <v>1.781313</v>
      </c>
      <c r="J2453" s="3">
        <v>181</v>
      </c>
      <c r="K2453" s="3">
        <v>13.041977</v>
      </c>
      <c r="L2453" s="3">
        <v>1414</v>
      </c>
      <c r="M2453" s="3">
        <v>0.258308</v>
      </c>
      <c r="N2453">
        <v>26</v>
      </c>
      <c r="O2453">
        <v>0.00369767971868115</v>
      </c>
      <c r="P2453">
        <v>3.31608532415876</v>
      </c>
      <c r="Q2453" t="s">
        <v>157</v>
      </c>
      <c r="R2453" t="s">
        <v>190</v>
      </c>
      <c r="S2453" t="s">
        <v>191</v>
      </c>
      <c r="T2453" t="s">
        <v>3526</v>
      </c>
      <c r="U2453" t="s">
        <v>10815</v>
      </c>
      <c r="V2453" t="s">
        <v>264</v>
      </c>
      <c r="W2453" t="s">
        <v>190</v>
      </c>
      <c r="X2453" t="s">
        <v>191</v>
      </c>
      <c r="Y2453" t="s">
        <v>265</v>
      </c>
      <c r="Z2453" t="s">
        <v>10816</v>
      </c>
      <c r="AA2453" t="s">
        <v>83</v>
      </c>
      <c r="AB2453" t="s">
        <v>191</v>
      </c>
      <c r="AC2453" t="s">
        <v>10817</v>
      </c>
      <c r="AD2453" t="s">
        <v>1490</v>
      </c>
    </row>
    <row r="2454" spans="1:30">
      <c r="A2454" t="s">
        <v>10818</v>
      </c>
      <c r="B2454" t="s">
        <v>10818</v>
      </c>
      <c r="C2454" s="3">
        <v>18.52902</v>
      </c>
      <c r="D2454" s="3">
        <v>301</v>
      </c>
      <c r="E2454" s="3">
        <v>13.667606</v>
      </c>
      <c r="F2454" s="3">
        <v>197</v>
      </c>
      <c r="G2454" s="3">
        <v>30.947411</v>
      </c>
      <c r="H2454" s="3">
        <v>539</v>
      </c>
      <c r="I2454" s="3">
        <v>7.187623</v>
      </c>
      <c r="J2454" s="3">
        <v>127</v>
      </c>
      <c r="K2454" s="3">
        <v>5.088059</v>
      </c>
      <c r="L2454" s="3">
        <v>96</v>
      </c>
      <c r="M2454" s="3">
        <v>9.794917</v>
      </c>
      <c r="N2454">
        <v>166</v>
      </c>
      <c r="O2454" s="16">
        <v>4.36542083566902e-5</v>
      </c>
      <c r="P2454">
        <v>-2.07658914502146</v>
      </c>
      <c r="Q2454" t="s">
        <v>131</v>
      </c>
      <c r="R2454" t="s">
        <v>136</v>
      </c>
      <c r="S2454" t="s">
        <v>136</v>
      </c>
      <c r="T2454" t="s">
        <v>136</v>
      </c>
      <c r="U2454" t="s">
        <v>136</v>
      </c>
      <c r="V2454" t="s">
        <v>136</v>
      </c>
      <c r="W2454" t="s">
        <v>136</v>
      </c>
      <c r="X2454" t="s">
        <v>136</v>
      </c>
      <c r="Y2454" t="s">
        <v>10819</v>
      </c>
      <c r="Z2454" t="s">
        <v>10820</v>
      </c>
      <c r="AA2454" t="s">
        <v>164</v>
      </c>
      <c r="AB2454" t="s">
        <v>165</v>
      </c>
      <c r="AC2454" t="s">
        <v>10821</v>
      </c>
      <c r="AD2454" t="s">
        <v>136</v>
      </c>
    </row>
    <row r="2455" spans="1:30">
      <c r="A2455" t="s">
        <v>10822</v>
      </c>
      <c r="B2455" t="s">
        <v>10822</v>
      </c>
      <c r="C2455" s="3">
        <v>13.866392</v>
      </c>
      <c r="D2455" s="3">
        <v>984</v>
      </c>
      <c r="E2455" s="3">
        <v>45.595032</v>
      </c>
      <c r="F2455" s="3">
        <v>2866</v>
      </c>
      <c r="G2455" s="3">
        <v>18.921194</v>
      </c>
      <c r="H2455" s="3">
        <v>1440</v>
      </c>
      <c r="I2455" s="3">
        <v>8.21692</v>
      </c>
      <c r="J2455" s="3">
        <v>633</v>
      </c>
      <c r="K2455" s="3">
        <v>11.230573</v>
      </c>
      <c r="L2455" s="3">
        <v>923</v>
      </c>
      <c r="M2455" s="3">
        <v>6.13635</v>
      </c>
      <c r="N2455">
        <v>455</v>
      </c>
      <c r="O2455">
        <v>0.00193801188666458</v>
      </c>
      <c r="P2455">
        <v>-2.38680785960277</v>
      </c>
      <c r="Q2455" t="s">
        <v>131</v>
      </c>
      <c r="R2455" t="s">
        <v>136</v>
      </c>
      <c r="S2455" t="s">
        <v>136</v>
      </c>
      <c r="T2455" t="s">
        <v>4377</v>
      </c>
      <c r="U2455" t="s">
        <v>10823</v>
      </c>
      <c r="V2455" t="s">
        <v>763</v>
      </c>
      <c r="W2455" t="s">
        <v>136</v>
      </c>
      <c r="X2455" t="s">
        <v>136</v>
      </c>
      <c r="Y2455" t="s">
        <v>1915</v>
      </c>
      <c r="Z2455" t="s">
        <v>10824</v>
      </c>
      <c r="AA2455" t="s">
        <v>164</v>
      </c>
      <c r="AB2455" t="s">
        <v>165</v>
      </c>
      <c r="AC2455" t="s">
        <v>10825</v>
      </c>
      <c r="AD2455" t="s">
        <v>1983</v>
      </c>
    </row>
    <row r="2456" spans="1:30">
      <c r="A2456" t="s">
        <v>10826</v>
      </c>
      <c r="B2456" t="s">
        <v>136</v>
      </c>
      <c r="C2456" s="3">
        <v>4.700871</v>
      </c>
      <c r="D2456" s="3">
        <v>78</v>
      </c>
      <c r="E2456" s="3">
        <v>2.02386</v>
      </c>
      <c r="F2456" s="3">
        <v>35</v>
      </c>
      <c r="G2456" s="3">
        <v>6.01124</v>
      </c>
      <c r="H2456" s="3">
        <v>123</v>
      </c>
      <c r="I2456" s="3">
        <v>0.650953</v>
      </c>
      <c r="J2456" s="3">
        <v>14</v>
      </c>
      <c r="K2456" s="3">
        <v>0.254044</v>
      </c>
      <c r="L2456" s="3">
        <v>6</v>
      </c>
      <c r="M2456" s="3">
        <v>1.088047</v>
      </c>
      <c r="N2456">
        <v>22</v>
      </c>
      <c r="O2456" s="16">
        <v>5.84800690428603e-5</v>
      </c>
      <c r="P2456">
        <v>-2.9582416827668</v>
      </c>
      <c r="Q2456" t="s">
        <v>131</v>
      </c>
      <c r="R2456" t="s">
        <v>136</v>
      </c>
      <c r="S2456" t="s">
        <v>136</v>
      </c>
      <c r="T2456" t="s">
        <v>136</v>
      </c>
      <c r="U2456" t="s">
        <v>136</v>
      </c>
      <c r="V2456" t="s">
        <v>136</v>
      </c>
      <c r="W2456" t="s">
        <v>136</v>
      </c>
      <c r="X2456" t="s">
        <v>136</v>
      </c>
      <c r="Y2456" t="s">
        <v>136</v>
      </c>
      <c r="Z2456" t="s">
        <v>136</v>
      </c>
      <c r="AA2456" t="s">
        <v>136</v>
      </c>
      <c r="AB2456" t="s">
        <v>136</v>
      </c>
      <c r="AC2456" t="s">
        <v>136</v>
      </c>
      <c r="AD2456" t="s">
        <v>136</v>
      </c>
    </row>
    <row r="2457" spans="1:30">
      <c r="A2457" t="s">
        <v>10827</v>
      </c>
      <c r="B2457" t="s">
        <v>10827</v>
      </c>
      <c r="C2457" s="3">
        <v>12.82677</v>
      </c>
      <c r="D2457" s="3">
        <v>1003</v>
      </c>
      <c r="E2457" s="3">
        <v>9.982937</v>
      </c>
      <c r="F2457" s="3">
        <v>692</v>
      </c>
      <c r="G2457" s="3">
        <v>12.103775</v>
      </c>
      <c r="H2457" s="3">
        <v>1015</v>
      </c>
      <c r="I2457" s="3">
        <v>3.211515</v>
      </c>
      <c r="J2457" s="3">
        <v>273</v>
      </c>
      <c r="K2457" s="3">
        <v>2.615162</v>
      </c>
      <c r="L2457" s="3">
        <v>237</v>
      </c>
      <c r="M2457" s="3">
        <v>3.558761</v>
      </c>
      <c r="N2457">
        <v>291</v>
      </c>
      <c r="O2457" s="16">
        <v>1.78063437507202e-11</v>
      </c>
      <c r="P2457">
        <v>-2.5285826065034</v>
      </c>
      <c r="Q2457" t="s">
        <v>131</v>
      </c>
      <c r="R2457" t="s">
        <v>136</v>
      </c>
      <c r="S2457" t="s">
        <v>136</v>
      </c>
      <c r="T2457" t="s">
        <v>3282</v>
      </c>
      <c r="U2457" t="s">
        <v>136</v>
      </c>
      <c r="V2457" t="s">
        <v>136</v>
      </c>
      <c r="W2457" t="s">
        <v>136</v>
      </c>
      <c r="X2457" t="s">
        <v>136</v>
      </c>
      <c r="Y2457" t="s">
        <v>136</v>
      </c>
      <c r="Z2457" t="s">
        <v>136</v>
      </c>
      <c r="AA2457" t="s">
        <v>164</v>
      </c>
      <c r="AB2457" t="s">
        <v>165</v>
      </c>
      <c r="AC2457" t="s">
        <v>10828</v>
      </c>
      <c r="AD2457" t="s">
        <v>3288</v>
      </c>
    </row>
    <row r="2458" spans="1:30">
      <c r="A2458" t="s">
        <v>10829</v>
      </c>
      <c r="B2458" t="s">
        <v>10829</v>
      </c>
      <c r="C2458" s="3">
        <v>7.336277</v>
      </c>
      <c r="D2458" s="3">
        <v>284</v>
      </c>
      <c r="E2458" s="3">
        <v>2.046562</v>
      </c>
      <c r="F2458" s="3">
        <v>70</v>
      </c>
      <c r="G2458" s="3">
        <v>2.525303</v>
      </c>
      <c r="H2458" s="3">
        <v>105</v>
      </c>
      <c r="I2458" s="3">
        <v>27.99896</v>
      </c>
      <c r="J2458" s="3">
        <v>1172</v>
      </c>
      <c r="K2458" s="3">
        <v>32.574287</v>
      </c>
      <c r="L2458" s="3">
        <v>1456</v>
      </c>
      <c r="M2458" s="3">
        <v>14.32915</v>
      </c>
      <c r="N2458">
        <v>578</v>
      </c>
      <c r="O2458">
        <v>0.000717616155806088</v>
      </c>
      <c r="P2458">
        <v>2.01333924090467</v>
      </c>
      <c r="Q2458" t="s">
        <v>157</v>
      </c>
      <c r="R2458" t="s">
        <v>186</v>
      </c>
      <c r="S2458" t="s">
        <v>187</v>
      </c>
      <c r="T2458" t="s">
        <v>437</v>
      </c>
      <c r="U2458" t="s">
        <v>10830</v>
      </c>
      <c r="V2458" t="s">
        <v>439</v>
      </c>
      <c r="W2458" t="s">
        <v>186</v>
      </c>
      <c r="X2458" t="s">
        <v>187</v>
      </c>
      <c r="Y2458" t="s">
        <v>7680</v>
      </c>
      <c r="Z2458" t="s">
        <v>7681</v>
      </c>
      <c r="AA2458" t="s">
        <v>209</v>
      </c>
      <c r="AB2458" t="s">
        <v>187</v>
      </c>
      <c r="AC2458" t="s">
        <v>10831</v>
      </c>
      <c r="AD2458" t="s">
        <v>443</v>
      </c>
    </row>
    <row r="2459" spans="1:30">
      <c r="A2459" t="s">
        <v>10832</v>
      </c>
      <c r="B2459" t="s">
        <v>10832</v>
      </c>
      <c r="C2459" s="3">
        <v>26.416588</v>
      </c>
      <c r="D2459" s="3">
        <v>1131</v>
      </c>
      <c r="E2459" s="3">
        <v>48.598801</v>
      </c>
      <c r="F2459" s="3">
        <v>1842</v>
      </c>
      <c r="G2459" s="3">
        <v>17.562695</v>
      </c>
      <c r="H2459" s="3">
        <v>806</v>
      </c>
      <c r="I2459" s="3">
        <v>7.565063</v>
      </c>
      <c r="J2459" s="3">
        <v>351</v>
      </c>
      <c r="K2459" s="3">
        <v>5.539504</v>
      </c>
      <c r="L2459" s="3">
        <v>275</v>
      </c>
      <c r="M2459" s="3">
        <v>9.890653</v>
      </c>
      <c r="N2459">
        <v>442</v>
      </c>
      <c r="O2459">
        <v>0.000111692381292391</v>
      </c>
      <c r="P2459">
        <v>-2.72755460132865</v>
      </c>
      <c r="Q2459" t="s">
        <v>131</v>
      </c>
      <c r="R2459" t="s">
        <v>136</v>
      </c>
      <c r="S2459" t="s">
        <v>136</v>
      </c>
      <c r="T2459" t="s">
        <v>136</v>
      </c>
      <c r="U2459" t="s">
        <v>10833</v>
      </c>
      <c r="V2459" t="s">
        <v>136</v>
      </c>
      <c r="W2459" t="s">
        <v>254</v>
      </c>
      <c r="X2459" t="s">
        <v>255</v>
      </c>
      <c r="Y2459" t="s">
        <v>136</v>
      </c>
      <c r="Z2459" t="s">
        <v>136</v>
      </c>
      <c r="AA2459" t="s">
        <v>164</v>
      </c>
      <c r="AB2459" t="s">
        <v>165</v>
      </c>
      <c r="AC2459" t="s">
        <v>10834</v>
      </c>
      <c r="AD2459" t="s">
        <v>136</v>
      </c>
    </row>
    <row r="2460" spans="1:30">
      <c r="A2460" t="s">
        <v>10835</v>
      </c>
      <c r="B2460" t="s">
        <v>10835</v>
      </c>
      <c r="C2460" s="3">
        <v>0.175074</v>
      </c>
      <c r="D2460" s="3">
        <v>11</v>
      </c>
      <c r="E2460" s="3">
        <v>0</v>
      </c>
      <c r="F2460" s="3">
        <v>0</v>
      </c>
      <c r="G2460" s="3">
        <v>0.138283</v>
      </c>
      <c r="H2460" s="3">
        <v>9</v>
      </c>
      <c r="I2460" s="3">
        <v>2.695521</v>
      </c>
      <c r="J2460" s="3">
        <v>173</v>
      </c>
      <c r="K2460" s="3">
        <v>4.528942</v>
      </c>
      <c r="L2460" s="3">
        <v>310</v>
      </c>
      <c r="M2460" s="3">
        <v>0.782576</v>
      </c>
      <c r="N2460">
        <v>49</v>
      </c>
      <c r="O2460">
        <v>0.00013143545827182</v>
      </c>
      <c r="P2460">
        <v>3.69116543495957</v>
      </c>
      <c r="Q2460" t="s">
        <v>157</v>
      </c>
      <c r="R2460" t="s">
        <v>136</v>
      </c>
      <c r="T2460" t="s">
        <v>1848</v>
      </c>
      <c r="U2460" t="s">
        <v>10836</v>
      </c>
      <c r="V2460" t="s">
        <v>180</v>
      </c>
      <c r="W2460" t="s">
        <v>136</v>
      </c>
      <c r="X2460" t="s">
        <v>136</v>
      </c>
      <c r="Y2460" t="s">
        <v>181</v>
      </c>
      <c r="Z2460" t="s">
        <v>5970</v>
      </c>
      <c r="AA2460" t="s">
        <v>83</v>
      </c>
      <c r="AB2460" t="s">
        <v>191</v>
      </c>
      <c r="AC2460" t="s">
        <v>10837</v>
      </c>
      <c r="AD2460" t="s">
        <v>195</v>
      </c>
    </row>
    <row r="2461" spans="1:30">
      <c r="A2461" t="s">
        <v>10838</v>
      </c>
      <c r="B2461" t="s">
        <v>10838</v>
      </c>
      <c r="C2461" s="3">
        <v>1.913158</v>
      </c>
      <c r="D2461" s="3">
        <v>96</v>
      </c>
      <c r="E2461" s="3">
        <v>1.572262</v>
      </c>
      <c r="F2461" s="3">
        <v>70</v>
      </c>
      <c r="G2461" s="3">
        <v>1.947783</v>
      </c>
      <c r="H2461" s="3">
        <v>104</v>
      </c>
      <c r="I2461" s="3">
        <v>0.879021</v>
      </c>
      <c r="J2461" s="3">
        <v>48</v>
      </c>
      <c r="K2461" s="3">
        <v>0.741057</v>
      </c>
      <c r="L2461" s="3">
        <v>43</v>
      </c>
      <c r="M2461" s="3">
        <v>0.231352</v>
      </c>
      <c r="N2461">
        <v>13</v>
      </c>
      <c r="O2461">
        <v>0.0012857882316223</v>
      </c>
      <c r="P2461">
        <v>-2.13308682382585</v>
      </c>
      <c r="Q2461" t="s">
        <v>131</v>
      </c>
      <c r="R2461" t="s">
        <v>136</v>
      </c>
      <c r="S2461" t="s">
        <v>136</v>
      </c>
      <c r="T2461" t="s">
        <v>10839</v>
      </c>
      <c r="U2461" t="s">
        <v>136</v>
      </c>
      <c r="V2461" t="s">
        <v>136</v>
      </c>
      <c r="W2461" t="s">
        <v>136</v>
      </c>
      <c r="X2461" t="s">
        <v>136</v>
      </c>
      <c r="Y2461" t="s">
        <v>136</v>
      </c>
      <c r="Z2461" t="s">
        <v>10840</v>
      </c>
      <c r="AA2461" t="s">
        <v>164</v>
      </c>
      <c r="AB2461" t="s">
        <v>165</v>
      </c>
      <c r="AC2461" t="s">
        <v>10841</v>
      </c>
      <c r="AD2461" t="s">
        <v>10842</v>
      </c>
    </row>
    <row r="2462" spans="1:30">
      <c r="A2462" t="s">
        <v>10843</v>
      </c>
      <c r="B2462" t="s">
        <v>10843</v>
      </c>
      <c r="C2462" s="3">
        <v>4.010799</v>
      </c>
      <c r="D2462" s="3">
        <v>70</v>
      </c>
      <c r="E2462" s="3">
        <v>1.831494</v>
      </c>
      <c r="F2462" s="3">
        <v>29</v>
      </c>
      <c r="G2462" s="3">
        <v>3.637926</v>
      </c>
      <c r="H2462" s="3">
        <v>68</v>
      </c>
      <c r="I2462" s="3">
        <v>32.06432</v>
      </c>
      <c r="J2462" s="3">
        <v>606</v>
      </c>
      <c r="K2462" s="3">
        <v>56.284058</v>
      </c>
      <c r="L2462" s="3">
        <v>1136</v>
      </c>
      <c r="M2462" s="3">
        <v>22.019768</v>
      </c>
      <c r="N2462">
        <v>401</v>
      </c>
      <c r="O2462" s="16">
        <v>6.49534444758223e-8</v>
      </c>
      <c r="P2462">
        <v>2.8483611772258</v>
      </c>
      <c r="Q2462" t="s">
        <v>157</v>
      </c>
      <c r="R2462" t="s">
        <v>186</v>
      </c>
      <c r="S2462" t="s">
        <v>187</v>
      </c>
      <c r="T2462" t="s">
        <v>10844</v>
      </c>
      <c r="U2462" t="s">
        <v>10845</v>
      </c>
      <c r="V2462" t="s">
        <v>136</v>
      </c>
      <c r="W2462" t="s">
        <v>254</v>
      </c>
      <c r="X2462" t="s">
        <v>255</v>
      </c>
      <c r="Y2462" t="s">
        <v>407</v>
      </c>
      <c r="Z2462" t="s">
        <v>136</v>
      </c>
      <c r="AA2462" t="s">
        <v>164</v>
      </c>
      <c r="AB2462" t="s">
        <v>165</v>
      </c>
      <c r="AC2462" t="s">
        <v>10846</v>
      </c>
      <c r="AD2462" t="s">
        <v>10847</v>
      </c>
    </row>
    <row r="2463" spans="1:30">
      <c r="A2463" t="s">
        <v>10848</v>
      </c>
      <c r="B2463" t="s">
        <v>10848</v>
      </c>
      <c r="C2463" s="3">
        <v>53.852482</v>
      </c>
      <c r="D2463" s="3">
        <v>2234</v>
      </c>
      <c r="E2463" s="3">
        <v>24.629631</v>
      </c>
      <c r="F2463" s="3">
        <v>906</v>
      </c>
      <c r="G2463" s="3">
        <v>66.256386</v>
      </c>
      <c r="H2463" s="3">
        <v>2947</v>
      </c>
      <c r="I2463" s="3">
        <v>12.979721</v>
      </c>
      <c r="J2463" s="3">
        <v>584</v>
      </c>
      <c r="K2463" s="3">
        <v>19.20953</v>
      </c>
      <c r="L2463" s="3">
        <v>923</v>
      </c>
      <c r="M2463" s="3">
        <v>18.962555</v>
      </c>
      <c r="N2463">
        <v>822</v>
      </c>
      <c r="O2463" s="16">
        <v>1.97924849144352e-6</v>
      </c>
      <c r="P2463">
        <v>-2.01954705256689</v>
      </c>
      <c r="Q2463" t="s">
        <v>131</v>
      </c>
      <c r="R2463" t="s">
        <v>190</v>
      </c>
      <c r="S2463" t="s">
        <v>191</v>
      </c>
      <c r="T2463" t="s">
        <v>1511</v>
      </c>
      <c r="U2463" t="s">
        <v>136</v>
      </c>
      <c r="V2463" t="s">
        <v>136</v>
      </c>
      <c r="W2463" t="s">
        <v>1382</v>
      </c>
      <c r="X2463" t="s">
        <v>1383</v>
      </c>
      <c r="Y2463" t="s">
        <v>10040</v>
      </c>
      <c r="Z2463" t="s">
        <v>10849</v>
      </c>
      <c r="AA2463" t="s">
        <v>164</v>
      </c>
      <c r="AB2463" t="s">
        <v>165</v>
      </c>
      <c r="AC2463" t="s">
        <v>10850</v>
      </c>
      <c r="AD2463" t="s">
        <v>281</v>
      </c>
    </row>
    <row r="2464" spans="1:30">
      <c r="A2464" t="s">
        <v>10851</v>
      </c>
      <c r="B2464" t="s">
        <v>10851</v>
      </c>
      <c r="C2464" s="3">
        <v>4.940407</v>
      </c>
      <c r="D2464" s="3">
        <v>246</v>
      </c>
      <c r="E2464" s="3">
        <v>0.621825</v>
      </c>
      <c r="F2464" s="3">
        <v>28</v>
      </c>
      <c r="G2464" s="3">
        <v>1.993322</v>
      </c>
      <c r="H2464" s="3">
        <v>107</v>
      </c>
      <c r="I2464" s="3">
        <v>16.649618</v>
      </c>
      <c r="J2464" s="3">
        <v>897</v>
      </c>
      <c r="K2464" s="3">
        <v>12.293262</v>
      </c>
      <c r="L2464" s="3">
        <v>707</v>
      </c>
      <c r="M2464" s="3">
        <v>19.380003</v>
      </c>
      <c r="N2464">
        <v>1005</v>
      </c>
      <c r="O2464">
        <v>0.00109747298529221</v>
      </c>
      <c r="P2464">
        <v>2.11067484655195</v>
      </c>
      <c r="Q2464" t="s">
        <v>157</v>
      </c>
      <c r="R2464" t="s">
        <v>325</v>
      </c>
      <c r="S2464" t="s">
        <v>326</v>
      </c>
      <c r="T2464" t="s">
        <v>10852</v>
      </c>
      <c r="U2464" t="s">
        <v>10853</v>
      </c>
      <c r="V2464" t="s">
        <v>10107</v>
      </c>
      <c r="W2464" t="s">
        <v>10854</v>
      </c>
      <c r="X2464" t="s">
        <v>10855</v>
      </c>
      <c r="Y2464" t="s">
        <v>10856</v>
      </c>
      <c r="Z2464" t="s">
        <v>10857</v>
      </c>
      <c r="AA2464" t="s">
        <v>48</v>
      </c>
      <c r="AB2464" t="s">
        <v>326</v>
      </c>
      <c r="AC2464" t="s">
        <v>10858</v>
      </c>
      <c r="AD2464" t="s">
        <v>2532</v>
      </c>
    </row>
    <row r="2465" spans="1:30">
      <c r="A2465" t="s">
        <v>10859</v>
      </c>
      <c r="B2465" t="s">
        <v>10859</v>
      </c>
      <c r="C2465" s="3">
        <v>0</v>
      </c>
      <c r="D2465" s="3">
        <v>0</v>
      </c>
      <c r="E2465" s="3">
        <v>0</v>
      </c>
      <c r="F2465" s="3">
        <v>0</v>
      </c>
      <c r="G2465" s="3">
        <v>0</v>
      </c>
      <c r="H2465" s="3">
        <v>0</v>
      </c>
      <c r="I2465" s="3">
        <v>4.998702</v>
      </c>
      <c r="J2465" s="3">
        <v>142</v>
      </c>
      <c r="K2465" s="3">
        <v>15.377787</v>
      </c>
      <c r="L2465" s="3">
        <v>466</v>
      </c>
      <c r="M2465" s="3">
        <v>1.295036</v>
      </c>
      <c r="N2465">
        <v>36</v>
      </c>
      <c r="O2465" s="16">
        <v>1.06930987825875e-8</v>
      </c>
      <c r="P2465">
        <v>7.07230229457419</v>
      </c>
      <c r="Q2465" t="s">
        <v>157</v>
      </c>
      <c r="R2465" t="s">
        <v>136</v>
      </c>
      <c r="S2465" t="s">
        <v>136</v>
      </c>
      <c r="T2465" t="s">
        <v>136</v>
      </c>
      <c r="U2465" t="s">
        <v>136</v>
      </c>
      <c r="V2465" t="s">
        <v>136</v>
      </c>
      <c r="W2465" t="s">
        <v>136</v>
      </c>
      <c r="X2465" t="s">
        <v>136</v>
      </c>
      <c r="Y2465" t="s">
        <v>136</v>
      </c>
      <c r="Z2465" t="s">
        <v>136</v>
      </c>
      <c r="AA2465" t="s">
        <v>83</v>
      </c>
      <c r="AB2465" t="s">
        <v>191</v>
      </c>
      <c r="AC2465" t="s">
        <v>136</v>
      </c>
      <c r="AD2465" t="s">
        <v>136</v>
      </c>
    </row>
    <row r="2466" spans="1:30">
      <c r="A2466" t="s">
        <v>10860</v>
      </c>
      <c r="B2466" t="s">
        <v>10860</v>
      </c>
      <c r="C2466" s="3">
        <v>0.459604</v>
      </c>
      <c r="D2466" s="3">
        <v>9</v>
      </c>
      <c r="E2466" s="3">
        <v>0</v>
      </c>
      <c r="F2466" s="3">
        <v>0</v>
      </c>
      <c r="G2466" s="3">
        <v>0.480164</v>
      </c>
      <c r="H2466" s="3">
        <v>10</v>
      </c>
      <c r="I2466" s="3">
        <v>3.54515</v>
      </c>
      <c r="J2466" s="3">
        <v>72</v>
      </c>
      <c r="K2466" s="3">
        <v>2.802209</v>
      </c>
      <c r="L2466" s="3">
        <v>61</v>
      </c>
      <c r="M2466" s="3">
        <v>4.075312</v>
      </c>
      <c r="N2466">
        <v>80</v>
      </c>
      <c r="O2466">
        <v>0.00299050085753154</v>
      </c>
      <c r="P2466">
        <v>2.66663667919697</v>
      </c>
      <c r="Q2466" t="s">
        <v>157</v>
      </c>
      <c r="R2466" t="s">
        <v>136</v>
      </c>
      <c r="S2466" t="s">
        <v>136</v>
      </c>
      <c r="T2466" t="s">
        <v>10861</v>
      </c>
      <c r="U2466" t="s">
        <v>136</v>
      </c>
      <c r="V2466" t="s">
        <v>136</v>
      </c>
      <c r="W2466" t="s">
        <v>594</v>
      </c>
      <c r="X2466" t="s">
        <v>165</v>
      </c>
      <c r="Y2466" t="s">
        <v>10862</v>
      </c>
      <c r="Z2466" t="s">
        <v>10863</v>
      </c>
      <c r="AA2466" t="s">
        <v>164</v>
      </c>
      <c r="AB2466" t="s">
        <v>165</v>
      </c>
      <c r="AC2466" t="s">
        <v>10864</v>
      </c>
      <c r="AD2466" t="s">
        <v>10865</v>
      </c>
    </row>
    <row r="2467" spans="1:30">
      <c r="A2467" t="s">
        <v>10866</v>
      </c>
      <c r="B2467" t="s">
        <v>10866</v>
      </c>
      <c r="C2467" s="3">
        <v>0</v>
      </c>
      <c r="D2467" s="3">
        <v>0</v>
      </c>
      <c r="E2467" s="3">
        <v>0</v>
      </c>
      <c r="F2467" s="3">
        <v>0</v>
      </c>
      <c r="G2467" s="3">
        <v>0</v>
      </c>
      <c r="H2467" s="3">
        <v>0</v>
      </c>
      <c r="I2467" s="3">
        <v>6.978017</v>
      </c>
      <c r="J2467" s="3">
        <v>293</v>
      </c>
      <c r="K2467" s="3">
        <v>7.223067</v>
      </c>
      <c r="L2467" s="3">
        <v>323</v>
      </c>
      <c r="M2467" s="3">
        <v>4.573744</v>
      </c>
      <c r="N2467">
        <v>185</v>
      </c>
      <c r="O2467" s="16">
        <v>6.24431854343343e-13</v>
      </c>
      <c r="P2467">
        <v>7.96585467143453</v>
      </c>
      <c r="Q2467" t="s">
        <v>157</v>
      </c>
      <c r="R2467" t="s">
        <v>190</v>
      </c>
      <c r="S2467" t="s">
        <v>191</v>
      </c>
      <c r="T2467" t="s">
        <v>9197</v>
      </c>
      <c r="U2467" t="s">
        <v>10867</v>
      </c>
      <c r="V2467" t="s">
        <v>136</v>
      </c>
      <c r="W2467" t="s">
        <v>190</v>
      </c>
      <c r="X2467" t="s">
        <v>191</v>
      </c>
      <c r="Y2467" t="s">
        <v>10868</v>
      </c>
      <c r="Z2467" t="s">
        <v>10869</v>
      </c>
      <c r="AA2467" t="s">
        <v>83</v>
      </c>
      <c r="AB2467" t="s">
        <v>191</v>
      </c>
      <c r="AC2467" t="s">
        <v>10870</v>
      </c>
      <c r="AD2467" t="s">
        <v>1490</v>
      </c>
    </row>
    <row r="2468" spans="1:30">
      <c r="A2468" t="s">
        <v>10871</v>
      </c>
      <c r="B2468" t="s">
        <v>10871</v>
      </c>
      <c r="C2468" s="3">
        <v>296.055328</v>
      </c>
      <c r="D2468" s="3">
        <v>18483</v>
      </c>
      <c r="E2468" s="3">
        <v>566.708801</v>
      </c>
      <c r="F2468" s="3">
        <v>31340</v>
      </c>
      <c r="G2468" s="3">
        <v>280.286224</v>
      </c>
      <c r="H2468" s="3">
        <v>18761</v>
      </c>
      <c r="I2468" s="3">
        <v>152.692307</v>
      </c>
      <c r="J2468" s="3">
        <v>10339</v>
      </c>
      <c r="K2468" s="3">
        <v>37.196682</v>
      </c>
      <c r="L2468" s="3">
        <v>2690</v>
      </c>
      <c r="M2468" s="3">
        <v>153.153564</v>
      </c>
      <c r="N2468">
        <v>9983</v>
      </c>
      <c r="O2468">
        <v>0.00158084487826953</v>
      </c>
      <c r="P2468">
        <v>-2.44219903067934</v>
      </c>
      <c r="Q2468" t="s">
        <v>131</v>
      </c>
      <c r="R2468" t="s">
        <v>137</v>
      </c>
      <c r="S2468" t="s">
        <v>138</v>
      </c>
      <c r="T2468" t="s">
        <v>6649</v>
      </c>
      <c r="U2468" t="s">
        <v>10872</v>
      </c>
      <c r="V2468" t="s">
        <v>6651</v>
      </c>
      <c r="W2468" t="s">
        <v>137</v>
      </c>
      <c r="X2468" t="s">
        <v>138</v>
      </c>
      <c r="Y2468" t="s">
        <v>2282</v>
      </c>
      <c r="Z2468" t="s">
        <v>6652</v>
      </c>
      <c r="AA2468" t="s">
        <v>153</v>
      </c>
      <c r="AB2468" t="s">
        <v>138</v>
      </c>
      <c r="AC2468" t="s">
        <v>6653</v>
      </c>
      <c r="AD2468" t="s">
        <v>6654</v>
      </c>
    </row>
    <row r="2469" spans="1:30">
      <c r="A2469" t="s">
        <v>10873</v>
      </c>
      <c r="B2469" t="s">
        <v>10873</v>
      </c>
      <c r="C2469" s="3">
        <v>2.69935</v>
      </c>
      <c r="D2469" s="3">
        <v>149</v>
      </c>
      <c r="E2469" s="3">
        <v>0.685428</v>
      </c>
      <c r="F2469" s="3">
        <v>34</v>
      </c>
      <c r="G2469" s="3">
        <v>2.921824</v>
      </c>
      <c r="H2469" s="3">
        <v>173</v>
      </c>
      <c r="I2469" s="3">
        <v>32.846859</v>
      </c>
      <c r="J2469" s="3">
        <v>1959</v>
      </c>
      <c r="K2469" s="3">
        <v>13.632483</v>
      </c>
      <c r="L2469" s="3">
        <v>868</v>
      </c>
      <c r="M2469" s="3">
        <v>38.926758</v>
      </c>
      <c r="N2469">
        <v>2235</v>
      </c>
      <c r="O2469" s="16">
        <v>2.20273163191067e-7</v>
      </c>
      <c r="P2469">
        <v>3.10251947619626</v>
      </c>
      <c r="Q2469" t="s">
        <v>157</v>
      </c>
      <c r="R2469" t="s">
        <v>218</v>
      </c>
      <c r="S2469" t="s">
        <v>219</v>
      </c>
      <c r="T2469" t="s">
        <v>10874</v>
      </c>
      <c r="U2469" t="s">
        <v>10875</v>
      </c>
      <c r="V2469" t="s">
        <v>1566</v>
      </c>
      <c r="W2469" t="s">
        <v>218</v>
      </c>
      <c r="X2469" t="s">
        <v>219</v>
      </c>
      <c r="Y2469" t="s">
        <v>10876</v>
      </c>
      <c r="Z2469" t="s">
        <v>10877</v>
      </c>
      <c r="AA2469" t="s">
        <v>686</v>
      </c>
      <c r="AB2469" t="s">
        <v>219</v>
      </c>
      <c r="AC2469" t="s">
        <v>10878</v>
      </c>
      <c r="AD2469" t="s">
        <v>5819</v>
      </c>
    </row>
    <row r="2470" spans="1:30">
      <c r="A2470" t="s">
        <v>10879</v>
      </c>
      <c r="B2470" t="s">
        <v>10879</v>
      </c>
      <c r="C2470" s="3">
        <v>11.07224</v>
      </c>
      <c r="D2470" s="3">
        <v>236</v>
      </c>
      <c r="E2470" s="3">
        <v>29.049753</v>
      </c>
      <c r="F2470" s="3">
        <v>548</v>
      </c>
      <c r="G2470" s="3">
        <v>6.894146</v>
      </c>
      <c r="H2470" s="3">
        <v>158</v>
      </c>
      <c r="I2470" s="3">
        <v>5.276278</v>
      </c>
      <c r="J2470" s="3">
        <v>122</v>
      </c>
      <c r="K2470" s="3">
        <v>2.384361</v>
      </c>
      <c r="L2470" s="3">
        <v>59</v>
      </c>
      <c r="M2470" s="3">
        <v>7.89506</v>
      </c>
      <c r="N2470">
        <v>176</v>
      </c>
      <c r="O2470">
        <v>0.00856714381018047</v>
      </c>
      <c r="P2470">
        <v>-2.32718925892409</v>
      </c>
      <c r="Q2470" t="s">
        <v>131</v>
      </c>
      <c r="R2470" t="s">
        <v>170</v>
      </c>
      <c r="S2470" t="s">
        <v>171</v>
      </c>
      <c r="T2470" t="s">
        <v>10641</v>
      </c>
      <c r="U2470" t="s">
        <v>10880</v>
      </c>
      <c r="V2470" t="s">
        <v>136</v>
      </c>
      <c r="W2470" t="s">
        <v>170</v>
      </c>
      <c r="X2470" t="s">
        <v>171</v>
      </c>
      <c r="Y2470" t="s">
        <v>1652</v>
      </c>
      <c r="Z2470" t="s">
        <v>10643</v>
      </c>
      <c r="AA2470" t="s">
        <v>174</v>
      </c>
      <c r="AB2470" t="s">
        <v>171</v>
      </c>
      <c r="AC2470" t="s">
        <v>175</v>
      </c>
      <c r="AD2470" t="s">
        <v>1667</v>
      </c>
    </row>
    <row r="2471" spans="1:30">
      <c r="A2471" t="s">
        <v>10881</v>
      </c>
      <c r="B2471" t="s">
        <v>136</v>
      </c>
      <c r="C2471" s="3">
        <v>2.406837</v>
      </c>
      <c r="D2471" s="3">
        <v>38</v>
      </c>
      <c r="E2471" s="3">
        <v>2.676001</v>
      </c>
      <c r="F2471" s="3">
        <v>35</v>
      </c>
      <c r="G2471" s="3">
        <v>3.18297399999999</v>
      </c>
      <c r="H2471" s="3">
        <v>54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>
        <v>0</v>
      </c>
      <c r="O2471" s="16">
        <v>1.1858852293109e-8</v>
      </c>
      <c r="P2471">
        <v>-6.88366995419288</v>
      </c>
      <c r="Q2471" t="s">
        <v>131</v>
      </c>
      <c r="R2471" t="s">
        <v>136</v>
      </c>
      <c r="S2471" t="s">
        <v>136</v>
      </c>
      <c r="T2471" t="s">
        <v>136</v>
      </c>
      <c r="U2471" t="s">
        <v>136</v>
      </c>
      <c r="V2471" t="s">
        <v>136</v>
      </c>
      <c r="W2471" t="s">
        <v>136</v>
      </c>
      <c r="X2471" t="s">
        <v>136</v>
      </c>
      <c r="Y2471" t="s">
        <v>136</v>
      </c>
      <c r="Z2471" t="s">
        <v>136</v>
      </c>
      <c r="AA2471" t="s">
        <v>136</v>
      </c>
      <c r="AB2471" t="s">
        <v>136</v>
      </c>
      <c r="AC2471" t="s">
        <v>136</v>
      </c>
      <c r="AD2471" t="s">
        <v>136</v>
      </c>
    </row>
    <row r="2472" spans="1:30">
      <c r="A2472" t="s">
        <v>10882</v>
      </c>
      <c r="B2472" t="s">
        <v>10882</v>
      </c>
      <c r="C2472" s="3">
        <v>17.338343</v>
      </c>
      <c r="D2472" s="3">
        <v>950</v>
      </c>
      <c r="E2472" s="3">
        <v>25.815569</v>
      </c>
      <c r="F2472" s="3">
        <v>1253</v>
      </c>
      <c r="G2472" s="3">
        <v>9.023266</v>
      </c>
      <c r="H2472" s="3">
        <v>531</v>
      </c>
      <c r="I2472" s="3">
        <v>2.13162</v>
      </c>
      <c r="J2472" s="3">
        <v>127</v>
      </c>
      <c r="K2472" s="3">
        <v>1.151605</v>
      </c>
      <c r="L2472" s="3">
        <v>74</v>
      </c>
      <c r="M2472" s="3">
        <v>3.170973</v>
      </c>
      <c r="N2472">
        <v>182</v>
      </c>
      <c r="O2472" s="16">
        <v>4.93793003180586e-7</v>
      </c>
      <c r="P2472">
        <v>-3.6254709966655</v>
      </c>
      <c r="Q2472" t="s">
        <v>131</v>
      </c>
      <c r="R2472" t="s">
        <v>136</v>
      </c>
      <c r="S2472" t="s">
        <v>136</v>
      </c>
      <c r="T2472" t="s">
        <v>10883</v>
      </c>
      <c r="U2472" t="s">
        <v>136</v>
      </c>
      <c r="V2472" t="s">
        <v>136</v>
      </c>
      <c r="W2472" t="s">
        <v>254</v>
      </c>
      <c r="X2472" t="s">
        <v>255</v>
      </c>
      <c r="Y2472" t="s">
        <v>2223</v>
      </c>
      <c r="Z2472" t="s">
        <v>10884</v>
      </c>
      <c r="AA2472" t="s">
        <v>164</v>
      </c>
      <c r="AB2472" t="s">
        <v>165</v>
      </c>
      <c r="AC2472" t="s">
        <v>10885</v>
      </c>
      <c r="AD2472" t="s">
        <v>10886</v>
      </c>
    </row>
    <row r="2473" spans="1:30">
      <c r="A2473" t="s">
        <v>10887</v>
      </c>
      <c r="B2473" t="s">
        <v>10887</v>
      </c>
      <c r="C2473" s="3">
        <v>4.974445</v>
      </c>
      <c r="D2473" s="3">
        <v>461</v>
      </c>
      <c r="E2473" s="3">
        <v>1.57913</v>
      </c>
      <c r="F2473" s="3">
        <v>130</v>
      </c>
      <c r="G2473" s="3">
        <v>3.797183</v>
      </c>
      <c r="H2473" s="3">
        <v>377</v>
      </c>
      <c r="I2473" s="3">
        <v>27.909538</v>
      </c>
      <c r="J2473" s="3">
        <v>2801</v>
      </c>
      <c r="K2473" s="3">
        <v>29.806606</v>
      </c>
      <c r="L2473" s="3">
        <v>3194</v>
      </c>
      <c r="M2473" s="3">
        <v>12.157932</v>
      </c>
      <c r="N2473">
        <v>1175</v>
      </c>
      <c r="O2473" s="16">
        <v>3.16716376288978e-5</v>
      </c>
      <c r="P2473">
        <v>2.13041754993798</v>
      </c>
      <c r="Q2473" t="s">
        <v>157</v>
      </c>
      <c r="R2473" t="s">
        <v>190</v>
      </c>
      <c r="S2473" t="s">
        <v>191</v>
      </c>
      <c r="T2473" t="s">
        <v>262</v>
      </c>
      <c r="U2473" t="s">
        <v>10888</v>
      </c>
      <c r="V2473" t="s">
        <v>136</v>
      </c>
      <c r="W2473" t="s">
        <v>190</v>
      </c>
      <c r="X2473" t="s">
        <v>191</v>
      </c>
      <c r="Y2473" t="s">
        <v>265</v>
      </c>
      <c r="Z2473" t="s">
        <v>10889</v>
      </c>
      <c r="AA2473" t="s">
        <v>83</v>
      </c>
      <c r="AB2473" t="s">
        <v>191</v>
      </c>
      <c r="AC2473" t="s">
        <v>10890</v>
      </c>
      <c r="AD2473" t="s">
        <v>195</v>
      </c>
    </row>
    <row r="2474" spans="1:30">
      <c r="A2474" t="s">
        <v>10891</v>
      </c>
      <c r="B2474" t="s">
        <v>10891</v>
      </c>
      <c r="C2474" s="3">
        <v>0.106354</v>
      </c>
      <c r="D2474" s="3">
        <v>6</v>
      </c>
      <c r="E2474" s="3">
        <v>0.077134</v>
      </c>
      <c r="F2474" s="3">
        <v>4</v>
      </c>
      <c r="G2474" s="3">
        <v>0.219553</v>
      </c>
      <c r="H2474" s="3">
        <v>14</v>
      </c>
      <c r="I2474" s="3">
        <v>2.590628</v>
      </c>
      <c r="J2474" s="3">
        <v>156</v>
      </c>
      <c r="K2474" s="3">
        <v>7.444756</v>
      </c>
      <c r="L2474" s="3">
        <v>477</v>
      </c>
      <c r="M2474" s="3">
        <v>0.936043</v>
      </c>
      <c r="N2474">
        <v>54</v>
      </c>
      <c r="O2474" s="16">
        <v>3.88879971565914e-5</v>
      </c>
      <c r="P2474">
        <v>3.69477133137199</v>
      </c>
      <c r="Q2474" t="s">
        <v>157</v>
      </c>
      <c r="R2474" t="s">
        <v>136</v>
      </c>
      <c r="S2474" t="s">
        <v>136</v>
      </c>
      <c r="T2474" t="s">
        <v>10892</v>
      </c>
      <c r="U2474" t="s">
        <v>136</v>
      </c>
      <c r="V2474" t="s">
        <v>136</v>
      </c>
      <c r="W2474" t="s">
        <v>254</v>
      </c>
      <c r="X2474" t="s">
        <v>255</v>
      </c>
      <c r="Y2474" t="s">
        <v>1815</v>
      </c>
      <c r="Z2474" t="s">
        <v>10893</v>
      </c>
      <c r="AA2474" t="s">
        <v>164</v>
      </c>
      <c r="AB2474" t="s">
        <v>165</v>
      </c>
      <c r="AC2474" t="s">
        <v>10894</v>
      </c>
      <c r="AD2474" t="s">
        <v>10895</v>
      </c>
    </row>
    <row r="2475" spans="1:30">
      <c r="A2475" t="s">
        <v>10896</v>
      </c>
      <c r="B2475" t="s">
        <v>10896</v>
      </c>
      <c r="C2475" s="3">
        <v>0.055221</v>
      </c>
      <c r="D2475" s="3">
        <v>3</v>
      </c>
      <c r="E2475" s="3">
        <v>0.041931</v>
      </c>
      <c r="F2475" s="3">
        <v>2</v>
      </c>
      <c r="G2475" s="3">
        <v>0.237305</v>
      </c>
      <c r="H2475" s="3">
        <v>14</v>
      </c>
      <c r="I2475" s="3">
        <v>5.400343</v>
      </c>
      <c r="J2475" s="3">
        <v>316</v>
      </c>
      <c r="K2475" s="3">
        <v>44.535892</v>
      </c>
      <c r="L2475" s="3">
        <v>2778</v>
      </c>
      <c r="M2475" s="3">
        <v>1.468922</v>
      </c>
      <c r="N2475">
        <v>83</v>
      </c>
      <c r="O2475" s="16">
        <v>1.28711527194624e-7</v>
      </c>
      <c r="P2475">
        <v>5.66260266497386</v>
      </c>
      <c r="Q2475" t="s">
        <v>157</v>
      </c>
      <c r="R2475" t="s">
        <v>136</v>
      </c>
      <c r="S2475" t="s">
        <v>136</v>
      </c>
      <c r="T2475" t="s">
        <v>136</v>
      </c>
      <c r="U2475" t="s">
        <v>10897</v>
      </c>
      <c r="V2475" t="s">
        <v>136</v>
      </c>
      <c r="W2475" t="s">
        <v>170</v>
      </c>
      <c r="X2475" t="s">
        <v>171</v>
      </c>
      <c r="Y2475" t="s">
        <v>10898</v>
      </c>
      <c r="Z2475" t="s">
        <v>10899</v>
      </c>
      <c r="AA2475" t="s">
        <v>174</v>
      </c>
      <c r="AB2475" t="s">
        <v>171</v>
      </c>
      <c r="AC2475" t="s">
        <v>10900</v>
      </c>
      <c r="AD2475" t="s">
        <v>136</v>
      </c>
    </row>
    <row r="2476" spans="1:30">
      <c r="A2476" t="s">
        <v>10901</v>
      </c>
      <c r="B2476" t="s">
        <v>10901</v>
      </c>
      <c r="C2476" s="3">
        <v>0.87258</v>
      </c>
      <c r="D2476" s="3">
        <v>24</v>
      </c>
      <c r="E2476" s="3">
        <v>0.154059</v>
      </c>
      <c r="F2476" s="3">
        <v>4</v>
      </c>
      <c r="G2476" s="3">
        <v>1.2921</v>
      </c>
      <c r="H2476" s="3">
        <v>38</v>
      </c>
      <c r="I2476" s="3">
        <v>5.602582</v>
      </c>
      <c r="J2476" s="3">
        <v>167</v>
      </c>
      <c r="K2476" s="3">
        <v>10.092366</v>
      </c>
      <c r="L2476" s="3">
        <v>321</v>
      </c>
      <c r="M2476" s="3">
        <v>4.287576</v>
      </c>
      <c r="N2476">
        <v>123</v>
      </c>
      <c r="O2476">
        <v>0.000998677291556836</v>
      </c>
      <c r="P2476">
        <v>2.44202251075029</v>
      </c>
      <c r="Q2476" t="s">
        <v>157</v>
      </c>
      <c r="R2476" t="s">
        <v>136</v>
      </c>
      <c r="S2476" t="s">
        <v>136</v>
      </c>
      <c r="T2476" t="s">
        <v>10902</v>
      </c>
      <c r="U2476" t="s">
        <v>136</v>
      </c>
      <c r="V2476" t="s">
        <v>136</v>
      </c>
      <c r="W2476" t="s">
        <v>136</v>
      </c>
      <c r="X2476" t="s">
        <v>136</v>
      </c>
      <c r="Y2476" t="s">
        <v>8141</v>
      </c>
      <c r="Z2476" t="s">
        <v>136</v>
      </c>
      <c r="AA2476" t="s">
        <v>164</v>
      </c>
      <c r="AB2476" t="s">
        <v>165</v>
      </c>
      <c r="AC2476" t="s">
        <v>10903</v>
      </c>
      <c r="AD2476" t="s">
        <v>1633</v>
      </c>
    </row>
    <row r="2477" spans="1:30">
      <c r="A2477" t="s">
        <v>10904</v>
      </c>
      <c r="B2477" t="s">
        <v>10904</v>
      </c>
      <c r="C2477" s="3">
        <v>6.839692</v>
      </c>
      <c r="D2477" s="3">
        <v>316</v>
      </c>
      <c r="E2477" s="3">
        <v>1.230628</v>
      </c>
      <c r="F2477" s="3">
        <v>51</v>
      </c>
      <c r="G2477" s="3">
        <v>7.064908</v>
      </c>
      <c r="H2477" s="3">
        <v>350</v>
      </c>
      <c r="I2477" s="3">
        <v>72.806671</v>
      </c>
      <c r="J2477" s="3">
        <v>3642</v>
      </c>
      <c r="K2477" s="3">
        <v>26.809891</v>
      </c>
      <c r="L2477" s="3">
        <v>1432</v>
      </c>
      <c r="M2477" s="3">
        <v>84.783073</v>
      </c>
      <c r="N2477">
        <v>4083</v>
      </c>
      <c r="O2477" s="16">
        <v>8.78833289208426e-6</v>
      </c>
      <c r="P2477">
        <v>2.96349351647781</v>
      </c>
      <c r="Q2477" t="s">
        <v>157</v>
      </c>
      <c r="R2477" t="s">
        <v>137</v>
      </c>
      <c r="S2477" t="s">
        <v>138</v>
      </c>
      <c r="T2477" t="s">
        <v>10905</v>
      </c>
      <c r="U2477" t="s">
        <v>10906</v>
      </c>
      <c r="V2477" t="s">
        <v>1945</v>
      </c>
      <c r="W2477" t="s">
        <v>136</v>
      </c>
      <c r="X2477" t="s">
        <v>136</v>
      </c>
      <c r="Y2477" t="s">
        <v>10907</v>
      </c>
      <c r="Z2477" t="s">
        <v>10908</v>
      </c>
      <c r="AA2477" t="s">
        <v>153</v>
      </c>
      <c r="AB2477" t="s">
        <v>138</v>
      </c>
      <c r="AC2477" t="s">
        <v>10909</v>
      </c>
      <c r="AD2477" t="s">
        <v>10910</v>
      </c>
    </row>
    <row r="2478" spans="1:30">
      <c r="A2478" t="s">
        <v>10911</v>
      </c>
      <c r="B2478" t="s">
        <v>136</v>
      </c>
      <c r="C2478" s="3">
        <v>9.141571</v>
      </c>
      <c r="D2478" s="3">
        <v>377</v>
      </c>
      <c r="E2478" s="3">
        <v>29.090895</v>
      </c>
      <c r="F2478" s="3">
        <v>1063</v>
      </c>
      <c r="G2478" s="3">
        <v>16.943275</v>
      </c>
      <c r="H2478" s="3">
        <v>750</v>
      </c>
      <c r="I2478" s="3">
        <v>0.105574</v>
      </c>
      <c r="J2478" s="3">
        <v>5</v>
      </c>
      <c r="K2478" s="3">
        <v>0.229236</v>
      </c>
      <c r="L2478" s="3">
        <v>11</v>
      </c>
      <c r="M2478" s="3">
        <v>0.338356</v>
      </c>
      <c r="N2478">
        <v>15</v>
      </c>
      <c r="O2478" s="16">
        <v>4.47223336878024e-18</v>
      </c>
      <c r="P2478">
        <v>-6.64636191314456</v>
      </c>
      <c r="Q2478" t="s">
        <v>131</v>
      </c>
      <c r="R2478" t="s">
        <v>136</v>
      </c>
      <c r="S2478" t="s">
        <v>136</v>
      </c>
      <c r="T2478" t="s">
        <v>136</v>
      </c>
      <c r="U2478" t="s">
        <v>136</v>
      </c>
      <c r="V2478" t="s">
        <v>136</v>
      </c>
      <c r="W2478" t="s">
        <v>136</v>
      </c>
      <c r="X2478" t="s">
        <v>136</v>
      </c>
      <c r="Y2478" t="s">
        <v>136</v>
      </c>
      <c r="Z2478" t="s">
        <v>136</v>
      </c>
      <c r="AA2478" t="s">
        <v>164</v>
      </c>
      <c r="AB2478" t="s">
        <v>165</v>
      </c>
      <c r="AC2478" t="s">
        <v>10912</v>
      </c>
      <c r="AD2478" t="s">
        <v>136</v>
      </c>
    </row>
    <row r="2479" spans="1:30">
      <c r="A2479" t="s">
        <v>10913</v>
      </c>
      <c r="B2479" t="s">
        <v>10913</v>
      </c>
      <c r="C2479" s="3">
        <v>0</v>
      </c>
      <c r="D2479" s="3">
        <v>0</v>
      </c>
      <c r="E2479" s="3">
        <v>0</v>
      </c>
      <c r="F2479" s="3">
        <v>0</v>
      </c>
      <c r="G2479" s="3">
        <v>0</v>
      </c>
      <c r="H2479" s="3">
        <v>0</v>
      </c>
      <c r="I2479" s="3">
        <v>8.969011</v>
      </c>
      <c r="J2479" s="3">
        <v>101</v>
      </c>
      <c r="K2479" s="3">
        <v>29.607006</v>
      </c>
      <c r="L2479" s="3">
        <v>354</v>
      </c>
      <c r="M2479" s="3">
        <v>6.275569</v>
      </c>
      <c r="N2479">
        <v>68</v>
      </c>
      <c r="O2479" s="16">
        <v>6.03089279242225e-9</v>
      </c>
      <c r="P2479">
        <v>7.05826277394165</v>
      </c>
      <c r="Q2479" t="s">
        <v>157</v>
      </c>
      <c r="R2479" t="s">
        <v>136</v>
      </c>
      <c r="S2479" t="s">
        <v>136</v>
      </c>
      <c r="T2479" t="s">
        <v>136</v>
      </c>
      <c r="U2479" t="s">
        <v>136</v>
      </c>
      <c r="V2479" t="s">
        <v>136</v>
      </c>
      <c r="W2479" t="s">
        <v>136</v>
      </c>
      <c r="X2479" t="s">
        <v>136</v>
      </c>
      <c r="Y2479" t="s">
        <v>136</v>
      </c>
      <c r="Z2479" t="s">
        <v>136</v>
      </c>
      <c r="AA2479" t="s">
        <v>83</v>
      </c>
      <c r="AB2479" t="s">
        <v>191</v>
      </c>
      <c r="AC2479" t="s">
        <v>136</v>
      </c>
      <c r="AD2479" t="s">
        <v>136</v>
      </c>
    </row>
    <row r="2480" spans="1:30">
      <c r="A2480" t="s">
        <v>10914</v>
      </c>
      <c r="B2480" t="s">
        <v>10914</v>
      </c>
      <c r="C2480" s="3">
        <v>0.943604</v>
      </c>
      <c r="D2480" s="3">
        <v>49</v>
      </c>
      <c r="E2480" s="3">
        <v>2.270767</v>
      </c>
      <c r="F2480" s="3">
        <v>103</v>
      </c>
      <c r="G2480" s="3">
        <v>0.831983</v>
      </c>
      <c r="H2480" s="3">
        <v>46</v>
      </c>
      <c r="I2480" s="3">
        <v>0.354231</v>
      </c>
      <c r="J2480" s="3">
        <v>20</v>
      </c>
      <c r="K2480" s="3">
        <v>0.525165</v>
      </c>
      <c r="L2480" s="3">
        <v>31</v>
      </c>
      <c r="M2480" s="3">
        <v>0.431497</v>
      </c>
      <c r="N2480">
        <v>23</v>
      </c>
      <c r="O2480">
        <v>0.0057248538874252</v>
      </c>
      <c r="P2480">
        <v>-2.32818636700403</v>
      </c>
      <c r="Q2480" t="s">
        <v>131</v>
      </c>
      <c r="R2480" t="s">
        <v>241</v>
      </c>
      <c r="S2480" t="s">
        <v>242</v>
      </c>
      <c r="T2480" t="s">
        <v>9808</v>
      </c>
      <c r="U2480" t="s">
        <v>10915</v>
      </c>
      <c r="V2480" t="s">
        <v>2122</v>
      </c>
      <c r="W2480" t="s">
        <v>136</v>
      </c>
      <c r="X2480" t="s">
        <v>136</v>
      </c>
      <c r="Y2480" t="s">
        <v>4787</v>
      </c>
      <c r="Z2480" t="s">
        <v>5631</v>
      </c>
      <c r="AA2480" t="s">
        <v>48</v>
      </c>
      <c r="AB2480" t="s">
        <v>326</v>
      </c>
      <c r="AC2480" t="s">
        <v>10916</v>
      </c>
      <c r="AD2480" t="s">
        <v>250</v>
      </c>
    </row>
    <row r="2481" spans="1:30">
      <c r="A2481" t="s">
        <v>10917</v>
      </c>
      <c r="B2481" t="s">
        <v>10917</v>
      </c>
      <c r="C2481" s="3">
        <v>0.515973</v>
      </c>
      <c r="D2481" s="3">
        <v>19</v>
      </c>
      <c r="E2481" s="3">
        <v>1.148092</v>
      </c>
      <c r="F2481" s="3">
        <v>37</v>
      </c>
      <c r="G2481" s="3">
        <v>0.497251</v>
      </c>
      <c r="H2481" s="3">
        <v>20</v>
      </c>
      <c r="I2481" s="3">
        <v>4.601766</v>
      </c>
      <c r="J2481" s="3">
        <v>179</v>
      </c>
      <c r="K2481" s="3">
        <v>66.148682</v>
      </c>
      <c r="L2481" s="3">
        <v>2736</v>
      </c>
      <c r="M2481" s="3">
        <v>1.611773</v>
      </c>
      <c r="N2481">
        <v>61</v>
      </c>
      <c r="O2481">
        <v>0.00207237967165796</v>
      </c>
      <c r="P2481">
        <v>3.52040847815563</v>
      </c>
      <c r="Q2481" t="s">
        <v>157</v>
      </c>
      <c r="R2481" t="s">
        <v>170</v>
      </c>
      <c r="S2481" t="s">
        <v>171</v>
      </c>
      <c r="T2481" t="s">
        <v>136</v>
      </c>
      <c r="U2481" t="s">
        <v>10918</v>
      </c>
      <c r="V2481" t="s">
        <v>2106</v>
      </c>
      <c r="W2481" t="s">
        <v>170</v>
      </c>
      <c r="X2481" t="s">
        <v>171</v>
      </c>
      <c r="Y2481" t="s">
        <v>1652</v>
      </c>
      <c r="Z2481" t="s">
        <v>10919</v>
      </c>
      <c r="AA2481" t="s">
        <v>174</v>
      </c>
      <c r="AB2481" t="s">
        <v>171</v>
      </c>
      <c r="AC2481" t="s">
        <v>10920</v>
      </c>
      <c r="AD2481" t="s">
        <v>136</v>
      </c>
    </row>
    <row r="2482" spans="1:30">
      <c r="A2482" t="s">
        <v>10921</v>
      </c>
      <c r="B2482" t="s">
        <v>10921</v>
      </c>
      <c r="C2482" s="3">
        <v>0</v>
      </c>
      <c r="D2482" s="3">
        <v>0</v>
      </c>
      <c r="E2482" s="3">
        <v>0</v>
      </c>
      <c r="F2482" s="3">
        <v>0</v>
      </c>
      <c r="G2482" s="3">
        <v>0.021214</v>
      </c>
      <c r="H2482" s="3">
        <v>4</v>
      </c>
      <c r="I2482" s="3">
        <v>0.250588</v>
      </c>
      <c r="J2482" s="3">
        <v>41</v>
      </c>
      <c r="K2482" s="3">
        <v>1.551735</v>
      </c>
      <c r="L2482" s="3">
        <v>268</v>
      </c>
      <c r="M2482" s="3">
        <v>0.177405</v>
      </c>
      <c r="N2482">
        <v>28</v>
      </c>
      <c r="O2482">
        <v>0.000228982075097921</v>
      </c>
      <c r="P2482">
        <v>4.53570787811382</v>
      </c>
      <c r="Q2482" t="s">
        <v>157</v>
      </c>
      <c r="R2482" t="s">
        <v>136</v>
      </c>
      <c r="S2482" t="s">
        <v>136</v>
      </c>
      <c r="T2482" t="s">
        <v>136</v>
      </c>
      <c r="U2482" t="s">
        <v>136</v>
      </c>
      <c r="V2482" t="s">
        <v>136</v>
      </c>
      <c r="W2482" t="s">
        <v>136</v>
      </c>
      <c r="X2482" t="s">
        <v>136</v>
      </c>
      <c r="Y2482" t="s">
        <v>10922</v>
      </c>
      <c r="Z2482" t="s">
        <v>136</v>
      </c>
      <c r="AA2482" t="s">
        <v>164</v>
      </c>
      <c r="AB2482" t="s">
        <v>165</v>
      </c>
      <c r="AC2482" t="s">
        <v>10923</v>
      </c>
      <c r="AD2482" t="s">
        <v>136</v>
      </c>
    </row>
    <row r="2483" spans="1:30">
      <c r="A2483" t="s">
        <v>10924</v>
      </c>
      <c r="B2483" t="s">
        <v>10924</v>
      </c>
      <c r="C2483" s="3">
        <v>2.222544</v>
      </c>
      <c r="D2483" s="3">
        <v>74</v>
      </c>
      <c r="E2483" s="3">
        <v>14.791158</v>
      </c>
      <c r="F2483" s="3">
        <v>436</v>
      </c>
      <c r="G2483" s="3">
        <v>1.343357</v>
      </c>
      <c r="H2483" s="3">
        <v>48</v>
      </c>
      <c r="I2483" s="3">
        <v>1.003818</v>
      </c>
      <c r="J2483" s="3">
        <v>37</v>
      </c>
      <c r="K2483" s="3">
        <v>0.244919</v>
      </c>
      <c r="L2483" s="3">
        <v>10</v>
      </c>
      <c r="M2483" s="3">
        <v>0.312757</v>
      </c>
      <c r="N2483">
        <v>11</v>
      </c>
      <c r="O2483">
        <v>0.000160248900226673</v>
      </c>
      <c r="P2483">
        <v>-4.01829355755975</v>
      </c>
      <c r="Q2483" t="s">
        <v>131</v>
      </c>
      <c r="R2483" t="s">
        <v>170</v>
      </c>
      <c r="S2483" t="s">
        <v>171</v>
      </c>
      <c r="T2483" t="s">
        <v>10925</v>
      </c>
      <c r="U2483" t="s">
        <v>136</v>
      </c>
      <c r="V2483" t="s">
        <v>136</v>
      </c>
      <c r="W2483" t="s">
        <v>136</v>
      </c>
      <c r="X2483" t="s">
        <v>136</v>
      </c>
      <c r="Y2483" t="s">
        <v>10926</v>
      </c>
      <c r="Z2483" t="s">
        <v>136</v>
      </c>
      <c r="AA2483" t="s">
        <v>174</v>
      </c>
      <c r="AB2483" t="s">
        <v>171</v>
      </c>
      <c r="AC2483" t="s">
        <v>10927</v>
      </c>
      <c r="AD2483" t="s">
        <v>512</v>
      </c>
    </row>
    <row r="2484" spans="1:30">
      <c r="A2484" t="s">
        <v>10928</v>
      </c>
      <c r="B2484" t="s">
        <v>10928</v>
      </c>
      <c r="C2484" s="3">
        <v>0.157154</v>
      </c>
      <c r="D2484" s="3">
        <v>15</v>
      </c>
      <c r="E2484" s="3">
        <v>0.069947</v>
      </c>
      <c r="F2484" s="3">
        <v>6</v>
      </c>
      <c r="G2484" s="3">
        <v>0.229343</v>
      </c>
      <c r="H2484" s="3">
        <v>22</v>
      </c>
      <c r="I2484" s="3">
        <v>3.605703</v>
      </c>
      <c r="J2484" s="3">
        <v>349</v>
      </c>
      <c r="K2484" s="3">
        <v>22.235205</v>
      </c>
      <c r="L2484" s="3">
        <v>2295</v>
      </c>
      <c r="M2484" s="3">
        <v>0.973497</v>
      </c>
      <c r="N2484">
        <v>91</v>
      </c>
      <c r="O2484" s="16">
        <v>2.04490058042542e-6</v>
      </c>
      <c r="P2484">
        <v>4.64606352381587</v>
      </c>
      <c r="Q2484" t="s">
        <v>157</v>
      </c>
      <c r="R2484" t="s">
        <v>136</v>
      </c>
      <c r="S2484" t="s">
        <v>136</v>
      </c>
      <c r="T2484" t="s">
        <v>10929</v>
      </c>
      <c r="U2484" t="s">
        <v>10930</v>
      </c>
      <c r="V2484" t="s">
        <v>206</v>
      </c>
      <c r="W2484" t="s">
        <v>1174</v>
      </c>
      <c r="X2484" t="s">
        <v>1175</v>
      </c>
      <c r="Y2484" t="s">
        <v>2099</v>
      </c>
      <c r="Z2484" t="s">
        <v>136</v>
      </c>
      <c r="AA2484" t="s">
        <v>164</v>
      </c>
      <c r="AB2484" t="s">
        <v>165</v>
      </c>
      <c r="AC2484" t="s">
        <v>313</v>
      </c>
      <c r="AD2484" t="s">
        <v>10931</v>
      </c>
    </row>
    <row r="2485" spans="1:30">
      <c r="A2485" t="s">
        <v>10932</v>
      </c>
      <c r="B2485" t="s">
        <v>10932</v>
      </c>
      <c r="C2485" s="3">
        <v>0.2917</v>
      </c>
      <c r="D2485" s="3">
        <v>30</v>
      </c>
      <c r="E2485" s="3">
        <v>0.077482</v>
      </c>
      <c r="F2485" s="3">
        <v>7</v>
      </c>
      <c r="G2485" s="3">
        <v>0.168255</v>
      </c>
      <c r="H2485" s="3">
        <v>19</v>
      </c>
      <c r="I2485" s="3">
        <v>1.45834</v>
      </c>
      <c r="J2485" s="3">
        <v>158</v>
      </c>
      <c r="K2485" s="3">
        <v>7.125302</v>
      </c>
      <c r="L2485" s="3">
        <v>825</v>
      </c>
      <c r="M2485" s="3">
        <v>0.906223</v>
      </c>
      <c r="N2485">
        <v>95</v>
      </c>
      <c r="O2485">
        <v>0.000251785519527062</v>
      </c>
      <c r="P2485">
        <v>3.2531437243765</v>
      </c>
      <c r="Q2485" t="s">
        <v>157</v>
      </c>
      <c r="R2485" t="s">
        <v>241</v>
      </c>
      <c r="S2485" t="s">
        <v>242</v>
      </c>
      <c r="T2485" t="s">
        <v>6807</v>
      </c>
      <c r="U2485" t="s">
        <v>10933</v>
      </c>
      <c r="V2485" t="s">
        <v>2522</v>
      </c>
      <c r="W2485" t="s">
        <v>241</v>
      </c>
      <c r="X2485" t="s">
        <v>242</v>
      </c>
      <c r="Y2485" t="s">
        <v>4157</v>
      </c>
      <c r="Z2485" t="s">
        <v>10934</v>
      </c>
      <c r="AA2485" t="s">
        <v>248</v>
      </c>
      <c r="AB2485" t="s">
        <v>242</v>
      </c>
      <c r="AC2485" t="s">
        <v>10935</v>
      </c>
      <c r="AD2485" t="s">
        <v>2177</v>
      </c>
    </row>
    <row r="2486" spans="1:30">
      <c r="A2486" t="s">
        <v>10936</v>
      </c>
      <c r="B2486" t="s">
        <v>10936</v>
      </c>
      <c r="C2486" s="3">
        <v>4.658639</v>
      </c>
      <c r="D2486" s="3">
        <v>181</v>
      </c>
      <c r="E2486" s="3">
        <v>2.729851</v>
      </c>
      <c r="F2486" s="3">
        <v>94</v>
      </c>
      <c r="G2486" s="3">
        <v>1.358529</v>
      </c>
      <c r="H2486" s="3">
        <v>57</v>
      </c>
      <c r="I2486" s="3">
        <v>0.140951</v>
      </c>
      <c r="J2486" s="3">
        <v>6</v>
      </c>
      <c r="K2486" s="3">
        <v>0.40567</v>
      </c>
      <c r="L2486" s="3">
        <v>19</v>
      </c>
      <c r="M2486" s="3">
        <v>0.160906</v>
      </c>
      <c r="N2486">
        <v>7</v>
      </c>
      <c r="O2486" s="16">
        <v>4.16701730134834e-7</v>
      </c>
      <c r="P2486">
        <v>-3.93147768358941</v>
      </c>
      <c r="Q2486" t="s">
        <v>131</v>
      </c>
      <c r="R2486" t="s">
        <v>136</v>
      </c>
      <c r="S2486" t="s">
        <v>136</v>
      </c>
      <c r="T2486" t="s">
        <v>10937</v>
      </c>
      <c r="U2486" t="s">
        <v>10938</v>
      </c>
      <c r="V2486" t="s">
        <v>1636</v>
      </c>
      <c r="W2486" t="s">
        <v>136</v>
      </c>
      <c r="X2486" t="s">
        <v>136</v>
      </c>
      <c r="Y2486" t="s">
        <v>3980</v>
      </c>
      <c r="Z2486" t="s">
        <v>10939</v>
      </c>
      <c r="AA2486" t="s">
        <v>164</v>
      </c>
      <c r="AB2486" t="s">
        <v>165</v>
      </c>
      <c r="AC2486" t="s">
        <v>10940</v>
      </c>
      <c r="AD2486" t="s">
        <v>10941</v>
      </c>
    </row>
    <row r="2487" spans="1:30">
      <c r="A2487" t="s">
        <v>10942</v>
      </c>
      <c r="B2487" t="s">
        <v>10942</v>
      </c>
      <c r="C2487" s="3">
        <v>0.749039</v>
      </c>
      <c r="D2487" s="3">
        <v>27</v>
      </c>
      <c r="E2487" s="3">
        <v>0.158665</v>
      </c>
      <c r="F2487" s="3">
        <v>5</v>
      </c>
      <c r="G2487" s="3">
        <v>0.534311</v>
      </c>
      <c r="H2487" s="3">
        <v>21</v>
      </c>
      <c r="I2487" s="3">
        <v>3.087692</v>
      </c>
      <c r="J2487" s="3">
        <v>120</v>
      </c>
      <c r="K2487" s="3">
        <v>14.68312</v>
      </c>
      <c r="L2487" s="3">
        <v>605</v>
      </c>
      <c r="M2487" s="3">
        <v>1.710099</v>
      </c>
      <c r="N2487">
        <v>64</v>
      </c>
      <c r="O2487">
        <v>0.00163723240630466</v>
      </c>
      <c r="P2487">
        <v>2.92477167020838</v>
      </c>
      <c r="Q2487" t="s">
        <v>157</v>
      </c>
      <c r="R2487" t="s">
        <v>325</v>
      </c>
      <c r="S2487" t="s">
        <v>326</v>
      </c>
      <c r="T2487" t="s">
        <v>471</v>
      </c>
      <c r="U2487" t="s">
        <v>10943</v>
      </c>
      <c r="V2487" t="s">
        <v>473</v>
      </c>
      <c r="W2487" t="s">
        <v>241</v>
      </c>
      <c r="X2487" t="s">
        <v>242</v>
      </c>
      <c r="Y2487" t="s">
        <v>474</v>
      </c>
      <c r="Z2487" t="s">
        <v>475</v>
      </c>
      <c r="AA2487" t="s">
        <v>48</v>
      </c>
      <c r="AB2487" t="s">
        <v>326</v>
      </c>
      <c r="AC2487" t="s">
        <v>476</v>
      </c>
      <c r="AD2487" t="s">
        <v>477</v>
      </c>
    </row>
    <row r="2488" spans="1:30">
      <c r="A2488" t="s">
        <v>10944</v>
      </c>
      <c r="B2488" t="s">
        <v>10944</v>
      </c>
      <c r="C2488" s="3">
        <v>0.517556</v>
      </c>
      <c r="D2488" s="3">
        <v>39</v>
      </c>
      <c r="E2488" s="3">
        <v>0.204749</v>
      </c>
      <c r="F2488" s="3">
        <v>14</v>
      </c>
      <c r="G2488" s="3">
        <v>0.365673</v>
      </c>
      <c r="H2488" s="3">
        <v>29</v>
      </c>
      <c r="I2488" s="3">
        <v>7.712893</v>
      </c>
      <c r="J2488" s="3">
        <v>618</v>
      </c>
      <c r="K2488" s="3">
        <v>9.751208</v>
      </c>
      <c r="L2488" s="3">
        <v>834</v>
      </c>
      <c r="M2488" s="3">
        <v>2.248559</v>
      </c>
      <c r="N2488">
        <v>174</v>
      </c>
      <c r="O2488" s="16">
        <v>2.97408859261276e-7</v>
      </c>
      <c r="P2488">
        <v>3.3756158230846</v>
      </c>
      <c r="Q2488" t="s">
        <v>157</v>
      </c>
      <c r="R2488" t="s">
        <v>136</v>
      </c>
      <c r="S2488" t="s">
        <v>136</v>
      </c>
      <c r="T2488" t="s">
        <v>10945</v>
      </c>
      <c r="U2488" t="s">
        <v>10946</v>
      </c>
      <c r="V2488" t="s">
        <v>136</v>
      </c>
      <c r="W2488" t="s">
        <v>170</v>
      </c>
      <c r="X2488" t="s">
        <v>171</v>
      </c>
      <c r="Y2488" t="s">
        <v>10947</v>
      </c>
      <c r="Z2488" t="s">
        <v>10948</v>
      </c>
      <c r="AA2488" t="s">
        <v>174</v>
      </c>
      <c r="AB2488" t="s">
        <v>171</v>
      </c>
      <c r="AC2488" t="s">
        <v>10949</v>
      </c>
      <c r="AD2488" t="s">
        <v>10950</v>
      </c>
    </row>
    <row r="2489" spans="1:30">
      <c r="A2489" t="s">
        <v>10951</v>
      </c>
      <c r="B2489" t="s">
        <v>136</v>
      </c>
      <c r="C2489" s="3">
        <v>3.96549399999999</v>
      </c>
      <c r="D2489" s="3">
        <v>80</v>
      </c>
      <c r="E2489" s="3">
        <v>11.074254</v>
      </c>
      <c r="F2489" s="3">
        <v>200</v>
      </c>
      <c r="G2489" s="3">
        <v>7.884601</v>
      </c>
      <c r="H2489" s="3">
        <v>163</v>
      </c>
      <c r="I2489" s="3">
        <v>0.654574</v>
      </c>
      <c r="J2489" s="3">
        <v>20</v>
      </c>
      <c r="K2489" s="3">
        <v>0.805338</v>
      </c>
      <c r="L2489" s="3">
        <v>27</v>
      </c>
      <c r="M2489" s="3">
        <v>0.511205</v>
      </c>
      <c r="N2489">
        <v>15</v>
      </c>
      <c r="O2489" s="16">
        <v>1.00863838297947e-6</v>
      </c>
      <c r="P2489">
        <v>-3.64101096009517</v>
      </c>
      <c r="Q2489" t="s">
        <v>131</v>
      </c>
      <c r="R2489" t="s">
        <v>136</v>
      </c>
      <c r="S2489" t="s">
        <v>136</v>
      </c>
      <c r="T2489" t="s">
        <v>136</v>
      </c>
      <c r="U2489" t="s">
        <v>136</v>
      </c>
      <c r="V2489" t="s">
        <v>136</v>
      </c>
      <c r="W2489" t="s">
        <v>136</v>
      </c>
      <c r="X2489" t="s">
        <v>136</v>
      </c>
      <c r="Y2489" t="s">
        <v>6975</v>
      </c>
      <c r="Z2489" t="s">
        <v>136</v>
      </c>
      <c r="AA2489" t="s">
        <v>136</v>
      </c>
      <c r="AB2489" t="s">
        <v>136</v>
      </c>
      <c r="AC2489" t="s">
        <v>10952</v>
      </c>
      <c r="AD2489" t="s">
        <v>136</v>
      </c>
    </row>
    <row r="2490" spans="1:30">
      <c r="A2490" t="s">
        <v>10953</v>
      </c>
      <c r="B2490" t="s">
        <v>10953</v>
      </c>
      <c r="C2490" s="3">
        <v>0.325176</v>
      </c>
      <c r="D2490" s="3">
        <v>13</v>
      </c>
      <c r="E2490" s="3">
        <v>0.080073</v>
      </c>
      <c r="F2490" s="3">
        <v>3</v>
      </c>
      <c r="G2490" s="3">
        <v>0.143142</v>
      </c>
      <c r="H2490" s="3">
        <v>6</v>
      </c>
      <c r="I2490" s="3">
        <v>2.097323</v>
      </c>
      <c r="J2490" s="3">
        <v>85</v>
      </c>
      <c r="K2490" s="3">
        <v>3.326101</v>
      </c>
      <c r="L2490" s="3">
        <v>144</v>
      </c>
      <c r="M2490" s="3">
        <v>0.721434</v>
      </c>
      <c r="N2490">
        <v>29</v>
      </c>
      <c r="O2490">
        <v>0.00357908148871638</v>
      </c>
      <c r="P2490">
        <v>2.5837786061313</v>
      </c>
      <c r="Q2490" t="s">
        <v>157</v>
      </c>
      <c r="R2490" t="s">
        <v>170</v>
      </c>
      <c r="S2490" t="s">
        <v>171</v>
      </c>
      <c r="T2490" t="s">
        <v>5133</v>
      </c>
      <c r="U2490" t="s">
        <v>10954</v>
      </c>
      <c r="V2490" t="s">
        <v>136</v>
      </c>
      <c r="W2490" t="s">
        <v>170</v>
      </c>
      <c r="X2490" t="s">
        <v>171</v>
      </c>
      <c r="Y2490" t="s">
        <v>5135</v>
      </c>
      <c r="Z2490" t="s">
        <v>5136</v>
      </c>
      <c r="AA2490" t="s">
        <v>174</v>
      </c>
      <c r="AB2490" t="s">
        <v>171</v>
      </c>
      <c r="AC2490" t="s">
        <v>10955</v>
      </c>
      <c r="AD2490" t="s">
        <v>5138</v>
      </c>
    </row>
    <row r="2491" spans="1:30">
      <c r="A2491" t="s">
        <v>10956</v>
      </c>
      <c r="B2491" t="s">
        <v>10956</v>
      </c>
      <c r="C2491" s="3">
        <v>15.262381</v>
      </c>
      <c r="D2491" s="3">
        <v>1270</v>
      </c>
      <c r="E2491" s="3">
        <v>33.915211</v>
      </c>
      <c r="F2491" s="3">
        <v>2500</v>
      </c>
      <c r="G2491" s="3">
        <v>19.878326</v>
      </c>
      <c r="H2491" s="3">
        <v>1773</v>
      </c>
      <c r="I2491" s="3">
        <v>2.160267</v>
      </c>
      <c r="J2491" s="3">
        <v>195</v>
      </c>
      <c r="K2491" s="3">
        <v>1.88897</v>
      </c>
      <c r="L2491" s="3">
        <v>182</v>
      </c>
      <c r="M2491" s="3">
        <v>5.775512</v>
      </c>
      <c r="N2491">
        <v>502</v>
      </c>
      <c r="O2491" s="16">
        <v>4.61219149197321e-6</v>
      </c>
      <c r="P2491">
        <v>-3.41793903121213</v>
      </c>
      <c r="Q2491" t="s">
        <v>131</v>
      </c>
      <c r="R2491" t="s">
        <v>136</v>
      </c>
      <c r="S2491" t="s">
        <v>136</v>
      </c>
      <c r="T2491" t="s">
        <v>1829</v>
      </c>
      <c r="U2491" t="s">
        <v>10957</v>
      </c>
      <c r="V2491" t="s">
        <v>136</v>
      </c>
      <c r="W2491" t="s">
        <v>136</v>
      </c>
      <c r="X2491" t="s">
        <v>136</v>
      </c>
      <c r="Y2491" t="s">
        <v>1960</v>
      </c>
      <c r="Z2491" t="s">
        <v>10958</v>
      </c>
      <c r="AA2491" t="s">
        <v>141</v>
      </c>
      <c r="AB2491" t="s">
        <v>142</v>
      </c>
      <c r="AC2491" t="s">
        <v>10959</v>
      </c>
      <c r="AD2491" t="s">
        <v>1834</v>
      </c>
    </row>
    <row r="2492" spans="1:30">
      <c r="A2492" t="s">
        <v>10960</v>
      </c>
      <c r="B2492" t="s">
        <v>10960</v>
      </c>
      <c r="C2492" s="3">
        <v>74.414696</v>
      </c>
      <c r="D2492" s="3">
        <v>3525</v>
      </c>
      <c r="E2492" s="3">
        <v>218.858307</v>
      </c>
      <c r="F2492" s="3">
        <v>9182</v>
      </c>
      <c r="G2492" s="3">
        <v>52.335808</v>
      </c>
      <c r="H2492" s="3">
        <v>2658</v>
      </c>
      <c r="I2492" s="3">
        <v>8.636563</v>
      </c>
      <c r="J2492" s="3">
        <v>444</v>
      </c>
      <c r="K2492" s="3">
        <v>6.508598</v>
      </c>
      <c r="L2492" s="3">
        <v>357</v>
      </c>
      <c r="M2492" s="3">
        <v>32.455345</v>
      </c>
      <c r="N2492">
        <v>1605</v>
      </c>
      <c r="O2492">
        <v>0.000206939704983652</v>
      </c>
      <c r="P2492">
        <v>-3.42345953734898</v>
      </c>
      <c r="Q2492" t="s">
        <v>131</v>
      </c>
      <c r="R2492" t="s">
        <v>136</v>
      </c>
      <c r="S2492" t="s">
        <v>136</v>
      </c>
      <c r="T2492" t="s">
        <v>1629</v>
      </c>
      <c r="U2492" t="s">
        <v>10961</v>
      </c>
      <c r="V2492" t="s">
        <v>473</v>
      </c>
      <c r="W2492" t="s">
        <v>136</v>
      </c>
      <c r="X2492" t="s">
        <v>136</v>
      </c>
      <c r="Y2492" t="s">
        <v>2043</v>
      </c>
      <c r="Z2492" t="s">
        <v>10962</v>
      </c>
      <c r="AA2492" t="s">
        <v>136</v>
      </c>
      <c r="AB2492" t="s">
        <v>136</v>
      </c>
      <c r="AC2492" t="s">
        <v>10963</v>
      </c>
      <c r="AD2492" t="s">
        <v>1633</v>
      </c>
    </row>
    <row r="2493" spans="1:30">
      <c r="A2493" t="s">
        <v>10964</v>
      </c>
      <c r="B2493" t="s">
        <v>136</v>
      </c>
      <c r="C2493" s="3">
        <v>0</v>
      </c>
      <c r="D2493" s="3">
        <v>0</v>
      </c>
      <c r="E2493" s="3">
        <v>0</v>
      </c>
      <c r="F2493" s="3">
        <v>0</v>
      </c>
      <c r="G2493" s="3">
        <v>0</v>
      </c>
      <c r="H2493" s="3">
        <v>0</v>
      </c>
      <c r="I2493" s="3">
        <v>8.754324</v>
      </c>
      <c r="J2493" s="3">
        <v>138</v>
      </c>
      <c r="K2493" s="3">
        <v>3.772608</v>
      </c>
      <c r="L2493" s="3">
        <v>64</v>
      </c>
      <c r="M2493" s="3">
        <v>3.985082</v>
      </c>
      <c r="N2493">
        <v>62</v>
      </c>
      <c r="O2493" s="16">
        <v>1.77717076204626e-7</v>
      </c>
      <c r="P2493">
        <v>6.44342230481701</v>
      </c>
      <c r="Q2493" t="s">
        <v>157</v>
      </c>
      <c r="R2493" t="s">
        <v>136</v>
      </c>
      <c r="S2493" t="s">
        <v>136</v>
      </c>
      <c r="T2493" t="s">
        <v>136</v>
      </c>
      <c r="U2493" t="s">
        <v>136</v>
      </c>
      <c r="V2493" t="s">
        <v>136</v>
      </c>
      <c r="W2493" t="s">
        <v>136</v>
      </c>
      <c r="X2493" t="s">
        <v>136</v>
      </c>
      <c r="Y2493" t="s">
        <v>136</v>
      </c>
      <c r="Z2493" t="s">
        <v>136</v>
      </c>
      <c r="AA2493" t="s">
        <v>136</v>
      </c>
      <c r="AB2493" t="s">
        <v>136</v>
      </c>
      <c r="AC2493" t="s">
        <v>136</v>
      </c>
      <c r="AD2493" t="s">
        <v>136</v>
      </c>
    </row>
    <row r="2494" spans="1:30">
      <c r="A2494" t="s">
        <v>10965</v>
      </c>
      <c r="B2494" t="s">
        <v>10965</v>
      </c>
      <c r="C2494" s="3">
        <v>0</v>
      </c>
      <c r="D2494" s="3">
        <v>0</v>
      </c>
      <c r="E2494" s="3">
        <v>0</v>
      </c>
      <c r="F2494" s="3">
        <v>0</v>
      </c>
      <c r="G2494" s="3">
        <v>0</v>
      </c>
      <c r="H2494" s="3">
        <v>0</v>
      </c>
      <c r="I2494" s="3">
        <v>0.925461</v>
      </c>
      <c r="J2494" s="3">
        <v>58</v>
      </c>
      <c r="K2494" s="3">
        <v>0.567511</v>
      </c>
      <c r="L2494" s="3">
        <v>38</v>
      </c>
      <c r="M2494" s="3">
        <v>0.726862</v>
      </c>
      <c r="N2494">
        <v>44</v>
      </c>
      <c r="O2494" s="16">
        <v>1.29418057396673e-5</v>
      </c>
      <c r="P2494">
        <v>5.6789617372202</v>
      </c>
      <c r="Q2494" t="s">
        <v>157</v>
      </c>
      <c r="R2494" t="s">
        <v>190</v>
      </c>
      <c r="S2494" t="s">
        <v>191</v>
      </c>
      <c r="T2494" t="s">
        <v>446</v>
      </c>
      <c r="U2494" t="s">
        <v>10966</v>
      </c>
      <c r="V2494" t="s">
        <v>370</v>
      </c>
      <c r="W2494" t="s">
        <v>371</v>
      </c>
      <c r="X2494" t="s">
        <v>293</v>
      </c>
      <c r="Y2494" t="s">
        <v>1815</v>
      </c>
      <c r="Z2494" t="s">
        <v>4842</v>
      </c>
      <c r="AA2494" t="s">
        <v>374</v>
      </c>
      <c r="AB2494" t="s">
        <v>367</v>
      </c>
      <c r="AC2494" t="s">
        <v>10967</v>
      </c>
      <c r="AD2494" t="s">
        <v>451</v>
      </c>
    </row>
    <row r="2495" spans="1:30">
      <c r="A2495" t="s">
        <v>10968</v>
      </c>
      <c r="B2495" t="s">
        <v>10968</v>
      </c>
      <c r="C2495" s="3">
        <v>4.568007</v>
      </c>
      <c r="D2495" s="3">
        <v>134</v>
      </c>
      <c r="E2495" s="3">
        <v>6.04309</v>
      </c>
      <c r="F2495" s="3">
        <v>157</v>
      </c>
      <c r="G2495" s="3">
        <v>2.853025</v>
      </c>
      <c r="H2495" s="3">
        <v>90</v>
      </c>
      <c r="I2495" s="3">
        <v>1.493693</v>
      </c>
      <c r="J2495" s="3">
        <v>48</v>
      </c>
      <c r="K2495" s="3">
        <v>0.972499</v>
      </c>
      <c r="L2495" s="3">
        <v>34</v>
      </c>
      <c r="M2495" s="3">
        <v>1.092799</v>
      </c>
      <c r="N2495">
        <v>34</v>
      </c>
      <c r="O2495">
        <v>0.000131114708957501</v>
      </c>
      <c r="P2495">
        <v>-2.58176188309398</v>
      </c>
      <c r="Q2495" t="s">
        <v>131</v>
      </c>
      <c r="R2495" t="s">
        <v>136</v>
      </c>
      <c r="S2495" t="s">
        <v>136</v>
      </c>
      <c r="T2495" t="s">
        <v>10969</v>
      </c>
      <c r="U2495" t="s">
        <v>10970</v>
      </c>
      <c r="V2495" t="s">
        <v>136</v>
      </c>
      <c r="W2495" t="s">
        <v>170</v>
      </c>
      <c r="X2495" t="s">
        <v>171</v>
      </c>
      <c r="Y2495" t="s">
        <v>10971</v>
      </c>
      <c r="Z2495" t="s">
        <v>10972</v>
      </c>
      <c r="AA2495" t="s">
        <v>164</v>
      </c>
      <c r="AB2495" t="s">
        <v>165</v>
      </c>
      <c r="AC2495" t="s">
        <v>10973</v>
      </c>
      <c r="AD2495" t="s">
        <v>10974</v>
      </c>
    </row>
    <row r="2496" spans="1:30">
      <c r="A2496" t="s">
        <v>10975</v>
      </c>
      <c r="B2496" t="s">
        <v>10975</v>
      </c>
      <c r="C2496" s="3">
        <v>1.257505</v>
      </c>
      <c r="D2496" s="3">
        <v>76</v>
      </c>
      <c r="E2496" s="3">
        <v>1.201878</v>
      </c>
      <c r="F2496" s="3">
        <v>64</v>
      </c>
      <c r="G2496" s="3">
        <v>0.96317</v>
      </c>
      <c r="H2496" s="3">
        <v>63</v>
      </c>
      <c r="I2496" s="3">
        <v>0.02793</v>
      </c>
      <c r="J2496" s="3">
        <v>2</v>
      </c>
      <c r="K2496" s="3">
        <v>0.324784</v>
      </c>
      <c r="L2496" s="3">
        <v>23</v>
      </c>
      <c r="M2496" s="3">
        <v>0</v>
      </c>
      <c r="N2496">
        <v>0</v>
      </c>
      <c r="O2496">
        <v>0.00481844125458355</v>
      </c>
      <c r="P2496">
        <v>-3.3004144251698</v>
      </c>
      <c r="Q2496" t="s">
        <v>131</v>
      </c>
      <c r="R2496" t="s">
        <v>283</v>
      </c>
      <c r="S2496" t="s">
        <v>284</v>
      </c>
      <c r="T2496" t="s">
        <v>3342</v>
      </c>
      <c r="U2496" t="s">
        <v>10976</v>
      </c>
      <c r="V2496" t="s">
        <v>1968</v>
      </c>
      <c r="W2496" t="s">
        <v>371</v>
      </c>
      <c r="X2496" t="s">
        <v>293</v>
      </c>
      <c r="Y2496" t="s">
        <v>290</v>
      </c>
      <c r="Z2496" t="s">
        <v>2829</v>
      </c>
      <c r="AA2496" t="s">
        <v>292</v>
      </c>
      <c r="AB2496" t="s">
        <v>293</v>
      </c>
      <c r="AC2496" t="s">
        <v>313</v>
      </c>
      <c r="AD2496" t="s">
        <v>2532</v>
      </c>
    </row>
    <row r="2497" spans="1:30">
      <c r="A2497" t="s">
        <v>10977</v>
      </c>
      <c r="B2497" t="s">
        <v>10977</v>
      </c>
      <c r="C2497" s="3">
        <v>0.502863</v>
      </c>
      <c r="D2497" s="3">
        <v>56</v>
      </c>
      <c r="E2497" s="3">
        <v>0.277571</v>
      </c>
      <c r="F2497" s="3">
        <v>28</v>
      </c>
      <c r="G2497" s="3">
        <v>0.763456</v>
      </c>
      <c r="H2497" s="3">
        <v>91</v>
      </c>
      <c r="I2497" s="3">
        <v>2.634036</v>
      </c>
      <c r="J2497" s="3">
        <v>318</v>
      </c>
      <c r="K2497" s="3">
        <v>13.04834</v>
      </c>
      <c r="L2497" s="3">
        <v>1679</v>
      </c>
      <c r="M2497" s="3">
        <v>1.242516</v>
      </c>
      <c r="N2497">
        <v>145</v>
      </c>
      <c r="O2497">
        <v>0.00328625873410049</v>
      </c>
      <c r="P2497">
        <v>2.62289958697008</v>
      </c>
      <c r="Q2497" t="s">
        <v>157</v>
      </c>
      <c r="R2497" t="s">
        <v>136</v>
      </c>
      <c r="S2497" t="s">
        <v>136</v>
      </c>
      <c r="T2497" t="s">
        <v>136</v>
      </c>
      <c r="U2497" t="s">
        <v>10978</v>
      </c>
      <c r="V2497" t="s">
        <v>136</v>
      </c>
      <c r="W2497" t="s">
        <v>594</v>
      </c>
      <c r="X2497" t="s">
        <v>165</v>
      </c>
      <c r="Y2497" t="s">
        <v>10979</v>
      </c>
      <c r="Z2497" t="s">
        <v>136</v>
      </c>
      <c r="AA2497" t="s">
        <v>164</v>
      </c>
      <c r="AB2497" t="s">
        <v>165</v>
      </c>
      <c r="AC2497" t="s">
        <v>10980</v>
      </c>
      <c r="AD2497" t="s">
        <v>136</v>
      </c>
    </row>
    <row r="2498" spans="1:30">
      <c r="A2498" t="s">
        <v>10981</v>
      </c>
      <c r="B2498" t="s">
        <v>136</v>
      </c>
      <c r="C2498" s="3">
        <v>1.932473</v>
      </c>
      <c r="D2498" s="3">
        <v>38</v>
      </c>
      <c r="E2498" s="3">
        <v>2.224293</v>
      </c>
      <c r="F2498" s="3">
        <v>39</v>
      </c>
      <c r="G2498" s="3">
        <v>9.017602</v>
      </c>
      <c r="H2498" s="3">
        <v>188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>
        <v>0</v>
      </c>
      <c r="O2498" s="16">
        <v>4.02536235056225e-10</v>
      </c>
      <c r="P2498">
        <v>-7.45838232006984</v>
      </c>
      <c r="Q2498" t="s">
        <v>131</v>
      </c>
      <c r="R2498" t="s">
        <v>136</v>
      </c>
      <c r="S2498" t="s">
        <v>136</v>
      </c>
      <c r="T2498" t="s">
        <v>514</v>
      </c>
      <c r="U2498" t="s">
        <v>10982</v>
      </c>
      <c r="V2498" t="s">
        <v>4832</v>
      </c>
      <c r="W2498" t="s">
        <v>136</v>
      </c>
      <c r="X2498" t="s">
        <v>136</v>
      </c>
      <c r="Y2498" t="s">
        <v>136</v>
      </c>
      <c r="Z2498" t="s">
        <v>136</v>
      </c>
      <c r="AA2498" t="s">
        <v>136</v>
      </c>
      <c r="AB2498" t="s">
        <v>136</v>
      </c>
      <c r="AC2498" t="s">
        <v>136</v>
      </c>
      <c r="AD2498" t="s">
        <v>144</v>
      </c>
    </row>
    <row r="2499" spans="1:30">
      <c r="A2499" t="s">
        <v>10983</v>
      </c>
      <c r="B2499" t="s">
        <v>10983</v>
      </c>
      <c r="C2499" s="3">
        <v>0.110743</v>
      </c>
      <c r="D2499" s="3">
        <v>8</v>
      </c>
      <c r="E2499" s="3">
        <v>0</v>
      </c>
      <c r="F2499" s="3">
        <v>0</v>
      </c>
      <c r="G2499" s="3">
        <v>0.346269</v>
      </c>
      <c r="H2499" s="3">
        <v>27</v>
      </c>
      <c r="I2499" s="3">
        <v>2.185101</v>
      </c>
      <c r="J2499" s="3">
        <v>171</v>
      </c>
      <c r="K2499" s="3">
        <v>4.359056</v>
      </c>
      <c r="L2499" s="3">
        <v>364</v>
      </c>
      <c r="M2499" s="3">
        <v>0.934355</v>
      </c>
      <c r="N2499">
        <v>71</v>
      </c>
      <c r="O2499">
        <v>0.00311856148376741</v>
      </c>
      <c r="P2499">
        <v>3.10738186209929</v>
      </c>
      <c r="Q2499" t="s">
        <v>157</v>
      </c>
      <c r="R2499" t="s">
        <v>136</v>
      </c>
      <c r="S2499" t="s">
        <v>136</v>
      </c>
      <c r="T2499" t="s">
        <v>136</v>
      </c>
      <c r="U2499" t="s">
        <v>10984</v>
      </c>
      <c r="V2499" t="s">
        <v>8116</v>
      </c>
      <c r="W2499" t="s">
        <v>136</v>
      </c>
      <c r="X2499" t="s">
        <v>136</v>
      </c>
      <c r="Y2499" t="s">
        <v>136</v>
      </c>
      <c r="Z2499" t="s">
        <v>136</v>
      </c>
      <c r="AA2499" t="s">
        <v>164</v>
      </c>
      <c r="AB2499" t="s">
        <v>165</v>
      </c>
      <c r="AC2499" t="s">
        <v>10985</v>
      </c>
      <c r="AD2499" t="s">
        <v>136</v>
      </c>
    </row>
    <row r="2500" spans="1:30">
      <c r="A2500" t="s">
        <v>10986</v>
      </c>
      <c r="B2500" t="s">
        <v>10986</v>
      </c>
      <c r="C2500" s="3">
        <v>10.351563</v>
      </c>
      <c r="D2500" s="3">
        <v>260</v>
      </c>
      <c r="E2500" s="3">
        <v>8.307384</v>
      </c>
      <c r="F2500" s="3">
        <v>185</v>
      </c>
      <c r="G2500" s="3">
        <v>8.519078</v>
      </c>
      <c r="H2500" s="3">
        <v>230</v>
      </c>
      <c r="I2500" s="3">
        <v>1.833717</v>
      </c>
      <c r="J2500" s="3">
        <v>50</v>
      </c>
      <c r="K2500" s="3">
        <v>2.247585</v>
      </c>
      <c r="L2500" s="3">
        <v>66</v>
      </c>
      <c r="M2500" s="3">
        <v>2.597551</v>
      </c>
      <c r="N2500">
        <v>69</v>
      </c>
      <c r="O2500" s="16">
        <v>2.67243272594142e-8</v>
      </c>
      <c r="P2500">
        <v>-2.62665071587642</v>
      </c>
      <c r="Q2500" t="s">
        <v>131</v>
      </c>
      <c r="R2500" t="s">
        <v>213</v>
      </c>
      <c r="S2500" t="s">
        <v>214</v>
      </c>
      <c r="T2500" t="s">
        <v>136</v>
      </c>
      <c r="U2500" t="s">
        <v>10987</v>
      </c>
      <c r="V2500" t="s">
        <v>1578</v>
      </c>
      <c r="W2500" t="s">
        <v>254</v>
      </c>
      <c r="X2500" t="s">
        <v>255</v>
      </c>
      <c r="Y2500" t="s">
        <v>220</v>
      </c>
      <c r="Z2500" t="s">
        <v>10365</v>
      </c>
      <c r="AA2500" t="s">
        <v>164</v>
      </c>
      <c r="AB2500" t="s">
        <v>165</v>
      </c>
      <c r="AC2500" t="s">
        <v>10988</v>
      </c>
      <c r="AD2500" t="s">
        <v>136</v>
      </c>
    </row>
    <row r="2501" spans="1:30">
      <c r="A2501" t="s">
        <v>10989</v>
      </c>
      <c r="B2501" t="s">
        <v>10989</v>
      </c>
      <c r="C2501" s="3">
        <v>1.064998</v>
      </c>
      <c r="D2501" s="3">
        <v>50</v>
      </c>
      <c r="E2501" s="3">
        <v>1.341746</v>
      </c>
      <c r="F2501" s="3">
        <v>56</v>
      </c>
      <c r="G2501" s="3">
        <v>0.848146</v>
      </c>
      <c r="H2501" s="3">
        <v>43</v>
      </c>
      <c r="I2501" s="3">
        <v>16.307888</v>
      </c>
      <c r="J2501" s="3">
        <v>828</v>
      </c>
      <c r="K2501" s="3">
        <v>32.001587</v>
      </c>
      <c r="L2501" s="3">
        <v>1734</v>
      </c>
      <c r="M2501" s="3">
        <v>11.861101</v>
      </c>
      <c r="N2501">
        <v>580</v>
      </c>
      <c r="O2501" s="16">
        <v>3.23871071711574e-7</v>
      </c>
      <c r="P2501">
        <v>3.27300331220529</v>
      </c>
      <c r="Q2501" t="s">
        <v>157</v>
      </c>
      <c r="R2501" t="s">
        <v>136</v>
      </c>
      <c r="S2501" t="s">
        <v>136</v>
      </c>
      <c r="T2501" t="s">
        <v>10990</v>
      </c>
      <c r="U2501" t="s">
        <v>10991</v>
      </c>
      <c r="V2501" t="s">
        <v>136</v>
      </c>
      <c r="W2501" t="s">
        <v>325</v>
      </c>
      <c r="X2501" t="s">
        <v>326</v>
      </c>
      <c r="Y2501" t="s">
        <v>6333</v>
      </c>
      <c r="Z2501" t="s">
        <v>10992</v>
      </c>
      <c r="AA2501" t="s">
        <v>164</v>
      </c>
      <c r="AB2501" t="s">
        <v>165</v>
      </c>
      <c r="AC2501" t="s">
        <v>10993</v>
      </c>
      <c r="AD2501" t="s">
        <v>10994</v>
      </c>
    </row>
    <row r="2502" spans="1:30">
      <c r="A2502" t="s">
        <v>10995</v>
      </c>
      <c r="B2502" t="s">
        <v>136</v>
      </c>
      <c r="C2502" s="3">
        <v>3.22020299999999</v>
      </c>
      <c r="D2502" s="3">
        <v>325</v>
      </c>
      <c r="E2502" s="3">
        <v>8.802875</v>
      </c>
      <c r="F2502" s="3">
        <v>722</v>
      </c>
      <c r="G2502" s="3">
        <v>4.716436</v>
      </c>
      <c r="H2502" s="3">
        <v>532</v>
      </c>
      <c r="I2502" s="3">
        <v>2.235382</v>
      </c>
      <c r="J2502" s="3">
        <v>260</v>
      </c>
      <c r="K2502" s="3">
        <v>2.03574399999999</v>
      </c>
      <c r="L2502" s="3">
        <v>253</v>
      </c>
      <c r="M2502" s="3">
        <v>2.126565</v>
      </c>
      <c r="N2502">
        <v>238</v>
      </c>
      <c r="O2502">
        <v>0.00294149666466628</v>
      </c>
      <c r="P2502">
        <v>-2.01990069110111</v>
      </c>
      <c r="Q2502" t="s">
        <v>131</v>
      </c>
      <c r="R2502" t="s">
        <v>136</v>
      </c>
      <c r="S2502" t="s">
        <v>136</v>
      </c>
      <c r="T2502" t="s">
        <v>1479</v>
      </c>
      <c r="U2502" t="s">
        <v>10996</v>
      </c>
      <c r="V2502" t="s">
        <v>136</v>
      </c>
      <c r="W2502" t="s">
        <v>136</v>
      </c>
      <c r="X2502" t="s">
        <v>136</v>
      </c>
      <c r="Y2502" t="s">
        <v>3063</v>
      </c>
      <c r="Z2502" t="s">
        <v>136</v>
      </c>
      <c r="AA2502" t="s">
        <v>164</v>
      </c>
      <c r="AB2502" t="s">
        <v>165</v>
      </c>
      <c r="AC2502" t="s">
        <v>10997</v>
      </c>
      <c r="AD2502" t="s">
        <v>281</v>
      </c>
    </row>
    <row r="2503" spans="1:30">
      <c r="A2503" t="s">
        <v>10998</v>
      </c>
      <c r="B2503" t="s">
        <v>10998</v>
      </c>
      <c r="C2503" s="3">
        <v>0.494602</v>
      </c>
      <c r="D2503" s="3">
        <v>25</v>
      </c>
      <c r="E2503" s="3">
        <v>0.089541</v>
      </c>
      <c r="F2503" s="3">
        <v>4</v>
      </c>
      <c r="G2503" s="3">
        <v>0.10723</v>
      </c>
      <c r="H2503" s="3">
        <v>6</v>
      </c>
      <c r="I2503" s="3">
        <v>1.278834</v>
      </c>
      <c r="J2503" s="3">
        <v>70</v>
      </c>
      <c r="K2503" s="3">
        <v>17.575169</v>
      </c>
      <c r="L2503" s="3">
        <v>1017</v>
      </c>
      <c r="M2503" s="3">
        <v>0.545319</v>
      </c>
      <c r="N2503">
        <v>29</v>
      </c>
      <c r="O2503">
        <v>0.00163783702600822</v>
      </c>
      <c r="P2503">
        <v>3.61980885719201</v>
      </c>
      <c r="Q2503" t="s">
        <v>157</v>
      </c>
      <c r="R2503" t="s">
        <v>136</v>
      </c>
      <c r="S2503" t="s">
        <v>136</v>
      </c>
      <c r="T2503" t="s">
        <v>5247</v>
      </c>
      <c r="U2503" t="s">
        <v>10999</v>
      </c>
      <c r="V2503" t="s">
        <v>976</v>
      </c>
      <c r="W2503" t="s">
        <v>136</v>
      </c>
      <c r="X2503" t="s">
        <v>136</v>
      </c>
      <c r="Y2503" t="s">
        <v>5249</v>
      </c>
      <c r="Z2503" t="s">
        <v>8973</v>
      </c>
      <c r="AA2503" t="s">
        <v>174</v>
      </c>
      <c r="AB2503" t="s">
        <v>171</v>
      </c>
      <c r="AC2503" t="s">
        <v>11000</v>
      </c>
      <c r="AD2503" t="s">
        <v>144</v>
      </c>
    </row>
    <row r="2504" spans="1:30">
      <c r="A2504" t="s">
        <v>11001</v>
      </c>
      <c r="B2504" t="s">
        <v>11001</v>
      </c>
      <c r="C2504" s="3">
        <v>4.160454</v>
      </c>
      <c r="D2504" s="3">
        <v>102</v>
      </c>
      <c r="E2504" s="3">
        <v>6.70441</v>
      </c>
      <c r="F2504" s="3">
        <v>146</v>
      </c>
      <c r="G2504" s="3">
        <v>2.968832</v>
      </c>
      <c r="H2504" s="3">
        <v>78</v>
      </c>
      <c r="I2504" s="3">
        <v>2.084607</v>
      </c>
      <c r="J2504" s="3">
        <v>56</v>
      </c>
      <c r="K2504" s="3">
        <v>1.239444</v>
      </c>
      <c r="L2504" s="3">
        <v>36</v>
      </c>
      <c r="M2504" s="3">
        <v>0.911421</v>
      </c>
      <c r="N2504">
        <v>24</v>
      </c>
      <c r="O2504">
        <v>0.00132954409860879</v>
      </c>
      <c r="P2504">
        <v>-2.39636658508488</v>
      </c>
      <c r="Q2504" t="s">
        <v>131</v>
      </c>
      <c r="R2504" t="s">
        <v>241</v>
      </c>
      <c r="S2504" t="s">
        <v>242</v>
      </c>
      <c r="T2504" t="s">
        <v>243</v>
      </c>
      <c r="U2504" t="s">
        <v>11002</v>
      </c>
      <c r="V2504" t="s">
        <v>473</v>
      </c>
      <c r="W2504" t="s">
        <v>325</v>
      </c>
      <c r="X2504" t="s">
        <v>326</v>
      </c>
      <c r="Y2504" t="s">
        <v>2929</v>
      </c>
      <c r="Z2504" t="s">
        <v>2930</v>
      </c>
      <c r="AA2504" t="s">
        <v>248</v>
      </c>
      <c r="AB2504" t="s">
        <v>242</v>
      </c>
      <c r="AC2504" t="s">
        <v>2931</v>
      </c>
      <c r="AD2504" t="s">
        <v>250</v>
      </c>
    </row>
    <row r="2505" spans="1:30">
      <c r="A2505" t="s">
        <v>11003</v>
      </c>
      <c r="B2505" t="s">
        <v>11003</v>
      </c>
      <c r="C2505" s="3">
        <v>15.788861</v>
      </c>
      <c r="D2505" s="3">
        <v>121</v>
      </c>
      <c r="E2505" s="3">
        <v>17.876205</v>
      </c>
      <c r="F2505" s="3">
        <v>121</v>
      </c>
      <c r="G2505" s="3">
        <v>12.470407</v>
      </c>
      <c r="H2505" s="3">
        <v>102</v>
      </c>
      <c r="I2505" s="3">
        <v>5.015707</v>
      </c>
      <c r="J2505" s="3">
        <v>42</v>
      </c>
      <c r="K2505" s="3">
        <v>4.553794</v>
      </c>
      <c r="L2505" s="3">
        <v>41</v>
      </c>
      <c r="M2505" s="3">
        <v>4.666428</v>
      </c>
      <c r="N2505">
        <v>38</v>
      </c>
      <c r="O2505" s="16">
        <v>6.85150356835065e-5</v>
      </c>
      <c r="P2505">
        <v>-2.34230387973723</v>
      </c>
      <c r="Q2505" t="s">
        <v>131</v>
      </c>
      <c r="R2505" t="s">
        <v>136</v>
      </c>
      <c r="S2505" t="s">
        <v>136</v>
      </c>
      <c r="T2505" t="s">
        <v>11004</v>
      </c>
      <c r="U2505" t="s">
        <v>11005</v>
      </c>
      <c r="V2505" t="s">
        <v>136</v>
      </c>
      <c r="W2505" t="s">
        <v>137</v>
      </c>
      <c r="X2505" t="s">
        <v>138</v>
      </c>
      <c r="Y2505" t="s">
        <v>136</v>
      </c>
      <c r="Z2505" t="s">
        <v>11006</v>
      </c>
      <c r="AA2505" t="s">
        <v>153</v>
      </c>
      <c r="AB2505" t="s">
        <v>138</v>
      </c>
      <c r="AC2505" t="s">
        <v>11007</v>
      </c>
      <c r="AD2505" t="s">
        <v>4353</v>
      </c>
    </row>
    <row r="2506" spans="1:30">
      <c r="A2506" t="s">
        <v>11008</v>
      </c>
      <c r="B2506" t="s">
        <v>11008</v>
      </c>
      <c r="C2506" s="3">
        <v>9.454169</v>
      </c>
      <c r="D2506" s="3">
        <v>142</v>
      </c>
      <c r="E2506" s="3">
        <v>7.634903</v>
      </c>
      <c r="F2506" s="3">
        <v>102</v>
      </c>
      <c r="G2506" s="3">
        <v>18.044971</v>
      </c>
      <c r="H2506" s="3">
        <v>290</v>
      </c>
      <c r="I2506" s="3">
        <v>6.53973</v>
      </c>
      <c r="J2506" s="3">
        <v>107</v>
      </c>
      <c r="K2506" s="3">
        <v>2.126807</v>
      </c>
      <c r="L2506" s="3">
        <v>37</v>
      </c>
      <c r="M2506" s="3">
        <v>2.775806</v>
      </c>
      <c r="N2506">
        <v>44</v>
      </c>
      <c r="O2506">
        <v>0.000639795384943846</v>
      </c>
      <c r="P2506">
        <v>-2.17781965778059</v>
      </c>
      <c r="Q2506" t="s">
        <v>131</v>
      </c>
      <c r="R2506" t="s">
        <v>136</v>
      </c>
      <c r="S2506" t="s">
        <v>136</v>
      </c>
      <c r="T2506" t="s">
        <v>11009</v>
      </c>
      <c r="U2506" t="s">
        <v>11010</v>
      </c>
      <c r="V2506" t="s">
        <v>136</v>
      </c>
      <c r="W2506" t="s">
        <v>1557</v>
      </c>
      <c r="X2506" t="s">
        <v>1558</v>
      </c>
      <c r="Y2506" t="s">
        <v>9710</v>
      </c>
      <c r="Z2506" t="s">
        <v>11011</v>
      </c>
      <c r="AA2506" t="s">
        <v>1875</v>
      </c>
      <c r="AB2506" t="s">
        <v>1558</v>
      </c>
      <c r="AC2506" t="s">
        <v>11012</v>
      </c>
      <c r="AD2506" t="s">
        <v>1667</v>
      </c>
    </row>
    <row r="2507" spans="1:30">
      <c r="A2507" t="s">
        <v>11013</v>
      </c>
      <c r="B2507" t="s">
        <v>11013</v>
      </c>
      <c r="C2507" s="3">
        <v>1.929194</v>
      </c>
      <c r="D2507" s="3">
        <v>121</v>
      </c>
      <c r="E2507" s="3">
        <v>0.546831</v>
      </c>
      <c r="F2507" s="3">
        <v>31</v>
      </c>
      <c r="G2507" s="3">
        <v>2.081965</v>
      </c>
      <c r="H2507" s="3">
        <v>140</v>
      </c>
      <c r="I2507" s="3">
        <v>99.474258</v>
      </c>
      <c r="J2507" s="3">
        <v>6745</v>
      </c>
      <c r="K2507" s="3">
        <v>118.746086</v>
      </c>
      <c r="L2507" s="3">
        <v>8597</v>
      </c>
      <c r="M2507" s="3">
        <v>8.717</v>
      </c>
      <c r="N2507">
        <v>569</v>
      </c>
      <c r="O2507" s="16">
        <v>1.74286963601325e-8</v>
      </c>
      <c r="P2507">
        <v>4.66264342531272</v>
      </c>
      <c r="Q2507" t="s">
        <v>157</v>
      </c>
      <c r="R2507" t="s">
        <v>136</v>
      </c>
      <c r="S2507" t="s">
        <v>136</v>
      </c>
      <c r="T2507" t="s">
        <v>768</v>
      </c>
      <c r="U2507" t="s">
        <v>11014</v>
      </c>
      <c r="V2507" t="s">
        <v>755</v>
      </c>
      <c r="W2507" t="s">
        <v>136</v>
      </c>
      <c r="X2507" t="s">
        <v>136</v>
      </c>
      <c r="Y2507" t="s">
        <v>5787</v>
      </c>
      <c r="Z2507" t="s">
        <v>11015</v>
      </c>
      <c r="AA2507" t="s">
        <v>141</v>
      </c>
      <c r="AB2507" t="s">
        <v>142</v>
      </c>
      <c r="AC2507" t="s">
        <v>11016</v>
      </c>
      <c r="AD2507" t="s">
        <v>281</v>
      </c>
    </row>
    <row r="2508" spans="1:30">
      <c r="A2508" t="s">
        <v>11017</v>
      </c>
      <c r="B2508" t="s">
        <v>136</v>
      </c>
      <c r="C2508" s="3">
        <v>0.458269</v>
      </c>
      <c r="D2508" s="3">
        <v>12</v>
      </c>
      <c r="E2508" s="3">
        <v>0</v>
      </c>
      <c r="F2508" s="3">
        <v>0</v>
      </c>
      <c r="G2508" s="3">
        <v>0.121126</v>
      </c>
      <c r="H2508" s="3">
        <v>4</v>
      </c>
      <c r="I2508" s="3">
        <v>2.960371</v>
      </c>
      <c r="J2508" s="3">
        <v>85</v>
      </c>
      <c r="K2508" s="3">
        <v>2.520854</v>
      </c>
      <c r="L2508" s="3">
        <v>75</v>
      </c>
      <c r="M2508" s="3">
        <v>1.342962</v>
      </c>
      <c r="N2508">
        <v>38</v>
      </c>
      <c r="O2508">
        <v>0.00702122584464582</v>
      </c>
      <c r="P2508">
        <v>2.70332514559917</v>
      </c>
      <c r="Q2508" t="s">
        <v>157</v>
      </c>
      <c r="R2508" t="s">
        <v>136</v>
      </c>
      <c r="S2508" t="s">
        <v>136</v>
      </c>
      <c r="T2508" t="s">
        <v>136</v>
      </c>
      <c r="U2508" t="s">
        <v>136</v>
      </c>
      <c r="V2508" t="s">
        <v>136</v>
      </c>
      <c r="W2508" t="s">
        <v>136</v>
      </c>
      <c r="X2508" t="s">
        <v>136</v>
      </c>
      <c r="Y2508" t="s">
        <v>136</v>
      </c>
      <c r="Z2508" t="s">
        <v>136</v>
      </c>
      <c r="AA2508" t="s">
        <v>136</v>
      </c>
      <c r="AB2508" t="s">
        <v>136</v>
      </c>
      <c r="AC2508" t="s">
        <v>136</v>
      </c>
      <c r="AD2508" t="s">
        <v>136</v>
      </c>
    </row>
    <row r="2509" spans="1:30">
      <c r="A2509" t="s">
        <v>11018</v>
      </c>
      <c r="B2509" t="s">
        <v>11018</v>
      </c>
      <c r="C2509" s="3">
        <v>2.056403</v>
      </c>
      <c r="D2509" s="3">
        <v>66</v>
      </c>
      <c r="E2509" s="3">
        <v>1.62276</v>
      </c>
      <c r="F2509" s="3">
        <v>46</v>
      </c>
      <c r="G2509" s="3">
        <v>0.912753</v>
      </c>
      <c r="H2509" s="3">
        <v>32</v>
      </c>
      <c r="I2509" s="3">
        <v>0.2142</v>
      </c>
      <c r="J2509" s="3">
        <v>8</v>
      </c>
      <c r="K2509" s="3">
        <v>0.363638</v>
      </c>
      <c r="L2509" s="3">
        <v>14</v>
      </c>
      <c r="M2509" s="3">
        <v>0.33375</v>
      </c>
      <c r="N2509">
        <v>12</v>
      </c>
      <c r="O2509">
        <v>0.000261373596219474</v>
      </c>
      <c r="P2509">
        <v>-2.76876968822633</v>
      </c>
      <c r="Q2509" t="s">
        <v>131</v>
      </c>
      <c r="R2509" t="s">
        <v>316</v>
      </c>
      <c r="S2509" t="s">
        <v>317</v>
      </c>
      <c r="T2509" t="s">
        <v>8976</v>
      </c>
      <c r="U2509" t="s">
        <v>11019</v>
      </c>
      <c r="V2509" t="s">
        <v>11020</v>
      </c>
      <c r="W2509" t="s">
        <v>254</v>
      </c>
      <c r="X2509" t="s">
        <v>255</v>
      </c>
      <c r="Y2509" t="s">
        <v>11021</v>
      </c>
      <c r="Z2509" t="s">
        <v>11022</v>
      </c>
      <c r="AA2509" t="s">
        <v>3882</v>
      </c>
      <c r="AB2509" t="s">
        <v>317</v>
      </c>
      <c r="AC2509" t="s">
        <v>11023</v>
      </c>
      <c r="AD2509" t="s">
        <v>250</v>
      </c>
    </row>
    <row r="2510" spans="1:30">
      <c r="A2510" t="s">
        <v>11024</v>
      </c>
      <c r="B2510" t="s">
        <v>11024</v>
      </c>
      <c r="C2510" s="3">
        <v>43.179585</v>
      </c>
      <c r="D2510" s="3">
        <v>1950</v>
      </c>
      <c r="E2510" s="3">
        <v>190.398956</v>
      </c>
      <c r="F2510" s="3">
        <v>7616</v>
      </c>
      <c r="G2510" s="3">
        <v>17.272337</v>
      </c>
      <c r="H2510" s="3">
        <v>837</v>
      </c>
      <c r="I2510" s="3">
        <v>6.297012</v>
      </c>
      <c r="J2510" s="3">
        <v>309</v>
      </c>
      <c r="K2510" s="3">
        <v>11.89919</v>
      </c>
      <c r="L2510" s="3">
        <v>623</v>
      </c>
      <c r="M2510" s="3">
        <v>6.312385</v>
      </c>
      <c r="N2510">
        <v>298</v>
      </c>
      <c r="O2510" s="16">
        <v>3.88100283596302e-5</v>
      </c>
      <c r="P2510">
        <v>-3.92999982473972</v>
      </c>
      <c r="Q2510" t="s">
        <v>131</v>
      </c>
      <c r="R2510" t="s">
        <v>136</v>
      </c>
      <c r="S2510" t="s">
        <v>136</v>
      </c>
      <c r="T2510" t="s">
        <v>1109</v>
      </c>
      <c r="U2510" t="s">
        <v>11025</v>
      </c>
      <c r="V2510" t="s">
        <v>11026</v>
      </c>
      <c r="W2510" t="s">
        <v>136</v>
      </c>
      <c r="X2510" t="s">
        <v>136</v>
      </c>
      <c r="Y2510" t="s">
        <v>1111</v>
      </c>
      <c r="Z2510" t="s">
        <v>11027</v>
      </c>
      <c r="AA2510" t="s">
        <v>164</v>
      </c>
      <c r="AB2510" t="s">
        <v>165</v>
      </c>
      <c r="AC2510" t="s">
        <v>11028</v>
      </c>
      <c r="AD2510" t="s">
        <v>144</v>
      </c>
    </row>
    <row r="2511" spans="1:30">
      <c r="A2511" t="s">
        <v>11029</v>
      </c>
      <c r="B2511" t="s">
        <v>136</v>
      </c>
      <c r="C2511" s="3">
        <v>151.097382</v>
      </c>
      <c r="D2511" s="3">
        <v>1606</v>
      </c>
      <c r="E2511" s="3">
        <v>275.259064</v>
      </c>
      <c r="F2511" s="3">
        <v>2591</v>
      </c>
      <c r="G2511" s="3">
        <v>64.484718</v>
      </c>
      <c r="H2511" s="3">
        <v>735</v>
      </c>
      <c r="I2511" s="3">
        <v>13.688413</v>
      </c>
      <c r="J2511" s="3">
        <v>158</v>
      </c>
      <c r="K2511" s="3">
        <v>13.269975</v>
      </c>
      <c r="L2511" s="3">
        <v>164</v>
      </c>
      <c r="M2511" s="3">
        <v>61.096043</v>
      </c>
      <c r="N2511">
        <v>678</v>
      </c>
      <c r="O2511">
        <v>0.000847109288848376</v>
      </c>
      <c r="P2511">
        <v>-3.03467185014298</v>
      </c>
      <c r="Q2511" t="s">
        <v>131</v>
      </c>
      <c r="R2511" t="s">
        <v>136</v>
      </c>
      <c r="S2511" t="s">
        <v>136</v>
      </c>
      <c r="T2511" t="s">
        <v>136</v>
      </c>
      <c r="U2511" t="s">
        <v>136</v>
      </c>
      <c r="V2511" t="s">
        <v>136</v>
      </c>
      <c r="W2511" t="s">
        <v>136</v>
      </c>
      <c r="X2511" t="s">
        <v>136</v>
      </c>
      <c r="Y2511" t="s">
        <v>136</v>
      </c>
      <c r="Z2511" t="s">
        <v>136</v>
      </c>
      <c r="AA2511" t="s">
        <v>136</v>
      </c>
      <c r="AB2511" t="s">
        <v>136</v>
      </c>
      <c r="AC2511" t="s">
        <v>136</v>
      </c>
      <c r="AD2511" t="s">
        <v>136</v>
      </c>
    </row>
    <row r="2512" spans="1:30">
      <c r="A2512" t="s">
        <v>11030</v>
      </c>
      <c r="B2512" t="s">
        <v>11030</v>
      </c>
      <c r="C2512" s="3">
        <v>0</v>
      </c>
      <c r="D2512" s="3">
        <v>0</v>
      </c>
      <c r="E2512" s="3">
        <v>0</v>
      </c>
      <c r="F2512" s="3">
        <v>0</v>
      </c>
      <c r="G2512" s="3">
        <v>0.044353</v>
      </c>
      <c r="H2512" s="3">
        <v>1</v>
      </c>
      <c r="I2512" s="3">
        <v>22.181479</v>
      </c>
      <c r="J2512" s="3">
        <v>297</v>
      </c>
      <c r="K2512" s="3">
        <v>23.57486</v>
      </c>
      <c r="L2512" s="3">
        <v>337</v>
      </c>
      <c r="M2512" s="3">
        <v>23.652981</v>
      </c>
      <c r="N2512">
        <v>305</v>
      </c>
      <c r="O2512" s="16">
        <v>1.35900226790917e-15</v>
      </c>
      <c r="P2512">
        <v>7.61075424967558</v>
      </c>
      <c r="Q2512" t="s">
        <v>157</v>
      </c>
      <c r="R2512" t="s">
        <v>136</v>
      </c>
      <c r="S2512" t="s">
        <v>136</v>
      </c>
      <c r="T2512" t="s">
        <v>136</v>
      </c>
      <c r="U2512" t="s">
        <v>136</v>
      </c>
      <c r="V2512" t="s">
        <v>136</v>
      </c>
      <c r="W2512" t="s">
        <v>136</v>
      </c>
      <c r="X2512" t="s">
        <v>136</v>
      </c>
      <c r="Y2512" t="s">
        <v>6074</v>
      </c>
      <c r="Z2512" t="s">
        <v>136</v>
      </c>
      <c r="AA2512" t="s">
        <v>164</v>
      </c>
      <c r="AB2512" t="s">
        <v>165</v>
      </c>
      <c r="AC2512" t="s">
        <v>11031</v>
      </c>
      <c r="AD2512" t="s">
        <v>136</v>
      </c>
    </row>
    <row r="2513" spans="1:30">
      <c r="A2513" t="s">
        <v>11032</v>
      </c>
      <c r="B2513" t="s">
        <v>11032</v>
      </c>
      <c r="C2513" s="3">
        <v>1.025997</v>
      </c>
      <c r="D2513" s="3">
        <v>87</v>
      </c>
      <c r="E2513" s="3">
        <v>3.462543</v>
      </c>
      <c r="F2513" s="3">
        <v>261</v>
      </c>
      <c r="G2513" s="3">
        <v>1.392473</v>
      </c>
      <c r="H2513" s="3">
        <v>127</v>
      </c>
      <c r="I2513" s="3">
        <v>0.061553</v>
      </c>
      <c r="J2513" s="3">
        <v>6</v>
      </c>
      <c r="K2513" s="3">
        <v>0.324126</v>
      </c>
      <c r="L2513" s="3">
        <v>32</v>
      </c>
      <c r="M2513" s="3">
        <v>0.447792</v>
      </c>
      <c r="N2513">
        <v>40</v>
      </c>
      <c r="O2513">
        <v>0.000451519544367691</v>
      </c>
      <c r="P2513">
        <v>-3.32017238583875</v>
      </c>
      <c r="Q2513" t="s">
        <v>131</v>
      </c>
      <c r="R2513" t="s">
        <v>136</v>
      </c>
      <c r="S2513" t="s">
        <v>136</v>
      </c>
      <c r="T2513" t="s">
        <v>1316</v>
      </c>
      <c r="U2513" t="s">
        <v>11033</v>
      </c>
      <c r="V2513" t="s">
        <v>136</v>
      </c>
      <c r="W2513" t="s">
        <v>190</v>
      </c>
      <c r="X2513" t="s">
        <v>191</v>
      </c>
      <c r="Y2513" t="s">
        <v>1318</v>
      </c>
      <c r="Z2513" t="s">
        <v>3991</v>
      </c>
      <c r="AA2513" t="s">
        <v>164</v>
      </c>
      <c r="AB2513" t="s">
        <v>165</v>
      </c>
      <c r="AC2513" t="s">
        <v>11034</v>
      </c>
      <c r="AD2513" t="s">
        <v>281</v>
      </c>
    </row>
    <row r="2514" spans="1:30">
      <c r="A2514" t="s">
        <v>11035</v>
      </c>
      <c r="B2514" t="s">
        <v>11035</v>
      </c>
      <c r="C2514" s="3">
        <v>0.186653</v>
      </c>
      <c r="D2514" s="3">
        <v>9</v>
      </c>
      <c r="E2514" s="3">
        <v>0</v>
      </c>
      <c r="F2514" s="3">
        <v>0</v>
      </c>
      <c r="G2514" s="3">
        <v>0</v>
      </c>
      <c r="H2514" s="3">
        <v>0</v>
      </c>
      <c r="I2514" s="3">
        <v>2.023817</v>
      </c>
      <c r="J2514" s="3">
        <v>105</v>
      </c>
      <c r="K2514" s="3">
        <v>2.328779</v>
      </c>
      <c r="L2514" s="3">
        <v>129</v>
      </c>
      <c r="M2514" s="3">
        <v>2.618862</v>
      </c>
      <c r="N2514">
        <v>131</v>
      </c>
      <c r="O2514">
        <v>0.000119489809862124</v>
      </c>
      <c r="P2514">
        <v>4.10642653450352</v>
      </c>
      <c r="Q2514" t="s">
        <v>157</v>
      </c>
      <c r="R2514" t="s">
        <v>136</v>
      </c>
      <c r="S2514" t="s">
        <v>136</v>
      </c>
      <c r="T2514" t="s">
        <v>136</v>
      </c>
      <c r="U2514" t="s">
        <v>136</v>
      </c>
      <c r="V2514" t="s">
        <v>136</v>
      </c>
      <c r="W2514" t="s">
        <v>136</v>
      </c>
      <c r="X2514" t="s">
        <v>136</v>
      </c>
      <c r="Y2514" t="s">
        <v>493</v>
      </c>
      <c r="Z2514" t="s">
        <v>136</v>
      </c>
      <c r="AA2514" t="s">
        <v>164</v>
      </c>
      <c r="AB2514" t="s">
        <v>165</v>
      </c>
      <c r="AC2514" t="s">
        <v>3320</v>
      </c>
      <c r="AD2514" t="s">
        <v>136</v>
      </c>
    </row>
    <row r="2515" spans="1:30">
      <c r="A2515" t="s">
        <v>11036</v>
      </c>
      <c r="B2515" t="s">
        <v>11036</v>
      </c>
      <c r="C2515" s="3">
        <v>0</v>
      </c>
      <c r="D2515" s="3">
        <v>0</v>
      </c>
      <c r="E2515" s="3">
        <v>0</v>
      </c>
      <c r="F2515" s="3">
        <v>0</v>
      </c>
      <c r="G2515" s="3">
        <v>0</v>
      </c>
      <c r="H2515" s="3">
        <v>0</v>
      </c>
      <c r="I2515" s="3">
        <v>1.164172</v>
      </c>
      <c r="J2515" s="3">
        <v>95</v>
      </c>
      <c r="K2515" s="3">
        <v>1.899981</v>
      </c>
      <c r="L2515" s="3">
        <v>164</v>
      </c>
      <c r="M2515" s="3">
        <v>0.399429</v>
      </c>
      <c r="N2515">
        <v>32</v>
      </c>
      <c r="O2515" s="16">
        <v>3.82430009495944e-7</v>
      </c>
      <c r="P2515">
        <v>6.38844477637892</v>
      </c>
      <c r="Q2515" t="s">
        <v>157</v>
      </c>
      <c r="R2515" t="s">
        <v>136</v>
      </c>
      <c r="T2515" t="s">
        <v>178</v>
      </c>
      <c r="U2515" t="s">
        <v>11037</v>
      </c>
      <c r="V2515" t="s">
        <v>136</v>
      </c>
      <c r="W2515" t="s">
        <v>190</v>
      </c>
      <c r="X2515" t="s">
        <v>191</v>
      </c>
      <c r="Y2515" t="s">
        <v>181</v>
      </c>
      <c r="Z2515" t="s">
        <v>11038</v>
      </c>
      <c r="AA2515" t="s">
        <v>83</v>
      </c>
      <c r="AB2515" t="s">
        <v>191</v>
      </c>
      <c r="AC2515" t="s">
        <v>11039</v>
      </c>
      <c r="AD2515" t="s">
        <v>184</v>
      </c>
    </row>
    <row r="2516" spans="1:30">
      <c r="A2516" t="s">
        <v>11040</v>
      </c>
      <c r="B2516" t="s">
        <v>11040</v>
      </c>
      <c r="C2516" s="3">
        <v>0.540655</v>
      </c>
      <c r="D2516" s="3">
        <v>24</v>
      </c>
      <c r="E2516" s="3">
        <v>0.05295</v>
      </c>
      <c r="F2516" s="3">
        <v>3</v>
      </c>
      <c r="G2516" s="3">
        <v>0.475672</v>
      </c>
      <c r="H2516" s="3">
        <v>22</v>
      </c>
      <c r="I2516" s="3">
        <v>5.114308</v>
      </c>
      <c r="J2516" s="3">
        <v>237</v>
      </c>
      <c r="K2516" s="3">
        <v>18.513926</v>
      </c>
      <c r="L2516" s="3">
        <v>915</v>
      </c>
      <c r="M2516" s="3">
        <v>5.047956</v>
      </c>
      <c r="N2516">
        <v>225</v>
      </c>
      <c r="O2516" s="16">
        <v>8.32703100174011e-7</v>
      </c>
      <c r="P2516">
        <v>3.89244858538514</v>
      </c>
      <c r="Q2516" t="s">
        <v>157</v>
      </c>
      <c r="R2516" t="s">
        <v>136</v>
      </c>
      <c r="S2516" t="s">
        <v>136</v>
      </c>
      <c r="T2516" t="s">
        <v>11041</v>
      </c>
      <c r="U2516" t="s">
        <v>136</v>
      </c>
      <c r="V2516" t="s">
        <v>136</v>
      </c>
      <c r="W2516" t="s">
        <v>136</v>
      </c>
      <c r="X2516" t="s">
        <v>136</v>
      </c>
      <c r="Y2516" t="s">
        <v>11042</v>
      </c>
      <c r="Z2516" t="s">
        <v>11043</v>
      </c>
      <c r="AA2516" t="s">
        <v>164</v>
      </c>
      <c r="AB2516" t="s">
        <v>165</v>
      </c>
      <c r="AC2516" t="s">
        <v>11044</v>
      </c>
      <c r="AD2516" t="s">
        <v>2804</v>
      </c>
    </row>
    <row r="2517" spans="1:30">
      <c r="A2517" t="s">
        <v>11045</v>
      </c>
      <c r="B2517" t="s">
        <v>11045</v>
      </c>
      <c r="C2517" s="3">
        <v>5.068911</v>
      </c>
      <c r="D2517" s="3">
        <v>159</v>
      </c>
      <c r="E2517" s="3">
        <v>7.293748</v>
      </c>
      <c r="F2517" s="3">
        <v>202</v>
      </c>
      <c r="G2517" s="3">
        <v>17.301416</v>
      </c>
      <c r="H2517" s="3">
        <v>580</v>
      </c>
      <c r="I2517" s="3">
        <v>0.118155</v>
      </c>
      <c r="J2517" s="3">
        <v>5</v>
      </c>
      <c r="K2517" s="3">
        <v>0</v>
      </c>
      <c r="L2517" s="3">
        <v>0</v>
      </c>
      <c r="M2517" s="3">
        <v>0.086936</v>
      </c>
      <c r="N2517">
        <v>3</v>
      </c>
      <c r="O2517" s="16">
        <v>2.32321037703694e-17</v>
      </c>
      <c r="P2517">
        <v>-6.95634710421623</v>
      </c>
      <c r="Q2517" t="s">
        <v>131</v>
      </c>
      <c r="R2517" t="s">
        <v>136</v>
      </c>
      <c r="S2517" t="s">
        <v>136</v>
      </c>
      <c r="T2517" t="s">
        <v>11046</v>
      </c>
      <c r="U2517" t="s">
        <v>11047</v>
      </c>
      <c r="V2517" t="s">
        <v>3749</v>
      </c>
      <c r="W2517" t="s">
        <v>241</v>
      </c>
      <c r="X2517" t="s">
        <v>242</v>
      </c>
      <c r="Y2517" t="s">
        <v>11048</v>
      </c>
      <c r="Z2517" t="s">
        <v>11049</v>
      </c>
      <c r="AA2517" t="s">
        <v>248</v>
      </c>
      <c r="AB2517" t="s">
        <v>242</v>
      </c>
      <c r="AC2517" t="s">
        <v>11050</v>
      </c>
      <c r="AD2517" t="s">
        <v>11051</v>
      </c>
    </row>
    <row r="2518" spans="1:30">
      <c r="A2518" t="s">
        <v>11052</v>
      </c>
      <c r="B2518" t="s">
        <v>11052</v>
      </c>
      <c r="C2518" s="3">
        <v>12.178591</v>
      </c>
      <c r="D2518" s="3">
        <v>1126</v>
      </c>
      <c r="E2518" s="3">
        <v>28.777477</v>
      </c>
      <c r="F2518" s="3">
        <v>2357</v>
      </c>
      <c r="G2518" s="3">
        <v>4.777938</v>
      </c>
      <c r="H2518" s="3">
        <v>474</v>
      </c>
      <c r="I2518" s="3">
        <v>2.943882</v>
      </c>
      <c r="J2518" s="3">
        <v>296</v>
      </c>
      <c r="K2518" s="3">
        <v>3.272321</v>
      </c>
      <c r="L2518" s="3">
        <v>351</v>
      </c>
      <c r="M2518" s="3">
        <v>1.159527</v>
      </c>
      <c r="N2518">
        <v>112</v>
      </c>
      <c r="O2518">
        <v>0.000131390015561194</v>
      </c>
      <c r="P2518">
        <v>-3.30095859454604</v>
      </c>
      <c r="Q2518" t="s">
        <v>131</v>
      </c>
      <c r="R2518" t="s">
        <v>137</v>
      </c>
      <c r="S2518" t="s">
        <v>138</v>
      </c>
      <c r="T2518" t="s">
        <v>11053</v>
      </c>
      <c r="U2518" t="s">
        <v>11054</v>
      </c>
      <c r="V2518" t="s">
        <v>4115</v>
      </c>
      <c r="W2518" t="s">
        <v>137</v>
      </c>
      <c r="X2518" t="s">
        <v>138</v>
      </c>
      <c r="Y2518" t="s">
        <v>4116</v>
      </c>
      <c r="Z2518" t="s">
        <v>4117</v>
      </c>
      <c r="AA2518" t="s">
        <v>153</v>
      </c>
      <c r="AB2518" t="s">
        <v>138</v>
      </c>
      <c r="AC2518" t="s">
        <v>11055</v>
      </c>
      <c r="AD2518" t="s">
        <v>1314</v>
      </c>
    </row>
    <row r="2519" spans="1:30">
      <c r="A2519" t="s">
        <v>11056</v>
      </c>
      <c r="B2519" t="s">
        <v>11056</v>
      </c>
      <c r="C2519" s="3">
        <v>1.795975</v>
      </c>
      <c r="D2519" s="3">
        <v>69</v>
      </c>
      <c r="E2519" s="3">
        <v>0.884782</v>
      </c>
      <c r="F2519" s="3">
        <v>30</v>
      </c>
      <c r="G2519" s="3">
        <v>0.81227</v>
      </c>
      <c r="H2519" s="3">
        <v>34</v>
      </c>
      <c r="I2519" s="3">
        <v>0.205377</v>
      </c>
      <c r="J2519" s="3">
        <v>9</v>
      </c>
      <c r="K2519" s="3">
        <v>0.399761</v>
      </c>
      <c r="L2519" s="3">
        <v>18</v>
      </c>
      <c r="M2519" s="3">
        <v>0.325335</v>
      </c>
      <c r="N2519">
        <v>13</v>
      </c>
      <c r="O2519">
        <v>0.00112075335635085</v>
      </c>
      <c r="P2519">
        <v>-2.36251605104166</v>
      </c>
      <c r="Q2519" t="s">
        <v>131</v>
      </c>
      <c r="R2519" t="s">
        <v>9666</v>
      </c>
      <c r="S2519" t="s">
        <v>9667</v>
      </c>
      <c r="T2519" t="s">
        <v>9668</v>
      </c>
      <c r="U2519" t="s">
        <v>11057</v>
      </c>
      <c r="V2519" t="s">
        <v>3385</v>
      </c>
      <c r="W2519" t="s">
        <v>412</v>
      </c>
      <c r="X2519" t="s">
        <v>413</v>
      </c>
      <c r="Y2519" t="s">
        <v>9670</v>
      </c>
      <c r="Z2519" t="s">
        <v>9671</v>
      </c>
      <c r="AA2519" t="s">
        <v>419</v>
      </c>
      <c r="AB2519" t="s">
        <v>413</v>
      </c>
      <c r="AC2519" t="s">
        <v>11058</v>
      </c>
      <c r="AD2519" t="s">
        <v>2532</v>
      </c>
    </row>
    <row r="2520" spans="1:30">
      <c r="A2520" t="s">
        <v>11059</v>
      </c>
      <c r="B2520" t="s">
        <v>11059</v>
      </c>
      <c r="C2520" s="3">
        <v>16.60673</v>
      </c>
      <c r="D2520" s="3">
        <v>1719</v>
      </c>
      <c r="E2520" s="3">
        <v>13.832964</v>
      </c>
      <c r="F2520" s="3">
        <v>1268</v>
      </c>
      <c r="G2520" s="3">
        <v>22.895243</v>
      </c>
      <c r="H2520" s="3">
        <v>2540</v>
      </c>
      <c r="I2520" s="3">
        <v>5.967972</v>
      </c>
      <c r="J2520" s="3">
        <v>670</v>
      </c>
      <c r="K2520" s="3">
        <v>8.581169</v>
      </c>
      <c r="L2520" s="3">
        <v>1029</v>
      </c>
      <c r="M2520" s="3">
        <v>5.291156</v>
      </c>
      <c r="N2520">
        <v>572</v>
      </c>
      <c r="O2520" s="16">
        <v>1.5601817412287e-6</v>
      </c>
      <c r="P2520">
        <v>-2.04239255416361</v>
      </c>
      <c r="Q2520" t="s">
        <v>131</v>
      </c>
      <c r="R2520" t="s">
        <v>190</v>
      </c>
      <c r="S2520" t="s">
        <v>191</v>
      </c>
      <c r="T2520" t="s">
        <v>11060</v>
      </c>
      <c r="U2520" t="s">
        <v>11061</v>
      </c>
      <c r="V2520" t="s">
        <v>136</v>
      </c>
      <c r="W2520" t="s">
        <v>371</v>
      </c>
      <c r="X2520" t="s">
        <v>293</v>
      </c>
      <c r="Y2520" t="s">
        <v>448</v>
      </c>
      <c r="Z2520" t="s">
        <v>1881</v>
      </c>
      <c r="AA2520" t="s">
        <v>374</v>
      </c>
      <c r="AB2520" t="s">
        <v>367</v>
      </c>
      <c r="AC2520" t="s">
        <v>11062</v>
      </c>
      <c r="AD2520" t="s">
        <v>11063</v>
      </c>
    </row>
    <row r="2521" spans="1:30">
      <c r="A2521" t="s">
        <v>11064</v>
      </c>
      <c r="B2521" t="s">
        <v>11064</v>
      </c>
      <c r="C2521" s="3">
        <v>92.835228</v>
      </c>
      <c r="D2521" s="3">
        <v>9772</v>
      </c>
      <c r="E2521" s="3">
        <v>219.554321</v>
      </c>
      <c r="F2521" s="3">
        <v>20472</v>
      </c>
      <c r="G2521" s="3">
        <v>102.629967</v>
      </c>
      <c r="H2521" s="3">
        <v>11583</v>
      </c>
      <c r="I2521" s="3">
        <v>50.888561</v>
      </c>
      <c r="J2521" s="3">
        <v>5810</v>
      </c>
      <c r="K2521" s="3">
        <v>35.829735</v>
      </c>
      <c r="L2521" s="3">
        <v>4368</v>
      </c>
      <c r="M2521" s="3">
        <v>84.168449</v>
      </c>
      <c r="N2521">
        <v>9251</v>
      </c>
      <c r="O2521">
        <v>0.00611816330221467</v>
      </c>
      <c r="P2521">
        <v>-2.03451240830319</v>
      </c>
      <c r="Q2521" t="s">
        <v>131</v>
      </c>
      <c r="R2521" t="s">
        <v>136</v>
      </c>
      <c r="S2521" t="s">
        <v>136</v>
      </c>
      <c r="T2521" t="s">
        <v>11065</v>
      </c>
      <c r="U2521" t="s">
        <v>136</v>
      </c>
      <c r="V2521" t="s">
        <v>136</v>
      </c>
      <c r="W2521" t="s">
        <v>254</v>
      </c>
      <c r="X2521" t="s">
        <v>255</v>
      </c>
      <c r="Y2521" t="s">
        <v>11066</v>
      </c>
      <c r="Z2521" t="s">
        <v>11067</v>
      </c>
      <c r="AA2521" t="s">
        <v>164</v>
      </c>
      <c r="AB2521" t="s">
        <v>165</v>
      </c>
      <c r="AC2521" t="s">
        <v>11068</v>
      </c>
      <c r="AD2521" t="s">
        <v>11069</v>
      </c>
    </row>
    <row r="2522" spans="1:30">
      <c r="A2522" t="s">
        <v>11070</v>
      </c>
      <c r="B2522" t="s">
        <v>11070</v>
      </c>
      <c r="C2522" s="3">
        <v>8.074902</v>
      </c>
      <c r="D2522" s="3">
        <v>210</v>
      </c>
      <c r="E2522" s="3">
        <v>2.208784</v>
      </c>
      <c r="F2522" s="3">
        <v>51</v>
      </c>
      <c r="G2522" s="3">
        <v>3.86138</v>
      </c>
      <c r="H2522" s="3">
        <v>108</v>
      </c>
      <c r="I2522" s="3">
        <v>28.228842</v>
      </c>
      <c r="J2522" s="3">
        <v>796</v>
      </c>
      <c r="K2522" s="3">
        <v>73.73774</v>
      </c>
      <c r="L2522" s="3">
        <v>2218</v>
      </c>
      <c r="M2522" s="3">
        <v>15.551816</v>
      </c>
      <c r="N2522">
        <v>422</v>
      </c>
      <c r="O2522">
        <v>0.00092640102080607</v>
      </c>
      <c r="P2522">
        <v>2.38042160661752</v>
      </c>
      <c r="Q2522" t="s">
        <v>157</v>
      </c>
      <c r="R2522" t="s">
        <v>186</v>
      </c>
      <c r="S2522" t="s">
        <v>187</v>
      </c>
      <c r="T2522" t="s">
        <v>617</v>
      </c>
      <c r="U2522" t="s">
        <v>11071</v>
      </c>
      <c r="V2522" t="s">
        <v>439</v>
      </c>
      <c r="W2522" t="s">
        <v>186</v>
      </c>
      <c r="X2522" t="s">
        <v>187</v>
      </c>
      <c r="Y2522" t="s">
        <v>3149</v>
      </c>
      <c r="Z2522" t="s">
        <v>11072</v>
      </c>
      <c r="AA2522" t="s">
        <v>209</v>
      </c>
      <c r="AB2522" t="s">
        <v>187</v>
      </c>
      <c r="AC2522" t="s">
        <v>3151</v>
      </c>
      <c r="AD2522" t="s">
        <v>622</v>
      </c>
    </row>
    <row r="2523" spans="1:30">
      <c r="A2523" t="s">
        <v>11073</v>
      </c>
      <c r="B2523" t="s">
        <v>11073</v>
      </c>
      <c r="C2523" s="3">
        <v>0.518507</v>
      </c>
      <c r="D2523" s="3">
        <v>32</v>
      </c>
      <c r="E2523" s="3">
        <v>0</v>
      </c>
      <c r="F2523" s="3">
        <v>0</v>
      </c>
      <c r="G2523" s="3">
        <v>0.47879</v>
      </c>
      <c r="H2523" s="3">
        <v>32</v>
      </c>
      <c r="I2523" s="3">
        <v>3.678694</v>
      </c>
      <c r="J2523" s="3">
        <v>243</v>
      </c>
      <c r="K2523" s="3">
        <v>8.550738</v>
      </c>
      <c r="L2523" s="3">
        <v>603</v>
      </c>
      <c r="M2523" s="3">
        <v>2.450753</v>
      </c>
      <c r="N2523">
        <v>156</v>
      </c>
      <c r="O2523">
        <v>0.00234979351319961</v>
      </c>
      <c r="P2523">
        <v>3.05346901231432</v>
      </c>
      <c r="Q2523" t="s">
        <v>157</v>
      </c>
      <c r="R2523" t="s">
        <v>1427</v>
      </c>
      <c r="S2523" t="s">
        <v>538</v>
      </c>
      <c r="T2523" t="s">
        <v>2782</v>
      </c>
      <c r="U2523" t="s">
        <v>11074</v>
      </c>
      <c r="V2523" t="s">
        <v>136</v>
      </c>
      <c r="W2523" t="s">
        <v>1174</v>
      </c>
      <c r="X2523" t="s">
        <v>1175</v>
      </c>
      <c r="Y2523" t="s">
        <v>2784</v>
      </c>
      <c r="Z2523" t="s">
        <v>11075</v>
      </c>
      <c r="AA2523" t="s">
        <v>43</v>
      </c>
      <c r="AB2523" t="s">
        <v>538</v>
      </c>
      <c r="AC2523" t="s">
        <v>313</v>
      </c>
      <c r="AD2523" t="s">
        <v>1972</v>
      </c>
    </row>
    <row r="2524" spans="1:30">
      <c r="A2524" t="s">
        <v>11076</v>
      </c>
      <c r="B2524" t="s">
        <v>11076</v>
      </c>
      <c r="C2524" s="3">
        <v>0.458231</v>
      </c>
      <c r="D2524" s="3">
        <v>16</v>
      </c>
      <c r="E2524" s="3">
        <v>0</v>
      </c>
      <c r="F2524" s="3">
        <v>0</v>
      </c>
      <c r="G2524" s="3">
        <v>0.383111</v>
      </c>
      <c r="H2524" s="3">
        <v>14</v>
      </c>
      <c r="I2524" s="3">
        <v>4.508847</v>
      </c>
      <c r="J2524" s="3">
        <v>167</v>
      </c>
      <c r="K2524" s="3">
        <v>4.185974</v>
      </c>
      <c r="L2524" s="3">
        <v>165</v>
      </c>
      <c r="M2524" s="3">
        <v>1.351867</v>
      </c>
      <c r="N2524">
        <v>48</v>
      </c>
      <c r="O2524">
        <v>0.0044167023097245</v>
      </c>
      <c r="P2524">
        <v>2.76800807199022</v>
      </c>
      <c r="Q2524" t="s">
        <v>157</v>
      </c>
      <c r="R2524" t="s">
        <v>136</v>
      </c>
      <c r="S2524" t="s">
        <v>136</v>
      </c>
      <c r="T2524" t="s">
        <v>11077</v>
      </c>
      <c r="U2524" t="s">
        <v>136</v>
      </c>
      <c r="V2524" t="s">
        <v>136</v>
      </c>
      <c r="W2524" t="s">
        <v>136</v>
      </c>
      <c r="X2524" t="s">
        <v>136</v>
      </c>
      <c r="Y2524" t="s">
        <v>11078</v>
      </c>
      <c r="Z2524" t="s">
        <v>11079</v>
      </c>
      <c r="AA2524" t="s">
        <v>164</v>
      </c>
      <c r="AB2524" t="s">
        <v>165</v>
      </c>
      <c r="AC2524" t="s">
        <v>11080</v>
      </c>
      <c r="AD2524" t="s">
        <v>11081</v>
      </c>
    </row>
    <row r="2525" spans="1:30">
      <c r="A2525" t="s">
        <v>11082</v>
      </c>
      <c r="B2525" t="s">
        <v>11082</v>
      </c>
      <c r="C2525" s="3">
        <v>1.791506</v>
      </c>
      <c r="D2525" s="3">
        <v>88</v>
      </c>
      <c r="E2525" s="3">
        <v>0.278409</v>
      </c>
      <c r="F2525" s="3">
        <v>13</v>
      </c>
      <c r="G2525" s="3">
        <v>0.940495</v>
      </c>
      <c r="H2525" s="3">
        <v>50</v>
      </c>
      <c r="I2525" s="3">
        <v>5.364373</v>
      </c>
      <c r="J2525" s="3">
        <v>284</v>
      </c>
      <c r="K2525" s="3">
        <v>10.314977</v>
      </c>
      <c r="L2525" s="3">
        <v>582</v>
      </c>
      <c r="M2525" s="3">
        <v>3.615114</v>
      </c>
      <c r="N2525">
        <v>184</v>
      </c>
      <c r="O2525">
        <v>0.00347377470274165</v>
      </c>
      <c r="P2525">
        <v>2.05536899450428</v>
      </c>
      <c r="Q2525" t="s">
        <v>157</v>
      </c>
      <c r="R2525" t="s">
        <v>186</v>
      </c>
      <c r="S2525" t="s">
        <v>187</v>
      </c>
      <c r="T2525" t="s">
        <v>11083</v>
      </c>
      <c r="U2525" t="s">
        <v>11084</v>
      </c>
      <c r="V2525" t="s">
        <v>136</v>
      </c>
      <c r="W2525" t="s">
        <v>190</v>
      </c>
      <c r="X2525" t="s">
        <v>191</v>
      </c>
      <c r="Y2525" t="s">
        <v>11085</v>
      </c>
      <c r="Z2525" t="s">
        <v>11086</v>
      </c>
      <c r="AA2525" t="s">
        <v>164</v>
      </c>
      <c r="AB2525" t="s">
        <v>165</v>
      </c>
      <c r="AC2525" t="s">
        <v>11087</v>
      </c>
      <c r="AD2525" t="s">
        <v>11088</v>
      </c>
    </row>
    <row r="2526" spans="1:30">
      <c r="A2526" t="s">
        <v>11089</v>
      </c>
      <c r="B2526" t="s">
        <v>11089</v>
      </c>
      <c r="C2526" s="3">
        <v>149.188553</v>
      </c>
      <c r="D2526" s="3">
        <v>8281</v>
      </c>
      <c r="E2526" s="3">
        <v>157.245224</v>
      </c>
      <c r="F2526" s="3">
        <v>7731</v>
      </c>
      <c r="G2526" s="3">
        <v>131.353851</v>
      </c>
      <c r="H2526" s="3">
        <v>7817</v>
      </c>
      <c r="I2526" s="3">
        <v>18.847776</v>
      </c>
      <c r="J2526" s="3">
        <v>1135</v>
      </c>
      <c r="K2526" s="3">
        <v>35.243389</v>
      </c>
      <c r="L2526" s="3">
        <v>2266</v>
      </c>
      <c r="M2526" s="3">
        <v>60.091892</v>
      </c>
      <c r="N2526">
        <v>3483</v>
      </c>
      <c r="O2526" s="16">
        <v>5.18768152396038e-5</v>
      </c>
      <c r="P2526">
        <v>-2.53702435155823</v>
      </c>
      <c r="Q2526" t="s">
        <v>131</v>
      </c>
      <c r="R2526" t="s">
        <v>241</v>
      </c>
      <c r="S2526" t="s">
        <v>242</v>
      </c>
      <c r="T2526" t="s">
        <v>243</v>
      </c>
      <c r="U2526" t="s">
        <v>11090</v>
      </c>
      <c r="V2526" t="s">
        <v>735</v>
      </c>
      <c r="W2526" t="s">
        <v>241</v>
      </c>
      <c r="X2526" t="s">
        <v>242</v>
      </c>
      <c r="Y2526" t="s">
        <v>1867</v>
      </c>
      <c r="Z2526" t="s">
        <v>11091</v>
      </c>
      <c r="AA2526" t="s">
        <v>248</v>
      </c>
      <c r="AB2526" t="s">
        <v>242</v>
      </c>
      <c r="AC2526" t="s">
        <v>11092</v>
      </c>
      <c r="AD2526" t="s">
        <v>250</v>
      </c>
    </row>
    <row r="2527" spans="1:30">
      <c r="A2527" t="s">
        <v>11093</v>
      </c>
      <c r="B2527" t="s">
        <v>136</v>
      </c>
      <c r="C2527" s="3">
        <v>0</v>
      </c>
      <c r="D2527" s="3">
        <v>0</v>
      </c>
      <c r="E2527" s="3">
        <v>0</v>
      </c>
      <c r="F2527" s="3">
        <v>0</v>
      </c>
      <c r="G2527" s="3">
        <v>0</v>
      </c>
      <c r="H2527" s="3">
        <v>0</v>
      </c>
      <c r="I2527" s="3">
        <v>2.599252</v>
      </c>
      <c r="J2527" s="3">
        <v>188</v>
      </c>
      <c r="K2527" s="3">
        <v>1.025473</v>
      </c>
      <c r="L2527" s="3">
        <v>79</v>
      </c>
      <c r="M2527" s="3">
        <v>1.181279</v>
      </c>
      <c r="N2527">
        <v>82</v>
      </c>
      <c r="O2527" s="16">
        <v>1.84514818867345e-8</v>
      </c>
      <c r="P2527">
        <v>6.78760844905955</v>
      </c>
      <c r="Q2527" t="s">
        <v>157</v>
      </c>
      <c r="R2527" t="s">
        <v>136</v>
      </c>
      <c r="S2527" t="s">
        <v>136</v>
      </c>
      <c r="T2527" t="s">
        <v>136</v>
      </c>
      <c r="U2527" t="s">
        <v>136</v>
      </c>
      <c r="V2527" t="s">
        <v>136</v>
      </c>
      <c r="W2527" t="s">
        <v>136</v>
      </c>
      <c r="X2527" t="s">
        <v>136</v>
      </c>
      <c r="Y2527" t="s">
        <v>136</v>
      </c>
      <c r="Z2527" t="s">
        <v>136</v>
      </c>
      <c r="AA2527" t="s">
        <v>136</v>
      </c>
      <c r="AB2527" t="s">
        <v>136</v>
      </c>
      <c r="AC2527" t="s">
        <v>136</v>
      </c>
      <c r="AD2527" t="s">
        <v>136</v>
      </c>
    </row>
    <row r="2528" spans="1:30">
      <c r="A2528" t="s">
        <v>11094</v>
      </c>
      <c r="B2528" t="s">
        <v>11094</v>
      </c>
      <c r="C2528" s="3">
        <v>148.362549</v>
      </c>
      <c r="D2528" s="3">
        <v>15814</v>
      </c>
      <c r="E2528" s="3">
        <v>175.59761</v>
      </c>
      <c r="F2528" s="3">
        <v>16580</v>
      </c>
      <c r="G2528" s="3">
        <v>136.633209</v>
      </c>
      <c r="H2528" s="3">
        <v>15615</v>
      </c>
      <c r="I2528" s="3">
        <v>63.591316</v>
      </c>
      <c r="J2528" s="3">
        <v>7352</v>
      </c>
      <c r="K2528" s="3">
        <v>42.952808</v>
      </c>
      <c r="L2528" s="3">
        <v>5303</v>
      </c>
      <c r="M2528" s="3">
        <v>70.929947</v>
      </c>
      <c r="N2528">
        <v>7894</v>
      </c>
      <c r="O2528" s="16">
        <v>6.3333380981762e-5</v>
      </c>
      <c r="P2528">
        <v>-2.0785443884731</v>
      </c>
      <c r="Q2528" t="s">
        <v>131</v>
      </c>
      <c r="R2528" t="s">
        <v>232</v>
      </c>
      <c r="S2528" t="s">
        <v>233</v>
      </c>
      <c r="T2528" t="s">
        <v>3245</v>
      </c>
      <c r="U2528" t="s">
        <v>11095</v>
      </c>
      <c r="V2528" t="s">
        <v>136</v>
      </c>
      <c r="W2528" t="s">
        <v>232</v>
      </c>
      <c r="X2528" t="s">
        <v>233</v>
      </c>
      <c r="Y2528" t="s">
        <v>1418</v>
      </c>
      <c r="Z2528" t="s">
        <v>11096</v>
      </c>
      <c r="AA2528" t="s">
        <v>237</v>
      </c>
      <c r="AB2528" t="s">
        <v>233</v>
      </c>
      <c r="AC2528" t="s">
        <v>11097</v>
      </c>
      <c r="AD2528" t="s">
        <v>745</v>
      </c>
    </row>
    <row r="2529" spans="1:30">
      <c r="A2529" t="s">
        <v>11098</v>
      </c>
      <c r="B2529" t="s">
        <v>11098</v>
      </c>
      <c r="C2529" s="3">
        <v>2.291513</v>
      </c>
      <c r="D2529" s="3">
        <v>123</v>
      </c>
      <c r="E2529" s="3">
        <v>1.96891</v>
      </c>
      <c r="F2529" s="3">
        <v>94</v>
      </c>
      <c r="G2529" s="3">
        <v>2.334781</v>
      </c>
      <c r="H2529" s="3">
        <v>135</v>
      </c>
      <c r="I2529" s="3">
        <v>0.618824</v>
      </c>
      <c r="J2529" s="3">
        <v>36</v>
      </c>
      <c r="K2529" s="3">
        <v>0.545873</v>
      </c>
      <c r="L2529" s="3">
        <v>34</v>
      </c>
      <c r="M2529" s="3">
        <v>0.524445</v>
      </c>
      <c r="N2529">
        <v>30</v>
      </c>
      <c r="O2529" s="16">
        <v>1.09819580434773e-7</v>
      </c>
      <c r="P2529">
        <v>-2.57824205014785</v>
      </c>
      <c r="Q2529" t="s">
        <v>131</v>
      </c>
      <c r="R2529" t="s">
        <v>136</v>
      </c>
      <c r="S2529" t="s">
        <v>136</v>
      </c>
      <c r="T2529" t="s">
        <v>1479</v>
      </c>
      <c r="U2529" t="s">
        <v>136</v>
      </c>
      <c r="V2529" t="s">
        <v>136</v>
      </c>
      <c r="W2529" t="s">
        <v>136</v>
      </c>
      <c r="X2529" t="s">
        <v>136</v>
      </c>
      <c r="Y2529" t="s">
        <v>11099</v>
      </c>
      <c r="Z2529" t="s">
        <v>136</v>
      </c>
      <c r="AA2529" t="s">
        <v>164</v>
      </c>
      <c r="AB2529" t="s">
        <v>165</v>
      </c>
      <c r="AC2529" t="s">
        <v>11100</v>
      </c>
      <c r="AD2529" t="s">
        <v>281</v>
      </c>
    </row>
    <row r="2530" spans="1:30">
      <c r="A2530" t="s">
        <v>11101</v>
      </c>
      <c r="B2530" t="s">
        <v>11101</v>
      </c>
      <c r="C2530" s="3">
        <v>6.44588</v>
      </c>
      <c r="D2530" s="3">
        <v>421</v>
      </c>
      <c r="E2530" s="3">
        <v>0.661102</v>
      </c>
      <c r="F2530" s="3">
        <v>39</v>
      </c>
      <c r="G2530" s="3">
        <v>7.429214</v>
      </c>
      <c r="H2530" s="3">
        <v>521</v>
      </c>
      <c r="I2530" s="3">
        <v>66.41745</v>
      </c>
      <c r="J2530" s="3">
        <v>4704</v>
      </c>
      <c r="K2530" s="3">
        <v>99.791405</v>
      </c>
      <c r="L2530" s="3">
        <v>7547</v>
      </c>
      <c r="M2530" s="3">
        <v>27.90661</v>
      </c>
      <c r="N2530">
        <v>1903</v>
      </c>
      <c r="O2530" s="16">
        <v>7.96513025600471e-5</v>
      </c>
      <c r="P2530">
        <v>3.06406560843066</v>
      </c>
      <c r="Q2530" t="s">
        <v>157</v>
      </c>
      <c r="R2530" t="s">
        <v>136</v>
      </c>
      <c r="S2530" t="s">
        <v>136</v>
      </c>
      <c r="T2530" t="s">
        <v>11102</v>
      </c>
      <c r="U2530" t="s">
        <v>11103</v>
      </c>
      <c r="V2530" t="s">
        <v>136</v>
      </c>
      <c r="W2530" t="s">
        <v>4121</v>
      </c>
      <c r="X2530" t="s">
        <v>4122</v>
      </c>
      <c r="Y2530" t="s">
        <v>11104</v>
      </c>
      <c r="Z2530" t="s">
        <v>11105</v>
      </c>
      <c r="AA2530" t="s">
        <v>164</v>
      </c>
      <c r="AB2530" t="s">
        <v>165</v>
      </c>
      <c r="AC2530" t="s">
        <v>11106</v>
      </c>
      <c r="AD2530" t="s">
        <v>11107</v>
      </c>
    </row>
    <row r="2531" spans="1:30">
      <c r="A2531" t="s">
        <v>11108</v>
      </c>
      <c r="B2531" t="s">
        <v>11108</v>
      </c>
      <c r="C2531" s="3">
        <v>0.746034</v>
      </c>
      <c r="D2531" s="3">
        <v>57</v>
      </c>
      <c r="E2531" s="3">
        <v>0.72082</v>
      </c>
      <c r="F2531" s="3">
        <v>49</v>
      </c>
      <c r="G2531" s="3">
        <v>0.602902</v>
      </c>
      <c r="H2531" s="3">
        <v>50</v>
      </c>
      <c r="I2531" s="3">
        <v>0</v>
      </c>
      <c r="J2531" s="3">
        <v>0</v>
      </c>
      <c r="K2531" s="3">
        <v>0.049091</v>
      </c>
      <c r="L2531" s="3">
        <v>5</v>
      </c>
      <c r="M2531" s="3">
        <v>0.202077</v>
      </c>
      <c r="N2531">
        <v>17</v>
      </c>
      <c r="O2531">
        <v>0.00583943755570556</v>
      </c>
      <c r="P2531">
        <v>-3.08961832537794</v>
      </c>
      <c r="Q2531" t="s">
        <v>131</v>
      </c>
      <c r="R2531" t="s">
        <v>254</v>
      </c>
      <c r="S2531" t="s">
        <v>255</v>
      </c>
      <c r="T2531" t="s">
        <v>1316</v>
      </c>
      <c r="U2531" t="s">
        <v>11109</v>
      </c>
      <c r="V2531" t="s">
        <v>264</v>
      </c>
      <c r="W2531" t="s">
        <v>190</v>
      </c>
      <c r="X2531" t="s">
        <v>191</v>
      </c>
      <c r="Y2531" t="s">
        <v>1318</v>
      </c>
      <c r="Z2531" t="s">
        <v>2516</v>
      </c>
      <c r="AA2531" t="s">
        <v>164</v>
      </c>
      <c r="AB2531" t="s">
        <v>165</v>
      </c>
      <c r="AC2531" t="s">
        <v>7053</v>
      </c>
      <c r="AD2531" t="s">
        <v>281</v>
      </c>
    </row>
    <row r="2532" spans="1:30">
      <c r="A2532" t="s">
        <v>11110</v>
      </c>
      <c r="B2532" t="s">
        <v>11110</v>
      </c>
      <c r="C2532" s="3">
        <v>0</v>
      </c>
      <c r="D2532" s="3">
        <v>0</v>
      </c>
      <c r="E2532" s="3">
        <v>0</v>
      </c>
      <c r="F2532" s="3">
        <v>0</v>
      </c>
      <c r="G2532" s="3">
        <v>0.046808</v>
      </c>
      <c r="H2532" s="3">
        <v>4</v>
      </c>
      <c r="I2532" s="3">
        <v>1.775241</v>
      </c>
      <c r="J2532" s="3">
        <v>129</v>
      </c>
      <c r="K2532" s="3">
        <v>4.583625</v>
      </c>
      <c r="L2532" s="3">
        <v>355</v>
      </c>
      <c r="M2532" s="3">
        <v>0.62248</v>
      </c>
      <c r="N2532">
        <v>44</v>
      </c>
      <c r="O2532" s="16">
        <v>1.85758131029609e-6</v>
      </c>
      <c r="P2532">
        <v>5.28006300092523</v>
      </c>
      <c r="Q2532" t="s">
        <v>157</v>
      </c>
      <c r="R2532" t="s">
        <v>136</v>
      </c>
      <c r="S2532" t="s">
        <v>136</v>
      </c>
      <c r="T2532" t="s">
        <v>136</v>
      </c>
      <c r="U2532" t="s">
        <v>11111</v>
      </c>
      <c r="V2532" t="s">
        <v>386</v>
      </c>
      <c r="W2532" t="s">
        <v>218</v>
      </c>
      <c r="X2532" t="s">
        <v>219</v>
      </c>
      <c r="Y2532" t="s">
        <v>3331</v>
      </c>
      <c r="Z2532" t="s">
        <v>5329</v>
      </c>
      <c r="AA2532" t="s">
        <v>164</v>
      </c>
      <c r="AB2532" t="s">
        <v>165</v>
      </c>
      <c r="AC2532" t="s">
        <v>5330</v>
      </c>
      <c r="AD2532" t="s">
        <v>136</v>
      </c>
    </row>
    <row r="2533" spans="1:30">
      <c r="A2533" t="s">
        <v>11112</v>
      </c>
      <c r="B2533" t="s">
        <v>11112</v>
      </c>
      <c r="C2533" s="3">
        <v>3.723636</v>
      </c>
      <c r="D2533" s="3">
        <v>210</v>
      </c>
      <c r="E2533" s="3">
        <v>5.744055</v>
      </c>
      <c r="F2533" s="3">
        <v>286</v>
      </c>
      <c r="G2533" s="3">
        <v>3.808623</v>
      </c>
      <c r="H2533" s="3">
        <v>230</v>
      </c>
      <c r="I2533" s="3">
        <v>0.534925</v>
      </c>
      <c r="J2533" s="3">
        <v>33</v>
      </c>
      <c r="K2533" s="3">
        <v>0.761303</v>
      </c>
      <c r="L2533" s="3">
        <v>50</v>
      </c>
      <c r="M2533" s="3">
        <v>1.389384</v>
      </c>
      <c r="N2533">
        <v>82</v>
      </c>
      <c r="O2533" s="16">
        <v>2.36410289527387e-5</v>
      </c>
      <c r="P2533">
        <v>-2.9155924048424</v>
      </c>
      <c r="Q2533" t="s">
        <v>131</v>
      </c>
      <c r="R2533" t="s">
        <v>136</v>
      </c>
      <c r="S2533" t="s">
        <v>136</v>
      </c>
      <c r="T2533" t="s">
        <v>2185</v>
      </c>
      <c r="U2533" t="s">
        <v>11113</v>
      </c>
      <c r="V2533" t="s">
        <v>432</v>
      </c>
      <c r="W2533" t="s">
        <v>136</v>
      </c>
      <c r="X2533" t="s">
        <v>136</v>
      </c>
      <c r="Y2533" t="s">
        <v>352</v>
      </c>
      <c r="Z2533" t="s">
        <v>136</v>
      </c>
      <c r="AA2533" t="s">
        <v>164</v>
      </c>
      <c r="AB2533" t="s">
        <v>165</v>
      </c>
      <c r="AC2533" t="s">
        <v>9380</v>
      </c>
      <c r="AD2533" t="s">
        <v>2189</v>
      </c>
    </row>
    <row r="2534" spans="1:30">
      <c r="A2534" t="s">
        <v>11114</v>
      </c>
      <c r="B2534" t="s">
        <v>11114</v>
      </c>
      <c r="C2534" s="3">
        <v>13.882252</v>
      </c>
      <c r="D2534" s="3">
        <v>507</v>
      </c>
      <c r="E2534" s="3">
        <v>12.007764</v>
      </c>
      <c r="F2534" s="3">
        <v>389</v>
      </c>
      <c r="G2534" s="3">
        <v>10.214568</v>
      </c>
      <c r="H2534" s="3">
        <v>400</v>
      </c>
      <c r="I2534" s="3">
        <v>0.307063</v>
      </c>
      <c r="J2534" s="3">
        <v>13</v>
      </c>
      <c r="K2534" s="3">
        <v>0</v>
      </c>
      <c r="L2534" s="3">
        <v>0</v>
      </c>
      <c r="M2534" s="3">
        <v>0.25321</v>
      </c>
      <c r="N2534">
        <v>10</v>
      </c>
      <c r="O2534" s="16">
        <v>2.96304999294094e-14</v>
      </c>
      <c r="P2534">
        <v>-6.12703982945614</v>
      </c>
      <c r="Q2534" t="s">
        <v>131</v>
      </c>
      <c r="R2534" t="s">
        <v>218</v>
      </c>
      <c r="S2534" t="s">
        <v>219</v>
      </c>
      <c r="T2534" t="s">
        <v>514</v>
      </c>
      <c r="U2534" t="s">
        <v>11115</v>
      </c>
      <c r="V2534" t="s">
        <v>136</v>
      </c>
      <c r="W2534" t="s">
        <v>366</v>
      </c>
      <c r="X2534" t="s">
        <v>367</v>
      </c>
      <c r="Y2534" t="s">
        <v>764</v>
      </c>
      <c r="Z2534" t="s">
        <v>11116</v>
      </c>
      <c r="AA2534" t="s">
        <v>686</v>
      </c>
      <c r="AB2534" t="s">
        <v>219</v>
      </c>
      <c r="AC2534" t="s">
        <v>11117</v>
      </c>
      <c r="AD2534" t="s">
        <v>144</v>
      </c>
    </row>
    <row r="2535" spans="1:30">
      <c r="A2535" t="s">
        <v>11118</v>
      </c>
      <c r="B2535" t="s">
        <v>11118</v>
      </c>
      <c r="C2535" s="3">
        <v>4.254053</v>
      </c>
      <c r="D2535" s="3">
        <v>331</v>
      </c>
      <c r="E2535" s="3">
        <v>0.717938</v>
      </c>
      <c r="F2535" s="3">
        <v>50</v>
      </c>
      <c r="G2535" s="3">
        <v>2.819835</v>
      </c>
      <c r="H2535" s="3">
        <v>235</v>
      </c>
      <c r="I2535" s="3">
        <v>20.422432</v>
      </c>
      <c r="J2535" s="3">
        <v>1719</v>
      </c>
      <c r="K2535" s="3">
        <v>23.94223</v>
      </c>
      <c r="L2535" s="3">
        <v>2152</v>
      </c>
      <c r="M2535" s="3">
        <v>10.844429</v>
      </c>
      <c r="N2535">
        <v>879</v>
      </c>
      <c r="O2535">
        <v>0.000188022266647155</v>
      </c>
      <c r="P2535">
        <v>2.2393276660776</v>
      </c>
      <c r="Q2535" t="s">
        <v>157</v>
      </c>
      <c r="R2535" t="s">
        <v>190</v>
      </c>
      <c r="S2535" t="s">
        <v>191</v>
      </c>
      <c r="T2535" t="s">
        <v>262</v>
      </c>
      <c r="U2535" t="s">
        <v>11119</v>
      </c>
      <c r="V2535" t="s">
        <v>955</v>
      </c>
      <c r="W2535" t="s">
        <v>190</v>
      </c>
      <c r="X2535" t="s">
        <v>191</v>
      </c>
      <c r="Y2535" t="s">
        <v>181</v>
      </c>
      <c r="Z2535" t="s">
        <v>11120</v>
      </c>
      <c r="AA2535" t="s">
        <v>83</v>
      </c>
      <c r="AB2535" t="s">
        <v>191</v>
      </c>
      <c r="AC2535" t="s">
        <v>11121</v>
      </c>
      <c r="AD2535" t="s">
        <v>195</v>
      </c>
    </row>
    <row r="2536" spans="1:30">
      <c r="A2536" t="s">
        <v>11122</v>
      </c>
      <c r="B2536" t="s">
        <v>11122</v>
      </c>
      <c r="C2536" s="3">
        <v>90.674095</v>
      </c>
      <c r="D2536" s="3">
        <v>4170</v>
      </c>
      <c r="E2536" s="3">
        <v>97.390068</v>
      </c>
      <c r="F2536" s="3">
        <v>3967</v>
      </c>
      <c r="G2536" s="3">
        <v>94.203697</v>
      </c>
      <c r="H2536" s="3">
        <v>4645</v>
      </c>
      <c r="I2536" s="3">
        <v>15.103427</v>
      </c>
      <c r="J2536" s="3">
        <v>754</v>
      </c>
      <c r="K2536" s="3">
        <v>11.06642</v>
      </c>
      <c r="L2536" s="3">
        <v>590</v>
      </c>
      <c r="M2536" s="3">
        <v>44.40379</v>
      </c>
      <c r="N2536">
        <v>2132</v>
      </c>
      <c r="O2536">
        <v>0.000205990720319301</v>
      </c>
      <c r="P2536">
        <v>-2.56472357161836</v>
      </c>
      <c r="Q2536" t="s">
        <v>131</v>
      </c>
      <c r="R2536" t="s">
        <v>136</v>
      </c>
      <c r="S2536" t="s">
        <v>136</v>
      </c>
      <c r="T2536" t="s">
        <v>2191</v>
      </c>
      <c r="U2536" t="s">
        <v>11123</v>
      </c>
      <c r="V2536" t="s">
        <v>136</v>
      </c>
      <c r="W2536" t="s">
        <v>399</v>
      </c>
      <c r="X2536" t="s">
        <v>342</v>
      </c>
      <c r="Y2536" t="s">
        <v>11124</v>
      </c>
      <c r="Z2536" t="s">
        <v>11125</v>
      </c>
      <c r="AA2536" t="s">
        <v>85</v>
      </c>
      <c r="AB2536" t="s">
        <v>342</v>
      </c>
      <c r="AC2536" t="s">
        <v>11126</v>
      </c>
      <c r="AD2536" t="s">
        <v>2196</v>
      </c>
    </row>
    <row r="2537" spans="1:30">
      <c r="A2537" t="s">
        <v>11127</v>
      </c>
      <c r="B2537" t="s">
        <v>11127</v>
      </c>
      <c r="C2537" s="3">
        <v>2.172422</v>
      </c>
      <c r="D2537" s="3">
        <v>234</v>
      </c>
      <c r="E2537" s="3">
        <v>0.194072</v>
      </c>
      <c r="F2537" s="3">
        <v>19</v>
      </c>
      <c r="G2537" s="3">
        <v>1.783653</v>
      </c>
      <c r="H2537" s="3">
        <v>206</v>
      </c>
      <c r="I2537" s="3">
        <v>9.884284</v>
      </c>
      <c r="J2537" s="3">
        <v>1155</v>
      </c>
      <c r="K2537" s="3">
        <v>16.964893</v>
      </c>
      <c r="L2537" s="3">
        <v>2116</v>
      </c>
      <c r="M2537" s="3">
        <v>9.407536</v>
      </c>
      <c r="N2537">
        <v>1058</v>
      </c>
      <c r="O2537">
        <v>0.00042336035125301</v>
      </c>
      <c r="P2537">
        <v>2.54035347797515</v>
      </c>
      <c r="Q2537" t="s">
        <v>157</v>
      </c>
      <c r="R2537" t="s">
        <v>190</v>
      </c>
      <c r="S2537" t="s">
        <v>191</v>
      </c>
      <c r="T2537" t="s">
        <v>178</v>
      </c>
      <c r="U2537" t="s">
        <v>11128</v>
      </c>
      <c r="V2537" t="s">
        <v>136</v>
      </c>
      <c r="W2537" t="s">
        <v>136</v>
      </c>
      <c r="X2537" t="s">
        <v>136</v>
      </c>
      <c r="Y2537" t="s">
        <v>181</v>
      </c>
      <c r="Z2537" t="s">
        <v>3137</v>
      </c>
      <c r="AA2537" t="s">
        <v>164</v>
      </c>
      <c r="AB2537" t="s">
        <v>165</v>
      </c>
      <c r="AC2537" t="s">
        <v>11129</v>
      </c>
      <c r="AD2537" t="s">
        <v>184</v>
      </c>
    </row>
    <row r="2538" spans="1:30">
      <c r="A2538" t="s">
        <v>11130</v>
      </c>
      <c r="B2538" t="s">
        <v>11130</v>
      </c>
      <c r="C2538" s="3">
        <v>21.985312</v>
      </c>
      <c r="D2538" s="3">
        <v>579</v>
      </c>
      <c r="E2538" s="3">
        <v>32.802216</v>
      </c>
      <c r="F2538" s="3">
        <v>765</v>
      </c>
      <c r="G2538" s="3">
        <v>36.439228</v>
      </c>
      <c r="H2538" s="3">
        <v>1028</v>
      </c>
      <c r="I2538" s="3">
        <v>7.999989</v>
      </c>
      <c r="J2538" s="3">
        <v>229</v>
      </c>
      <c r="K2538" s="3">
        <v>6.62743</v>
      </c>
      <c r="L2538" s="3">
        <v>202</v>
      </c>
      <c r="M2538" s="3">
        <v>15.908736</v>
      </c>
      <c r="N2538">
        <v>437</v>
      </c>
      <c r="O2538">
        <v>0.00040821140128121</v>
      </c>
      <c r="P2538">
        <v>-2.21755908070073</v>
      </c>
      <c r="Q2538" t="s">
        <v>131</v>
      </c>
      <c r="R2538" t="s">
        <v>136</v>
      </c>
      <c r="S2538" t="s">
        <v>136</v>
      </c>
      <c r="T2538" t="s">
        <v>136</v>
      </c>
      <c r="U2538" t="s">
        <v>136</v>
      </c>
      <c r="V2538" t="s">
        <v>136</v>
      </c>
      <c r="W2538" t="s">
        <v>136</v>
      </c>
      <c r="X2538" t="s">
        <v>136</v>
      </c>
      <c r="Y2538" t="s">
        <v>136</v>
      </c>
      <c r="Z2538" t="s">
        <v>11131</v>
      </c>
      <c r="AA2538" t="s">
        <v>164</v>
      </c>
      <c r="AB2538" t="s">
        <v>165</v>
      </c>
      <c r="AC2538" t="s">
        <v>11132</v>
      </c>
      <c r="AD2538" t="s">
        <v>136</v>
      </c>
    </row>
    <row r="2539" spans="1:30">
      <c r="A2539" t="s">
        <v>11133</v>
      </c>
      <c r="B2539" t="s">
        <v>11133</v>
      </c>
      <c r="C2539" s="3">
        <v>0.980217</v>
      </c>
      <c r="D2539" s="3">
        <v>51</v>
      </c>
      <c r="E2539" s="3">
        <v>0.351461</v>
      </c>
      <c r="F2539" s="3">
        <v>17</v>
      </c>
      <c r="G2539" s="3">
        <v>0.353759</v>
      </c>
      <c r="H2539" s="3">
        <v>20</v>
      </c>
      <c r="I2539" s="3">
        <v>6.49187</v>
      </c>
      <c r="J2539" s="3">
        <v>363</v>
      </c>
      <c r="K2539" s="3">
        <v>11.987899</v>
      </c>
      <c r="L2539" s="3">
        <v>716</v>
      </c>
      <c r="M2539" s="3">
        <v>2.067906</v>
      </c>
      <c r="N2539">
        <v>112</v>
      </c>
      <c r="O2539">
        <v>0.000340314345722104</v>
      </c>
      <c r="P2539">
        <v>2.78246071449825</v>
      </c>
      <c r="Q2539" t="s">
        <v>157</v>
      </c>
      <c r="R2539" t="s">
        <v>241</v>
      </c>
      <c r="S2539" t="s">
        <v>242</v>
      </c>
      <c r="T2539" t="s">
        <v>11134</v>
      </c>
      <c r="U2539" t="s">
        <v>11135</v>
      </c>
      <c r="V2539" t="s">
        <v>11136</v>
      </c>
      <c r="W2539" t="s">
        <v>241</v>
      </c>
      <c r="X2539" t="s">
        <v>242</v>
      </c>
      <c r="Y2539" t="s">
        <v>11137</v>
      </c>
      <c r="Z2539" t="s">
        <v>11138</v>
      </c>
      <c r="AA2539" t="s">
        <v>248</v>
      </c>
      <c r="AB2539" t="s">
        <v>242</v>
      </c>
      <c r="AC2539" t="s">
        <v>11139</v>
      </c>
      <c r="AD2539" t="s">
        <v>11140</v>
      </c>
    </row>
    <row r="2540" spans="1:30">
      <c r="A2540" t="s">
        <v>11141</v>
      </c>
      <c r="B2540" t="s">
        <v>11141</v>
      </c>
      <c r="C2540" s="3">
        <v>7.193684</v>
      </c>
      <c r="D2540" s="3">
        <v>316</v>
      </c>
      <c r="E2540" s="3">
        <v>9.888896</v>
      </c>
      <c r="F2540" s="3">
        <v>384</v>
      </c>
      <c r="G2540" s="3">
        <v>4.086665</v>
      </c>
      <c r="H2540" s="3">
        <v>193</v>
      </c>
      <c r="I2540" s="3">
        <v>0.311642</v>
      </c>
      <c r="J2540" s="3">
        <v>15</v>
      </c>
      <c r="K2540" s="3">
        <v>0.725401</v>
      </c>
      <c r="L2540" s="3">
        <v>37</v>
      </c>
      <c r="M2540" s="3">
        <v>0.855185</v>
      </c>
      <c r="N2540">
        <v>40</v>
      </c>
      <c r="O2540" s="16">
        <v>3.54005511862394e-8</v>
      </c>
      <c r="P2540">
        <v>-4.00407796327824</v>
      </c>
      <c r="Q2540" t="s">
        <v>131</v>
      </c>
      <c r="R2540" t="s">
        <v>136</v>
      </c>
      <c r="S2540" t="s">
        <v>136</v>
      </c>
      <c r="T2540" t="s">
        <v>9577</v>
      </c>
      <c r="U2540" t="s">
        <v>11142</v>
      </c>
      <c r="V2540" t="s">
        <v>136</v>
      </c>
      <c r="W2540" t="s">
        <v>136</v>
      </c>
      <c r="X2540" t="s">
        <v>136</v>
      </c>
      <c r="Y2540" t="s">
        <v>2882</v>
      </c>
      <c r="Z2540" t="s">
        <v>11143</v>
      </c>
      <c r="AA2540" t="s">
        <v>164</v>
      </c>
      <c r="AB2540" t="s">
        <v>165</v>
      </c>
      <c r="AC2540" t="s">
        <v>11144</v>
      </c>
      <c r="AD2540" t="s">
        <v>9579</v>
      </c>
    </row>
    <row r="2541" spans="1:30">
      <c r="A2541" t="s">
        <v>11145</v>
      </c>
      <c r="B2541" t="s">
        <v>11145</v>
      </c>
      <c r="C2541" s="3">
        <v>0.776359</v>
      </c>
      <c r="D2541" s="3">
        <v>28</v>
      </c>
      <c r="E2541" s="3">
        <v>0</v>
      </c>
      <c r="F2541" s="3">
        <v>0</v>
      </c>
      <c r="G2541" s="3">
        <v>0.349469</v>
      </c>
      <c r="H2541" s="3">
        <v>14</v>
      </c>
      <c r="I2541" s="3">
        <v>10.957422</v>
      </c>
      <c r="J2541" s="3">
        <v>424</v>
      </c>
      <c r="K2541" s="3">
        <v>8.955429</v>
      </c>
      <c r="L2541" s="3">
        <v>370</v>
      </c>
      <c r="M2541" s="3">
        <v>12.463395</v>
      </c>
      <c r="N2541">
        <v>464</v>
      </c>
      <c r="O2541" s="16">
        <v>6.61541020354133e-7</v>
      </c>
      <c r="P2541">
        <v>4.04971217279657</v>
      </c>
      <c r="Q2541" t="s">
        <v>157</v>
      </c>
      <c r="R2541" t="s">
        <v>371</v>
      </c>
      <c r="S2541" t="s">
        <v>293</v>
      </c>
      <c r="T2541" t="s">
        <v>136</v>
      </c>
      <c r="U2541" t="s">
        <v>11146</v>
      </c>
      <c r="V2541" t="s">
        <v>136</v>
      </c>
      <c r="W2541" t="s">
        <v>254</v>
      </c>
      <c r="X2541" t="s">
        <v>255</v>
      </c>
      <c r="Y2541" t="s">
        <v>4965</v>
      </c>
      <c r="Z2541" t="s">
        <v>11147</v>
      </c>
      <c r="AA2541" t="s">
        <v>164</v>
      </c>
      <c r="AB2541" t="s">
        <v>165</v>
      </c>
      <c r="AC2541" t="s">
        <v>11148</v>
      </c>
      <c r="AD2541" t="s">
        <v>136</v>
      </c>
    </row>
    <row r="2542" spans="1:30">
      <c r="A2542" t="s">
        <v>11149</v>
      </c>
      <c r="B2542" t="s">
        <v>11149</v>
      </c>
      <c r="C2542" s="3">
        <v>17.410824</v>
      </c>
      <c r="D2542" s="3">
        <v>844</v>
      </c>
      <c r="E2542" s="3">
        <v>52.465122</v>
      </c>
      <c r="F2542" s="3">
        <v>2253</v>
      </c>
      <c r="G2542" s="3">
        <v>21.98436</v>
      </c>
      <c r="H2542" s="3">
        <v>1143</v>
      </c>
      <c r="I2542" s="3">
        <v>12.192614</v>
      </c>
      <c r="J2542" s="3">
        <v>641</v>
      </c>
      <c r="K2542" s="3">
        <v>5.814682</v>
      </c>
      <c r="L2542" s="3">
        <v>327</v>
      </c>
      <c r="M2542" s="3">
        <v>11.040318</v>
      </c>
      <c r="N2542">
        <v>559</v>
      </c>
      <c r="O2542">
        <v>0.00147821503212523</v>
      </c>
      <c r="P2542">
        <v>-2.43200237467149</v>
      </c>
      <c r="Q2542" t="s">
        <v>131</v>
      </c>
      <c r="R2542" t="s">
        <v>136</v>
      </c>
      <c r="S2542" t="s">
        <v>136</v>
      </c>
      <c r="T2542" t="s">
        <v>7290</v>
      </c>
      <c r="U2542" t="s">
        <v>11150</v>
      </c>
      <c r="V2542" t="s">
        <v>351</v>
      </c>
      <c r="W2542" t="s">
        <v>136</v>
      </c>
      <c r="X2542" t="s">
        <v>136</v>
      </c>
      <c r="Y2542" t="s">
        <v>1980</v>
      </c>
      <c r="Z2542" t="s">
        <v>11151</v>
      </c>
      <c r="AA2542" t="s">
        <v>141</v>
      </c>
      <c r="AB2542" t="s">
        <v>142</v>
      </c>
      <c r="AC2542" t="s">
        <v>11152</v>
      </c>
      <c r="AD2542" t="s">
        <v>309</v>
      </c>
    </row>
    <row r="2543" spans="1:30">
      <c r="A2543" t="s">
        <v>11153</v>
      </c>
      <c r="B2543" t="s">
        <v>136</v>
      </c>
      <c r="C2543" s="3">
        <v>0</v>
      </c>
      <c r="D2543" s="3">
        <v>0</v>
      </c>
      <c r="E2543" s="3">
        <v>0</v>
      </c>
      <c r="F2543" s="3">
        <v>0</v>
      </c>
      <c r="G2543" s="3">
        <v>0.369785</v>
      </c>
      <c r="H2543" s="3">
        <v>4</v>
      </c>
      <c r="I2543" s="3">
        <v>9.972378</v>
      </c>
      <c r="J2543" s="3">
        <v>99</v>
      </c>
      <c r="K2543" s="3">
        <v>7.694928</v>
      </c>
      <c r="L2543" s="3">
        <v>81</v>
      </c>
      <c r="M2543" s="3">
        <v>8.008701</v>
      </c>
      <c r="N2543">
        <v>76</v>
      </c>
      <c r="O2543" s="16">
        <v>3.30050881307897e-6</v>
      </c>
      <c r="P2543">
        <v>4.6334063774172</v>
      </c>
      <c r="Q2543" t="s">
        <v>157</v>
      </c>
      <c r="R2543" t="s">
        <v>136</v>
      </c>
      <c r="S2543" t="s">
        <v>136</v>
      </c>
      <c r="T2543" t="s">
        <v>136</v>
      </c>
      <c r="U2543" t="s">
        <v>136</v>
      </c>
      <c r="V2543" t="s">
        <v>136</v>
      </c>
      <c r="W2543" t="s">
        <v>136</v>
      </c>
      <c r="X2543" t="s">
        <v>136</v>
      </c>
      <c r="Y2543" t="s">
        <v>136</v>
      </c>
      <c r="Z2543" t="s">
        <v>136</v>
      </c>
      <c r="AA2543" t="s">
        <v>136</v>
      </c>
      <c r="AB2543" t="s">
        <v>136</v>
      </c>
      <c r="AC2543" t="s">
        <v>136</v>
      </c>
      <c r="AD2543" t="s">
        <v>136</v>
      </c>
    </row>
    <row r="2544" spans="1:30">
      <c r="A2544" t="s">
        <v>11154</v>
      </c>
      <c r="B2544" t="s">
        <v>11154</v>
      </c>
      <c r="C2544" s="3">
        <v>0</v>
      </c>
      <c r="D2544" s="3">
        <v>0</v>
      </c>
      <c r="E2544" s="3">
        <v>0</v>
      </c>
      <c r="F2544" s="3">
        <v>0</v>
      </c>
      <c r="G2544" s="3">
        <v>0</v>
      </c>
      <c r="H2544" s="3">
        <v>0</v>
      </c>
      <c r="I2544" s="3">
        <v>2.02818</v>
      </c>
      <c r="J2544" s="3">
        <v>54</v>
      </c>
      <c r="K2544" s="3">
        <v>1.476906</v>
      </c>
      <c r="L2544" s="3">
        <v>42</v>
      </c>
      <c r="M2544" s="3">
        <v>1.383159</v>
      </c>
      <c r="N2544">
        <v>36</v>
      </c>
      <c r="O2544" s="16">
        <v>1.87933693212655e-5</v>
      </c>
      <c r="P2544">
        <v>5.60148528350147</v>
      </c>
      <c r="Q2544" t="s">
        <v>157</v>
      </c>
      <c r="R2544" t="s">
        <v>136</v>
      </c>
      <c r="S2544" t="s">
        <v>136</v>
      </c>
      <c r="T2544" t="s">
        <v>11155</v>
      </c>
      <c r="U2544" t="s">
        <v>11156</v>
      </c>
      <c r="V2544" t="s">
        <v>136</v>
      </c>
      <c r="W2544" t="s">
        <v>399</v>
      </c>
      <c r="X2544" t="s">
        <v>342</v>
      </c>
      <c r="Y2544" t="s">
        <v>11157</v>
      </c>
      <c r="Z2544" t="s">
        <v>11158</v>
      </c>
      <c r="AA2544" t="s">
        <v>164</v>
      </c>
      <c r="AB2544" t="s">
        <v>165</v>
      </c>
      <c r="AC2544" t="s">
        <v>11159</v>
      </c>
      <c r="AD2544" t="s">
        <v>7719</v>
      </c>
    </row>
    <row r="2545" spans="1:30">
      <c r="A2545" t="s">
        <v>11160</v>
      </c>
      <c r="B2545" t="s">
        <v>11160</v>
      </c>
      <c r="C2545" s="3">
        <v>7.39365</v>
      </c>
      <c r="D2545" s="3">
        <v>122</v>
      </c>
      <c r="E2545" s="3">
        <v>5.759895</v>
      </c>
      <c r="F2545" s="3">
        <v>85</v>
      </c>
      <c r="G2545" s="3">
        <v>6.718095</v>
      </c>
      <c r="H2545" s="3">
        <v>119</v>
      </c>
      <c r="I2545" s="3">
        <v>1.676568</v>
      </c>
      <c r="J2545" s="3">
        <v>30</v>
      </c>
      <c r="K2545" s="3">
        <v>0.748689</v>
      </c>
      <c r="L2545" s="3">
        <v>15</v>
      </c>
      <c r="M2545" s="3">
        <v>1.39276</v>
      </c>
      <c r="N2545">
        <v>24</v>
      </c>
      <c r="O2545" s="16">
        <v>7.8471084635379e-8</v>
      </c>
      <c r="P2545">
        <v>-2.95722531981278</v>
      </c>
      <c r="Q2545" t="s">
        <v>131</v>
      </c>
      <c r="R2545" t="s">
        <v>136</v>
      </c>
      <c r="S2545" t="s">
        <v>136</v>
      </c>
      <c r="T2545" t="s">
        <v>11161</v>
      </c>
      <c r="U2545" t="s">
        <v>136</v>
      </c>
      <c r="V2545" t="s">
        <v>136</v>
      </c>
      <c r="W2545" t="s">
        <v>136</v>
      </c>
      <c r="X2545" t="s">
        <v>136</v>
      </c>
      <c r="Y2545" t="s">
        <v>11162</v>
      </c>
      <c r="Z2545" t="s">
        <v>11163</v>
      </c>
      <c r="AA2545" t="s">
        <v>164</v>
      </c>
      <c r="AB2545" t="s">
        <v>165</v>
      </c>
      <c r="AC2545" t="s">
        <v>11164</v>
      </c>
      <c r="AD2545" t="s">
        <v>11165</v>
      </c>
    </row>
    <row r="2546" spans="1:30">
      <c r="A2546" t="s">
        <v>11166</v>
      </c>
      <c r="B2546" t="s">
        <v>11166</v>
      </c>
      <c r="C2546" s="3">
        <v>0</v>
      </c>
      <c r="D2546" s="3">
        <v>0</v>
      </c>
      <c r="E2546" s="3">
        <v>0</v>
      </c>
      <c r="F2546" s="3">
        <v>0</v>
      </c>
      <c r="G2546" s="3">
        <v>0</v>
      </c>
      <c r="H2546" s="3">
        <v>0</v>
      </c>
      <c r="I2546" s="3">
        <v>1.521635</v>
      </c>
      <c r="J2546" s="3">
        <v>58</v>
      </c>
      <c r="K2546" s="3">
        <v>2.083216</v>
      </c>
      <c r="L2546" s="3">
        <v>84</v>
      </c>
      <c r="M2546" s="3">
        <v>3.704388</v>
      </c>
      <c r="N2546">
        <v>135</v>
      </c>
      <c r="O2546" s="16">
        <v>1.2854878703587e-7</v>
      </c>
      <c r="P2546">
        <v>6.51388803122213</v>
      </c>
      <c r="Q2546" t="s">
        <v>157</v>
      </c>
      <c r="R2546" t="s">
        <v>677</v>
      </c>
      <c r="S2546" t="s">
        <v>678</v>
      </c>
      <c r="T2546" t="s">
        <v>2256</v>
      </c>
      <c r="U2546" t="s">
        <v>11167</v>
      </c>
      <c r="V2546" t="s">
        <v>136</v>
      </c>
      <c r="W2546" t="s">
        <v>136</v>
      </c>
      <c r="X2546" t="s">
        <v>136</v>
      </c>
      <c r="Y2546" t="s">
        <v>11168</v>
      </c>
      <c r="Z2546" t="s">
        <v>11169</v>
      </c>
      <c r="AA2546" t="s">
        <v>292</v>
      </c>
      <c r="AB2546" t="s">
        <v>293</v>
      </c>
      <c r="AC2546" t="s">
        <v>11170</v>
      </c>
      <c r="AD2546" t="s">
        <v>144</v>
      </c>
    </row>
    <row r="2547" spans="1:30">
      <c r="A2547" t="s">
        <v>11171</v>
      </c>
      <c r="B2547" t="s">
        <v>11171</v>
      </c>
      <c r="C2547" s="3">
        <v>2.155842</v>
      </c>
      <c r="D2547" s="3">
        <v>105</v>
      </c>
      <c r="E2547" s="3">
        <v>4.725692</v>
      </c>
      <c r="F2547" s="3">
        <v>203</v>
      </c>
      <c r="G2547" s="3">
        <v>6.323684</v>
      </c>
      <c r="H2547" s="3">
        <v>329</v>
      </c>
      <c r="I2547" s="3">
        <v>0.334835</v>
      </c>
      <c r="J2547" s="3">
        <v>18</v>
      </c>
      <c r="K2547" s="3">
        <v>0.554445</v>
      </c>
      <c r="L2547" s="3">
        <v>32</v>
      </c>
      <c r="M2547" s="3">
        <v>0.151563</v>
      </c>
      <c r="N2547">
        <v>8</v>
      </c>
      <c r="O2547" s="16">
        <v>3.26222979752405e-8</v>
      </c>
      <c r="P2547">
        <v>-4.10094672046664</v>
      </c>
      <c r="Q2547" t="s">
        <v>131</v>
      </c>
      <c r="R2547" t="s">
        <v>136</v>
      </c>
      <c r="S2547" t="s">
        <v>136</v>
      </c>
      <c r="T2547" t="s">
        <v>8219</v>
      </c>
      <c r="U2547" t="s">
        <v>11172</v>
      </c>
      <c r="V2547" t="s">
        <v>136</v>
      </c>
      <c r="W2547" t="s">
        <v>136</v>
      </c>
      <c r="X2547" t="s">
        <v>136</v>
      </c>
      <c r="Y2547" t="s">
        <v>1111</v>
      </c>
      <c r="Z2547" t="s">
        <v>11173</v>
      </c>
      <c r="AA2547" t="s">
        <v>164</v>
      </c>
      <c r="AB2547" t="s">
        <v>165</v>
      </c>
      <c r="AC2547" t="s">
        <v>11174</v>
      </c>
      <c r="AD2547" t="s">
        <v>144</v>
      </c>
    </row>
    <row r="2548" spans="1:30">
      <c r="A2548" t="s">
        <v>11175</v>
      </c>
      <c r="B2548" t="s">
        <v>11175</v>
      </c>
      <c r="C2548" s="3">
        <v>0.15398</v>
      </c>
      <c r="D2548" s="3">
        <v>19</v>
      </c>
      <c r="E2548" s="3">
        <v>0</v>
      </c>
      <c r="F2548" s="3">
        <v>0</v>
      </c>
      <c r="G2548" s="3">
        <v>0.150332</v>
      </c>
      <c r="H2548" s="3">
        <v>20</v>
      </c>
      <c r="I2548" s="3">
        <v>2.775981</v>
      </c>
      <c r="J2548" s="3">
        <v>371</v>
      </c>
      <c r="K2548" s="3">
        <v>4.638548</v>
      </c>
      <c r="L2548" s="3">
        <v>662</v>
      </c>
      <c r="M2548" s="3">
        <v>0.946259</v>
      </c>
      <c r="N2548">
        <v>122</v>
      </c>
      <c r="O2548" s="16">
        <v>3.70372558249655e-5</v>
      </c>
      <c r="P2548">
        <v>3.88152170088377</v>
      </c>
      <c r="Q2548" t="s">
        <v>157</v>
      </c>
      <c r="R2548" t="s">
        <v>136</v>
      </c>
      <c r="S2548" t="s">
        <v>136</v>
      </c>
      <c r="T2548" t="s">
        <v>136</v>
      </c>
      <c r="U2548" t="s">
        <v>11176</v>
      </c>
      <c r="V2548" t="s">
        <v>136</v>
      </c>
      <c r="W2548" t="s">
        <v>136</v>
      </c>
      <c r="X2548" t="s">
        <v>136</v>
      </c>
      <c r="Y2548" t="s">
        <v>136</v>
      </c>
      <c r="Z2548" t="s">
        <v>136</v>
      </c>
      <c r="AA2548" t="s">
        <v>164</v>
      </c>
      <c r="AB2548" t="s">
        <v>165</v>
      </c>
      <c r="AC2548" t="s">
        <v>11177</v>
      </c>
      <c r="AD2548" t="s">
        <v>136</v>
      </c>
    </row>
    <row r="2549" spans="1:30">
      <c r="A2549" t="s">
        <v>11178</v>
      </c>
      <c r="B2549" t="s">
        <v>136</v>
      </c>
      <c r="C2549" s="3">
        <v>0.896214</v>
      </c>
      <c r="D2549" s="3">
        <v>28</v>
      </c>
      <c r="E2549" s="3">
        <v>2.397408</v>
      </c>
      <c r="F2549" s="3">
        <v>65</v>
      </c>
      <c r="G2549" s="3">
        <v>1.055651</v>
      </c>
      <c r="H2549" s="3">
        <v>36</v>
      </c>
      <c r="I2549" s="3">
        <v>0.557528</v>
      </c>
      <c r="J2549" s="3">
        <v>18</v>
      </c>
      <c r="K2549" s="3">
        <v>0.310303</v>
      </c>
      <c r="L2549" s="3">
        <v>11</v>
      </c>
      <c r="M2549" s="3">
        <v>0.457621</v>
      </c>
      <c r="N2549">
        <v>15</v>
      </c>
      <c r="O2549">
        <v>0.00617495654637797</v>
      </c>
      <c r="P2549">
        <v>-2.41204893691641</v>
      </c>
      <c r="Q2549" t="s">
        <v>131</v>
      </c>
      <c r="R2549" t="s">
        <v>136</v>
      </c>
      <c r="S2549" t="s">
        <v>136</v>
      </c>
      <c r="T2549" t="s">
        <v>136</v>
      </c>
      <c r="U2549" t="s">
        <v>136</v>
      </c>
      <c r="V2549" t="s">
        <v>136</v>
      </c>
      <c r="W2549" t="s">
        <v>136</v>
      </c>
      <c r="X2549" t="s">
        <v>136</v>
      </c>
      <c r="Y2549" t="s">
        <v>136</v>
      </c>
      <c r="Z2549" t="s">
        <v>136</v>
      </c>
      <c r="AA2549" t="s">
        <v>136</v>
      </c>
      <c r="AB2549" t="s">
        <v>136</v>
      </c>
      <c r="AC2549" t="s">
        <v>136</v>
      </c>
      <c r="AD2549" t="s">
        <v>136</v>
      </c>
    </row>
    <row r="2550" spans="1:30">
      <c r="A2550" t="s">
        <v>11179</v>
      </c>
      <c r="B2550" t="s">
        <v>136</v>
      </c>
      <c r="C2550" s="3">
        <v>3.734833</v>
      </c>
      <c r="D2550" s="3">
        <v>50</v>
      </c>
      <c r="E2550" s="3">
        <v>4.39551</v>
      </c>
      <c r="F2550" s="3">
        <v>53</v>
      </c>
      <c r="G2550" s="3">
        <v>2.121471</v>
      </c>
      <c r="H2550" s="3">
        <v>31</v>
      </c>
      <c r="I2550" s="3">
        <v>0.787973</v>
      </c>
      <c r="J2550" s="3">
        <v>13</v>
      </c>
      <c r="K2550" s="3">
        <v>0.378822999999999</v>
      </c>
      <c r="L2550" s="3">
        <v>7</v>
      </c>
      <c r="M2550" s="3">
        <v>1.073321</v>
      </c>
      <c r="N2550">
        <v>16</v>
      </c>
      <c r="O2550">
        <v>0.00147595356205442</v>
      </c>
      <c r="P2550">
        <v>-2.63170132032166</v>
      </c>
      <c r="Q2550" t="s">
        <v>131</v>
      </c>
      <c r="R2550" t="s">
        <v>136</v>
      </c>
      <c r="S2550" t="s">
        <v>136</v>
      </c>
      <c r="T2550" t="s">
        <v>136</v>
      </c>
      <c r="U2550" t="s">
        <v>136</v>
      </c>
      <c r="V2550" t="s">
        <v>136</v>
      </c>
      <c r="W2550" t="s">
        <v>136</v>
      </c>
      <c r="X2550" t="s">
        <v>136</v>
      </c>
      <c r="Y2550" t="s">
        <v>136</v>
      </c>
      <c r="Z2550" t="s">
        <v>136</v>
      </c>
      <c r="AA2550" t="s">
        <v>136</v>
      </c>
      <c r="AB2550" t="s">
        <v>136</v>
      </c>
      <c r="AC2550" t="s">
        <v>136</v>
      </c>
      <c r="AD2550" t="s">
        <v>136</v>
      </c>
    </row>
    <row r="2551" spans="1:30">
      <c r="A2551" t="s">
        <v>11180</v>
      </c>
      <c r="B2551" t="s">
        <v>11180</v>
      </c>
      <c r="C2551" s="3">
        <v>0.608693</v>
      </c>
      <c r="D2551" s="3">
        <v>43</v>
      </c>
      <c r="E2551" s="3">
        <v>0.688127</v>
      </c>
      <c r="F2551" s="3">
        <v>43</v>
      </c>
      <c r="G2551" s="3">
        <v>0.891509</v>
      </c>
      <c r="H2551" s="3">
        <v>67</v>
      </c>
      <c r="I2551" s="3">
        <v>15.900329</v>
      </c>
      <c r="J2551" s="3">
        <v>1198</v>
      </c>
      <c r="K2551" s="3">
        <v>29.812809</v>
      </c>
      <c r="L2551" s="3">
        <v>2398</v>
      </c>
      <c r="M2551" s="3">
        <v>9.287763</v>
      </c>
      <c r="N2551">
        <v>674</v>
      </c>
      <c r="O2551" s="16">
        <v>3.61478423010087e-10</v>
      </c>
      <c r="P2551">
        <v>3.76696795124294</v>
      </c>
      <c r="Q2551" t="s">
        <v>157</v>
      </c>
      <c r="R2551" t="s">
        <v>371</v>
      </c>
      <c r="S2551" t="s">
        <v>293</v>
      </c>
      <c r="T2551" t="s">
        <v>4368</v>
      </c>
      <c r="U2551" t="s">
        <v>11181</v>
      </c>
      <c r="V2551" t="s">
        <v>1566</v>
      </c>
      <c r="W2551" t="s">
        <v>371</v>
      </c>
      <c r="X2551" t="s">
        <v>293</v>
      </c>
      <c r="Y2551" t="s">
        <v>2622</v>
      </c>
      <c r="Z2551" t="s">
        <v>4370</v>
      </c>
      <c r="AA2551" t="s">
        <v>292</v>
      </c>
      <c r="AB2551" t="s">
        <v>293</v>
      </c>
      <c r="AC2551" t="s">
        <v>11182</v>
      </c>
      <c r="AD2551" t="s">
        <v>2532</v>
      </c>
    </row>
    <row r="2552" spans="1:30">
      <c r="A2552" t="s">
        <v>11183</v>
      </c>
      <c r="B2552" t="s">
        <v>11183</v>
      </c>
      <c r="C2552" s="3">
        <v>38.637409</v>
      </c>
      <c r="D2552" s="3">
        <v>685</v>
      </c>
      <c r="E2552" s="3">
        <v>68.538094</v>
      </c>
      <c r="F2552" s="3">
        <v>1076</v>
      </c>
      <c r="G2552" s="3">
        <v>33.20961</v>
      </c>
      <c r="H2552" s="3">
        <v>631</v>
      </c>
      <c r="I2552" s="3">
        <v>8.073139</v>
      </c>
      <c r="J2552" s="3">
        <v>156</v>
      </c>
      <c r="K2552" s="3">
        <v>7.592364</v>
      </c>
      <c r="L2552" s="3">
        <v>156</v>
      </c>
      <c r="M2552" s="3">
        <v>10.318929</v>
      </c>
      <c r="N2552">
        <v>191</v>
      </c>
      <c r="O2552" s="16">
        <v>9.72134132306995e-7</v>
      </c>
      <c r="P2552">
        <v>-3.12732118194789</v>
      </c>
      <c r="Q2552" t="s">
        <v>131</v>
      </c>
      <c r="R2552" t="s">
        <v>136</v>
      </c>
      <c r="S2552" t="s">
        <v>136</v>
      </c>
      <c r="T2552" t="s">
        <v>136</v>
      </c>
      <c r="U2552" t="s">
        <v>136</v>
      </c>
      <c r="V2552" t="s">
        <v>136</v>
      </c>
      <c r="W2552" t="s">
        <v>136</v>
      </c>
      <c r="X2552" t="s">
        <v>136</v>
      </c>
      <c r="Y2552" t="s">
        <v>899</v>
      </c>
      <c r="Z2552" t="s">
        <v>136</v>
      </c>
      <c r="AA2552" t="s">
        <v>164</v>
      </c>
      <c r="AB2552" t="s">
        <v>165</v>
      </c>
      <c r="AC2552" t="s">
        <v>11184</v>
      </c>
      <c r="AD2552" t="s">
        <v>136</v>
      </c>
    </row>
    <row r="2553" spans="1:30">
      <c r="A2553" t="s">
        <v>11185</v>
      </c>
      <c r="B2553" t="s">
        <v>11185</v>
      </c>
      <c r="C2553" s="3">
        <v>0.449693</v>
      </c>
      <c r="D2553" s="3">
        <v>22</v>
      </c>
      <c r="E2553" s="3">
        <v>0</v>
      </c>
      <c r="F2553" s="3">
        <v>0</v>
      </c>
      <c r="G2553" s="3">
        <v>0.252016</v>
      </c>
      <c r="H2553" s="3">
        <v>13</v>
      </c>
      <c r="I2553" s="3">
        <v>1.632083</v>
      </c>
      <c r="J2553" s="3">
        <v>85</v>
      </c>
      <c r="K2553" s="3">
        <v>8.00572</v>
      </c>
      <c r="L2553" s="3">
        <v>441</v>
      </c>
      <c r="M2553" s="3">
        <v>1.168729</v>
      </c>
      <c r="N2553">
        <v>58</v>
      </c>
      <c r="O2553">
        <v>0.00635312061196578</v>
      </c>
      <c r="P2553">
        <v>3.02549862817254</v>
      </c>
      <c r="Q2553" t="s">
        <v>157</v>
      </c>
      <c r="R2553" t="s">
        <v>136</v>
      </c>
      <c r="S2553" t="s">
        <v>136</v>
      </c>
      <c r="T2553" t="s">
        <v>136</v>
      </c>
      <c r="U2553" t="s">
        <v>136</v>
      </c>
      <c r="V2553" t="s">
        <v>136</v>
      </c>
      <c r="W2553" t="s">
        <v>136</v>
      </c>
      <c r="X2553" t="s">
        <v>136</v>
      </c>
      <c r="Y2553" t="s">
        <v>136</v>
      </c>
      <c r="Z2553" t="s">
        <v>136</v>
      </c>
      <c r="AA2553" t="s">
        <v>164</v>
      </c>
      <c r="AB2553" t="s">
        <v>165</v>
      </c>
      <c r="AC2553" t="s">
        <v>11186</v>
      </c>
      <c r="AD2553" t="s">
        <v>136</v>
      </c>
    </row>
    <row r="2554" spans="1:30">
      <c r="A2554" t="s">
        <v>11187</v>
      </c>
      <c r="B2554" t="s">
        <v>11187</v>
      </c>
      <c r="C2554" s="3">
        <v>1.47456</v>
      </c>
      <c r="D2554" s="3">
        <v>38</v>
      </c>
      <c r="E2554" s="3">
        <v>6.638615</v>
      </c>
      <c r="F2554" s="3">
        <v>150</v>
      </c>
      <c r="G2554" s="3">
        <v>1.821005</v>
      </c>
      <c r="H2554" s="3">
        <v>50</v>
      </c>
      <c r="I2554" s="3">
        <v>0.898968</v>
      </c>
      <c r="J2554" s="3">
        <v>25</v>
      </c>
      <c r="K2554" s="3">
        <v>0.461905</v>
      </c>
      <c r="L2554" s="3">
        <v>14</v>
      </c>
      <c r="M2554" s="3">
        <v>1.420448</v>
      </c>
      <c r="N2554">
        <v>38</v>
      </c>
      <c r="O2554">
        <v>0.00990509364238584</v>
      </c>
      <c r="P2554">
        <v>-2.51699359412437</v>
      </c>
      <c r="Q2554" t="s">
        <v>131</v>
      </c>
      <c r="R2554" t="s">
        <v>136</v>
      </c>
      <c r="S2554" t="s">
        <v>136</v>
      </c>
      <c r="T2554" t="s">
        <v>136</v>
      </c>
      <c r="U2554" t="s">
        <v>136</v>
      </c>
      <c r="V2554" t="s">
        <v>136</v>
      </c>
      <c r="W2554" t="s">
        <v>136</v>
      </c>
      <c r="X2554" t="s">
        <v>136</v>
      </c>
      <c r="Y2554" t="s">
        <v>136</v>
      </c>
      <c r="Z2554" t="s">
        <v>136</v>
      </c>
      <c r="AA2554" t="s">
        <v>164</v>
      </c>
      <c r="AB2554" t="s">
        <v>165</v>
      </c>
      <c r="AC2554" t="s">
        <v>11188</v>
      </c>
      <c r="AD2554" t="s">
        <v>136</v>
      </c>
    </row>
    <row r="2555" spans="1:30">
      <c r="A2555" t="s">
        <v>11189</v>
      </c>
      <c r="B2555" t="s">
        <v>11189</v>
      </c>
      <c r="C2555" s="3">
        <v>0.20693</v>
      </c>
      <c r="D2555" s="3">
        <v>30</v>
      </c>
      <c r="E2555" s="3">
        <v>0</v>
      </c>
      <c r="F2555" s="3">
        <v>0</v>
      </c>
      <c r="G2555" s="3">
        <v>0.218321</v>
      </c>
      <c r="H2555" s="3">
        <v>34</v>
      </c>
      <c r="I2555" s="3">
        <v>1.512818</v>
      </c>
      <c r="J2555" s="3">
        <v>235</v>
      </c>
      <c r="K2555" s="3">
        <v>2.981282</v>
      </c>
      <c r="L2555" s="3">
        <v>493</v>
      </c>
      <c r="M2555" s="3">
        <v>0.631036</v>
      </c>
      <c r="N2555">
        <v>94</v>
      </c>
      <c r="O2555">
        <v>0.00846071120836353</v>
      </c>
      <c r="P2555">
        <v>2.76344545125787</v>
      </c>
      <c r="Q2555" t="s">
        <v>157</v>
      </c>
      <c r="R2555" t="s">
        <v>136</v>
      </c>
      <c r="S2555" t="s">
        <v>136</v>
      </c>
      <c r="T2555" t="s">
        <v>136</v>
      </c>
      <c r="U2555" t="s">
        <v>11190</v>
      </c>
      <c r="V2555" t="s">
        <v>136</v>
      </c>
      <c r="W2555" t="s">
        <v>136</v>
      </c>
      <c r="X2555" t="s">
        <v>136</v>
      </c>
      <c r="Y2555" t="s">
        <v>702</v>
      </c>
      <c r="Z2555" t="s">
        <v>136</v>
      </c>
      <c r="AA2555" t="s">
        <v>136</v>
      </c>
      <c r="AB2555" t="s">
        <v>136</v>
      </c>
      <c r="AC2555" t="s">
        <v>11191</v>
      </c>
      <c r="AD2555" t="s">
        <v>136</v>
      </c>
    </row>
    <row r="2556" spans="1:30">
      <c r="A2556" t="s">
        <v>11192</v>
      </c>
      <c r="B2556" t="s">
        <v>11192</v>
      </c>
      <c r="C2556" s="3">
        <v>1.045757</v>
      </c>
      <c r="D2556" s="3">
        <v>76</v>
      </c>
      <c r="E2556" s="3">
        <v>0.217211</v>
      </c>
      <c r="F2556" s="3">
        <v>14</v>
      </c>
      <c r="G2556" s="3">
        <v>1.854227</v>
      </c>
      <c r="H2556" s="3">
        <v>144</v>
      </c>
      <c r="I2556" s="3">
        <v>12.209579</v>
      </c>
      <c r="J2556" s="3">
        <v>953</v>
      </c>
      <c r="K2556" s="3">
        <v>22.828575</v>
      </c>
      <c r="L2556" s="3">
        <v>1903</v>
      </c>
      <c r="M2556" s="3">
        <v>2.919626</v>
      </c>
      <c r="N2556">
        <v>220</v>
      </c>
      <c r="O2556">
        <v>0.000934457373632032</v>
      </c>
      <c r="P2556">
        <v>2.84759226935235</v>
      </c>
      <c r="Q2556" t="s">
        <v>157</v>
      </c>
      <c r="R2556" t="s">
        <v>136</v>
      </c>
      <c r="S2556" t="s">
        <v>136</v>
      </c>
      <c r="T2556" t="s">
        <v>6878</v>
      </c>
      <c r="U2556" t="s">
        <v>136</v>
      </c>
      <c r="V2556" t="s">
        <v>136</v>
      </c>
      <c r="W2556" t="s">
        <v>136</v>
      </c>
      <c r="X2556" t="s">
        <v>136</v>
      </c>
      <c r="Y2556" t="s">
        <v>6162</v>
      </c>
      <c r="Z2556" t="s">
        <v>11193</v>
      </c>
      <c r="AA2556" t="s">
        <v>164</v>
      </c>
      <c r="AB2556" t="s">
        <v>165</v>
      </c>
      <c r="AC2556" t="s">
        <v>11194</v>
      </c>
      <c r="AD2556" t="s">
        <v>6881</v>
      </c>
    </row>
    <row r="2557" spans="1:30">
      <c r="A2557" t="s">
        <v>11195</v>
      </c>
      <c r="B2557" t="s">
        <v>11195</v>
      </c>
      <c r="C2557" s="3">
        <v>2.910632</v>
      </c>
      <c r="D2557" s="3">
        <v>139</v>
      </c>
      <c r="E2557" s="3">
        <v>0.5267</v>
      </c>
      <c r="F2557" s="3">
        <v>23</v>
      </c>
      <c r="G2557" s="3">
        <v>0.695249</v>
      </c>
      <c r="H2557" s="3">
        <v>36</v>
      </c>
      <c r="I2557" s="3">
        <v>12.537403</v>
      </c>
      <c r="J2557" s="3">
        <v>647</v>
      </c>
      <c r="K2557" s="3">
        <v>16.370258</v>
      </c>
      <c r="L2557" s="3">
        <v>902</v>
      </c>
      <c r="M2557" s="3">
        <v>6.57377</v>
      </c>
      <c r="N2557">
        <v>327</v>
      </c>
      <c r="O2557">
        <v>0.000529131310430754</v>
      </c>
      <c r="P2557">
        <v>2.44056535531218</v>
      </c>
      <c r="Q2557" t="s">
        <v>157</v>
      </c>
      <c r="R2557" t="s">
        <v>186</v>
      </c>
      <c r="S2557" t="s">
        <v>187</v>
      </c>
      <c r="T2557" t="s">
        <v>4515</v>
      </c>
      <c r="U2557" t="s">
        <v>11196</v>
      </c>
      <c r="V2557" t="s">
        <v>439</v>
      </c>
      <c r="W2557" t="s">
        <v>186</v>
      </c>
      <c r="X2557" t="s">
        <v>187</v>
      </c>
      <c r="Y2557" t="s">
        <v>4517</v>
      </c>
      <c r="Z2557" t="s">
        <v>4518</v>
      </c>
      <c r="AA2557" t="s">
        <v>209</v>
      </c>
      <c r="AB2557" t="s">
        <v>187</v>
      </c>
      <c r="AC2557" t="s">
        <v>4519</v>
      </c>
      <c r="AD2557" t="s">
        <v>4520</v>
      </c>
    </row>
    <row r="2558" spans="1:30">
      <c r="A2558" t="s">
        <v>11197</v>
      </c>
      <c r="B2558" t="s">
        <v>11197</v>
      </c>
      <c r="C2558" s="3">
        <v>0.452773</v>
      </c>
      <c r="D2558" s="3">
        <v>26</v>
      </c>
      <c r="E2558" s="3">
        <v>0.081239</v>
      </c>
      <c r="F2558" s="3">
        <v>5</v>
      </c>
      <c r="G2558" s="3">
        <v>0.233573</v>
      </c>
      <c r="H2558" s="3">
        <v>14</v>
      </c>
      <c r="I2558" s="3">
        <v>1.169786</v>
      </c>
      <c r="J2558" s="3">
        <v>71</v>
      </c>
      <c r="K2558" s="3">
        <v>8.648488</v>
      </c>
      <c r="L2558" s="3">
        <v>557</v>
      </c>
      <c r="M2558" s="3">
        <v>0.57275</v>
      </c>
      <c r="N2558">
        <v>34</v>
      </c>
      <c r="O2558">
        <v>0.00730360115733697</v>
      </c>
      <c r="P2558">
        <v>2.80536280310234</v>
      </c>
      <c r="Q2558" t="s">
        <v>157</v>
      </c>
      <c r="R2558" t="s">
        <v>136</v>
      </c>
      <c r="S2558" t="s">
        <v>136</v>
      </c>
      <c r="T2558" t="s">
        <v>3805</v>
      </c>
      <c r="U2558" t="s">
        <v>136</v>
      </c>
      <c r="V2558" t="s">
        <v>136</v>
      </c>
      <c r="W2558" t="s">
        <v>254</v>
      </c>
      <c r="X2558" t="s">
        <v>255</v>
      </c>
      <c r="Y2558" t="s">
        <v>6239</v>
      </c>
      <c r="Z2558" t="s">
        <v>7833</v>
      </c>
      <c r="AA2558" t="s">
        <v>164</v>
      </c>
      <c r="AB2558" t="s">
        <v>165</v>
      </c>
      <c r="AC2558" t="s">
        <v>7834</v>
      </c>
      <c r="AD2558" t="s">
        <v>3288</v>
      </c>
    </row>
    <row r="2559" spans="1:30">
      <c r="A2559" t="s">
        <v>11198</v>
      </c>
      <c r="B2559" t="s">
        <v>11198</v>
      </c>
      <c r="C2559" s="3">
        <v>46.913635</v>
      </c>
      <c r="D2559" s="3">
        <v>1014</v>
      </c>
      <c r="E2559" s="3">
        <v>42.867874</v>
      </c>
      <c r="F2559" s="3">
        <v>821</v>
      </c>
      <c r="G2559" s="3">
        <v>44.649948</v>
      </c>
      <c r="H2559" s="3">
        <v>1035</v>
      </c>
      <c r="I2559" s="3">
        <v>14.061375</v>
      </c>
      <c r="J2559" s="3">
        <v>330</v>
      </c>
      <c r="K2559" s="3">
        <v>11.718048</v>
      </c>
      <c r="L2559" s="3">
        <v>294</v>
      </c>
      <c r="M2559" s="3">
        <v>10.757812</v>
      </c>
      <c r="N2559">
        <v>243</v>
      </c>
      <c r="O2559" s="16">
        <v>1.71010014638851e-10</v>
      </c>
      <c r="P2559">
        <v>-2.54627107964218</v>
      </c>
      <c r="Q2559" t="s">
        <v>131</v>
      </c>
      <c r="R2559" t="s">
        <v>136</v>
      </c>
      <c r="S2559" t="s">
        <v>136</v>
      </c>
      <c r="T2559" t="s">
        <v>243</v>
      </c>
      <c r="U2559" t="s">
        <v>11199</v>
      </c>
      <c r="V2559" t="s">
        <v>329</v>
      </c>
      <c r="W2559" t="s">
        <v>136</v>
      </c>
      <c r="X2559" t="s">
        <v>136</v>
      </c>
      <c r="Y2559" t="s">
        <v>711</v>
      </c>
      <c r="Z2559" t="s">
        <v>3390</v>
      </c>
      <c r="AA2559" t="s">
        <v>248</v>
      </c>
      <c r="AB2559" t="s">
        <v>242</v>
      </c>
      <c r="AC2559" t="s">
        <v>3644</v>
      </c>
      <c r="AD2559" t="s">
        <v>250</v>
      </c>
    </row>
    <row r="2560" spans="1:30">
      <c r="A2560" t="s">
        <v>11200</v>
      </c>
      <c r="B2560" t="s">
        <v>136</v>
      </c>
      <c r="C2560" s="3">
        <v>10.062884</v>
      </c>
      <c r="D2560" s="3">
        <v>152</v>
      </c>
      <c r="E2560" s="3">
        <v>24.663661</v>
      </c>
      <c r="F2560" s="3">
        <v>310</v>
      </c>
      <c r="G2560" s="3">
        <v>19.248759</v>
      </c>
      <c r="H2560" s="3">
        <v>306</v>
      </c>
      <c r="I2560" s="3">
        <v>3.09755</v>
      </c>
      <c r="J2560" s="3">
        <v>48</v>
      </c>
      <c r="K2560" s="3">
        <v>4.061924</v>
      </c>
      <c r="L2560" s="3">
        <v>67</v>
      </c>
      <c r="M2560" s="3">
        <v>5.222968</v>
      </c>
      <c r="N2560">
        <v>78</v>
      </c>
      <c r="O2560" s="16">
        <v>3.65548223087178e-5</v>
      </c>
      <c r="P2560">
        <v>-2.81248102919662</v>
      </c>
      <c r="Q2560" t="s">
        <v>131</v>
      </c>
      <c r="R2560" t="s">
        <v>136</v>
      </c>
      <c r="S2560" t="s">
        <v>136</v>
      </c>
      <c r="T2560" t="s">
        <v>1966</v>
      </c>
      <c r="U2560" t="s">
        <v>11201</v>
      </c>
      <c r="V2560" t="s">
        <v>1968</v>
      </c>
      <c r="W2560" t="s">
        <v>136</v>
      </c>
      <c r="X2560" t="s">
        <v>136</v>
      </c>
      <c r="Y2560" t="s">
        <v>11202</v>
      </c>
      <c r="Z2560" t="s">
        <v>11203</v>
      </c>
      <c r="AA2560" t="s">
        <v>164</v>
      </c>
      <c r="AB2560" t="s">
        <v>165</v>
      </c>
      <c r="AC2560" t="s">
        <v>1971</v>
      </c>
      <c r="AD2560" t="s">
        <v>1972</v>
      </c>
    </row>
    <row r="2561" spans="1:30">
      <c r="A2561" t="s">
        <v>11204</v>
      </c>
      <c r="B2561" t="s">
        <v>11204</v>
      </c>
      <c r="C2561" s="3">
        <v>3.446868</v>
      </c>
      <c r="D2561" s="3">
        <v>161</v>
      </c>
      <c r="E2561" s="3">
        <v>8.387009</v>
      </c>
      <c r="F2561" s="3">
        <v>347</v>
      </c>
      <c r="G2561" s="3">
        <v>4.403131</v>
      </c>
      <c r="H2561" s="3">
        <v>220</v>
      </c>
      <c r="I2561" s="3">
        <v>0.272333</v>
      </c>
      <c r="J2561" s="3">
        <v>14</v>
      </c>
      <c r="K2561" s="3">
        <v>0.752115</v>
      </c>
      <c r="L2561" s="3">
        <v>41</v>
      </c>
      <c r="M2561" s="3">
        <v>1.638923</v>
      </c>
      <c r="N2561">
        <v>80</v>
      </c>
      <c r="O2561">
        <v>0.000295196221334272</v>
      </c>
      <c r="P2561">
        <v>-3.14656614215517</v>
      </c>
      <c r="Q2561" t="s">
        <v>131</v>
      </c>
      <c r="R2561" t="s">
        <v>561</v>
      </c>
      <c r="S2561" t="s">
        <v>562</v>
      </c>
      <c r="T2561" t="s">
        <v>7480</v>
      </c>
      <c r="U2561" t="s">
        <v>11205</v>
      </c>
      <c r="V2561" t="s">
        <v>7482</v>
      </c>
      <c r="W2561" t="s">
        <v>872</v>
      </c>
      <c r="X2561" t="s">
        <v>873</v>
      </c>
      <c r="Y2561" t="s">
        <v>7483</v>
      </c>
      <c r="Z2561" t="s">
        <v>11206</v>
      </c>
      <c r="AA2561" t="s">
        <v>686</v>
      </c>
      <c r="AB2561" t="s">
        <v>219</v>
      </c>
      <c r="AC2561" t="s">
        <v>11207</v>
      </c>
      <c r="AD2561" t="s">
        <v>1490</v>
      </c>
    </row>
    <row r="2562" spans="1:30">
      <c r="A2562" t="s">
        <v>11208</v>
      </c>
      <c r="B2562" t="s">
        <v>11208</v>
      </c>
      <c r="C2562" s="3">
        <v>1.106099</v>
      </c>
      <c r="D2562" s="3">
        <v>32</v>
      </c>
      <c r="E2562" s="3">
        <v>0</v>
      </c>
      <c r="F2562" s="3">
        <v>0</v>
      </c>
      <c r="G2562" s="3">
        <v>0.854732</v>
      </c>
      <c r="H2562" s="3">
        <v>27</v>
      </c>
      <c r="I2562" s="3">
        <v>6.883987</v>
      </c>
      <c r="J2562" s="3">
        <v>214</v>
      </c>
      <c r="K2562" s="3">
        <v>14.336927</v>
      </c>
      <c r="L2562" s="3">
        <v>476</v>
      </c>
      <c r="M2562" s="3">
        <v>3.039479</v>
      </c>
      <c r="N2562">
        <v>91</v>
      </c>
      <c r="O2562">
        <v>0.00713144209685023</v>
      </c>
      <c r="P2562">
        <v>2.80649640132844</v>
      </c>
      <c r="Q2562" t="s">
        <v>157</v>
      </c>
      <c r="R2562" t="s">
        <v>136</v>
      </c>
      <c r="S2562" t="s">
        <v>136</v>
      </c>
      <c r="T2562" t="s">
        <v>136</v>
      </c>
      <c r="U2562" t="s">
        <v>136</v>
      </c>
      <c r="V2562" t="s">
        <v>136</v>
      </c>
      <c r="W2562" t="s">
        <v>136</v>
      </c>
      <c r="X2562" t="s">
        <v>136</v>
      </c>
      <c r="Y2562" t="s">
        <v>136</v>
      </c>
      <c r="Z2562" t="s">
        <v>136</v>
      </c>
      <c r="AA2562" t="s">
        <v>164</v>
      </c>
      <c r="AB2562" t="s">
        <v>165</v>
      </c>
      <c r="AC2562" t="s">
        <v>11209</v>
      </c>
      <c r="AD2562" t="s">
        <v>136</v>
      </c>
    </row>
    <row r="2563" spans="1:30">
      <c r="A2563" t="s">
        <v>11210</v>
      </c>
      <c r="B2563" t="s">
        <v>11210</v>
      </c>
      <c r="C2563" s="3">
        <v>0.82074</v>
      </c>
      <c r="D2563" s="3">
        <v>83</v>
      </c>
      <c r="E2563" s="3">
        <v>1.461002</v>
      </c>
      <c r="F2563" s="3">
        <v>131</v>
      </c>
      <c r="G2563" s="3">
        <v>0.45703</v>
      </c>
      <c r="H2563" s="3">
        <v>50</v>
      </c>
      <c r="I2563" s="3">
        <v>0.273701</v>
      </c>
      <c r="J2563" s="3">
        <v>30</v>
      </c>
      <c r="K2563" s="3">
        <v>0.077651</v>
      </c>
      <c r="L2563" s="3">
        <v>10</v>
      </c>
      <c r="M2563" s="3">
        <v>0.102296</v>
      </c>
      <c r="N2563">
        <v>11</v>
      </c>
      <c r="O2563">
        <v>0.000217330745209288</v>
      </c>
      <c r="P2563">
        <v>-3.18999084371963</v>
      </c>
      <c r="Q2563" t="s">
        <v>131</v>
      </c>
      <c r="R2563" t="s">
        <v>254</v>
      </c>
      <c r="S2563" t="s">
        <v>255</v>
      </c>
      <c r="T2563" t="s">
        <v>2185</v>
      </c>
      <c r="U2563" t="s">
        <v>11211</v>
      </c>
      <c r="V2563" t="s">
        <v>264</v>
      </c>
      <c r="W2563" t="s">
        <v>190</v>
      </c>
      <c r="X2563" t="s">
        <v>191</v>
      </c>
      <c r="Y2563" t="s">
        <v>1318</v>
      </c>
      <c r="Z2563" t="s">
        <v>4615</v>
      </c>
      <c r="AA2563" t="s">
        <v>164</v>
      </c>
      <c r="AB2563" t="s">
        <v>165</v>
      </c>
      <c r="AC2563" t="s">
        <v>9915</v>
      </c>
      <c r="AD2563" t="s">
        <v>2189</v>
      </c>
    </row>
    <row r="2564" spans="1:30">
      <c r="A2564" t="s">
        <v>11212</v>
      </c>
      <c r="B2564" t="s">
        <v>11212</v>
      </c>
      <c r="C2564" s="3">
        <v>0.173985</v>
      </c>
      <c r="D2564" s="3">
        <v>3</v>
      </c>
      <c r="E2564" s="3">
        <v>0.374405</v>
      </c>
      <c r="F2564" s="3">
        <v>6</v>
      </c>
      <c r="G2564" s="3">
        <v>0.374888</v>
      </c>
      <c r="H2564" s="3">
        <v>7</v>
      </c>
      <c r="I2564" s="3">
        <v>18.577204</v>
      </c>
      <c r="J2564" s="3">
        <v>346</v>
      </c>
      <c r="K2564" s="3">
        <v>38.094002</v>
      </c>
      <c r="L2564" s="3">
        <v>758</v>
      </c>
      <c r="M2564" s="3">
        <v>5.247812</v>
      </c>
      <c r="N2564">
        <v>95</v>
      </c>
      <c r="O2564" s="16">
        <v>2.60362385008799e-8</v>
      </c>
      <c r="P2564">
        <v>4.7991460074161</v>
      </c>
      <c r="Q2564" t="s">
        <v>157</v>
      </c>
      <c r="R2564" t="s">
        <v>136</v>
      </c>
      <c r="S2564" t="s">
        <v>136</v>
      </c>
      <c r="T2564" t="s">
        <v>1662</v>
      </c>
      <c r="U2564" t="s">
        <v>136</v>
      </c>
      <c r="V2564" t="s">
        <v>136</v>
      </c>
      <c r="W2564" t="s">
        <v>136</v>
      </c>
      <c r="X2564" t="s">
        <v>136</v>
      </c>
      <c r="Y2564" t="s">
        <v>4082</v>
      </c>
      <c r="Z2564" t="s">
        <v>136</v>
      </c>
      <c r="AA2564" t="s">
        <v>164</v>
      </c>
      <c r="AB2564" t="s">
        <v>165</v>
      </c>
      <c r="AC2564" t="s">
        <v>11213</v>
      </c>
      <c r="AD2564" t="s">
        <v>1667</v>
      </c>
    </row>
    <row r="2565" spans="1:30">
      <c r="A2565" t="s">
        <v>11214</v>
      </c>
      <c r="B2565" t="s">
        <v>136</v>
      </c>
      <c r="C2565" s="3">
        <v>0.29143</v>
      </c>
      <c r="D2565" s="3">
        <v>8</v>
      </c>
      <c r="E2565" s="3">
        <v>0.214299</v>
      </c>
      <c r="F2565" s="3">
        <v>6</v>
      </c>
      <c r="G2565" s="3">
        <v>0.238222</v>
      </c>
      <c r="H2565" s="3">
        <v>7</v>
      </c>
      <c r="I2565" s="3">
        <v>3.240531</v>
      </c>
      <c r="J2565" s="3">
        <v>95</v>
      </c>
      <c r="K2565" s="3">
        <v>1.543338</v>
      </c>
      <c r="L2565" s="3">
        <v>49</v>
      </c>
      <c r="M2565" s="3">
        <v>2.081453</v>
      </c>
      <c r="N2565">
        <v>59</v>
      </c>
      <c r="O2565">
        <v>0.00203753227254452</v>
      </c>
      <c r="P2565">
        <v>2.30368952291913</v>
      </c>
      <c r="Q2565" t="s">
        <v>157</v>
      </c>
      <c r="R2565" t="s">
        <v>136</v>
      </c>
      <c r="S2565" t="s">
        <v>136</v>
      </c>
      <c r="T2565" t="s">
        <v>514</v>
      </c>
      <c r="U2565" t="s">
        <v>11215</v>
      </c>
      <c r="V2565" t="s">
        <v>11216</v>
      </c>
      <c r="W2565" t="s">
        <v>136</v>
      </c>
      <c r="X2565" t="s">
        <v>136</v>
      </c>
      <c r="Y2565" t="s">
        <v>11217</v>
      </c>
      <c r="Z2565" t="s">
        <v>136</v>
      </c>
      <c r="AA2565" t="s">
        <v>3882</v>
      </c>
      <c r="AB2565" t="s">
        <v>317</v>
      </c>
      <c r="AC2565" t="s">
        <v>11218</v>
      </c>
      <c r="AD2565" t="s">
        <v>144</v>
      </c>
    </row>
    <row r="2566" spans="1:30">
      <c r="A2566" t="s">
        <v>11219</v>
      </c>
      <c r="B2566" t="s">
        <v>11219</v>
      </c>
      <c r="C2566" s="3">
        <v>1.824277</v>
      </c>
      <c r="D2566" s="3">
        <v>66</v>
      </c>
      <c r="E2566" s="3">
        <v>0.803213</v>
      </c>
      <c r="F2566" s="3">
        <v>26</v>
      </c>
      <c r="G2566" s="3">
        <v>2.102002</v>
      </c>
      <c r="H2566" s="3">
        <v>81</v>
      </c>
      <c r="I2566" s="3">
        <v>22.372625</v>
      </c>
      <c r="J2566" s="3">
        <v>872</v>
      </c>
      <c r="K2566" s="3">
        <v>16.875509</v>
      </c>
      <c r="L2566" s="3">
        <v>702</v>
      </c>
      <c r="M2566" s="3">
        <v>10.039694</v>
      </c>
      <c r="N2566">
        <v>377</v>
      </c>
      <c r="O2566" s="16">
        <v>1.47210479692929e-8</v>
      </c>
      <c r="P2566">
        <v>2.69962627688473</v>
      </c>
      <c r="Q2566" t="s">
        <v>157</v>
      </c>
      <c r="R2566" t="s">
        <v>136</v>
      </c>
      <c r="S2566" t="s">
        <v>136</v>
      </c>
      <c r="T2566" t="s">
        <v>11220</v>
      </c>
      <c r="U2566" t="s">
        <v>136</v>
      </c>
      <c r="V2566" t="s">
        <v>136</v>
      </c>
      <c r="W2566" t="s">
        <v>190</v>
      </c>
      <c r="X2566" t="s">
        <v>191</v>
      </c>
      <c r="Y2566" t="s">
        <v>2019</v>
      </c>
      <c r="Z2566" t="s">
        <v>2020</v>
      </c>
      <c r="AA2566" t="s">
        <v>174</v>
      </c>
      <c r="AB2566" t="s">
        <v>171</v>
      </c>
      <c r="AC2566" t="s">
        <v>11221</v>
      </c>
      <c r="AD2566" t="s">
        <v>281</v>
      </c>
    </row>
    <row r="2567" spans="1:30">
      <c r="A2567" t="s">
        <v>11222</v>
      </c>
      <c r="B2567" t="s">
        <v>11222</v>
      </c>
      <c r="C2567" s="3">
        <v>5.921386</v>
      </c>
      <c r="D2567" s="3">
        <v>90</v>
      </c>
      <c r="E2567" s="3">
        <v>14.494303</v>
      </c>
      <c r="F2567" s="3">
        <v>194</v>
      </c>
      <c r="G2567" s="3">
        <v>20.801176</v>
      </c>
      <c r="H2567" s="3">
        <v>337</v>
      </c>
      <c r="I2567" s="3">
        <v>0.254206</v>
      </c>
      <c r="J2567" s="3">
        <v>5</v>
      </c>
      <c r="K2567" s="3">
        <v>0</v>
      </c>
      <c r="L2567" s="3">
        <v>0</v>
      </c>
      <c r="M2567" s="3">
        <v>0.959826</v>
      </c>
      <c r="N2567">
        <v>16</v>
      </c>
      <c r="O2567" s="16">
        <v>1.09058496280564e-6</v>
      </c>
      <c r="P2567">
        <v>-4.95649880682114</v>
      </c>
      <c r="Q2567" t="s">
        <v>131</v>
      </c>
      <c r="R2567" t="s">
        <v>218</v>
      </c>
      <c r="S2567" t="s">
        <v>219</v>
      </c>
      <c r="T2567" t="s">
        <v>1885</v>
      </c>
      <c r="U2567" t="s">
        <v>11223</v>
      </c>
      <c r="V2567" t="s">
        <v>2156</v>
      </c>
      <c r="W2567" t="s">
        <v>218</v>
      </c>
      <c r="X2567" t="s">
        <v>219</v>
      </c>
      <c r="Y2567" t="s">
        <v>840</v>
      </c>
      <c r="Z2567" t="s">
        <v>11224</v>
      </c>
      <c r="AA2567" t="s">
        <v>164</v>
      </c>
      <c r="AB2567" t="s">
        <v>165</v>
      </c>
      <c r="AC2567" t="s">
        <v>2158</v>
      </c>
      <c r="AD2567" t="s">
        <v>1887</v>
      </c>
    </row>
    <row r="2568" spans="1:30">
      <c r="A2568" t="s">
        <v>11225</v>
      </c>
      <c r="B2568" t="s">
        <v>11225</v>
      </c>
      <c r="C2568" s="3">
        <v>9.258553</v>
      </c>
      <c r="D2568" s="3">
        <v>527</v>
      </c>
      <c r="E2568" s="3">
        <v>2.95552</v>
      </c>
      <c r="F2568" s="3">
        <v>149</v>
      </c>
      <c r="G2568" s="3">
        <v>5.721006</v>
      </c>
      <c r="H2568" s="3">
        <v>349</v>
      </c>
      <c r="I2568" s="3">
        <v>3.128703</v>
      </c>
      <c r="J2568" s="3">
        <v>193</v>
      </c>
      <c r="K2568" s="3">
        <v>1.761763</v>
      </c>
      <c r="L2568" s="3">
        <v>116</v>
      </c>
      <c r="M2568" s="3">
        <v>1.112712</v>
      </c>
      <c r="N2568">
        <v>67</v>
      </c>
      <c r="O2568">
        <v>0.00011599403216578</v>
      </c>
      <c r="P2568">
        <v>-2.09146553217033</v>
      </c>
      <c r="Q2568" t="s">
        <v>131</v>
      </c>
      <c r="R2568" t="s">
        <v>241</v>
      </c>
      <c r="S2568" t="s">
        <v>242</v>
      </c>
      <c r="T2568" t="s">
        <v>11226</v>
      </c>
      <c r="U2568" t="s">
        <v>11227</v>
      </c>
      <c r="V2568" t="s">
        <v>11228</v>
      </c>
      <c r="W2568" t="s">
        <v>241</v>
      </c>
      <c r="X2568" t="s">
        <v>242</v>
      </c>
      <c r="Y2568" t="s">
        <v>11229</v>
      </c>
      <c r="Z2568" t="s">
        <v>11230</v>
      </c>
      <c r="AA2568" t="s">
        <v>248</v>
      </c>
      <c r="AB2568" t="s">
        <v>242</v>
      </c>
      <c r="AC2568" t="s">
        <v>11231</v>
      </c>
      <c r="AD2568" t="s">
        <v>11232</v>
      </c>
    </row>
    <row r="2569" spans="1:30">
      <c r="A2569" t="s">
        <v>11233</v>
      </c>
      <c r="B2569" t="s">
        <v>11233</v>
      </c>
      <c r="C2569" s="3">
        <v>31.019514</v>
      </c>
      <c r="D2569" s="3">
        <v>894</v>
      </c>
      <c r="E2569" s="3">
        <v>44.575104</v>
      </c>
      <c r="F2569" s="3">
        <v>1138</v>
      </c>
      <c r="G2569" s="3">
        <v>28.242161</v>
      </c>
      <c r="H2569" s="3">
        <v>873</v>
      </c>
      <c r="I2569" s="3">
        <v>6.89669</v>
      </c>
      <c r="J2569" s="3">
        <v>216</v>
      </c>
      <c r="K2569" s="3">
        <v>3.212069</v>
      </c>
      <c r="L2569" s="3">
        <v>108</v>
      </c>
      <c r="M2569" s="3">
        <v>7.710832</v>
      </c>
      <c r="N2569">
        <v>232</v>
      </c>
      <c r="O2569" s="16">
        <v>2.39932665709831e-7</v>
      </c>
      <c r="P2569">
        <v>-3.20286172184542</v>
      </c>
      <c r="Q2569" t="s">
        <v>131</v>
      </c>
      <c r="R2569" t="s">
        <v>325</v>
      </c>
      <c r="S2569" t="s">
        <v>326</v>
      </c>
      <c r="T2569" t="s">
        <v>11234</v>
      </c>
      <c r="U2569" t="s">
        <v>136</v>
      </c>
      <c r="V2569" t="s">
        <v>136</v>
      </c>
      <c r="W2569" t="s">
        <v>136</v>
      </c>
      <c r="X2569" t="s">
        <v>136</v>
      </c>
      <c r="Y2569" t="s">
        <v>11235</v>
      </c>
      <c r="Z2569" t="s">
        <v>11236</v>
      </c>
      <c r="AA2569" t="s">
        <v>292</v>
      </c>
      <c r="AB2569" t="s">
        <v>293</v>
      </c>
      <c r="AC2569" t="s">
        <v>11237</v>
      </c>
      <c r="AD2569" t="s">
        <v>11238</v>
      </c>
    </row>
    <row r="2570" spans="1:30">
      <c r="A2570" t="s">
        <v>11239</v>
      </c>
      <c r="B2570" t="s">
        <v>136</v>
      </c>
      <c r="C2570" s="3">
        <v>3.769427</v>
      </c>
      <c r="D2570" s="3">
        <v>92</v>
      </c>
      <c r="E2570" s="3">
        <v>2.830239</v>
      </c>
      <c r="F2570" s="3">
        <v>47</v>
      </c>
      <c r="G2570" s="3">
        <v>3.873205</v>
      </c>
      <c r="H2570" s="3">
        <v>104</v>
      </c>
      <c r="I2570" s="3">
        <v>0.719315</v>
      </c>
      <c r="J2570" s="3">
        <v>20</v>
      </c>
      <c r="K2570" s="3">
        <v>1.139732</v>
      </c>
      <c r="L2570" s="3">
        <v>33</v>
      </c>
      <c r="M2570" s="3">
        <v>0.442886</v>
      </c>
      <c r="N2570">
        <v>13</v>
      </c>
      <c r="O2570" s="16">
        <v>1.48419979378498e-5</v>
      </c>
      <c r="P2570">
        <v>-2.54136707772809</v>
      </c>
      <c r="Q2570" t="s">
        <v>131</v>
      </c>
      <c r="R2570" t="s">
        <v>136</v>
      </c>
      <c r="S2570" t="s">
        <v>136</v>
      </c>
      <c r="T2570" t="s">
        <v>136</v>
      </c>
      <c r="U2570" t="s">
        <v>136</v>
      </c>
      <c r="V2570" t="s">
        <v>136</v>
      </c>
      <c r="W2570" t="s">
        <v>136</v>
      </c>
      <c r="X2570" t="s">
        <v>136</v>
      </c>
      <c r="Y2570" t="s">
        <v>136</v>
      </c>
      <c r="Z2570" t="s">
        <v>136</v>
      </c>
      <c r="AA2570" t="s">
        <v>136</v>
      </c>
      <c r="AB2570" t="s">
        <v>136</v>
      </c>
      <c r="AC2570" t="s">
        <v>136</v>
      </c>
      <c r="AD2570" t="s">
        <v>136</v>
      </c>
    </row>
    <row r="2571" spans="1:30">
      <c r="A2571" t="s">
        <v>11240</v>
      </c>
      <c r="B2571" t="s">
        <v>11240</v>
      </c>
      <c r="C2571" s="3">
        <v>67.289429</v>
      </c>
      <c r="D2571" s="3">
        <v>3169</v>
      </c>
      <c r="E2571" s="3">
        <v>88.90876</v>
      </c>
      <c r="F2571" s="3">
        <v>3709</v>
      </c>
      <c r="G2571" s="3">
        <v>64.413979</v>
      </c>
      <c r="H2571" s="3">
        <v>3252</v>
      </c>
      <c r="I2571" s="3">
        <v>13.984985</v>
      </c>
      <c r="J2571" s="3">
        <v>715</v>
      </c>
      <c r="K2571" s="3">
        <v>7.821035</v>
      </c>
      <c r="L2571" s="3">
        <v>427</v>
      </c>
      <c r="M2571" s="3">
        <v>18.014231</v>
      </c>
      <c r="N2571">
        <v>886</v>
      </c>
      <c r="O2571" s="16">
        <v>6.57709161855133e-8</v>
      </c>
      <c r="P2571">
        <v>-3.12685994129103</v>
      </c>
      <c r="Q2571" t="s">
        <v>131</v>
      </c>
      <c r="R2571" t="s">
        <v>136</v>
      </c>
      <c r="S2571" t="s">
        <v>136</v>
      </c>
      <c r="T2571" t="s">
        <v>136</v>
      </c>
      <c r="U2571" t="s">
        <v>136</v>
      </c>
      <c r="V2571" t="s">
        <v>136</v>
      </c>
      <c r="W2571" t="s">
        <v>136</v>
      </c>
      <c r="X2571" t="s">
        <v>136</v>
      </c>
      <c r="Y2571" t="s">
        <v>1189</v>
      </c>
      <c r="Z2571" t="s">
        <v>11241</v>
      </c>
      <c r="AA2571" t="s">
        <v>164</v>
      </c>
      <c r="AB2571" t="s">
        <v>165</v>
      </c>
      <c r="AC2571" t="s">
        <v>11242</v>
      </c>
      <c r="AD2571" t="s">
        <v>136</v>
      </c>
    </row>
    <row r="2572" spans="1:30">
      <c r="A2572" t="s">
        <v>11243</v>
      </c>
      <c r="B2572" t="s">
        <v>11243</v>
      </c>
      <c r="C2572" s="3">
        <v>1.102488</v>
      </c>
      <c r="D2572" s="3">
        <v>47</v>
      </c>
      <c r="E2572" s="3">
        <v>6.168922</v>
      </c>
      <c r="F2572" s="3">
        <v>231</v>
      </c>
      <c r="G2572" s="3">
        <v>2.664961</v>
      </c>
      <c r="H2572" s="3">
        <v>121</v>
      </c>
      <c r="I2572" s="3">
        <v>0</v>
      </c>
      <c r="J2572" s="3">
        <v>0</v>
      </c>
      <c r="K2572" s="3">
        <v>0.468125</v>
      </c>
      <c r="L2572" s="3">
        <v>23</v>
      </c>
      <c r="M2572" s="3">
        <v>0.348388</v>
      </c>
      <c r="N2572">
        <v>16</v>
      </c>
      <c r="O2572">
        <v>0.00125348620084902</v>
      </c>
      <c r="P2572">
        <v>-3.74692436060226</v>
      </c>
      <c r="Q2572" t="s">
        <v>131</v>
      </c>
      <c r="R2572" t="s">
        <v>2118</v>
      </c>
      <c r="S2572" t="s">
        <v>2119</v>
      </c>
      <c r="T2572" t="s">
        <v>11244</v>
      </c>
      <c r="U2572" t="s">
        <v>11245</v>
      </c>
      <c r="V2572" t="s">
        <v>2122</v>
      </c>
      <c r="W2572" t="s">
        <v>136</v>
      </c>
      <c r="X2572" t="s">
        <v>136</v>
      </c>
      <c r="Y2572" t="s">
        <v>2123</v>
      </c>
      <c r="Z2572" t="s">
        <v>9993</v>
      </c>
      <c r="AA2572" t="s">
        <v>248</v>
      </c>
      <c r="AB2572" t="s">
        <v>242</v>
      </c>
      <c r="AC2572" t="s">
        <v>11246</v>
      </c>
      <c r="AD2572" t="s">
        <v>11247</v>
      </c>
    </row>
    <row r="2573" spans="1:30">
      <c r="A2573" t="s">
        <v>11248</v>
      </c>
      <c r="B2573" t="s">
        <v>11248</v>
      </c>
      <c r="C2573" s="3">
        <v>0.025684</v>
      </c>
      <c r="D2573" s="3">
        <v>2</v>
      </c>
      <c r="E2573" s="3">
        <v>0</v>
      </c>
      <c r="F2573" s="3">
        <v>0</v>
      </c>
      <c r="G2573" s="3">
        <v>0</v>
      </c>
      <c r="H2573" s="3">
        <v>0</v>
      </c>
      <c r="I2573" s="3">
        <v>2.26927</v>
      </c>
      <c r="J2573" s="3">
        <v>149</v>
      </c>
      <c r="K2573" s="3">
        <v>15.588367</v>
      </c>
      <c r="L2573" s="3">
        <v>1088</v>
      </c>
      <c r="M2573" s="3">
        <v>0.76944</v>
      </c>
      <c r="N2573">
        <v>49</v>
      </c>
      <c r="O2573" s="16">
        <v>1.00833536764554e-8</v>
      </c>
      <c r="P2573">
        <v>6.69345576712239</v>
      </c>
      <c r="Q2573" t="s">
        <v>157</v>
      </c>
      <c r="R2573" t="s">
        <v>136</v>
      </c>
      <c r="S2573" t="s">
        <v>136</v>
      </c>
      <c r="T2573" t="s">
        <v>136</v>
      </c>
      <c r="U2573" t="s">
        <v>11249</v>
      </c>
      <c r="V2573" t="s">
        <v>136</v>
      </c>
      <c r="W2573" t="s">
        <v>4121</v>
      </c>
      <c r="X2573" t="s">
        <v>4122</v>
      </c>
      <c r="Y2573" t="s">
        <v>11104</v>
      </c>
      <c r="Z2573" t="s">
        <v>11250</v>
      </c>
      <c r="AA2573" t="s">
        <v>164</v>
      </c>
      <c r="AB2573" t="s">
        <v>165</v>
      </c>
      <c r="AC2573" t="s">
        <v>11251</v>
      </c>
      <c r="AD2573" t="s">
        <v>136</v>
      </c>
    </row>
    <row r="2574" spans="1:30">
      <c r="A2574" t="s">
        <v>11252</v>
      </c>
      <c r="B2574" t="s">
        <v>11252</v>
      </c>
      <c r="C2574" s="3">
        <v>13.022934</v>
      </c>
      <c r="D2574" s="3">
        <v>482</v>
      </c>
      <c r="E2574" s="3">
        <v>2.73425</v>
      </c>
      <c r="F2574" s="3">
        <v>90</v>
      </c>
      <c r="G2574" s="3">
        <v>9.143854</v>
      </c>
      <c r="H2574" s="3">
        <v>363</v>
      </c>
      <c r="I2574" s="3">
        <v>58.20118</v>
      </c>
      <c r="J2574" s="3">
        <v>2337</v>
      </c>
      <c r="K2574" s="3">
        <v>93.158485</v>
      </c>
      <c r="L2574" s="3">
        <v>3994</v>
      </c>
      <c r="M2574" s="3">
        <v>30.719294</v>
      </c>
      <c r="N2574">
        <v>1188</v>
      </c>
      <c r="O2574">
        <v>0.000225047026666536</v>
      </c>
      <c r="P2574">
        <v>2.27135557773159</v>
      </c>
      <c r="Q2574" t="s">
        <v>157</v>
      </c>
      <c r="R2574" t="s">
        <v>136</v>
      </c>
      <c r="S2574" t="s">
        <v>136</v>
      </c>
      <c r="T2574" t="s">
        <v>10384</v>
      </c>
      <c r="U2574" t="s">
        <v>11253</v>
      </c>
      <c r="V2574" t="s">
        <v>136</v>
      </c>
      <c r="W2574" t="s">
        <v>254</v>
      </c>
      <c r="X2574" t="s">
        <v>255</v>
      </c>
      <c r="Y2574" t="s">
        <v>10386</v>
      </c>
      <c r="Z2574" t="s">
        <v>11254</v>
      </c>
      <c r="AA2574" t="s">
        <v>164</v>
      </c>
      <c r="AB2574" t="s">
        <v>165</v>
      </c>
      <c r="AC2574" t="s">
        <v>10388</v>
      </c>
      <c r="AD2574" t="s">
        <v>1612</v>
      </c>
    </row>
    <row r="2575" spans="1:30">
      <c r="A2575" t="s">
        <v>11255</v>
      </c>
      <c r="B2575" t="s">
        <v>11255</v>
      </c>
      <c r="C2575" s="3">
        <v>34.498085</v>
      </c>
      <c r="D2575" s="3">
        <v>1067</v>
      </c>
      <c r="E2575" s="3">
        <v>77.874527</v>
      </c>
      <c r="F2575" s="3">
        <v>2133</v>
      </c>
      <c r="G2575" s="3">
        <v>31.805637</v>
      </c>
      <c r="H2575" s="3">
        <v>1055</v>
      </c>
      <c r="I2575" s="3">
        <v>5.185437</v>
      </c>
      <c r="J2575" s="3">
        <v>174</v>
      </c>
      <c r="K2575" s="3">
        <v>3.147743</v>
      </c>
      <c r="L2575" s="3">
        <v>113</v>
      </c>
      <c r="M2575" s="3">
        <v>10.771276</v>
      </c>
      <c r="N2575">
        <v>348</v>
      </c>
      <c r="O2575" s="16">
        <v>5.00977674118054e-6</v>
      </c>
      <c r="P2575">
        <v>-3.53428804239223</v>
      </c>
      <c r="Q2575" t="s">
        <v>131</v>
      </c>
      <c r="R2575" t="s">
        <v>136</v>
      </c>
      <c r="S2575" t="s">
        <v>136</v>
      </c>
      <c r="T2575" t="s">
        <v>136</v>
      </c>
      <c r="U2575" t="s">
        <v>11256</v>
      </c>
      <c r="V2575" t="s">
        <v>136</v>
      </c>
      <c r="W2575" t="s">
        <v>136</v>
      </c>
      <c r="X2575" t="s">
        <v>136</v>
      </c>
      <c r="Y2575" t="s">
        <v>4584</v>
      </c>
      <c r="Z2575" t="s">
        <v>4585</v>
      </c>
      <c r="AA2575" t="s">
        <v>164</v>
      </c>
      <c r="AB2575" t="s">
        <v>165</v>
      </c>
      <c r="AC2575" t="s">
        <v>11257</v>
      </c>
      <c r="AD2575" t="s">
        <v>136</v>
      </c>
    </row>
    <row r="2576" spans="1:30">
      <c r="A2576" t="s">
        <v>11258</v>
      </c>
      <c r="B2576" t="s">
        <v>136</v>
      </c>
      <c r="C2576" s="3">
        <v>0</v>
      </c>
      <c r="D2576" s="3">
        <v>0</v>
      </c>
      <c r="E2576" s="3">
        <v>0</v>
      </c>
      <c r="F2576" s="3">
        <v>0</v>
      </c>
      <c r="G2576" s="3">
        <v>0</v>
      </c>
      <c r="H2576" s="3">
        <v>0</v>
      </c>
      <c r="I2576" s="3">
        <v>6.441809</v>
      </c>
      <c r="J2576" s="3">
        <v>67</v>
      </c>
      <c r="K2576" s="3">
        <v>5.192455</v>
      </c>
      <c r="L2576" s="3">
        <v>69</v>
      </c>
      <c r="M2576" s="3">
        <v>4.538182</v>
      </c>
      <c r="N2576">
        <v>49</v>
      </c>
      <c r="O2576" s="16">
        <v>1.41591138184834e-6</v>
      </c>
      <c r="P2576">
        <v>6.07094997080123</v>
      </c>
      <c r="Q2576" t="s">
        <v>157</v>
      </c>
      <c r="R2576" t="s">
        <v>136</v>
      </c>
      <c r="S2576" t="s">
        <v>136</v>
      </c>
      <c r="T2576" t="s">
        <v>136</v>
      </c>
      <c r="U2576" t="s">
        <v>136</v>
      </c>
      <c r="V2576" t="s">
        <v>136</v>
      </c>
      <c r="W2576" t="s">
        <v>136</v>
      </c>
      <c r="X2576" t="s">
        <v>136</v>
      </c>
      <c r="Y2576" t="s">
        <v>136</v>
      </c>
      <c r="Z2576" t="s">
        <v>136</v>
      </c>
      <c r="AA2576" t="s">
        <v>136</v>
      </c>
      <c r="AB2576" t="s">
        <v>136</v>
      </c>
      <c r="AC2576" t="s">
        <v>136</v>
      </c>
      <c r="AD2576" t="s">
        <v>136</v>
      </c>
    </row>
    <row r="2577" spans="1:30">
      <c r="A2577" t="s">
        <v>11259</v>
      </c>
      <c r="B2577" t="s">
        <v>11259</v>
      </c>
      <c r="C2577" s="3">
        <v>26.566929</v>
      </c>
      <c r="D2577" s="3">
        <v>2075</v>
      </c>
      <c r="E2577" s="3">
        <v>52.223152</v>
      </c>
      <c r="F2577" s="3">
        <v>3612</v>
      </c>
      <c r="G2577" s="3">
        <v>22.916466</v>
      </c>
      <c r="H2577" s="3">
        <v>1919</v>
      </c>
      <c r="I2577" s="3">
        <v>9.399774</v>
      </c>
      <c r="J2577" s="3">
        <v>796</v>
      </c>
      <c r="K2577" s="3">
        <v>4.649822</v>
      </c>
      <c r="L2577" s="3">
        <v>421</v>
      </c>
      <c r="M2577" s="3">
        <v>16.305418</v>
      </c>
      <c r="N2577">
        <v>1330</v>
      </c>
      <c r="O2577">
        <v>0.00139797106133832</v>
      </c>
      <c r="P2577">
        <v>-2.44326517891524</v>
      </c>
      <c r="Q2577" t="s">
        <v>131</v>
      </c>
      <c r="R2577" t="s">
        <v>136</v>
      </c>
      <c r="S2577" t="s">
        <v>136</v>
      </c>
      <c r="T2577" t="s">
        <v>136</v>
      </c>
      <c r="U2577" t="s">
        <v>11260</v>
      </c>
      <c r="V2577" t="s">
        <v>136</v>
      </c>
      <c r="W2577" t="s">
        <v>136</v>
      </c>
      <c r="X2577" t="s">
        <v>136</v>
      </c>
      <c r="Y2577" t="s">
        <v>4456</v>
      </c>
      <c r="Z2577" t="s">
        <v>11261</v>
      </c>
      <c r="AA2577" t="s">
        <v>164</v>
      </c>
      <c r="AB2577" t="s">
        <v>165</v>
      </c>
      <c r="AC2577" t="s">
        <v>11262</v>
      </c>
      <c r="AD2577" t="s">
        <v>136</v>
      </c>
    </row>
    <row r="2578" spans="1:30">
      <c r="A2578" t="s">
        <v>11263</v>
      </c>
      <c r="B2578" t="s">
        <v>11263</v>
      </c>
      <c r="C2578" s="3">
        <v>0</v>
      </c>
      <c r="D2578" s="3">
        <v>0</v>
      </c>
      <c r="E2578" s="3">
        <v>0</v>
      </c>
      <c r="F2578" s="3">
        <v>0</v>
      </c>
      <c r="G2578" s="3">
        <v>0</v>
      </c>
      <c r="H2578" s="3">
        <v>0</v>
      </c>
      <c r="I2578" s="3">
        <v>8.469535</v>
      </c>
      <c r="J2578" s="3">
        <v>1086</v>
      </c>
      <c r="K2578" s="3">
        <v>7.155302</v>
      </c>
      <c r="L2578" s="3">
        <v>980</v>
      </c>
      <c r="M2578" s="3">
        <v>7.672135</v>
      </c>
      <c r="N2578">
        <v>947</v>
      </c>
      <c r="O2578" s="16">
        <v>3.29433477548711e-22</v>
      </c>
      <c r="P2578">
        <v>9.70320203155565</v>
      </c>
      <c r="Q2578" t="s">
        <v>157</v>
      </c>
      <c r="R2578" t="s">
        <v>190</v>
      </c>
      <c r="S2578" t="s">
        <v>191</v>
      </c>
      <c r="T2578" t="s">
        <v>11060</v>
      </c>
      <c r="U2578" t="s">
        <v>11264</v>
      </c>
      <c r="V2578" t="s">
        <v>370</v>
      </c>
      <c r="W2578" t="s">
        <v>371</v>
      </c>
      <c r="X2578" t="s">
        <v>293</v>
      </c>
      <c r="Y2578" t="s">
        <v>448</v>
      </c>
      <c r="Z2578" t="s">
        <v>11265</v>
      </c>
      <c r="AA2578" t="s">
        <v>374</v>
      </c>
      <c r="AB2578" t="s">
        <v>367</v>
      </c>
      <c r="AC2578" t="s">
        <v>11266</v>
      </c>
      <c r="AD2578" t="s">
        <v>11063</v>
      </c>
    </row>
    <row r="2579" spans="1:30">
      <c r="A2579" t="s">
        <v>11267</v>
      </c>
      <c r="B2579" t="s">
        <v>11267</v>
      </c>
      <c r="C2579" s="3">
        <v>6.307561</v>
      </c>
      <c r="D2579" s="3">
        <v>253</v>
      </c>
      <c r="E2579" s="3">
        <v>1.238982</v>
      </c>
      <c r="F2579" s="3">
        <v>44</v>
      </c>
      <c r="G2579" s="3">
        <v>4.820817</v>
      </c>
      <c r="H2579" s="3">
        <v>207</v>
      </c>
      <c r="I2579" s="3">
        <v>16.620756</v>
      </c>
      <c r="J2579" s="3">
        <v>721</v>
      </c>
      <c r="K2579" s="3">
        <v>49.129642</v>
      </c>
      <c r="L2579" s="3">
        <v>2274</v>
      </c>
      <c r="M2579" s="3">
        <v>13.687768</v>
      </c>
      <c r="N2579">
        <v>572</v>
      </c>
      <c r="O2579">
        <v>0.00396860439427896</v>
      </c>
      <c r="P2579">
        <v>2.07996656771813</v>
      </c>
      <c r="Q2579" t="s">
        <v>157</v>
      </c>
      <c r="R2579" t="s">
        <v>186</v>
      </c>
      <c r="S2579" t="s">
        <v>187</v>
      </c>
      <c r="T2579" t="s">
        <v>11268</v>
      </c>
      <c r="U2579" t="s">
        <v>11269</v>
      </c>
      <c r="V2579" t="s">
        <v>439</v>
      </c>
      <c r="W2579" t="s">
        <v>186</v>
      </c>
      <c r="X2579" t="s">
        <v>187</v>
      </c>
      <c r="Y2579" t="s">
        <v>9964</v>
      </c>
      <c r="Z2579" t="s">
        <v>9965</v>
      </c>
      <c r="AA2579" t="s">
        <v>209</v>
      </c>
      <c r="AB2579" t="s">
        <v>187</v>
      </c>
      <c r="AC2579" t="s">
        <v>11270</v>
      </c>
      <c r="AD2579" t="s">
        <v>11271</v>
      </c>
    </row>
    <row r="2580" spans="1:30">
      <c r="A2580" t="s">
        <v>11272</v>
      </c>
      <c r="B2580" t="s">
        <v>11272</v>
      </c>
      <c r="C2580" s="3">
        <v>0.150786</v>
      </c>
      <c r="D2580" s="3">
        <v>9</v>
      </c>
      <c r="E2580" s="3">
        <v>0.191511</v>
      </c>
      <c r="F2580" s="3">
        <v>10</v>
      </c>
      <c r="G2580" s="3">
        <v>0.738761</v>
      </c>
      <c r="H2580" s="3">
        <v>46</v>
      </c>
      <c r="I2580" s="3">
        <v>6.793271</v>
      </c>
      <c r="J2580" s="3">
        <v>425</v>
      </c>
      <c r="K2580" s="3">
        <v>9.291481</v>
      </c>
      <c r="L2580" s="3">
        <v>621</v>
      </c>
      <c r="M2580" s="3">
        <v>3.46828</v>
      </c>
      <c r="N2580">
        <v>209</v>
      </c>
      <c r="O2580" s="16">
        <v>8.76281598597923e-6</v>
      </c>
      <c r="P2580">
        <v>3.31387525614456</v>
      </c>
      <c r="Q2580" t="s">
        <v>157</v>
      </c>
      <c r="R2580" t="s">
        <v>254</v>
      </c>
      <c r="S2580" t="s">
        <v>255</v>
      </c>
      <c r="T2580" t="s">
        <v>136</v>
      </c>
      <c r="U2580" t="s">
        <v>11273</v>
      </c>
      <c r="V2580" t="s">
        <v>136</v>
      </c>
      <c r="W2580" t="s">
        <v>136</v>
      </c>
      <c r="X2580" t="s">
        <v>136</v>
      </c>
      <c r="Y2580" t="s">
        <v>11274</v>
      </c>
      <c r="Z2580" t="s">
        <v>136</v>
      </c>
      <c r="AA2580" t="s">
        <v>164</v>
      </c>
      <c r="AB2580" t="s">
        <v>165</v>
      </c>
      <c r="AC2580" t="s">
        <v>11275</v>
      </c>
      <c r="AD2580" t="s">
        <v>136</v>
      </c>
    </row>
    <row r="2581" spans="1:30">
      <c r="A2581" t="s">
        <v>11276</v>
      </c>
      <c r="B2581" t="s">
        <v>11276</v>
      </c>
      <c r="C2581" s="3">
        <v>2.202254</v>
      </c>
      <c r="D2581" s="3">
        <v>97</v>
      </c>
      <c r="E2581" s="3">
        <v>0.361078</v>
      </c>
      <c r="F2581" s="3">
        <v>15</v>
      </c>
      <c r="G2581" s="3">
        <v>1.550605</v>
      </c>
      <c r="H2581" s="3">
        <v>74</v>
      </c>
      <c r="I2581" s="3">
        <v>11.191436</v>
      </c>
      <c r="J2581" s="3">
        <v>534</v>
      </c>
      <c r="K2581" s="3">
        <v>12.614223</v>
      </c>
      <c r="L2581" s="3">
        <v>642</v>
      </c>
      <c r="M2581" s="3">
        <v>4.788846</v>
      </c>
      <c r="N2581">
        <v>220</v>
      </c>
      <c r="O2581">
        <v>0.000876237671471611</v>
      </c>
      <c r="P2581">
        <v>2.1716954693114</v>
      </c>
      <c r="Q2581" t="s">
        <v>157</v>
      </c>
      <c r="R2581" t="s">
        <v>213</v>
      </c>
      <c r="S2581" t="s">
        <v>214</v>
      </c>
      <c r="T2581" t="s">
        <v>11277</v>
      </c>
      <c r="U2581" t="s">
        <v>11278</v>
      </c>
      <c r="V2581" t="s">
        <v>136</v>
      </c>
      <c r="W2581" t="s">
        <v>371</v>
      </c>
      <c r="X2581" t="s">
        <v>293</v>
      </c>
      <c r="Y2581" t="s">
        <v>551</v>
      </c>
      <c r="Z2581" t="s">
        <v>11279</v>
      </c>
      <c r="AA2581" t="s">
        <v>164</v>
      </c>
      <c r="AB2581" t="s">
        <v>165</v>
      </c>
      <c r="AC2581" t="s">
        <v>11280</v>
      </c>
      <c r="AD2581" t="s">
        <v>11281</v>
      </c>
    </row>
    <row r="2582" spans="1:30">
      <c r="A2582" t="s">
        <v>11282</v>
      </c>
      <c r="B2582" t="s">
        <v>136</v>
      </c>
      <c r="C2582" s="3">
        <v>4.169333</v>
      </c>
      <c r="D2582" s="3">
        <v>120</v>
      </c>
      <c r="E2582" s="3">
        <v>0.818472</v>
      </c>
      <c r="F2582" s="3">
        <v>21</v>
      </c>
      <c r="G2582" s="3">
        <v>3.870309</v>
      </c>
      <c r="H2582" s="3">
        <v>120</v>
      </c>
      <c r="I2582" s="3">
        <v>23.647253</v>
      </c>
      <c r="J2582" s="3">
        <v>737</v>
      </c>
      <c r="K2582" s="3">
        <v>26.441355</v>
      </c>
      <c r="L2582" s="3">
        <v>879</v>
      </c>
      <c r="M2582" s="3">
        <v>8.337777</v>
      </c>
      <c r="N2582">
        <v>250</v>
      </c>
      <c r="O2582">
        <v>0.00194894297532655</v>
      </c>
      <c r="P2582">
        <v>2.09604383161058</v>
      </c>
      <c r="Q2582" t="s">
        <v>157</v>
      </c>
      <c r="R2582" t="s">
        <v>136</v>
      </c>
      <c r="S2582" t="s">
        <v>136</v>
      </c>
      <c r="T2582" t="s">
        <v>136</v>
      </c>
      <c r="U2582" t="s">
        <v>136</v>
      </c>
      <c r="V2582" t="s">
        <v>136</v>
      </c>
      <c r="W2582" t="s">
        <v>136</v>
      </c>
      <c r="X2582" t="s">
        <v>136</v>
      </c>
      <c r="Y2582" t="s">
        <v>9551</v>
      </c>
      <c r="Z2582" t="s">
        <v>136</v>
      </c>
      <c r="AA2582" t="s">
        <v>164</v>
      </c>
      <c r="AB2582" t="s">
        <v>165</v>
      </c>
      <c r="AC2582" t="s">
        <v>11283</v>
      </c>
      <c r="AD2582" t="s">
        <v>136</v>
      </c>
    </row>
    <row r="2583" spans="1:30">
      <c r="A2583" t="s">
        <v>11284</v>
      </c>
      <c r="B2583" t="s">
        <v>11284</v>
      </c>
      <c r="C2583" s="3">
        <v>7.856668</v>
      </c>
      <c r="D2583" s="3">
        <v>385</v>
      </c>
      <c r="E2583" s="3">
        <v>13.430896</v>
      </c>
      <c r="F2583" s="3">
        <v>582</v>
      </c>
      <c r="G2583" s="3">
        <v>29.047995</v>
      </c>
      <c r="H2583" s="3">
        <v>1524</v>
      </c>
      <c r="I2583" s="3">
        <v>0.035696</v>
      </c>
      <c r="J2583" s="3">
        <v>2</v>
      </c>
      <c r="K2583" s="3">
        <v>0.478347</v>
      </c>
      <c r="L2583" s="3">
        <v>28</v>
      </c>
      <c r="M2583" s="3">
        <v>0.609322</v>
      </c>
      <c r="N2583">
        <v>32</v>
      </c>
      <c r="O2583" s="16">
        <v>3.11984049695892e-10</v>
      </c>
      <c r="P2583">
        <v>-5.50039249526827</v>
      </c>
      <c r="Q2583" t="s">
        <v>131</v>
      </c>
      <c r="R2583" t="s">
        <v>283</v>
      </c>
      <c r="S2583" t="s">
        <v>284</v>
      </c>
      <c r="T2583" t="s">
        <v>3342</v>
      </c>
      <c r="U2583" t="s">
        <v>11285</v>
      </c>
      <c r="V2583" t="s">
        <v>136</v>
      </c>
      <c r="W2583" t="s">
        <v>288</v>
      </c>
      <c r="X2583" t="s">
        <v>289</v>
      </c>
      <c r="Y2583" t="s">
        <v>290</v>
      </c>
      <c r="Z2583" t="s">
        <v>11286</v>
      </c>
      <c r="AA2583" t="s">
        <v>292</v>
      </c>
      <c r="AB2583" t="s">
        <v>293</v>
      </c>
      <c r="AC2583" t="s">
        <v>11287</v>
      </c>
      <c r="AD2583" t="s">
        <v>2532</v>
      </c>
    </row>
    <row r="2584" spans="1:30">
      <c r="A2584" t="s">
        <v>11288</v>
      </c>
      <c r="B2584" t="s">
        <v>11288</v>
      </c>
      <c r="C2584" s="3">
        <v>0.10422</v>
      </c>
      <c r="D2584" s="3">
        <v>4</v>
      </c>
      <c r="E2584" s="3">
        <v>0.058826</v>
      </c>
      <c r="F2584" s="3">
        <v>2</v>
      </c>
      <c r="G2584" s="3">
        <v>0.06437</v>
      </c>
      <c r="H2584" s="3">
        <v>2</v>
      </c>
      <c r="I2584" s="3">
        <v>3.667326</v>
      </c>
      <c r="J2584" s="3">
        <v>115</v>
      </c>
      <c r="K2584" s="3">
        <v>1.971323</v>
      </c>
      <c r="L2584" s="3">
        <v>66</v>
      </c>
      <c r="M2584" s="3">
        <v>0.96866</v>
      </c>
      <c r="N2584">
        <v>30</v>
      </c>
      <c r="O2584">
        <v>0.000145067808724482</v>
      </c>
      <c r="P2584">
        <v>3.50813604293009</v>
      </c>
      <c r="Q2584" t="s">
        <v>157</v>
      </c>
      <c r="R2584" t="s">
        <v>136</v>
      </c>
      <c r="S2584" t="s">
        <v>136</v>
      </c>
      <c r="T2584" t="s">
        <v>11289</v>
      </c>
      <c r="U2584" t="s">
        <v>136</v>
      </c>
      <c r="V2584" t="s">
        <v>136</v>
      </c>
      <c r="W2584" t="s">
        <v>136</v>
      </c>
      <c r="X2584" t="s">
        <v>136</v>
      </c>
      <c r="Y2584" t="s">
        <v>136</v>
      </c>
      <c r="Z2584" t="s">
        <v>136</v>
      </c>
      <c r="AA2584" t="s">
        <v>164</v>
      </c>
      <c r="AB2584" t="s">
        <v>165</v>
      </c>
      <c r="AC2584" t="s">
        <v>11290</v>
      </c>
      <c r="AD2584" t="s">
        <v>1490</v>
      </c>
    </row>
    <row r="2585" spans="1:30">
      <c r="A2585" t="s">
        <v>11291</v>
      </c>
      <c r="B2585" t="s">
        <v>11291</v>
      </c>
      <c r="C2585" s="3">
        <v>1.590233</v>
      </c>
      <c r="D2585" s="3">
        <v>59</v>
      </c>
      <c r="E2585" s="3">
        <v>0.943286</v>
      </c>
      <c r="F2585" s="3">
        <v>31</v>
      </c>
      <c r="G2585" s="3">
        <v>2.723821</v>
      </c>
      <c r="H2585" s="3">
        <v>107</v>
      </c>
      <c r="I2585" s="3">
        <v>13.39194</v>
      </c>
      <c r="J2585" s="3">
        <v>530</v>
      </c>
      <c r="K2585" s="3">
        <v>11.551142</v>
      </c>
      <c r="L2585" s="3">
        <v>489</v>
      </c>
      <c r="M2585" s="3">
        <v>27.248041</v>
      </c>
      <c r="N2585">
        <v>1039</v>
      </c>
      <c r="O2585" s="16">
        <v>8.96253407130129e-6</v>
      </c>
      <c r="P2585">
        <v>2.61769605254804</v>
      </c>
      <c r="Q2585" t="s">
        <v>157</v>
      </c>
      <c r="R2585" t="s">
        <v>305</v>
      </c>
      <c r="S2585" t="s">
        <v>142</v>
      </c>
      <c r="T2585" t="s">
        <v>11292</v>
      </c>
      <c r="U2585" t="s">
        <v>11293</v>
      </c>
      <c r="V2585" t="s">
        <v>6820</v>
      </c>
      <c r="W2585" t="s">
        <v>254</v>
      </c>
      <c r="X2585" t="s">
        <v>255</v>
      </c>
      <c r="Y2585" t="s">
        <v>6821</v>
      </c>
      <c r="Z2585" t="s">
        <v>11294</v>
      </c>
      <c r="AA2585" t="s">
        <v>164</v>
      </c>
      <c r="AB2585" t="s">
        <v>165</v>
      </c>
      <c r="AC2585" t="s">
        <v>11295</v>
      </c>
      <c r="AD2585" t="s">
        <v>2082</v>
      </c>
    </row>
    <row r="2586" spans="1:30">
      <c r="A2586" t="s">
        <v>11296</v>
      </c>
      <c r="B2586" t="s">
        <v>11296</v>
      </c>
      <c r="C2586" s="3">
        <v>0.246851</v>
      </c>
      <c r="D2586" s="3">
        <v>37</v>
      </c>
      <c r="E2586" s="3">
        <v>0.119503</v>
      </c>
      <c r="F2586" s="3">
        <v>16</v>
      </c>
      <c r="G2586" s="3">
        <v>0.280638</v>
      </c>
      <c r="H2586" s="3">
        <v>45</v>
      </c>
      <c r="I2586" s="3">
        <v>1.186167</v>
      </c>
      <c r="J2586" s="3">
        <v>190</v>
      </c>
      <c r="K2586" s="3">
        <v>3.249638</v>
      </c>
      <c r="L2586" s="3">
        <v>555</v>
      </c>
      <c r="M2586" s="3">
        <v>0.906044</v>
      </c>
      <c r="N2586">
        <v>140</v>
      </c>
      <c r="O2586">
        <v>0.000945417169642017</v>
      </c>
      <c r="P2586">
        <v>2.31423679659781</v>
      </c>
      <c r="Q2586" t="s">
        <v>157</v>
      </c>
      <c r="R2586" t="s">
        <v>136</v>
      </c>
      <c r="S2586" t="s">
        <v>136</v>
      </c>
      <c r="T2586" t="s">
        <v>136</v>
      </c>
      <c r="U2586" t="s">
        <v>11297</v>
      </c>
      <c r="V2586" t="s">
        <v>5693</v>
      </c>
      <c r="W2586" t="s">
        <v>190</v>
      </c>
      <c r="X2586" t="s">
        <v>191</v>
      </c>
      <c r="Y2586" t="s">
        <v>11298</v>
      </c>
      <c r="Z2586" t="s">
        <v>11299</v>
      </c>
      <c r="AA2586" t="s">
        <v>11300</v>
      </c>
      <c r="AB2586" t="s">
        <v>11301</v>
      </c>
      <c r="AC2586" t="s">
        <v>11302</v>
      </c>
      <c r="AD2586" t="s">
        <v>136</v>
      </c>
    </row>
    <row r="2587" spans="1:30">
      <c r="A2587" t="s">
        <v>11303</v>
      </c>
      <c r="B2587" t="s">
        <v>136</v>
      </c>
      <c r="C2587" s="3">
        <v>7.129809</v>
      </c>
      <c r="D2587" s="3">
        <v>180</v>
      </c>
      <c r="E2587" s="3">
        <v>6.070956</v>
      </c>
      <c r="F2587" s="3">
        <v>150</v>
      </c>
      <c r="G2587" s="3">
        <v>13.275136</v>
      </c>
      <c r="H2587" s="3">
        <v>359</v>
      </c>
      <c r="I2587" s="3">
        <v>1.617594</v>
      </c>
      <c r="J2587" s="3">
        <v>39</v>
      </c>
      <c r="K2587" s="3">
        <v>0.810755</v>
      </c>
      <c r="L2587" s="3">
        <v>34</v>
      </c>
      <c r="M2587" s="3">
        <v>0.297653</v>
      </c>
      <c r="N2587">
        <v>12</v>
      </c>
      <c r="O2587" s="16">
        <v>6.88975781746607e-10</v>
      </c>
      <c r="P2587">
        <v>-3.67286890601432</v>
      </c>
      <c r="Q2587" t="s">
        <v>131</v>
      </c>
      <c r="R2587" t="s">
        <v>136</v>
      </c>
      <c r="S2587" t="s">
        <v>136</v>
      </c>
      <c r="T2587" t="s">
        <v>136</v>
      </c>
      <c r="U2587" t="s">
        <v>11304</v>
      </c>
      <c r="V2587" t="s">
        <v>329</v>
      </c>
      <c r="W2587" t="s">
        <v>136</v>
      </c>
      <c r="X2587" t="s">
        <v>136</v>
      </c>
      <c r="Y2587" t="s">
        <v>1024</v>
      </c>
      <c r="Z2587" t="s">
        <v>8267</v>
      </c>
      <c r="AA2587" t="s">
        <v>248</v>
      </c>
      <c r="AB2587" t="s">
        <v>242</v>
      </c>
      <c r="AC2587" t="s">
        <v>11305</v>
      </c>
      <c r="AD2587" t="s">
        <v>136</v>
      </c>
    </row>
    <row r="2588" spans="1:30">
      <c r="A2588" t="s">
        <v>11306</v>
      </c>
      <c r="B2588" t="s">
        <v>11306</v>
      </c>
      <c r="C2588" s="3">
        <v>1.180016</v>
      </c>
      <c r="D2588" s="3">
        <v>61</v>
      </c>
      <c r="E2588" s="3">
        <v>0.33851</v>
      </c>
      <c r="F2588" s="3">
        <v>16</v>
      </c>
      <c r="G2588" s="3">
        <v>0.791213</v>
      </c>
      <c r="H2588" s="3">
        <v>44</v>
      </c>
      <c r="I2588" s="3">
        <v>10.564889</v>
      </c>
      <c r="J2588" s="3">
        <v>586</v>
      </c>
      <c r="K2588" s="3">
        <v>15.241537</v>
      </c>
      <c r="L2588" s="3">
        <v>903</v>
      </c>
      <c r="M2588" s="3">
        <v>1.969861</v>
      </c>
      <c r="N2588">
        <v>106</v>
      </c>
      <c r="O2588">
        <v>0.000357387344818854</v>
      </c>
      <c r="P2588">
        <v>2.80138758877033</v>
      </c>
      <c r="Q2588" t="s">
        <v>157</v>
      </c>
      <c r="R2588" t="s">
        <v>254</v>
      </c>
      <c r="S2588" t="s">
        <v>255</v>
      </c>
      <c r="T2588" t="s">
        <v>1483</v>
      </c>
      <c r="U2588" t="s">
        <v>11307</v>
      </c>
      <c r="V2588" t="s">
        <v>136</v>
      </c>
      <c r="W2588" t="s">
        <v>1485</v>
      </c>
      <c r="X2588" t="s">
        <v>1486</v>
      </c>
      <c r="Y2588" t="s">
        <v>11308</v>
      </c>
      <c r="Z2588" t="s">
        <v>11309</v>
      </c>
      <c r="AA2588" t="s">
        <v>164</v>
      </c>
      <c r="AB2588" t="s">
        <v>165</v>
      </c>
      <c r="AC2588" t="s">
        <v>11310</v>
      </c>
      <c r="AD2588" t="s">
        <v>1490</v>
      </c>
    </row>
    <row r="2589" spans="1:30">
      <c r="A2589" t="s">
        <v>11311</v>
      </c>
      <c r="B2589" t="s">
        <v>11311</v>
      </c>
      <c r="C2589" s="3">
        <v>76.423485</v>
      </c>
      <c r="D2589" s="3">
        <v>3333</v>
      </c>
      <c r="E2589" s="3">
        <v>56.265694</v>
      </c>
      <c r="F2589" s="3">
        <v>2174</v>
      </c>
      <c r="G2589" s="3">
        <v>95.85321</v>
      </c>
      <c r="H2589" s="3">
        <v>4482</v>
      </c>
      <c r="I2589" s="3">
        <v>901.553711</v>
      </c>
      <c r="J2589" s="3">
        <v>42638</v>
      </c>
      <c r="K2589" s="3">
        <v>571.167114</v>
      </c>
      <c r="L2589" s="3">
        <v>28846</v>
      </c>
      <c r="M2589" s="3">
        <v>315.040863</v>
      </c>
      <c r="N2589">
        <v>14344</v>
      </c>
      <c r="O2589" s="16">
        <v>4.74654702965823e-6</v>
      </c>
      <c r="P2589">
        <v>2.23103667146186</v>
      </c>
      <c r="Q2589" t="s">
        <v>157</v>
      </c>
      <c r="R2589" t="s">
        <v>254</v>
      </c>
      <c r="S2589" t="s">
        <v>255</v>
      </c>
      <c r="T2589" t="s">
        <v>1158</v>
      </c>
      <c r="U2589" t="s">
        <v>11312</v>
      </c>
      <c r="V2589" t="s">
        <v>11313</v>
      </c>
      <c r="W2589" t="s">
        <v>254</v>
      </c>
      <c r="X2589" t="s">
        <v>255</v>
      </c>
      <c r="Y2589" t="s">
        <v>1160</v>
      </c>
      <c r="Z2589" t="s">
        <v>11314</v>
      </c>
      <c r="AA2589" t="s">
        <v>248</v>
      </c>
      <c r="AB2589" t="s">
        <v>242</v>
      </c>
      <c r="AC2589" t="s">
        <v>11315</v>
      </c>
      <c r="AD2589" t="s">
        <v>1163</v>
      </c>
    </row>
    <row r="2590" spans="1:30">
      <c r="A2590" t="s">
        <v>11316</v>
      </c>
      <c r="B2590" t="s">
        <v>11316</v>
      </c>
      <c r="C2590" s="3">
        <v>0</v>
      </c>
      <c r="D2590" s="3">
        <v>0</v>
      </c>
      <c r="E2590" s="3">
        <v>0</v>
      </c>
      <c r="F2590" s="3">
        <v>0</v>
      </c>
      <c r="G2590" s="3">
        <v>0</v>
      </c>
      <c r="H2590" s="3">
        <v>0</v>
      </c>
      <c r="I2590" s="3">
        <v>2.095291</v>
      </c>
      <c r="J2590" s="3">
        <v>277</v>
      </c>
      <c r="K2590" s="3">
        <v>1.103419</v>
      </c>
      <c r="L2590" s="3">
        <v>156</v>
      </c>
      <c r="M2590" s="3">
        <v>1.488932</v>
      </c>
      <c r="N2590">
        <v>190</v>
      </c>
      <c r="O2590" s="16">
        <v>1.50480051650013e-11</v>
      </c>
      <c r="P2590">
        <v>7.6342604507644</v>
      </c>
      <c r="Q2590" t="s">
        <v>157</v>
      </c>
      <c r="R2590" t="s">
        <v>136</v>
      </c>
      <c r="S2590" t="s">
        <v>136</v>
      </c>
      <c r="T2590" t="s">
        <v>1316</v>
      </c>
      <c r="U2590" t="s">
        <v>11317</v>
      </c>
      <c r="V2590" t="s">
        <v>432</v>
      </c>
      <c r="W2590" t="s">
        <v>190</v>
      </c>
      <c r="X2590" t="s">
        <v>191</v>
      </c>
      <c r="Y2590" t="s">
        <v>1318</v>
      </c>
      <c r="Z2590" t="s">
        <v>1701</v>
      </c>
      <c r="AA2590" t="s">
        <v>164</v>
      </c>
      <c r="AB2590" t="s">
        <v>165</v>
      </c>
      <c r="AC2590" t="s">
        <v>11318</v>
      </c>
      <c r="AD2590" t="s">
        <v>281</v>
      </c>
    </row>
    <row r="2591" spans="1:30">
      <c r="A2591" t="s">
        <v>11319</v>
      </c>
      <c r="B2591" t="s">
        <v>136</v>
      </c>
      <c r="C2591" s="3">
        <v>88.248583</v>
      </c>
      <c r="D2591" s="3">
        <v>1316</v>
      </c>
      <c r="E2591" s="3">
        <v>780.463654</v>
      </c>
      <c r="F2591" s="3">
        <v>10309</v>
      </c>
      <c r="G2591" s="3">
        <v>223.776214</v>
      </c>
      <c r="H2591" s="3">
        <v>3579</v>
      </c>
      <c r="I2591" s="3">
        <v>29.45518</v>
      </c>
      <c r="J2591" s="3">
        <v>478</v>
      </c>
      <c r="K2591" s="3">
        <v>26.767744</v>
      </c>
      <c r="L2591" s="3">
        <v>463</v>
      </c>
      <c r="M2591" s="3">
        <v>47.693645</v>
      </c>
      <c r="N2591">
        <v>743</v>
      </c>
      <c r="O2591" s="16">
        <v>1.10964399206599e-5</v>
      </c>
      <c r="P2591">
        <v>-3.98874919317217</v>
      </c>
      <c r="Q2591" t="s">
        <v>131</v>
      </c>
      <c r="R2591" t="s">
        <v>136</v>
      </c>
      <c r="S2591" t="s">
        <v>136</v>
      </c>
      <c r="T2591" t="s">
        <v>136</v>
      </c>
      <c r="U2591" t="s">
        <v>136</v>
      </c>
      <c r="V2591" t="s">
        <v>136</v>
      </c>
      <c r="W2591" t="s">
        <v>136</v>
      </c>
      <c r="X2591" t="s">
        <v>136</v>
      </c>
      <c r="Y2591" t="s">
        <v>136</v>
      </c>
      <c r="Z2591" t="s">
        <v>136</v>
      </c>
      <c r="AA2591" t="s">
        <v>136</v>
      </c>
      <c r="AB2591" t="s">
        <v>136</v>
      </c>
      <c r="AC2591" t="s">
        <v>136</v>
      </c>
      <c r="AD2591" t="s">
        <v>136</v>
      </c>
    </row>
    <row r="2592" spans="1:30">
      <c r="A2592" t="s">
        <v>11320</v>
      </c>
      <c r="B2592" t="s">
        <v>11320</v>
      </c>
      <c r="C2592" s="3">
        <v>1.195139</v>
      </c>
      <c r="D2592" s="3">
        <v>37</v>
      </c>
      <c r="E2592" s="3">
        <v>1.003815</v>
      </c>
      <c r="F2592" s="3">
        <v>28</v>
      </c>
      <c r="G2592" s="3">
        <v>2.517525</v>
      </c>
      <c r="H2592" s="3">
        <v>83</v>
      </c>
      <c r="I2592" s="3">
        <v>0</v>
      </c>
      <c r="J2592" s="3">
        <v>0</v>
      </c>
      <c r="K2592" s="3">
        <v>0</v>
      </c>
      <c r="L2592" s="3">
        <v>0</v>
      </c>
      <c r="M2592" s="3">
        <v>0.216096</v>
      </c>
      <c r="N2592">
        <v>7</v>
      </c>
      <c r="O2592">
        <v>0.000634067539680981</v>
      </c>
      <c r="P2592">
        <v>-4.09169683055645</v>
      </c>
      <c r="Q2592" t="s">
        <v>131</v>
      </c>
      <c r="R2592" t="s">
        <v>136</v>
      </c>
      <c r="S2592" t="s">
        <v>136</v>
      </c>
      <c r="T2592" t="s">
        <v>178</v>
      </c>
      <c r="U2592" t="s">
        <v>136</v>
      </c>
      <c r="V2592" t="s">
        <v>136</v>
      </c>
      <c r="W2592" t="s">
        <v>136</v>
      </c>
      <c r="X2592" t="s">
        <v>136</v>
      </c>
      <c r="Y2592" t="s">
        <v>826</v>
      </c>
      <c r="Z2592" t="s">
        <v>827</v>
      </c>
      <c r="AA2592" t="s">
        <v>83</v>
      </c>
      <c r="AB2592" t="s">
        <v>191</v>
      </c>
      <c r="AC2592" t="s">
        <v>313</v>
      </c>
      <c r="AD2592" t="s">
        <v>184</v>
      </c>
    </row>
    <row r="2593" spans="1:30">
      <c r="A2593" t="s">
        <v>11321</v>
      </c>
      <c r="B2593" t="s">
        <v>11321</v>
      </c>
      <c r="C2593" s="3">
        <v>2.246804</v>
      </c>
      <c r="D2593" s="3">
        <v>94</v>
      </c>
      <c r="E2593" s="3">
        <v>7.312495</v>
      </c>
      <c r="F2593" s="3">
        <v>270</v>
      </c>
      <c r="G2593" s="3">
        <v>1.769396</v>
      </c>
      <c r="H2593" s="3">
        <v>79</v>
      </c>
      <c r="I2593" s="3">
        <v>0.285976</v>
      </c>
      <c r="J2593" s="3">
        <v>13</v>
      </c>
      <c r="K2593" s="3">
        <v>0.187559</v>
      </c>
      <c r="L2593" s="3">
        <v>10</v>
      </c>
      <c r="M2593" s="3">
        <v>0.442899</v>
      </c>
      <c r="N2593">
        <v>20</v>
      </c>
      <c r="O2593" s="16">
        <v>3.45832465396962e-6</v>
      </c>
      <c r="P2593">
        <v>-4.11296821700404</v>
      </c>
      <c r="Q2593" t="s">
        <v>131</v>
      </c>
      <c r="R2593" t="s">
        <v>136</v>
      </c>
      <c r="S2593" t="s">
        <v>136</v>
      </c>
      <c r="T2593" t="s">
        <v>1978</v>
      </c>
      <c r="U2593" t="s">
        <v>11322</v>
      </c>
      <c r="V2593" t="s">
        <v>351</v>
      </c>
      <c r="W2593" t="s">
        <v>136</v>
      </c>
      <c r="X2593" t="s">
        <v>136</v>
      </c>
      <c r="Y2593" t="s">
        <v>1980</v>
      </c>
      <c r="Z2593" t="s">
        <v>11323</v>
      </c>
      <c r="AA2593" t="s">
        <v>164</v>
      </c>
      <c r="AB2593" t="s">
        <v>165</v>
      </c>
      <c r="AC2593" t="s">
        <v>11324</v>
      </c>
      <c r="AD2593" t="s">
        <v>1983</v>
      </c>
    </row>
    <row r="2594" spans="1:30">
      <c r="A2594" t="s">
        <v>11325</v>
      </c>
      <c r="B2594" t="s">
        <v>11325</v>
      </c>
      <c r="C2594" s="3">
        <v>4.243834</v>
      </c>
      <c r="D2594" s="3">
        <v>371</v>
      </c>
      <c r="E2594" s="3">
        <v>1.118904</v>
      </c>
      <c r="F2594" s="3">
        <v>87</v>
      </c>
      <c r="G2594" s="3">
        <v>3.475902</v>
      </c>
      <c r="H2594" s="3">
        <v>326</v>
      </c>
      <c r="I2594" s="3">
        <v>27.35218</v>
      </c>
      <c r="J2594" s="3">
        <v>2588</v>
      </c>
      <c r="K2594" s="3">
        <v>24.185379</v>
      </c>
      <c r="L2594" s="3">
        <v>2443</v>
      </c>
      <c r="M2594" s="3">
        <v>22.633623</v>
      </c>
      <c r="N2594">
        <v>2061</v>
      </c>
      <c r="O2594" s="16">
        <v>2.21697069745543e-9</v>
      </c>
      <c r="P2594">
        <v>2.4855267267836</v>
      </c>
      <c r="Q2594" t="s">
        <v>157</v>
      </c>
      <c r="R2594" t="s">
        <v>190</v>
      </c>
      <c r="S2594" t="s">
        <v>191</v>
      </c>
      <c r="T2594" t="s">
        <v>7921</v>
      </c>
      <c r="U2594" t="s">
        <v>11326</v>
      </c>
      <c r="V2594" t="s">
        <v>11216</v>
      </c>
      <c r="W2594" t="s">
        <v>170</v>
      </c>
      <c r="X2594" t="s">
        <v>171</v>
      </c>
      <c r="Y2594" t="s">
        <v>3017</v>
      </c>
      <c r="Z2594" t="s">
        <v>11327</v>
      </c>
      <c r="AA2594" t="s">
        <v>164</v>
      </c>
      <c r="AB2594" t="s">
        <v>165</v>
      </c>
      <c r="AC2594" t="s">
        <v>11328</v>
      </c>
      <c r="AD2594" t="s">
        <v>195</v>
      </c>
    </row>
    <row r="2595" spans="1:30">
      <c r="A2595" t="s">
        <v>11329</v>
      </c>
      <c r="B2595" t="s">
        <v>11329</v>
      </c>
      <c r="C2595" s="3">
        <v>5.106112</v>
      </c>
      <c r="D2595" s="3">
        <v>223</v>
      </c>
      <c r="E2595" s="3">
        <v>28.807812</v>
      </c>
      <c r="F2595" s="3">
        <v>1112</v>
      </c>
      <c r="G2595" s="3">
        <v>3.023922</v>
      </c>
      <c r="H2595" s="3">
        <v>142</v>
      </c>
      <c r="I2595" s="3">
        <v>0.200845</v>
      </c>
      <c r="J2595" s="3">
        <v>10</v>
      </c>
      <c r="K2595" s="3">
        <v>1.06268</v>
      </c>
      <c r="L2595" s="3">
        <v>54</v>
      </c>
      <c r="M2595" s="3">
        <v>0.984344</v>
      </c>
      <c r="N2595">
        <v>45</v>
      </c>
      <c r="O2595" s="16">
        <v>1.87186476911967e-5</v>
      </c>
      <c r="P2595">
        <v>-4.40457493325752</v>
      </c>
      <c r="Q2595" t="s">
        <v>131</v>
      </c>
      <c r="R2595" t="s">
        <v>3243</v>
      </c>
      <c r="S2595" t="s">
        <v>3244</v>
      </c>
      <c r="T2595" t="s">
        <v>11330</v>
      </c>
      <c r="U2595" t="s">
        <v>11331</v>
      </c>
      <c r="V2595" t="s">
        <v>136</v>
      </c>
      <c r="W2595" t="s">
        <v>170</v>
      </c>
      <c r="X2595" t="s">
        <v>171</v>
      </c>
      <c r="Y2595" t="s">
        <v>4607</v>
      </c>
      <c r="Z2595" t="s">
        <v>9572</v>
      </c>
      <c r="AA2595" t="s">
        <v>174</v>
      </c>
      <c r="AB2595" t="s">
        <v>171</v>
      </c>
      <c r="AC2595" t="s">
        <v>11332</v>
      </c>
      <c r="AD2595" t="s">
        <v>11333</v>
      </c>
    </row>
    <row r="2596" spans="1:30">
      <c r="A2596" t="s">
        <v>11334</v>
      </c>
      <c r="B2596" t="s">
        <v>11334</v>
      </c>
      <c r="C2596" s="3">
        <v>0.750439</v>
      </c>
      <c r="D2596" s="3">
        <v>56</v>
      </c>
      <c r="E2596" s="3">
        <v>0.255592</v>
      </c>
      <c r="F2596" s="3">
        <v>17</v>
      </c>
      <c r="G2596" s="3">
        <v>1.29686</v>
      </c>
      <c r="H2596" s="3">
        <v>103</v>
      </c>
      <c r="I2596" s="3">
        <v>8.231501</v>
      </c>
      <c r="J2596" s="3">
        <v>657</v>
      </c>
      <c r="K2596" s="3">
        <v>20.100878</v>
      </c>
      <c r="L2596" s="3">
        <v>1711</v>
      </c>
      <c r="M2596" s="3">
        <v>2.569627</v>
      </c>
      <c r="N2596">
        <v>198</v>
      </c>
      <c r="O2596">
        <v>0.000309940256240946</v>
      </c>
      <c r="P2596">
        <v>2.96241606188405</v>
      </c>
      <c r="Q2596" t="s">
        <v>157</v>
      </c>
      <c r="R2596" t="s">
        <v>186</v>
      </c>
      <c r="S2596" t="s">
        <v>187</v>
      </c>
      <c r="T2596" t="s">
        <v>136</v>
      </c>
      <c r="U2596" t="s">
        <v>11335</v>
      </c>
      <c r="V2596" t="s">
        <v>136</v>
      </c>
      <c r="W2596" t="s">
        <v>136</v>
      </c>
      <c r="X2596" t="s">
        <v>136</v>
      </c>
      <c r="Y2596" t="s">
        <v>1504</v>
      </c>
      <c r="Z2596" t="s">
        <v>11336</v>
      </c>
      <c r="AA2596" t="s">
        <v>164</v>
      </c>
      <c r="AB2596" t="s">
        <v>165</v>
      </c>
      <c r="AC2596" t="s">
        <v>11337</v>
      </c>
      <c r="AD2596" t="s">
        <v>136</v>
      </c>
    </row>
    <row r="2597" spans="1:30">
      <c r="A2597" t="s">
        <v>11338</v>
      </c>
      <c r="B2597" t="s">
        <v>11338</v>
      </c>
      <c r="C2597" s="3">
        <v>3.192188</v>
      </c>
      <c r="D2597" s="3">
        <v>291</v>
      </c>
      <c r="E2597" s="3">
        <v>0.503249</v>
      </c>
      <c r="F2597" s="3">
        <v>41</v>
      </c>
      <c r="G2597" s="3">
        <v>3.431734</v>
      </c>
      <c r="H2597" s="3">
        <v>335</v>
      </c>
      <c r="I2597" s="3">
        <v>33.395767</v>
      </c>
      <c r="J2597" s="3">
        <v>3293</v>
      </c>
      <c r="K2597" s="3">
        <v>69.906273</v>
      </c>
      <c r="L2597" s="3">
        <v>7361</v>
      </c>
      <c r="M2597" s="3">
        <v>9.952998</v>
      </c>
      <c r="N2597">
        <v>945</v>
      </c>
      <c r="O2597" s="16">
        <v>5.22754251182484e-5</v>
      </c>
      <c r="P2597">
        <v>3.25767292987198</v>
      </c>
      <c r="Q2597" t="s">
        <v>157</v>
      </c>
      <c r="R2597" t="s">
        <v>241</v>
      </c>
      <c r="S2597" t="s">
        <v>242</v>
      </c>
      <c r="T2597" t="s">
        <v>6134</v>
      </c>
      <c r="U2597" t="s">
        <v>6135</v>
      </c>
      <c r="V2597" t="s">
        <v>329</v>
      </c>
      <c r="W2597" t="s">
        <v>241</v>
      </c>
      <c r="X2597" t="s">
        <v>242</v>
      </c>
      <c r="Y2597" t="s">
        <v>6136</v>
      </c>
      <c r="Z2597" t="s">
        <v>6137</v>
      </c>
      <c r="AA2597" t="s">
        <v>248</v>
      </c>
      <c r="AB2597" t="s">
        <v>242</v>
      </c>
      <c r="AC2597" t="s">
        <v>6138</v>
      </c>
      <c r="AD2597" t="s">
        <v>6139</v>
      </c>
    </row>
    <row r="2598" spans="1:30">
      <c r="A2598" t="s">
        <v>11339</v>
      </c>
      <c r="B2598" t="s">
        <v>11339</v>
      </c>
      <c r="C2598" s="3">
        <v>668.189941</v>
      </c>
      <c r="D2598" s="3">
        <v>15878</v>
      </c>
      <c r="E2598" s="3">
        <v>1697.739136</v>
      </c>
      <c r="F2598" s="3">
        <v>35737</v>
      </c>
      <c r="G2598" s="3">
        <v>494.941193</v>
      </c>
      <c r="H2598" s="3">
        <v>12610</v>
      </c>
      <c r="I2598" s="3">
        <v>45.020035</v>
      </c>
      <c r="J2598" s="3">
        <v>1161</v>
      </c>
      <c r="K2598" s="3">
        <v>15.207979</v>
      </c>
      <c r="L2598" s="3">
        <v>419</v>
      </c>
      <c r="M2598" s="3">
        <v>63.65715</v>
      </c>
      <c r="N2598">
        <v>1580</v>
      </c>
      <c r="O2598" s="16">
        <v>4.40740374625779e-10</v>
      </c>
      <c r="P2598">
        <v>-5.03301671860348</v>
      </c>
      <c r="Q2598" t="s">
        <v>131</v>
      </c>
      <c r="R2598" t="s">
        <v>136</v>
      </c>
      <c r="S2598" t="s">
        <v>136</v>
      </c>
      <c r="T2598" t="s">
        <v>11340</v>
      </c>
      <c r="U2598" t="s">
        <v>11341</v>
      </c>
      <c r="V2598" t="s">
        <v>136</v>
      </c>
      <c r="W2598" t="s">
        <v>254</v>
      </c>
      <c r="X2598" t="s">
        <v>255</v>
      </c>
      <c r="Y2598" t="s">
        <v>6007</v>
      </c>
      <c r="Z2598" t="s">
        <v>6008</v>
      </c>
      <c r="AA2598" t="s">
        <v>164</v>
      </c>
      <c r="AB2598" t="s">
        <v>165</v>
      </c>
      <c r="AC2598" t="s">
        <v>11342</v>
      </c>
      <c r="AD2598" t="s">
        <v>10343</v>
      </c>
    </row>
    <row r="2599" spans="1:30">
      <c r="A2599" t="s">
        <v>11343</v>
      </c>
      <c r="B2599" t="s">
        <v>11343</v>
      </c>
      <c r="C2599" s="3">
        <v>34.009098</v>
      </c>
      <c r="D2599" s="3">
        <v>2523</v>
      </c>
      <c r="E2599" s="3">
        <v>150.005295</v>
      </c>
      <c r="F2599" s="3">
        <v>9858</v>
      </c>
      <c r="G2599" s="3">
        <v>56.436749</v>
      </c>
      <c r="H2599" s="3">
        <v>4489</v>
      </c>
      <c r="I2599" s="3">
        <v>5.314869</v>
      </c>
      <c r="J2599" s="3">
        <v>428</v>
      </c>
      <c r="K2599" s="3">
        <v>4.932992</v>
      </c>
      <c r="L2599" s="3">
        <v>424</v>
      </c>
      <c r="M2599" s="3">
        <v>9.356398</v>
      </c>
      <c r="N2599">
        <v>725</v>
      </c>
      <c r="O2599" s="16">
        <v>1.2045408166347e-7</v>
      </c>
      <c r="P2599">
        <v>-4.22594656798192</v>
      </c>
      <c r="Q2599" t="s">
        <v>131</v>
      </c>
      <c r="R2599" t="s">
        <v>136</v>
      </c>
      <c r="S2599" t="s">
        <v>136</v>
      </c>
      <c r="T2599" t="s">
        <v>136</v>
      </c>
      <c r="U2599" t="s">
        <v>11344</v>
      </c>
      <c r="V2599" t="s">
        <v>264</v>
      </c>
      <c r="W2599" t="s">
        <v>136</v>
      </c>
      <c r="X2599" t="s">
        <v>136</v>
      </c>
      <c r="Y2599" t="s">
        <v>3876</v>
      </c>
      <c r="Z2599" t="s">
        <v>7820</v>
      </c>
      <c r="AA2599" t="s">
        <v>164</v>
      </c>
      <c r="AB2599" t="s">
        <v>165</v>
      </c>
      <c r="AC2599" t="s">
        <v>10548</v>
      </c>
      <c r="AD2599" t="s">
        <v>136</v>
      </c>
    </row>
    <row r="2600" spans="1:30">
      <c r="A2600" t="s">
        <v>11345</v>
      </c>
      <c r="B2600" t="s">
        <v>11345</v>
      </c>
      <c r="C2600" s="3">
        <v>4.956301</v>
      </c>
      <c r="D2600" s="3">
        <v>202</v>
      </c>
      <c r="E2600" s="3">
        <v>0.320946</v>
      </c>
      <c r="F2600" s="3">
        <v>12</v>
      </c>
      <c r="G2600" s="3">
        <v>3.188345</v>
      </c>
      <c r="H2600" s="3">
        <v>140</v>
      </c>
      <c r="I2600" s="3">
        <v>16.590193</v>
      </c>
      <c r="J2600" s="3">
        <v>733</v>
      </c>
      <c r="K2600" s="3">
        <v>23.692858</v>
      </c>
      <c r="L2600" s="3">
        <v>1118</v>
      </c>
      <c r="M2600" s="3">
        <v>13.368997</v>
      </c>
      <c r="N2600">
        <v>569</v>
      </c>
      <c r="O2600">
        <v>0.00658826353991295</v>
      </c>
      <c r="P2600">
        <v>2.09575792132263</v>
      </c>
      <c r="Q2600" t="s">
        <v>157</v>
      </c>
      <c r="R2600" t="s">
        <v>3996</v>
      </c>
      <c r="S2600" t="s">
        <v>3997</v>
      </c>
      <c r="T2600" t="s">
        <v>3998</v>
      </c>
      <c r="U2600" t="s">
        <v>11346</v>
      </c>
      <c r="V2600" t="s">
        <v>1195</v>
      </c>
      <c r="W2600" t="s">
        <v>412</v>
      </c>
      <c r="X2600" t="s">
        <v>413</v>
      </c>
      <c r="Y2600" t="s">
        <v>4000</v>
      </c>
      <c r="Z2600" t="s">
        <v>11347</v>
      </c>
      <c r="AA2600" t="s">
        <v>419</v>
      </c>
      <c r="AB2600" t="s">
        <v>413</v>
      </c>
      <c r="AC2600" t="s">
        <v>11348</v>
      </c>
      <c r="AD2600" t="s">
        <v>4003</v>
      </c>
    </row>
    <row r="2601" spans="1:30">
      <c r="A2601" t="s">
        <v>11349</v>
      </c>
      <c r="B2601" t="s">
        <v>11349</v>
      </c>
      <c r="C2601" s="3">
        <v>10.71629</v>
      </c>
      <c r="D2601" s="3">
        <v>615</v>
      </c>
      <c r="E2601" s="3">
        <v>9.292171</v>
      </c>
      <c r="F2601" s="3">
        <v>472</v>
      </c>
      <c r="G2601" s="3">
        <v>8.358371</v>
      </c>
      <c r="H2601" s="3">
        <v>514</v>
      </c>
      <c r="I2601" s="3">
        <v>4.465156</v>
      </c>
      <c r="J2601" s="3">
        <v>278</v>
      </c>
      <c r="K2601" s="3">
        <v>1.433685</v>
      </c>
      <c r="L2601" s="3">
        <v>96</v>
      </c>
      <c r="M2601" s="3">
        <v>3.675894</v>
      </c>
      <c r="N2601">
        <v>221</v>
      </c>
      <c r="O2601">
        <v>0.000175406134502656</v>
      </c>
      <c r="P2601">
        <v>-2.20667802473253</v>
      </c>
      <c r="Q2601" t="s">
        <v>131</v>
      </c>
      <c r="R2601" t="s">
        <v>241</v>
      </c>
      <c r="S2601" t="s">
        <v>242</v>
      </c>
      <c r="T2601" t="s">
        <v>136</v>
      </c>
      <c r="U2601" t="s">
        <v>11350</v>
      </c>
      <c r="V2601" t="s">
        <v>590</v>
      </c>
      <c r="W2601" t="s">
        <v>241</v>
      </c>
      <c r="X2601" t="s">
        <v>242</v>
      </c>
      <c r="Y2601" t="s">
        <v>649</v>
      </c>
      <c r="Z2601" t="s">
        <v>136</v>
      </c>
      <c r="AA2601" t="s">
        <v>248</v>
      </c>
      <c r="AB2601" t="s">
        <v>242</v>
      </c>
      <c r="AC2601" t="s">
        <v>11351</v>
      </c>
      <c r="AD2601" t="s">
        <v>136</v>
      </c>
    </row>
    <row r="2602" spans="1:30">
      <c r="A2602" t="s">
        <v>11352</v>
      </c>
      <c r="B2602" t="s">
        <v>11352</v>
      </c>
      <c r="C2602" s="3">
        <v>0.502956</v>
      </c>
      <c r="D2602" s="3">
        <v>38</v>
      </c>
      <c r="E2602" s="3">
        <v>0.038609</v>
      </c>
      <c r="F2602" s="3">
        <v>3</v>
      </c>
      <c r="G2602" s="3">
        <v>0.399939</v>
      </c>
      <c r="H2602" s="3">
        <v>32</v>
      </c>
      <c r="I2602" s="3">
        <v>3.158951</v>
      </c>
      <c r="J2602" s="3">
        <v>255</v>
      </c>
      <c r="K2602" s="3">
        <v>3.412275</v>
      </c>
      <c r="L2602" s="3">
        <v>294</v>
      </c>
      <c r="M2602" s="3">
        <v>1.506149</v>
      </c>
      <c r="N2602">
        <v>117</v>
      </c>
      <c r="O2602">
        <v>0.00129250805446853</v>
      </c>
      <c r="P2602">
        <v>2.43580254598162</v>
      </c>
      <c r="Q2602" t="s">
        <v>157</v>
      </c>
      <c r="R2602" t="s">
        <v>4536</v>
      </c>
      <c r="S2602" t="s">
        <v>4537</v>
      </c>
      <c r="T2602" t="s">
        <v>11353</v>
      </c>
      <c r="U2602" t="s">
        <v>11354</v>
      </c>
      <c r="V2602" t="s">
        <v>136</v>
      </c>
      <c r="W2602" t="s">
        <v>3284</v>
      </c>
      <c r="X2602" t="s">
        <v>3285</v>
      </c>
      <c r="Y2602" t="s">
        <v>4540</v>
      </c>
      <c r="Z2602" t="s">
        <v>11355</v>
      </c>
      <c r="AA2602" t="s">
        <v>43</v>
      </c>
      <c r="AB2602" t="s">
        <v>538</v>
      </c>
      <c r="AC2602" t="s">
        <v>313</v>
      </c>
      <c r="AD2602" t="s">
        <v>11356</v>
      </c>
    </row>
    <row r="2603" spans="1:30">
      <c r="A2603" t="s">
        <v>11357</v>
      </c>
      <c r="B2603" t="s">
        <v>11357</v>
      </c>
      <c r="C2603" s="3">
        <v>0.169532</v>
      </c>
      <c r="D2603" s="3">
        <v>6</v>
      </c>
      <c r="E2603" s="3">
        <v>0.032571</v>
      </c>
      <c r="F2603" s="3">
        <v>2</v>
      </c>
      <c r="G2603" s="3">
        <v>0.5669</v>
      </c>
      <c r="H2603" s="3">
        <v>22</v>
      </c>
      <c r="I2603" s="3">
        <v>6.135707</v>
      </c>
      <c r="J2603" s="3">
        <v>232</v>
      </c>
      <c r="K2603" s="3">
        <v>9.461023</v>
      </c>
      <c r="L2603" s="3">
        <v>382</v>
      </c>
      <c r="M2603" s="3">
        <v>2.114638</v>
      </c>
      <c r="N2603">
        <v>77</v>
      </c>
      <c r="O2603" s="16">
        <v>5.21205568021529e-5</v>
      </c>
      <c r="P2603">
        <v>3.5297032935899</v>
      </c>
      <c r="Q2603" t="s">
        <v>157</v>
      </c>
      <c r="R2603" t="s">
        <v>136</v>
      </c>
      <c r="S2603" t="s">
        <v>136</v>
      </c>
      <c r="T2603" t="s">
        <v>430</v>
      </c>
      <c r="U2603" t="s">
        <v>11358</v>
      </c>
      <c r="V2603" t="s">
        <v>136</v>
      </c>
      <c r="W2603" t="s">
        <v>136</v>
      </c>
      <c r="X2603" t="s">
        <v>136</v>
      </c>
      <c r="Y2603" t="s">
        <v>433</v>
      </c>
      <c r="Z2603" t="s">
        <v>7203</v>
      </c>
      <c r="AA2603" t="s">
        <v>164</v>
      </c>
      <c r="AB2603" t="s">
        <v>165</v>
      </c>
      <c r="AC2603" t="s">
        <v>11359</v>
      </c>
      <c r="AD2603" t="s">
        <v>309</v>
      </c>
    </row>
    <row r="2604" spans="1:30">
      <c r="A2604" t="s">
        <v>11360</v>
      </c>
      <c r="B2604" t="s">
        <v>11360</v>
      </c>
      <c r="C2604" s="3">
        <v>2.045405</v>
      </c>
      <c r="D2604" s="3">
        <v>45</v>
      </c>
      <c r="E2604" s="3">
        <v>3.874729</v>
      </c>
      <c r="F2604" s="3">
        <v>75</v>
      </c>
      <c r="G2604" s="3">
        <v>1.171821</v>
      </c>
      <c r="H2604" s="3">
        <v>28</v>
      </c>
      <c r="I2604" s="3">
        <v>0.082847</v>
      </c>
      <c r="J2604" s="3">
        <v>2</v>
      </c>
      <c r="K2604" s="3">
        <v>0</v>
      </c>
      <c r="L2604" s="3">
        <v>0</v>
      </c>
      <c r="M2604" s="3">
        <v>0</v>
      </c>
      <c r="N2604">
        <v>0</v>
      </c>
      <c r="O2604" s="16">
        <v>1.6506921747608e-7</v>
      </c>
      <c r="P2604">
        <v>-5.89799830417303</v>
      </c>
      <c r="Q2604" t="s">
        <v>131</v>
      </c>
      <c r="R2604" t="s">
        <v>170</v>
      </c>
      <c r="S2604" t="s">
        <v>171</v>
      </c>
      <c r="T2604" t="s">
        <v>11361</v>
      </c>
      <c r="U2604" t="s">
        <v>11362</v>
      </c>
      <c r="V2604" t="s">
        <v>1246</v>
      </c>
      <c r="W2604" t="s">
        <v>170</v>
      </c>
      <c r="X2604" t="s">
        <v>171</v>
      </c>
      <c r="Y2604" t="s">
        <v>1622</v>
      </c>
      <c r="Z2604" t="s">
        <v>11363</v>
      </c>
      <c r="AA2604" t="s">
        <v>174</v>
      </c>
      <c r="AB2604" t="s">
        <v>171</v>
      </c>
      <c r="AC2604" t="s">
        <v>11364</v>
      </c>
      <c r="AD2604" t="s">
        <v>11365</v>
      </c>
    </row>
    <row r="2605" spans="1:30">
      <c r="A2605" t="s">
        <v>11366</v>
      </c>
      <c r="B2605" t="s">
        <v>11366</v>
      </c>
      <c r="C2605" s="3">
        <v>0.362149</v>
      </c>
      <c r="D2605" s="3">
        <v>26</v>
      </c>
      <c r="E2605" s="3">
        <v>0.379441</v>
      </c>
      <c r="F2605" s="3">
        <v>24</v>
      </c>
      <c r="G2605" s="3">
        <v>0.248751</v>
      </c>
      <c r="H2605" s="3">
        <v>19</v>
      </c>
      <c r="I2605" s="3">
        <v>4.971517</v>
      </c>
      <c r="J2605" s="3">
        <v>380</v>
      </c>
      <c r="K2605" s="3">
        <v>2.49889</v>
      </c>
      <c r="L2605" s="3">
        <v>204</v>
      </c>
      <c r="M2605" s="3">
        <v>2.850364</v>
      </c>
      <c r="N2605">
        <v>210</v>
      </c>
      <c r="O2605" s="16">
        <v>3.35990104420718e-5</v>
      </c>
      <c r="P2605">
        <v>2.51079330780607</v>
      </c>
      <c r="Q2605" t="s">
        <v>157</v>
      </c>
      <c r="R2605" t="s">
        <v>136</v>
      </c>
      <c r="S2605" t="s">
        <v>136</v>
      </c>
      <c r="T2605" t="s">
        <v>11367</v>
      </c>
      <c r="U2605" t="s">
        <v>136</v>
      </c>
      <c r="V2605" t="s">
        <v>136</v>
      </c>
      <c r="W2605" t="s">
        <v>254</v>
      </c>
      <c r="X2605" t="s">
        <v>255</v>
      </c>
      <c r="Y2605" t="s">
        <v>352</v>
      </c>
      <c r="Z2605" t="s">
        <v>136</v>
      </c>
      <c r="AA2605" t="s">
        <v>164</v>
      </c>
      <c r="AB2605" t="s">
        <v>165</v>
      </c>
      <c r="AC2605" t="s">
        <v>11368</v>
      </c>
      <c r="AD2605" t="s">
        <v>11369</v>
      </c>
    </row>
    <row r="2606" spans="1:30">
      <c r="A2606" t="s">
        <v>11370</v>
      </c>
      <c r="B2606" t="s">
        <v>11370</v>
      </c>
      <c r="C2606" s="3">
        <v>12.749228</v>
      </c>
      <c r="D2606" s="3">
        <v>585</v>
      </c>
      <c r="E2606" s="3">
        <v>17.983768</v>
      </c>
      <c r="F2606" s="3">
        <v>730</v>
      </c>
      <c r="G2606" s="3">
        <v>7.331997</v>
      </c>
      <c r="H2606" s="3">
        <v>361</v>
      </c>
      <c r="I2606" s="3">
        <v>1.766142</v>
      </c>
      <c r="J2606" s="3">
        <v>88</v>
      </c>
      <c r="K2606" s="3">
        <v>2.437011</v>
      </c>
      <c r="L2606" s="3">
        <v>130</v>
      </c>
      <c r="M2606" s="3">
        <v>2.153381</v>
      </c>
      <c r="N2606">
        <v>104</v>
      </c>
      <c r="O2606" s="16">
        <v>5.60987505668857e-7</v>
      </c>
      <c r="P2606">
        <v>-3.23868727744855</v>
      </c>
      <c r="Q2606" t="s">
        <v>131</v>
      </c>
      <c r="R2606" t="s">
        <v>136</v>
      </c>
      <c r="S2606" t="s">
        <v>136</v>
      </c>
      <c r="T2606" t="s">
        <v>136</v>
      </c>
      <c r="U2606" t="s">
        <v>11371</v>
      </c>
      <c r="V2606" t="s">
        <v>662</v>
      </c>
      <c r="W2606" t="s">
        <v>136</v>
      </c>
      <c r="X2606" t="s">
        <v>136</v>
      </c>
      <c r="Y2606" t="s">
        <v>11372</v>
      </c>
      <c r="Z2606" t="s">
        <v>11373</v>
      </c>
      <c r="AA2606" t="s">
        <v>164</v>
      </c>
      <c r="AB2606" t="s">
        <v>165</v>
      </c>
      <c r="AC2606" t="s">
        <v>11374</v>
      </c>
      <c r="AD2606" t="s">
        <v>136</v>
      </c>
    </row>
    <row r="2607" spans="1:30">
      <c r="A2607" t="s">
        <v>11375</v>
      </c>
      <c r="B2607" t="s">
        <v>11375</v>
      </c>
      <c r="C2607" s="3">
        <v>2.031254</v>
      </c>
      <c r="D2607" s="3">
        <v>96</v>
      </c>
      <c r="E2607" s="3">
        <v>2.096787</v>
      </c>
      <c r="F2607" s="3">
        <v>88</v>
      </c>
      <c r="G2607" s="3">
        <v>2.168763</v>
      </c>
      <c r="H2607" s="3">
        <v>110</v>
      </c>
      <c r="I2607" s="3">
        <v>0.136878</v>
      </c>
      <c r="J2607" s="3">
        <v>7</v>
      </c>
      <c r="K2607" s="3">
        <v>0.225237</v>
      </c>
      <c r="L2607" s="3">
        <v>13</v>
      </c>
      <c r="M2607" s="3">
        <v>0.904202</v>
      </c>
      <c r="N2607">
        <v>45</v>
      </c>
      <c r="O2607">
        <v>0.00158084487826953</v>
      </c>
      <c r="P2607">
        <v>-2.7297407603233</v>
      </c>
      <c r="Q2607" t="s">
        <v>131</v>
      </c>
      <c r="R2607" t="s">
        <v>136</v>
      </c>
      <c r="S2607" t="s">
        <v>136</v>
      </c>
      <c r="T2607" t="s">
        <v>1109</v>
      </c>
      <c r="U2607" t="s">
        <v>11376</v>
      </c>
      <c r="V2607" t="s">
        <v>11026</v>
      </c>
      <c r="W2607" t="s">
        <v>136</v>
      </c>
      <c r="X2607" t="s">
        <v>136</v>
      </c>
      <c r="Y2607" t="s">
        <v>1111</v>
      </c>
      <c r="Z2607" t="s">
        <v>11377</v>
      </c>
      <c r="AA2607" t="s">
        <v>164</v>
      </c>
      <c r="AB2607" t="s">
        <v>165</v>
      </c>
      <c r="AC2607" t="s">
        <v>11378</v>
      </c>
      <c r="AD2607" t="s">
        <v>144</v>
      </c>
    </row>
    <row r="2608" spans="1:30">
      <c r="A2608" t="s">
        <v>11379</v>
      </c>
      <c r="B2608" t="s">
        <v>11379</v>
      </c>
      <c r="C2608" s="3">
        <v>0.74064</v>
      </c>
      <c r="D2608" s="3">
        <v>53</v>
      </c>
      <c r="E2608" s="3">
        <v>1.371475</v>
      </c>
      <c r="F2608" s="3">
        <v>86</v>
      </c>
      <c r="G2608" s="3">
        <v>1.177273</v>
      </c>
      <c r="H2608" s="3">
        <v>89</v>
      </c>
      <c r="I2608" s="3">
        <v>0.395367</v>
      </c>
      <c r="J2608" s="3">
        <v>31</v>
      </c>
      <c r="K2608" s="3">
        <v>0.219028</v>
      </c>
      <c r="L2608" s="3">
        <v>18</v>
      </c>
      <c r="M2608" s="3">
        <v>0.546435</v>
      </c>
      <c r="N2608">
        <v>41</v>
      </c>
      <c r="O2608">
        <v>0.00464008424107268</v>
      </c>
      <c r="P2608">
        <v>-2.13679890704706</v>
      </c>
      <c r="Q2608" t="s">
        <v>131</v>
      </c>
      <c r="R2608" t="s">
        <v>136</v>
      </c>
      <c r="S2608" t="s">
        <v>136</v>
      </c>
      <c r="T2608" t="s">
        <v>349</v>
      </c>
      <c r="U2608" t="s">
        <v>11380</v>
      </c>
      <c r="V2608" t="s">
        <v>351</v>
      </c>
      <c r="W2608" t="s">
        <v>254</v>
      </c>
      <c r="X2608" t="s">
        <v>255</v>
      </c>
      <c r="Y2608" t="s">
        <v>352</v>
      </c>
      <c r="Z2608" t="s">
        <v>11381</v>
      </c>
      <c r="AA2608" t="s">
        <v>164</v>
      </c>
      <c r="AB2608" t="s">
        <v>165</v>
      </c>
      <c r="AC2608" t="s">
        <v>354</v>
      </c>
      <c r="AD2608" t="s">
        <v>184</v>
      </c>
    </row>
    <row r="2609" spans="1:30">
      <c r="A2609" t="s">
        <v>11382</v>
      </c>
      <c r="B2609" t="s">
        <v>11382</v>
      </c>
      <c r="C2609" s="3">
        <v>1.521945</v>
      </c>
      <c r="D2609" s="3">
        <v>83</v>
      </c>
      <c r="E2609" s="3">
        <v>0.319023</v>
      </c>
      <c r="F2609" s="3">
        <v>16</v>
      </c>
      <c r="G2609" s="3">
        <v>0.772018</v>
      </c>
      <c r="H2609" s="3">
        <v>45</v>
      </c>
      <c r="I2609" s="3">
        <v>10.442918</v>
      </c>
      <c r="J2609" s="3">
        <v>613</v>
      </c>
      <c r="K2609" s="3">
        <v>9.756587</v>
      </c>
      <c r="L2609" s="3">
        <v>612</v>
      </c>
      <c r="M2609" s="3">
        <v>3.265126</v>
      </c>
      <c r="N2609">
        <v>185</v>
      </c>
      <c r="O2609">
        <v>0.00017008886937295</v>
      </c>
      <c r="P2609">
        <v>2.48742698324375</v>
      </c>
      <c r="Q2609" t="s">
        <v>157</v>
      </c>
      <c r="R2609" t="s">
        <v>137</v>
      </c>
      <c r="S2609" t="s">
        <v>138</v>
      </c>
      <c r="T2609" t="s">
        <v>11383</v>
      </c>
      <c r="U2609" t="s">
        <v>11384</v>
      </c>
      <c r="V2609" t="s">
        <v>11385</v>
      </c>
      <c r="W2609" t="s">
        <v>137</v>
      </c>
      <c r="X2609" t="s">
        <v>138</v>
      </c>
      <c r="Y2609" t="s">
        <v>1311</v>
      </c>
      <c r="Z2609" t="s">
        <v>11386</v>
      </c>
      <c r="AA2609" t="s">
        <v>153</v>
      </c>
      <c r="AB2609" t="s">
        <v>138</v>
      </c>
      <c r="AC2609" t="s">
        <v>11387</v>
      </c>
      <c r="AD2609" t="s">
        <v>11388</v>
      </c>
    </row>
    <row r="2610" spans="1:30">
      <c r="A2610" t="s">
        <v>11389</v>
      </c>
      <c r="B2610" t="s">
        <v>11389</v>
      </c>
      <c r="C2610" s="3">
        <v>0.45547</v>
      </c>
      <c r="D2610" s="3">
        <v>30</v>
      </c>
      <c r="E2610" s="3">
        <v>0.187271</v>
      </c>
      <c r="F2610" s="3">
        <v>11</v>
      </c>
      <c r="G2610" s="3">
        <v>0.263975</v>
      </c>
      <c r="H2610" s="3">
        <v>19</v>
      </c>
      <c r="I2610" s="3">
        <v>1.625274</v>
      </c>
      <c r="J2610" s="3">
        <v>114</v>
      </c>
      <c r="K2610" s="3">
        <v>4.210544</v>
      </c>
      <c r="L2610" s="3">
        <v>313</v>
      </c>
      <c r="M2610" s="3">
        <v>1.41001</v>
      </c>
      <c r="N2610">
        <v>95</v>
      </c>
      <c r="O2610">
        <v>0.00177155675339964</v>
      </c>
      <c r="P2610">
        <v>2.24256337352173</v>
      </c>
      <c r="Q2610" t="s">
        <v>157</v>
      </c>
      <c r="R2610" t="s">
        <v>136</v>
      </c>
      <c r="S2610" t="s">
        <v>136</v>
      </c>
      <c r="T2610" t="s">
        <v>168</v>
      </c>
      <c r="U2610" t="s">
        <v>11390</v>
      </c>
      <c r="V2610" t="s">
        <v>136</v>
      </c>
      <c r="W2610" t="s">
        <v>136</v>
      </c>
      <c r="X2610" t="s">
        <v>136</v>
      </c>
      <c r="Y2610" t="s">
        <v>335</v>
      </c>
      <c r="Z2610" t="s">
        <v>136</v>
      </c>
      <c r="AA2610" t="s">
        <v>164</v>
      </c>
      <c r="AB2610" t="s">
        <v>165</v>
      </c>
      <c r="AC2610" t="s">
        <v>11391</v>
      </c>
      <c r="AD2610" t="s">
        <v>176</v>
      </c>
    </row>
    <row r="2611" spans="1:30">
      <c r="A2611" t="s">
        <v>11392</v>
      </c>
      <c r="B2611" t="s">
        <v>11392</v>
      </c>
      <c r="C2611" s="3">
        <v>108.908806</v>
      </c>
      <c r="D2611" s="3">
        <v>1227</v>
      </c>
      <c r="E2611" s="3">
        <v>149.461105</v>
      </c>
      <c r="F2611" s="3">
        <v>1491</v>
      </c>
      <c r="G2611" s="3">
        <v>216.284637</v>
      </c>
      <c r="H2611" s="3">
        <v>2612</v>
      </c>
      <c r="I2611" s="3">
        <v>31.277647</v>
      </c>
      <c r="J2611" s="3">
        <v>382</v>
      </c>
      <c r="K2611" s="3">
        <v>52.297066</v>
      </c>
      <c r="L2611" s="3">
        <v>683</v>
      </c>
      <c r="M2611" s="3">
        <v>49.171276</v>
      </c>
      <c r="N2611">
        <v>579</v>
      </c>
      <c r="O2611" s="16">
        <v>6.15237054354957e-6</v>
      </c>
      <c r="P2611">
        <v>-2.45636372688075</v>
      </c>
      <c r="Q2611" t="s">
        <v>131</v>
      </c>
      <c r="R2611" t="s">
        <v>136</v>
      </c>
      <c r="S2611" t="s">
        <v>136</v>
      </c>
      <c r="T2611" t="s">
        <v>11393</v>
      </c>
      <c r="U2611" t="s">
        <v>136</v>
      </c>
      <c r="V2611" t="s">
        <v>136</v>
      </c>
      <c r="W2611" t="s">
        <v>136</v>
      </c>
      <c r="X2611" t="s">
        <v>136</v>
      </c>
      <c r="Y2611" t="s">
        <v>11394</v>
      </c>
      <c r="Z2611" t="s">
        <v>11395</v>
      </c>
      <c r="AA2611" t="s">
        <v>164</v>
      </c>
      <c r="AB2611" t="s">
        <v>165</v>
      </c>
      <c r="AC2611" t="s">
        <v>11396</v>
      </c>
      <c r="AD2611" t="s">
        <v>2982</v>
      </c>
    </row>
    <row r="2612" spans="1:30">
      <c r="A2612" t="s">
        <v>11397</v>
      </c>
      <c r="B2612" t="s">
        <v>11397</v>
      </c>
      <c r="C2612" s="3">
        <v>0.48428</v>
      </c>
      <c r="D2612" s="3">
        <v>37</v>
      </c>
      <c r="E2612" s="3">
        <v>0.188725</v>
      </c>
      <c r="F2612" s="3">
        <v>13</v>
      </c>
      <c r="G2612" s="3">
        <v>0.451091</v>
      </c>
      <c r="H2612" s="3">
        <v>37</v>
      </c>
      <c r="I2612" s="3">
        <v>5.532967</v>
      </c>
      <c r="J2612" s="3">
        <v>448</v>
      </c>
      <c r="K2612" s="3">
        <v>4.074733</v>
      </c>
      <c r="L2612" s="3">
        <v>352</v>
      </c>
      <c r="M2612" s="3">
        <v>1.456864</v>
      </c>
      <c r="N2612">
        <v>114</v>
      </c>
      <c r="O2612" s="16">
        <v>8.81125797378189e-5</v>
      </c>
      <c r="P2612">
        <v>2.53364605957356</v>
      </c>
      <c r="Q2612" t="s">
        <v>157</v>
      </c>
      <c r="R2612" t="s">
        <v>316</v>
      </c>
      <c r="S2612" t="s">
        <v>317</v>
      </c>
      <c r="T2612" t="s">
        <v>11398</v>
      </c>
      <c r="U2612" t="s">
        <v>11399</v>
      </c>
      <c r="V2612" t="s">
        <v>11400</v>
      </c>
      <c r="W2612" t="s">
        <v>316</v>
      </c>
      <c r="X2612" t="s">
        <v>317</v>
      </c>
      <c r="Y2612" t="s">
        <v>11401</v>
      </c>
      <c r="Z2612" t="s">
        <v>11402</v>
      </c>
      <c r="AA2612" t="s">
        <v>3882</v>
      </c>
      <c r="AB2612" t="s">
        <v>317</v>
      </c>
      <c r="AC2612" t="s">
        <v>11403</v>
      </c>
      <c r="AD2612" t="s">
        <v>1155</v>
      </c>
    </row>
    <row r="2613" spans="1:30">
      <c r="A2613" t="s">
        <v>11404</v>
      </c>
      <c r="B2613" t="s">
        <v>11404</v>
      </c>
      <c r="C2613" s="3">
        <v>0.222741</v>
      </c>
      <c r="D2613" s="3">
        <v>9</v>
      </c>
      <c r="E2613" s="3">
        <v>0</v>
      </c>
      <c r="F2613" s="3">
        <v>0</v>
      </c>
      <c r="G2613" s="3">
        <v>0.506754</v>
      </c>
      <c r="H2613" s="3">
        <v>22</v>
      </c>
      <c r="I2613" s="3">
        <v>7.0771</v>
      </c>
      <c r="J2613" s="3">
        <v>300</v>
      </c>
      <c r="K2613" s="3">
        <v>5.173204</v>
      </c>
      <c r="L2613" s="3">
        <v>234</v>
      </c>
      <c r="M2613" s="3">
        <v>1.485926</v>
      </c>
      <c r="N2613">
        <v>61</v>
      </c>
      <c r="O2613">
        <v>0.00110271818377167</v>
      </c>
      <c r="P2613">
        <v>3.26144543846832</v>
      </c>
      <c r="Q2613" t="s">
        <v>157</v>
      </c>
      <c r="R2613" t="s">
        <v>241</v>
      </c>
      <c r="S2613" t="s">
        <v>242</v>
      </c>
      <c r="T2613" t="s">
        <v>4801</v>
      </c>
      <c r="U2613" t="s">
        <v>11405</v>
      </c>
      <c r="V2613" t="s">
        <v>329</v>
      </c>
      <c r="W2613" t="s">
        <v>136</v>
      </c>
      <c r="X2613" t="s">
        <v>136</v>
      </c>
      <c r="Y2613" t="s">
        <v>4803</v>
      </c>
      <c r="Z2613" t="s">
        <v>4804</v>
      </c>
      <c r="AA2613" t="s">
        <v>164</v>
      </c>
      <c r="AB2613" t="s">
        <v>165</v>
      </c>
      <c r="AC2613" t="s">
        <v>11406</v>
      </c>
      <c r="AD2613" t="s">
        <v>512</v>
      </c>
    </row>
    <row r="2614" spans="1:30">
      <c r="A2614" t="s">
        <v>11407</v>
      </c>
      <c r="B2614" t="s">
        <v>11407</v>
      </c>
      <c r="C2614" s="3">
        <v>55.989094</v>
      </c>
      <c r="D2614" s="3">
        <v>2675</v>
      </c>
      <c r="E2614" s="3">
        <v>134.863419</v>
      </c>
      <c r="F2614" s="3">
        <v>5708</v>
      </c>
      <c r="G2614" s="3">
        <v>64.202583</v>
      </c>
      <c r="H2614" s="3">
        <v>3289</v>
      </c>
      <c r="I2614" s="3">
        <v>9.833076</v>
      </c>
      <c r="J2614" s="3">
        <v>510</v>
      </c>
      <c r="K2614" s="3">
        <v>17.412584</v>
      </c>
      <c r="L2614" s="3">
        <v>964</v>
      </c>
      <c r="M2614" s="3">
        <v>41.442131</v>
      </c>
      <c r="N2614">
        <v>2068</v>
      </c>
      <c r="O2614">
        <v>0.00187593988708313</v>
      </c>
      <c r="P2614">
        <v>-2.54543555322824</v>
      </c>
      <c r="Q2614" t="s">
        <v>131</v>
      </c>
      <c r="R2614" t="s">
        <v>136</v>
      </c>
      <c r="S2614" t="s">
        <v>136</v>
      </c>
      <c r="T2614" t="s">
        <v>1859</v>
      </c>
      <c r="U2614" t="s">
        <v>136</v>
      </c>
      <c r="V2614" t="s">
        <v>136</v>
      </c>
      <c r="W2614" t="s">
        <v>136</v>
      </c>
      <c r="X2614" t="s">
        <v>136</v>
      </c>
      <c r="Y2614" t="s">
        <v>654</v>
      </c>
      <c r="Z2614" t="s">
        <v>3647</v>
      </c>
      <c r="AA2614" t="s">
        <v>164</v>
      </c>
      <c r="AB2614" t="s">
        <v>165</v>
      </c>
      <c r="AC2614" t="s">
        <v>11408</v>
      </c>
      <c r="AD2614" t="s">
        <v>1863</v>
      </c>
    </row>
    <row r="2615" spans="1:30">
      <c r="A2615" t="s">
        <v>11409</v>
      </c>
      <c r="B2615" t="s">
        <v>11409</v>
      </c>
      <c r="C2615" s="3">
        <v>0</v>
      </c>
      <c r="D2615" s="3">
        <v>0</v>
      </c>
      <c r="E2615" s="3">
        <v>0</v>
      </c>
      <c r="F2615" s="3">
        <v>0</v>
      </c>
      <c r="G2615" s="3">
        <v>0</v>
      </c>
      <c r="H2615" s="3">
        <v>0</v>
      </c>
      <c r="I2615" s="3">
        <v>0.948425</v>
      </c>
      <c r="J2615" s="3">
        <v>87</v>
      </c>
      <c r="K2615" s="3">
        <v>0.962763</v>
      </c>
      <c r="L2615" s="3">
        <v>95</v>
      </c>
      <c r="M2615" s="3">
        <v>0.94437</v>
      </c>
      <c r="N2615">
        <v>84</v>
      </c>
      <c r="O2615" s="16">
        <v>5.36449467698532e-8</v>
      </c>
      <c r="P2615">
        <v>6.57660721763234</v>
      </c>
      <c r="Q2615" t="s">
        <v>157</v>
      </c>
      <c r="R2615" t="s">
        <v>136</v>
      </c>
      <c r="S2615" t="s">
        <v>136</v>
      </c>
      <c r="T2615" t="s">
        <v>1316</v>
      </c>
      <c r="U2615" t="s">
        <v>11410</v>
      </c>
      <c r="V2615" t="s">
        <v>136</v>
      </c>
      <c r="W2615" t="s">
        <v>190</v>
      </c>
      <c r="X2615" t="s">
        <v>191</v>
      </c>
      <c r="Y2615" t="s">
        <v>1318</v>
      </c>
      <c r="Z2615" t="s">
        <v>1701</v>
      </c>
      <c r="AA2615" t="s">
        <v>164</v>
      </c>
      <c r="AB2615" t="s">
        <v>165</v>
      </c>
      <c r="AC2615" t="s">
        <v>11411</v>
      </c>
      <c r="AD2615" t="s">
        <v>281</v>
      </c>
    </row>
    <row r="2616" spans="1:30">
      <c r="A2616" t="s">
        <v>11412</v>
      </c>
      <c r="B2616" t="s">
        <v>11412</v>
      </c>
      <c r="C2616" s="3">
        <v>434.329681</v>
      </c>
      <c r="D2616" s="3">
        <v>25461</v>
      </c>
      <c r="E2616" s="3">
        <v>1264.995728</v>
      </c>
      <c r="F2616" s="3">
        <v>65687</v>
      </c>
      <c r="G2616" s="3">
        <v>431.204346</v>
      </c>
      <c r="H2616" s="3">
        <v>27102</v>
      </c>
      <c r="I2616" s="3">
        <v>114.682259</v>
      </c>
      <c r="J2616" s="3">
        <v>7292</v>
      </c>
      <c r="K2616" s="3">
        <v>73.600159</v>
      </c>
      <c r="L2616" s="3">
        <v>4997</v>
      </c>
      <c r="M2616" s="3">
        <v>294.091919</v>
      </c>
      <c r="N2616">
        <v>18001</v>
      </c>
      <c r="O2616">
        <v>0.000995618827267782</v>
      </c>
      <c r="P2616">
        <v>-2.81257385172115</v>
      </c>
      <c r="Q2616" t="s">
        <v>131</v>
      </c>
      <c r="R2616" t="s">
        <v>137</v>
      </c>
      <c r="S2616" t="s">
        <v>138</v>
      </c>
      <c r="T2616" t="s">
        <v>3084</v>
      </c>
      <c r="U2616" t="s">
        <v>11413</v>
      </c>
      <c r="V2616" t="s">
        <v>136</v>
      </c>
      <c r="W2616" t="s">
        <v>137</v>
      </c>
      <c r="X2616" t="s">
        <v>138</v>
      </c>
      <c r="Y2616" t="s">
        <v>1523</v>
      </c>
      <c r="Z2616" t="s">
        <v>11414</v>
      </c>
      <c r="AA2616" t="s">
        <v>153</v>
      </c>
      <c r="AB2616" t="s">
        <v>138</v>
      </c>
      <c r="AC2616" t="s">
        <v>11415</v>
      </c>
      <c r="AD2616" t="s">
        <v>3087</v>
      </c>
    </row>
    <row r="2617" spans="1:30">
      <c r="A2617" t="s">
        <v>11416</v>
      </c>
      <c r="B2617" t="s">
        <v>11416</v>
      </c>
      <c r="C2617" s="3">
        <v>13.534274</v>
      </c>
      <c r="D2617" s="3">
        <v>441</v>
      </c>
      <c r="E2617" s="3">
        <v>3.971279</v>
      </c>
      <c r="F2617" s="3">
        <v>115</v>
      </c>
      <c r="G2617" s="3">
        <v>9.546568</v>
      </c>
      <c r="H2617" s="3">
        <v>334</v>
      </c>
      <c r="I2617" s="3">
        <v>53.612434</v>
      </c>
      <c r="J2617" s="3">
        <v>1893</v>
      </c>
      <c r="K2617" s="3">
        <v>114.073677</v>
      </c>
      <c r="L2617" s="3">
        <v>4299</v>
      </c>
      <c r="M2617" s="3">
        <v>36.494385</v>
      </c>
      <c r="N2617">
        <v>1240</v>
      </c>
      <c r="O2617">
        <v>0.000123226365597808</v>
      </c>
      <c r="P2617">
        <v>2.29011003122476</v>
      </c>
      <c r="Q2617" t="s">
        <v>157</v>
      </c>
      <c r="R2617" t="s">
        <v>186</v>
      </c>
      <c r="S2617" t="s">
        <v>187</v>
      </c>
      <c r="T2617" t="s">
        <v>7678</v>
      </c>
      <c r="U2617" t="s">
        <v>11417</v>
      </c>
      <c r="V2617" t="s">
        <v>439</v>
      </c>
      <c r="W2617" t="s">
        <v>186</v>
      </c>
      <c r="X2617" t="s">
        <v>187</v>
      </c>
      <c r="Y2617" t="s">
        <v>11418</v>
      </c>
      <c r="Z2617" t="s">
        <v>11419</v>
      </c>
      <c r="AA2617" t="s">
        <v>209</v>
      </c>
      <c r="AB2617" t="s">
        <v>187</v>
      </c>
      <c r="AC2617" t="s">
        <v>11420</v>
      </c>
      <c r="AD2617" t="s">
        <v>1674</v>
      </c>
    </row>
    <row r="2618" spans="1:30">
      <c r="A2618" t="s">
        <v>11421</v>
      </c>
      <c r="B2618" t="s">
        <v>136</v>
      </c>
      <c r="C2618" s="3">
        <v>1.724577</v>
      </c>
      <c r="D2618" s="3">
        <v>74</v>
      </c>
      <c r="E2618" s="3">
        <v>1.677043</v>
      </c>
      <c r="F2618" s="3">
        <v>68</v>
      </c>
      <c r="G2618" s="3">
        <v>1.376162</v>
      </c>
      <c r="H2618" s="3">
        <v>67</v>
      </c>
      <c r="I2618" s="3">
        <v>38.604465</v>
      </c>
      <c r="J2618" s="3">
        <v>1901</v>
      </c>
      <c r="K2618" s="3">
        <v>28.598219</v>
      </c>
      <c r="L2618" s="3">
        <v>1504</v>
      </c>
      <c r="M2618" s="3">
        <v>25.790052</v>
      </c>
      <c r="N2618">
        <v>1223</v>
      </c>
      <c r="O2618" s="16">
        <v>1.73298372186304e-14</v>
      </c>
      <c r="P2618">
        <v>3.48337634217556</v>
      </c>
      <c r="Q2618" t="s">
        <v>157</v>
      </c>
      <c r="R2618" t="s">
        <v>136</v>
      </c>
      <c r="S2618" t="s">
        <v>136</v>
      </c>
      <c r="T2618" t="s">
        <v>568</v>
      </c>
      <c r="U2618" t="s">
        <v>11422</v>
      </c>
      <c r="V2618" t="s">
        <v>136</v>
      </c>
      <c r="W2618" t="s">
        <v>325</v>
      </c>
      <c r="X2618" t="s">
        <v>326</v>
      </c>
      <c r="Y2618" t="s">
        <v>570</v>
      </c>
      <c r="Z2618" t="s">
        <v>2455</v>
      </c>
      <c r="AA2618" t="s">
        <v>48</v>
      </c>
      <c r="AB2618" t="s">
        <v>326</v>
      </c>
      <c r="AC2618" t="s">
        <v>11423</v>
      </c>
      <c r="AD2618" t="s">
        <v>573</v>
      </c>
    </row>
    <row r="2619" spans="1:30">
      <c r="A2619" t="s">
        <v>11424</v>
      </c>
      <c r="B2619" t="s">
        <v>11424</v>
      </c>
      <c r="C2619" s="3">
        <v>21.008186</v>
      </c>
      <c r="D2619" s="3">
        <v>320</v>
      </c>
      <c r="E2619" s="3">
        <v>39.570168</v>
      </c>
      <c r="F2619" s="3">
        <v>534</v>
      </c>
      <c r="G2619" s="3">
        <v>18.291832</v>
      </c>
      <c r="H2619" s="3">
        <v>299</v>
      </c>
      <c r="I2619" s="3">
        <v>1.919205</v>
      </c>
      <c r="J2619" s="3">
        <v>32</v>
      </c>
      <c r="K2619" s="3">
        <v>1.206379</v>
      </c>
      <c r="L2619" s="3">
        <v>22</v>
      </c>
      <c r="M2619" s="3">
        <v>7.340269</v>
      </c>
      <c r="N2619">
        <v>117</v>
      </c>
      <c r="O2619" s="16">
        <v>7.98430291588512e-5</v>
      </c>
      <c r="P2619">
        <v>-3.41581315553764</v>
      </c>
      <c r="Q2619" t="s">
        <v>131</v>
      </c>
      <c r="R2619" t="s">
        <v>136</v>
      </c>
      <c r="S2619" t="s">
        <v>136</v>
      </c>
      <c r="T2619" t="s">
        <v>11393</v>
      </c>
      <c r="U2619" t="s">
        <v>136</v>
      </c>
      <c r="V2619" t="s">
        <v>136</v>
      </c>
      <c r="W2619" t="s">
        <v>136</v>
      </c>
      <c r="X2619" t="s">
        <v>136</v>
      </c>
      <c r="Y2619" t="s">
        <v>11394</v>
      </c>
      <c r="Z2619" t="s">
        <v>136</v>
      </c>
      <c r="AA2619" t="s">
        <v>164</v>
      </c>
      <c r="AB2619" t="s">
        <v>165</v>
      </c>
      <c r="AC2619" t="s">
        <v>11425</v>
      </c>
      <c r="AD2619" t="s">
        <v>2982</v>
      </c>
    </row>
    <row r="2620" spans="1:30">
      <c r="A2620" t="s">
        <v>11426</v>
      </c>
      <c r="B2620" t="s">
        <v>11426</v>
      </c>
      <c r="C2620" s="3">
        <v>0</v>
      </c>
      <c r="D2620" s="3">
        <v>0</v>
      </c>
      <c r="E2620" s="3">
        <v>0.045767</v>
      </c>
      <c r="F2620" s="3">
        <v>4</v>
      </c>
      <c r="G2620" s="3">
        <v>0</v>
      </c>
      <c r="H2620" s="3">
        <v>0</v>
      </c>
      <c r="I2620" s="3">
        <v>5.564926</v>
      </c>
      <c r="J2620" s="3">
        <v>572</v>
      </c>
      <c r="K2620" s="3">
        <v>3.311243</v>
      </c>
      <c r="L2620" s="3">
        <v>364</v>
      </c>
      <c r="M2620" s="3">
        <v>6.007524</v>
      </c>
      <c r="N2620">
        <v>595</v>
      </c>
      <c r="O2620" s="16">
        <v>8.56185895051056e-14</v>
      </c>
      <c r="P2620">
        <v>6.63553504635696</v>
      </c>
      <c r="Q2620" t="s">
        <v>157</v>
      </c>
      <c r="R2620" t="s">
        <v>136</v>
      </c>
      <c r="S2620" t="s">
        <v>136</v>
      </c>
      <c r="T2620" t="s">
        <v>136</v>
      </c>
      <c r="U2620" t="s">
        <v>11427</v>
      </c>
      <c r="V2620" t="s">
        <v>264</v>
      </c>
      <c r="W2620" t="s">
        <v>136</v>
      </c>
      <c r="X2620" t="s">
        <v>136</v>
      </c>
      <c r="Y2620" t="s">
        <v>1350</v>
      </c>
      <c r="Z2620" t="s">
        <v>136</v>
      </c>
      <c r="AA2620" t="s">
        <v>136</v>
      </c>
      <c r="AB2620" t="s">
        <v>136</v>
      </c>
      <c r="AC2620" t="s">
        <v>11428</v>
      </c>
      <c r="AD2620" t="s">
        <v>136</v>
      </c>
    </row>
    <row r="2621" spans="1:30">
      <c r="A2621" t="s">
        <v>11429</v>
      </c>
      <c r="B2621" t="s">
        <v>136</v>
      </c>
      <c r="C2621" s="3">
        <v>0.198357</v>
      </c>
      <c r="D2621" s="3">
        <v>8</v>
      </c>
      <c r="E2621" s="3">
        <v>0</v>
      </c>
      <c r="F2621" s="3">
        <v>0</v>
      </c>
      <c r="G2621" s="3">
        <v>0.315131</v>
      </c>
      <c r="H2621" s="3">
        <v>14</v>
      </c>
      <c r="I2621" s="3">
        <v>2.450403</v>
      </c>
      <c r="J2621" s="3">
        <v>106</v>
      </c>
      <c r="K2621" s="3">
        <v>4.021336</v>
      </c>
      <c r="L2621" s="3">
        <v>185</v>
      </c>
      <c r="M2621" s="3">
        <v>1.427231</v>
      </c>
      <c r="N2621">
        <v>60</v>
      </c>
      <c r="O2621">
        <v>0.000994649250358147</v>
      </c>
      <c r="P2621">
        <v>3.07828582157485</v>
      </c>
      <c r="Q2621" t="s">
        <v>157</v>
      </c>
      <c r="R2621" t="s">
        <v>136</v>
      </c>
      <c r="S2621" t="s">
        <v>136</v>
      </c>
      <c r="T2621" t="s">
        <v>11430</v>
      </c>
      <c r="U2621" t="s">
        <v>11431</v>
      </c>
      <c r="V2621" t="s">
        <v>1042</v>
      </c>
      <c r="W2621" t="s">
        <v>254</v>
      </c>
      <c r="X2621" t="s">
        <v>255</v>
      </c>
      <c r="Y2621" t="s">
        <v>3652</v>
      </c>
      <c r="Z2621" t="s">
        <v>11432</v>
      </c>
      <c r="AA2621" t="s">
        <v>164</v>
      </c>
      <c r="AB2621" t="s">
        <v>165</v>
      </c>
      <c r="AC2621" t="s">
        <v>11433</v>
      </c>
      <c r="AD2621" t="s">
        <v>11434</v>
      </c>
    </row>
    <row r="2622" spans="1:30">
      <c r="A2622" t="s">
        <v>11435</v>
      </c>
      <c r="B2622" t="s">
        <v>136</v>
      </c>
      <c r="C2622" s="3">
        <v>11.23359</v>
      </c>
      <c r="D2622" s="3">
        <v>309</v>
      </c>
      <c r="E2622" s="3">
        <v>14.652791</v>
      </c>
      <c r="F2622" s="3">
        <v>357</v>
      </c>
      <c r="G2622" s="3">
        <v>12.333262</v>
      </c>
      <c r="H2622" s="3">
        <v>364</v>
      </c>
      <c r="I2622" s="3">
        <v>6.962345</v>
      </c>
      <c r="J2622" s="3">
        <v>208</v>
      </c>
      <c r="K2622" s="3">
        <v>2.483773</v>
      </c>
      <c r="L2622" s="3">
        <v>79</v>
      </c>
      <c r="M2622" s="3">
        <v>5.727985</v>
      </c>
      <c r="N2622">
        <v>165</v>
      </c>
      <c r="O2622">
        <v>0.00130248814381878</v>
      </c>
      <c r="P2622">
        <v>-2.02495719180051</v>
      </c>
      <c r="Q2622" t="s">
        <v>131</v>
      </c>
      <c r="R2622" t="s">
        <v>594</v>
      </c>
      <c r="S2622" t="s">
        <v>165</v>
      </c>
      <c r="T2622" t="s">
        <v>136</v>
      </c>
      <c r="U2622" t="s">
        <v>136</v>
      </c>
      <c r="V2622" t="s">
        <v>136</v>
      </c>
      <c r="W2622" t="s">
        <v>136</v>
      </c>
      <c r="X2622" t="s">
        <v>136</v>
      </c>
      <c r="Y2622" t="s">
        <v>11436</v>
      </c>
      <c r="Z2622" t="s">
        <v>136</v>
      </c>
      <c r="AA2622" t="s">
        <v>164</v>
      </c>
      <c r="AB2622" t="s">
        <v>165</v>
      </c>
      <c r="AC2622" t="s">
        <v>11437</v>
      </c>
      <c r="AD2622" t="s">
        <v>136</v>
      </c>
    </row>
    <row r="2623" spans="1:30">
      <c r="A2623" t="s">
        <v>11438</v>
      </c>
      <c r="B2623" t="s">
        <v>11438</v>
      </c>
      <c r="C2623" s="3">
        <v>11.03699</v>
      </c>
      <c r="D2623" s="3">
        <v>466</v>
      </c>
      <c r="E2623" s="3">
        <v>32.840324</v>
      </c>
      <c r="F2623" s="3">
        <v>1228</v>
      </c>
      <c r="G2623" s="3">
        <v>5.791512</v>
      </c>
      <c r="H2623" s="3">
        <v>263</v>
      </c>
      <c r="I2623" s="3">
        <v>1.337349</v>
      </c>
      <c r="J2623" s="3">
        <v>62</v>
      </c>
      <c r="K2623" s="3">
        <v>1.760779</v>
      </c>
      <c r="L2623" s="3">
        <v>87</v>
      </c>
      <c r="M2623" s="3">
        <v>2.49327</v>
      </c>
      <c r="N2623">
        <v>110</v>
      </c>
      <c r="O2623" s="16">
        <v>1.10065751699273e-5</v>
      </c>
      <c r="P2623">
        <v>-3.76162710781948</v>
      </c>
      <c r="Q2623" t="s">
        <v>131</v>
      </c>
      <c r="R2623" t="s">
        <v>136</v>
      </c>
      <c r="S2623" t="s">
        <v>136</v>
      </c>
      <c r="T2623" t="s">
        <v>136</v>
      </c>
      <c r="U2623" t="s">
        <v>136</v>
      </c>
      <c r="V2623" t="s">
        <v>136</v>
      </c>
      <c r="W2623" t="s">
        <v>254</v>
      </c>
      <c r="X2623" t="s">
        <v>255</v>
      </c>
      <c r="Y2623" t="s">
        <v>11439</v>
      </c>
      <c r="Z2623" t="s">
        <v>136</v>
      </c>
      <c r="AA2623" t="s">
        <v>164</v>
      </c>
      <c r="AB2623" t="s">
        <v>165</v>
      </c>
      <c r="AC2623" t="s">
        <v>11440</v>
      </c>
      <c r="AD2623" t="s">
        <v>136</v>
      </c>
    </row>
    <row r="2624" spans="1:30">
      <c r="A2624" t="s">
        <v>11441</v>
      </c>
      <c r="B2624" t="s">
        <v>11441</v>
      </c>
      <c r="C2624" s="3">
        <v>0.042801</v>
      </c>
      <c r="D2624" s="3">
        <v>4</v>
      </c>
      <c r="E2624" s="3">
        <v>0</v>
      </c>
      <c r="F2624" s="3">
        <v>0</v>
      </c>
      <c r="G2624" s="3">
        <v>0.050027</v>
      </c>
      <c r="H2624" s="3">
        <v>4</v>
      </c>
      <c r="I2624" s="3">
        <v>2.694254</v>
      </c>
      <c r="J2624" s="3">
        <v>213</v>
      </c>
      <c r="K2624" s="3">
        <v>16.485294</v>
      </c>
      <c r="L2624" s="3">
        <v>1386</v>
      </c>
      <c r="M2624" s="3">
        <v>0.782373</v>
      </c>
      <c r="N2624">
        <v>60</v>
      </c>
      <c r="O2624" s="16">
        <v>3.0557348116908e-8</v>
      </c>
      <c r="P2624">
        <v>5.95070034634459</v>
      </c>
      <c r="Q2624" t="s">
        <v>157</v>
      </c>
      <c r="R2624" t="s">
        <v>136</v>
      </c>
      <c r="S2624" t="s">
        <v>136</v>
      </c>
      <c r="T2624" t="s">
        <v>3487</v>
      </c>
      <c r="U2624" t="s">
        <v>11442</v>
      </c>
      <c r="V2624" t="s">
        <v>136</v>
      </c>
      <c r="W2624" t="s">
        <v>136</v>
      </c>
      <c r="X2624" t="s">
        <v>136</v>
      </c>
      <c r="Y2624" t="s">
        <v>2314</v>
      </c>
      <c r="Z2624" t="s">
        <v>11443</v>
      </c>
      <c r="AA2624" t="s">
        <v>164</v>
      </c>
      <c r="AB2624" t="s">
        <v>165</v>
      </c>
      <c r="AC2624" t="s">
        <v>11444</v>
      </c>
      <c r="AD2624" t="s">
        <v>3491</v>
      </c>
    </row>
    <row r="2625" spans="1:30">
      <c r="A2625" t="s">
        <v>11445</v>
      </c>
      <c r="B2625" t="s">
        <v>136</v>
      </c>
      <c r="C2625" s="3">
        <v>6.288094</v>
      </c>
      <c r="D2625" s="3">
        <v>219</v>
      </c>
      <c r="E2625" s="3">
        <v>2.252261</v>
      </c>
      <c r="F2625" s="3">
        <v>73</v>
      </c>
      <c r="G2625" s="3">
        <v>19.111454</v>
      </c>
      <c r="H2625" s="3">
        <v>843</v>
      </c>
      <c r="I2625" s="3">
        <v>0.279185</v>
      </c>
      <c r="J2625" s="3">
        <v>12</v>
      </c>
      <c r="K2625" s="3">
        <v>0.35709</v>
      </c>
      <c r="L2625" s="3">
        <v>14</v>
      </c>
      <c r="M2625" s="3">
        <v>0.825927</v>
      </c>
      <c r="N2625">
        <v>35</v>
      </c>
      <c r="O2625" s="16">
        <v>1.66938801383164e-7</v>
      </c>
      <c r="P2625">
        <v>-4.3512316415403</v>
      </c>
      <c r="Q2625" t="s">
        <v>131</v>
      </c>
      <c r="R2625" t="s">
        <v>136</v>
      </c>
      <c r="S2625" t="s">
        <v>136</v>
      </c>
      <c r="T2625" t="s">
        <v>136</v>
      </c>
      <c r="U2625" t="s">
        <v>136</v>
      </c>
      <c r="V2625" t="s">
        <v>136</v>
      </c>
      <c r="W2625" t="s">
        <v>136</v>
      </c>
      <c r="X2625" t="s">
        <v>136</v>
      </c>
      <c r="Y2625" t="s">
        <v>136</v>
      </c>
      <c r="Z2625" t="s">
        <v>136</v>
      </c>
      <c r="AA2625" t="s">
        <v>136</v>
      </c>
      <c r="AB2625" t="s">
        <v>136</v>
      </c>
      <c r="AC2625" t="s">
        <v>136</v>
      </c>
      <c r="AD2625" t="s">
        <v>136</v>
      </c>
    </row>
    <row r="2626" spans="1:30">
      <c r="A2626" t="s">
        <v>11446</v>
      </c>
      <c r="B2626" t="s">
        <v>136</v>
      </c>
      <c r="C2626" s="3">
        <v>0</v>
      </c>
      <c r="D2626" s="3">
        <v>0</v>
      </c>
      <c r="E2626" s="3">
        <v>0</v>
      </c>
      <c r="F2626" s="3">
        <v>0</v>
      </c>
      <c r="G2626" s="3">
        <v>0</v>
      </c>
      <c r="H2626" s="3">
        <v>0</v>
      </c>
      <c r="I2626" s="3">
        <v>3.155704</v>
      </c>
      <c r="J2626" s="3">
        <v>48</v>
      </c>
      <c r="K2626" s="3">
        <v>2.69691499999999</v>
      </c>
      <c r="L2626" s="3">
        <v>49</v>
      </c>
      <c r="M2626" s="3">
        <v>2.583681</v>
      </c>
      <c r="N2626">
        <v>45</v>
      </c>
      <c r="O2626" s="16">
        <v>9.89804491664037e-6</v>
      </c>
      <c r="P2626">
        <v>5.72298403263764</v>
      </c>
      <c r="Q2626" t="s">
        <v>157</v>
      </c>
      <c r="R2626" t="s">
        <v>136</v>
      </c>
      <c r="S2626" t="s">
        <v>136</v>
      </c>
      <c r="T2626" t="s">
        <v>136</v>
      </c>
      <c r="U2626" t="s">
        <v>136</v>
      </c>
      <c r="V2626" t="s">
        <v>136</v>
      </c>
      <c r="W2626" t="s">
        <v>136</v>
      </c>
      <c r="X2626" t="s">
        <v>136</v>
      </c>
      <c r="Y2626" t="s">
        <v>136</v>
      </c>
      <c r="Z2626" t="s">
        <v>136</v>
      </c>
      <c r="AA2626" t="s">
        <v>136</v>
      </c>
      <c r="AB2626" t="s">
        <v>136</v>
      </c>
      <c r="AC2626" t="s">
        <v>136</v>
      </c>
      <c r="AD2626" t="s">
        <v>136</v>
      </c>
    </row>
    <row r="2627" spans="1:30">
      <c r="A2627" t="s">
        <v>11447</v>
      </c>
      <c r="B2627" t="s">
        <v>11447</v>
      </c>
      <c r="C2627" s="3">
        <v>0.105356</v>
      </c>
      <c r="D2627" s="3">
        <v>6</v>
      </c>
      <c r="E2627" s="3">
        <v>0</v>
      </c>
      <c r="F2627" s="3">
        <v>0</v>
      </c>
      <c r="G2627" s="3">
        <v>0.09959</v>
      </c>
      <c r="H2627" s="3">
        <v>6</v>
      </c>
      <c r="I2627" s="3">
        <v>0.82547</v>
      </c>
      <c r="J2627" s="3">
        <v>51</v>
      </c>
      <c r="K2627" s="3">
        <v>1.288408</v>
      </c>
      <c r="L2627" s="3">
        <v>84</v>
      </c>
      <c r="M2627" s="3">
        <v>0.708713</v>
      </c>
      <c r="N2627">
        <v>42</v>
      </c>
      <c r="O2627">
        <v>0.00157389153864453</v>
      </c>
      <c r="P2627">
        <v>2.95153276490581</v>
      </c>
      <c r="Q2627" t="s">
        <v>157</v>
      </c>
      <c r="R2627" t="s">
        <v>136</v>
      </c>
      <c r="S2627" t="s">
        <v>136</v>
      </c>
      <c r="T2627" t="s">
        <v>136</v>
      </c>
      <c r="U2627" t="s">
        <v>136</v>
      </c>
      <c r="V2627" t="s">
        <v>136</v>
      </c>
      <c r="W2627" t="s">
        <v>136</v>
      </c>
      <c r="X2627" t="s">
        <v>136</v>
      </c>
      <c r="Y2627" t="s">
        <v>136</v>
      </c>
      <c r="Z2627" t="s">
        <v>136</v>
      </c>
      <c r="AA2627" t="s">
        <v>164</v>
      </c>
      <c r="AB2627" t="s">
        <v>165</v>
      </c>
      <c r="AC2627" t="s">
        <v>11448</v>
      </c>
      <c r="AD2627" t="s">
        <v>136</v>
      </c>
    </row>
    <row r="2628" spans="1:30">
      <c r="A2628" t="s">
        <v>11449</v>
      </c>
      <c r="B2628" t="s">
        <v>11449</v>
      </c>
      <c r="C2628" s="3">
        <v>3.332761</v>
      </c>
      <c r="D2628" s="3">
        <v>295</v>
      </c>
      <c r="E2628" s="3">
        <v>0.689231</v>
      </c>
      <c r="F2628" s="3">
        <v>54</v>
      </c>
      <c r="G2628" s="3">
        <v>2.149667</v>
      </c>
      <c r="H2628" s="3">
        <v>204</v>
      </c>
      <c r="I2628" s="3">
        <v>0.47471</v>
      </c>
      <c r="J2628" s="3">
        <v>46</v>
      </c>
      <c r="K2628" s="3">
        <v>1.160256</v>
      </c>
      <c r="L2628" s="3">
        <v>119</v>
      </c>
      <c r="M2628" s="3">
        <v>0.236123</v>
      </c>
      <c r="N2628">
        <v>22</v>
      </c>
      <c r="O2628">
        <v>0.0077495163526735</v>
      </c>
      <c r="P2628">
        <v>-2.0693930291707</v>
      </c>
      <c r="Q2628" t="s">
        <v>131</v>
      </c>
      <c r="R2628" t="s">
        <v>136</v>
      </c>
      <c r="S2628" t="s">
        <v>136</v>
      </c>
      <c r="T2628" t="s">
        <v>11450</v>
      </c>
      <c r="U2628" t="s">
        <v>136</v>
      </c>
      <c r="V2628" t="s">
        <v>136</v>
      </c>
      <c r="W2628" t="s">
        <v>136</v>
      </c>
      <c r="X2628" t="s">
        <v>136</v>
      </c>
      <c r="Y2628" t="s">
        <v>11451</v>
      </c>
      <c r="Z2628" t="s">
        <v>11452</v>
      </c>
      <c r="AA2628" t="s">
        <v>164</v>
      </c>
      <c r="AB2628" t="s">
        <v>165</v>
      </c>
      <c r="AC2628" t="s">
        <v>11453</v>
      </c>
      <c r="AD2628" t="s">
        <v>11454</v>
      </c>
    </row>
    <row r="2629" spans="1:30">
      <c r="A2629" t="s">
        <v>11455</v>
      </c>
      <c r="B2629" t="s">
        <v>136</v>
      </c>
      <c r="C2629" s="3">
        <v>0</v>
      </c>
      <c r="D2629" s="3">
        <v>0</v>
      </c>
      <c r="E2629" s="3">
        <v>0</v>
      </c>
      <c r="F2629" s="3">
        <v>0</v>
      </c>
      <c r="G2629" s="3">
        <v>0</v>
      </c>
      <c r="H2629" s="3">
        <v>0</v>
      </c>
      <c r="I2629" s="3">
        <v>1.514958</v>
      </c>
      <c r="J2629" s="3">
        <v>32</v>
      </c>
      <c r="K2629" s="3">
        <v>1.424731</v>
      </c>
      <c r="L2629" s="3">
        <v>32</v>
      </c>
      <c r="M2629" s="3">
        <v>1.485063</v>
      </c>
      <c r="N2629">
        <v>30</v>
      </c>
      <c r="O2629">
        <v>0.0001556850837688</v>
      </c>
      <c r="P2629">
        <v>5.14434648067264</v>
      </c>
      <c r="Q2629" t="s">
        <v>157</v>
      </c>
      <c r="R2629" t="s">
        <v>136</v>
      </c>
      <c r="S2629" t="s">
        <v>136</v>
      </c>
      <c r="T2629" t="s">
        <v>136</v>
      </c>
      <c r="U2629" t="s">
        <v>136</v>
      </c>
      <c r="V2629" t="s">
        <v>136</v>
      </c>
      <c r="W2629" t="s">
        <v>136</v>
      </c>
      <c r="X2629" t="s">
        <v>136</v>
      </c>
      <c r="Y2629" t="s">
        <v>136</v>
      </c>
      <c r="Z2629" t="s">
        <v>136</v>
      </c>
      <c r="AA2629" t="s">
        <v>136</v>
      </c>
      <c r="AB2629" t="s">
        <v>136</v>
      </c>
      <c r="AC2629" t="s">
        <v>136</v>
      </c>
      <c r="AD2629" t="s">
        <v>136</v>
      </c>
    </row>
    <row r="2630" spans="1:30">
      <c r="A2630" t="s">
        <v>11456</v>
      </c>
      <c r="B2630" t="s">
        <v>11456</v>
      </c>
      <c r="C2630" s="3">
        <v>0.569941</v>
      </c>
      <c r="D2630" s="3">
        <v>10</v>
      </c>
      <c r="E2630" s="3">
        <v>0.755351</v>
      </c>
      <c r="F2630" s="3">
        <v>12</v>
      </c>
      <c r="G2630" s="3">
        <v>0.598148</v>
      </c>
      <c r="H2630" s="3">
        <v>12</v>
      </c>
      <c r="I2630" s="3">
        <v>6.60053</v>
      </c>
      <c r="J2630" s="3">
        <v>124</v>
      </c>
      <c r="K2630" s="3">
        <v>6.412717</v>
      </c>
      <c r="L2630" s="3">
        <v>129</v>
      </c>
      <c r="M2630" s="3">
        <v>2.782132</v>
      </c>
      <c r="N2630">
        <v>51</v>
      </c>
      <c r="O2630">
        <v>0.00450899234514973</v>
      </c>
      <c r="P2630">
        <v>2.11182565252641</v>
      </c>
      <c r="Q2630" t="s">
        <v>157</v>
      </c>
      <c r="R2630" t="s">
        <v>5456</v>
      </c>
      <c r="S2630" t="s">
        <v>5457</v>
      </c>
      <c r="T2630" t="s">
        <v>11457</v>
      </c>
      <c r="U2630" t="s">
        <v>11458</v>
      </c>
      <c r="V2630" t="s">
        <v>1895</v>
      </c>
      <c r="W2630" t="s">
        <v>190</v>
      </c>
      <c r="X2630" t="s">
        <v>191</v>
      </c>
      <c r="Y2630" t="s">
        <v>11459</v>
      </c>
      <c r="Z2630" t="s">
        <v>11460</v>
      </c>
      <c r="AA2630" t="s">
        <v>11461</v>
      </c>
      <c r="AB2630" t="s">
        <v>11462</v>
      </c>
      <c r="AC2630" t="s">
        <v>11463</v>
      </c>
      <c r="AD2630" t="s">
        <v>11464</v>
      </c>
    </row>
    <row r="2631" spans="1:30">
      <c r="A2631" t="s">
        <v>11465</v>
      </c>
      <c r="B2631" t="s">
        <v>11465</v>
      </c>
      <c r="C2631" s="3">
        <v>0.287535</v>
      </c>
      <c r="D2631" s="3">
        <v>8</v>
      </c>
      <c r="E2631" s="3">
        <v>0</v>
      </c>
      <c r="F2631" s="3">
        <v>0</v>
      </c>
      <c r="G2631" s="3">
        <v>0.061191</v>
      </c>
      <c r="H2631" s="3">
        <v>2</v>
      </c>
      <c r="I2631" s="3">
        <v>4.982367</v>
      </c>
      <c r="J2631" s="3">
        <v>145</v>
      </c>
      <c r="K2631" s="3">
        <v>5.742133</v>
      </c>
      <c r="L2631" s="3">
        <v>179</v>
      </c>
      <c r="M2631" s="3">
        <v>1.081069</v>
      </c>
      <c r="N2631">
        <v>31</v>
      </c>
      <c r="O2631">
        <v>0.00013146273031883</v>
      </c>
      <c r="P2631">
        <v>3.94154399503622</v>
      </c>
      <c r="Q2631" t="s">
        <v>157</v>
      </c>
      <c r="R2631" t="s">
        <v>136</v>
      </c>
      <c r="S2631" t="s">
        <v>136</v>
      </c>
      <c r="T2631" t="s">
        <v>136</v>
      </c>
      <c r="U2631" t="s">
        <v>136</v>
      </c>
      <c r="V2631" t="s">
        <v>136</v>
      </c>
      <c r="W2631" t="s">
        <v>136</v>
      </c>
      <c r="X2631" t="s">
        <v>136</v>
      </c>
      <c r="Y2631" t="s">
        <v>136</v>
      </c>
      <c r="Z2631" t="s">
        <v>136</v>
      </c>
      <c r="AA2631" t="s">
        <v>164</v>
      </c>
      <c r="AB2631" t="s">
        <v>165</v>
      </c>
      <c r="AC2631" t="s">
        <v>313</v>
      </c>
      <c r="AD2631" t="s">
        <v>136</v>
      </c>
    </row>
    <row r="2632" spans="1:30">
      <c r="A2632" t="s">
        <v>11466</v>
      </c>
      <c r="B2632" t="s">
        <v>11466</v>
      </c>
      <c r="C2632" s="3">
        <v>4.003234</v>
      </c>
      <c r="D2632" s="3">
        <v>135</v>
      </c>
      <c r="E2632" s="3">
        <v>0.655227</v>
      </c>
      <c r="F2632" s="3">
        <v>20</v>
      </c>
      <c r="G2632" s="3">
        <v>2.715232</v>
      </c>
      <c r="H2632" s="3">
        <v>98</v>
      </c>
      <c r="I2632" s="3">
        <v>38.309769</v>
      </c>
      <c r="J2632" s="3">
        <v>1393</v>
      </c>
      <c r="K2632" s="3">
        <v>8.953251</v>
      </c>
      <c r="L2632" s="3">
        <v>348</v>
      </c>
      <c r="M2632" s="3">
        <v>8.053283</v>
      </c>
      <c r="N2632">
        <v>282</v>
      </c>
      <c r="O2632">
        <v>0.00546597792965851</v>
      </c>
      <c r="P2632">
        <v>2.19916349371922</v>
      </c>
      <c r="Q2632" t="s">
        <v>157</v>
      </c>
      <c r="R2632" t="s">
        <v>136</v>
      </c>
      <c r="S2632" t="s">
        <v>136</v>
      </c>
      <c r="T2632" t="s">
        <v>168</v>
      </c>
      <c r="U2632" t="s">
        <v>11467</v>
      </c>
      <c r="V2632" t="s">
        <v>136</v>
      </c>
      <c r="W2632" t="s">
        <v>170</v>
      </c>
      <c r="X2632" t="s">
        <v>171</v>
      </c>
      <c r="Y2632" t="s">
        <v>172</v>
      </c>
      <c r="Z2632" t="s">
        <v>11468</v>
      </c>
      <c r="AA2632" t="s">
        <v>174</v>
      </c>
      <c r="AB2632" t="s">
        <v>171</v>
      </c>
      <c r="AC2632" t="s">
        <v>11469</v>
      </c>
      <c r="AD2632" t="s">
        <v>176</v>
      </c>
    </row>
    <row r="2633" spans="1:30">
      <c r="A2633" t="s">
        <v>11470</v>
      </c>
      <c r="B2633" t="s">
        <v>11470</v>
      </c>
      <c r="C2633" s="3">
        <v>0</v>
      </c>
      <c r="D2633" s="3">
        <v>0</v>
      </c>
      <c r="E2633" s="3">
        <v>0</v>
      </c>
      <c r="F2633" s="3">
        <v>0</v>
      </c>
      <c r="G2633" s="3">
        <v>0</v>
      </c>
      <c r="H2633" s="3">
        <v>0</v>
      </c>
      <c r="I2633" s="3">
        <v>1.351325</v>
      </c>
      <c r="J2633" s="3">
        <v>78</v>
      </c>
      <c r="K2633" s="3">
        <v>8.342395</v>
      </c>
      <c r="L2633" s="3">
        <v>511</v>
      </c>
      <c r="M2633" s="3">
        <v>0.71917</v>
      </c>
      <c r="N2633">
        <v>40</v>
      </c>
      <c r="O2633" s="16">
        <v>3.57224163838398e-8</v>
      </c>
      <c r="P2633">
        <v>6.93087083193948</v>
      </c>
      <c r="Q2633" t="s">
        <v>157</v>
      </c>
      <c r="R2633" t="s">
        <v>136</v>
      </c>
      <c r="S2633" t="s">
        <v>136</v>
      </c>
      <c r="T2633" t="s">
        <v>168</v>
      </c>
      <c r="U2633" t="s">
        <v>11471</v>
      </c>
      <c r="V2633" t="s">
        <v>136</v>
      </c>
      <c r="W2633" t="s">
        <v>241</v>
      </c>
      <c r="X2633" t="s">
        <v>242</v>
      </c>
      <c r="Y2633" t="s">
        <v>2746</v>
      </c>
      <c r="Z2633" t="s">
        <v>2747</v>
      </c>
      <c r="AA2633" t="s">
        <v>164</v>
      </c>
      <c r="AB2633" t="s">
        <v>165</v>
      </c>
      <c r="AC2633" t="s">
        <v>11472</v>
      </c>
      <c r="AD2633" t="s">
        <v>176</v>
      </c>
    </row>
    <row r="2634" spans="1:30">
      <c r="A2634" t="s">
        <v>11473</v>
      </c>
      <c r="B2634" t="s">
        <v>11473</v>
      </c>
      <c r="C2634" s="3">
        <v>2.89218</v>
      </c>
      <c r="D2634" s="3">
        <v>27</v>
      </c>
      <c r="E2634" s="3">
        <v>1.355276</v>
      </c>
      <c r="F2634" s="3">
        <v>12</v>
      </c>
      <c r="G2634" s="3">
        <v>1.535119</v>
      </c>
      <c r="H2634" s="3">
        <v>16</v>
      </c>
      <c r="I2634" s="3">
        <v>35.726421</v>
      </c>
      <c r="J2634" s="3">
        <v>357</v>
      </c>
      <c r="K2634" s="3">
        <v>14.4465</v>
      </c>
      <c r="L2634" s="3">
        <v>154</v>
      </c>
      <c r="M2634" s="3">
        <v>10.708868</v>
      </c>
      <c r="N2634">
        <v>103</v>
      </c>
      <c r="O2634">
        <v>0.00020386331730734</v>
      </c>
      <c r="P2634">
        <v>2.53879334986532</v>
      </c>
      <c r="Q2634" t="s">
        <v>157</v>
      </c>
      <c r="R2634" t="s">
        <v>136</v>
      </c>
      <c r="S2634" t="s">
        <v>136</v>
      </c>
      <c r="T2634" t="s">
        <v>136</v>
      </c>
      <c r="U2634" t="s">
        <v>136</v>
      </c>
      <c r="V2634" t="s">
        <v>136</v>
      </c>
      <c r="W2634" t="s">
        <v>136</v>
      </c>
      <c r="X2634" t="s">
        <v>136</v>
      </c>
      <c r="Y2634" t="s">
        <v>136</v>
      </c>
      <c r="Z2634" t="s">
        <v>136</v>
      </c>
      <c r="AA2634" t="s">
        <v>136</v>
      </c>
      <c r="AB2634" t="s">
        <v>136</v>
      </c>
      <c r="AC2634" t="s">
        <v>11474</v>
      </c>
      <c r="AD2634" t="s">
        <v>136</v>
      </c>
    </row>
    <row r="2635" spans="1:30">
      <c r="A2635" t="s">
        <v>11475</v>
      </c>
      <c r="B2635" t="s">
        <v>136</v>
      </c>
      <c r="C2635" s="3">
        <v>6.556873</v>
      </c>
      <c r="D2635" s="3">
        <v>163</v>
      </c>
      <c r="E2635" s="3">
        <v>4.81443</v>
      </c>
      <c r="F2635" s="3">
        <v>106</v>
      </c>
      <c r="G2635" s="3">
        <v>8.872501</v>
      </c>
      <c r="H2635" s="3">
        <v>236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>
        <v>0</v>
      </c>
      <c r="O2635" s="16">
        <v>3.51750329002521e-16</v>
      </c>
      <c r="P2635">
        <v>-8.6967981619595</v>
      </c>
      <c r="Q2635" t="s">
        <v>131</v>
      </c>
      <c r="R2635" t="s">
        <v>136</v>
      </c>
      <c r="S2635" t="s">
        <v>136</v>
      </c>
      <c r="T2635" t="s">
        <v>136</v>
      </c>
      <c r="U2635" t="s">
        <v>136</v>
      </c>
      <c r="V2635" t="s">
        <v>136</v>
      </c>
      <c r="W2635" t="s">
        <v>136</v>
      </c>
      <c r="X2635" t="s">
        <v>136</v>
      </c>
      <c r="Y2635" t="s">
        <v>136</v>
      </c>
      <c r="Z2635" t="s">
        <v>136</v>
      </c>
      <c r="AA2635" t="s">
        <v>136</v>
      </c>
      <c r="AB2635" t="s">
        <v>136</v>
      </c>
      <c r="AC2635" t="s">
        <v>136</v>
      </c>
      <c r="AD2635" t="s">
        <v>136</v>
      </c>
    </row>
    <row r="2636" spans="1:30">
      <c r="A2636" t="s">
        <v>11476</v>
      </c>
      <c r="B2636" t="s">
        <v>11476</v>
      </c>
      <c r="C2636" s="3">
        <v>0.90009</v>
      </c>
      <c r="D2636" s="3">
        <v>66</v>
      </c>
      <c r="E2636" s="3">
        <v>0.331105</v>
      </c>
      <c r="F2636" s="3">
        <v>22</v>
      </c>
      <c r="G2636" s="3">
        <v>1.062729</v>
      </c>
      <c r="H2636" s="3">
        <v>83</v>
      </c>
      <c r="I2636" s="3">
        <v>8.634291</v>
      </c>
      <c r="J2636" s="3">
        <v>681</v>
      </c>
      <c r="K2636" s="3">
        <v>7.665864</v>
      </c>
      <c r="L2636" s="3">
        <v>646</v>
      </c>
      <c r="M2636" s="3">
        <v>2.11138</v>
      </c>
      <c r="N2636">
        <v>161</v>
      </c>
      <c r="O2636">
        <v>0.000592026364378187</v>
      </c>
      <c r="P2636">
        <v>2.29490049858933</v>
      </c>
      <c r="Q2636" t="s">
        <v>157</v>
      </c>
      <c r="R2636" t="s">
        <v>136</v>
      </c>
      <c r="S2636" t="s">
        <v>136</v>
      </c>
      <c r="T2636" t="s">
        <v>11477</v>
      </c>
      <c r="U2636" t="s">
        <v>11478</v>
      </c>
      <c r="V2636" t="s">
        <v>473</v>
      </c>
      <c r="W2636" t="s">
        <v>136</v>
      </c>
      <c r="X2636" t="s">
        <v>136</v>
      </c>
      <c r="Y2636" t="s">
        <v>8356</v>
      </c>
      <c r="Z2636" t="s">
        <v>11479</v>
      </c>
      <c r="AA2636" t="s">
        <v>48</v>
      </c>
      <c r="AB2636" t="s">
        <v>326</v>
      </c>
      <c r="AC2636" t="s">
        <v>11480</v>
      </c>
      <c r="AD2636" t="s">
        <v>11481</v>
      </c>
    </row>
    <row r="2637" spans="1:30">
      <c r="A2637" t="s">
        <v>11482</v>
      </c>
      <c r="B2637" t="s">
        <v>11482</v>
      </c>
      <c r="C2637" s="3">
        <v>3.915924</v>
      </c>
      <c r="D2637" s="3">
        <v>265</v>
      </c>
      <c r="E2637" s="3">
        <v>29.023615</v>
      </c>
      <c r="F2637" s="3">
        <v>1735</v>
      </c>
      <c r="G2637" s="3">
        <v>5.46412</v>
      </c>
      <c r="H2637" s="3">
        <v>396</v>
      </c>
      <c r="I2637" s="3">
        <v>0.111953</v>
      </c>
      <c r="J2637" s="3">
        <v>9</v>
      </c>
      <c r="K2637" s="3">
        <v>0.087267</v>
      </c>
      <c r="L2637" s="3">
        <v>7</v>
      </c>
      <c r="M2637" s="3">
        <v>0.054881</v>
      </c>
      <c r="N2637">
        <v>4</v>
      </c>
      <c r="O2637" s="16">
        <v>4.70182186961658e-15</v>
      </c>
      <c r="P2637">
        <v>-7.27123901559811</v>
      </c>
      <c r="Q2637" t="s">
        <v>131</v>
      </c>
      <c r="R2637" t="s">
        <v>136</v>
      </c>
      <c r="S2637" t="s">
        <v>136</v>
      </c>
      <c r="T2637" t="s">
        <v>2185</v>
      </c>
      <c r="U2637" t="s">
        <v>11483</v>
      </c>
      <c r="V2637" t="s">
        <v>136</v>
      </c>
      <c r="W2637" t="s">
        <v>190</v>
      </c>
      <c r="X2637" t="s">
        <v>191</v>
      </c>
      <c r="Y2637" t="s">
        <v>1318</v>
      </c>
      <c r="Z2637" t="s">
        <v>2187</v>
      </c>
      <c r="AA2637" t="s">
        <v>164</v>
      </c>
      <c r="AB2637" t="s">
        <v>165</v>
      </c>
      <c r="AC2637" t="s">
        <v>11484</v>
      </c>
      <c r="AD2637" t="s">
        <v>2189</v>
      </c>
    </row>
    <row r="2638" spans="1:30">
      <c r="A2638" t="s">
        <v>11485</v>
      </c>
      <c r="B2638" t="s">
        <v>11485</v>
      </c>
      <c r="C2638" s="3">
        <v>1.748194</v>
      </c>
      <c r="D2638" s="3">
        <v>93</v>
      </c>
      <c r="E2638" s="3">
        <v>2.621846</v>
      </c>
      <c r="F2638" s="3">
        <v>124</v>
      </c>
      <c r="G2638" s="3">
        <v>1.634473</v>
      </c>
      <c r="H2638" s="3">
        <v>94</v>
      </c>
      <c r="I2638" s="3">
        <v>0.27754</v>
      </c>
      <c r="J2638" s="3">
        <v>16</v>
      </c>
      <c r="K2638" s="3">
        <v>0.24757</v>
      </c>
      <c r="L2638" s="3">
        <v>16</v>
      </c>
      <c r="M2638" s="3">
        <v>1.100935</v>
      </c>
      <c r="N2638">
        <v>62</v>
      </c>
      <c r="O2638">
        <v>0.00518408639622963</v>
      </c>
      <c r="P2638">
        <v>-2.42583636320994</v>
      </c>
      <c r="Q2638" t="s">
        <v>131</v>
      </c>
      <c r="R2638" t="s">
        <v>254</v>
      </c>
      <c r="S2638" t="s">
        <v>255</v>
      </c>
      <c r="T2638" t="s">
        <v>11486</v>
      </c>
      <c r="U2638" t="s">
        <v>136</v>
      </c>
      <c r="V2638" t="s">
        <v>136</v>
      </c>
      <c r="W2638" t="s">
        <v>218</v>
      </c>
      <c r="X2638" t="s">
        <v>219</v>
      </c>
      <c r="Y2638" t="s">
        <v>3221</v>
      </c>
      <c r="Z2638" t="s">
        <v>7138</v>
      </c>
      <c r="AA2638" t="s">
        <v>164</v>
      </c>
      <c r="AB2638" t="s">
        <v>165</v>
      </c>
      <c r="AC2638" t="s">
        <v>11487</v>
      </c>
      <c r="AD2638" t="s">
        <v>1399</v>
      </c>
    </row>
    <row r="2639" spans="1:30">
      <c r="A2639" t="s">
        <v>11488</v>
      </c>
      <c r="B2639" t="s">
        <v>11488</v>
      </c>
      <c r="C2639" s="3">
        <v>9.307992</v>
      </c>
      <c r="D2639" s="3">
        <v>643</v>
      </c>
      <c r="E2639" s="3">
        <v>24.167561</v>
      </c>
      <c r="F2639" s="3">
        <v>1478</v>
      </c>
      <c r="G2639" s="3">
        <v>12.143953</v>
      </c>
      <c r="H2639" s="3">
        <v>899</v>
      </c>
      <c r="I2639" s="3">
        <v>3.161739</v>
      </c>
      <c r="J2639" s="3">
        <v>237</v>
      </c>
      <c r="K2639" s="3">
        <v>2.520778</v>
      </c>
      <c r="L2639" s="3">
        <v>202</v>
      </c>
      <c r="M2639" s="3">
        <v>6.114212</v>
      </c>
      <c r="N2639">
        <v>441</v>
      </c>
      <c r="O2639">
        <v>0.000428081037415075</v>
      </c>
      <c r="P2639">
        <v>-2.65078281679946</v>
      </c>
      <c r="Q2639" t="s">
        <v>131</v>
      </c>
      <c r="R2639" t="s">
        <v>136</v>
      </c>
      <c r="S2639" t="s">
        <v>136</v>
      </c>
      <c r="T2639" t="s">
        <v>870</v>
      </c>
      <c r="U2639" t="s">
        <v>11489</v>
      </c>
      <c r="V2639" t="s">
        <v>136</v>
      </c>
      <c r="W2639" t="s">
        <v>241</v>
      </c>
      <c r="X2639" t="s">
        <v>242</v>
      </c>
      <c r="Y2639" t="s">
        <v>2746</v>
      </c>
      <c r="Z2639" t="s">
        <v>2747</v>
      </c>
      <c r="AA2639" t="s">
        <v>164</v>
      </c>
      <c r="AB2639" t="s">
        <v>165</v>
      </c>
      <c r="AC2639" t="s">
        <v>175</v>
      </c>
      <c r="AD2639" t="s">
        <v>877</v>
      </c>
    </row>
    <row r="2640" spans="1:30">
      <c r="A2640" t="s">
        <v>11490</v>
      </c>
      <c r="B2640" t="s">
        <v>11490</v>
      </c>
      <c r="C2640" s="3">
        <v>4.237767</v>
      </c>
      <c r="D2640" s="3">
        <v>266</v>
      </c>
      <c r="E2640" s="3">
        <v>0.446446</v>
      </c>
      <c r="F2640" s="3">
        <v>25</v>
      </c>
      <c r="G2640" s="3">
        <v>2.994332</v>
      </c>
      <c r="H2640" s="3">
        <v>202</v>
      </c>
      <c r="I2640" s="3">
        <v>19.774778</v>
      </c>
      <c r="J2640" s="3">
        <v>1345</v>
      </c>
      <c r="K2640" s="3">
        <v>23.541094</v>
      </c>
      <c r="L2640" s="3">
        <v>1710</v>
      </c>
      <c r="M2640" s="3">
        <v>10.540446</v>
      </c>
      <c r="N2640">
        <v>691</v>
      </c>
      <c r="O2640">
        <v>0.00144604269047056</v>
      </c>
      <c r="P2640">
        <v>2.22878929566551</v>
      </c>
      <c r="Q2640" t="s">
        <v>157</v>
      </c>
      <c r="R2640" t="s">
        <v>136</v>
      </c>
      <c r="S2640" t="s">
        <v>136</v>
      </c>
      <c r="T2640" t="s">
        <v>11491</v>
      </c>
      <c r="U2640" t="s">
        <v>11492</v>
      </c>
      <c r="V2640" t="s">
        <v>2106</v>
      </c>
      <c r="W2640" t="s">
        <v>190</v>
      </c>
      <c r="X2640" t="s">
        <v>191</v>
      </c>
      <c r="Y2640" t="s">
        <v>4930</v>
      </c>
      <c r="Z2640" t="s">
        <v>4931</v>
      </c>
      <c r="AA2640" t="s">
        <v>174</v>
      </c>
      <c r="AB2640" t="s">
        <v>171</v>
      </c>
      <c r="AC2640" t="s">
        <v>11493</v>
      </c>
      <c r="AD2640" t="s">
        <v>11494</v>
      </c>
    </row>
    <row r="2641" spans="1:30">
      <c r="A2641" t="s">
        <v>11495</v>
      </c>
      <c r="B2641" t="s">
        <v>136</v>
      </c>
      <c r="C2641" s="3">
        <v>0</v>
      </c>
      <c r="D2641" s="3">
        <v>0</v>
      </c>
      <c r="E2641" s="3">
        <v>0</v>
      </c>
      <c r="F2641" s="3">
        <v>0</v>
      </c>
      <c r="G2641" s="3">
        <v>0</v>
      </c>
      <c r="H2641" s="3">
        <v>0</v>
      </c>
      <c r="I2641" s="3">
        <v>2.805608</v>
      </c>
      <c r="J2641" s="3">
        <v>36</v>
      </c>
      <c r="K2641" s="3">
        <v>3.368195</v>
      </c>
      <c r="L2641" s="3">
        <v>46</v>
      </c>
      <c r="M2641" s="3">
        <v>4.179642</v>
      </c>
      <c r="N2641">
        <v>51</v>
      </c>
      <c r="O2641" s="16">
        <v>1.84847186190145e-5</v>
      </c>
      <c r="P2641">
        <v>5.61263611865733</v>
      </c>
      <c r="Q2641" t="s">
        <v>157</v>
      </c>
      <c r="R2641" t="s">
        <v>136</v>
      </c>
      <c r="S2641" t="s">
        <v>136</v>
      </c>
      <c r="T2641" t="s">
        <v>9694</v>
      </c>
      <c r="U2641" t="s">
        <v>11496</v>
      </c>
      <c r="V2641" t="s">
        <v>6144</v>
      </c>
      <c r="W2641" t="s">
        <v>136</v>
      </c>
      <c r="X2641" t="s">
        <v>136</v>
      </c>
      <c r="Y2641" t="s">
        <v>136</v>
      </c>
      <c r="Z2641" t="s">
        <v>136</v>
      </c>
      <c r="AA2641" t="s">
        <v>136</v>
      </c>
      <c r="AB2641" t="s">
        <v>136</v>
      </c>
      <c r="AC2641" t="s">
        <v>11497</v>
      </c>
      <c r="AD2641" t="s">
        <v>3145</v>
      </c>
    </row>
    <row r="2642" spans="1:30">
      <c r="A2642" t="s">
        <v>11498</v>
      </c>
      <c r="B2642" t="s">
        <v>136</v>
      </c>
      <c r="C2642" s="3">
        <v>0</v>
      </c>
      <c r="D2642" s="3">
        <v>0</v>
      </c>
      <c r="E2642" s="3">
        <v>0</v>
      </c>
      <c r="F2642" s="3">
        <v>0</v>
      </c>
      <c r="G2642" s="3">
        <v>0</v>
      </c>
      <c r="H2642" s="3">
        <v>0</v>
      </c>
      <c r="I2642" s="3">
        <v>1.480822</v>
      </c>
      <c r="J2642" s="3">
        <v>37</v>
      </c>
      <c r="K2642" s="3">
        <v>1.166452</v>
      </c>
      <c r="L2642" s="3">
        <v>31</v>
      </c>
      <c r="M2642" s="3">
        <v>3.24017</v>
      </c>
      <c r="N2642">
        <v>78</v>
      </c>
      <c r="O2642" s="16">
        <v>2.04238894366895e-5</v>
      </c>
      <c r="P2642">
        <v>5.63213557477318</v>
      </c>
      <c r="Q2642" t="s">
        <v>157</v>
      </c>
      <c r="R2642" t="s">
        <v>136</v>
      </c>
      <c r="S2642" t="s">
        <v>136</v>
      </c>
      <c r="T2642" t="s">
        <v>136</v>
      </c>
      <c r="U2642" t="s">
        <v>136</v>
      </c>
      <c r="V2642" t="s">
        <v>136</v>
      </c>
      <c r="W2642" t="s">
        <v>136</v>
      </c>
      <c r="X2642" t="s">
        <v>136</v>
      </c>
      <c r="Y2642" t="s">
        <v>136</v>
      </c>
      <c r="Z2642" t="s">
        <v>136</v>
      </c>
      <c r="AA2642" t="s">
        <v>136</v>
      </c>
      <c r="AB2642" t="s">
        <v>136</v>
      </c>
      <c r="AC2642" t="s">
        <v>136</v>
      </c>
      <c r="AD2642" t="s">
        <v>136</v>
      </c>
    </row>
    <row r="2643" spans="1:30">
      <c r="A2643" t="s">
        <v>11499</v>
      </c>
      <c r="B2643" t="s">
        <v>11499</v>
      </c>
      <c r="C2643" s="3">
        <v>0.108534</v>
      </c>
      <c r="D2643" s="3">
        <v>5</v>
      </c>
      <c r="E2643" s="3">
        <v>0.113622</v>
      </c>
      <c r="F2643" s="3">
        <v>5</v>
      </c>
      <c r="G2643" s="3">
        <v>0.127837</v>
      </c>
      <c r="H2643" s="3">
        <v>6</v>
      </c>
      <c r="I2643" s="3">
        <v>8.405034</v>
      </c>
      <c r="J2643" s="3">
        <v>363</v>
      </c>
      <c r="K2643" s="3">
        <v>20.250048</v>
      </c>
      <c r="L2643" s="3">
        <v>933</v>
      </c>
      <c r="M2643" s="3">
        <v>2.695406</v>
      </c>
      <c r="N2643">
        <v>112</v>
      </c>
      <c r="O2643" s="16">
        <v>1.08390583781531e-9</v>
      </c>
      <c r="P2643">
        <v>5.09027082866952</v>
      </c>
      <c r="Q2643" t="s">
        <v>157</v>
      </c>
      <c r="R2643" t="s">
        <v>136</v>
      </c>
      <c r="S2643" t="s">
        <v>136</v>
      </c>
      <c r="T2643" t="s">
        <v>11500</v>
      </c>
      <c r="U2643" t="s">
        <v>11501</v>
      </c>
      <c r="V2643" t="s">
        <v>473</v>
      </c>
      <c r="W2643" t="s">
        <v>136</v>
      </c>
      <c r="X2643" t="s">
        <v>136</v>
      </c>
      <c r="Y2643" t="s">
        <v>8356</v>
      </c>
      <c r="Z2643" t="s">
        <v>11502</v>
      </c>
      <c r="AA2643" t="s">
        <v>48</v>
      </c>
      <c r="AB2643" t="s">
        <v>326</v>
      </c>
      <c r="AC2643" t="s">
        <v>11503</v>
      </c>
      <c r="AD2643" t="s">
        <v>11504</v>
      </c>
    </row>
    <row r="2644" spans="1:30">
      <c r="A2644" t="s">
        <v>11505</v>
      </c>
      <c r="B2644" t="s">
        <v>11505</v>
      </c>
      <c r="C2644" s="3">
        <v>0.212291</v>
      </c>
      <c r="D2644" s="3">
        <v>11</v>
      </c>
      <c r="E2644" s="3">
        <v>0.10896</v>
      </c>
      <c r="F2644" s="3">
        <v>5</v>
      </c>
      <c r="G2644" s="3">
        <v>0.417469</v>
      </c>
      <c r="H2644" s="3">
        <v>23</v>
      </c>
      <c r="I2644" s="3">
        <v>1.719972</v>
      </c>
      <c r="J2644" s="3">
        <v>96</v>
      </c>
      <c r="K2644" s="3">
        <v>3.340838</v>
      </c>
      <c r="L2644" s="3">
        <v>199</v>
      </c>
      <c r="M2644" s="3">
        <v>1.496378</v>
      </c>
      <c r="N2644">
        <v>81</v>
      </c>
      <c r="O2644">
        <v>0.000958087514759219</v>
      </c>
      <c r="P2644">
        <v>2.4220076555151</v>
      </c>
      <c r="Q2644" t="s">
        <v>157</v>
      </c>
      <c r="R2644" t="s">
        <v>241</v>
      </c>
      <c r="S2644" t="s">
        <v>242</v>
      </c>
      <c r="T2644" t="s">
        <v>2051</v>
      </c>
      <c r="U2644" t="s">
        <v>11506</v>
      </c>
      <c r="V2644" t="s">
        <v>7945</v>
      </c>
      <c r="W2644" t="s">
        <v>2054</v>
      </c>
      <c r="X2644" t="s">
        <v>2055</v>
      </c>
      <c r="Y2644" t="s">
        <v>2056</v>
      </c>
      <c r="Z2644" t="s">
        <v>7946</v>
      </c>
      <c r="AA2644" t="s">
        <v>164</v>
      </c>
      <c r="AB2644" t="s">
        <v>165</v>
      </c>
      <c r="AC2644" t="s">
        <v>7947</v>
      </c>
      <c r="AD2644" t="s">
        <v>144</v>
      </c>
    </row>
    <row r="2645" spans="1:30">
      <c r="A2645" t="s">
        <v>11507</v>
      </c>
      <c r="B2645" t="s">
        <v>11507</v>
      </c>
      <c r="C2645" s="3">
        <v>151.193344</v>
      </c>
      <c r="D2645" s="3">
        <v>7148</v>
      </c>
      <c r="E2645" s="3">
        <v>194.432358</v>
      </c>
      <c r="F2645" s="3">
        <v>8143</v>
      </c>
      <c r="G2645" s="3">
        <v>125.229408</v>
      </c>
      <c r="H2645" s="3">
        <v>6348</v>
      </c>
      <c r="I2645" s="3">
        <v>43.744583</v>
      </c>
      <c r="J2645" s="3">
        <v>2243</v>
      </c>
      <c r="K2645" s="3">
        <v>36.819431</v>
      </c>
      <c r="L2645" s="3">
        <v>2016</v>
      </c>
      <c r="M2645" s="3">
        <v>67.763176</v>
      </c>
      <c r="N2645">
        <v>3345</v>
      </c>
      <c r="O2645" s="16">
        <v>5.21397334071949e-5</v>
      </c>
      <c r="P2645">
        <v>-2.35611224584313</v>
      </c>
      <c r="Q2645" t="s">
        <v>131</v>
      </c>
      <c r="R2645" t="s">
        <v>136</v>
      </c>
      <c r="S2645" t="s">
        <v>136</v>
      </c>
      <c r="T2645" t="s">
        <v>7934</v>
      </c>
      <c r="U2645" t="s">
        <v>11508</v>
      </c>
      <c r="V2645" t="s">
        <v>136</v>
      </c>
      <c r="W2645" t="s">
        <v>136</v>
      </c>
      <c r="X2645" t="s">
        <v>136</v>
      </c>
      <c r="Y2645" t="s">
        <v>1377</v>
      </c>
      <c r="Z2645" t="s">
        <v>11509</v>
      </c>
      <c r="AA2645" t="s">
        <v>141</v>
      </c>
      <c r="AB2645" t="s">
        <v>142</v>
      </c>
      <c r="AC2645" t="s">
        <v>11510</v>
      </c>
      <c r="AD2645" t="s">
        <v>1612</v>
      </c>
    </row>
    <row r="2646" spans="1:30">
      <c r="A2646" t="s">
        <v>11511</v>
      </c>
      <c r="B2646" t="s">
        <v>11511</v>
      </c>
      <c r="C2646" s="3">
        <v>0.5592</v>
      </c>
      <c r="D2646" s="3">
        <v>51</v>
      </c>
      <c r="E2646" s="3">
        <v>0.194238</v>
      </c>
      <c r="F2646" s="3">
        <v>16</v>
      </c>
      <c r="G2646" s="3">
        <v>0.856421</v>
      </c>
      <c r="H2646" s="3">
        <v>84</v>
      </c>
      <c r="I2646" s="3">
        <v>5.461739</v>
      </c>
      <c r="J2646" s="3">
        <v>540</v>
      </c>
      <c r="K2646" s="3">
        <v>9.859736</v>
      </c>
      <c r="L2646" s="3">
        <v>1041</v>
      </c>
      <c r="M2646" s="3">
        <v>2.362</v>
      </c>
      <c r="N2646">
        <v>225</v>
      </c>
      <c r="O2646" s="16">
        <v>8.86822415326474e-5</v>
      </c>
      <c r="P2646">
        <v>2.7505454642663</v>
      </c>
      <c r="Q2646" t="s">
        <v>157</v>
      </c>
      <c r="R2646" t="s">
        <v>241</v>
      </c>
      <c r="S2646" t="s">
        <v>242</v>
      </c>
      <c r="T2646" t="s">
        <v>11512</v>
      </c>
      <c r="U2646" t="s">
        <v>11513</v>
      </c>
      <c r="V2646" t="s">
        <v>3749</v>
      </c>
      <c r="W2646" t="s">
        <v>136</v>
      </c>
      <c r="X2646" t="s">
        <v>136</v>
      </c>
      <c r="Y2646" t="s">
        <v>6696</v>
      </c>
      <c r="Z2646" t="s">
        <v>6697</v>
      </c>
      <c r="AA2646" t="s">
        <v>164</v>
      </c>
      <c r="AB2646" t="s">
        <v>165</v>
      </c>
      <c r="AC2646" t="s">
        <v>11514</v>
      </c>
      <c r="AD2646" t="s">
        <v>144</v>
      </c>
    </row>
    <row r="2647" spans="1:30">
      <c r="A2647" t="s">
        <v>11515</v>
      </c>
      <c r="B2647" t="s">
        <v>11515</v>
      </c>
      <c r="C2647" s="3">
        <v>7.895572</v>
      </c>
      <c r="D2647" s="3">
        <v>293</v>
      </c>
      <c r="E2647" s="3">
        <v>4.19874</v>
      </c>
      <c r="F2647" s="3">
        <v>138</v>
      </c>
      <c r="G2647" s="3">
        <v>6.896476</v>
      </c>
      <c r="H2647" s="3">
        <v>275</v>
      </c>
      <c r="I2647" s="3">
        <v>1.326884</v>
      </c>
      <c r="J2647" s="3">
        <v>54</v>
      </c>
      <c r="K2647" s="3">
        <v>1.561953</v>
      </c>
      <c r="L2647" s="3">
        <v>68</v>
      </c>
      <c r="M2647" s="3">
        <v>1.624453</v>
      </c>
      <c r="N2647">
        <v>63</v>
      </c>
      <c r="O2647" s="16">
        <v>6.78346859152071e-12</v>
      </c>
      <c r="P2647">
        <v>-2.62677292019448</v>
      </c>
      <c r="Q2647" t="s">
        <v>131</v>
      </c>
      <c r="R2647" t="s">
        <v>371</v>
      </c>
      <c r="S2647" t="s">
        <v>293</v>
      </c>
      <c r="T2647" t="s">
        <v>5609</v>
      </c>
      <c r="U2647" t="s">
        <v>11516</v>
      </c>
      <c r="V2647" t="s">
        <v>136</v>
      </c>
      <c r="W2647" t="s">
        <v>136</v>
      </c>
      <c r="X2647" t="s">
        <v>136</v>
      </c>
      <c r="Y2647" t="s">
        <v>2847</v>
      </c>
      <c r="Z2647" t="s">
        <v>11517</v>
      </c>
      <c r="AA2647" t="s">
        <v>83</v>
      </c>
      <c r="AB2647" t="s">
        <v>191</v>
      </c>
      <c r="AC2647" t="s">
        <v>183</v>
      </c>
      <c r="AD2647" t="s">
        <v>5612</v>
      </c>
    </row>
    <row r="2648" spans="1:30">
      <c r="A2648" t="s">
        <v>11518</v>
      </c>
      <c r="B2648" t="s">
        <v>11518</v>
      </c>
      <c r="C2648" s="3">
        <v>1.18003</v>
      </c>
      <c r="D2648" s="3">
        <v>12</v>
      </c>
      <c r="E2648" s="3">
        <v>1.145624</v>
      </c>
      <c r="F2648" s="3">
        <v>10</v>
      </c>
      <c r="G2648" s="3">
        <v>0.412394</v>
      </c>
      <c r="H2648" s="3">
        <v>5</v>
      </c>
      <c r="I2648" s="3">
        <v>9.361987</v>
      </c>
      <c r="J2648" s="3">
        <v>98</v>
      </c>
      <c r="K2648" s="3">
        <v>8.449512</v>
      </c>
      <c r="L2648" s="3">
        <v>94</v>
      </c>
      <c r="M2648" s="3">
        <v>5.382912</v>
      </c>
      <c r="N2648">
        <v>54</v>
      </c>
      <c r="O2648">
        <v>0.00631126210353599</v>
      </c>
      <c r="P2648">
        <v>2.12863757589402</v>
      </c>
      <c r="Q2648" t="s">
        <v>157</v>
      </c>
      <c r="R2648" t="s">
        <v>136</v>
      </c>
      <c r="S2648" t="s">
        <v>136</v>
      </c>
      <c r="T2648" t="s">
        <v>168</v>
      </c>
      <c r="U2648" t="s">
        <v>136</v>
      </c>
      <c r="V2648" t="s">
        <v>136</v>
      </c>
      <c r="W2648" t="s">
        <v>136</v>
      </c>
      <c r="X2648" t="s">
        <v>136</v>
      </c>
      <c r="Y2648" t="s">
        <v>136</v>
      </c>
      <c r="Z2648" t="s">
        <v>136</v>
      </c>
      <c r="AA2648" t="s">
        <v>164</v>
      </c>
      <c r="AB2648" t="s">
        <v>165</v>
      </c>
      <c r="AC2648" t="s">
        <v>11519</v>
      </c>
      <c r="AD2648" t="s">
        <v>176</v>
      </c>
    </row>
    <row r="2649" spans="1:30">
      <c r="A2649" t="s">
        <v>11520</v>
      </c>
      <c r="B2649" t="s">
        <v>11520</v>
      </c>
      <c r="C2649" s="3">
        <v>0.258511</v>
      </c>
      <c r="D2649" s="3">
        <v>4</v>
      </c>
      <c r="E2649" s="3">
        <v>0.13216</v>
      </c>
      <c r="F2649" s="3">
        <v>2</v>
      </c>
      <c r="G2649" s="3">
        <v>0.254452</v>
      </c>
      <c r="H2649" s="3">
        <v>4</v>
      </c>
      <c r="I2649" s="3">
        <v>6.783241</v>
      </c>
      <c r="J2649" s="3">
        <v>93</v>
      </c>
      <c r="K2649" s="3">
        <v>9.969315</v>
      </c>
      <c r="L2649" s="3">
        <v>146</v>
      </c>
      <c r="M2649" s="3">
        <v>4.403289</v>
      </c>
      <c r="N2649">
        <v>58</v>
      </c>
      <c r="O2649" s="16">
        <v>1.29007588666911e-6</v>
      </c>
      <c r="P2649">
        <v>3.81950658185916</v>
      </c>
      <c r="Q2649" t="s">
        <v>157</v>
      </c>
      <c r="R2649" t="s">
        <v>412</v>
      </c>
      <c r="S2649" t="s">
        <v>413</v>
      </c>
      <c r="T2649" t="s">
        <v>11521</v>
      </c>
      <c r="U2649" t="s">
        <v>11522</v>
      </c>
      <c r="V2649" t="s">
        <v>11523</v>
      </c>
      <c r="W2649" t="s">
        <v>254</v>
      </c>
      <c r="X2649" t="s">
        <v>255</v>
      </c>
      <c r="Y2649" t="s">
        <v>11524</v>
      </c>
      <c r="Z2649" t="s">
        <v>11525</v>
      </c>
      <c r="AA2649" t="s">
        <v>164</v>
      </c>
      <c r="AB2649" t="s">
        <v>165</v>
      </c>
      <c r="AC2649" t="s">
        <v>11526</v>
      </c>
      <c r="AD2649" t="s">
        <v>11527</v>
      </c>
    </row>
    <row r="2650" spans="1:30">
      <c r="A2650" t="s">
        <v>11528</v>
      </c>
      <c r="B2650" t="s">
        <v>136</v>
      </c>
      <c r="C2650" s="3">
        <v>4.074673</v>
      </c>
      <c r="D2650" s="3">
        <v>77</v>
      </c>
      <c r="E2650" s="3">
        <v>2.87914099999999</v>
      </c>
      <c r="F2650" s="3">
        <v>50</v>
      </c>
      <c r="G2650" s="3">
        <v>7.28886</v>
      </c>
      <c r="H2650" s="3">
        <v>143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>
        <v>0</v>
      </c>
      <c r="O2650" s="16">
        <v>5.81553493101965e-12</v>
      </c>
      <c r="P2650">
        <v>-7.80477928962233</v>
      </c>
      <c r="Q2650" t="s">
        <v>131</v>
      </c>
      <c r="R2650" t="s">
        <v>136</v>
      </c>
      <c r="S2650" t="s">
        <v>136</v>
      </c>
      <c r="T2650" t="s">
        <v>136</v>
      </c>
      <c r="U2650" t="s">
        <v>136</v>
      </c>
      <c r="V2650" t="s">
        <v>136</v>
      </c>
      <c r="W2650" t="s">
        <v>136</v>
      </c>
      <c r="X2650" t="s">
        <v>136</v>
      </c>
      <c r="Y2650" t="s">
        <v>136</v>
      </c>
      <c r="Z2650" t="s">
        <v>136</v>
      </c>
      <c r="AA2650" t="s">
        <v>136</v>
      </c>
      <c r="AB2650" t="s">
        <v>136</v>
      </c>
      <c r="AC2650" t="s">
        <v>11529</v>
      </c>
      <c r="AD2650" t="s">
        <v>136</v>
      </c>
    </row>
    <row r="2651" spans="1:30">
      <c r="A2651" t="s">
        <v>11530</v>
      </c>
      <c r="B2651" t="s">
        <v>11530</v>
      </c>
      <c r="C2651" s="3">
        <v>20.107605</v>
      </c>
      <c r="D2651" s="3">
        <v>751</v>
      </c>
      <c r="E2651" s="3">
        <v>25.555943</v>
      </c>
      <c r="F2651" s="3">
        <v>846</v>
      </c>
      <c r="G2651" s="3">
        <v>12.04521</v>
      </c>
      <c r="H2651" s="3">
        <v>483</v>
      </c>
      <c r="I2651" s="3">
        <v>5.16087</v>
      </c>
      <c r="J2651" s="3">
        <v>210</v>
      </c>
      <c r="K2651" s="3">
        <v>4.297667</v>
      </c>
      <c r="L2651" s="3">
        <v>186</v>
      </c>
      <c r="M2651" s="3">
        <v>12.397058</v>
      </c>
      <c r="N2651">
        <v>484</v>
      </c>
      <c r="O2651">
        <v>0.00482963829187361</v>
      </c>
      <c r="P2651">
        <v>-2.06353702915579</v>
      </c>
      <c r="Q2651" t="s">
        <v>131</v>
      </c>
      <c r="R2651" t="s">
        <v>136</v>
      </c>
      <c r="S2651" t="s">
        <v>136</v>
      </c>
      <c r="T2651" t="s">
        <v>3506</v>
      </c>
      <c r="U2651" t="s">
        <v>11531</v>
      </c>
      <c r="V2651" t="s">
        <v>136</v>
      </c>
      <c r="W2651" t="s">
        <v>137</v>
      </c>
      <c r="X2651" t="s">
        <v>138</v>
      </c>
      <c r="Y2651" t="s">
        <v>663</v>
      </c>
      <c r="Z2651" t="s">
        <v>2333</v>
      </c>
      <c r="AA2651" t="s">
        <v>153</v>
      </c>
      <c r="AB2651" t="s">
        <v>138</v>
      </c>
      <c r="AC2651" t="s">
        <v>11532</v>
      </c>
      <c r="AD2651" t="s">
        <v>3510</v>
      </c>
    </row>
    <row r="2652" spans="1:30">
      <c r="A2652" t="s">
        <v>11533</v>
      </c>
      <c r="B2652" t="s">
        <v>11533</v>
      </c>
      <c r="C2652" s="3">
        <v>0.205899</v>
      </c>
      <c r="D2652" s="3">
        <v>29</v>
      </c>
      <c r="E2652" s="3">
        <v>0</v>
      </c>
      <c r="F2652" s="3">
        <v>0</v>
      </c>
      <c r="G2652" s="3">
        <v>0.330472</v>
      </c>
      <c r="H2652" s="3">
        <v>49</v>
      </c>
      <c r="I2652" s="3">
        <v>3.418172</v>
      </c>
      <c r="J2652" s="3">
        <v>513</v>
      </c>
      <c r="K2652" s="3">
        <v>2.322214</v>
      </c>
      <c r="L2652" s="3">
        <v>372</v>
      </c>
      <c r="M2652" s="3">
        <v>2.842722</v>
      </c>
      <c r="N2652">
        <v>411</v>
      </c>
      <c r="O2652">
        <v>0.000663056104244673</v>
      </c>
      <c r="P2652">
        <v>3.19782173142088</v>
      </c>
      <c r="Q2652" t="s">
        <v>157</v>
      </c>
      <c r="R2652" t="s">
        <v>366</v>
      </c>
      <c r="S2652" t="s">
        <v>367</v>
      </c>
      <c r="T2652" t="s">
        <v>368</v>
      </c>
      <c r="U2652" t="s">
        <v>11534</v>
      </c>
      <c r="V2652" t="s">
        <v>370</v>
      </c>
      <c r="W2652" t="s">
        <v>371</v>
      </c>
      <c r="X2652" t="s">
        <v>293</v>
      </c>
      <c r="Y2652" t="s">
        <v>2816</v>
      </c>
      <c r="Z2652" t="s">
        <v>11535</v>
      </c>
      <c r="AA2652" t="s">
        <v>374</v>
      </c>
      <c r="AB2652" t="s">
        <v>367</v>
      </c>
      <c r="AC2652" t="s">
        <v>11536</v>
      </c>
      <c r="AD2652" t="s">
        <v>376</v>
      </c>
    </row>
    <row r="2653" spans="1:30">
      <c r="A2653" t="s">
        <v>11537</v>
      </c>
      <c r="B2653" t="s">
        <v>11537</v>
      </c>
      <c r="C2653" s="3">
        <v>1.198634</v>
      </c>
      <c r="D2653" s="3">
        <v>36</v>
      </c>
      <c r="E2653" s="3">
        <v>0.296153</v>
      </c>
      <c r="F2653" s="3">
        <v>8</v>
      </c>
      <c r="G2653" s="3">
        <v>0.935152</v>
      </c>
      <c r="H2653" s="3">
        <v>30</v>
      </c>
      <c r="I2653" s="3">
        <v>5.982167</v>
      </c>
      <c r="J2653" s="3">
        <v>194</v>
      </c>
      <c r="K2653" s="3">
        <v>6.159879</v>
      </c>
      <c r="L2653" s="3">
        <v>213</v>
      </c>
      <c r="M2653" s="3">
        <v>3.4035</v>
      </c>
      <c r="N2653">
        <v>107</v>
      </c>
      <c r="O2653">
        <v>0.000580161217907093</v>
      </c>
      <c r="P2653">
        <v>2.03992862957726</v>
      </c>
      <c r="Q2653" t="s">
        <v>157</v>
      </c>
      <c r="R2653" t="s">
        <v>136</v>
      </c>
      <c r="S2653" t="s">
        <v>136</v>
      </c>
      <c r="T2653" t="s">
        <v>136</v>
      </c>
      <c r="U2653" t="s">
        <v>136</v>
      </c>
      <c r="V2653" t="s">
        <v>136</v>
      </c>
      <c r="W2653" t="s">
        <v>136</v>
      </c>
      <c r="X2653" t="s">
        <v>136</v>
      </c>
      <c r="Y2653" t="s">
        <v>136</v>
      </c>
      <c r="Z2653" t="s">
        <v>136</v>
      </c>
      <c r="AA2653" t="s">
        <v>164</v>
      </c>
      <c r="AB2653" t="s">
        <v>165</v>
      </c>
      <c r="AC2653" t="s">
        <v>891</v>
      </c>
      <c r="AD2653" t="s">
        <v>136</v>
      </c>
    </row>
    <row r="2654" spans="1:30">
      <c r="A2654" t="s">
        <v>11538</v>
      </c>
      <c r="B2654" t="s">
        <v>11538</v>
      </c>
      <c r="C2654" s="3">
        <v>31.69828</v>
      </c>
      <c r="D2654" s="3">
        <v>392</v>
      </c>
      <c r="E2654" s="3">
        <v>45.139523</v>
      </c>
      <c r="F2654" s="3">
        <v>494</v>
      </c>
      <c r="G2654" s="3">
        <v>30.702625</v>
      </c>
      <c r="H2654" s="3">
        <v>407</v>
      </c>
      <c r="I2654" s="3">
        <v>4.353784</v>
      </c>
      <c r="J2654" s="3">
        <v>59</v>
      </c>
      <c r="K2654" s="3">
        <v>5.704666</v>
      </c>
      <c r="L2654" s="3">
        <v>82</v>
      </c>
      <c r="M2654" s="3">
        <v>21.087667</v>
      </c>
      <c r="N2654">
        <v>272</v>
      </c>
      <c r="O2654">
        <v>0.00353558018115622</v>
      </c>
      <c r="P2654">
        <v>-2.3634209861404</v>
      </c>
      <c r="Q2654" t="s">
        <v>131</v>
      </c>
      <c r="R2654" t="s">
        <v>136</v>
      </c>
      <c r="S2654" t="s">
        <v>136</v>
      </c>
      <c r="T2654" t="s">
        <v>136</v>
      </c>
      <c r="U2654" t="s">
        <v>136</v>
      </c>
      <c r="V2654" t="s">
        <v>136</v>
      </c>
      <c r="W2654" t="s">
        <v>136</v>
      </c>
      <c r="X2654" t="s">
        <v>136</v>
      </c>
      <c r="Y2654" t="s">
        <v>136</v>
      </c>
      <c r="Z2654" t="s">
        <v>136</v>
      </c>
      <c r="AA2654" t="s">
        <v>136</v>
      </c>
      <c r="AB2654" t="s">
        <v>136</v>
      </c>
      <c r="AC2654" t="s">
        <v>11539</v>
      </c>
      <c r="AD2654" t="s">
        <v>136</v>
      </c>
    </row>
    <row r="2655" spans="1:30">
      <c r="A2655" t="s">
        <v>11540</v>
      </c>
      <c r="B2655" t="s">
        <v>11540</v>
      </c>
      <c r="C2655" s="3">
        <v>1.72314</v>
      </c>
      <c r="D2655" s="3">
        <v>84</v>
      </c>
      <c r="E2655" s="3">
        <v>0.243931</v>
      </c>
      <c r="F2655" s="3">
        <v>11</v>
      </c>
      <c r="G2655" s="3">
        <v>0.608579</v>
      </c>
      <c r="H2655" s="3">
        <v>32</v>
      </c>
      <c r="I2655" s="3">
        <v>6.622349</v>
      </c>
      <c r="J2655" s="3">
        <v>348</v>
      </c>
      <c r="K2655" s="3">
        <v>16.346998</v>
      </c>
      <c r="L2655" s="3">
        <v>917</v>
      </c>
      <c r="M2655" s="3">
        <v>2.937664</v>
      </c>
      <c r="N2655">
        <v>149</v>
      </c>
      <c r="O2655">
        <v>0.00156778848129295</v>
      </c>
      <c r="P2655">
        <v>2.62615588999734</v>
      </c>
      <c r="Q2655" t="s">
        <v>157</v>
      </c>
      <c r="R2655" t="s">
        <v>136</v>
      </c>
      <c r="S2655" t="s">
        <v>136</v>
      </c>
      <c r="T2655" t="s">
        <v>11541</v>
      </c>
      <c r="U2655" t="s">
        <v>11542</v>
      </c>
      <c r="V2655" t="s">
        <v>136</v>
      </c>
      <c r="W2655" t="s">
        <v>186</v>
      </c>
      <c r="X2655" t="s">
        <v>187</v>
      </c>
      <c r="Y2655" t="s">
        <v>9169</v>
      </c>
      <c r="Z2655" t="s">
        <v>11543</v>
      </c>
      <c r="AA2655" t="s">
        <v>164</v>
      </c>
      <c r="AB2655" t="s">
        <v>165</v>
      </c>
      <c r="AC2655" t="s">
        <v>11544</v>
      </c>
      <c r="AD2655" t="s">
        <v>11545</v>
      </c>
    </row>
    <row r="2656" spans="1:30">
      <c r="A2656" t="s">
        <v>11546</v>
      </c>
      <c r="B2656" t="s">
        <v>11546</v>
      </c>
      <c r="C2656" s="3">
        <v>25.038458</v>
      </c>
      <c r="D2656" s="3">
        <v>837</v>
      </c>
      <c r="E2656" s="3">
        <v>41.625347</v>
      </c>
      <c r="F2656" s="3">
        <v>1232</v>
      </c>
      <c r="G2656" s="3">
        <v>25.466677</v>
      </c>
      <c r="H2656" s="3">
        <v>912</v>
      </c>
      <c r="I2656" s="3">
        <v>10.145688</v>
      </c>
      <c r="J2656" s="3">
        <v>368</v>
      </c>
      <c r="K2656" s="3">
        <v>7.450392</v>
      </c>
      <c r="L2656" s="3">
        <v>289</v>
      </c>
      <c r="M2656" s="3">
        <v>15.881928</v>
      </c>
      <c r="N2656">
        <v>554</v>
      </c>
      <c r="O2656">
        <v>0.000869243204920821</v>
      </c>
      <c r="P2656">
        <v>-2.17176190645368</v>
      </c>
      <c r="Q2656" t="s">
        <v>131</v>
      </c>
      <c r="R2656" t="s">
        <v>136</v>
      </c>
      <c r="S2656" t="s">
        <v>136</v>
      </c>
      <c r="T2656" t="s">
        <v>136</v>
      </c>
      <c r="U2656" t="s">
        <v>136</v>
      </c>
      <c r="V2656" t="s">
        <v>136</v>
      </c>
      <c r="W2656" t="s">
        <v>136</v>
      </c>
      <c r="X2656" t="s">
        <v>136</v>
      </c>
      <c r="Y2656" t="s">
        <v>136</v>
      </c>
      <c r="Z2656" t="s">
        <v>11547</v>
      </c>
      <c r="AA2656" t="s">
        <v>164</v>
      </c>
      <c r="AB2656" t="s">
        <v>165</v>
      </c>
      <c r="AC2656" t="s">
        <v>11548</v>
      </c>
      <c r="AD2656" t="s">
        <v>136</v>
      </c>
    </row>
    <row r="2657" spans="1:30">
      <c r="A2657" t="s">
        <v>11549</v>
      </c>
      <c r="B2657" t="s">
        <v>11549</v>
      </c>
      <c r="C2657" s="3">
        <v>4.780538</v>
      </c>
      <c r="D2657" s="3">
        <v>88</v>
      </c>
      <c r="E2657" s="3">
        <v>15.610126</v>
      </c>
      <c r="F2657" s="3">
        <v>254</v>
      </c>
      <c r="G2657" s="3">
        <v>7.168324</v>
      </c>
      <c r="H2657" s="3">
        <v>141</v>
      </c>
      <c r="I2657" s="3">
        <v>1.169037</v>
      </c>
      <c r="J2657" s="3">
        <v>24</v>
      </c>
      <c r="K2657" s="3">
        <v>0.836485</v>
      </c>
      <c r="L2657" s="3">
        <v>18</v>
      </c>
      <c r="M2657" s="3">
        <v>1.772997</v>
      </c>
      <c r="N2657">
        <v>34</v>
      </c>
      <c r="O2657" s="16">
        <v>1.75999160814907e-5</v>
      </c>
      <c r="P2657">
        <v>-3.47918286249515</v>
      </c>
      <c r="Q2657" t="s">
        <v>131</v>
      </c>
      <c r="R2657" t="s">
        <v>136</v>
      </c>
      <c r="S2657" t="s">
        <v>136</v>
      </c>
      <c r="T2657" t="s">
        <v>136</v>
      </c>
      <c r="U2657" t="s">
        <v>136</v>
      </c>
      <c r="V2657" t="s">
        <v>136</v>
      </c>
      <c r="W2657" t="s">
        <v>136</v>
      </c>
      <c r="X2657" t="s">
        <v>136</v>
      </c>
      <c r="Y2657" t="s">
        <v>11550</v>
      </c>
      <c r="Z2657" t="s">
        <v>136</v>
      </c>
      <c r="AA2657" t="s">
        <v>164</v>
      </c>
      <c r="AB2657" t="s">
        <v>165</v>
      </c>
      <c r="AC2657" t="s">
        <v>11551</v>
      </c>
      <c r="AD2657" t="s">
        <v>136</v>
      </c>
    </row>
    <row r="2658" spans="1:30">
      <c r="A2658" t="s">
        <v>11552</v>
      </c>
      <c r="B2658" t="s">
        <v>11552</v>
      </c>
      <c r="C2658" s="3">
        <v>225.055252</v>
      </c>
      <c r="D2658" s="3">
        <v>10920</v>
      </c>
      <c r="E2658" s="3">
        <v>296.767242</v>
      </c>
      <c r="F2658" s="3">
        <v>12755</v>
      </c>
      <c r="G2658" s="3">
        <v>270.185455</v>
      </c>
      <c r="H2658" s="3">
        <v>14056</v>
      </c>
      <c r="I2658" s="3">
        <v>89.233017</v>
      </c>
      <c r="J2658" s="3">
        <v>4696</v>
      </c>
      <c r="K2658" s="3">
        <v>72.102737</v>
      </c>
      <c r="L2658" s="3">
        <v>4052</v>
      </c>
      <c r="M2658" s="3">
        <v>142.709229</v>
      </c>
      <c r="N2658">
        <v>7230</v>
      </c>
      <c r="O2658">
        <v>0.000238387668567269</v>
      </c>
      <c r="P2658">
        <v>-2.0610058495992</v>
      </c>
      <c r="Q2658" t="s">
        <v>131</v>
      </c>
      <c r="R2658" t="s">
        <v>371</v>
      </c>
      <c r="S2658" t="s">
        <v>293</v>
      </c>
      <c r="T2658" t="s">
        <v>2851</v>
      </c>
      <c r="U2658" t="s">
        <v>136</v>
      </c>
      <c r="V2658" t="s">
        <v>136</v>
      </c>
      <c r="W2658" t="s">
        <v>136</v>
      </c>
      <c r="X2658" t="s">
        <v>136</v>
      </c>
      <c r="Y2658" t="s">
        <v>2321</v>
      </c>
      <c r="Z2658" t="s">
        <v>136</v>
      </c>
      <c r="AA2658" t="s">
        <v>164</v>
      </c>
      <c r="AB2658" t="s">
        <v>165</v>
      </c>
      <c r="AC2658" t="s">
        <v>313</v>
      </c>
      <c r="AD2658" t="s">
        <v>144</v>
      </c>
    </row>
    <row r="2659" spans="1:30">
      <c r="A2659" t="s">
        <v>11553</v>
      </c>
      <c r="B2659" t="s">
        <v>11553</v>
      </c>
      <c r="C2659" s="3">
        <v>0.492187</v>
      </c>
      <c r="D2659" s="3">
        <v>16</v>
      </c>
      <c r="E2659" s="3">
        <v>0</v>
      </c>
      <c r="F2659" s="3">
        <v>0</v>
      </c>
      <c r="G2659" s="3">
        <v>0</v>
      </c>
      <c r="H2659" s="3">
        <v>0</v>
      </c>
      <c r="I2659" s="3">
        <v>3.223858</v>
      </c>
      <c r="J2659" s="3">
        <v>114</v>
      </c>
      <c r="K2659" s="3">
        <v>8.284191</v>
      </c>
      <c r="L2659" s="3">
        <v>311</v>
      </c>
      <c r="M2659" s="3">
        <v>0.981665</v>
      </c>
      <c r="N2659">
        <v>34</v>
      </c>
      <c r="O2659">
        <v>0.0093478469713848</v>
      </c>
      <c r="P2659">
        <v>3.37577347014665</v>
      </c>
      <c r="Q2659" t="s">
        <v>157</v>
      </c>
      <c r="R2659" t="s">
        <v>136</v>
      </c>
      <c r="S2659" t="s">
        <v>136</v>
      </c>
      <c r="T2659" t="s">
        <v>136</v>
      </c>
      <c r="U2659" t="s">
        <v>136</v>
      </c>
      <c r="V2659" t="s">
        <v>136</v>
      </c>
      <c r="W2659" t="s">
        <v>136</v>
      </c>
      <c r="X2659" t="s">
        <v>136</v>
      </c>
      <c r="Y2659" t="s">
        <v>136</v>
      </c>
      <c r="Z2659" t="s">
        <v>136</v>
      </c>
      <c r="AA2659" t="s">
        <v>164</v>
      </c>
      <c r="AB2659" t="s">
        <v>165</v>
      </c>
      <c r="AC2659" t="s">
        <v>11554</v>
      </c>
      <c r="AD2659" t="s">
        <v>136</v>
      </c>
    </row>
    <row r="2660" spans="1:30">
      <c r="A2660" t="s">
        <v>11555</v>
      </c>
      <c r="B2660" t="s">
        <v>11555</v>
      </c>
      <c r="C2660" s="3">
        <v>0.192912</v>
      </c>
      <c r="D2660" s="3">
        <v>10</v>
      </c>
      <c r="E2660" s="3">
        <v>0</v>
      </c>
      <c r="F2660" s="3">
        <v>0</v>
      </c>
      <c r="G2660" s="3">
        <v>0</v>
      </c>
      <c r="H2660" s="3">
        <v>0</v>
      </c>
      <c r="I2660" s="3">
        <v>1.801761</v>
      </c>
      <c r="J2660" s="3">
        <v>101</v>
      </c>
      <c r="K2660" s="3">
        <v>5.397994</v>
      </c>
      <c r="L2660" s="3">
        <v>323</v>
      </c>
      <c r="M2660" s="3">
        <v>0.862872</v>
      </c>
      <c r="N2660">
        <v>47</v>
      </c>
      <c r="O2660">
        <v>0.000760084236759226</v>
      </c>
      <c r="P2660">
        <v>4.05366148840119</v>
      </c>
      <c r="Q2660" t="s">
        <v>157</v>
      </c>
      <c r="R2660" t="s">
        <v>136</v>
      </c>
      <c r="S2660" t="s">
        <v>136</v>
      </c>
      <c r="T2660" t="s">
        <v>136</v>
      </c>
      <c r="U2660" t="s">
        <v>136</v>
      </c>
      <c r="V2660" t="s">
        <v>136</v>
      </c>
      <c r="W2660" t="s">
        <v>136</v>
      </c>
      <c r="X2660" t="s">
        <v>136</v>
      </c>
      <c r="Y2660" t="s">
        <v>11556</v>
      </c>
      <c r="Z2660" t="s">
        <v>11557</v>
      </c>
      <c r="AA2660" t="s">
        <v>164</v>
      </c>
      <c r="AB2660" t="s">
        <v>165</v>
      </c>
      <c r="AC2660" t="s">
        <v>11558</v>
      </c>
      <c r="AD2660" t="s">
        <v>136</v>
      </c>
    </row>
    <row r="2661" spans="1:30">
      <c r="A2661" t="s">
        <v>11559</v>
      </c>
      <c r="B2661" t="s">
        <v>11559</v>
      </c>
      <c r="C2661" s="3">
        <v>0.867423</v>
      </c>
      <c r="D2661" s="3">
        <v>39</v>
      </c>
      <c r="E2661" s="3">
        <v>1.828363</v>
      </c>
      <c r="F2661" s="3">
        <v>73</v>
      </c>
      <c r="G2661" s="3">
        <v>0.698191</v>
      </c>
      <c r="H2661" s="3">
        <v>34</v>
      </c>
      <c r="I2661" s="3">
        <v>0.13908</v>
      </c>
      <c r="J2661" s="3">
        <v>7</v>
      </c>
      <c r="K2661" s="3">
        <v>0.107846</v>
      </c>
      <c r="L2661" s="3">
        <v>6</v>
      </c>
      <c r="M2661" s="3">
        <v>0.194014</v>
      </c>
      <c r="N2661">
        <v>10</v>
      </c>
      <c r="O2661">
        <v>0.000127674270350808</v>
      </c>
      <c r="P2661">
        <v>-3.39088064206074</v>
      </c>
      <c r="Q2661" t="s">
        <v>131</v>
      </c>
      <c r="R2661" t="s">
        <v>136</v>
      </c>
      <c r="S2661" t="s">
        <v>136</v>
      </c>
      <c r="T2661" t="s">
        <v>349</v>
      </c>
      <c r="U2661" t="s">
        <v>11560</v>
      </c>
      <c r="V2661" t="s">
        <v>264</v>
      </c>
      <c r="W2661" t="s">
        <v>136</v>
      </c>
      <c r="X2661" t="s">
        <v>136</v>
      </c>
      <c r="Y2661" t="s">
        <v>352</v>
      </c>
      <c r="Z2661" t="s">
        <v>11561</v>
      </c>
      <c r="AA2661" t="s">
        <v>164</v>
      </c>
      <c r="AB2661" t="s">
        <v>165</v>
      </c>
      <c r="AC2661" t="s">
        <v>11562</v>
      </c>
      <c r="AD2661" t="s">
        <v>184</v>
      </c>
    </row>
    <row r="2662" spans="1:30">
      <c r="A2662" t="s">
        <v>11563</v>
      </c>
      <c r="B2662" t="s">
        <v>11563</v>
      </c>
      <c r="C2662" s="3">
        <v>0.346403</v>
      </c>
      <c r="D2662" s="3">
        <v>17</v>
      </c>
      <c r="E2662" s="3">
        <v>0.04884</v>
      </c>
      <c r="F2662" s="3">
        <v>2</v>
      </c>
      <c r="G2662" s="3">
        <v>0.503989</v>
      </c>
      <c r="H2662" s="3">
        <v>25</v>
      </c>
      <c r="I2662" s="3">
        <v>5.54916</v>
      </c>
      <c r="J2662" s="3">
        <v>279</v>
      </c>
      <c r="K2662" s="3">
        <v>6.014621</v>
      </c>
      <c r="L2662" s="3">
        <v>323</v>
      </c>
      <c r="M2662" s="3">
        <v>3.25522</v>
      </c>
      <c r="N2662">
        <v>158</v>
      </c>
      <c r="O2662" s="16">
        <v>1.33441466735724e-6</v>
      </c>
      <c r="P2662">
        <v>3.30425629546352</v>
      </c>
      <c r="Q2662" t="s">
        <v>157</v>
      </c>
      <c r="R2662" t="s">
        <v>1360</v>
      </c>
      <c r="S2662" t="s">
        <v>1361</v>
      </c>
      <c r="T2662" t="s">
        <v>11564</v>
      </c>
      <c r="U2662" t="s">
        <v>11565</v>
      </c>
      <c r="V2662" t="s">
        <v>1090</v>
      </c>
      <c r="W2662" t="s">
        <v>254</v>
      </c>
      <c r="X2662" t="s">
        <v>255</v>
      </c>
      <c r="Y2662" t="s">
        <v>11566</v>
      </c>
      <c r="Z2662" t="s">
        <v>11567</v>
      </c>
      <c r="AA2662" t="s">
        <v>164</v>
      </c>
      <c r="AB2662" t="s">
        <v>165</v>
      </c>
      <c r="AC2662" t="s">
        <v>11568</v>
      </c>
      <c r="AD2662" t="s">
        <v>144</v>
      </c>
    </row>
    <row r="2663" spans="1:30">
      <c r="A2663" t="s">
        <v>11569</v>
      </c>
      <c r="B2663" t="s">
        <v>11569</v>
      </c>
      <c r="C2663" s="3">
        <v>1.34944</v>
      </c>
      <c r="D2663" s="3">
        <v>31</v>
      </c>
      <c r="E2663" s="3">
        <v>6.985517</v>
      </c>
      <c r="F2663" s="3">
        <v>141</v>
      </c>
      <c r="G2663" s="3">
        <v>1.732744</v>
      </c>
      <c r="H2663" s="3">
        <v>43</v>
      </c>
      <c r="I2663" s="3">
        <v>0.063132</v>
      </c>
      <c r="J2663" s="3">
        <v>2</v>
      </c>
      <c r="K2663" s="3">
        <v>0.192332</v>
      </c>
      <c r="L2663" s="3">
        <v>6</v>
      </c>
      <c r="M2663" s="3">
        <v>0</v>
      </c>
      <c r="N2663">
        <v>0</v>
      </c>
      <c r="O2663" s="16">
        <v>7.45486877306026e-6</v>
      </c>
      <c r="P2663">
        <v>-5.01724471372362</v>
      </c>
      <c r="Q2663" t="s">
        <v>131</v>
      </c>
      <c r="R2663" t="s">
        <v>136</v>
      </c>
      <c r="S2663" t="s">
        <v>136</v>
      </c>
      <c r="T2663" t="s">
        <v>168</v>
      </c>
      <c r="U2663" t="s">
        <v>11570</v>
      </c>
      <c r="V2663" t="s">
        <v>136</v>
      </c>
      <c r="W2663" t="s">
        <v>170</v>
      </c>
      <c r="X2663" t="s">
        <v>171</v>
      </c>
      <c r="Y2663" t="s">
        <v>172</v>
      </c>
      <c r="Z2663" t="s">
        <v>11571</v>
      </c>
      <c r="AA2663" t="s">
        <v>174</v>
      </c>
      <c r="AB2663" t="s">
        <v>171</v>
      </c>
      <c r="AC2663" t="s">
        <v>11572</v>
      </c>
      <c r="AD2663" t="s">
        <v>176</v>
      </c>
    </row>
    <row r="2664" spans="1:30">
      <c r="A2664" t="s">
        <v>11573</v>
      </c>
      <c r="B2664" t="s">
        <v>11573</v>
      </c>
      <c r="C2664" s="3">
        <v>0.612133</v>
      </c>
      <c r="D2664" s="3">
        <v>18</v>
      </c>
      <c r="E2664" s="3">
        <v>0.07592</v>
      </c>
      <c r="F2664" s="3">
        <v>2</v>
      </c>
      <c r="G2664" s="3">
        <v>0.641963</v>
      </c>
      <c r="H2664" s="3">
        <v>21</v>
      </c>
      <c r="I2664" s="3">
        <v>4.257039</v>
      </c>
      <c r="J2664" s="3">
        <v>135</v>
      </c>
      <c r="K2664" s="3">
        <v>7.793751</v>
      </c>
      <c r="L2664" s="3">
        <v>264</v>
      </c>
      <c r="M2664" s="3">
        <v>1.837667</v>
      </c>
      <c r="N2664">
        <v>56</v>
      </c>
      <c r="O2664">
        <v>0.00227115123343313</v>
      </c>
      <c r="P2664">
        <v>2.62267992125214</v>
      </c>
      <c r="Q2664" t="s">
        <v>157</v>
      </c>
      <c r="R2664" t="s">
        <v>136</v>
      </c>
      <c r="S2664" t="s">
        <v>136</v>
      </c>
      <c r="T2664" t="s">
        <v>136</v>
      </c>
      <c r="U2664" t="s">
        <v>11574</v>
      </c>
      <c r="V2664" t="s">
        <v>1938</v>
      </c>
      <c r="W2664" t="s">
        <v>136</v>
      </c>
      <c r="X2664" t="s">
        <v>136</v>
      </c>
      <c r="Y2664" t="s">
        <v>11575</v>
      </c>
      <c r="Z2664" t="s">
        <v>136</v>
      </c>
      <c r="AA2664" t="s">
        <v>164</v>
      </c>
      <c r="AB2664" t="s">
        <v>165</v>
      </c>
      <c r="AC2664" t="s">
        <v>11576</v>
      </c>
      <c r="AD2664" t="s">
        <v>136</v>
      </c>
    </row>
    <row r="2665" spans="1:30">
      <c r="A2665" t="s">
        <v>11577</v>
      </c>
      <c r="B2665" t="s">
        <v>11577</v>
      </c>
      <c r="C2665" s="3">
        <v>53.74379</v>
      </c>
      <c r="D2665" s="3">
        <v>1791</v>
      </c>
      <c r="E2665" s="3">
        <v>127.303764</v>
      </c>
      <c r="F2665" s="3">
        <v>3757</v>
      </c>
      <c r="G2665" s="3">
        <v>75.779022</v>
      </c>
      <c r="H2665" s="3">
        <v>2707</v>
      </c>
      <c r="I2665" s="3">
        <v>0.814678</v>
      </c>
      <c r="J2665" s="3">
        <v>30</v>
      </c>
      <c r="K2665" s="3">
        <v>1.121478</v>
      </c>
      <c r="L2665" s="3">
        <v>44</v>
      </c>
      <c r="M2665" s="3">
        <v>2.904832</v>
      </c>
      <c r="N2665">
        <v>102</v>
      </c>
      <c r="O2665" s="16">
        <v>9.38726630011505e-17</v>
      </c>
      <c r="P2665">
        <v>-6.10510205367134</v>
      </c>
      <c r="Q2665" t="s">
        <v>131</v>
      </c>
      <c r="R2665" t="s">
        <v>136</v>
      </c>
      <c r="S2665" t="s">
        <v>136</v>
      </c>
      <c r="T2665" t="s">
        <v>11578</v>
      </c>
      <c r="U2665" t="s">
        <v>136</v>
      </c>
      <c r="V2665" t="s">
        <v>136</v>
      </c>
      <c r="W2665" t="s">
        <v>136</v>
      </c>
      <c r="X2665" t="s">
        <v>136</v>
      </c>
      <c r="Y2665" t="s">
        <v>136</v>
      </c>
      <c r="Z2665" t="s">
        <v>136</v>
      </c>
      <c r="AA2665" t="s">
        <v>164</v>
      </c>
      <c r="AB2665" t="s">
        <v>165</v>
      </c>
      <c r="AC2665" t="s">
        <v>11579</v>
      </c>
      <c r="AD2665" t="s">
        <v>11580</v>
      </c>
    </row>
    <row r="2666" spans="1:30">
      <c r="A2666" t="s">
        <v>11581</v>
      </c>
      <c r="B2666" t="s">
        <v>11581</v>
      </c>
      <c r="C2666" s="3">
        <v>12.719507</v>
      </c>
      <c r="D2666" s="3">
        <v>608</v>
      </c>
      <c r="E2666" s="3">
        <v>54.027992</v>
      </c>
      <c r="F2666" s="3">
        <v>2288</v>
      </c>
      <c r="G2666" s="3">
        <v>12.066294</v>
      </c>
      <c r="H2666" s="3">
        <v>619</v>
      </c>
      <c r="I2666" s="3">
        <v>2.210499</v>
      </c>
      <c r="J2666" s="3">
        <v>115</v>
      </c>
      <c r="K2666" s="3">
        <v>1.756353</v>
      </c>
      <c r="L2666" s="3">
        <v>98</v>
      </c>
      <c r="M2666" s="3">
        <v>5.971728</v>
      </c>
      <c r="N2666">
        <v>299</v>
      </c>
      <c r="O2666" s="16">
        <v>9.33827804081827e-5</v>
      </c>
      <c r="P2666">
        <v>-3.58119179334176</v>
      </c>
      <c r="Q2666" t="s">
        <v>131</v>
      </c>
      <c r="R2666" t="s">
        <v>136</v>
      </c>
      <c r="S2666" t="s">
        <v>136</v>
      </c>
      <c r="T2666" t="s">
        <v>136</v>
      </c>
      <c r="U2666" t="s">
        <v>11582</v>
      </c>
      <c r="V2666" t="s">
        <v>2522</v>
      </c>
      <c r="W2666" t="s">
        <v>254</v>
      </c>
      <c r="X2666" t="s">
        <v>255</v>
      </c>
      <c r="Y2666" t="s">
        <v>136</v>
      </c>
      <c r="Z2666" t="s">
        <v>11583</v>
      </c>
      <c r="AA2666" t="s">
        <v>164</v>
      </c>
      <c r="AB2666" t="s">
        <v>165</v>
      </c>
      <c r="AC2666" t="s">
        <v>11584</v>
      </c>
      <c r="AD2666" t="s">
        <v>136</v>
      </c>
    </row>
    <row r="2667" spans="1:30">
      <c r="A2667" t="s">
        <v>11585</v>
      </c>
      <c r="B2667" t="s">
        <v>11585</v>
      </c>
      <c r="C2667" s="3">
        <v>0.15594</v>
      </c>
      <c r="D2667" s="3">
        <v>39</v>
      </c>
      <c r="E2667" s="3">
        <v>0.053738</v>
      </c>
      <c r="F2667" s="3">
        <v>12</v>
      </c>
      <c r="G2667" s="3">
        <v>0.084476</v>
      </c>
      <c r="H2667" s="3">
        <v>23</v>
      </c>
      <c r="I2667" s="3">
        <v>0.677202</v>
      </c>
      <c r="J2667" s="3">
        <v>181</v>
      </c>
      <c r="K2667" s="3">
        <v>0.93858</v>
      </c>
      <c r="L2667" s="3">
        <v>268</v>
      </c>
      <c r="M2667" s="3">
        <v>0.323208</v>
      </c>
      <c r="N2667">
        <v>84</v>
      </c>
      <c r="O2667">
        <v>0.00239478705110589</v>
      </c>
      <c r="P2667">
        <v>2.01446877535913</v>
      </c>
      <c r="Q2667" t="s">
        <v>157</v>
      </c>
      <c r="R2667" t="s">
        <v>1427</v>
      </c>
      <c r="S2667" t="s">
        <v>538</v>
      </c>
      <c r="T2667" t="s">
        <v>279</v>
      </c>
      <c r="U2667" t="s">
        <v>11586</v>
      </c>
      <c r="V2667" t="s">
        <v>136</v>
      </c>
      <c r="W2667" t="s">
        <v>1174</v>
      </c>
      <c r="X2667" t="s">
        <v>1175</v>
      </c>
      <c r="Y2667" t="s">
        <v>11587</v>
      </c>
      <c r="Z2667" t="s">
        <v>5942</v>
      </c>
      <c r="AA2667" t="s">
        <v>43</v>
      </c>
      <c r="AB2667" t="s">
        <v>538</v>
      </c>
      <c r="AC2667" t="s">
        <v>11588</v>
      </c>
      <c r="AD2667" t="s">
        <v>281</v>
      </c>
    </row>
    <row r="2668" spans="1:30">
      <c r="A2668" t="s">
        <v>11589</v>
      </c>
      <c r="B2668" t="s">
        <v>136</v>
      </c>
      <c r="C2668" s="3">
        <v>21.532516</v>
      </c>
      <c r="D2668" s="3">
        <v>722</v>
      </c>
      <c r="E2668" s="3">
        <v>52.945813</v>
      </c>
      <c r="F2668" s="3">
        <v>1583</v>
      </c>
      <c r="G2668" s="3">
        <v>20.210095</v>
      </c>
      <c r="H2668" s="3">
        <v>722</v>
      </c>
      <c r="I2668" s="3">
        <v>7.253754</v>
      </c>
      <c r="J2668" s="3">
        <v>262</v>
      </c>
      <c r="K2668" s="3">
        <v>4.649425</v>
      </c>
      <c r="L2668" s="3">
        <v>181</v>
      </c>
      <c r="M2668" s="3">
        <v>13.796245</v>
      </c>
      <c r="N2668">
        <v>482</v>
      </c>
      <c r="O2668">
        <v>0.00110733237991538</v>
      </c>
      <c r="P2668">
        <v>-2.59521174546966</v>
      </c>
      <c r="Q2668" t="s">
        <v>131</v>
      </c>
      <c r="R2668" t="s">
        <v>136</v>
      </c>
      <c r="S2668" t="s">
        <v>136</v>
      </c>
      <c r="T2668" t="s">
        <v>136</v>
      </c>
      <c r="U2668" t="s">
        <v>11590</v>
      </c>
      <c r="V2668" t="s">
        <v>136</v>
      </c>
      <c r="W2668" t="s">
        <v>170</v>
      </c>
      <c r="X2668" t="s">
        <v>171</v>
      </c>
      <c r="Y2668" t="s">
        <v>1218</v>
      </c>
      <c r="Z2668" t="s">
        <v>136</v>
      </c>
      <c r="AA2668" t="s">
        <v>174</v>
      </c>
      <c r="AB2668" t="s">
        <v>171</v>
      </c>
      <c r="AC2668" t="s">
        <v>11591</v>
      </c>
      <c r="AD2668" t="s">
        <v>136</v>
      </c>
    </row>
    <row r="2669" spans="1:30">
      <c r="A2669" t="s">
        <v>11592</v>
      </c>
      <c r="B2669" t="s">
        <v>11592</v>
      </c>
      <c r="C2669" s="3">
        <v>0</v>
      </c>
      <c r="D2669" s="3">
        <v>0</v>
      </c>
      <c r="E2669" s="3">
        <v>0</v>
      </c>
      <c r="F2669" s="3">
        <v>0</v>
      </c>
      <c r="G2669" s="3">
        <v>0.203947</v>
      </c>
      <c r="H2669" s="3">
        <v>14</v>
      </c>
      <c r="I2669" s="3">
        <v>5.696874</v>
      </c>
      <c r="J2669" s="3">
        <v>387</v>
      </c>
      <c r="K2669" s="3">
        <v>10.708674</v>
      </c>
      <c r="L2669" s="3">
        <v>777</v>
      </c>
      <c r="M2669" s="3">
        <v>1.630991</v>
      </c>
      <c r="N2669">
        <v>107</v>
      </c>
      <c r="O2669" s="16">
        <v>2.27928785723689e-5</v>
      </c>
      <c r="P2669">
        <v>4.87854827515909</v>
      </c>
      <c r="Q2669" t="s">
        <v>157</v>
      </c>
      <c r="R2669" t="s">
        <v>170</v>
      </c>
      <c r="S2669" t="s">
        <v>171</v>
      </c>
      <c r="T2669" t="s">
        <v>2060</v>
      </c>
      <c r="U2669" t="s">
        <v>11593</v>
      </c>
      <c r="V2669" t="s">
        <v>136</v>
      </c>
      <c r="W2669" t="s">
        <v>170</v>
      </c>
      <c r="X2669" t="s">
        <v>171</v>
      </c>
      <c r="Y2669" t="s">
        <v>2062</v>
      </c>
      <c r="Z2669" t="s">
        <v>4696</v>
      </c>
      <c r="AA2669" t="s">
        <v>174</v>
      </c>
      <c r="AB2669" t="s">
        <v>171</v>
      </c>
      <c r="AC2669" t="s">
        <v>11594</v>
      </c>
      <c r="AD2669" t="s">
        <v>144</v>
      </c>
    </row>
    <row r="2670" spans="1:30">
      <c r="A2670" t="s">
        <v>11595</v>
      </c>
      <c r="B2670" t="s">
        <v>11595</v>
      </c>
      <c r="C2670" s="3">
        <v>2.930199</v>
      </c>
      <c r="D2670" s="3">
        <v>184</v>
      </c>
      <c r="E2670" s="3">
        <v>4.314095</v>
      </c>
      <c r="F2670" s="3">
        <v>240</v>
      </c>
      <c r="G2670" s="3">
        <v>2.115353</v>
      </c>
      <c r="H2670" s="3">
        <v>143</v>
      </c>
      <c r="I2670" s="3">
        <v>1.275932</v>
      </c>
      <c r="J2670" s="3">
        <v>87</v>
      </c>
      <c r="K2670" s="3">
        <v>0.368649</v>
      </c>
      <c r="L2670" s="3">
        <v>27</v>
      </c>
      <c r="M2670" s="3">
        <v>1.039503</v>
      </c>
      <c r="N2670">
        <v>69</v>
      </c>
      <c r="O2670">
        <v>0.000944383281671921</v>
      </c>
      <c r="P2670">
        <v>-2.47712917346233</v>
      </c>
      <c r="Q2670" t="s">
        <v>131</v>
      </c>
      <c r="R2670" t="s">
        <v>190</v>
      </c>
      <c r="S2670" t="s">
        <v>191</v>
      </c>
      <c r="T2670" t="s">
        <v>3125</v>
      </c>
      <c r="U2670" t="s">
        <v>11596</v>
      </c>
      <c r="V2670" t="s">
        <v>180</v>
      </c>
      <c r="W2670" t="s">
        <v>136</v>
      </c>
      <c r="X2670" t="s">
        <v>136</v>
      </c>
      <c r="Y2670" t="s">
        <v>181</v>
      </c>
      <c r="Z2670" t="s">
        <v>11597</v>
      </c>
      <c r="AA2670" t="s">
        <v>83</v>
      </c>
      <c r="AB2670" t="s">
        <v>191</v>
      </c>
      <c r="AC2670" t="s">
        <v>313</v>
      </c>
      <c r="AD2670" t="s">
        <v>3128</v>
      </c>
    </row>
    <row r="2671" spans="1:30">
      <c r="A2671" t="s">
        <v>11598</v>
      </c>
      <c r="B2671" t="s">
        <v>11598</v>
      </c>
      <c r="C2671" s="3">
        <v>0.358148</v>
      </c>
      <c r="D2671" s="3">
        <v>39</v>
      </c>
      <c r="E2671" s="3">
        <v>0.051199</v>
      </c>
      <c r="F2671" s="3">
        <v>5</v>
      </c>
      <c r="G2671" s="3">
        <v>0.297194</v>
      </c>
      <c r="H2671" s="3">
        <v>35</v>
      </c>
      <c r="I2671" s="3">
        <v>2.669052</v>
      </c>
      <c r="J2671" s="3">
        <v>314</v>
      </c>
      <c r="K2671" s="3">
        <v>1.920606</v>
      </c>
      <c r="L2671" s="3">
        <v>241</v>
      </c>
      <c r="M2671" s="3">
        <v>1.00992</v>
      </c>
      <c r="N2671">
        <v>115</v>
      </c>
      <c r="O2671">
        <v>0.000884822700145848</v>
      </c>
      <c r="P2671">
        <v>2.32651095335236</v>
      </c>
      <c r="Q2671" t="s">
        <v>157</v>
      </c>
      <c r="R2671" t="s">
        <v>254</v>
      </c>
      <c r="S2671" t="s">
        <v>255</v>
      </c>
      <c r="T2671" t="s">
        <v>136</v>
      </c>
      <c r="U2671" t="s">
        <v>11599</v>
      </c>
      <c r="V2671" t="s">
        <v>2025</v>
      </c>
      <c r="W2671" t="s">
        <v>241</v>
      </c>
      <c r="X2671" t="s">
        <v>242</v>
      </c>
      <c r="Y2671" t="s">
        <v>11600</v>
      </c>
      <c r="Z2671" t="s">
        <v>11601</v>
      </c>
      <c r="AA2671" t="s">
        <v>4526</v>
      </c>
      <c r="AB2671" t="s">
        <v>2076</v>
      </c>
      <c r="AC2671" t="s">
        <v>11602</v>
      </c>
      <c r="AD2671" t="s">
        <v>136</v>
      </c>
    </row>
    <row r="2672" spans="1:30">
      <c r="A2672" t="s">
        <v>11603</v>
      </c>
      <c r="B2672" t="s">
        <v>11603</v>
      </c>
      <c r="C2672" s="3">
        <v>3.939435</v>
      </c>
      <c r="D2672" s="3">
        <v>191</v>
      </c>
      <c r="E2672" s="3">
        <v>0.18635</v>
      </c>
      <c r="F2672" s="3">
        <v>8</v>
      </c>
      <c r="G2672" s="3">
        <v>2.756849</v>
      </c>
      <c r="H2672" s="3">
        <v>144</v>
      </c>
      <c r="I2672" s="3">
        <v>17.342171</v>
      </c>
      <c r="J2672" s="3">
        <v>912</v>
      </c>
      <c r="K2672" s="3">
        <v>45.787216</v>
      </c>
      <c r="L2672" s="3">
        <v>2570</v>
      </c>
      <c r="M2672" s="3">
        <v>8.229056</v>
      </c>
      <c r="N2672">
        <v>417</v>
      </c>
      <c r="O2672">
        <v>0.0038517207747326</v>
      </c>
      <c r="P2672">
        <v>2.68458622499601</v>
      </c>
      <c r="Q2672" t="s">
        <v>157</v>
      </c>
      <c r="R2672" t="s">
        <v>325</v>
      </c>
      <c r="S2672" t="s">
        <v>326</v>
      </c>
      <c r="T2672" t="s">
        <v>2256</v>
      </c>
      <c r="U2672" t="s">
        <v>11604</v>
      </c>
      <c r="V2672" t="s">
        <v>473</v>
      </c>
      <c r="W2672" t="s">
        <v>2075</v>
      </c>
      <c r="X2672" t="s">
        <v>2076</v>
      </c>
      <c r="Y2672" t="s">
        <v>4524</v>
      </c>
      <c r="Z2672" t="s">
        <v>11605</v>
      </c>
      <c r="AA2672" t="s">
        <v>48</v>
      </c>
      <c r="AB2672" t="s">
        <v>326</v>
      </c>
      <c r="AC2672" t="s">
        <v>11606</v>
      </c>
      <c r="AD2672" t="s">
        <v>144</v>
      </c>
    </row>
    <row r="2673" spans="1:30">
      <c r="A2673" t="s">
        <v>11607</v>
      </c>
      <c r="B2673" t="s">
        <v>11607</v>
      </c>
      <c r="C2673" s="3">
        <v>664.030762</v>
      </c>
      <c r="D2673" s="3">
        <v>20709</v>
      </c>
      <c r="E2673" s="3">
        <v>982.873352</v>
      </c>
      <c r="F2673" s="3">
        <v>27153</v>
      </c>
      <c r="G2673" s="3">
        <v>550.84613</v>
      </c>
      <c r="H2673" s="3">
        <v>18419</v>
      </c>
      <c r="I2673" s="3">
        <v>20.56814</v>
      </c>
      <c r="J2673" s="3">
        <v>696</v>
      </c>
      <c r="K2673" s="3">
        <v>23.627493</v>
      </c>
      <c r="L2673" s="3">
        <v>854</v>
      </c>
      <c r="M2673" s="3">
        <v>70.22448</v>
      </c>
      <c r="N2673">
        <v>2287</v>
      </c>
      <c r="O2673" s="16">
        <v>1.81791534763579e-11</v>
      </c>
      <c r="P2673">
        <v>-4.74827448143275</v>
      </c>
      <c r="Q2673" t="s">
        <v>131</v>
      </c>
      <c r="R2673" t="s">
        <v>136</v>
      </c>
      <c r="S2673" t="s">
        <v>136</v>
      </c>
      <c r="T2673" t="s">
        <v>1966</v>
      </c>
      <c r="U2673" t="s">
        <v>11608</v>
      </c>
      <c r="V2673" t="s">
        <v>1968</v>
      </c>
      <c r="W2673" t="s">
        <v>136</v>
      </c>
      <c r="X2673" t="s">
        <v>136</v>
      </c>
      <c r="Y2673" t="s">
        <v>1969</v>
      </c>
      <c r="Z2673" t="s">
        <v>3524</v>
      </c>
      <c r="AA2673" t="s">
        <v>164</v>
      </c>
      <c r="AB2673" t="s">
        <v>165</v>
      </c>
      <c r="AC2673" t="s">
        <v>1971</v>
      </c>
      <c r="AD2673" t="s">
        <v>1972</v>
      </c>
    </row>
    <row r="2674" spans="1:30">
      <c r="A2674" t="s">
        <v>11609</v>
      </c>
      <c r="B2674" t="s">
        <v>11609</v>
      </c>
      <c r="C2674" s="3">
        <v>0.321727</v>
      </c>
      <c r="D2674" s="3">
        <v>29</v>
      </c>
      <c r="E2674" s="3">
        <v>0.157162</v>
      </c>
      <c r="F2674" s="3">
        <v>13</v>
      </c>
      <c r="G2674" s="3">
        <v>0.305903</v>
      </c>
      <c r="H2674" s="3">
        <v>29</v>
      </c>
      <c r="I2674" s="3">
        <v>2.154204</v>
      </c>
      <c r="J2674" s="3">
        <v>207</v>
      </c>
      <c r="K2674" s="3">
        <v>17.519974</v>
      </c>
      <c r="L2674" s="3">
        <v>1794</v>
      </c>
      <c r="M2674" s="3">
        <v>1.132019</v>
      </c>
      <c r="N2674">
        <v>105</v>
      </c>
      <c r="O2674">
        <v>0.000137958590937698</v>
      </c>
      <c r="P2674">
        <v>3.67477617803719</v>
      </c>
      <c r="Q2674" t="s">
        <v>157</v>
      </c>
      <c r="R2674" t="s">
        <v>254</v>
      </c>
      <c r="S2674" t="s">
        <v>255</v>
      </c>
      <c r="T2674" t="s">
        <v>11610</v>
      </c>
      <c r="U2674" t="s">
        <v>11611</v>
      </c>
      <c r="V2674" t="s">
        <v>6709</v>
      </c>
      <c r="W2674" t="s">
        <v>6747</v>
      </c>
      <c r="X2674" t="s">
        <v>1586</v>
      </c>
      <c r="Y2674" t="s">
        <v>7407</v>
      </c>
      <c r="Z2674" t="s">
        <v>11612</v>
      </c>
      <c r="AA2674" t="s">
        <v>164</v>
      </c>
      <c r="AB2674" t="s">
        <v>165</v>
      </c>
      <c r="AC2674" t="s">
        <v>11613</v>
      </c>
      <c r="AD2674" t="s">
        <v>1256</v>
      </c>
    </row>
    <row r="2675" spans="1:30">
      <c r="A2675" t="s">
        <v>11614</v>
      </c>
      <c r="B2675" t="s">
        <v>11614</v>
      </c>
      <c r="C2675" s="3">
        <v>0.921843</v>
      </c>
      <c r="D2675" s="3">
        <v>22</v>
      </c>
      <c r="E2675" s="3">
        <v>0.086677</v>
      </c>
      <c r="F2675" s="3">
        <v>2</v>
      </c>
      <c r="G2675" s="3">
        <v>0.647723</v>
      </c>
      <c r="H2675" s="3">
        <v>17</v>
      </c>
      <c r="I2675" s="3">
        <v>7.601882</v>
      </c>
      <c r="J2675" s="3">
        <v>192</v>
      </c>
      <c r="K2675" s="3">
        <v>3.922247</v>
      </c>
      <c r="L2675" s="3">
        <v>106</v>
      </c>
      <c r="M2675" s="3">
        <v>2.272203</v>
      </c>
      <c r="N2675">
        <v>55</v>
      </c>
      <c r="O2675">
        <v>0.00577640824723135</v>
      </c>
      <c r="P2675">
        <v>2.29514083977129</v>
      </c>
      <c r="Q2675" t="s">
        <v>157</v>
      </c>
      <c r="R2675" t="s">
        <v>325</v>
      </c>
      <c r="S2675" t="s">
        <v>326</v>
      </c>
      <c r="T2675" t="s">
        <v>1016</v>
      </c>
      <c r="U2675" t="s">
        <v>11615</v>
      </c>
      <c r="V2675" t="s">
        <v>136</v>
      </c>
      <c r="W2675" t="s">
        <v>190</v>
      </c>
      <c r="X2675" t="s">
        <v>191</v>
      </c>
      <c r="Y2675" t="s">
        <v>181</v>
      </c>
      <c r="Z2675" t="s">
        <v>748</v>
      </c>
      <c r="AA2675" t="s">
        <v>83</v>
      </c>
      <c r="AB2675" t="s">
        <v>191</v>
      </c>
      <c r="AC2675" t="s">
        <v>11616</v>
      </c>
      <c r="AD2675" t="s">
        <v>195</v>
      </c>
    </row>
    <row r="2676" spans="1:30">
      <c r="A2676" t="s">
        <v>11617</v>
      </c>
      <c r="B2676" t="s">
        <v>11617</v>
      </c>
      <c r="C2676" s="3">
        <v>0</v>
      </c>
      <c r="D2676" s="3">
        <v>0</v>
      </c>
      <c r="E2676" s="3">
        <v>0</v>
      </c>
      <c r="F2676" s="3">
        <v>0</v>
      </c>
      <c r="G2676" s="3">
        <v>0</v>
      </c>
      <c r="H2676" s="3">
        <v>0</v>
      </c>
      <c r="I2676" s="3">
        <v>0.948899</v>
      </c>
      <c r="J2676" s="3">
        <v>56</v>
      </c>
      <c r="K2676" s="3">
        <v>0.525049</v>
      </c>
      <c r="L2676" s="3">
        <v>33</v>
      </c>
      <c r="M2676" s="3">
        <v>0.796733</v>
      </c>
      <c r="N2676">
        <v>45</v>
      </c>
      <c r="O2676" s="16">
        <v>1.91259822005226e-5</v>
      </c>
      <c r="P2676">
        <v>5.60579277811996</v>
      </c>
      <c r="Q2676" t="s">
        <v>157</v>
      </c>
      <c r="R2676" t="s">
        <v>136</v>
      </c>
      <c r="S2676" t="s">
        <v>136</v>
      </c>
      <c r="T2676" t="s">
        <v>136</v>
      </c>
      <c r="U2676" t="s">
        <v>11618</v>
      </c>
      <c r="V2676" t="s">
        <v>136</v>
      </c>
      <c r="W2676" t="s">
        <v>4121</v>
      </c>
      <c r="X2676" t="s">
        <v>4122</v>
      </c>
      <c r="Y2676" t="s">
        <v>11104</v>
      </c>
      <c r="Z2676" t="s">
        <v>11619</v>
      </c>
      <c r="AA2676" t="s">
        <v>164</v>
      </c>
      <c r="AB2676" t="s">
        <v>165</v>
      </c>
      <c r="AC2676" t="s">
        <v>11620</v>
      </c>
      <c r="AD2676" t="s">
        <v>136</v>
      </c>
    </row>
    <row r="2677" spans="1:30">
      <c r="A2677" t="s">
        <v>11621</v>
      </c>
      <c r="B2677" t="s">
        <v>11621</v>
      </c>
      <c r="C2677" s="3">
        <v>0.207785</v>
      </c>
      <c r="D2677" s="3">
        <v>10</v>
      </c>
      <c r="E2677" s="3">
        <v>0</v>
      </c>
      <c r="F2677" s="3">
        <v>0</v>
      </c>
      <c r="G2677" s="3">
        <v>0.10487</v>
      </c>
      <c r="H2677" s="3">
        <v>6</v>
      </c>
      <c r="I2677" s="3">
        <v>0.546168</v>
      </c>
      <c r="J2677" s="3">
        <v>29</v>
      </c>
      <c r="K2677" s="3">
        <v>4.861596</v>
      </c>
      <c r="L2677" s="3">
        <v>271</v>
      </c>
      <c r="M2677" s="3">
        <v>0.856004</v>
      </c>
      <c r="N2677">
        <v>43</v>
      </c>
      <c r="O2677">
        <v>0.00423966560998698</v>
      </c>
      <c r="P2677">
        <v>3.26522917682852</v>
      </c>
      <c r="Q2677" t="s">
        <v>157</v>
      </c>
      <c r="R2677" t="s">
        <v>136</v>
      </c>
      <c r="S2677" t="s">
        <v>136</v>
      </c>
      <c r="T2677" t="s">
        <v>136</v>
      </c>
      <c r="U2677" t="s">
        <v>136</v>
      </c>
      <c r="V2677" t="s">
        <v>136</v>
      </c>
      <c r="W2677" t="s">
        <v>136</v>
      </c>
      <c r="X2677" t="s">
        <v>136</v>
      </c>
      <c r="Y2677" t="s">
        <v>2400</v>
      </c>
      <c r="Z2677" t="s">
        <v>11622</v>
      </c>
      <c r="AA2677" t="s">
        <v>164</v>
      </c>
      <c r="AB2677" t="s">
        <v>165</v>
      </c>
      <c r="AC2677" t="s">
        <v>11623</v>
      </c>
      <c r="AD2677" t="s">
        <v>136</v>
      </c>
    </row>
    <row r="2678" spans="1:30">
      <c r="A2678" t="s">
        <v>11624</v>
      </c>
      <c r="B2678" t="s">
        <v>11624</v>
      </c>
      <c r="C2678" s="3">
        <v>0.174297</v>
      </c>
      <c r="D2678" s="3">
        <v>10</v>
      </c>
      <c r="E2678" s="3">
        <v>0</v>
      </c>
      <c r="F2678" s="3">
        <v>0</v>
      </c>
      <c r="G2678" s="3">
        <v>0</v>
      </c>
      <c r="H2678" s="3">
        <v>0</v>
      </c>
      <c r="I2678" s="3">
        <v>1.267072</v>
      </c>
      <c r="J2678" s="3">
        <v>73</v>
      </c>
      <c r="K2678" s="3">
        <v>1.914596</v>
      </c>
      <c r="L2678" s="3">
        <v>117</v>
      </c>
      <c r="M2678" s="3">
        <v>1.265701</v>
      </c>
      <c r="N2678">
        <v>70</v>
      </c>
      <c r="O2678">
        <v>0.00311665164664269</v>
      </c>
      <c r="P2678">
        <v>3.45426123700173</v>
      </c>
      <c r="Q2678" t="s">
        <v>157</v>
      </c>
      <c r="R2678" t="s">
        <v>136</v>
      </c>
      <c r="S2678" t="s">
        <v>136</v>
      </c>
      <c r="T2678" t="s">
        <v>11625</v>
      </c>
      <c r="U2678" t="s">
        <v>11626</v>
      </c>
      <c r="V2678" t="s">
        <v>3292</v>
      </c>
      <c r="W2678" t="s">
        <v>1427</v>
      </c>
      <c r="X2678" t="s">
        <v>538</v>
      </c>
      <c r="Y2678" t="s">
        <v>11627</v>
      </c>
      <c r="Z2678" t="s">
        <v>11628</v>
      </c>
      <c r="AA2678" t="s">
        <v>43</v>
      </c>
      <c r="AB2678" t="s">
        <v>538</v>
      </c>
      <c r="AC2678" t="s">
        <v>11629</v>
      </c>
      <c r="AD2678" t="s">
        <v>1633</v>
      </c>
    </row>
    <row r="2679" spans="1:30">
      <c r="A2679" t="s">
        <v>11630</v>
      </c>
      <c r="B2679" t="s">
        <v>11630</v>
      </c>
      <c r="C2679" s="3">
        <v>3.809501</v>
      </c>
      <c r="D2679" s="3">
        <v>92</v>
      </c>
      <c r="E2679" s="3">
        <v>0.330565</v>
      </c>
      <c r="F2679" s="3">
        <v>8</v>
      </c>
      <c r="G2679" s="3">
        <v>0.814388</v>
      </c>
      <c r="H2679" s="3">
        <v>21</v>
      </c>
      <c r="I2679" s="3">
        <v>9.667455</v>
      </c>
      <c r="J2679" s="3">
        <v>251</v>
      </c>
      <c r="K2679" s="3">
        <v>31.54446</v>
      </c>
      <c r="L2679" s="3">
        <v>875</v>
      </c>
      <c r="M2679" s="3">
        <v>34.145836</v>
      </c>
      <c r="N2679">
        <v>854</v>
      </c>
      <c r="O2679">
        <v>0.000134348394456648</v>
      </c>
      <c r="P2679">
        <v>3.21482969398978</v>
      </c>
      <c r="Q2679" t="s">
        <v>157</v>
      </c>
      <c r="R2679" t="s">
        <v>136</v>
      </c>
      <c r="S2679" t="s">
        <v>136</v>
      </c>
      <c r="T2679" t="s">
        <v>168</v>
      </c>
      <c r="U2679" t="s">
        <v>11631</v>
      </c>
      <c r="V2679" t="s">
        <v>136</v>
      </c>
      <c r="W2679" t="s">
        <v>170</v>
      </c>
      <c r="X2679" t="s">
        <v>171</v>
      </c>
      <c r="Y2679" t="s">
        <v>172</v>
      </c>
      <c r="Z2679" t="s">
        <v>1030</v>
      </c>
      <c r="AA2679" t="s">
        <v>174</v>
      </c>
      <c r="AB2679" t="s">
        <v>171</v>
      </c>
      <c r="AC2679" t="s">
        <v>11632</v>
      </c>
      <c r="AD2679" t="s">
        <v>176</v>
      </c>
    </row>
    <row r="2680" spans="1:30">
      <c r="A2680" t="s">
        <v>11633</v>
      </c>
      <c r="B2680" t="s">
        <v>11633</v>
      </c>
      <c r="C2680" s="3">
        <v>0.962662</v>
      </c>
      <c r="D2680" s="3">
        <v>48</v>
      </c>
      <c r="E2680" s="3">
        <v>1.064089</v>
      </c>
      <c r="F2680" s="3">
        <v>47</v>
      </c>
      <c r="G2680" s="3">
        <v>1.350371</v>
      </c>
      <c r="H2680" s="3">
        <v>71</v>
      </c>
      <c r="I2680" s="3">
        <v>12.287543</v>
      </c>
      <c r="J2680" s="3">
        <v>652</v>
      </c>
      <c r="K2680" s="3">
        <v>15.486938</v>
      </c>
      <c r="L2680" s="3">
        <v>877</v>
      </c>
      <c r="M2680" s="3">
        <v>6.926112</v>
      </c>
      <c r="N2680">
        <v>354</v>
      </c>
      <c r="O2680" s="16">
        <v>2.48671547516508e-6</v>
      </c>
      <c r="P2680">
        <v>2.5502694178106</v>
      </c>
      <c r="Q2680" t="s">
        <v>157</v>
      </c>
      <c r="R2680" t="s">
        <v>136</v>
      </c>
      <c r="S2680" t="s">
        <v>136</v>
      </c>
      <c r="T2680" t="s">
        <v>11634</v>
      </c>
      <c r="U2680" t="s">
        <v>11635</v>
      </c>
      <c r="V2680" t="s">
        <v>136</v>
      </c>
      <c r="W2680" t="s">
        <v>186</v>
      </c>
      <c r="X2680" t="s">
        <v>187</v>
      </c>
      <c r="Y2680" t="s">
        <v>11636</v>
      </c>
      <c r="Z2680" t="s">
        <v>136</v>
      </c>
      <c r="AA2680" t="s">
        <v>164</v>
      </c>
      <c r="AB2680" t="s">
        <v>165</v>
      </c>
      <c r="AC2680" t="s">
        <v>11637</v>
      </c>
      <c r="AD2680" t="s">
        <v>11638</v>
      </c>
    </row>
    <row r="2681" spans="1:30">
      <c r="A2681" t="s">
        <v>11639</v>
      </c>
      <c r="B2681" t="s">
        <v>136</v>
      </c>
      <c r="C2681" s="3">
        <v>5.708736</v>
      </c>
      <c r="D2681" s="3">
        <v>87</v>
      </c>
      <c r="E2681" s="3">
        <v>3.594588</v>
      </c>
      <c r="F2681" s="3">
        <v>49</v>
      </c>
      <c r="G2681" s="3">
        <v>7.677442</v>
      </c>
      <c r="H2681" s="3">
        <v>125</v>
      </c>
      <c r="I2681" s="3">
        <v>0.264431</v>
      </c>
      <c r="J2681" s="3">
        <v>5</v>
      </c>
      <c r="K2681" s="3">
        <v>0</v>
      </c>
      <c r="L2681" s="3">
        <v>0</v>
      </c>
      <c r="M2681" s="3">
        <v>1.505828</v>
      </c>
      <c r="N2681">
        <v>23</v>
      </c>
      <c r="O2681">
        <v>0.00274838988803654</v>
      </c>
      <c r="P2681">
        <v>-3.30822820630005</v>
      </c>
      <c r="Q2681" t="s">
        <v>131</v>
      </c>
      <c r="R2681" t="s">
        <v>136</v>
      </c>
      <c r="S2681" t="s">
        <v>136</v>
      </c>
      <c r="T2681" t="s">
        <v>262</v>
      </c>
      <c r="U2681" t="s">
        <v>11640</v>
      </c>
      <c r="V2681" t="s">
        <v>136</v>
      </c>
      <c r="W2681" t="s">
        <v>190</v>
      </c>
      <c r="X2681" t="s">
        <v>191</v>
      </c>
      <c r="Y2681" t="s">
        <v>136</v>
      </c>
      <c r="Z2681" t="s">
        <v>136</v>
      </c>
      <c r="AA2681" t="s">
        <v>83</v>
      </c>
      <c r="AB2681" t="s">
        <v>191</v>
      </c>
      <c r="AC2681" t="s">
        <v>313</v>
      </c>
      <c r="AD2681" t="s">
        <v>195</v>
      </c>
    </row>
    <row r="2682" spans="1:30">
      <c r="A2682" t="s">
        <v>11641</v>
      </c>
      <c r="B2682" t="s">
        <v>11641</v>
      </c>
      <c r="C2682" s="3">
        <v>38.066971</v>
      </c>
      <c r="D2682" s="3">
        <v>1920</v>
      </c>
      <c r="E2682" s="3">
        <v>85.95491</v>
      </c>
      <c r="F2682" s="3">
        <v>3840</v>
      </c>
      <c r="G2682" s="3">
        <v>34.836262</v>
      </c>
      <c r="H2682" s="3">
        <v>1884</v>
      </c>
      <c r="I2682" s="3">
        <v>16.492373</v>
      </c>
      <c r="J2682" s="3">
        <v>902</v>
      </c>
      <c r="K2682" s="3">
        <v>11.404378</v>
      </c>
      <c r="L2682" s="3">
        <v>666</v>
      </c>
      <c r="M2682" s="3">
        <v>28.453327</v>
      </c>
      <c r="N2682">
        <v>1498</v>
      </c>
      <c r="O2682">
        <v>0.00320099177279465</v>
      </c>
      <c r="P2682">
        <v>-2.23523701594878</v>
      </c>
      <c r="Q2682" t="s">
        <v>131</v>
      </c>
      <c r="R2682" t="s">
        <v>218</v>
      </c>
      <c r="S2682" t="s">
        <v>219</v>
      </c>
      <c r="T2682" t="s">
        <v>11642</v>
      </c>
      <c r="U2682" t="s">
        <v>11643</v>
      </c>
      <c r="V2682" t="s">
        <v>136</v>
      </c>
      <c r="W2682" t="s">
        <v>594</v>
      </c>
      <c r="X2682" t="s">
        <v>165</v>
      </c>
      <c r="Y2682" t="s">
        <v>11644</v>
      </c>
      <c r="Z2682" t="s">
        <v>136</v>
      </c>
      <c r="AA2682" t="s">
        <v>164</v>
      </c>
      <c r="AB2682" t="s">
        <v>165</v>
      </c>
      <c r="AC2682" t="s">
        <v>11645</v>
      </c>
      <c r="AD2682" t="s">
        <v>11646</v>
      </c>
    </row>
    <row r="2683" spans="1:30">
      <c r="A2683" t="s">
        <v>11647</v>
      </c>
      <c r="B2683" t="s">
        <v>11647</v>
      </c>
      <c r="C2683" s="3">
        <v>1.877613</v>
      </c>
      <c r="D2683" s="3">
        <v>98</v>
      </c>
      <c r="E2683" s="3">
        <v>0.759614</v>
      </c>
      <c r="F2683" s="3">
        <v>36</v>
      </c>
      <c r="G2683" s="3">
        <v>1.826571</v>
      </c>
      <c r="H2683" s="3">
        <v>103</v>
      </c>
      <c r="I2683" s="3">
        <v>0.405945</v>
      </c>
      <c r="J2683" s="3">
        <v>23</v>
      </c>
      <c r="K2683" s="3">
        <v>0.033124</v>
      </c>
      <c r="L2683" s="3">
        <v>2</v>
      </c>
      <c r="M2683" s="3">
        <v>0.145988</v>
      </c>
      <c r="N2683">
        <v>8</v>
      </c>
      <c r="O2683">
        <v>0.000138796650496876</v>
      </c>
      <c r="P2683">
        <v>-3.2664726011051</v>
      </c>
      <c r="Q2683" t="s">
        <v>131</v>
      </c>
      <c r="R2683" t="s">
        <v>283</v>
      </c>
      <c r="S2683" t="s">
        <v>284</v>
      </c>
      <c r="T2683" t="s">
        <v>6829</v>
      </c>
      <c r="U2683" t="s">
        <v>11648</v>
      </c>
      <c r="V2683" t="s">
        <v>2053</v>
      </c>
      <c r="W2683" t="s">
        <v>288</v>
      </c>
      <c r="X2683" t="s">
        <v>289</v>
      </c>
      <c r="Y2683" t="s">
        <v>290</v>
      </c>
      <c r="Z2683" t="s">
        <v>3426</v>
      </c>
      <c r="AA2683" t="s">
        <v>292</v>
      </c>
      <c r="AB2683" t="s">
        <v>293</v>
      </c>
      <c r="AC2683" t="s">
        <v>11649</v>
      </c>
      <c r="AD2683" t="s">
        <v>885</v>
      </c>
    </row>
    <row r="2684" spans="1:30">
      <c r="A2684" t="s">
        <v>11650</v>
      </c>
      <c r="B2684" t="s">
        <v>11650</v>
      </c>
      <c r="C2684" s="3">
        <v>51.836075</v>
      </c>
      <c r="D2684" s="3">
        <v>7339</v>
      </c>
      <c r="E2684" s="3">
        <v>65.110321</v>
      </c>
      <c r="F2684" s="3">
        <v>8166</v>
      </c>
      <c r="G2684" s="3">
        <v>79.22287</v>
      </c>
      <c r="H2684" s="3">
        <v>12027</v>
      </c>
      <c r="I2684" s="3">
        <v>19.266939</v>
      </c>
      <c r="J2684" s="3">
        <v>2959</v>
      </c>
      <c r="K2684" s="3">
        <v>13.508471</v>
      </c>
      <c r="L2684" s="3">
        <v>2216</v>
      </c>
      <c r="M2684" s="3">
        <v>24.881702</v>
      </c>
      <c r="N2684">
        <v>3679</v>
      </c>
      <c r="O2684" s="16">
        <v>1.94846132909602e-6</v>
      </c>
      <c r="P2684">
        <v>-2.42016416040335</v>
      </c>
      <c r="Q2684" t="s">
        <v>131</v>
      </c>
      <c r="R2684" t="s">
        <v>1427</v>
      </c>
      <c r="S2684" t="s">
        <v>538</v>
      </c>
      <c r="T2684" t="s">
        <v>11651</v>
      </c>
      <c r="U2684" t="s">
        <v>11652</v>
      </c>
      <c r="V2684" t="s">
        <v>976</v>
      </c>
      <c r="W2684" t="s">
        <v>594</v>
      </c>
      <c r="X2684" t="s">
        <v>165</v>
      </c>
      <c r="Y2684" t="s">
        <v>5249</v>
      </c>
      <c r="Z2684" t="s">
        <v>11653</v>
      </c>
      <c r="AA2684" t="s">
        <v>164</v>
      </c>
      <c r="AB2684" t="s">
        <v>165</v>
      </c>
      <c r="AC2684" t="s">
        <v>11654</v>
      </c>
      <c r="AD2684" t="s">
        <v>11655</v>
      </c>
    </row>
    <row r="2685" spans="1:30">
      <c r="A2685" t="s">
        <v>11656</v>
      </c>
      <c r="B2685" t="s">
        <v>11656</v>
      </c>
      <c r="C2685" s="3">
        <v>6.271651</v>
      </c>
      <c r="D2685" s="3">
        <v>615</v>
      </c>
      <c r="E2685" s="3">
        <v>5.379346</v>
      </c>
      <c r="F2685" s="3">
        <v>467</v>
      </c>
      <c r="G2685" s="3">
        <v>7.10489</v>
      </c>
      <c r="H2685" s="3">
        <v>746</v>
      </c>
      <c r="I2685" s="3">
        <v>1.154662</v>
      </c>
      <c r="J2685" s="3">
        <v>123</v>
      </c>
      <c r="K2685" s="3">
        <v>3.558812</v>
      </c>
      <c r="L2685" s="3">
        <v>404</v>
      </c>
      <c r="M2685" s="3">
        <v>0.580857</v>
      </c>
      <c r="N2685">
        <v>60</v>
      </c>
      <c r="O2685">
        <v>0.0016442597616522</v>
      </c>
      <c r="P2685">
        <v>-2.34613190507857</v>
      </c>
      <c r="Q2685" t="s">
        <v>131</v>
      </c>
      <c r="R2685" t="s">
        <v>136</v>
      </c>
      <c r="S2685" t="s">
        <v>136</v>
      </c>
      <c r="T2685" t="s">
        <v>11657</v>
      </c>
      <c r="U2685" t="s">
        <v>11658</v>
      </c>
      <c r="V2685" t="s">
        <v>136</v>
      </c>
      <c r="W2685" t="s">
        <v>534</v>
      </c>
      <c r="X2685" t="s">
        <v>535</v>
      </c>
      <c r="Y2685" t="s">
        <v>1103</v>
      </c>
      <c r="Z2685" t="s">
        <v>11659</v>
      </c>
      <c r="AA2685" t="s">
        <v>1045</v>
      </c>
      <c r="AB2685" t="s">
        <v>535</v>
      </c>
      <c r="AC2685" t="s">
        <v>11660</v>
      </c>
      <c r="AD2685" t="s">
        <v>11661</v>
      </c>
    </row>
    <row r="2686" spans="1:30">
      <c r="A2686" t="s">
        <v>11662</v>
      </c>
      <c r="B2686" t="s">
        <v>11662</v>
      </c>
      <c r="C2686" s="3">
        <v>0.198864</v>
      </c>
      <c r="D2686" s="3">
        <v>10</v>
      </c>
      <c r="E2686" s="3">
        <v>0.284639</v>
      </c>
      <c r="F2686" s="3">
        <v>12</v>
      </c>
      <c r="G2686" s="3">
        <v>0.791547</v>
      </c>
      <c r="H2686" s="3">
        <v>39</v>
      </c>
      <c r="I2686" s="3">
        <v>3.985986</v>
      </c>
      <c r="J2686" s="3">
        <v>197</v>
      </c>
      <c r="K2686" s="3">
        <v>4.737952</v>
      </c>
      <c r="L2686" s="3">
        <v>250</v>
      </c>
      <c r="M2686" s="3">
        <v>1.628737</v>
      </c>
      <c r="N2686">
        <v>78</v>
      </c>
      <c r="O2686">
        <v>0.00519510726925873</v>
      </c>
      <c r="P2686">
        <v>2.17135225802792</v>
      </c>
      <c r="Q2686" t="s">
        <v>157</v>
      </c>
      <c r="R2686" t="s">
        <v>136</v>
      </c>
      <c r="S2686" t="s">
        <v>136</v>
      </c>
      <c r="T2686" t="s">
        <v>136</v>
      </c>
      <c r="U2686" t="s">
        <v>136</v>
      </c>
      <c r="V2686" t="s">
        <v>136</v>
      </c>
      <c r="W2686" t="s">
        <v>136</v>
      </c>
      <c r="X2686" t="s">
        <v>136</v>
      </c>
      <c r="Y2686" t="s">
        <v>11663</v>
      </c>
      <c r="Z2686" t="s">
        <v>136</v>
      </c>
      <c r="AA2686" t="s">
        <v>164</v>
      </c>
      <c r="AB2686" t="s">
        <v>165</v>
      </c>
      <c r="AC2686" t="s">
        <v>11664</v>
      </c>
      <c r="AD2686" t="s">
        <v>136</v>
      </c>
    </row>
    <row r="2687" spans="1:30">
      <c r="A2687" t="s">
        <v>11665</v>
      </c>
      <c r="B2687" t="s">
        <v>11665</v>
      </c>
      <c r="C2687" s="3">
        <v>3.648841</v>
      </c>
      <c r="D2687" s="3">
        <v>92</v>
      </c>
      <c r="E2687" s="3">
        <v>1.184657</v>
      </c>
      <c r="F2687" s="3">
        <v>27</v>
      </c>
      <c r="G2687" s="3">
        <v>1.480864</v>
      </c>
      <c r="H2687" s="3">
        <v>40</v>
      </c>
      <c r="I2687" s="3">
        <v>15.585052</v>
      </c>
      <c r="J2687" s="3">
        <v>425</v>
      </c>
      <c r="K2687" s="3">
        <v>21.071554</v>
      </c>
      <c r="L2687" s="3">
        <v>614</v>
      </c>
      <c r="M2687" s="3">
        <v>7.381555</v>
      </c>
      <c r="N2687">
        <v>194</v>
      </c>
      <c r="O2687">
        <v>0.000797881761632018</v>
      </c>
      <c r="P2687">
        <v>2.1203170746668</v>
      </c>
      <c r="Q2687" t="s">
        <v>157</v>
      </c>
      <c r="R2687" t="s">
        <v>254</v>
      </c>
      <c r="S2687" t="s">
        <v>255</v>
      </c>
      <c r="T2687" t="s">
        <v>136</v>
      </c>
      <c r="U2687" t="s">
        <v>11666</v>
      </c>
      <c r="V2687" t="s">
        <v>2106</v>
      </c>
      <c r="W2687" t="s">
        <v>412</v>
      </c>
      <c r="X2687" t="s">
        <v>413</v>
      </c>
      <c r="Y2687" t="s">
        <v>4965</v>
      </c>
      <c r="Z2687" t="s">
        <v>11667</v>
      </c>
      <c r="AA2687" t="s">
        <v>419</v>
      </c>
      <c r="AB2687" t="s">
        <v>413</v>
      </c>
      <c r="AC2687" t="s">
        <v>11668</v>
      </c>
      <c r="AD2687" t="s">
        <v>136</v>
      </c>
    </row>
    <row r="2688" spans="1:30">
      <c r="A2688" t="s">
        <v>11669</v>
      </c>
      <c r="B2688" t="s">
        <v>11669</v>
      </c>
      <c r="C2688" s="3">
        <v>0.393554</v>
      </c>
      <c r="D2688" s="3">
        <v>26</v>
      </c>
      <c r="E2688" s="3">
        <v>0.185864</v>
      </c>
      <c r="F2688" s="3">
        <v>11</v>
      </c>
      <c r="G2688" s="3">
        <v>0.263935</v>
      </c>
      <c r="H2688" s="3">
        <v>19</v>
      </c>
      <c r="I2688" s="3">
        <v>2.852398</v>
      </c>
      <c r="J2688" s="3">
        <v>203</v>
      </c>
      <c r="K2688" s="3">
        <v>12.819129</v>
      </c>
      <c r="L2688" s="3">
        <v>971</v>
      </c>
      <c r="M2688" s="3">
        <v>2.14772</v>
      </c>
      <c r="N2688">
        <v>147</v>
      </c>
      <c r="O2688" s="16">
        <v>1.70828709372404e-5</v>
      </c>
      <c r="P2688">
        <v>3.49963351228958</v>
      </c>
      <c r="Q2688" t="s">
        <v>157</v>
      </c>
      <c r="R2688" t="s">
        <v>136</v>
      </c>
      <c r="S2688" t="s">
        <v>136</v>
      </c>
      <c r="T2688" t="s">
        <v>11670</v>
      </c>
      <c r="U2688" t="s">
        <v>11671</v>
      </c>
      <c r="V2688" t="s">
        <v>136</v>
      </c>
      <c r="W2688" t="s">
        <v>254</v>
      </c>
      <c r="X2688" t="s">
        <v>255</v>
      </c>
      <c r="Y2688" t="s">
        <v>4023</v>
      </c>
      <c r="Z2688" t="s">
        <v>8282</v>
      </c>
      <c r="AA2688" t="s">
        <v>164</v>
      </c>
      <c r="AB2688" t="s">
        <v>165</v>
      </c>
      <c r="AC2688" t="s">
        <v>11672</v>
      </c>
      <c r="AD2688" t="s">
        <v>4962</v>
      </c>
    </row>
    <row r="2689" spans="1:30">
      <c r="A2689" t="s">
        <v>11673</v>
      </c>
      <c r="B2689" t="s">
        <v>136</v>
      </c>
      <c r="C2689" s="3">
        <v>0</v>
      </c>
      <c r="D2689" s="3">
        <v>0</v>
      </c>
      <c r="E2689" s="3">
        <v>0</v>
      </c>
      <c r="F2689" s="3">
        <v>0</v>
      </c>
      <c r="G2689" s="3">
        <v>0</v>
      </c>
      <c r="H2689" s="3">
        <v>0</v>
      </c>
      <c r="I2689" s="3">
        <v>13.332727</v>
      </c>
      <c r="J2689" s="3">
        <v>143</v>
      </c>
      <c r="K2689" s="3">
        <v>15.720215</v>
      </c>
      <c r="L2689" s="3">
        <v>180</v>
      </c>
      <c r="M2689" s="3">
        <v>13.159038</v>
      </c>
      <c r="N2689">
        <v>136</v>
      </c>
      <c r="O2689" s="16">
        <v>2.6813265049159e-10</v>
      </c>
      <c r="P2689">
        <v>7.28453582344805</v>
      </c>
      <c r="Q2689" t="s">
        <v>157</v>
      </c>
      <c r="R2689" t="s">
        <v>136</v>
      </c>
      <c r="S2689" t="s">
        <v>136</v>
      </c>
      <c r="T2689" t="s">
        <v>6364</v>
      </c>
      <c r="U2689" t="s">
        <v>11674</v>
      </c>
      <c r="V2689" t="s">
        <v>136</v>
      </c>
      <c r="W2689" t="s">
        <v>136</v>
      </c>
      <c r="X2689" t="s">
        <v>136</v>
      </c>
      <c r="Y2689" t="s">
        <v>136</v>
      </c>
      <c r="Z2689" t="s">
        <v>136</v>
      </c>
      <c r="AA2689" t="s">
        <v>83</v>
      </c>
      <c r="AB2689" t="s">
        <v>191</v>
      </c>
      <c r="AC2689" t="s">
        <v>6366</v>
      </c>
      <c r="AD2689" t="s">
        <v>6367</v>
      </c>
    </row>
    <row r="2690" spans="1:30">
      <c r="A2690" t="s">
        <v>11675</v>
      </c>
      <c r="B2690" t="s">
        <v>11675</v>
      </c>
      <c r="C2690" s="3">
        <v>0.343895</v>
      </c>
      <c r="D2690" s="3">
        <v>15</v>
      </c>
      <c r="E2690" s="3">
        <v>0</v>
      </c>
      <c r="F2690" s="3">
        <v>0</v>
      </c>
      <c r="G2690" s="3">
        <v>0</v>
      </c>
      <c r="H2690" s="3">
        <v>0</v>
      </c>
      <c r="I2690" s="3">
        <v>2.924124</v>
      </c>
      <c r="J2690" s="3">
        <v>130</v>
      </c>
      <c r="K2690" s="3">
        <v>4.562132</v>
      </c>
      <c r="L2690" s="3">
        <v>216</v>
      </c>
      <c r="M2690" s="3">
        <v>1.199902</v>
      </c>
      <c r="N2690">
        <v>52</v>
      </c>
      <c r="O2690">
        <v>0.00621691278100977</v>
      </c>
      <c r="P2690">
        <v>3.38686839228534</v>
      </c>
      <c r="Q2690" t="s">
        <v>157</v>
      </c>
      <c r="R2690" t="s">
        <v>136</v>
      </c>
      <c r="S2690" t="s">
        <v>136</v>
      </c>
      <c r="T2690" t="s">
        <v>136</v>
      </c>
      <c r="U2690" t="s">
        <v>136</v>
      </c>
      <c r="V2690" t="s">
        <v>136</v>
      </c>
      <c r="W2690" t="s">
        <v>218</v>
      </c>
      <c r="X2690" t="s">
        <v>219</v>
      </c>
      <c r="Y2690" t="s">
        <v>3331</v>
      </c>
      <c r="Z2690" t="s">
        <v>136</v>
      </c>
      <c r="AA2690" t="s">
        <v>164</v>
      </c>
      <c r="AB2690" t="s">
        <v>165</v>
      </c>
      <c r="AC2690" t="s">
        <v>11676</v>
      </c>
      <c r="AD2690" t="s">
        <v>136</v>
      </c>
    </row>
    <row r="2691" spans="1:30">
      <c r="A2691" t="s">
        <v>11677</v>
      </c>
      <c r="B2691" t="s">
        <v>11677</v>
      </c>
      <c r="C2691" s="3">
        <v>111.430222</v>
      </c>
      <c r="D2691" s="3">
        <v>942</v>
      </c>
      <c r="E2691" s="3">
        <v>423.085724</v>
      </c>
      <c r="F2691" s="3">
        <v>3166</v>
      </c>
      <c r="G2691" s="3">
        <v>88.443039</v>
      </c>
      <c r="H2691" s="3">
        <v>801</v>
      </c>
      <c r="I2691" s="3">
        <v>42.187553</v>
      </c>
      <c r="J2691" s="3">
        <v>387</v>
      </c>
      <c r="K2691" s="3">
        <v>34.157784</v>
      </c>
      <c r="L2691" s="3">
        <v>335</v>
      </c>
      <c r="M2691" s="3">
        <v>38.508316</v>
      </c>
      <c r="N2691">
        <v>340</v>
      </c>
      <c r="O2691">
        <v>0.000157141170428495</v>
      </c>
      <c r="P2691">
        <v>-3.17233918635319</v>
      </c>
      <c r="Q2691" t="s">
        <v>131</v>
      </c>
      <c r="R2691" t="s">
        <v>136</v>
      </c>
      <c r="S2691" t="s">
        <v>136</v>
      </c>
      <c r="T2691" t="s">
        <v>136</v>
      </c>
      <c r="U2691" t="s">
        <v>136</v>
      </c>
      <c r="V2691" t="s">
        <v>136</v>
      </c>
      <c r="W2691" t="s">
        <v>136</v>
      </c>
      <c r="X2691" t="s">
        <v>136</v>
      </c>
      <c r="Y2691" t="s">
        <v>136</v>
      </c>
      <c r="Z2691" t="s">
        <v>136</v>
      </c>
      <c r="AA2691" t="s">
        <v>164</v>
      </c>
      <c r="AB2691" t="s">
        <v>165</v>
      </c>
      <c r="AC2691" t="s">
        <v>11678</v>
      </c>
      <c r="AD2691" t="s">
        <v>136</v>
      </c>
    </row>
    <row r="2692" spans="1:30">
      <c r="A2692" t="s">
        <v>11679</v>
      </c>
      <c r="B2692" t="s">
        <v>11679</v>
      </c>
      <c r="C2692" s="3">
        <v>2.416435</v>
      </c>
      <c r="D2692" s="3">
        <v>86</v>
      </c>
      <c r="E2692" s="3">
        <v>0.938216</v>
      </c>
      <c r="F2692" s="3">
        <v>30</v>
      </c>
      <c r="G2692" s="3">
        <v>1.854357</v>
      </c>
      <c r="H2692" s="3">
        <v>71</v>
      </c>
      <c r="I2692" s="3">
        <v>0.325197</v>
      </c>
      <c r="J2692" s="3">
        <v>13</v>
      </c>
      <c r="K2692" s="3">
        <v>0.048681</v>
      </c>
      <c r="L2692" s="3">
        <v>3</v>
      </c>
      <c r="M2692" s="3">
        <v>0.466478</v>
      </c>
      <c r="N2692">
        <v>18</v>
      </c>
      <c r="O2692">
        <v>0.000318320559759413</v>
      </c>
      <c r="P2692">
        <v>-2.90393233676454</v>
      </c>
      <c r="Q2692" t="s">
        <v>131</v>
      </c>
      <c r="R2692" t="s">
        <v>136</v>
      </c>
      <c r="S2692" t="s">
        <v>136</v>
      </c>
      <c r="T2692" t="s">
        <v>1109</v>
      </c>
      <c r="U2692" t="s">
        <v>11680</v>
      </c>
      <c r="V2692" t="s">
        <v>11026</v>
      </c>
      <c r="W2692" t="s">
        <v>136</v>
      </c>
      <c r="X2692" t="s">
        <v>136</v>
      </c>
      <c r="Y2692" t="s">
        <v>1111</v>
      </c>
      <c r="Z2692" t="s">
        <v>11377</v>
      </c>
      <c r="AA2692" t="s">
        <v>164</v>
      </c>
      <c r="AB2692" t="s">
        <v>165</v>
      </c>
      <c r="AC2692" t="s">
        <v>11378</v>
      </c>
      <c r="AD2692" t="s">
        <v>144</v>
      </c>
    </row>
    <row r="2693" spans="1:30">
      <c r="A2693" t="s">
        <v>11681</v>
      </c>
      <c r="B2693" t="s">
        <v>11681</v>
      </c>
      <c r="C2693" s="3">
        <v>9.679775</v>
      </c>
      <c r="D2693" s="3">
        <v>353</v>
      </c>
      <c r="E2693" s="3">
        <v>3.329626</v>
      </c>
      <c r="F2693" s="3">
        <v>108</v>
      </c>
      <c r="G2693" s="3">
        <v>5.423491</v>
      </c>
      <c r="H2693" s="3">
        <v>212</v>
      </c>
      <c r="I2693" s="3">
        <v>32.284664</v>
      </c>
      <c r="J2693" s="3">
        <v>1274</v>
      </c>
      <c r="K2693" s="3">
        <v>93.721367</v>
      </c>
      <c r="L2693" s="3">
        <v>3949</v>
      </c>
      <c r="M2693" s="3">
        <v>14.29535</v>
      </c>
      <c r="N2693">
        <v>543</v>
      </c>
      <c r="O2693">
        <v>0.0033871319256268</v>
      </c>
      <c r="P2693">
        <v>2.22156118498039</v>
      </c>
      <c r="Q2693" t="s">
        <v>157</v>
      </c>
      <c r="R2693" t="s">
        <v>136</v>
      </c>
      <c r="S2693" t="s">
        <v>136</v>
      </c>
      <c r="T2693" t="s">
        <v>1258</v>
      </c>
      <c r="U2693" t="s">
        <v>11682</v>
      </c>
      <c r="V2693" t="s">
        <v>1260</v>
      </c>
      <c r="W2693" t="s">
        <v>136</v>
      </c>
      <c r="X2693" t="s">
        <v>136</v>
      </c>
      <c r="Y2693" t="s">
        <v>1261</v>
      </c>
      <c r="Z2693" t="s">
        <v>4674</v>
      </c>
      <c r="AA2693" t="s">
        <v>248</v>
      </c>
      <c r="AB2693" t="s">
        <v>242</v>
      </c>
      <c r="AC2693" t="s">
        <v>11683</v>
      </c>
      <c r="AD2693" t="s">
        <v>1264</v>
      </c>
    </row>
    <row r="2694" spans="1:30">
      <c r="A2694" t="s">
        <v>11684</v>
      </c>
      <c r="B2694" t="s">
        <v>11684</v>
      </c>
      <c r="C2694" s="3">
        <v>23.044327</v>
      </c>
      <c r="D2694" s="3">
        <v>1963</v>
      </c>
      <c r="E2694" s="3">
        <v>8.823993</v>
      </c>
      <c r="F2694" s="3">
        <v>666</v>
      </c>
      <c r="G2694" s="3">
        <v>15.54565</v>
      </c>
      <c r="H2694" s="3">
        <v>1420</v>
      </c>
      <c r="I2694" s="3">
        <v>60.405865</v>
      </c>
      <c r="J2694" s="3">
        <v>5580</v>
      </c>
      <c r="K2694" s="3">
        <v>242.842285</v>
      </c>
      <c r="L2694" s="3">
        <v>23954</v>
      </c>
      <c r="M2694" s="3">
        <v>59.865231</v>
      </c>
      <c r="N2694">
        <v>5324</v>
      </c>
      <c r="O2694">
        <v>0.00127722770420075</v>
      </c>
      <c r="P2694">
        <v>2.25714589053012</v>
      </c>
      <c r="Q2694" t="s">
        <v>157</v>
      </c>
      <c r="R2694" t="s">
        <v>325</v>
      </c>
      <c r="S2694" t="s">
        <v>326</v>
      </c>
      <c r="T2694" t="s">
        <v>10852</v>
      </c>
      <c r="U2694" t="s">
        <v>11685</v>
      </c>
      <c r="V2694" t="s">
        <v>10107</v>
      </c>
      <c r="W2694" t="s">
        <v>10854</v>
      </c>
      <c r="X2694" t="s">
        <v>10855</v>
      </c>
      <c r="Y2694" t="s">
        <v>10856</v>
      </c>
      <c r="Z2694" t="s">
        <v>10857</v>
      </c>
      <c r="AA2694" t="s">
        <v>48</v>
      </c>
      <c r="AB2694" t="s">
        <v>326</v>
      </c>
      <c r="AC2694" t="s">
        <v>11686</v>
      </c>
      <c r="AD2694" t="s">
        <v>2532</v>
      </c>
    </row>
    <row r="2695" spans="1:30">
      <c r="A2695" t="s">
        <v>11687</v>
      </c>
      <c r="B2695" t="s">
        <v>11687</v>
      </c>
      <c r="C2695" s="3">
        <v>0.792271</v>
      </c>
      <c r="D2695" s="3">
        <v>24</v>
      </c>
      <c r="E2695" s="3">
        <v>0.128407</v>
      </c>
      <c r="F2695" s="3">
        <v>4</v>
      </c>
      <c r="G2695" s="3">
        <v>0.269227</v>
      </c>
      <c r="H2695" s="3">
        <v>9</v>
      </c>
      <c r="I2695" s="3">
        <v>4.182021</v>
      </c>
      <c r="J2695" s="3">
        <v>133</v>
      </c>
      <c r="K2695" s="3">
        <v>2.59811</v>
      </c>
      <c r="L2695" s="3">
        <v>88</v>
      </c>
      <c r="M2695" s="3">
        <v>5.509617</v>
      </c>
      <c r="N2695">
        <v>169</v>
      </c>
      <c r="O2695">
        <v>0.000447237194045389</v>
      </c>
      <c r="P2695">
        <v>2.59836273557603</v>
      </c>
      <c r="Q2695" t="s">
        <v>157</v>
      </c>
      <c r="R2695" t="s">
        <v>136</v>
      </c>
      <c r="S2695" t="s">
        <v>136</v>
      </c>
      <c r="T2695" t="s">
        <v>4468</v>
      </c>
      <c r="U2695" t="s">
        <v>11688</v>
      </c>
      <c r="V2695" t="s">
        <v>955</v>
      </c>
      <c r="W2695" t="s">
        <v>136</v>
      </c>
      <c r="X2695" t="s">
        <v>136</v>
      </c>
      <c r="Y2695" t="s">
        <v>265</v>
      </c>
      <c r="Z2695" t="s">
        <v>6534</v>
      </c>
      <c r="AA2695" t="s">
        <v>136</v>
      </c>
      <c r="AB2695" t="s">
        <v>136</v>
      </c>
      <c r="AC2695" t="s">
        <v>11689</v>
      </c>
      <c r="AD2695" t="s">
        <v>184</v>
      </c>
    </row>
    <row r="2696" spans="1:30">
      <c r="A2696" t="s">
        <v>11690</v>
      </c>
      <c r="B2696" t="s">
        <v>11690</v>
      </c>
      <c r="C2696" s="3">
        <v>0.165997</v>
      </c>
      <c r="D2696" s="3">
        <v>7</v>
      </c>
      <c r="E2696" s="3">
        <v>0.001454</v>
      </c>
      <c r="F2696" s="3">
        <v>1</v>
      </c>
      <c r="G2696" s="3">
        <v>0.235614</v>
      </c>
      <c r="H2696" s="3">
        <v>11</v>
      </c>
      <c r="I2696" s="3">
        <v>5.509781</v>
      </c>
      <c r="J2696" s="3">
        <v>243</v>
      </c>
      <c r="K2696" s="3">
        <v>2.965365</v>
      </c>
      <c r="L2696" s="3">
        <v>140</v>
      </c>
      <c r="M2696" s="3">
        <v>1.100531</v>
      </c>
      <c r="N2696">
        <v>47</v>
      </c>
      <c r="O2696" s="16">
        <v>6.13406666365447e-5</v>
      </c>
      <c r="P2696">
        <v>3.4933277899449</v>
      </c>
      <c r="Q2696" t="s">
        <v>157</v>
      </c>
      <c r="R2696" t="s">
        <v>190</v>
      </c>
      <c r="S2696" t="s">
        <v>191</v>
      </c>
      <c r="T2696" t="s">
        <v>11691</v>
      </c>
      <c r="U2696" t="s">
        <v>136</v>
      </c>
      <c r="V2696" t="s">
        <v>136</v>
      </c>
      <c r="W2696" t="s">
        <v>136</v>
      </c>
      <c r="X2696" t="s">
        <v>136</v>
      </c>
      <c r="Y2696" t="s">
        <v>11692</v>
      </c>
      <c r="Z2696" t="s">
        <v>11693</v>
      </c>
      <c r="AA2696" t="s">
        <v>164</v>
      </c>
      <c r="AB2696" t="s">
        <v>165</v>
      </c>
      <c r="AC2696" t="s">
        <v>11694</v>
      </c>
      <c r="AD2696" t="s">
        <v>11695</v>
      </c>
    </row>
    <row r="2697" spans="1:30">
      <c r="A2697" t="s">
        <v>11696</v>
      </c>
      <c r="B2697" t="s">
        <v>11696</v>
      </c>
      <c r="C2697" s="3">
        <v>10.557631</v>
      </c>
      <c r="D2697" s="3">
        <v>292</v>
      </c>
      <c r="E2697" s="3">
        <v>8.236199</v>
      </c>
      <c r="F2697" s="3">
        <v>202</v>
      </c>
      <c r="G2697" s="3">
        <v>13.277524</v>
      </c>
      <c r="H2697" s="3">
        <v>393</v>
      </c>
      <c r="I2697" s="3">
        <v>5.356466</v>
      </c>
      <c r="J2697" s="3">
        <v>161</v>
      </c>
      <c r="K2697" s="3">
        <v>2.528111</v>
      </c>
      <c r="L2697" s="3">
        <v>81</v>
      </c>
      <c r="M2697" s="3">
        <v>2.928601</v>
      </c>
      <c r="N2697">
        <v>85</v>
      </c>
      <c r="O2697" s="16">
        <v>4.22351118398633e-6</v>
      </c>
      <c r="P2697">
        <v>-2.18906977035825</v>
      </c>
      <c r="Q2697" t="s">
        <v>131</v>
      </c>
      <c r="R2697" t="s">
        <v>136</v>
      </c>
      <c r="S2697" t="s">
        <v>136</v>
      </c>
      <c r="T2697" t="s">
        <v>136</v>
      </c>
      <c r="U2697" t="s">
        <v>136</v>
      </c>
      <c r="V2697" t="s">
        <v>136</v>
      </c>
      <c r="W2697" t="s">
        <v>136</v>
      </c>
      <c r="X2697" t="s">
        <v>136</v>
      </c>
      <c r="Y2697" t="s">
        <v>136</v>
      </c>
      <c r="Z2697" t="s">
        <v>136</v>
      </c>
      <c r="AA2697" t="s">
        <v>164</v>
      </c>
      <c r="AB2697" t="s">
        <v>165</v>
      </c>
      <c r="AC2697" t="s">
        <v>11697</v>
      </c>
      <c r="AD2697" t="s">
        <v>136</v>
      </c>
    </row>
    <row r="2698" spans="1:30">
      <c r="A2698" t="s">
        <v>11698</v>
      </c>
      <c r="B2698" t="s">
        <v>11698</v>
      </c>
      <c r="C2698" s="3">
        <v>0.165933</v>
      </c>
      <c r="D2698" s="3">
        <v>9</v>
      </c>
      <c r="E2698" s="3">
        <v>0.059628</v>
      </c>
      <c r="F2698" s="3">
        <v>3</v>
      </c>
      <c r="G2698" s="3">
        <v>0.435187</v>
      </c>
      <c r="H2698" s="3">
        <v>24</v>
      </c>
      <c r="I2698" s="3">
        <v>2.612178</v>
      </c>
      <c r="J2698" s="3">
        <v>145</v>
      </c>
      <c r="K2698" s="3">
        <v>1.988948</v>
      </c>
      <c r="L2698" s="3">
        <v>118</v>
      </c>
      <c r="M2698" s="3">
        <v>1.633834</v>
      </c>
      <c r="N2698">
        <v>87</v>
      </c>
      <c r="O2698">
        <v>0.00083593931113145</v>
      </c>
      <c r="P2698">
        <v>2.46672755176755</v>
      </c>
      <c r="Q2698" t="s">
        <v>157</v>
      </c>
      <c r="R2698" t="s">
        <v>254</v>
      </c>
      <c r="S2698" t="s">
        <v>255</v>
      </c>
      <c r="T2698" t="s">
        <v>1483</v>
      </c>
      <c r="U2698" t="s">
        <v>11699</v>
      </c>
      <c r="V2698" t="s">
        <v>136</v>
      </c>
      <c r="W2698" t="s">
        <v>1485</v>
      </c>
      <c r="X2698" t="s">
        <v>1486</v>
      </c>
      <c r="Y2698" t="s">
        <v>1487</v>
      </c>
      <c r="Z2698" t="s">
        <v>11700</v>
      </c>
      <c r="AA2698" t="s">
        <v>164</v>
      </c>
      <c r="AB2698" t="s">
        <v>165</v>
      </c>
      <c r="AC2698" t="s">
        <v>11701</v>
      </c>
      <c r="AD2698" t="s">
        <v>1490</v>
      </c>
    </row>
    <row r="2699" spans="1:30">
      <c r="A2699" t="s">
        <v>11702</v>
      </c>
      <c r="B2699" t="s">
        <v>11702</v>
      </c>
      <c r="C2699" s="3">
        <v>6.244041</v>
      </c>
      <c r="D2699" s="3">
        <v>288</v>
      </c>
      <c r="E2699" s="3">
        <v>7.135383</v>
      </c>
      <c r="F2699" s="3">
        <v>291</v>
      </c>
      <c r="G2699" s="3">
        <v>6.61318</v>
      </c>
      <c r="H2699" s="3">
        <v>327</v>
      </c>
      <c r="I2699" s="3">
        <v>0.144111</v>
      </c>
      <c r="J2699" s="3">
        <v>8</v>
      </c>
      <c r="K2699" s="3">
        <v>0.076772</v>
      </c>
      <c r="L2699" s="3">
        <v>5</v>
      </c>
      <c r="M2699" s="3">
        <v>0.235011</v>
      </c>
      <c r="N2699">
        <v>12</v>
      </c>
      <c r="O2699" s="16">
        <v>1.23495565721088e-21</v>
      </c>
      <c r="P2699">
        <v>-5.77873336493642</v>
      </c>
      <c r="Q2699" t="s">
        <v>131</v>
      </c>
      <c r="R2699" t="s">
        <v>137</v>
      </c>
      <c r="S2699" t="s">
        <v>138</v>
      </c>
      <c r="T2699" t="s">
        <v>2851</v>
      </c>
      <c r="U2699" t="s">
        <v>136</v>
      </c>
      <c r="V2699" t="s">
        <v>136</v>
      </c>
      <c r="W2699" t="s">
        <v>136</v>
      </c>
      <c r="X2699" t="s">
        <v>136</v>
      </c>
      <c r="Y2699" t="s">
        <v>11703</v>
      </c>
      <c r="Z2699" t="s">
        <v>136</v>
      </c>
      <c r="AA2699" t="s">
        <v>153</v>
      </c>
      <c r="AB2699" t="s">
        <v>138</v>
      </c>
      <c r="AC2699" t="s">
        <v>11704</v>
      </c>
      <c r="AD2699" t="s">
        <v>144</v>
      </c>
    </row>
    <row r="2700" spans="1:30">
      <c r="A2700" t="s">
        <v>11705</v>
      </c>
      <c r="B2700" t="s">
        <v>11705</v>
      </c>
      <c r="C2700" s="3">
        <v>0.881885</v>
      </c>
      <c r="D2700" s="3">
        <v>32</v>
      </c>
      <c r="E2700" s="3">
        <v>0.424421</v>
      </c>
      <c r="F2700" s="3">
        <v>14</v>
      </c>
      <c r="G2700" s="3">
        <v>1.907746</v>
      </c>
      <c r="H2700" s="3">
        <v>74</v>
      </c>
      <c r="I2700" s="3">
        <v>8.696597</v>
      </c>
      <c r="J2700" s="3">
        <v>340</v>
      </c>
      <c r="K2700" s="3">
        <v>8.950774</v>
      </c>
      <c r="L2700" s="3">
        <v>373</v>
      </c>
      <c r="M2700" s="3">
        <v>3.425708</v>
      </c>
      <c r="N2700">
        <v>129</v>
      </c>
      <c r="O2700">
        <v>0.00334930379446552</v>
      </c>
      <c r="P2700">
        <v>2.0146994303661</v>
      </c>
      <c r="Q2700" t="s">
        <v>157</v>
      </c>
      <c r="R2700" t="s">
        <v>136</v>
      </c>
      <c r="S2700" t="s">
        <v>136</v>
      </c>
      <c r="T2700" t="s">
        <v>168</v>
      </c>
      <c r="U2700" t="s">
        <v>11706</v>
      </c>
      <c r="V2700" t="s">
        <v>136</v>
      </c>
      <c r="W2700" t="s">
        <v>170</v>
      </c>
      <c r="X2700" t="s">
        <v>171</v>
      </c>
      <c r="Y2700" t="s">
        <v>172</v>
      </c>
      <c r="Z2700" t="s">
        <v>11707</v>
      </c>
      <c r="AA2700" t="s">
        <v>174</v>
      </c>
      <c r="AB2700" t="s">
        <v>171</v>
      </c>
      <c r="AC2700" t="s">
        <v>11708</v>
      </c>
      <c r="AD2700" t="s">
        <v>176</v>
      </c>
    </row>
    <row r="2701" spans="1:30">
      <c r="A2701" t="s">
        <v>11709</v>
      </c>
      <c r="B2701" t="s">
        <v>11709</v>
      </c>
      <c r="C2701" s="3">
        <v>252.7229</v>
      </c>
      <c r="D2701" s="3">
        <v>11962</v>
      </c>
      <c r="E2701" s="3">
        <v>508.80307</v>
      </c>
      <c r="F2701" s="3">
        <v>21333</v>
      </c>
      <c r="G2701" s="3">
        <v>184.972504</v>
      </c>
      <c r="H2701" s="3">
        <v>9388</v>
      </c>
      <c r="I2701" s="3">
        <v>82.359535</v>
      </c>
      <c r="J2701" s="3">
        <v>4228</v>
      </c>
      <c r="K2701" s="3">
        <v>32.592369</v>
      </c>
      <c r="L2701" s="3">
        <v>1787</v>
      </c>
      <c r="M2701" s="3">
        <v>131.433517</v>
      </c>
      <c r="N2701">
        <v>6496</v>
      </c>
      <c r="O2701">
        <v>0.000955123868350356</v>
      </c>
      <c r="P2701">
        <v>-2.63136962292697</v>
      </c>
      <c r="Q2701" t="s">
        <v>131</v>
      </c>
      <c r="R2701" t="s">
        <v>136</v>
      </c>
      <c r="S2701" t="s">
        <v>136</v>
      </c>
      <c r="T2701" t="s">
        <v>5159</v>
      </c>
      <c r="U2701" t="s">
        <v>11710</v>
      </c>
      <c r="V2701" t="s">
        <v>136</v>
      </c>
      <c r="W2701" t="s">
        <v>136</v>
      </c>
      <c r="X2701" t="s">
        <v>136</v>
      </c>
      <c r="Y2701" t="s">
        <v>1218</v>
      </c>
      <c r="Z2701" t="s">
        <v>5161</v>
      </c>
      <c r="AA2701" t="s">
        <v>174</v>
      </c>
      <c r="AB2701" t="s">
        <v>171</v>
      </c>
      <c r="AC2701" t="s">
        <v>5162</v>
      </c>
      <c r="AD2701" t="s">
        <v>5163</v>
      </c>
    </row>
    <row r="2702" spans="1:30">
      <c r="A2702" t="s">
        <v>11711</v>
      </c>
      <c r="B2702" t="s">
        <v>11711</v>
      </c>
      <c r="C2702" s="3">
        <v>13.629505</v>
      </c>
      <c r="D2702" s="3">
        <v>147</v>
      </c>
      <c r="E2702" s="3">
        <v>48.167355</v>
      </c>
      <c r="F2702" s="3">
        <v>460</v>
      </c>
      <c r="G2702" s="3">
        <v>6.125137</v>
      </c>
      <c r="H2702" s="3">
        <v>71</v>
      </c>
      <c r="I2702" s="3">
        <v>0.617339</v>
      </c>
      <c r="J2702" s="3">
        <v>8</v>
      </c>
      <c r="K2702" s="3">
        <v>2.323157</v>
      </c>
      <c r="L2702" s="3">
        <v>29</v>
      </c>
      <c r="M2702" s="3">
        <v>1.205401</v>
      </c>
      <c r="N2702">
        <v>14</v>
      </c>
      <c r="O2702" s="16">
        <v>4.66283129627403e-6</v>
      </c>
      <c r="P2702">
        <v>-4.42680440603798</v>
      </c>
      <c r="Q2702" t="s">
        <v>131</v>
      </c>
      <c r="R2702" t="s">
        <v>136</v>
      </c>
      <c r="S2702" t="s">
        <v>136</v>
      </c>
      <c r="T2702" t="s">
        <v>136</v>
      </c>
      <c r="U2702" t="s">
        <v>11712</v>
      </c>
      <c r="V2702" t="s">
        <v>136</v>
      </c>
      <c r="W2702" t="s">
        <v>254</v>
      </c>
      <c r="X2702" t="s">
        <v>255</v>
      </c>
      <c r="Y2702" t="s">
        <v>1626</v>
      </c>
      <c r="Z2702" t="s">
        <v>2536</v>
      </c>
      <c r="AA2702" t="s">
        <v>136</v>
      </c>
      <c r="AB2702" t="s">
        <v>136</v>
      </c>
      <c r="AC2702" t="s">
        <v>11713</v>
      </c>
      <c r="AD2702" t="s">
        <v>136</v>
      </c>
    </row>
    <row r="2703" spans="1:30">
      <c r="A2703" t="s">
        <v>11714</v>
      </c>
      <c r="B2703" t="s">
        <v>11714</v>
      </c>
      <c r="C2703" s="3">
        <v>2.672523</v>
      </c>
      <c r="D2703" s="3">
        <v>105</v>
      </c>
      <c r="E2703" s="3">
        <v>0.88117</v>
      </c>
      <c r="F2703" s="3">
        <v>31</v>
      </c>
      <c r="G2703" s="3">
        <v>4.062757</v>
      </c>
      <c r="H2703" s="3">
        <v>171</v>
      </c>
      <c r="I2703" s="3">
        <v>11.69727</v>
      </c>
      <c r="J2703" s="3">
        <v>498</v>
      </c>
      <c r="K2703" s="3">
        <v>35.659508</v>
      </c>
      <c r="L2703" s="3">
        <v>1621</v>
      </c>
      <c r="M2703" s="3">
        <v>5.538446</v>
      </c>
      <c r="N2703">
        <v>227</v>
      </c>
      <c r="O2703">
        <v>0.00952220960613637</v>
      </c>
      <c r="P2703">
        <v>2.11503245588513</v>
      </c>
      <c r="Q2703" t="s">
        <v>157</v>
      </c>
      <c r="R2703" t="s">
        <v>136</v>
      </c>
      <c r="S2703" t="s">
        <v>136</v>
      </c>
      <c r="T2703" t="s">
        <v>815</v>
      </c>
      <c r="U2703" t="s">
        <v>11715</v>
      </c>
      <c r="V2703" t="s">
        <v>136</v>
      </c>
      <c r="W2703" t="s">
        <v>254</v>
      </c>
      <c r="X2703" t="s">
        <v>255</v>
      </c>
      <c r="Y2703" t="s">
        <v>10386</v>
      </c>
      <c r="Z2703" t="s">
        <v>11254</v>
      </c>
      <c r="AA2703" t="s">
        <v>164</v>
      </c>
      <c r="AB2703" t="s">
        <v>165</v>
      </c>
      <c r="AC2703" t="s">
        <v>183</v>
      </c>
      <c r="AD2703" t="s">
        <v>281</v>
      </c>
    </row>
    <row r="2704" spans="1:30">
      <c r="A2704" t="s">
        <v>11716</v>
      </c>
      <c r="B2704" t="s">
        <v>11716</v>
      </c>
      <c r="C2704" s="3">
        <v>5.633314</v>
      </c>
      <c r="D2704" s="3">
        <v>135</v>
      </c>
      <c r="E2704" s="3">
        <v>4.537333</v>
      </c>
      <c r="F2704" s="3">
        <v>97</v>
      </c>
      <c r="G2704" s="3">
        <v>9.217869</v>
      </c>
      <c r="H2704" s="3">
        <v>237</v>
      </c>
      <c r="I2704" s="3">
        <v>3.160232</v>
      </c>
      <c r="J2704" s="3">
        <v>83</v>
      </c>
      <c r="K2704" s="3">
        <v>1.465167</v>
      </c>
      <c r="L2704" s="3">
        <v>41</v>
      </c>
      <c r="M2704" s="3">
        <v>1.888704</v>
      </c>
      <c r="N2704">
        <v>48</v>
      </c>
      <c r="O2704" s="16">
        <v>7.05317163657989e-5</v>
      </c>
      <c r="P2704">
        <v>-2.15302791952158</v>
      </c>
      <c r="Q2704" t="s">
        <v>131</v>
      </c>
      <c r="R2704" t="s">
        <v>136</v>
      </c>
      <c r="S2704" t="s">
        <v>136</v>
      </c>
      <c r="T2704" t="s">
        <v>11717</v>
      </c>
      <c r="U2704" t="s">
        <v>11718</v>
      </c>
      <c r="V2704" t="s">
        <v>136</v>
      </c>
      <c r="W2704" t="s">
        <v>254</v>
      </c>
      <c r="X2704" t="s">
        <v>255</v>
      </c>
      <c r="Y2704" t="s">
        <v>1723</v>
      </c>
      <c r="Z2704" t="s">
        <v>1724</v>
      </c>
      <c r="AA2704" t="s">
        <v>164</v>
      </c>
      <c r="AB2704" t="s">
        <v>165</v>
      </c>
      <c r="AC2704" t="s">
        <v>11719</v>
      </c>
      <c r="AD2704" t="s">
        <v>11720</v>
      </c>
    </row>
    <row r="2705" spans="1:30">
      <c r="A2705" t="s">
        <v>11721</v>
      </c>
      <c r="B2705" t="s">
        <v>136</v>
      </c>
      <c r="C2705" s="3">
        <v>9.702684</v>
      </c>
      <c r="D2705" s="3">
        <v>700</v>
      </c>
      <c r="E2705" s="3">
        <v>1.063732</v>
      </c>
      <c r="F2705" s="3">
        <v>68</v>
      </c>
      <c r="G2705" s="3">
        <v>11.159782</v>
      </c>
      <c r="H2705" s="3">
        <v>863</v>
      </c>
      <c r="I2705" s="3">
        <v>56.100307</v>
      </c>
      <c r="J2705" s="3">
        <v>4387</v>
      </c>
      <c r="K2705" s="3">
        <v>72.7836</v>
      </c>
      <c r="L2705" s="3">
        <v>6077</v>
      </c>
      <c r="M2705" s="3">
        <v>24.59532</v>
      </c>
      <c r="N2705">
        <v>1852</v>
      </c>
      <c r="O2705">
        <v>0.00401454722726068</v>
      </c>
      <c r="P2705">
        <v>2.20421976861347</v>
      </c>
      <c r="Q2705" t="s">
        <v>157</v>
      </c>
      <c r="R2705" t="s">
        <v>136</v>
      </c>
      <c r="S2705" t="s">
        <v>136</v>
      </c>
      <c r="T2705" t="s">
        <v>11722</v>
      </c>
      <c r="U2705" t="s">
        <v>11723</v>
      </c>
      <c r="V2705" t="s">
        <v>136</v>
      </c>
      <c r="W2705" t="s">
        <v>136</v>
      </c>
      <c r="X2705" t="s">
        <v>136</v>
      </c>
      <c r="Y2705" t="s">
        <v>11724</v>
      </c>
      <c r="Z2705" t="s">
        <v>11725</v>
      </c>
      <c r="AA2705" t="s">
        <v>164</v>
      </c>
      <c r="AB2705" t="s">
        <v>165</v>
      </c>
      <c r="AC2705" t="s">
        <v>11726</v>
      </c>
      <c r="AD2705" t="s">
        <v>11727</v>
      </c>
    </row>
    <row r="2706" spans="1:30">
      <c r="A2706" t="s">
        <v>11728</v>
      </c>
      <c r="B2706" t="s">
        <v>11728</v>
      </c>
      <c r="C2706" s="3">
        <v>50.203075</v>
      </c>
      <c r="D2706" s="3">
        <v>2356</v>
      </c>
      <c r="E2706" s="3">
        <v>129.170776</v>
      </c>
      <c r="F2706" s="3">
        <v>5369</v>
      </c>
      <c r="G2706" s="3">
        <v>40.754154</v>
      </c>
      <c r="H2706" s="3">
        <v>2051</v>
      </c>
      <c r="I2706" s="3">
        <v>30.341366</v>
      </c>
      <c r="J2706" s="3">
        <v>1544</v>
      </c>
      <c r="K2706" s="3">
        <v>14.775887</v>
      </c>
      <c r="L2706" s="3">
        <v>803</v>
      </c>
      <c r="M2706" s="3">
        <v>20.946299</v>
      </c>
      <c r="N2706">
        <v>1027</v>
      </c>
      <c r="O2706">
        <v>0.000992750222286678</v>
      </c>
      <c r="P2706">
        <v>-2.51753631303978</v>
      </c>
      <c r="Q2706" t="s">
        <v>131</v>
      </c>
      <c r="R2706" t="s">
        <v>136</v>
      </c>
      <c r="T2706" t="s">
        <v>1016</v>
      </c>
      <c r="U2706" t="s">
        <v>11729</v>
      </c>
      <c r="V2706" t="s">
        <v>136</v>
      </c>
      <c r="W2706" t="s">
        <v>190</v>
      </c>
      <c r="X2706" t="s">
        <v>191</v>
      </c>
      <c r="Y2706" t="s">
        <v>265</v>
      </c>
      <c r="Z2706" t="s">
        <v>3574</v>
      </c>
      <c r="AA2706" t="s">
        <v>83</v>
      </c>
      <c r="AB2706" t="s">
        <v>191</v>
      </c>
      <c r="AC2706" t="s">
        <v>11730</v>
      </c>
      <c r="AD2706" t="s">
        <v>195</v>
      </c>
    </row>
    <row r="2707" spans="1:30">
      <c r="A2707" t="s">
        <v>11731</v>
      </c>
      <c r="B2707" t="s">
        <v>11731</v>
      </c>
      <c r="C2707" s="3">
        <v>17.633747</v>
      </c>
      <c r="D2707" s="3">
        <v>905</v>
      </c>
      <c r="E2707" s="3">
        <v>101.996475</v>
      </c>
      <c r="F2707" s="3">
        <v>4636</v>
      </c>
      <c r="G2707" s="3">
        <v>27.940371</v>
      </c>
      <c r="H2707" s="3">
        <v>1537</v>
      </c>
      <c r="I2707" s="3">
        <v>2.51703</v>
      </c>
      <c r="J2707" s="3">
        <v>141</v>
      </c>
      <c r="K2707" s="3">
        <v>5.237156</v>
      </c>
      <c r="L2707" s="3">
        <v>312</v>
      </c>
      <c r="M2707" s="3">
        <v>13.958813</v>
      </c>
      <c r="N2707">
        <v>748</v>
      </c>
      <c r="O2707">
        <v>0.000578109843244414</v>
      </c>
      <c r="P2707">
        <v>-3.3347541089773</v>
      </c>
      <c r="Q2707" t="s">
        <v>131</v>
      </c>
      <c r="R2707" t="s">
        <v>136</v>
      </c>
      <c r="S2707" t="s">
        <v>136</v>
      </c>
      <c r="T2707" t="s">
        <v>3467</v>
      </c>
      <c r="U2707" t="s">
        <v>136</v>
      </c>
      <c r="V2707" t="s">
        <v>136</v>
      </c>
      <c r="W2707" t="s">
        <v>136</v>
      </c>
      <c r="X2707" t="s">
        <v>136</v>
      </c>
      <c r="Y2707" t="s">
        <v>4630</v>
      </c>
      <c r="Z2707" t="s">
        <v>4631</v>
      </c>
      <c r="AA2707" t="s">
        <v>164</v>
      </c>
      <c r="AB2707" t="s">
        <v>165</v>
      </c>
      <c r="AC2707" t="s">
        <v>11732</v>
      </c>
      <c r="AD2707" t="s">
        <v>281</v>
      </c>
    </row>
    <row r="2708" spans="1:30">
      <c r="A2708" t="s">
        <v>11733</v>
      </c>
      <c r="B2708" t="s">
        <v>11733</v>
      </c>
      <c r="C2708" s="3">
        <v>0.865462</v>
      </c>
      <c r="D2708" s="3">
        <v>20</v>
      </c>
      <c r="E2708" s="3">
        <v>0.253311</v>
      </c>
      <c r="F2708" s="3">
        <v>6</v>
      </c>
      <c r="G2708" s="3">
        <v>0.35493</v>
      </c>
      <c r="H2708" s="3">
        <v>9</v>
      </c>
      <c r="I2708" s="3">
        <v>5.902352</v>
      </c>
      <c r="J2708" s="3">
        <v>143</v>
      </c>
      <c r="K2708" s="3">
        <v>16.498241</v>
      </c>
      <c r="L2708" s="3">
        <v>427</v>
      </c>
      <c r="M2708" s="3">
        <v>2.760776</v>
      </c>
      <c r="N2708">
        <v>65</v>
      </c>
      <c r="O2708">
        <v>0.000195021946785163</v>
      </c>
      <c r="P2708">
        <v>3.15358857115129</v>
      </c>
      <c r="Q2708" t="s">
        <v>157</v>
      </c>
      <c r="R2708" t="s">
        <v>136</v>
      </c>
      <c r="S2708" t="s">
        <v>136</v>
      </c>
      <c r="T2708" t="s">
        <v>136</v>
      </c>
      <c r="U2708" t="s">
        <v>136</v>
      </c>
      <c r="V2708" t="s">
        <v>136</v>
      </c>
      <c r="W2708" t="s">
        <v>136</v>
      </c>
      <c r="X2708" t="s">
        <v>136</v>
      </c>
      <c r="Y2708" t="s">
        <v>136</v>
      </c>
      <c r="Z2708" t="s">
        <v>136</v>
      </c>
      <c r="AA2708" t="s">
        <v>136</v>
      </c>
      <c r="AB2708" t="s">
        <v>136</v>
      </c>
      <c r="AC2708" t="s">
        <v>4843</v>
      </c>
      <c r="AD2708" t="s">
        <v>136</v>
      </c>
    </row>
    <row r="2709" spans="1:30">
      <c r="A2709" t="s">
        <v>11734</v>
      </c>
      <c r="B2709" t="s">
        <v>11734</v>
      </c>
      <c r="C2709" s="3">
        <v>89.736069</v>
      </c>
      <c r="D2709" s="3">
        <v>3351</v>
      </c>
      <c r="E2709" s="3">
        <v>90.476814</v>
      </c>
      <c r="F2709" s="3">
        <v>2993</v>
      </c>
      <c r="G2709" s="3">
        <v>33.895336</v>
      </c>
      <c r="H2709" s="3">
        <v>1358</v>
      </c>
      <c r="I2709" s="3">
        <v>7.566937</v>
      </c>
      <c r="J2709" s="3">
        <v>307</v>
      </c>
      <c r="K2709" s="3">
        <v>21.870792</v>
      </c>
      <c r="L2709" s="3">
        <v>946</v>
      </c>
      <c r="M2709" s="3">
        <v>17.604435</v>
      </c>
      <c r="N2709">
        <v>687</v>
      </c>
      <c r="O2709">
        <v>0.00010625797304374</v>
      </c>
      <c r="P2709">
        <v>-2.7797870877757</v>
      </c>
      <c r="Q2709" t="s">
        <v>131</v>
      </c>
      <c r="R2709" t="s">
        <v>190</v>
      </c>
      <c r="S2709" t="s">
        <v>191</v>
      </c>
      <c r="T2709" t="s">
        <v>11735</v>
      </c>
      <c r="U2709" t="s">
        <v>11736</v>
      </c>
      <c r="V2709" t="s">
        <v>955</v>
      </c>
      <c r="W2709" t="s">
        <v>190</v>
      </c>
      <c r="X2709" t="s">
        <v>191</v>
      </c>
      <c r="Y2709" t="s">
        <v>181</v>
      </c>
      <c r="Z2709" t="s">
        <v>1018</v>
      </c>
      <c r="AA2709" t="s">
        <v>83</v>
      </c>
      <c r="AB2709" t="s">
        <v>191</v>
      </c>
      <c r="AC2709" t="s">
        <v>11737</v>
      </c>
      <c r="AD2709" t="s">
        <v>11738</v>
      </c>
    </row>
    <row r="2710" spans="1:30">
      <c r="A2710" t="s">
        <v>11739</v>
      </c>
      <c r="B2710" t="s">
        <v>11739</v>
      </c>
      <c r="C2710" s="3">
        <v>0</v>
      </c>
      <c r="D2710" s="3">
        <v>0</v>
      </c>
      <c r="E2710" s="3">
        <v>0</v>
      </c>
      <c r="F2710" s="3">
        <v>0</v>
      </c>
      <c r="G2710" s="3">
        <v>0.039874</v>
      </c>
      <c r="H2710" s="3">
        <v>3</v>
      </c>
      <c r="I2710" s="3">
        <v>1.183646</v>
      </c>
      <c r="J2710" s="3">
        <v>81</v>
      </c>
      <c r="K2710" s="3">
        <v>1.183962</v>
      </c>
      <c r="L2710" s="3">
        <v>87</v>
      </c>
      <c r="M2710" s="3">
        <v>0.631873</v>
      </c>
      <c r="N2710">
        <v>42</v>
      </c>
      <c r="O2710" s="16">
        <v>1.48419979378498e-5</v>
      </c>
      <c r="P2710">
        <v>4.6022034465702</v>
      </c>
      <c r="Q2710" t="s">
        <v>157</v>
      </c>
      <c r="R2710" t="s">
        <v>1427</v>
      </c>
      <c r="S2710" t="s">
        <v>538</v>
      </c>
      <c r="T2710" t="s">
        <v>11740</v>
      </c>
      <c r="U2710" t="s">
        <v>11741</v>
      </c>
      <c r="V2710" t="s">
        <v>3292</v>
      </c>
      <c r="W2710" t="s">
        <v>1427</v>
      </c>
      <c r="X2710" t="s">
        <v>538</v>
      </c>
      <c r="Y2710" t="s">
        <v>11742</v>
      </c>
      <c r="Z2710" t="s">
        <v>136</v>
      </c>
      <c r="AA2710" t="s">
        <v>43</v>
      </c>
      <c r="AB2710" t="s">
        <v>538</v>
      </c>
      <c r="AC2710" t="s">
        <v>11743</v>
      </c>
      <c r="AD2710" t="s">
        <v>1490</v>
      </c>
    </row>
    <row r="2711" spans="1:30">
      <c r="A2711" t="s">
        <v>11744</v>
      </c>
      <c r="B2711" t="s">
        <v>11744</v>
      </c>
      <c r="C2711" s="3">
        <v>2.543268</v>
      </c>
      <c r="D2711" s="3">
        <v>63</v>
      </c>
      <c r="E2711" s="3">
        <v>10.434245</v>
      </c>
      <c r="F2711" s="3">
        <v>228</v>
      </c>
      <c r="G2711" s="3">
        <v>2.19013</v>
      </c>
      <c r="H2711" s="3">
        <v>58</v>
      </c>
      <c r="I2711" s="3">
        <v>0</v>
      </c>
      <c r="J2711" s="3">
        <v>0</v>
      </c>
      <c r="K2711" s="3">
        <v>0</v>
      </c>
      <c r="L2711" s="3">
        <v>0</v>
      </c>
      <c r="M2711" s="3">
        <v>0.296897</v>
      </c>
      <c r="N2711">
        <v>8</v>
      </c>
      <c r="O2711" s="16">
        <v>2.71784554676705e-5</v>
      </c>
      <c r="P2711">
        <v>-5.15908779190788</v>
      </c>
      <c r="Q2711" t="s">
        <v>131</v>
      </c>
      <c r="R2711" t="s">
        <v>136</v>
      </c>
      <c r="S2711" t="s">
        <v>136</v>
      </c>
      <c r="T2711" t="s">
        <v>11745</v>
      </c>
      <c r="U2711" t="s">
        <v>11746</v>
      </c>
      <c r="V2711" t="s">
        <v>136</v>
      </c>
      <c r="W2711" t="s">
        <v>136</v>
      </c>
      <c r="X2711" t="s">
        <v>136</v>
      </c>
      <c r="Y2711" t="s">
        <v>2043</v>
      </c>
      <c r="Z2711" t="s">
        <v>11747</v>
      </c>
      <c r="AA2711" t="s">
        <v>164</v>
      </c>
      <c r="AB2711" t="s">
        <v>165</v>
      </c>
      <c r="AC2711" t="s">
        <v>11748</v>
      </c>
      <c r="AD2711" t="s">
        <v>11749</v>
      </c>
    </row>
    <row r="2712" spans="1:30">
      <c r="A2712" t="s">
        <v>11750</v>
      </c>
      <c r="B2712" t="s">
        <v>136</v>
      </c>
      <c r="C2712" s="3">
        <v>0</v>
      </c>
      <c r="D2712" s="3">
        <v>0</v>
      </c>
      <c r="E2712" s="3">
        <v>0</v>
      </c>
      <c r="F2712" s="3">
        <v>0</v>
      </c>
      <c r="G2712" s="3">
        <v>0</v>
      </c>
      <c r="H2712" s="3">
        <v>0</v>
      </c>
      <c r="I2712" s="3">
        <v>4.270693</v>
      </c>
      <c r="J2712" s="3">
        <v>59</v>
      </c>
      <c r="K2712" s="3">
        <v>4.476874</v>
      </c>
      <c r="L2712" s="3">
        <v>58</v>
      </c>
      <c r="M2712" s="3">
        <v>2.54037899999999</v>
      </c>
      <c r="N2712">
        <v>29</v>
      </c>
      <c r="O2712" s="16">
        <v>1.31187311990185e-5</v>
      </c>
      <c r="P2712">
        <v>5.68592901246057</v>
      </c>
      <c r="Q2712" t="s">
        <v>157</v>
      </c>
      <c r="R2712" t="s">
        <v>136</v>
      </c>
      <c r="S2712" t="s">
        <v>136</v>
      </c>
      <c r="T2712" t="s">
        <v>136</v>
      </c>
      <c r="U2712" t="s">
        <v>136</v>
      </c>
      <c r="V2712" t="s">
        <v>136</v>
      </c>
      <c r="W2712" t="s">
        <v>136</v>
      </c>
      <c r="X2712" t="s">
        <v>136</v>
      </c>
      <c r="Y2712" t="s">
        <v>11751</v>
      </c>
      <c r="Z2712" t="s">
        <v>136</v>
      </c>
      <c r="AA2712" t="s">
        <v>164</v>
      </c>
      <c r="AB2712" t="s">
        <v>165</v>
      </c>
      <c r="AC2712" t="s">
        <v>6439</v>
      </c>
      <c r="AD2712" t="s">
        <v>136</v>
      </c>
    </row>
    <row r="2713" spans="1:30">
      <c r="A2713" t="s">
        <v>11752</v>
      </c>
      <c r="B2713" t="s">
        <v>11752</v>
      </c>
      <c r="C2713" s="3">
        <v>36.970261</v>
      </c>
      <c r="D2713" s="3">
        <v>1273</v>
      </c>
      <c r="E2713" s="3">
        <v>56.632568</v>
      </c>
      <c r="F2713" s="3">
        <v>1727</v>
      </c>
      <c r="G2713" s="3">
        <v>23.306849</v>
      </c>
      <c r="H2713" s="3">
        <v>861</v>
      </c>
      <c r="I2713" s="3">
        <v>12.953851</v>
      </c>
      <c r="J2713" s="3">
        <v>484</v>
      </c>
      <c r="K2713" s="3">
        <v>8.637287</v>
      </c>
      <c r="L2713" s="3">
        <v>345</v>
      </c>
      <c r="M2713" s="3">
        <v>16.519939</v>
      </c>
      <c r="N2713">
        <v>594</v>
      </c>
      <c r="O2713">
        <v>0.000547673680767101</v>
      </c>
      <c r="P2713">
        <v>-2.33889373362481</v>
      </c>
      <c r="Q2713" t="s">
        <v>131</v>
      </c>
      <c r="R2713" t="s">
        <v>136</v>
      </c>
      <c r="S2713" t="s">
        <v>136</v>
      </c>
      <c r="T2713" t="s">
        <v>136</v>
      </c>
      <c r="U2713" t="s">
        <v>11753</v>
      </c>
      <c r="V2713" t="s">
        <v>136</v>
      </c>
      <c r="W2713" t="s">
        <v>190</v>
      </c>
      <c r="X2713" t="s">
        <v>191</v>
      </c>
      <c r="Y2713" t="s">
        <v>11754</v>
      </c>
      <c r="Z2713" t="s">
        <v>11755</v>
      </c>
      <c r="AA2713" t="s">
        <v>164</v>
      </c>
      <c r="AB2713" t="s">
        <v>165</v>
      </c>
      <c r="AC2713" t="s">
        <v>11756</v>
      </c>
      <c r="AD2713" t="s">
        <v>136</v>
      </c>
    </row>
    <row r="2714" spans="1:30">
      <c r="A2714" t="s">
        <v>11757</v>
      </c>
      <c r="B2714" t="s">
        <v>11757</v>
      </c>
      <c r="C2714" s="3">
        <v>0.39493</v>
      </c>
      <c r="D2714" s="3">
        <v>17</v>
      </c>
      <c r="E2714" s="3">
        <v>0.185222</v>
      </c>
      <c r="F2714" s="3">
        <v>7</v>
      </c>
      <c r="G2714" s="3">
        <v>0.192663</v>
      </c>
      <c r="H2714" s="3">
        <v>9</v>
      </c>
      <c r="I2714" s="3">
        <v>11.238338</v>
      </c>
      <c r="J2714" s="3">
        <v>509</v>
      </c>
      <c r="K2714" s="3">
        <v>6.122627</v>
      </c>
      <c r="L2714" s="3">
        <v>296</v>
      </c>
      <c r="M2714" s="3">
        <v>1.154774</v>
      </c>
      <c r="N2714">
        <v>51</v>
      </c>
      <c r="O2714" s="16">
        <v>3.00486711109094e-5</v>
      </c>
      <c r="P2714">
        <v>3.55101990534408</v>
      </c>
      <c r="Q2714" t="s">
        <v>157</v>
      </c>
      <c r="R2714" t="s">
        <v>136</v>
      </c>
      <c r="S2714" t="s">
        <v>136</v>
      </c>
      <c r="T2714" t="s">
        <v>1022</v>
      </c>
      <c r="U2714" t="s">
        <v>11758</v>
      </c>
      <c r="V2714" t="s">
        <v>329</v>
      </c>
      <c r="W2714" t="s">
        <v>136</v>
      </c>
      <c r="X2714" t="s">
        <v>136</v>
      </c>
      <c r="Y2714" t="s">
        <v>1024</v>
      </c>
      <c r="Z2714" t="s">
        <v>1025</v>
      </c>
      <c r="AA2714" t="s">
        <v>164</v>
      </c>
      <c r="AB2714" t="s">
        <v>165</v>
      </c>
      <c r="AC2714" t="s">
        <v>11759</v>
      </c>
      <c r="AD2714" t="s">
        <v>1027</v>
      </c>
    </row>
    <row r="2715" spans="1:30">
      <c r="A2715" t="s">
        <v>11760</v>
      </c>
      <c r="B2715" t="s">
        <v>11760</v>
      </c>
      <c r="C2715" s="3">
        <v>117.341995</v>
      </c>
      <c r="D2715" s="3">
        <v>4521</v>
      </c>
      <c r="E2715" s="3">
        <v>207.890076</v>
      </c>
      <c r="F2715" s="3">
        <v>7096</v>
      </c>
      <c r="G2715" s="3">
        <v>111.354584</v>
      </c>
      <c r="H2715" s="3">
        <v>4600</v>
      </c>
      <c r="I2715" s="3">
        <v>21.089556</v>
      </c>
      <c r="J2715" s="3">
        <v>882</v>
      </c>
      <c r="K2715" s="3">
        <v>51.993523</v>
      </c>
      <c r="L2715" s="3">
        <v>2321</v>
      </c>
      <c r="M2715" s="3">
        <v>21.265699</v>
      </c>
      <c r="N2715">
        <v>856</v>
      </c>
      <c r="O2715" s="16">
        <v>3.81137984858977e-5</v>
      </c>
      <c r="P2715">
        <v>-2.87785324422442</v>
      </c>
      <c r="Q2715" t="s">
        <v>131</v>
      </c>
      <c r="R2715" t="s">
        <v>241</v>
      </c>
      <c r="S2715" t="s">
        <v>242</v>
      </c>
      <c r="T2715" t="s">
        <v>11761</v>
      </c>
      <c r="U2715" t="s">
        <v>11762</v>
      </c>
      <c r="V2715" t="s">
        <v>9251</v>
      </c>
      <c r="W2715" t="s">
        <v>241</v>
      </c>
      <c r="X2715" t="s">
        <v>242</v>
      </c>
      <c r="Y2715" t="s">
        <v>11763</v>
      </c>
      <c r="Z2715" t="s">
        <v>11764</v>
      </c>
      <c r="AA2715" t="s">
        <v>248</v>
      </c>
      <c r="AB2715" t="s">
        <v>242</v>
      </c>
      <c r="AC2715" t="s">
        <v>11765</v>
      </c>
      <c r="AD2715" t="s">
        <v>512</v>
      </c>
    </row>
    <row r="2716" spans="1:30">
      <c r="A2716" t="s">
        <v>11766</v>
      </c>
      <c r="B2716" t="s">
        <v>11766</v>
      </c>
      <c r="C2716" s="3">
        <v>0.448897</v>
      </c>
      <c r="D2716" s="3">
        <v>45</v>
      </c>
      <c r="E2716" s="3">
        <v>0</v>
      </c>
      <c r="F2716" s="3">
        <v>0</v>
      </c>
      <c r="G2716" s="3">
        <v>0.502542</v>
      </c>
      <c r="H2716" s="3">
        <v>54</v>
      </c>
      <c r="I2716" s="3">
        <v>7.188303</v>
      </c>
      <c r="J2716" s="3">
        <v>777</v>
      </c>
      <c r="K2716" s="3">
        <v>5.290943</v>
      </c>
      <c r="L2716" s="3">
        <v>611</v>
      </c>
      <c r="M2716" s="3">
        <v>2.41909</v>
      </c>
      <c r="N2716">
        <v>252</v>
      </c>
      <c r="O2716">
        <v>0.00185490174380439</v>
      </c>
      <c r="P2716">
        <v>3.12088040519677</v>
      </c>
      <c r="Q2716" t="s">
        <v>157</v>
      </c>
      <c r="R2716" t="s">
        <v>1557</v>
      </c>
      <c r="S2716" t="s">
        <v>1558</v>
      </c>
      <c r="T2716" t="s">
        <v>178</v>
      </c>
      <c r="U2716" t="s">
        <v>11767</v>
      </c>
      <c r="V2716" t="s">
        <v>136</v>
      </c>
      <c r="W2716" t="s">
        <v>136</v>
      </c>
      <c r="X2716" t="s">
        <v>136</v>
      </c>
      <c r="Y2716" t="s">
        <v>181</v>
      </c>
      <c r="Z2716" t="s">
        <v>8415</v>
      </c>
      <c r="AA2716" t="s">
        <v>83</v>
      </c>
      <c r="AB2716" t="s">
        <v>191</v>
      </c>
      <c r="AC2716" t="s">
        <v>11768</v>
      </c>
      <c r="AD2716" t="s">
        <v>184</v>
      </c>
    </row>
    <row r="2717" spans="1:30">
      <c r="A2717" t="s">
        <v>11769</v>
      </c>
      <c r="B2717" t="s">
        <v>11769</v>
      </c>
      <c r="C2717" s="3">
        <v>10.425534</v>
      </c>
      <c r="D2717" s="3">
        <v>270</v>
      </c>
      <c r="E2717" s="3">
        <v>18.194887</v>
      </c>
      <c r="F2717" s="3">
        <v>416</v>
      </c>
      <c r="G2717" s="3">
        <v>17.12158</v>
      </c>
      <c r="H2717" s="3">
        <v>474</v>
      </c>
      <c r="I2717" s="3">
        <v>1.099792</v>
      </c>
      <c r="J2717" s="3">
        <v>31</v>
      </c>
      <c r="K2717" s="3">
        <v>3.820079</v>
      </c>
      <c r="L2717" s="3">
        <v>115</v>
      </c>
      <c r="M2717" s="3">
        <v>3.480418</v>
      </c>
      <c r="N2717">
        <v>94</v>
      </c>
      <c r="O2717" s="16">
        <v>2.72008818025277e-5</v>
      </c>
      <c r="P2717">
        <v>-3.00932667220674</v>
      </c>
      <c r="Q2717" t="s">
        <v>131</v>
      </c>
      <c r="R2717" t="s">
        <v>136</v>
      </c>
      <c r="S2717" t="s">
        <v>136</v>
      </c>
      <c r="T2717" t="s">
        <v>136</v>
      </c>
      <c r="U2717" t="s">
        <v>136</v>
      </c>
      <c r="V2717" t="s">
        <v>136</v>
      </c>
      <c r="W2717" t="s">
        <v>136</v>
      </c>
      <c r="X2717" t="s">
        <v>136</v>
      </c>
      <c r="Y2717" t="s">
        <v>11770</v>
      </c>
      <c r="Z2717" t="s">
        <v>136</v>
      </c>
      <c r="AA2717" t="s">
        <v>164</v>
      </c>
      <c r="AB2717" t="s">
        <v>165</v>
      </c>
      <c r="AC2717" t="s">
        <v>11771</v>
      </c>
      <c r="AD2717" t="s">
        <v>136</v>
      </c>
    </row>
    <row r="2718" spans="1:30">
      <c r="A2718" t="s">
        <v>11772</v>
      </c>
      <c r="B2718" t="s">
        <v>11772</v>
      </c>
      <c r="C2718" s="3">
        <v>0.032093</v>
      </c>
      <c r="D2718" s="3">
        <v>2</v>
      </c>
      <c r="E2718" s="3">
        <v>0.10648</v>
      </c>
      <c r="F2718" s="3">
        <v>6</v>
      </c>
      <c r="G2718" s="3">
        <v>0</v>
      </c>
      <c r="H2718" s="3">
        <v>0</v>
      </c>
      <c r="I2718" s="3">
        <v>14.377959</v>
      </c>
      <c r="J2718" s="3">
        <v>904</v>
      </c>
      <c r="K2718" s="3">
        <v>11.318144</v>
      </c>
      <c r="L2718" s="3">
        <v>760</v>
      </c>
      <c r="M2718" s="3">
        <v>26.661394</v>
      </c>
      <c r="N2718">
        <v>1614</v>
      </c>
      <c r="O2718" s="16">
        <v>1.51622219012317e-15</v>
      </c>
      <c r="P2718">
        <v>6.83872589811188</v>
      </c>
      <c r="Q2718" t="s">
        <v>157</v>
      </c>
      <c r="R2718" t="s">
        <v>283</v>
      </c>
      <c r="S2718" t="s">
        <v>284</v>
      </c>
      <c r="T2718" t="s">
        <v>3342</v>
      </c>
      <c r="U2718" t="s">
        <v>11773</v>
      </c>
      <c r="V2718" t="s">
        <v>136</v>
      </c>
      <c r="W2718" t="s">
        <v>371</v>
      </c>
      <c r="X2718" t="s">
        <v>293</v>
      </c>
      <c r="Y2718" t="s">
        <v>290</v>
      </c>
      <c r="Z2718" t="s">
        <v>4328</v>
      </c>
      <c r="AA2718" t="s">
        <v>292</v>
      </c>
      <c r="AB2718" t="s">
        <v>293</v>
      </c>
      <c r="AC2718" t="s">
        <v>175</v>
      </c>
      <c r="AD2718" t="s">
        <v>2532</v>
      </c>
    </row>
    <row r="2719" spans="1:30">
      <c r="A2719" t="s">
        <v>11774</v>
      </c>
      <c r="B2719" t="s">
        <v>11774</v>
      </c>
      <c r="C2719" s="3">
        <v>2.934487</v>
      </c>
      <c r="D2719" s="3">
        <v>126</v>
      </c>
      <c r="E2719" s="3">
        <v>1.044998</v>
      </c>
      <c r="F2719" s="3">
        <v>40</v>
      </c>
      <c r="G2719" s="3">
        <v>3.327593</v>
      </c>
      <c r="H2719" s="3">
        <v>154</v>
      </c>
      <c r="I2719" s="3">
        <v>0.397318</v>
      </c>
      <c r="J2719" s="3">
        <v>19</v>
      </c>
      <c r="K2719" s="3">
        <v>0.391792</v>
      </c>
      <c r="L2719" s="3">
        <v>20</v>
      </c>
      <c r="M2719" s="3">
        <v>0.119321</v>
      </c>
      <c r="N2719">
        <v>6</v>
      </c>
      <c r="O2719" s="16">
        <v>2.85305860655337e-7</v>
      </c>
      <c r="P2719">
        <v>-3.3484172898351</v>
      </c>
      <c r="Q2719" t="s">
        <v>131</v>
      </c>
      <c r="R2719" t="s">
        <v>371</v>
      </c>
      <c r="S2719" t="s">
        <v>293</v>
      </c>
      <c r="T2719" t="s">
        <v>2319</v>
      </c>
      <c r="U2719" t="s">
        <v>11775</v>
      </c>
      <c r="V2719" t="s">
        <v>741</v>
      </c>
      <c r="W2719" t="s">
        <v>1151</v>
      </c>
      <c r="X2719" t="s">
        <v>1152</v>
      </c>
      <c r="Y2719" t="s">
        <v>2321</v>
      </c>
      <c r="Z2719" t="s">
        <v>10071</v>
      </c>
      <c r="AA2719" t="s">
        <v>164</v>
      </c>
      <c r="AB2719" t="s">
        <v>165</v>
      </c>
      <c r="AC2719" t="s">
        <v>11776</v>
      </c>
      <c r="AD2719" t="s">
        <v>885</v>
      </c>
    </row>
    <row r="2720" spans="1:30">
      <c r="A2720" t="s">
        <v>11777</v>
      </c>
      <c r="B2720" t="s">
        <v>11777</v>
      </c>
      <c r="C2720" s="3">
        <v>0.114484</v>
      </c>
      <c r="D2720" s="3">
        <v>6</v>
      </c>
      <c r="E2720" s="3">
        <v>0.131438</v>
      </c>
      <c r="F2720" s="3">
        <v>6</v>
      </c>
      <c r="G2720" s="3">
        <v>0.305075</v>
      </c>
      <c r="H2720" s="3">
        <v>17</v>
      </c>
      <c r="I2720" s="3">
        <v>1.664249</v>
      </c>
      <c r="J2720" s="3">
        <v>93</v>
      </c>
      <c r="K2720" s="3">
        <v>2.741343</v>
      </c>
      <c r="L2720" s="3">
        <v>164</v>
      </c>
      <c r="M2720" s="3">
        <v>0.846341</v>
      </c>
      <c r="N2720">
        <v>46</v>
      </c>
      <c r="O2720">
        <v>0.0032611609391931</v>
      </c>
      <c r="P2720">
        <v>2.40846954820865</v>
      </c>
      <c r="Q2720" t="s">
        <v>157</v>
      </c>
      <c r="R2720" t="s">
        <v>186</v>
      </c>
      <c r="S2720" t="s">
        <v>187</v>
      </c>
      <c r="T2720" t="s">
        <v>11778</v>
      </c>
      <c r="U2720" t="s">
        <v>11779</v>
      </c>
      <c r="V2720" t="s">
        <v>136</v>
      </c>
      <c r="W2720" t="s">
        <v>186</v>
      </c>
      <c r="X2720" t="s">
        <v>187</v>
      </c>
      <c r="Y2720" t="s">
        <v>11780</v>
      </c>
      <c r="Z2720" t="s">
        <v>11781</v>
      </c>
      <c r="AA2720" t="s">
        <v>209</v>
      </c>
      <c r="AB2720" t="s">
        <v>187</v>
      </c>
      <c r="AC2720" t="s">
        <v>11782</v>
      </c>
      <c r="AD2720" t="s">
        <v>929</v>
      </c>
    </row>
    <row r="2721" spans="1:30">
      <c r="A2721" t="s">
        <v>11783</v>
      </c>
      <c r="B2721" t="s">
        <v>11783</v>
      </c>
      <c r="C2721" s="3">
        <v>58.30846</v>
      </c>
      <c r="D2721" s="3">
        <v>3333</v>
      </c>
      <c r="E2721" s="3">
        <v>172.333557</v>
      </c>
      <c r="F2721" s="3">
        <v>8726</v>
      </c>
      <c r="G2721" s="3">
        <v>85.797447</v>
      </c>
      <c r="H2721" s="3">
        <v>5258</v>
      </c>
      <c r="I2721" s="3">
        <v>26.454296</v>
      </c>
      <c r="J2721" s="3">
        <v>1640</v>
      </c>
      <c r="K2721" s="3">
        <v>22.039461</v>
      </c>
      <c r="L2721" s="3">
        <v>1459</v>
      </c>
      <c r="M2721" s="3">
        <v>41.069256</v>
      </c>
      <c r="N2721">
        <v>2451</v>
      </c>
      <c r="O2721">
        <v>0.000514234879106893</v>
      </c>
      <c r="P2721">
        <v>-2.55656610430894</v>
      </c>
      <c r="Q2721" t="s">
        <v>131</v>
      </c>
      <c r="R2721" t="s">
        <v>241</v>
      </c>
      <c r="S2721" t="s">
        <v>242</v>
      </c>
      <c r="T2721" t="s">
        <v>9808</v>
      </c>
      <c r="U2721" t="s">
        <v>11784</v>
      </c>
      <c r="V2721" t="s">
        <v>2122</v>
      </c>
      <c r="W2721" t="s">
        <v>136</v>
      </c>
      <c r="X2721" t="s">
        <v>136</v>
      </c>
      <c r="Y2721" t="s">
        <v>4787</v>
      </c>
      <c r="Z2721" t="s">
        <v>5631</v>
      </c>
      <c r="AA2721" t="s">
        <v>48</v>
      </c>
      <c r="AB2721" t="s">
        <v>326</v>
      </c>
      <c r="AC2721" t="s">
        <v>11785</v>
      </c>
      <c r="AD2721" t="s">
        <v>250</v>
      </c>
    </row>
    <row r="2722" spans="1:30">
      <c r="A2722" t="s">
        <v>11786</v>
      </c>
      <c r="B2722" t="s">
        <v>136</v>
      </c>
      <c r="C2722" s="3">
        <v>6.26836</v>
      </c>
      <c r="D2722" s="3">
        <v>117</v>
      </c>
      <c r="E2722" s="3">
        <v>1.980398</v>
      </c>
      <c r="F2722" s="3">
        <v>33</v>
      </c>
      <c r="G2722" s="3">
        <v>2.345318</v>
      </c>
      <c r="H2722" s="3">
        <v>47</v>
      </c>
      <c r="I2722" s="3">
        <v>0.385302</v>
      </c>
      <c r="J2722" s="3">
        <v>8</v>
      </c>
      <c r="K2722" s="3">
        <v>0</v>
      </c>
      <c r="L2722" s="3">
        <v>0</v>
      </c>
      <c r="M2722" s="3">
        <v>0.499433</v>
      </c>
      <c r="N2722">
        <v>10</v>
      </c>
      <c r="O2722">
        <v>0.00030022126428539</v>
      </c>
      <c r="P2722">
        <v>-3.63247179025362</v>
      </c>
      <c r="Q2722" t="s">
        <v>131</v>
      </c>
      <c r="R2722" t="s">
        <v>136</v>
      </c>
      <c r="S2722" t="s">
        <v>136</v>
      </c>
      <c r="T2722" t="s">
        <v>136</v>
      </c>
      <c r="U2722" t="s">
        <v>136</v>
      </c>
      <c r="V2722" t="s">
        <v>136</v>
      </c>
      <c r="W2722" t="s">
        <v>136</v>
      </c>
      <c r="X2722" t="s">
        <v>136</v>
      </c>
      <c r="Y2722" t="s">
        <v>136</v>
      </c>
      <c r="Z2722" t="s">
        <v>136</v>
      </c>
      <c r="AA2722" t="s">
        <v>136</v>
      </c>
      <c r="AB2722" t="s">
        <v>136</v>
      </c>
      <c r="AC2722" t="s">
        <v>136</v>
      </c>
      <c r="AD2722" t="s">
        <v>136</v>
      </c>
    </row>
    <row r="2723" spans="1:30">
      <c r="A2723" t="s">
        <v>11787</v>
      </c>
      <c r="B2723" t="s">
        <v>11787</v>
      </c>
      <c r="C2723" s="3">
        <v>8.855082</v>
      </c>
      <c r="D2723" s="3">
        <v>369</v>
      </c>
      <c r="E2723" s="3">
        <v>5.492155</v>
      </c>
      <c r="F2723" s="3">
        <v>203</v>
      </c>
      <c r="G2723" s="3">
        <v>8.962883</v>
      </c>
      <c r="H2723" s="3">
        <v>400</v>
      </c>
      <c r="I2723" s="3">
        <v>1.440296</v>
      </c>
      <c r="J2723" s="3">
        <v>65</v>
      </c>
      <c r="K2723" s="3">
        <v>1.493788</v>
      </c>
      <c r="L2723" s="3">
        <v>72</v>
      </c>
      <c r="M2723" s="3">
        <v>4.978821</v>
      </c>
      <c r="N2723">
        <v>217</v>
      </c>
      <c r="O2723">
        <v>0.00267783914631527</v>
      </c>
      <c r="P2723">
        <v>-2.05243797284319</v>
      </c>
      <c r="Q2723" t="s">
        <v>131</v>
      </c>
      <c r="R2723" t="s">
        <v>136</v>
      </c>
      <c r="S2723" t="s">
        <v>136</v>
      </c>
      <c r="T2723" t="s">
        <v>136</v>
      </c>
      <c r="U2723" t="s">
        <v>11788</v>
      </c>
      <c r="V2723" t="s">
        <v>136</v>
      </c>
      <c r="W2723" t="s">
        <v>170</v>
      </c>
      <c r="X2723" t="s">
        <v>171</v>
      </c>
      <c r="Y2723" t="s">
        <v>1218</v>
      </c>
      <c r="Z2723" t="s">
        <v>11789</v>
      </c>
      <c r="AA2723" t="s">
        <v>136</v>
      </c>
      <c r="AB2723" t="s">
        <v>136</v>
      </c>
      <c r="AC2723" t="s">
        <v>11790</v>
      </c>
      <c r="AD2723" t="s">
        <v>136</v>
      </c>
    </row>
    <row r="2724" spans="1:30">
      <c r="A2724" t="s">
        <v>11791</v>
      </c>
      <c r="B2724" t="s">
        <v>11791</v>
      </c>
      <c r="C2724" s="3">
        <v>1.088437</v>
      </c>
      <c r="D2724" s="3">
        <v>23</v>
      </c>
      <c r="E2724" s="3">
        <v>0.027091</v>
      </c>
      <c r="F2724" s="3">
        <v>1</v>
      </c>
      <c r="G2724" s="3">
        <v>0.174051</v>
      </c>
      <c r="H2724" s="3">
        <v>4</v>
      </c>
      <c r="I2724" s="3">
        <v>4.62562</v>
      </c>
      <c r="J2724" s="3">
        <v>106</v>
      </c>
      <c r="K2724" s="3">
        <v>4.42429</v>
      </c>
      <c r="L2724" s="3">
        <v>109</v>
      </c>
      <c r="M2724" s="3">
        <v>3.42869</v>
      </c>
      <c r="N2724">
        <v>76</v>
      </c>
      <c r="O2724">
        <v>0.0070642782161112</v>
      </c>
      <c r="P2724">
        <v>2.52853982444043</v>
      </c>
      <c r="Q2724" t="s">
        <v>157</v>
      </c>
      <c r="R2724" t="s">
        <v>136</v>
      </c>
      <c r="S2724" t="s">
        <v>136</v>
      </c>
      <c r="T2724" t="s">
        <v>136</v>
      </c>
      <c r="U2724" t="s">
        <v>136</v>
      </c>
      <c r="V2724" t="s">
        <v>136</v>
      </c>
      <c r="W2724" t="s">
        <v>136</v>
      </c>
      <c r="X2724" t="s">
        <v>136</v>
      </c>
      <c r="Y2724" t="s">
        <v>136</v>
      </c>
      <c r="Z2724" t="s">
        <v>136</v>
      </c>
      <c r="AA2724" t="s">
        <v>136</v>
      </c>
      <c r="AB2724" t="s">
        <v>136</v>
      </c>
      <c r="AC2724" t="s">
        <v>175</v>
      </c>
      <c r="AD2724" t="s">
        <v>136</v>
      </c>
    </row>
    <row r="2725" spans="1:30">
      <c r="A2725" t="s">
        <v>11792</v>
      </c>
      <c r="B2725" t="s">
        <v>11792</v>
      </c>
      <c r="C2725" s="3">
        <v>7.044132</v>
      </c>
      <c r="D2725" s="3">
        <v>327</v>
      </c>
      <c r="E2725" s="3">
        <v>3.075172</v>
      </c>
      <c r="F2725" s="3">
        <v>127</v>
      </c>
      <c r="G2725" s="3">
        <v>6.407649</v>
      </c>
      <c r="H2725" s="3">
        <v>319</v>
      </c>
      <c r="I2725" s="3">
        <v>2.143795</v>
      </c>
      <c r="J2725" s="3">
        <v>108</v>
      </c>
      <c r="K2725" s="3">
        <v>1.367986</v>
      </c>
      <c r="L2725" s="3">
        <v>74</v>
      </c>
      <c r="M2725" s="3">
        <v>1.50406</v>
      </c>
      <c r="N2725">
        <v>73</v>
      </c>
      <c r="O2725" s="16">
        <v>6.0018620720023e-9</v>
      </c>
      <c r="P2725">
        <v>-2.27629925103824</v>
      </c>
      <c r="Q2725" t="s">
        <v>131</v>
      </c>
      <c r="R2725" t="s">
        <v>241</v>
      </c>
      <c r="S2725" t="s">
        <v>242</v>
      </c>
      <c r="T2725" t="s">
        <v>11793</v>
      </c>
      <c r="U2725" t="s">
        <v>11794</v>
      </c>
      <c r="V2725" t="s">
        <v>11795</v>
      </c>
      <c r="W2725" t="s">
        <v>241</v>
      </c>
      <c r="X2725" t="s">
        <v>242</v>
      </c>
      <c r="Y2725" t="s">
        <v>11796</v>
      </c>
      <c r="Z2725" t="s">
        <v>11797</v>
      </c>
      <c r="AA2725" t="s">
        <v>248</v>
      </c>
      <c r="AB2725" t="s">
        <v>242</v>
      </c>
      <c r="AC2725" t="s">
        <v>11798</v>
      </c>
      <c r="AD2725" t="s">
        <v>11799</v>
      </c>
    </row>
    <row r="2726" spans="1:30">
      <c r="A2726" t="s">
        <v>11800</v>
      </c>
      <c r="B2726" t="s">
        <v>11800</v>
      </c>
      <c r="C2726" s="3">
        <v>1.932582</v>
      </c>
      <c r="D2726" s="3">
        <v>64</v>
      </c>
      <c r="E2726" s="3">
        <v>3.862783</v>
      </c>
      <c r="F2726" s="3">
        <v>112</v>
      </c>
      <c r="G2726" s="3">
        <v>3.539141</v>
      </c>
      <c r="H2726" s="3">
        <v>124</v>
      </c>
      <c r="I2726" s="3">
        <v>0.673365</v>
      </c>
      <c r="J2726" s="3">
        <v>24</v>
      </c>
      <c r="K2726" s="3">
        <v>1.955744</v>
      </c>
      <c r="L2726" s="3">
        <v>75</v>
      </c>
      <c r="M2726" s="3">
        <v>0.611713</v>
      </c>
      <c r="N2726">
        <v>21</v>
      </c>
      <c r="O2726">
        <v>0.00883594231970328</v>
      </c>
      <c r="P2726">
        <v>-2.13528745740029</v>
      </c>
      <c r="Q2726" t="s">
        <v>131</v>
      </c>
      <c r="R2726" t="s">
        <v>316</v>
      </c>
      <c r="S2726" t="s">
        <v>317</v>
      </c>
      <c r="T2726" t="s">
        <v>11801</v>
      </c>
      <c r="U2726" t="s">
        <v>11802</v>
      </c>
      <c r="V2726" t="s">
        <v>6923</v>
      </c>
      <c r="W2726" t="s">
        <v>136</v>
      </c>
      <c r="X2726" t="s">
        <v>136</v>
      </c>
      <c r="Y2726" t="s">
        <v>11803</v>
      </c>
      <c r="Z2726" t="s">
        <v>11804</v>
      </c>
      <c r="AA2726" t="s">
        <v>3882</v>
      </c>
      <c r="AB2726" t="s">
        <v>317</v>
      </c>
      <c r="AC2726" t="s">
        <v>11805</v>
      </c>
      <c r="AD2726" t="s">
        <v>1278</v>
      </c>
    </row>
    <row r="2727" spans="1:30">
      <c r="A2727" t="s">
        <v>11806</v>
      </c>
      <c r="B2727" t="s">
        <v>11806</v>
      </c>
      <c r="C2727" s="3">
        <v>1.464281</v>
      </c>
      <c r="D2727" s="3">
        <v>125</v>
      </c>
      <c r="E2727" s="3">
        <v>0.241904</v>
      </c>
      <c r="F2727" s="3">
        <v>19</v>
      </c>
      <c r="G2727" s="3">
        <v>2.143182</v>
      </c>
      <c r="H2727" s="3">
        <v>197</v>
      </c>
      <c r="I2727" s="3">
        <v>9.252171</v>
      </c>
      <c r="J2727" s="3">
        <v>857</v>
      </c>
      <c r="K2727" s="3">
        <v>7.269615</v>
      </c>
      <c r="L2727" s="3">
        <v>719</v>
      </c>
      <c r="M2727" s="3">
        <v>8.432992</v>
      </c>
      <c r="N2727">
        <v>752</v>
      </c>
      <c r="O2727">
        <v>0.00123132811547093</v>
      </c>
      <c r="P2727">
        <v>2.10686493633139</v>
      </c>
      <c r="Q2727" t="s">
        <v>157</v>
      </c>
      <c r="R2727" t="s">
        <v>136</v>
      </c>
      <c r="S2727" t="s">
        <v>136</v>
      </c>
      <c r="T2727" t="s">
        <v>3467</v>
      </c>
      <c r="U2727" t="s">
        <v>11807</v>
      </c>
      <c r="V2727" t="s">
        <v>2522</v>
      </c>
      <c r="W2727" t="s">
        <v>254</v>
      </c>
      <c r="X2727" t="s">
        <v>255</v>
      </c>
      <c r="Y2727" t="s">
        <v>11808</v>
      </c>
      <c r="Z2727" t="s">
        <v>11809</v>
      </c>
      <c r="AA2727" t="s">
        <v>164</v>
      </c>
      <c r="AB2727" t="s">
        <v>165</v>
      </c>
      <c r="AC2727" t="s">
        <v>11810</v>
      </c>
      <c r="AD2727" t="s">
        <v>281</v>
      </c>
    </row>
    <row r="2728" spans="1:30">
      <c r="A2728" t="s">
        <v>11811</v>
      </c>
      <c r="B2728" t="s">
        <v>11811</v>
      </c>
      <c r="C2728" s="3">
        <v>26.183399</v>
      </c>
      <c r="D2728" s="3">
        <v>1718</v>
      </c>
      <c r="E2728" s="3">
        <v>56.648708</v>
      </c>
      <c r="F2728" s="3">
        <v>3292</v>
      </c>
      <c r="G2728" s="3">
        <v>35.72718</v>
      </c>
      <c r="H2728" s="3">
        <v>2513</v>
      </c>
      <c r="I2728" s="3">
        <v>1.651626</v>
      </c>
      <c r="J2728" s="3">
        <v>118</v>
      </c>
      <c r="K2728" s="3">
        <v>2.476438</v>
      </c>
      <c r="L2728" s="3">
        <v>189</v>
      </c>
      <c r="M2728" s="3">
        <v>3.098476</v>
      </c>
      <c r="N2728">
        <v>213</v>
      </c>
      <c r="O2728" s="16">
        <v>5.1702902688464e-13</v>
      </c>
      <c r="P2728">
        <v>-4.6248154547868</v>
      </c>
      <c r="Q2728" t="s">
        <v>131</v>
      </c>
      <c r="R2728" t="s">
        <v>412</v>
      </c>
      <c r="S2728" t="s">
        <v>413</v>
      </c>
      <c r="T2728" t="s">
        <v>11812</v>
      </c>
      <c r="U2728" t="s">
        <v>11813</v>
      </c>
      <c r="V2728" t="s">
        <v>11814</v>
      </c>
      <c r="W2728" t="s">
        <v>136</v>
      </c>
      <c r="X2728" t="s">
        <v>136</v>
      </c>
      <c r="Y2728" t="s">
        <v>11815</v>
      </c>
      <c r="Z2728" t="s">
        <v>11816</v>
      </c>
      <c r="AA2728" t="s">
        <v>419</v>
      </c>
      <c r="AB2728" t="s">
        <v>413</v>
      </c>
      <c r="AC2728" t="s">
        <v>183</v>
      </c>
      <c r="AD2728" t="s">
        <v>6159</v>
      </c>
    </row>
    <row r="2729" spans="1:30">
      <c r="A2729" t="s">
        <v>11817</v>
      </c>
      <c r="B2729" t="s">
        <v>11817</v>
      </c>
      <c r="C2729" s="3">
        <v>0.2245</v>
      </c>
      <c r="D2729" s="3">
        <v>11</v>
      </c>
      <c r="E2729" s="3">
        <v>0.201056</v>
      </c>
      <c r="F2729" s="3">
        <v>8</v>
      </c>
      <c r="G2729" s="3">
        <v>0.020938</v>
      </c>
      <c r="H2729" s="3">
        <v>2</v>
      </c>
      <c r="I2729" s="3">
        <v>4.113729</v>
      </c>
      <c r="J2729" s="3">
        <v>199</v>
      </c>
      <c r="K2729" s="3">
        <v>1.477334</v>
      </c>
      <c r="L2729" s="3">
        <v>77</v>
      </c>
      <c r="M2729" s="3">
        <v>2.477784</v>
      </c>
      <c r="N2729">
        <v>116</v>
      </c>
      <c r="O2729">
        <v>0.000376457057183607</v>
      </c>
      <c r="P2729">
        <v>3.0353829475404</v>
      </c>
      <c r="Q2729" t="s">
        <v>157</v>
      </c>
      <c r="R2729" t="s">
        <v>136</v>
      </c>
      <c r="S2729" t="s">
        <v>136</v>
      </c>
      <c r="T2729" t="s">
        <v>136</v>
      </c>
      <c r="U2729" t="s">
        <v>11818</v>
      </c>
      <c r="V2729" t="s">
        <v>136</v>
      </c>
      <c r="W2729" t="s">
        <v>136</v>
      </c>
      <c r="X2729" t="s">
        <v>136</v>
      </c>
      <c r="Y2729" t="s">
        <v>9535</v>
      </c>
      <c r="Z2729" t="s">
        <v>136</v>
      </c>
      <c r="AA2729" t="s">
        <v>164</v>
      </c>
      <c r="AB2729" t="s">
        <v>165</v>
      </c>
      <c r="AC2729" t="s">
        <v>11819</v>
      </c>
      <c r="AD2729" t="s">
        <v>136</v>
      </c>
    </row>
    <row r="2730" spans="1:30">
      <c r="A2730" t="s">
        <v>11820</v>
      </c>
      <c r="B2730" t="s">
        <v>11820</v>
      </c>
      <c r="C2730" s="3">
        <v>1.595833</v>
      </c>
      <c r="D2730" s="3">
        <v>74</v>
      </c>
      <c r="E2730" s="3">
        <v>0.198726</v>
      </c>
      <c r="F2730" s="3">
        <v>9</v>
      </c>
      <c r="G2730" s="3">
        <v>0.408627</v>
      </c>
      <c r="H2730" s="3">
        <v>21</v>
      </c>
      <c r="I2730" s="3">
        <v>6.749109</v>
      </c>
      <c r="J2730" s="3">
        <v>336</v>
      </c>
      <c r="K2730" s="3">
        <v>44.863453</v>
      </c>
      <c r="L2730" s="3">
        <v>2379</v>
      </c>
      <c r="M2730" s="3">
        <v>2.606993</v>
      </c>
      <c r="N2730">
        <v>125</v>
      </c>
      <c r="O2730">
        <v>0.000346966256482543</v>
      </c>
      <c r="P2730">
        <v>3.63315676182565</v>
      </c>
      <c r="Q2730" t="s">
        <v>157</v>
      </c>
      <c r="R2730" t="s">
        <v>186</v>
      </c>
      <c r="S2730" t="s">
        <v>187</v>
      </c>
      <c r="T2730" t="s">
        <v>5378</v>
      </c>
      <c r="U2730" t="s">
        <v>11821</v>
      </c>
      <c r="V2730" t="s">
        <v>206</v>
      </c>
      <c r="W2730" t="s">
        <v>5380</v>
      </c>
      <c r="X2730" t="s">
        <v>5381</v>
      </c>
      <c r="Y2730" t="s">
        <v>5382</v>
      </c>
      <c r="Z2730" t="s">
        <v>5383</v>
      </c>
      <c r="AA2730" t="s">
        <v>209</v>
      </c>
      <c r="AB2730" t="s">
        <v>187</v>
      </c>
      <c r="AC2730" t="s">
        <v>9262</v>
      </c>
      <c r="AD2730" t="s">
        <v>5385</v>
      </c>
    </row>
    <row r="2731" spans="1:30">
      <c r="A2731" t="s">
        <v>11822</v>
      </c>
      <c r="B2731" t="s">
        <v>11822</v>
      </c>
      <c r="C2731" s="3">
        <v>29.145334</v>
      </c>
      <c r="D2731" s="3">
        <v>1090</v>
      </c>
      <c r="E2731" s="3">
        <v>56.909641</v>
      </c>
      <c r="F2731" s="3">
        <v>1884</v>
      </c>
      <c r="G2731" s="3">
        <v>14.51639</v>
      </c>
      <c r="H2731" s="3">
        <v>582</v>
      </c>
      <c r="I2731" s="3">
        <v>1.836713</v>
      </c>
      <c r="J2731" s="3">
        <v>75</v>
      </c>
      <c r="K2731" s="3">
        <v>1.129116</v>
      </c>
      <c r="L2731" s="3">
        <v>49</v>
      </c>
      <c r="M2731" s="3">
        <v>12.676323</v>
      </c>
      <c r="N2731">
        <v>495</v>
      </c>
      <c r="O2731">
        <v>0.00205982456087273</v>
      </c>
      <c r="P2731">
        <v>-3.12876698775757</v>
      </c>
      <c r="Q2731" t="s">
        <v>131</v>
      </c>
      <c r="R2731" t="s">
        <v>136</v>
      </c>
      <c r="S2731" t="s">
        <v>136</v>
      </c>
      <c r="T2731" t="s">
        <v>1258</v>
      </c>
      <c r="U2731" t="s">
        <v>11823</v>
      </c>
      <c r="V2731" t="s">
        <v>1260</v>
      </c>
      <c r="W2731" t="s">
        <v>136</v>
      </c>
      <c r="X2731" t="s">
        <v>136</v>
      </c>
      <c r="Y2731" t="s">
        <v>1261</v>
      </c>
      <c r="Z2731" t="s">
        <v>11824</v>
      </c>
      <c r="AA2731" t="s">
        <v>248</v>
      </c>
      <c r="AB2731" t="s">
        <v>242</v>
      </c>
      <c r="AC2731" t="s">
        <v>11825</v>
      </c>
      <c r="AD2731" t="s">
        <v>1264</v>
      </c>
    </row>
    <row r="2732" spans="1:30">
      <c r="A2732" t="s">
        <v>11826</v>
      </c>
      <c r="B2732" t="s">
        <v>11826</v>
      </c>
      <c r="C2732" s="3">
        <v>2.832715</v>
      </c>
      <c r="D2732" s="3">
        <v>166</v>
      </c>
      <c r="E2732" s="3">
        <v>3.932614</v>
      </c>
      <c r="F2732" s="3">
        <v>204</v>
      </c>
      <c r="G2732" s="3">
        <v>2.251884</v>
      </c>
      <c r="H2732" s="3">
        <v>141</v>
      </c>
      <c r="I2732" s="3">
        <v>0.050619</v>
      </c>
      <c r="J2732" s="3">
        <v>4</v>
      </c>
      <c r="K2732" s="3">
        <v>0</v>
      </c>
      <c r="L2732" s="3">
        <v>0</v>
      </c>
      <c r="M2732" s="3">
        <v>0.140213</v>
      </c>
      <c r="N2732">
        <v>9</v>
      </c>
      <c r="O2732" s="16">
        <v>6.16170553063762e-10</v>
      </c>
      <c r="P2732">
        <v>-5.57878065757622</v>
      </c>
      <c r="Q2732" t="s">
        <v>131</v>
      </c>
      <c r="R2732" t="s">
        <v>241</v>
      </c>
      <c r="S2732" t="s">
        <v>242</v>
      </c>
      <c r="T2732" t="s">
        <v>635</v>
      </c>
      <c r="U2732" t="s">
        <v>11827</v>
      </c>
      <c r="V2732" t="s">
        <v>136</v>
      </c>
      <c r="W2732" t="s">
        <v>254</v>
      </c>
      <c r="X2732" t="s">
        <v>255</v>
      </c>
      <c r="Y2732" t="s">
        <v>1763</v>
      </c>
      <c r="Z2732" t="s">
        <v>8584</v>
      </c>
      <c r="AA2732" t="s">
        <v>248</v>
      </c>
      <c r="AB2732" t="s">
        <v>242</v>
      </c>
      <c r="AC2732" t="s">
        <v>11828</v>
      </c>
      <c r="AD2732" t="s">
        <v>640</v>
      </c>
    </row>
    <row r="2733" spans="1:30">
      <c r="A2733" t="s">
        <v>11829</v>
      </c>
      <c r="B2733" t="s">
        <v>136</v>
      </c>
      <c r="C2733" s="3">
        <v>4.133555</v>
      </c>
      <c r="D2733" s="3">
        <v>189</v>
      </c>
      <c r="E2733" s="3">
        <v>3.858158</v>
      </c>
      <c r="F2733" s="3">
        <v>153</v>
      </c>
      <c r="G2733" s="3">
        <v>2.64713199999999</v>
      </c>
      <c r="H2733" s="3">
        <v>140</v>
      </c>
      <c r="I2733" s="3">
        <v>0.34939</v>
      </c>
      <c r="J2733" s="3">
        <v>20</v>
      </c>
      <c r="K2733" s="3">
        <v>0.119989</v>
      </c>
      <c r="L2733" s="3">
        <v>8</v>
      </c>
      <c r="M2733" s="3">
        <v>0.253473</v>
      </c>
      <c r="N2733">
        <v>13</v>
      </c>
      <c r="O2733" s="16">
        <v>4.89100431138828e-12</v>
      </c>
      <c r="P2733">
        <v>-4.25116708583408</v>
      </c>
      <c r="Q2733" t="s">
        <v>131</v>
      </c>
      <c r="R2733" t="s">
        <v>136</v>
      </c>
      <c r="S2733" t="s">
        <v>136</v>
      </c>
      <c r="T2733" t="s">
        <v>136</v>
      </c>
      <c r="U2733" t="s">
        <v>11830</v>
      </c>
      <c r="V2733" t="s">
        <v>136</v>
      </c>
      <c r="W2733" t="s">
        <v>136</v>
      </c>
      <c r="X2733" t="s">
        <v>136</v>
      </c>
      <c r="Y2733" t="s">
        <v>136</v>
      </c>
      <c r="Z2733" t="s">
        <v>136</v>
      </c>
      <c r="AA2733" t="s">
        <v>2405</v>
      </c>
      <c r="AB2733" t="s">
        <v>1175</v>
      </c>
      <c r="AC2733" t="s">
        <v>11831</v>
      </c>
      <c r="AD2733" t="s">
        <v>136</v>
      </c>
    </row>
    <row r="2734" spans="1:30">
      <c r="A2734" t="s">
        <v>11832</v>
      </c>
      <c r="B2734" t="s">
        <v>136</v>
      </c>
      <c r="C2734" s="3">
        <v>3.725001</v>
      </c>
      <c r="D2734" s="3">
        <v>183</v>
      </c>
      <c r="E2734" s="3">
        <v>3.059794</v>
      </c>
      <c r="F2734" s="3">
        <v>134</v>
      </c>
      <c r="G2734" s="3">
        <v>3.632722</v>
      </c>
      <c r="H2734" s="3">
        <v>192</v>
      </c>
      <c r="I2734" s="3">
        <v>0</v>
      </c>
      <c r="J2734" s="3">
        <v>0</v>
      </c>
      <c r="K2734" s="3">
        <v>0.105457</v>
      </c>
      <c r="L2734" s="3">
        <v>7</v>
      </c>
      <c r="M2734" s="3">
        <v>0</v>
      </c>
      <c r="N2734">
        <v>0</v>
      </c>
      <c r="O2734" s="16">
        <v>7.92145005028403e-12</v>
      </c>
      <c r="P2734">
        <v>-6.24544152904817</v>
      </c>
      <c r="Q2734" t="s">
        <v>131</v>
      </c>
      <c r="R2734" t="s">
        <v>136</v>
      </c>
      <c r="S2734" t="s">
        <v>136</v>
      </c>
      <c r="T2734" t="s">
        <v>6947</v>
      </c>
      <c r="U2734" t="s">
        <v>6948</v>
      </c>
      <c r="V2734" t="s">
        <v>136</v>
      </c>
      <c r="W2734" t="s">
        <v>594</v>
      </c>
      <c r="X2734" t="s">
        <v>165</v>
      </c>
      <c r="Y2734" t="s">
        <v>136</v>
      </c>
      <c r="Z2734" t="s">
        <v>136</v>
      </c>
      <c r="AA2734" t="s">
        <v>164</v>
      </c>
      <c r="AB2734" t="s">
        <v>165</v>
      </c>
      <c r="AC2734" t="s">
        <v>6949</v>
      </c>
      <c r="AD2734" t="s">
        <v>2310</v>
      </c>
    </row>
    <row r="2735" spans="1:30">
      <c r="A2735" t="s">
        <v>11833</v>
      </c>
      <c r="B2735" t="s">
        <v>11833</v>
      </c>
      <c r="C2735" s="3">
        <v>3.579865</v>
      </c>
      <c r="D2735" s="3">
        <v>191</v>
      </c>
      <c r="E2735" s="3">
        <v>20.621376</v>
      </c>
      <c r="F2735" s="3">
        <v>971</v>
      </c>
      <c r="G2735" s="3">
        <v>4.05534</v>
      </c>
      <c r="H2735" s="3">
        <v>232</v>
      </c>
      <c r="I2735" s="3">
        <v>0.310723</v>
      </c>
      <c r="J2735" s="3">
        <v>18</v>
      </c>
      <c r="K2735" s="3">
        <v>0.545143</v>
      </c>
      <c r="L2735" s="3">
        <v>34</v>
      </c>
      <c r="M2735" s="3">
        <v>0.346307</v>
      </c>
      <c r="N2735">
        <v>20</v>
      </c>
      <c r="O2735" s="16">
        <v>3.14119351272757e-8</v>
      </c>
      <c r="P2735">
        <v>-5.00045227327105</v>
      </c>
      <c r="Q2735" t="s">
        <v>131</v>
      </c>
      <c r="R2735" t="s">
        <v>190</v>
      </c>
      <c r="S2735" t="s">
        <v>191</v>
      </c>
      <c r="T2735" t="s">
        <v>11834</v>
      </c>
      <c r="U2735" t="s">
        <v>11835</v>
      </c>
      <c r="V2735" t="s">
        <v>136</v>
      </c>
      <c r="W2735" t="s">
        <v>190</v>
      </c>
      <c r="X2735" t="s">
        <v>191</v>
      </c>
      <c r="Y2735" t="s">
        <v>265</v>
      </c>
      <c r="Z2735" t="s">
        <v>6096</v>
      </c>
      <c r="AA2735" t="s">
        <v>83</v>
      </c>
      <c r="AB2735" t="s">
        <v>191</v>
      </c>
      <c r="AC2735" t="s">
        <v>11836</v>
      </c>
      <c r="AD2735" t="s">
        <v>11837</v>
      </c>
    </row>
    <row r="2736" spans="1:30">
      <c r="A2736" t="s">
        <v>11838</v>
      </c>
      <c r="B2736" t="s">
        <v>136</v>
      </c>
      <c r="C2736" s="3">
        <v>0</v>
      </c>
      <c r="D2736" s="3">
        <v>0</v>
      </c>
      <c r="E2736" s="3">
        <v>0</v>
      </c>
      <c r="F2736" s="3">
        <v>0</v>
      </c>
      <c r="G2736" s="3">
        <v>0</v>
      </c>
      <c r="H2736" s="3">
        <v>0</v>
      </c>
      <c r="I2736" s="3">
        <v>4.239371</v>
      </c>
      <c r="J2736" s="3">
        <v>82</v>
      </c>
      <c r="K2736" s="3">
        <v>3.700867</v>
      </c>
      <c r="L2736" s="3">
        <v>76</v>
      </c>
      <c r="M2736" s="3">
        <v>3.20549299999999</v>
      </c>
      <c r="N2736">
        <v>57</v>
      </c>
      <c r="O2736" s="16">
        <v>4.12775688180199e-7</v>
      </c>
      <c r="P2736">
        <v>6.27501350040013</v>
      </c>
      <c r="Q2736" t="s">
        <v>157</v>
      </c>
      <c r="R2736" t="s">
        <v>136</v>
      </c>
      <c r="S2736" t="s">
        <v>136</v>
      </c>
      <c r="T2736" t="s">
        <v>136</v>
      </c>
      <c r="U2736" t="s">
        <v>136</v>
      </c>
      <c r="V2736" t="s">
        <v>136</v>
      </c>
      <c r="W2736" t="s">
        <v>136</v>
      </c>
      <c r="X2736" t="s">
        <v>136</v>
      </c>
      <c r="Y2736" t="s">
        <v>136</v>
      </c>
      <c r="Z2736" t="s">
        <v>136</v>
      </c>
      <c r="AA2736" t="s">
        <v>136</v>
      </c>
      <c r="AB2736" t="s">
        <v>136</v>
      </c>
      <c r="AC2736" t="s">
        <v>136</v>
      </c>
      <c r="AD2736" t="s">
        <v>136</v>
      </c>
    </row>
    <row r="2737" spans="1:30">
      <c r="A2737" t="s">
        <v>11839</v>
      </c>
      <c r="B2737" t="s">
        <v>11839</v>
      </c>
      <c r="C2737" s="3">
        <v>0</v>
      </c>
      <c r="D2737" s="3">
        <v>0</v>
      </c>
      <c r="E2737" s="3">
        <v>0</v>
      </c>
      <c r="F2737" s="3">
        <v>0</v>
      </c>
      <c r="G2737" s="3">
        <v>0</v>
      </c>
      <c r="H2737" s="3">
        <v>0</v>
      </c>
      <c r="I2737" s="3">
        <v>1.943478</v>
      </c>
      <c r="J2737" s="3">
        <v>80</v>
      </c>
      <c r="K2737" s="3">
        <v>1.865846</v>
      </c>
      <c r="L2737" s="3">
        <v>82</v>
      </c>
      <c r="M2737" s="3">
        <v>1.083477</v>
      </c>
      <c r="N2737">
        <v>43</v>
      </c>
      <c r="O2737" s="16">
        <v>9.0314337009273e-7</v>
      </c>
      <c r="P2737">
        <v>6.16089628475298</v>
      </c>
      <c r="Q2737" t="s">
        <v>157</v>
      </c>
      <c r="R2737" t="s">
        <v>218</v>
      </c>
      <c r="S2737" t="s">
        <v>219</v>
      </c>
      <c r="T2737" t="s">
        <v>11840</v>
      </c>
      <c r="U2737" t="s">
        <v>11841</v>
      </c>
      <c r="V2737" t="s">
        <v>11842</v>
      </c>
      <c r="W2737" t="s">
        <v>218</v>
      </c>
      <c r="X2737" t="s">
        <v>219</v>
      </c>
      <c r="Y2737" t="s">
        <v>11843</v>
      </c>
      <c r="Z2737" t="s">
        <v>11844</v>
      </c>
      <c r="AA2737" t="s">
        <v>686</v>
      </c>
      <c r="AB2737" t="s">
        <v>219</v>
      </c>
      <c r="AC2737" t="s">
        <v>11845</v>
      </c>
      <c r="AD2737" t="s">
        <v>11846</v>
      </c>
    </row>
    <row r="2738" spans="1:30">
      <c r="A2738" t="s">
        <v>11847</v>
      </c>
      <c r="B2738" t="s">
        <v>136</v>
      </c>
      <c r="C2738" s="3">
        <v>0</v>
      </c>
      <c r="D2738" s="3">
        <v>0</v>
      </c>
      <c r="E2738" s="3">
        <v>0</v>
      </c>
      <c r="F2738" s="3">
        <v>0</v>
      </c>
      <c r="G2738" s="3">
        <v>0</v>
      </c>
      <c r="H2738" s="3">
        <v>0</v>
      </c>
      <c r="I2738" s="3">
        <v>2.575128</v>
      </c>
      <c r="J2738" s="3">
        <v>55</v>
      </c>
      <c r="K2738" s="3">
        <v>3.390489</v>
      </c>
      <c r="L2738" s="3">
        <v>82</v>
      </c>
      <c r="M2738" s="3">
        <v>4.183069</v>
      </c>
      <c r="N2738">
        <v>84</v>
      </c>
      <c r="O2738" s="16">
        <v>4.24473044227144e-7</v>
      </c>
      <c r="P2738">
        <v>6.28973052068928</v>
      </c>
      <c r="Q2738" t="s">
        <v>157</v>
      </c>
      <c r="R2738" t="s">
        <v>136</v>
      </c>
      <c r="S2738" t="s">
        <v>136</v>
      </c>
      <c r="T2738" t="s">
        <v>136</v>
      </c>
      <c r="U2738" t="s">
        <v>136</v>
      </c>
      <c r="V2738" t="s">
        <v>136</v>
      </c>
      <c r="W2738" t="s">
        <v>136</v>
      </c>
      <c r="X2738" t="s">
        <v>136</v>
      </c>
      <c r="Y2738" t="s">
        <v>136</v>
      </c>
      <c r="Z2738" t="s">
        <v>136</v>
      </c>
      <c r="AA2738" t="s">
        <v>136</v>
      </c>
      <c r="AB2738" t="s">
        <v>136</v>
      </c>
      <c r="AC2738" t="s">
        <v>136</v>
      </c>
      <c r="AD2738" t="s">
        <v>136</v>
      </c>
    </row>
    <row r="2739" spans="1:30">
      <c r="A2739" t="s">
        <v>11848</v>
      </c>
      <c r="B2739" t="s">
        <v>11848</v>
      </c>
      <c r="C2739" s="3">
        <v>8.042167</v>
      </c>
      <c r="D2739" s="3">
        <v>230</v>
      </c>
      <c r="E2739" s="3">
        <v>1.759462</v>
      </c>
      <c r="F2739" s="3">
        <v>45</v>
      </c>
      <c r="G2739" s="3">
        <v>11.745817</v>
      </c>
      <c r="H2739" s="3">
        <v>360</v>
      </c>
      <c r="I2739" s="3">
        <v>1.140937</v>
      </c>
      <c r="J2739" s="3">
        <v>36</v>
      </c>
      <c r="K2739" s="3">
        <v>1.336666</v>
      </c>
      <c r="L2739" s="3">
        <v>45</v>
      </c>
      <c r="M2739" s="3">
        <v>3.043111</v>
      </c>
      <c r="N2739">
        <v>91</v>
      </c>
      <c r="O2739">
        <v>0.00237341953984747</v>
      </c>
      <c r="P2739">
        <v>-2.27622897565934</v>
      </c>
      <c r="Q2739" t="s">
        <v>131</v>
      </c>
      <c r="R2739" t="s">
        <v>170</v>
      </c>
      <c r="S2739" t="s">
        <v>171</v>
      </c>
      <c r="T2739" t="s">
        <v>8790</v>
      </c>
      <c r="U2739" t="s">
        <v>11849</v>
      </c>
      <c r="V2739" t="s">
        <v>136</v>
      </c>
      <c r="W2739" t="s">
        <v>1447</v>
      </c>
      <c r="X2739" t="s">
        <v>1448</v>
      </c>
      <c r="Y2739" t="s">
        <v>1449</v>
      </c>
      <c r="Z2739" t="s">
        <v>1450</v>
      </c>
      <c r="AA2739" t="s">
        <v>174</v>
      </c>
      <c r="AB2739" t="s">
        <v>171</v>
      </c>
      <c r="AC2739" t="s">
        <v>1451</v>
      </c>
      <c r="AD2739" t="s">
        <v>1452</v>
      </c>
    </row>
    <row r="2740" spans="1:30">
      <c r="A2740" t="s">
        <v>11850</v>
      </c>
      <c r="B2740" t="s">
        <v>11850</v>
      </c>
      <c r="C2740" s="3">
        <v>11.875859</v>
      </c>
      <c r="D2740" s="3">
        <v>452</v>
      </c>
      <c r="E2740" s="3">
        <v>15.548752</v>
      </c>
      <c r="F2740" s="3">
        <v>524</v>
      </c>
      <c r="G2740" s="3">
        <v>10.305925</v>
      </c>
      <c r="H2740" s="3">
        <v>420</v>
      </c>
      <c r="I2740" s="3">
        <v>3.124869</v>
      </c>
      <c r="J2740" s="3">
        <v>129</v>
      </c>
      <c r="K2740" s="3">
        <v>3.069885</v>
      </c>
      <c r="L2740" s="3">
        <v>136</v>
      </c>
      <c r="M2740" s="3">
        <v>4.331473</v>
      </c>
      <c r="N2740">
        <v>172</v>
      </c>
      <c r="O2740" s="16">
        <v>9.96529111848193e-6</v>
      </c>
      <c r="P2740">
        <v>-2.52471402533505</v>
      </c>
      <c r="Q2740" t="s">
        <v>131</v>
      </c>
      <c r="R2740" t="s">
        <v>136</v>
      </c>
      <c r="S2740" t="s">
        <v>136</v>
      </c>
      <c r="T2740" t="s">
        <v>1885</v>
      </c>
      <c r="U2740" t="s">
        <v>136</v>
      </c>
      <c r="V2740" t="s">
        <v>136</v>
      </c>
      <c r="W2740" t="s">
        <v>136</v>
      </c>
      <c r="X2740" t="s">
        <v>136</v>
      </c>
      <c r="Y2740" t="s">
        <v>840</v>
      </c>
      <c r="Z2740" t="s">
        <v>136</v>
      </c>
      <c r="AA2740" t="s">
        <v>164</v>
      </c>
      <c r="AB2740" t="s">
        <v>165</v>
      </c>
      <c r="AC2740" t="s">
        <v>11851</v>
      </c>
      <c r="AD2740" t="s">
        <v>1887</v>
      </c>
    </row>
    <row r="2741" spans="1:30">
      <c r="A2741" t="s">
        <v>11852</v>
      </c>
      <c r="B2741" t="s">
        <v>11852</v>
      </c>
      <c r="C2741" s="3">
        <v>25.152256</v>
      </c>
      <c r="D2741" s="3">
        <v>1290</v>
      </c>
      <c r="E2741" s="3">
        <v>45.335815</v>
      </c>
      <c r="F2741" s="3">
        <v>2059</v>
      </c>
      <c r="G2741" s="3">
        <v>57.665768</v>
      </c>
      <c r="H2741" s="3">
        <v>3169</v>
      </c>
      <c r="I2741" s="3">
        <v>10.259226</v>
      </c>
      <c r="J2741" s="3">
        <v>571</v>
      </c>
      <c r="K2741" s="3">
        <v>13.364812</v>
      </c>
      <c r="L2741" s="3">
        <v>794</v>
      </c>
      <c r="M2741" s="3">
        <v>13.783793</v>
      </c>
      <c r="N2741">
        <v>738</v>
      </c>
      <c r="O2741" s="16">
        <v>2.19694426263297e-5</v>
      </c>
      <c r="P2741">
        <v>-2.42926254473158</v>
      </c>
      <c r="Q2741" t="s">
        <v>131</v>
      </c>
      <c r="R2741" t="s">
        <v>136</v>
      </c>
      <c r="S2741" t="s">
        <v>136</v>
      </c>
      <c r="T2741" t="s">
        <v>11853</v>
      </c>
      <c r="U2741" t="s">
        <v>11854</v>
      </c>
      <c r="V2741" t="s">
        <v>136</v>
      </c>
      <c r="W2741" t="s">
        <v>170</v>
      </c>
      <c r="X2741" t="s">
        <v>171</v>
      </c>
      <c r="Y2741" t="s">
        <v>10971</v>
      </c>
      <c r="Z2741" t="s">
        <v>10972</v>
      </c>
      <c r="AA2741" t="s">
        <v>164</v>
      </c>
      <c r="AB2741" t="s">
        <v>165</v>
      </c>
      <c r="AC2741" t="s">
        <v>11855</v>
      </c>
      <c r="AD2741" t="s">
        <v>11856</v>
      </c>
    </row>
    <row r="2742" spans="1:30">
      <c r="A2742" t="s">
        <v>11857</v>
      </c>
      <c r="B2742" t="s">
        <v>11857</v>
      </c>
      <c r="C2742" s="3">
        <v>41.078476</v>
      </c>
      <c r="D2742" s="3">
        <v>1101</v>
      </c>
      <c r="E2742" s="3">
        <v>57.018093</v>
      </c>
      <c r="F2742" s="3">
        <v>1354</v>
      </c>
      <c r="G2742" s="3">
        <v>89.36998</v>
      </c>
      <c r="H2742" s="3">
        <v>2568</v>
      </c>
      <c r="I2742" s="3">
        <v>23.464445</v>
      </c>
      <c r="J2742" s="3">
        <v>682</v>
      </c>
      <c r="K2742" s="3">
        <v>26.204733</v>
      </c>
      <c r="L2742" s="3">
        <v>814</v>
      </c>
      <c r="M2742" s="3">
        <v>21.614334</v>
      </c>
      <c r="N2742">
        <v>605</v>
      </c>
      <c r="O2742" s="16">
        <v>6.19163603107228e-5</v>
      </c>
      <c r="P2742">
        <v>-2.04529115637621</v>
      </c>
      <c r="Q2742" t="s">
        <v>131</v>
      </c>
      <c r="R2742" t="s">
        <v>136</v>
      </c>
      <c r="S2742" t="s">
        <v>136</v>
      </c>
      <c r="T2742" t="s">
        <v>360</v>
      </c>
      <c r="U2742" t="s">
        <v>136</v>
      </c>
      <c r="V2742" t="s">
        <v>136</v>
      </c>
      <c r="W2742" t="s">
        <v>136</v>
      </c>
      <c r="X2742" t="s">
        <v>136</v>
      </c>
      <c r="Y2742" t="s">
        <v>361</v>
      </c>
      <c r="Z2742" t="s">
        <v>11858</v>
      </c>
      <c r="AA2742" t="s">
        <v>164</v>
      </c>
      <c r="AB2742" t="s">
        <v>165</v>
      </c>
      <c r="AC2742" t="s">
        <v>11859</v>
      </c>
      <c r="AD2742" t="s">
        <v>364</v>
      </c>
    </row>
    <row r="2743" spans="1:30">
      <c r="A2743" t="s">
        <v>11860</v>
      </c>
      <c r="B2743" t="s">
        <v>11860</v>
      </c>
      <c r="C2743" s="3">
        <v>0</v>
      </c>
      <c r="D2743" s="3">
        <v>0</v>
      </c>
      <c r="E2743" s="3">
        <v>0</v>
      </c>
      <c r="F2743" s="3">
        <v>0</v>
      </c>
      <c r="G2743" s="3">
        <v>0</v>
      </c>
      <c r="H2743" s="3">
        <v>0</v>
      </c>
      <c r="I2743" s="3">
        <v>12.14958</v>
      </c>
      <c r="J2743" s="3">
        <v>160</v>
      </c>
      <c r="K2743" s="3">
        <v>7.513737</v>
      </c>
      <c r="L2743" s="3">
        <v>106</v>
      </c>
      <c r="M2743" s="3">
        <v>10.457434</v>
      </c>
      <c r="N2743">
        <v>132</v>
      </c>
      <c r="O2743" s="16">
        <v>1.4346608233788e-9</v>
      </c>
      <c r="P2743">
        <v>7.08262207326645</v>
      </c>
      <c r="Q2743" t="s">
        <v>157</v>
      </c>
      <c r="R2743" t="s">
        <v>136</v>
      </c>
      <c r="S2743" t="s">
        <v>136</v>
      </c>
      <c r="T2743" t="s">
        <v>136</v>
      </c>
      <c r="U2743" t="s">
        <v>136</v>
      </c>
      <c r="V2743" t="s">
        <v>136</v>
      </c>
      <c r="W2743" t="s">
        <v>136</v>
      </c>
      <c r="X2743" t="s">
        <v>136</v>
      </c>
      <c r="Y2743" t="s">
        <v>136</v>
      </c>
      <c r="Z2743" t="s">
        <v>136</v>
      </c>
      <c r="AA2743" t="s">
        <v>164</v>
      </c>
      <c r="AB2743" t="s">
        <v>165</v>
      </c>
      <c r="AC2743" t="s">
        <v>11861</v>
      </c>
      <c r="AD2743" t="s">
        <v>136</v>
      </c>
    </row>
    <row r="2744" spans="1:30">
      <c r="A2744" t="s">
        <v>11862</v>
      </c>
      <c r="B2744" t="s">
        <v>11862</v>
      </c>
      <c r="C2744" s="3">
        <v>2.39345</v>
      </c>
      <c r="D2744" s="3">
        <v>73</v>
      </c>
      <c r="E2744" s="3">
        <v>0.52789</v>
      </c>
      <c r="F2744" s="3">
        <v>15</v>
      </c>
      <c r="G2744" s="3">
        <v>2.726256</v>
      </c>
      <c r="H2744" s="3">
        <v>89</v>
      </c>
      <c r="I2744" s="3">
        <v>18.936813</v>
      </c>
      <c r="J2744" s="3">
        <v>619</v>
      </c>
      <c r="K2744" s="3">
        <v>21.906141</v>
      </c>
      <c r="L2744" s="3">
        <v>764</v>
      </c>
      <c r="M2744" s="3">
        <v>7.431029</v>
      </c>
      <c r="N2744">
        <v>234</v>
      </c>
      <c r="O2744">
        <v>0.000206760366817831</v>
      </c>
      <c r="P2744">
        <v>2.42917958868437</v>
      </c>
      <c r="Q2744" t="s">
        <v>157</v>
      </c>
      <c r="R2744" t="s">
        <v>170</v>
      </c>
      <c r="S2744" t="s">
        <v>171</v>
      </c>
      <c r="T2744" t="s">
        <v>11863</v>
      </c>
      <c r="U2744" t="s">
        <v>11864</v>
      </c>
      <c r="V2744" t="s">
        <v>136</v>
      </c>
      <c r="W2744" t="s">
        <v>170</v>
      </c>
      <c r="X2744" t="s">
        <v>171</v>
      </c>
      <c r="Y2744" t="s">
        <v>2062</v>
      </c>
      <c r="Z2744" t="s">
        <v>11865</v>
      </c>
      <c r="AA2744" t="s">
        <v>174</v>
      </c>
      <c r="AB2744" t="s">
        <v>171</v>
      </c>
      <c r="AC2744" t="s">
        <v>11866</v>
      </c>
      <c r="AD2744" t="s">
        <v>11867</v>
      </c>
    </row>
    <row r="2745" spans="1:30">
      <c r="A2745" t="s">
        <v>11868</v>
      </c>
      <c r="B2745" t="s">
        <v>11868</v>
      </c>
      <c r="C2745" s="3">
        <v>21.879534</v>
      </c>
      <c r="D2745" s="3">
        <v>1654</v>
      </c>
      <c r="E2745" s="3">
        <v>39.02636</v>
      </c>
      <c r="F2745" s="3">
        <v>2613</v>
      </c>
      <c r="G2745" s="3">
        <v>24.18186</v>
      </c>
      <c r="H2745" s="3">
        <v>1960</v>
      </c>
      <c r="I2745" s="3">
        <v>10.927432</v>
      </c>
      <c r="J2745" s="3">
        <v>896</v>
      </c>
      <c r="K2745" s="3">
        <v>8.346143</v>
      </c>
      <c r="L2745" s="3">
        <v>731</v>
      </c>
      <c r="M2745" s="3">
        <v>13.99153</v>
      </c>
      <c r="N2745">
        <v>1104</v>
      </c>
      <c r="O2745">
        <v>0.000834018507091438</v>
      </c>
      <c r="P2745">
        <v>-2.09221254583113</v>
      </c>
      <c r="Q2745" t="s">
        <v>131</v>
      </c>
      <c r="R2745" t="s">
        <v>136</v>
      </c>
      <c r="S2745" t="s">
        <v>136</v>
      </c>
      <c r="T2745" t="s">
        <v>1511</v>
      </c>
      <c r="U2745" t="s">
        <v>11869</v>
      </c>
      <c r="V2745" t="s">
        <v>136</v>
      </c>
      <c r="W2745" t="s">
        <v>305</v>
      </c>
      <c r="X2745" t="s">
        <v>142</v>
      </c>
      <c r="Y2745" t="s">
        <v>3925</v>
      </c>
      <c r="Z2745" t="s">
        <v>136</v>
      </c>
      <c r="AA2745" t="s">
        <v>164</v>
      </c>
      <c r="AB2745" t="s">
        <v>165</v>
      </c>
      <c r="AC2745" t="s">
        <v>11870</v>
      </c>
      <c r="AD2745" t="s">
        <v>281</v>
      </c>
    </row>
    <row r="2746" spans="1:30">
      <c r="A2746" t="s">
        <v>11871</v>
      </c>
      <c r="B2746" t="s">
        <v>11871</v>
      </c>
      <c r="C2746" s="3">
        <v>11.70513</v>
      </c>
      <c r="D2746" s="3">
        <v>789</v>
      </c>
      <c r="E2746" s="3">
        <v>57.268135</v>
      </c>
      <c r="F2746" s="3">
        <v>3419</v>
      </c>
      <c r="G2746" s="3">
        <v>15.291924</v>
      </c>
      <c r="H2746" s="3">
        <v>1106</v>
      </c>
      <c r="I2746" s="3">
        <v>4.92295</v>
      </c>
      <c r="J2746" s="3">
        <v>360</v>
      </c>
      <c r="K2746" s="3">
        <v>2.59586</v>
      </c>
      <c r="L2746" s="3">
        <v>203</v>
      </c>
      <c r="M2746" s="3">
        <v>5.537753</v>
      </c>
      <c r="N2746">
        <v>390</v>
      </c>
      <c r="O2746" s="16">
        <v>8.49313296865023e-5</v>
      </c>
      <c r="P2746">
        <v>-3.38677186418187</v>
      </c>
      <c r="Q2746" t="s">
        <v>131</v>
      </c>
      <c r="R2746" t="s">
        <v>190</v>
      </c>
      <c r="S2746" t="s">
        <v>191</v>
      </c>
      <c r="T2746" t="s">
        <v>3278</v>
      </c>
      <c r="U2746" t="s">
        <v>11872</v>
      </c>
      <c r="V2746" t="s">
        <v>329</v>
      </c>
      <c r="W2746" t="s">
        <v>136</v>
      </c>
      <c r="X2746" t="s">
        <v>136</v>
      </c>
      <c r="Y2746" t="s">
        <v>2847</v>
      </c>
      <c r="Z2746" t="s">
        <v>2848</v>
      </c>
      <c r="AA2746" t="s">
        <v>83</v>
      </c>
      <c r="AB2746" t="s">
        <v>191</v>
      </c>
      <c r="AC2746" t="s">
        <v>11873</v>
      </c>
      <c r="AD2746" t="s">
        <v>184</v>
      </c>
    </row>
    <row r="2747" spans="1:30">
      <c r="A2747" t="s">
        <v>11874</v>
      </c>
      <c r="B2747" t="s">
        <v>11874</v>
      </c>
      <c r="C2747" s="3">
        <v>6.944676</v>
      </c>
      <c r="D2747" s="3">
        <v>79</v>
      </c>
      <c r="E2747" s="3">
        <v>16.967007</v>
      </c>
      <c r="F2747" s="3">
        <v>171</v>
      </c>
      <c r="G2747" s="3">
        <v>12.022863</v>
      </c>
      <c r="H2747" s="3">
        <v>147</v>
      </c>
      <c r="I2747" s="3">
        <v>1.07134</v>
      </c>
      <c r="J2747" s="3">
        <v>14</v>
      </c>
      <c r="K2747" s="3">
        <v>0.724162</v>
      </c>
      <c r="L2747" s="3">
        <v>10</v>
      </c>
      <c r="M2747" s="3">
        <v>0.837822</v>
      </c>
      <c r="N2747">
        <v>10</v>
      </c>
      <c r="O2747" s="16">
        <v>4.6213128798769e-9</v>
      </c>
      <c r="P2747">
        <v>-4.28046509871775</v>
      </c>
      <c r="Q2747" t="s">
        <v>131</v>
      </c>
      <c r="R2747" t="s">
        <v>136</v>
      </c>
      <c r="S2747" t="s">
        <v>136</v>
      </c>
      <c r="T2747" t="s">
        <v>11875</v>
      </c>
      <c r="U2747" t="s">
        <v>136</v>
      </c>
      <c r="V2747" t="s">
        <v>136</v>
      </c>
      <c r="W2747" t="s">
        <v>136</v>
      </c>
      <c r="X2747" t="s">
        <v>136</v>
      </c>
      <c r="Y2747" t="s">
        <v>11876</v>
      </c>
      <c r="Z2747" t="s">
        <v>11877</v>
      </c>
      <c r="AA2747" t="s">
        <v>164</v>
      </c>
      <c r="AB2747" t="s">
        <v>165</v>
      </c>
      <c r="AC2747" t="s">
        <v>183</v>
      </c>
      <c r="AD2747" t="s">
        <v>11878</v>
      </c>
    </row>
    <row r="2748" spans="1:30">
      <c r="A2748" t="s">
        <v>11879</v>
      </c>
      <c r="B2748" t="s">
        <v>11879</v>
      </c>
      <c r="C2748" s="3">
        <v>30.726818</v>
      </c>
      <c r="D2748" s="3">
        <v>1952</v>
      </c>
      <c r="E2748" s="3">
        <v>44.092285</v>
      </c>
      <c r="F2748" s="3">
        <v>2481</v>
      </c>
      <c r="G2748" s="3">
        <v>32.350746</v>
      </c>
      <c r="H2748" s="3">
        <v>2203</v>
      </c>
      <c r="I2748" s="3">
        <v>12.01903</v>
      </c>
      <c r="J2748" s="3">
        <v>828</v>
      </c>
      <c r="K2748" s="3">
        <v>10.270101</v>
      </c>
      <c r="L2748" s="3">
        <v>756</v>
      </c>
      <c r="M2748" s="3">
        <v>18.989037</v>
      </c>
      <c r="N2748">
        <v>1260</v>
      </c>
      <c r="O2748">
        <v>0.000441178486501277</v>
      </c>
      <c r="P2748">
        <v>-2.07654326447601</v>
      </c>
      <c r="Q2748" t="s">
        <v>131</v>
      </c>
      <c r="R2748" t="s">
        <v>254</v>
      </c>
      <c r="S2748" t="s">
        <v>255</v>
      </c>
      <c r="T2748" t="s">
        <v>11880</v>
      </c>
      <c r="U2748" t="s">
        <v>11881</v>
      </c>
      <c r="V2748" t="s">
        <v>136</v>
      </c>
      <c r="W2748" t="s">
        <v>254</v>
      </c>
      <c r="X2748" t="s">
        <v>255</v>
      </c>
      <c r="Y2748" t="s">
        <v>372</v>
      </c>
      <c r="Z2748" t="s">
        <v>11882</v>
      </c>
      <c r="AA2748" t="s">
        <v>164</v>
      </c>
      <c r="AB2748" t="s">
        <v>165</v>
      </c>
      <c r="AC2748" t="s">
        <v>11883</v>
      </c>
      <c r="AD2748" t="s">
        <v>11884</v>
      </c>
    </row>
    <row r="2749" spans="1:30">
      <c r="A2749" t="s">
        <v>11885</v>
      </c>
      <c r="B2749" t="s">
        <v>11885</v>
      </c>
      <c r="C2749" s="3">
        <v>4.951775</v>
      </c>
      <c r="D2749" s="3">
        <v>532</v>
      </c>
      <c r="E2749" s="3">
        <v>0.382415</v>
      </c>
      <c r="F2749" s="3">
        <v>37</v>
      </c>
      <c r="G2749" s="3">
        <v>4.395685</v>
      </c>
      <c r="H2749" s="3">
        <v>507</v>
      </c>
      <c r="I2749" s="3">
        <v>25.665352</v>
      </c>
      <c r="J2749" s="3">
        <v>2990</v>
      </c>
      <c r="K2749" s="3">
        <v>18.275341</v>
      </c>
      <c r="L2749" s="3">
        <v>2274</v>
      </c>
      <c r="M2749" s="3">
        <v>14.771666</v>
      </c>
      <c r="N2749">
        <v>1657</v>
      </c>
      <c r="O2749">
        <v>0.00714523877617476</v>
      </c>
      <c r="P2749">
        <v>2.01790132327548</v>
      </c>
      <c r="Q2749" t="s">
        <v>157</v>
      </c>
      <c r="R2749" t="s">
        <v>136</v>
      </c>
      <c r="S2749" t="s">
        <v>136</v>
      </c>
      <c r="T2749" t="s">
        <v>11886</v>
      </c>
      <c r="U2749" t="s">
        <v>136</v>
      </c>
      <c r="V2749" t="s">
        <v>136</v>
      </c>
      <c r="W2749" t="s">
        <v>136</v>
      </c>
      <c r="X2749" t="s">
        <v>136</v>
      </c>
      <c r="Y2749" t="s">
        <v>1539</v>
      </c>
      <c r="Z2749" t="s">
        <v>11887</v>
      </c>
      <c r="AA2749" t="s">
        <v>164</v>
      </c>
      <c r="AB2749" t="s">
        <v>165</v>
      </c>
      <c r="AC2749" t="s">
        <v>11888</v>
      </c>
      <c r="AD2749" t="s">
        <v>11889</v>
      </c>
    </row>
    <row r="2750" spans="1:30">
      <c r="A2750" t="s">
        <v>11890</v>
      </c>
      <c r="B2750" t="s">
        <v>136</v>
      </c>
      <c r="C2750" s="3">
        <v>0.744108</v>
      </c>
      <c r="D2750" s="3">
        <v>12</v>
      </c>
      <c r="E2750" s="3">
        <v>0.220846</v>
      </c>
      <c r="F2750" s="3">
        <v>3</v>
      </c>
      <c r="G2750" s="3">
        <v>1.047395</v>
      </c>
      <c r="H2750" s="3">
        <v>17</v>
      </c>
      <c r="I2750" s="3">
        <v>7.126685</v>
      </c>
      <c r="J2750" s="3">
        <v>117</v>
      </c>
      <c r="K2750" s="3">
        <v>3.021416</v>
      </c>
      <c r="L2750" s="3">
        <v>53</v>
      </c>
      <c r="M2750" s="3">
        <v>5.213753</v>
      </c>
      <c r="N2750">
        <v>83</v>
      </c>
      <c r="O2750">
        <v>0.00377365531332801</v>
      </c>
      <c r="P2750">
        <v>2.1846937393757</v>
      </c>
      <c r="Q2750" t="s">
        <v>157</v>
      </c>
      <c r="R2750" t="s">
        <v>136</v>
      </c>
      <c r="S2750" t="s">
        <v>136</v>
      </c>
      <c r="T2750" t="s">
        <v>136</v>
      </c>
      <c r="U2750" t="s">
        <v>136</v>
      </c>
      <c r="V2750" t="s">
        <v>136</v>
      </c>
      <c r="W2750" t="s">
        <v>136</v>
      </c>
      <c r="X2750" t="s">
        <v>136</v>
      </c>
      <c r="Y2750" t="s">
        <v>136</v>
      </c>
      <c r="Z2750" t="s">
        <v>136</v>
      </c>
      <c r="AA2750" t="s">
        <v>136</v>
      </c>
      <c r="AB2750" t="s">
        <v>136</v>
      </c>
      <c r="AC2750" t="s">
        <v>136</v>
      </c>
      <c r="AD2750" t="s">
        <v>136</v>
      </c>
    </row>
    <row r="2751" spans="1:30">
      <c r="A2751" t="s">
        <v>11891</v>
      </c>
      <c r="B2751" t="s">
        <v>11891</v>
      </c>
      <c r="C2751" s="3">
        <v>0.860081</v>
      </c>
      <c r="D2751" s="3">
        <v>44</v>
      </c>
      <c r="E2751" s="3">
        <v>0.127077</v>
      </c>
      <c r="F2751" s="3">
        <v>6</v>
      </c>
      <c r="G2751" s="3">
        <v>0.736437</v>
      </c>
      <c r="H2751" s="3">
        <v>41</v>
      </c>
      <c r="I2751" s="3">
        <v>7.109214</v>
      </c>
      <c r="J2751" s="3">
        <v>394</v>
      </c>
      <c r="K2751" s="3">
        <v>19.410831</v>
      </c>
      <c r="L2751" s="3">
        <v>1148</v>
      </c>
      <c r="M2751" s="3">
        <v>1.998815</v>
      </c>
      <c r="N2751">
        <v>107</v>
      </c>
      <c r="O2751">
        <v>0.000255285102730628</v>
      </c>
      <c r="P2751">
        <v>3.23908417112231</v>
      </c>
      <c r="Q2751" t="s">
        <v>157</v>
      </c>
      <c r="R2751" t="s">
        <v>1427</v>
      </c>
      <c r="S2751" t="s">
        <v>538</v>
      </c>
      <c r="T2751" t="s">
        <v>11892</v>
      </c>
      <c r="U2751" t="s">
        <v>11893</v>
      </c>
      <c r="V2751" t="s">
        <v>11894</v>
      </c>
      <c r="W2751" t="s">
        <v>136</v>
      </c>
      <c r="X2751" t="s">
        <v>136</v>
      </c>
      <c r="Y2751" t="s">
        <v>11895</v>
      </c>
      <c r="Z2751" t="s">
        <v>11896</v>
      </c>
      <c r="AA2751" t="s">
        <v>43</v>
      </c>
      <c r="AB2751" t="s">
        <v>538</v>
      </c>
      <c r="AC2751" t="s">
        <v>11897</v>
      </c>
      <c r="AD2751" t="s">
        <v>11898</v>
      </c>
    </row>
    <row r="2752" spans="1:30">
      <c r="A2752" t="s">
        <v>11899</v>
      </c>
      <c r="B2752" t="s">
        <v>136</v>
      </c>
      <c r="C2752" s="3">
        <v>13.1980019999999</v>
      </c>
      <c r="D2752" s="3">
        <v>603</v>
      </c>
      <c r="E2752" s="3">
        <v>5.972083</v>
      </c>
      <c r="F2752" s="3">
        <v>267</v>
      </c>
      <c r="G2752" s="3">
        <v>11.713135</v>
      </c>
      <c r="H2752" s="3">
        <v>613</v>
      </c>
      <c r="I2752" s="3">
        <v>2.817325</v>
      </c>
      <c r="J2752" s="3">
        <v>173</v>
      </c>
      <c r="K2752" s="3">
        <v>1.757793</v>
      </c>
      <c r="L2752" s="3">
        <v>115</v>
      </c>
      <c r="M2752" s="3">
        <v>1.961902</v>
      </c>
      <c r="N2752">
        <v>116</v>
      </c>
      <c r="O2752" s="16">
        <v>2.66618849962566e-13</v>
      </c>
      <c r="P2752">
        <v>-2.57450526135493</v>
      </c>
      <c r="Q2752" t="s">
        <v>131</v>
      </c>
      <c r="R2752" t="s">
        <v>136</v>
      </c>
      <c r="S2752" t="s">
        <v>136</v>
      </c>
      <c r="T2752" t="s">
        <v>136</v>
      </c>
      <c r="U2752" t="s">
        <v>136</v>
      </c>
      <c r="V2752" t="s">
        <v>136</v>
      </c>
      <c r="W2752" t="s">
        <v>136</v>
      </c>
      <c r="X2752" t="s">
        <v>136</v>
      </c>
      <c r="Y2752" t="s">
        <v>136</v>
      </c>
      <c r="Z2752" t="s">
        <v>136</v>
      </c>
      <c r="AA2752" t="s">
        <v>136</v>
      </c>
      <c r="AB2752" t="s">
        <v>136</v>
      </c>
      <c r="AC2752" t="s">
        <v>136</v>
      </c>
      <c r="AD2752" t="s">
        <v>136</v>
      </c>
    </row>
    <row r="2753" spans="1:30">
      <c r="A2753" t="s">
        <v>11900</v>
      </c>
      <c r="B2753" t="s">
        <v>11900</v>
      </c>
      <c r="C2753" s="3">
        <v>1.730434</v>
      </c>
      <c r="D2753" s="3">
        <v>141</v>
      </c>
      <c r="E2753" s="3">
        <v>0.257018</v>
      </c>
      <c r="F2753" s="3">
        <v>19</v>
      </c>
      <c r="G2753" s="3">
        <v>0.777193</v>
      </c>
      <c r="H2753" s="3">
        <v>68</v>
      </c>
      <c r="I2753" s="3">
        <v>9.151355</v>
      </c>
      <c r="J2753" s="3">
        <v>806</v>
      </c>
      <c r="K2753" s="3">
        <v>16.087587</v>
      </c>
      <c r="L2753" s="3">
        <v>1512</v>
      </c>
      <c r="M2753" s="3">
        <v>4.607673</v>
      </c>
      <c r="N2753">
        <v>391</v>
      </c>
      <c r="O2753" s="16">
        <v>7.77343914629604e-5</v>
      </c>
      <c r="P2753">
        <v>2.7830321594201</v>
      </c>
      <c r="Q2753" t="s">
        <v>157</v>
      </c>
      <c r="R2753" t="s">
        <v>136</v>
      </c>
      <c r="S2753" t="s">
        <v>136</v>
      </c>
      <c r="T2753" t="s">
        <v>1799</v>
      </c>
      <c r="U2753" t="s">
        <v>11901</v>
      </c>
      <c r="V2753" t="s">
        <v>136</v>
      </c>
      <c r="W2753" t="s">
        <v>10711</v>
      </c>
      <c r="X2753" t="s">
        <v>10712</v>
      </c>
      <c r="Y2753" t="s">
        <v>10713</v>
      </c>
      <c r="Z2753" t="s">
        <v>11902</v>
      </c>
      <c r="AA2753" t="s">
        <v>164</v>
      </c>
      <c r="AB2753" t="s">
        <v>165</v>
      </c>
      <c r="AC2753" t="s">
        <v>11903</v>
      </c>
      <c r="AD2753" t="s">
        <v>1155</v>
      </c>
    </row>
    <row r="2754" spans="1:30">
      <c r="A2754" t="s">
        <v>11904</v>
      </c>
      <c r="B2754" t="s">
        <v>11904</v>
      </c>
      <c r="C2754" s="3">
        <v>0.104892</v>
      </c>
      <c r="D2754" s="3">
        <v>9</v>
      </c>
      <c r="E2754" s="3">
        <v>0</v>
      </c>
      <c r="F2754" s="3">
        <v>0</v>
      </c>
      <c r="G2754" s="3">
        <v>0</v>
      </c>
      <c r="H2754" s="3">
        <v>0</v>
      </c>
      <c r="I2754" s="3">
        <v>1.216005</v>
      </c>
      <c r="J2754" s="3">
        <v>105</v>
      </c>
      <c r="K2754" s="3">
        <v>0.721992</v>
      </c>
      <c r="L2754" s="3">
        <v>67</v>
      </c>
      <c r="M2754" s="3">
        <v>0.505648</v>
      </c>
      <c r="N2754">
        <v>42</v>
      </c>
      <c r="O2754">
        <v>0.00637539540417913</v>
      </c>
      <c r="P2754">
        <v>3.28282915627314</v>
      </c>
      <c r="Q2754" t="s">
        <v>157</v>
      </c>
      <c r="R2754" t="s">
        <v>218</v>
      </c>
      <c r="S2754" t="s">
        <v>219</v>
      </c>
      <c r="T2754" t="s">
        <v>6057</v>
      </c>
      <c r="U2754" t="s">
        <v>11905</v>
      </c>
      <c r="V2754" t="s">
        <v>1968</v>
      </c>
      <c r="W2754" t="s">
        <v>218</v>
      </c>
      <c r="X2754" t="s">
        <v>219</v>
      </c>
      <c r="Y2754" t="s">
        <v>6059</v>
      </c>
      <c r="Z2754" t="s">
        <v>11906</v>
      </c>
      <c r="AA2754" t="s">
        <v>686</v>
      </c>
      <c r="AB2754" t="s">
        <v>219</v>
      </c>
      <c r="AC2754" t="s">
        <v>11907</v>
      </c>
      <c r="AD2754" t="s">
        <v>6062</v>
      </c>
    </row>
    <row r="2755" spans="1:30">
      <c r="A2755" t="s">
        <v>11908</v>
      </c>
      <c r="B2755" t="s">
        <v>11908</v>
      </c>
      <c r="C2755" s="3">
        <v>1.686874</v>
      </c>
      <c r="D2755" s="3">
        <v>201</v>
      </c>
      <c r="E2755" s="3">
        <v>3.896418</v>
      </c>
      <c r="F2755" s="3">
        <v>411</v>
      </c>
      <c r="G2755" s="3">
        <v>1.767305</v>
      </c>
      <c r="H2755" s="3">
        <v>226</v>
      </c>
      <c r="I2755" s="3">
        <v>1.479707</v>
      </c>
      <c r="J2755" s="3">
        <v>191</v>
      </c>
      <c r="K2755" s="3">
        <v>0.750729</v>
      </c>
      <c r="L2755" s="3">
        <v>104</v>
      </c>
      <c r="M2755" s="3">
        <v>0.529272</v>
      </c>
      <c r="N2755">
        <v>66</v>
      </c>
      <c r="O2755">
        <v>0.00441399939585532</v>
      </c>
      <c r="P2755">
        <v>-2.18688597809638</v>
      </c>
      <c r="Q2755" t="s">
        <v>131</v>
      </c>
      <c r="R2755" t="s">
        <v>1360</v>
      </c>
      <c r="S2755" t="s">
        <v>1361</v>
      </c>
      <c r="T2755" t="s">
        <v>11909</v>
      </c>
      <c r="U2755" t="s">
        <v>11910</v>
      </c>
      <c r="V2755" t="s">
        <v>1566</v>
      </c>
      <c r="W2755" t="s">
        <v>1360</v>
      </c>
      <c r="X2755" t="s">
        <v>1361</v>
      </c>
      <c r="Y2755" t="s">
        <v>11911</v>
      </c>
      <c r="Z2755" t="s">
        <v>11912</v>
      </c>
      <c r="AA2755" t="s">
        <v>2660</v>
      </c>
      <c r="AB2755" t="s">
        <v>1361</v>
      </c>
      <c r="AC2755" t="s">
        <v>11913</v>
      </c>
      <c r="AD2755" t="s">
        <v>11914</v>
      </c>
    </row>
    <row r="2756" spans="1:30">
      <c r="A2756" t="s">
        <v>11915</v>
      </c>
      <c r="B2756" t="s">
        <v>11915</v>
      </c>
      <c r="C2756" s="3">
        <v>0.829776</v>
      </c>
      <c r="D2756" s="3">
        <v>47</v>
      </c>
      <c r="E2756" s="3">
        <v>0.070944</v>
      </c>
      <c r="F2756" s="3">
        <v>4</v>
      </c>
      <c r="G2756" s="3">
        <v>0.571499</v>
      </c>
      <c r="H2756" s="3">
        <v>35</v>
      </c>
      <c r="I2756" s="3">
        <v>5.19555</v>
      </c>
      <c r="J2756" s="3">
        <v>314</v>
      </c>
      <c r="K2756" s="3">
        <v>6.098731</v>
      </c>
      <c r="L2756" s="3">
        <v>394</v>
      </c>
      <c r="M2756" s="3">
        <v>1.950094</v>
      </c>
      <c r="N2756">
        <v>114</v>
      </c>
      <c r="O2756">
        <v>0.00148291354336424</v>
      </c>
      <c r="P2756">
        <v>2.48198708623945</v>
      </c>
      <c r="Q2756" t="s">
        <v>157</v>
      </c>
      <c r="R2756" t="s">
        <v>190</v>
      </c>
      <c r="S2756" t="s">
        <v>191</v>
      </c>
      <c r="T2756" t="s">
        <v>11916</v>
      </c>
      <c r="U2756" t="s">
        <v>11917</v>
      </c>
      <c r="V2756" t="s">
        <v>4480</v>
      </c>
      <c r="W2756" t="s">
        <v>190</v>
      </c>
      <c r="X2756" t="s">
        <v>191</v>
      </c>
      <c r="Y2756" t="s">
        <v>265</v>
      </c>
      <c r="Z2756" t="s">
        <v>4558</v>
      </c>
      <c r="AA2756" t="s">
        <v>83</v>
      </c>
      <c r="AB2756" t="s">
        <v>191</v>
      </c>
      <c r="AC2756" t="s">
        <v>11918</v>
      </c>
      <c r="AD2756" t="s">
        <v>11919</v>
      </c>
    </row>
    <row r="2757" spans="1:30">
      <c r="A2757" t="s">
        <v>11920</v>
      </c>
      <c r="B2757" t="s">
        <v>136</v>
      </c>
      <c r="C2757" s="3">
        <v>7.513826</v>
      </c>
      <c r="D2757" s="3">
        <v>98</v>
      </c>
      <c r="E2757" s="3">
        <v>7.287994</v>
      </c>
      <c r="F2757" s="3">
        <v>84</v>
      </c>
      <c r="G2757" s="3">
        <v>5.076825</v>
      </c>
      <c r="H2757" s="3">
        <v>71</v>
      </c>
      <c r="I2757" s="3">
        <v>0.478211</v>
      </c>
      <c r="J2757" s="3">
        <v>7</v>
      </c>
      <c r="K2757" s="3">
        <v>0</v>
      </c>
      <c r="L2757" s="3">
        <v>0</v>
      </c>
      <c r="M2757" s="3">
        <v>1.172543</v>
      </c>
      <c r="N2757">
        <v>16</v>
      </c>
      <c r="O2757">
        <v>0.000253509375692015</v>
      </c>
      <c r="P2757">
        <v>-3.76141105440618</v>
      </c>
      <c r="Q2757" t="s">
        <v>131</v>
      </c>
      <c r="R2757" t="s">
        <v>136</v>
      </c>
      <c r="S2757" t="s">
        <v>136</v>
      </c>
      <c r="T2757" t="s">
        <v>136</v>
      </c>
      <c r="U2757" t="s">
        <v>136</v>
      </c>
      <c r="V2757" t="s">
        <v>136</v>
      </c>
      <c r="W2757" t="s">
        <v>136</v>
      </c>
      <c r="X2757" t="s">
        <v>136</v>
      </c>
      <c r="Y2757" t="s">
        <v>136</v>
      </c>
      <c r="Z2757" t="s">
        <v>136</v>
      </c>
      <c r="AA2757" t="s">
        <v>136</v>
      </c>
      <c r="AB2757" t="s">
        <v>136</v>
      </c>
      <c r="AC2757" t="s">
        <v>136</v>
      </c>
      <c r="AD2757" t="s">
        <v>136</v>
      </c>
    </row>
    <row r="2758" spans="1:30">
      <c r="A2758" t="s">
        <v>11921</v>
      </c>
      <c r="B2758" t="s">
        <v>11921</v>
      </c>
      <c r="C2758" s="3">
        <v>26.292679</v>
      </c>
      <c r="D2758" s="3">
        <v>713</v>
      </c>
      <c r="E2758" s="3">
        <v>56.070755</v>
      </c>
      <c r="F2758" s="3">
        <v>1347</v>
      </c>
      <c r="G2758" s="3">
        <v>47.26215</v>
      </c>
      <c r="H2758" s="3">
        <v>1374</v>
      </c>
      <c r="I2758" s="3">
        <v>14.451971</v>
      </c>
      <c r="J2758" s="3">
        <v>425</v>
      </c>
      <c r="K2758" s="3">
        <v>13.851368</v>
      </c>
      <c r="L2758" s="3">
        <v>435</v>
      </c>
      <c r="M2758" s="3">
        <v>20.973598</v>
      </c>
      <c r="N2758">
        <v>594</v>
      </c>
      <c r="O2758">
        <v>0.000901390123069335</v>
      </c>
      <c r="P2758">
        <v>-2.1082474074318</v>
      </c>
      <c r="Q2758" t="s">
        <v>131</v>
      </c>
      <c r="R2758" t="s">
        <v>136</v>
      </c>
      <c r="S2758" t="s">
        <v>136</v>
      </c>
      <c r="T2758" t="s">
        <v>1511</v>
      </c>
      <c r="U2758" t="s">
        <v>11922</v>
      </c>
      <c r="V2758" t="s">
        <v>136</v>
      </c>
      <c r="W2758" t="s">
        <v>170</v>
      </c>
      <c r="X2758" t="s">
        <v>171</v>
      </c>
      <c r="Y2758" t="s">
        <v>136</v>
      </c>
      <c r="Z2758" t="s">
        <v>11923</v>
      </c>
      <c r="AA2758" t="s">
        <v>164</v>
      </c>
      <c r="AB2758" t="s">
        <v>165</v>
      </c>
      <c r="AC2758" t="s">
        <v>11924</v>
      </c>
      <c r="AD2758" t="s">
        <v>281</v>
      </c>
    </row>
    <row r="2759" spans="1:30">
      <c r="A2759" t="s">
        <v>11925</v>
      </c>
      <c r="B2759" t="s">
        <v>11925</v>
      </c>
      <c r="C2759" s="3">
        <v>0.140348</v>
      </c>
      <c r="D2759" s="3">
        <v>9</v>
      </c>
      <c r="E2759" s="3">
        <v>0</v>
      </c>
      <c r="F2759" s="3">
        <v>0</v>
      </c>
      <c r="G2759" s="3">
        <v>0.202824</v>
      </c>
      <c r="H2759" s="3">
        <v>14</v>
      </c>
      <c r="I2759" s="3">
        <v>2.025836</v>
      </c>
      <c r="J2759" s="3">
        <v>140</v>
      </c>
      <c r="K2759" s="3">
        <v>2.801443</v>
      </c>
      <c r="L2759" s="3">
        <v>206</v>
      </c>
      <c r="M2759" s="3">
        <v>0.741615</v>
      </c>
      <c r="N2759">
        <v>50</v>
      </c>
      <c r="O2759">
        <v>0.000959639698336819</v>
      </c>
      <c r="P2759">
        <v>3.15566378298458</v>
      </c>
      <c r="Q2759" t="s">
        <v>157</v>
      </c>
      <c r="R2759" t="s">
        <v>136</v>
      </c>
      <c r="S2759" t="s">
        <v>136</v>
      </c>
      <c r="T2759" t="s">
        <v>136</v>
      </c>
      <c r="U2759" t="s">
        <v>136</v>
      </c>
      <c r="V2759" t="s">
        <v>136</v>
      </c>
      <c r="W2759" t="s">
        <v>136</v>
      </c>
      <c r="X2759" t="s">
        <v>136</v>
      </c>
      <c r="Y2759" t="s">
        <v>136</v>
      </c>
      <c r="Z2759" t="s">
        <v>136</v>
      </c>
      <c r="AA2759" t="s">
        <v>164</v>
      </c>
      <c r="AB2759" t="s">
        <v>165</v>
      </c>
      <c r="AC2759" t="s">
        <v>11926</v>
      </c>
      <c r="AD2759" t="s">
        <v>136</v>
      </c>
    </row>
    <row r="2760" spans="1:30">
      <c r="A2760" t="s">
        <v>11927</v>
      </c>
      <c r="B2760" t="s">
        <v>11927</v>
      </c>
      <c r="C2760" s="3">
        <v>0.427745</v>
      </c>
      <c r="D2760" s="3">
        <v>12</v>
      </c>
      <c r="E2760" s="3">
        <v>0</v>
      </c>
      <c r="F2760" s="3">
        <v>0</v>
      </c>
      <c r="G2760" s="3">
        <v>0.638218</v>
      </c>
      <c r="H2760" s="3">
        <v>18</v>
      </c>
      <c r="I2760" s="3">
        <v>3.764136</v>
      </c>
      <c r="J2760" s="3">
        <v>108</v>
      </c>
      <c r="K2760" s="3">
        <v>8.693815</v>
      </c>
      <c r="L2760" s="3">
        <v>265</v>
      </c>
      <c r="M2760" s="3">
        <v>1.35515</v>
      </c>
      <c r="N2760">
        <v>38</v>
      </c>
      <c r="O2760">
        <v>0.00885264441002623</v>
      </c>
      <c r="P2760">
        <v>2.80116682884896</v>
      </c>
      <c r="Q2760" t="s">
        <v>157</v>
      </c>
      <c r="R2760" t="s">
        <v>136</v>
      </c>
      <c r="S2760" t="s">
        <v>136</v>
      </c>
      <c r="T2760" t="s">
        <v>136</v>
      </c>
      <c r="U2760" t="s">
        <v>11928</v>
      </c>
      <c r="V2760" t="s">
        <v>264</v>
      </c>
      <c r="W2760" t="s">
        <v>136</v>
      </c>
      <c r="X2760" t="s">
        <v>136</v>
      </c>
      <c r="Y2760" t="s">
        <v>899</v>
      </c>
      <c r="Z2760" t="s">
        <v>11929</v>
      </c>
      <c r="AA2760" t="s">
        <v>164</v>
      </c>
      <c r="AB2760" t="s">
        <v>165</v>
      </c>
      <c r="AC2760" t="s">
        <v>11930</v>
      </c>
      <c r="AD2760" t="s">
        <v>136</v>
      </c>
    </row>
    <row r="2761" spans="1:30">
      <c r="A2761" t="s">
        <v>11931</v>
      </c>
      <c r="B2761" t="s">
        <v>11931</v>
      </c>
      <c r="C2761" s="3">
        <v>6.325389</v>
      </c>
      <c r="D2761" s="3">
        <v>235</v>
      </c>
      <c r="E2761" s="3">
        <v>16.562078</v>
      </c>
      <c r="F2761" s="3">
        <v>543</v>
      </c>
      <c r="G2761" s="3">
        <v>9.09295</v>
      </c>
      <c r="H2761" s="3">
        <v>361</v>
      </c>
      <c r="I2761" s="3">
        <v>3.654561</v>
      </c>
      <c r="J2761" s="3">
        <v>147</v>
      </c>
      <c r="K2761" s="3">
        <v>2.802951</v>
      </c>
      <c r="L2761" s="3">
        <v>121</v>
      </c>
      <c r="M2761" s="3">
        <v>5.732378</v>
      </c>
      <c r="N2761">
        <v>222</v>
      </c>
      <c r="O2761">
        <v>0.00431882579658477</v>
      </c>
      <c r="P2761">
        <v>-2.12711263624699</v>
      </c>
      <c r="Q2761" t="s">
        <v>131</v>
      </c>
      <c r="R2761" t="s">
        <v>136</v>
      </c>
      <c r="S2761" t="s">
        <v>136</v>
      </c>
      <c r="T2761" t="s">
        <v>168</v>
      </c>
      <c r="U2761" t="s">
        <v>11932</v>
      </c>
      <c r="V2761" t="s">
        <v>136</v>
      </c>
      <c r="W2761" t="s">
        <v>136</v>
      </c>
      <c r="X2761" t="s">
        <v>136</v>
      </c>
      <c r="Y2761" t="s">
        <v>4764</v>
      </c>
      <c r="Z2761" t="s">
        <v>11933</v>
      </c>
      <c r="AA2761" t="s">
        <v>164</v>
      </c>
      <c r="AB2761" t="s">
        <v>165</v>
      </c>
      <c r="AC2761" t="s">
        <v>11934</v>
      </c>
      <c r="AD2761" t="s">
        <v>176</v>
      </c>
    </row>
    <row r="2762" spans="1:30">
      <c r="A2762" t="s">
        <v>11935</v>
      </c>
      <c r="B2762" t="s">
        <v>11935</v>
      </c>
      <c r="C2762" s="3">
        <v>478.335266</v>
      </c>
      <c r="D2762" s="3">
        <v>14456</v>
      </c>
      <c r="E2762" s="3">
        <v>746.291565</v>
      </c>
      <c r="F2762" s="3">
        <v>19979</v>
      </c>
      <c r="G2762" s="3">
        <v>438.460602</v>
      </c>
      <c r="H2762" s="3">
        <v>14207</v>
      </c>
      <c r="I2762" s="3">
        <v>131.985901</v>
      </c>
      <c r="J2762" s="3">
        <v>4327</v>
      </c>
      <c r="K2762" s="3">
        <v>144.118469</v>
      </c>
      <c r="L2762" s="3">
        <v>5045</v>
      </c>
      <c r="M2762" s="3">
        <v>367.931152</v>
      </c>
      <c r="N2762">
        <v>11610</v>
      </c>
      <c r="O2762">
        <v>0.00420462809337192</v>
      </c>
      <c r="P2762">
        <v>-2.04682159427465</v>
      </c>
      <c r="Q2762" t="s">
        <v>131</v>
      </c>
      <c r="R2762" t="s">
        <v>190</v>
      </c>
      <c r="S2762" t="s">
        <v>191</v>
      </c>
      <c r="T2762" t="s">
        <v>11936</v>
      </c>
      <c r="U2762" t="s">
        <v>11937</v>
      </c>
      <c r="V2762" t="s">
        <v>7002</v>
      </c>
      <c r="W2762" t="s">
        <v>136</v>
      </c>
      <c r="X2762" t="s">
        <v>136</v>
      </c>
      <c r="Y2762" t="s">
        <v>11938</v>
      </c>
      <c r="Z2762" t="s">
        <v>11939</v>
      </c>
      <c r="AA2762" t="s">
        <v>164</v>
      </c>
      <c r="AB2762" t="s">
        <v>165</v>
      </c>
      <c r="AC2762" t="s">
        <v>11940</v>
      </c>
      <c r="AD2762" t="s">
        <v>2532</v>
      </c>
    </row>
    <row r="2763" spans="1:30">
      <c r="A2763" t="s">
        <v>11941</v>
      </c>
      <c r="B2763" t="s">
        <v>136</v>
      </c>
      <c r="C2763" s="3">
        <v>1.983044</v>
      </c>
      <c r="D2763" s="3">
        <v>44</v>
      </c>
      <c r="E2763" s="3">
        <v>2.585817</v>
      </c>
      <c r="F2763" s="3">
        <v>49</v>
      </c>
      <c r="G2763" s="3">
        <v>1.50739999999999</v>
      </c>
      <c r="H2763" s="3">
        <v>36</v>
      </c>
      <c r="I2763" s="3">
        <v>0.604193</v>
      </c>
      <c r="J2763" s="3">
        <v>15</v>
      </c>
      <c r="K2763" s="3">
        <v>0.754235999999999</v>
      </c>
      <c r="L2763" s="3">
        <v>20</v>
      </c>
      <c r="M2763" s="3">
        <v>0.708063</v>
      </c>
      <c r="N2763">
        <v>16</v>
      </c>
      <c r="O2763">
        <v>0.00398533699639882</v>
      </c>
      <c r="P2763">
        <v>-2.15006188014577</v>
      </c>
      <c r="Q2763" t="s">
        <v>131</v>
      </c>
      <c r="R2763" t="s">
        <v>136</v>
      </c>
      <c r="S2763" t="s">
        <v>136</v>
      </c>
      <c r="T2763" t="s">
        <v>1316</v>
      </c>
      <c r="U2763" t="s">
        <v>11942</v>
      </c>
      <c r="V2763" t="s">
        <v>136</v>
      </c>
      <c r="W2763" t="s">
        <v>190</v>
      </c>
      <c r="X2763" t="s">
        <v>191</v>
      </c>
      <c r="Y2763" t="s">
        <v>1318</v>
      </c>
      <c r="Z2763" t="s">
        <v>11943</v>
      </c>
      <c r="AA2763" t="s">
        <v>83</v>
      </c>
      <c r="AB2763" t="s">
        <v>191</v>
      </c>
      <c r="AC2763" t="s">
        <v>313</v>
      </c>
      <c r="AD2763" t="s">
        <v>281</v>
      </c>
    </row>
    <row r="2764" spans="1:30">
      <c r="A2764" t="s">
        <v>11944</v>
      </c>
      <c r="B2764" t="s">
        <v>11944</v>
      </c>
      <c r="C2764" s="3">
        <v>0</v>
      </c>
      <c r="D2764" s="3">
        <v>0</v>
      </c>
      <c r="E2764" s="3">
        <v>0</v>
      </c>
      <c r="F2764" s="3">
        <v>0</v>
      </c>
      <c r="G2764" s="3">
        <v>0.084546</v>
      </c>
      <c r="H2764" s="3">
        <v>3</v>
      </c>
      <c r="I2764" s="3">
        <v>2.069358</v>
      </c>
      <c r="J2764" s="3">
        <v>59</v>
      </c>
      <c r="K2764" s="3">
        <v>2.305463</v>
      </c>
      <c r="L2764" s="3">
        <v>70</v>
      </c>
      <c r="M2764" s="3">
        <v>1.15686</v>
      </c>
      <c r="N2764">
        <v>32</v>
      </c>
      <c r="O2764">
        <v>0.000170382049941146</v>
      </c>
      <c r="P2764">
        <v>4.21077436976465</v>
      </c>
      <c r="Q2764" t="s">
        <v>157</v>
      </c>
      <c r="R2764" t="s">
        <v>254</v>
      </c>
      <c r="S2764" t="s">
        <v>255</v>
      </c>
      <c r="T2764" t="s">
        <v>11945</v>
      </c>
      <c r="U2764" t="s">
        <v>11946</v>
      </c>
      <c r="V2764" t="s">
        <v>5459</v>
      </c>
      <c r="W2764" t="s">
        <v>232</v>
      </c>
      <c r="X2764" t="s">
        <v>233</v>
      </c>
      <c r="Y2764" t="s">
        <v>11947</v>
      </c>
      <c r="Z2764" t="s">
        <v>11948</v>
      </c>
      <c r="AA2764" t="s">
        <v>164</v>
      </c>
      <c r="AB2764" t="s">
        <v>165</v>
      </c>
      <c r="AC2764" t="s">
        <v>11949</v>
      </c>
      <c r="AD2764" t="s">
        <v>281</v>
      </c>
    </row>
    <row r="2765" spans="1:30">
      <c r="A2765" t="s">
        <v>11950</v>
      </c>
      <c r="B2765" t="s">
        <v>11950</v>
      </c>
      <c r="C2765" s="3">
        <v>1.088087</v>
      </c>
      <c r="D2765" s="3">
        <v>41</v>
      </c>
      <c r="E2765" s="3">
        <v>0.431696</v>
      </c>
      <c r="F2765" s="3">
        <v>15</v>
      </c>
      <c r="G2765" s="3">
        <v>0.550208</v>
      </c>
      <c r="H2765" s="3">
        <v>22</v>
      </c>
      <c r="I2765" s="3">
        <v>4.246425</v>
      </c>
      <c r="J2765" s="3">
        <v>170</v>
      </c>
      <c r="K2765" s="3">
        <v>4.649387</v>
      </c>
      <c r="L2765" s="3">
        <v>199</v>
      </c>
      <c r="M2765" s="3">
        <v>5.765439</v>
      </c>
      <c r="N2765">
        <v>222</v>
      </c>
      <c r="O2765" s="16">
        <v>8.03243997517878e-5</v>
      </c>
      <c r="P2765">
        <v>2.12801907516666</v>
      </c>
      <c r="Q2765" t="s">
        <v>157</v>
      </c>
      <c r="R2765" t="s">
        <v>136</v>
      </c>
      <c r="S2765" t="s">
        <v>136</v>
      </c>
      <c r="T2765" t="s">
        <v>168</v>
      </c>
      <c r="U2765" t="s">
        <v>11951</v>
      </c>
      <c r="V2765" t="s">
        <v>136</v>
      </c>
      <c r="W2765" t="s">
        <v>399</v>
      </c>
      <c r="X2765" t="s">
        <v>342</v>
      </c>
      <c r="Y2765" t="s">
        <v>11952</v>
      </c>
      <c r="Z2765" t="s">
        <v>11953</v>
      </c>
      <c r="AA2765" t="s">
        <v>85</v>
      </c>
      <c r="AB2765" t="s">
        <v>342</v>
      </c>
      <c r="AC2765" t="s">
        <v>11954</v>
      </c>
      <c r="AD2765" t="s">
        <v>176</v>
      </c>
    </row>
    <row r="2766" spans="1:30">
      <c r="A2766" t="s">
        <v>11955</v>
      </c>
      <c r="B2766" t="s">
        <v>11955</v>
      </c>
      <c r="C2766" s="3">
        <v>39.28178</v>
      </c>
      <c r="D2766" s="3">
        <v>3196</v>
      </c>
      <c r="E2766" s="3">
        <v>55.414104</v>
      </c>
      <c r="F2766" s="3">
        <v>3994</v>
      </c>
      <c r="G2766" s="3">
        <v>46.262577</v>
      </c>
      <c r="H2766" s="3">
        <v>4036</v>
      </c>
      <c r="I2766" s="3">
        <v>14.550567</v>
      </c>
      <c r="J2766" s="3">
        <v>1284</v>
      </c>
      <c r="K2766" s="3">
        <v>12.539254</v>
      </c>
      <c r="L2766" s="3">
        <v>1182</v>
      </c>
      <c r="M2766" s="3">
        <v>18.147991</v>
      </c>
      <c r="N2766">
        <v>1542</v>
      </c>
      <c r="O2766" s="16">
        <v>9.86050809152906e-6</v>
      </c>
      <c r="P2766">
        <v>-2.33904288725514</v>
      </c>
      <c r="Q2766" t="s">
        <v>131</v>
      </c>
      <c r="R2766" t="s">
        <v>136</v>
      </c>
      <c r="S2766" t="s">
        <v>136</v>
      </c>
      <c r="T2766" t="s">
        <v>11956</v>
      </c>
      <c r="U2766" t="s">
        <v>11957</v>
      </c>
      <c r="V2766" t="s">
        <v>2203</v>
      </c>
      <c r="W2766" t="s">
        <v>254</v>
      </c>
      <c r="X2766" t="s">
        <v>255</v>
      </c>
      <c r="Y2766" t="s">
        <v>11958</v>
      </c>
      <c r="Z2766" t="s">
        <v>11959</v>
      </c>
      <c r="AA2766" t="s">
        <v>85</v>
      </c>
      <c r="AB2766" t="s">
        <v>342</v>
      </c>
      <c r="AC2766" t="s">
        <v>11960</v>
      </c>
      <c r="AD2766" t="s">
        <v>11961</v>
      </c>
    </row>
    <row r="2767" spans="1:30">
      <c r="A2767" t="s">
        <v>11962</v>
      </c>
      <c r="B2767" t="s">
        <v>11962</v>
      </c>
      <c r="C2767" s="3">
        <v>0.937652</v>
      </c>
      <c r="D2767" s="3">
        <v>49</v>
      </c>
      <c r="E2767" s="3">
        <v>0.141172</v>
      </c>
      <c r="F2767" s="3">
        <v>7</v>
      </c>
      <c r="G2767" s="3">
        <v>1.239658</v>
      </c>
      <c r="H2767" s="3">
        <v>70</v>
      </c>
      <c r="I2767" s="3">
        <v>6.517107</v>
      </c>
      <c r="J2767" s="3">
        <v>370</v>
      </c>
      <c r="K2767" s="3">
        <v>6.939907</v>
      </c>
      <c r="L2767" s="3">
        <v>420</v>
      </c>
      <c r="M2767" s="3">
        <v>2.921776</v>
      </c>
      <c r="N2767">
        <v>160</v>
      </c>
      <c r="O2767">
        <v>0.00258915595149327</v>
      </c>
      <c r="P2767">
        <v>2.1802222196456</v>
      </c>
      <c r="Q2767" t="s">
        <v>157</v>
      </c>
      <c r="R2767" t="s">
        <v>677</v>
      </c>
      <c r="S2767" t="s">
        <v>678</v>
      </c>
      <c r="T2767" t="s">
        <v>11963</v>
      </c>
      <c r="U2767" t="s">
        <v>11964</v>
      </c>
      <c r="V2767" t="s">
        <v>2025</v>
      </c>
      <c r="W2767" t="s">
        <v>136</v>
      </c>
      <c r="X2767" t="s">
        <v>136</v>
      </c>
      <c r="Y2767" t="s">
        <v>679</v>
      </c>
      <c r="Z2767" t="s">
        <v>11965</v>
      </c>
      <c r="AA2767" t="s">
        <v>164</v>
      </c>
      <c r="AB2767" t="s">
        <v>165</v>
      </c>
      <c r="AC2767" t="s">
        <v>11966</v>
      </c>
      <c r="AD2767" t="s">
        <v>11967</v>
      </c>
    </row>
    <row r="2768" spans="1:30">
      <c r="A2768" t="s">
        <v>11968</v>
      </c>
      <c r="B2768" t="s">
        <v>11968</v>
      </c>
      <c r="C2768" s="3">
        <v>16.009743</v>
      </c>
      <c r="D2768" s="3">
        <v>976</v>
      </c>
      <c r="E2768" s="3">
        <v>33.266434</v>
      </c>
      <c r="F2768" s="3">
        <v>1796</v>
      </c>
      <c r="G2768" s="3">
        <v>15.226905</v>
      </c>
      <c r="H2768" s="3">
        <v>995</v>
      </c>
      <c r="I2768" s="3">
        <v>5.400293</v>
      </c>
      <c r="J2768" s="3">
        <v>357</v>
      </c>
      <c r="K2768" s="3">
        <v>5.252714</v>
      </c>
      <c r="L2768" s="3">
        <v>371</v>
      </c>
      <c r="M2768" s="3">
        <v>5.657007</v>
      </c>
      <c r="N2768">
        <v>360</v>
      </c>
      <c r="O2768" s="16">
        <v>3.77012001442371e-5</v>
      </c>
      <c r="P2768">
        <v>-2.72201274666144</v>
      </c>
      <c r="Q2768" t="s">
        <v>131</v>
      </c>
      <c r="R2768" t="s">
        <v>3243</v>
      </c>
      <c r="S2768" t="s">
        <v>3244</v>
      </c>
      <c r="T2768" t="s">
        <v>279</v>
      </c>
      <c r="U2768" t="s">
        <v>11969</v>
      </c>
      <c r="V2768" t="s">
        <v>136</v>
      </c>
      <c r="W2768" t="s">
        <v>170</v>
      </c>
      <c r="X2768" t="s">
        <v>171</v>
      </c>
      <c r="Y2768" t="s">
        <v>4607</v>
      </c>
      <c r="Z2768" t="s">
        <v>9572</v>
      </c>
      <c r="AA2768" t="s">
        <v>174</v>
      </c>
      <c r="AB2768" t="s">
        <v>171</v>
      </c>
      <c r="AC2768" t="s">
        <v>9573</v>
      </c>
      <c r="AD2768" t="s">
        <v>281</v>
      </c>
    </row>
    <row r="2769" spans="1:30">
      <c r="A2769" t="s">
        <v>11970</v>
      </c>
      <c r="B2769" t="s">
        <v>11970</v>
      </c>
      <c r="C2769" s="3">
        <v>54.822247</v>
      </c>
      <c r="D2769" s="3">
        <v>659</v>
      </c>
      <c r="E2769" s="3">
        <v>58.06353</v>
      </c>
      <c r="F2769" s="3">
        <v>618</v>
      </c>
      <c r="G2769" s="3">
        <v>17.133301</v>
      </c>
      <c r="H2769" s="3">
        <v>221</v>
      </c>
      <c r="I2769" s="3">
        <v>11.696725</v>
      </c>
      <c r="J2769" s="3">
        <v>153</v>
      </c>
      <c r="K2769" s="3">
        <v>5.698056</v>
      </c>
      <c r="L2769" s="3">
        <v>80</v>
      </c>
      <c r="M2769" s="3">
        <v>18.094313</v>
      </c>
      <c r="N2769">
        <v>227</v>
      </c>
      <c r="O2769">
        <v>0.00130045761190025</v>
      </c>
      <c r="P2769">
        <v>-2.49515586248523</v>
      </c>
      <c r="Q2769" t="s">
        <v>131</v>
      </c>
      <c r="R2769" t="s">
        <v>136</v>
      </c>
      <c r="S2769" t="s">
        <v>136</v>
      </c>
      <c r="T2769" t="s">
        <v>136</v>
      </c>
      <c r="U2769" t="s">
        <v>136</v>
      </c>
      <c r="V2769" t="s">
        <v>136</v>
      </c>
      <c r="W2769" t="s">
        <v>136</v>
      </c>
      <c r="X2769" t="s">
        <v>136</v>
      </c>
      <c r="Y2769" t="s">
        <v>136</v>
      </c>
      <c r="Z2769" t="s">
        <v>136</v>
      </c>
      <c r="AA2769" t="s">
        <v>164</v>
      </c>
      <c r="AB2769" t="s">
        <v>165</v>
      </c>
      <c r="AC2769" t="s">
        <v>11971</v>
      </c>
      <c r="AD2769" t="s">
        <v>136</v>
      </c>
    </row>
    <row r="2770" spans="1:30">
      <c r="A2770" t="s">
        <v>11972</v>
      </c>
      <c r="B2770" t="s">
        <v>136</v>
      </c>
      <c r="C2770" s="3">
        <v>2.380711</v>
      </c>
      <c r="D2770" s="3">
        <v>89</v>
      </c>
      <c r="E2770" s="3">
        <v>0.779196</v>
      </c>
      <c r="F2770" s="3">
        <v>28</v>
      </c>
      <c r="G2770" s="3">
        <v>1.70393</v>
      </c>
      <c r="H2770" s="3">
        <v>60</v>
      </c>
      <c r="I2770" s="3">
        <v>0.402807</v>
      </c>
      <c r="J2770" s="3">
        <v>18</v>
      </c>
      <c r="K2770" s="3">
        <v>0.495193</v>
      </c>
      <c r="L2770" s="3">
        <v>23</v>
      </c>
      <c r="M2770" s="3">
        <v>0.289149</v>
      </c>
      <c r="N2770">
        <v>13</v>
      </c>
      <c r="O2770">
        <v>0.000150301826564986</v>
      </c>
      <c r="P2770">
        <v>-2.32549869401624</v>
      </c>
      <c r="Q2770" t="s">
        <v>131</v>
      </c>
      <c r="R2770" t="s">
        <v>136</v>
      </c>
      <c r="S2770" t="s">
        <v>136</v>
      </c>
      <c r="T2770" t="s">
        <v>136</v>
      </c>
      <c r="U2770" t="s">
        <v>11973</v>
      </c>
      <c r="V2770" t="s">
        <v>136</v>
      </c>
      <c r="W2770" t="s">
        <v>136</v>
      </c>
      <c r="X2770" t="s">
        <v>136</v>
      </c>
      <c r="Y2770" t="s">
        <v>136</v>
      </c>
      <c r="Z2770" t="s">
        <v>7394</v>
      </c>
      <c r="AA2770" t="s">
        <v>136</v>
      </c>
      <c r="AB2770" t="s">
        <v>136</v>
      </c>
      <c r="AC2770" t="s">
        <v>11974</v>
      </c>
      <c r="AD2770" t="s">
        <v>136</v>
      </c>
    </row>
    <row r="2771" spans="1:30">
      <c r="A2771" t="s">
        <v>11975</v>
      </c>
      <c r="B2771" t="s">
        <v>11975</v>
      </c>
      <c r="C2771" s="3">
        <v>0.192056</v>
      </c>
      <c r="D2771" s="3">
        <v>30</v>
      </c>
      <c r="E2771" s="3">
        <v>0.098756</v>
      </c>
      <c r="F2771" s="3">
        <v>14</v>
      </c>
      <c r="G2771" s="3">
        <v>0.047969</v>
      </c>
      <c r="H2771" s="3">
        <v>8</v>
      </c>
      <c r="I2771" s="3">
        <v>2.178677</v>
      </c>
      <c r="J2771" s="3">
        <v>364</v>
      </c>
      <c r="K2771" s="3">
        <v>6.794693</v>
      </c>
      <c r="L2771" s="3">
        <v>1211</v>
      </c>
      <c r="M2771" s="3">
        <v>0.806971</v>
      </c>
      <c r="N2771">
        <v>130</v>
      </c>
      <c r="O2771" s="16">
        <v>1.5887097078361e-5</v>
      </c>
      <c r="P2771">
        <v>3.79737490123609</v>
      </c>
      <c r="Q2771" t="s">
        <v>157</v>
      </c>
      <c r="R2771" t="s">
        <v>136</v>
      </c>
      <c r="S2771" t="s">
        <v>136</v>
      </c>
      <c r="T2771" t="s">
        <v>11976</v>
      </c>
      <c r="U2771" t="s">
        <v>11977</v>
      </c>
      <c r="V2771" t="s">
        <v>1179</v>
      </c>
      <c r="W2771" t="s">
        <v>594</v>
      </c>
      <c r="X2771" t="s">
        <v>165</v>
      </c>
      <c r="Y2771" t="s">
        <v>11978</v>
      </c>
      <c r="Z2771" t="s">
        <v>11979</v>
      </c>
      <c r="AA2771" t="s">
        <v>85</v>
      </c>
      <c r="AB2771" t="s">
        <v>342</v>
      </c>
      <c r="AC2771" t="s">
        <v>11980</v>
      </c>
      <c r="AD2771" t="s">
        <v>11981</v>
      </c>
    </row>
    <row r="2772" spans="1:30">
      <c r="A2772" t="s">
        <v>11982</v>
      </c>
      <c r="B2772" t="s">
        <v>136</v>
      </c>
      <c r="C2772" s="3">
        <v>0.70234</v>
      </c>
      <c r="D2772" s="3">
        <v>33</v>
      </c>
      <c r="E2772" s="3">
        <v>0.068537</v>
      </c>
      <c r="F2772" s="3">
        <v>3</v>
      </c>
      <c r="G2772" s="3">
        <v>0.409057</v>
      </c>
      <c r="H2772" s="3">
        <v>21</v>
      </c>
      <c r="I2772" s="3">
        <v>3.526514</v>
      </c>
      <c r="J2772" s="3">
        <v>179</v>
      </c>
      <c r="K2772" s="3">
        <v>2.536106</v>
      </c>
      <c r="L2772" s="3">
        <v>137</v>
      </c>
      <c r="M2772" s="3">
        <v>2.047605</v>
      </c>
      <c r="N2772">
        <v>100</v>
      </c>
      <c r="O2772">
        <v>0.0031805624870186</v>
      </c>
      <c r="P2772">
        <v>2.13413515829709</v>
      </c>
      <c r="Q2772" t="s">
        <v>157</v>
      </c>
      <c r="R2772" t="s">
        <v>136</v>
      </c>
      <c r="S2772" t="s">
        <v>136</v>
      </c>
      <c r="T2772" t="s">
        <v>136</v>
      </c>
      <c r="U2772" t="s">
        <v>136</v>
      </c>
      <c r="V2772" t="s">
        <v>136</v>
      </c>
      <c r="W2772" t="s">
        <v>254</v>
      </c>
      <c r="X2772" t="s">
        <v>255</v>
      </c>
      <c r="Y2772" t="s">
        <v>136</v>
      </c>
      <c r="Z2772" t="s">
        <v>136</v>
      </c>
      <c r="AA2772" t="s">
        <v>164</v>
      </c>
      <c r="AB2772" t="s">
        <v>165</v>
      </c>
      <c r="AC2772" t="s">
        <v>11983</v>
      </c>
      <c r="AD2772" t="s">
        <v>136</v>
      </c>
    </row>
    <row r="2773" spans="1:30">
      <c r="A2773" t="s">
        <v>11984</v>
      </c>
      <c r="B2773" t="s">
        <v>11984</v>
      </c>
      <c r="C2773" s="3">
        <v>1.529123</v>
      </c>
      <c r="D2773" s="3">
        <v>14</v>
      </c>
      <c r="E2773" s="3">
        <v>4.784029</v>
      </c>
      <c r="F2773" s="3">
        <v>38</v>
      </c>
      <c r="G2773" s="3">
        <v>0.608522</v>
      </c>
      <c r="H2773" s="3">
        <v>6</v>
      </c>
      <c r="I2773" s="3">
        <v>55.113956</v>
      </c>
      <c r="J2773" s="3">
        <v>530</v>
      </c>
      <c r="K2773" s="3">
        <v>44.349602</v>
      </c>
      <c r="L2773" s="3">
        <v>456</v>
      </c>
      <c r="M2773" s="3">
        <v>74.421089</v>
      </c>
      <c r="N2773">
        <v>689</v>
      </c>
      <c r="O2773">
        <v>0.000181747246406322</v>
      </c>
      <c r="P2773">
        <v>3.33287673390041</v>
      </c>
      <c r="Q2773" t="s">
        <v>157</v>
      </c>
      <c r="R2773" t="s">
        <v>136</v>
      </c>
      <c r="S2773" t="s">
        <v>136</v>
      </c>
      <c r="T2773" t="s">
        <v>11985</v>
      </c>
      <c r="U2773" t="s">
        <v>11986</v>
      </c>
      <c r="V2773" t="s">
        <v>4480</v>
      </c>
      <c r="W2773" t="s">
        <v>11987</v>
      </c>
      <c r="X2773" t="s">
        <v>11988</v>
      </c>
      <c r="Y2773" t="s">
        <v>11989</v>
      </c>
      <c r="Z2773" t="s">
        <v>11990</v>
      </c>
      <c r="AA2773" t="s">
        <v>686</v>
      </c>
      <c r="AB2773" t="s">
        <v>219</v>
      </c>
      <c r="AC2773" t="s">
        <v>11991</v>
      </c>
      <c r="AD2773" t="s">
        <v>2532</v>
      </c>
    </row>
    <row r="2774" spans="1:30">
      <c r="A2774" t="s">
        <v>11992</v>
      </c>
      <c r="B2774" t="s">
        <v>136</v>
      </c>
      <c r="C2774" s="3">
        <v>2.620681</v>
      </c>
      <c r="D2774" s="3">
        <v>175</v>
      </c>
      <c r="E2774" s="3">
        <v>2.56189</v>
      </c>
      <c r="F2774" s="3">
        <v>119</v>
      </c>
      <c r="G2774" s="3">
        <v>2.431897</v>
      </c>
      <c r="H2774" s="3">
        <v>174</v>
      </c>
      <c r="I2774" s="3">
        <v>0.082308</v>
      </c>
      <c r="J2774" s="3">
        <v>6</v>
      </c>
      <c r="K2774" s="3">
        <v>0.112115</v>
      </c>
      <c r="L2774" s="3">
        <v>9</v>
      </c>
      <c r="M2774" s="3">
        <v>0.188219</v>
      </c>
      <c r="N2774">
        <v>14</v>
      </c>
      <c r="O2774" s="16">
        <v>1.56951766394243e-15</v>
      </c>
      <c r="P2774">
        <v>-4.61000852451658</v>
      </c>
      <c r="Q2774" t="s">
        <v>131</v>
      </c>
      <c r="R2774" t="s">
        <v>136</v>
      </c>
      <c r="S2774" t="s">
        <v>136</v>
      </c>
      <c r="T2774" t="s">
        <v>136</v>
      </c>
      <c r="U2774" t="s">
        <v>136</v>
      </c>
      <c r="V2774" t="s">
        <v>136</v>
      </c>
      <c r="W2774" t="s">
        <v>136</v>
      </c>
      <c r="X2774" t="s">
        <v>136</v>
      </c>
      <c r="Y2774" t="s">
        <v>136</v>
      </c>
      <c r="Z2774" t="s">
        <v>136</v>
      </c>
      <c r="AA2774" t="s">
        <v>136</v>
      </c>
      <c r="AB2774" t="s">
        <v>136</v>
      </c>
      <c r="AC2774" t="s">
        <v>136</v>
      </c>
      <c r="AD2774" t="s">
        <v>136</v>
      </c>
    </row>
    <row r="2775" spans="1:30">
      <c r="A2775" t="s">
        <v>11993</v>
      </c>
      <c r="B2775" t="s">
        <v>11993</v>
      </c>
      <c r="C2775" s="3">
        <v>0.458449</v>
      </c>
      <c r="D2775" s="3">
        <v>34</v>
      </c>
      <c r="E2775" s="3">
        <v>0.093072</v>
      </c>
      <c r="F2775" s="3">
        <v>6</v>
      </c>
      <c r="G2775" s="3">
        <v>0.344015</v>
      </c>
      <c r="H2775" s="3">
        <v>27</v>
      </c>
      <c r="I2775" s="3">
        <v>2.19593</v>
      </c>
      <c r="J2775" s="3">
        <v>174</v>
      </c>
      <c r="K2775" s="3">
        <v>3.004004</v>
      </c>
      <c r="L2775" s="3">
        <v>253</v>
      </c>
      <c r="M2775" s="3">
        <v>0.760983</v>
      </c>
      <c r="N2775">
        <v>58</v>
      </c>
      <c r="O2775">
        <v>0.00809325475730189</v>
      </c>
      <c r="P2775">
        <v>2.05545372058423</v>
      </c>
      <c r="Q2775" t="s">
        <v>157</v>
      </c>
      <c r="R2775" t="s">
        <v>136</v>
      </c>
      <c r="S2775" t="s">
        <v>136</v>
      </c>
      <c r="T2775" t="s">
        <v>2110</v>
      </c>
      <c r="U2775" t="s">
        <v>136</v>
      </c>
      <c r="V2775" t="s">
        <v>136</v>
      </c>
      <c r="W2775" t="s">
        <v>136</v>
      </c>
      <c r="X2775" t="s">
        <v>136</v>
      </c>
      <c r="Y2775" t="s">
        <v>1815</v>
      </c>
      <c r="Z2775" t="s">
        <v>136</v>
      </c>
      <c r="AA2775" t="s">
        <v>164</v>
      </c>
      <c r="AB2775" t="s">
        <v>165</v>
      </c>
      <c r="AC2775" t="s">
        <v>11994</v>
      </c>
      <c r="AD2775" t="s">
        <v>2113</v>
      </c>
    </row>
    <row r="2776" spans="1:30">
      <c r="A2776" t="s">
        <v>11995</v>
      </c>
      <c r="B2776" t="s">
        <v>11995</v>
      </c>
      <c r="C2776" s="3">
        <v>1.253267</v>
      </c>
      <c r="D2776" s="3">
        <v>55</v>
      </c>
      <c r="E2776" s="3">
        <v>0.101605</v>
      </c>
      <c r="F2776" s="3">
        <v>4</v>
      </c>
      <c r="G2776" s="3">
        <v>1.065031</v>
      </c>
      <c r="H2776" s="3">
        <v>50</v>
      </c>
      <c r="I2776" s="3">
        <v>18.919004</v>
      </c>
      <c r="J2776" s="3">
        <v>885</v>
      </c>
      <c r="K2776" s="3">
        <v>11.611196</v>
      </c>
      <c r="L2776" s="3">
        <v>580</v>
      </c>
      <c r="M2776" s="3">
        <v>5.315624</v>
      </c>
      <c r="N2776">
        <v>240</v>
      </c>
      <c r="O2776" s="16">
        <v>4.36914898137075e-5</v>
      </c>
      <c r="P2776">
        <v>3.15263639609975</v>
      </c>
      <c r="Q2776" t="s">
        <v>157</v>
      </c>
      <c r="R2776" t="s">
        <v>136</v>
      </c>
      <c r="S2776" t="s">
        <v>136</v>
      </c>
      <c r="T2776" t="s">
        <v>168</v>
      </c>
      <c r="U2776" t="s">
        <v>136</v>
      </c>
      <c r="V2776" t="s">
        <v>136</v>
      </c>
      <c r="W2776" t="s">
        <v>136</v>
      </c>
      <c r="X2776" t="s">
        <v>136</v>
      </c>
      <c r="Y2776" t="s">
        <v>11996</v>
      </c>
      <c r="Z2776" t="s">
        <v>136</v>
      </c>
      <c r="AA2776" t="s">
        <v>164</v>
      </c>
      <c r="AB2776" t="s">
        <v>165</v>
      </c>
      <c r="AC2776" t="s">
        <v>11997</v>
      </c>
      <c r="AD2776" t="s">
        <v>176</v>
      </c>
    </row>
    <row r="2777" spans="1:30">
      <c r="A2777" t="s">
        <v>11998</v>
      </c>
      <c r="B2777" t="s">
        <v>11998</v>
      </c>
      <c r="C2777" s="3">
        <v>39.19611</v>
      </c>
      <c r="D2777" s="3">
        <v>1161</v>
      </c>
      <c r="E2777" s="3">
        <v>91.513252</v>
      </c>
      <c r="F2777" s="3">
        <v>2401</v>
      </c>
      <c r="G2777" s="3">
        <v>87.209763</v>
      </c>
      <c r="H2777" s="3">
        <v>2769</v>
      </c>
      <c r="I2777" s="3">
        <v>9.392633</v>
      </c>
      <c r="J2777" s="3">
        <v>302</v>
      </c>
      <c r="K2777" s="3">
        <v>23.974962</v>
      </c>
      <c r="L2777" s="3">
        <v>823</v>
      </c>
      <c r="M2777" s="3">
        <v>38.432545</v>
      </c>
      <c r="N2777">
        <v>1189</v>
      </c>
      <c r="O2777">
        <v>0.00395695166486226</v>
      </c>
      <c r="P2777">
        <v>-2.22343361395002</v>
      </c>
      <c r="Q2777" t="s">
        <v>131</v>
      </c>
      <c r="R2777" t="s">
        <v>136</v>
      </c>
      <c r="S2777" t="s">
        <v>136</v>
      </c>
      <c r="T2777" t="s">
        <v>1859</v>
      </c>
      <c r="U2777" t="s">
        <v>11999</v>
      </c>
      <c r="V2777" t="s">
        <v>136</v>
      </c>
      <c r="W2777" t="s">
        <v>136</v>
      </c>
      <c r="X2777" t="s">
        <v>136</v>
      </c>
      <c r="Y2777" t="s">
        <v>654</v>
      </c>
      <c r="Z2777" t="s">
        <v>12000</v>
      </c>
      <c r="AA2777" t="s">
        <v>164</v>
      </c>
      <c r="AB2777" t="s">
        <v>165</v>
      </c>
      <c r="AC2777" t="s">
        <v>12001</v>
      </c>
      <c r="AD2777" t="s">
        <v>1863</v>
      </c>
    </row>
    <row r="2778" spans="1:30">
      <c r="A2778" t="s">
        <v>12002</v>
      </c>
      <c r="B2778" t="s">
        <v>12002</v>
      </c>
      <c r="C2778" s="3">
        <v>21.855543</v>
      </c>
      <c r="D2778" s="3">
        <v>1155</v>
      </c>
      <c r="E2778" s="3">
        <v>15.071198</v>
      </c>
      <c r="F2778" s="3">
        <v>706</v>
      </c>
      <c r="G2778" s="3">
        <v>18.893827</v>
      </c>
      <c r="H2778" s="3">
        <v>1071</v>
      </c>
      <c r="I2778" s="3">
        <v>7.242643</v>
      </c>
      <c r="J2778" s="3">
        <v>415</v>
      </c>
      <c r="K2778" s="3">
        <v>4.593351</v>
      </c>
      <c r="L2778" s="3">
        <v>282</v>
      </c>
      <c r="M2778" s="3">
        <v>7.925664</v>
      </c>
      <c r="N2778">
        <v>438</v>
      </c>
      <c r="O2778" s="16">
        <v>2.07272006701105e-7</v>
      </c>
      <c r="P2778">
        <v>-2.12005348827872</v>
      </c>
      <c r="Q2778" t="s">
        <v>131</v>
      </c>
      <c r="R2778" t="s">
        <v>4121</v>
      </c>
      <c r="S2778" t="s">
        <v>4122</v>
      </c>
      <c r="T2778" t="s">
        <v>136</v>
      </c>
      <c r="U2778" t="s">
        <v>12003</v>
      </c>
      <c r="V2778" t="s">
        <v>976</v>
      </c>
      <c r="W2778" t="s">
        <v>594</v>
      </c>
      <c r="X2778" t="s">
        <v>165</v>
      </c>
      <c r="Y2778" t="s">
        <v>4124</v>
      </c>
      <c r="Z2778" t="s">
        <v>7284</v>
      </c>
      <c r="AA2778" t="s">
        <v>4126</v>
      </c>
      <c r="AB2778" t="s">
        <v>4122</v>
      </c>
      <c r="AC2778" t="s">
        <v>12004</v>
      </c>
      <c r="AD2778" t="s">
        <v>136</v>
      </c>
    </row>
    <row r="2779" spans="1:30">
      <c r="A2779" t="s">
        <v>12005</v>
      </c>
      <c r="B2779" t="s">
        <v>12005</v>
      </c>
      <c r="C2779" s="3">
        <v>0.215246</v>
      </c>
      <c r="D2779" s="3">
        <v>10</v>
      </c>
      <c r="E2779" s="3">
        <v>0</v>
      </c>
      <c r="F2779" s="3">
        <v>0</v>
      </c>
      <c r="G2779" s="3">
        <v>0.189355</v>
      </c>
      <c r="H2779" s="3">
        <v>10</v>
      </c>
      <c r="I2779" s="3">
        <v>3.173684</v>
      </c>
      <c r="J2779" s="3">
        <v>160</v>
      </c>
      <c r="K2779" s="3">
        <v>2.69528</v>
      </c>
      <c r="L2779" s="3">
        <v>145</v>
      </c>
      <c r="M2779" s="3">
        <v>0.818682</v>
      </c>
      <c r="N2779">
        <v>40</v>
      </c>
      <c r="O2779">
        <v>0.000944673001341937</v>
      </c>
      <c r="P2779">
        <v>3.14789303234631</v>
      </c>
      <c r="Q2779" t="s">
        <v>157</v>
      </c>
      <c r="R2779" t="s">
        <v>136</v>
      </c>
      <c r="S2779" t="s">
        <v>136</v>
      </c>
      <c r="T2779" t="s">
        <v>460</v>
      </c>
      <c r="U2779" t="s">
        <v>136</v>
      </c>
      <c r="V2779" t="s">
        <v>136</v>
      </c>
      <c r="W2779" t="s">
        <v>254</v>
      </c>
      <c r="X2779" t="s">
        <v>255</v>
      </c>
      <c r="Y2779" t="s">
        <v>1350</v>
      </c>
      <c r="Z2779" t="s">
        <v>12006</v>
      </c>
      <c r="AA2779" t="s">
        <v>164</v>
      </c>
      <c r="AB2779" t="s">
        <v>165</v>
      </c>
      <c r="AC2779" t="s">
        <v>12007</v>
      </c>
      <c r="AD2779" t="s">
        <v>281</v>
      </c>
    </row>
    <row r="2780" spans="1:30">
      <c r="A2780" t="s">
        <v>12008</v>
      </c>
      <c r="B2780" t="s">
        <v>12008</v>
      </c>
      <c r="C2780" s="3">
        <v>0</v>
      </c>
      <c r="D2780" s="3">
        <v>0</v>
      </c>
      <c r="E2780" s="3">
        <v>0</v>
      </c>
      <c r="F2780" s="3">
        <v>0</v>
      </c>
      <c r="G2780" s="3">
        <v>0</v>
      </c>
      <c r="H2780" s="3">
        <v>0</v>
      </c>
      <c r="I2780" s="3">
        <v>1.475187</v>
      </c>
      <c r="J2780" s="3">
        <v>196</v>
      </c>
      <c r="K2780" s="3">
        <v>0.517305</v>
      </c>
      <c r="L2780" s="3">
        <v>74</v>
      </c>
      <c r="M2780" s="3">
        <v>1.474027</v>
      </c>
      <c r="N2780">
        <v>188</v>
      </c>
      <c r="O2780" s="16">
        <v>1.91535524156999e-9</v>
      </c>
      <c r="P2780">
        <v>7.12381770732678</v>
      </c>
      <c r="Q2780" t="s">
        <v>157</v>
      </c>
      <c r="R2780" t="s">
        <v>136</v>
      </c>
      <c r="S2780" t="s">
        <v>136</v>
      </c>
      <c r="T2780" t="s">
        <v>136</v>
      </c>
      <c r="U2780" t="s">
        <v>136</v>
      </c>
      <c r="V2780" t="s">
        <v>136</v>
      </c>
      <c r="W2780" t="s">
        <v>136</v>
      </c>
      <c r="X2780" t="s">
        <v>136</v>
      </c>
      <c r="Y2780" t="s">
        <v>352</v>
      </c>
      <c r="Z2780" t="s">
        <v>136</v>
      </c>
      <c r="AA2780" t="s">
        <v>164</v>
      </c>
      <c r="AB2780" t="s">
        <v>165</v>
      </c>
      <c r="AC2780" t="s">
        <v>12009</v>
      </c>
      <c r="AD2780" t="s">
        <v>136</v>
      </c>
    </row>
    <row r="2781" spans="1:30">
      <c r="A2781" t="s">
        <v>12010</v>
      </c>
      <c r="B2781" t="s">
        <v>12010</v>
      </c>
      <c r="C2781" s="3">
        <v>7.181437</v>
      </c>
      <c r="D2781" s="3">
        <v>425</v>
      </c>
      <c r="E2781" s="3">
        <v>1.662232</v>
      </c>
      <c r="F2781" s="3">
        <v>88</v>
      </c>
      <c r="G2781" s="3">
        <v>4.394988</v>
      </c>
      <c r="H2781" s="3">
        <v>279</v>
      </c>
      <c r="I2781" s="3">
        <v>51.892616</v>
      </c>
      <c r="J2781" s="3">
        <v>3331</v>
      </c>
      <c r="K2781" s="3">
        <v>36.975792</v>
      </c>
      <c r="L2781" s="3">
        <v>2534</v>
      </c>
      <c r="M2781" s="3">
        <v>14.790367</v>
      </c>
      <c r="N2781">
        <v>914</v>
      </c>
      <c r="O2781">
        <v>0.000131314987421359</v>
      </c>
      <c r="P2781">
        <v>2.32639910884413</v>
      </c>
      <c r="Q2781" t="s">
        <v>157</v>
      </c>
      <c r="R2781" t="s">
        <v>136</v>
      </c>
      <c r="S2781" t="s">
        <v>136</v>
      </c>
      <c r="T2781" t="s">
        <v>12011</v>
      </c>
      <c r="U2781" t="s">
        <v>12012</v>
      </c>
      <c r="V2781" t="s">
        <v>136</v>
      </c>
      <c r="W2781" t="s">
        <v>254</v>
      </c>
      <c r="X2781" t="s">
        <v>255</v>
      </c>
      <c r="Y2781" t="s">
        <v>12013</v>
      </c>
      <c r="Z2781" t="s">
        <v>12014</v>
      </c>
      <c r="AA2781" t="s">
        <v>85</v>
      </c>
      <c r="AB2781" t="s">
        <v>342</v>
      </c>
      <c r="AC2781" t="s">
        <v>12015</v>
      </c>
      <c r="AD2781" t="s">
        <v>12016</v>
      </c>
    </row>
    <row r="2782" spans="1:30">
      <c r="A2782" t="s">
        <v>12017</v>
      </c>
      <c r="B2782" t="s">
        <v>12017</v>
      </c>
      <c r="C2782" s="3">
        <v>0.232586</v>
      </c>
      <c r="D2782" s="3">
        <v>7</v>
      </c>
      <c r="E2782" s="3">
        <v>0</v>
      </c>
      <c r="F2782" s="3">
        <v>0</v>
      </c>
      <c r="G2782" s="3">
        <v>0</v>
      </c>
      <c r="H2782" s="3">
        <v>0</v>
      </c>
      <c r="I2782" s="3">
        <v>4.833255</v>
      </c>
      <c r="J2782" s="3">
        <v>149</v>
      </c>
      <c r="K2782" s="3">
        <v>4.607517</v>
      </c>
      <c r="L2782" s="3">
        <v>151</v>
      </c>
      <c r="M2782" s="3">
        <v>4.0309</v>
      </c>
      <c r="N2782">
        <v>119</v>
      </c>
      <c r="O2782" s="16">
        <v>1.59354903973461e-6</v>
      </c>
      <c r="P2782">
        <v>4.65612457100707</v>
      </c>
      <c r="Q2782" t="s">
        <v>157</v>
      </c>
      <c r="R2782" t="s">
        <v>136</v>
      </c>
      <c r="S2782" t="s">
        <v>136</v>
      </c>
      <c r="T2782" t="s">
        <v>12018</v>
      </c>
      <c r="U2782" t="s">
        <v>12019</v>
      </c>
      <c r="V2782" t="s">
        <v>136</v>
      </c>
      <c r="W2782" t="s">
        <v>254</v>
      </c>
      <c r="X2782" t="s">
        <v>255</v>
      </c>
      <c r="Y2782" t="s">
        <v>557</v>
      </c>
      <c r="Z2782" t="s">
        <v>12020</v>
      </c>
      <c r="AA2782" t="s">
        <v>209</v>
      </c>
      <c r="AB2782" t="s">
        <v>187</v>
      </c>
      <c r="AC2782" t="s">
        <v>12021</v>
      </c>
      <c r="AD2782" t="s">
        <v>1633</v>
      </c>
    </row>
    <row r="2783" spans="1:30">
      <c r="A2783" t="s">
        <v>12022</v>
      </c>
      <c r="B2783" t="s">
        <v>12022</v>
      </c>
      <c r="C2783" s="3">
        <v>1.202723</v>
      </c>
      <c r="D2783" s="3">
        <v>59</v>
      </c>
      <c r="E2783" s="3">
        <v>0.314169</v>
      </c>
      <c r="F2783" s="3">
        <v>14</v>
      </c>
      <c r="G2783" s="3">
        <v>1.175109</v>
      </c>
      <c r="H2783" s="3">
        <v>62</v>
      </c>
      <c r="I2783" s="3">
        <v>6.935977</v>
      </c>
      <c r="J2783" s="3">
        <v>366</v>
      </c>
      <c r="K2783" s="3">
        <v>10.036325</v>
      </c>
      <c r="L2783" s="3">
        <v>566</v>
      </c>
      <c r="M2783" s="3">
        <v>5.502546</v>
      </c>
      <c r="N2783">
        <v>280</v>
      </c>
      <c r="O2783" s="16">
        <v>7.27436993052729e-6</v>
      </c>
      <c r="P2783">
        <v>2.42957114073182</v>
      </c>
      <c r="Q2783" t="s">
        <v>157</v>
      </c>
      <c r="R2783" t="s">
        <v>190</v>
      </c>
      <c r="S2783" t="s">
        <v>191</v>
      </c>
      <c r="T2783" t="s">
        <v>262</v>
      </c>
      <c r="U2783" t="s">
        <v>12023</v>
      </c>
      <c r="V2783" t="s">
        <v>4480</v>
      </c>
      <c r="W2783" t="s">
        <v>190</v>
      </c>
      <c r="X2783" t="s">
        <v>191</v>
      </c>
      <c r="Y2783" t="s">
        <v>265</v>
      </c>
      <c r="Z2783" t="s">
        <v>5126</v>
      </c>
      <c r="AA2783" t="s">
        <v>83</v>
      </c>
      <c r="AB2783" t="s">
        <v>191</v>
      </c>
      <c r="AC2783" t="s">
        <v>12024</v>
      </c>
      <c r="AD2783" t="s">
        <v>195</v>
      </c>
    </row>
    <row r="2784" spans="1:30">
      <c r="A2784" t="s">
        <v>12025</v>
      </c>
      <c r="B2784" t="s">
        <v>12025</v>
      </c>
      <c r="C2784" s="3">
        <v>0.061278</v>
      </c>
      <c r="D2784" s="3">
        <v>4</v>
      </c>
      <c r="E2784" s="3">
        <v>0.103817</v>
      </c>
      <c r="F2784" s="3">
        <v>7</v>
      </c>
      <c r="G2784" s="3">
        <v>0</v>
      </c>
      <c r="H2784" s="3">
        <v>0</v>
      </c>
      <c r="I2784" s="3">
        <v>4.782579</v>
      </c>
      <c r="J2784" s="3">
        <v>339</v>
      </c>
      <c r="K2784" s="3">
        <v>4.210676</v>
      </c>
      <c r="L2784" s="3">
        <v>319</v>
      </c>
      <c r="M2784" s="3">
        <v>2.452483</v>
      </c>
      <c r="N2784">
        <v>168</v>
      </c>
      <c r="O2784" s="16">
        <v>3.17681795614411e-7</v>
      </c>
      <c r="P2784">
        <v>4.61175362560986</v>
      </c>
      <c r="Q2784" t="s">
        <v>157</v>
      </c>
      <c r="R2784" t="s">
        <v>136</v>
      </c>
      <c r="S2784" t="s">
        <v>136</v>
      </c>
      <c r="T2784" t="s">
        <v>12026</v>
      </c>
      <c r="U2784" t="s">
        <v>12027</v>
      </c>
      <c r="V2784" t="s">
        <v>264</v>
      </c>
      <c r="W2784" t="s">
        <v>136</v>
      </c>
      <c r="X2784" t="s">
        <v>136</v>
      </c>
      <c r="Y2784" t="s">
        <v>265</v>
      </c>
      <c r="Z2784" t="s">
        <v>12028</v>
      </c>
      <c r="AA2784" t="s">
        <v>83</v>
      </c>
      <c r="AB2784" t="s">
        <v>191</v>
      </c>
      <c r="AC2784" t="s">
        <v>12029</v>
      </c>
      <c r="AD2784" t="s">
        <v>12030</v>
      </c>
    </row>
    <row r="2785" spans="1:30">
      <c r="A2785" t="s">
        <v>12031</v>
      </c>
      <c r="B2785" t="s">
        <v>12031</v>
      </c>
      <c r="C2785" s="3">
        <v>2.689019</v>
      </c>
      <c r="D2785" s="3">
        <v>138</v>
      </c>
      <c r="E2785" s="3">
        <v>0.872559</v>
      </c>
      <c r="F2785" s="3">
        <v>40</v>
      </c>
      <c r="G2785" s="3">
        <v>2.035542</v>
      </c>
      <c r="H2785" s="3">
        <v>112</v>
      </c>
      <c r="I2785" s="3">
        <v>43.285793</v>
      </c>
      <c r="J2785" s="3">
        <v>2407</v>
      </c>
      <c r="K2785" s="3">
        <v>19.001389</v>
      </c>
      <c r="L2785" s="3">
        <v>1128</v>
      </c>
      <c r="M2785" s="3">
        <v>27.102579</v>
      </c>
      <c r="N2785">
        <v>1451</v>
      </c>
      <c r="O2785" s="16">
        <v>5.96556844998056e-13</v>
      </c>
      <c r="P2785">
        <v>3.33138195906706</v>
      </c>
      <c r="Q2785" t="s">
        <v>157</v>
      </c>
      <c r="R2785" t="s">
        <v>412</v>
      </c>
      <c r="S2785" t="s">
        <v>413</v>
      </c>
      <c r="T2785" t="s">
        <v>12032</v>
      </c>
      <c r="U2785" t="s">
        <v>12033</v>
      </c>
      <c r="V2785" t="s">
        <v>12034</v>
      </c>
      <c r="W2785" t="s">
        <v>412</v>
      </c>
      <c r="X2785" t="s">
        <v>413</v>
      </c>
      <c r="Y2785" t="s">
        <v>728</v>
      </c>
      <c r="Z2785" t="s">
        <v>12035</v>
      </c>
      <c r="AA2785" t="s">
        <v>419</v>
      </c>
      <c r="AB2785" t="s">
        <v>413</v>
      </c>
      <c r="AC2785" t="s">
        <v>12036</v>
      </c>
      <c r="AD2785" t="s">
        <v>1207</v>
      </c>
    </row>
    <row r="2786" spans="1:30">
      <c r="A2786" t="s">
        <v>12037</v>
      </c>
      <c r="B2786" t="s">
        <v>12037</v>
      </c>
      <c r="C2786" s="3">
        <v>22.57177</v>
      </c>
      <c r="D2786" s="3">
        <v>914</v>
      </c>
      <c r="E2786" s="3">
        <v>23.943386</v>
      </c>
      <c r="F2786" s="3">
        <v>859</v>
      </c>
      <c r="G2786" s="3">
        <v>10.563742</v>
      </c>
      <c r="H2786" s="3">
        <v>459</v>
      </c>
      <c r="I2786" s="3">
        <v>0.136732</v>
      </c>
      <c r="J2786" s="3">
        <v>6</v>
      </c>
      <c r="K2786" s="3">
        <v>0.305387</v>
      </c>
      <c r="L2786" s="3">
        <v>15</v>
      </c>
      <c r="M2786" s="3">
        <v>1.174117</v>
      </c>
      <c r="N2786">
        <v>50</v>
      </c>
      <c r="O2786" s="16">
        <v>1.58495490610857e-10</v>
      </c>
      <c r="P2786">
        <v>-5.35762668090242</v>
      </c>
      <c r="Q2786" t="s">
        <v>131</v>
      </c>
      <c r="R2786" t="s">
        <v>254</v>
      </c>
      <c r="S2786" t="s">
        <v>255</v>
      </c>
      <c r="T2786" t="s">
        <v>168</v>
      </c>
      <c r="U2786" t="s">
        <v>12038</v>
      </c>
      <c r="V2786" t="s">
        <v>4138</v>
      </c>
      <c r="W2786" t="s">
        <v>136</v>
      </c>
      <c r="X2786" t="s">
        <v>136</v>
      </c>
      <c r="Y2786" t="s">
        <v>551</v>
      </c>
      <c r="Z2786" t="s">
        <v>7221</v>
      </c>
      <c r="AA2786" t="s">
        <v>164</v>
      </c>
      <c r="AB2786" t="s">
        <v>165</v>
      </c>
      <c r="AC2786" t="s">
        <v>7222</v>
      </c>
      <c r="AD2786" t="s">
        <v>176</v>
      </c>
    </row>
    <row r="2787" spans="1:30">
      <c r="A2787" t="s">
        <v>12039</v>
      </c>
      <c r="B2787" t="s">
        <v>12039</v>
      </c>
      <c r="C2787" s="3">
        <v>0.985566</v>
      </c>
      <c r="D2787" s="3">
        <v>58</v>
      </c>
      <c r="E2787" s="3">
        <v>1.764369</v>
      </c>
      <c r="F2787" s="3">
        <v>92</v>
      </c>
      <c r="G2787" s="3">
        <v>1.811428</v>
      </c>
      <c r="H2787" s="3">
        <v>114</v>
      </c>
      <c r="I2787" s="3">
        <v>24.347456</v>
      </c>
      <c r="J2787" s="3">
        <v>1540</v>
      </c>
      <c r="K2787" s="3">
        <v>13.396484</v>
      </c>
      <c r="L2787" s="3">
        <v>905</v>
      </c>
      <c r="M2787" s="3">
        <v>11.49446</v>
      </c>
      <c r="N2787">
        <v>700</v>
      </c>
      <c r="O2787" s="16">
        <v>2.89094504117055e-5</v>
      </c>
      <c r="P2787">
        <v>2.52085294720823</v>
      </c>
      <c r="Q2787" t="s">
        <v>157</v>
      </c>
      <c r="R2787" t="s">
        <v>136</v>
      </c>
      <c r="S2787" t="s">
        <v>136</v>
      </c>
      <c r="T2787" t="s">
        <v>12040</v>
      </c>
      <c r="U2787" t="s">
        <v>12041</v>
      </c>
      <c r="V2787" t="s">
        <v>136</v>
      </c>
      <c r="W2787" t="s">
        <v>136</v>
      </c>
      <c r="X2787" t="s">
        <v>136</v>
      </c>
      <c r="Y2787" t="s">
        <v>2314</v>
      </c>
      <c r="Z2787" t="s">
        <v>3489</v>
      </c>
      <c r="AA2787" t="s">
        <v>164</v>
      </c>
      <c r="AB2787" t="s">
        <v>165</v>
      </c>
      <c r="AC2787" t="s">
        <v>12042</v>
      </c>
      <c r="AD2787" t="s">
        <v>1399</v>
      </c>
    </row>
    <row r="2788" spans="1:30">
      <c r="A2788" t="s">
        <v>12043</v>
      </c>
      <c r="B2788" t="s">
        <v>12043</v>
      </c>
      <c r="C2788" s="3">
        <v>0.108438</v>
      </c>
      <c r="D2788" s="3">
        <v>5</v>
      </c>
      <c r="E2788" s="3">
        <v>0.054978</v>
      </c>
      <c r="F2788" s="3">
        <v>3</v>
      </c>
      <c r="G2788" s="3">
        <v>0.317505</v>
      </c>
      <c r="H2788" s="3">
        <v>15</v>
      </c>
      <c r="I2788" s="3">
        <v>3.540804</v>
      </c>
      <c r="J2788" s="3">
        <v>161</v>
      </c>
      <c r="K2788" s="3">
        <v>10.065959</v>
      </c>
      <c r="L2788" s="3">
        <v>487</v>
      </c>
      <c r="M2788" s="3">
        <v>3.188848</v>
      </c>
      <c r="N2788">
        <v>140</v>
      </c>
      <c r="O2788" s="16">
        <v>2.97408859261276e-7</v>
      </c>
      <c r="P2788">
        <v>4.06175069355908</v>
      </c>
      <c r="Q2788" t="s">
        <v>157</v>
      </c>
      <c r="R2788" t="s">
        <v>136</v>
      </c>
      <c r="S2788" t="s">
        <v>136</v>
      </c>
      <c r="T2788" t="s">
        <v>2394</v>
      </c>
      <c r="U2788" t="s">
        <v>12044</v>
      </c>
      <c r="V2788" t="s">
        <v>136</v>
      </c>
      <c r="W2788" t="s">
        <v>254</v>
      </c>
      <c r="X2788" t="s">
        <v>255</v>
      </c>
      <c r="Y2788" t="s">
        <v>2396</v>
      </c>
      <c r="Z2788" t="s">
        <v>136</v>
      </c>
      <c r="AA2788" t="s">
        <v>164</v>
      </c>
      <c r="AB2788" t="s">
        <v>165</v>
      </c>
      <c r="AC2788" t="s">
        <v>2397</v>
      </c>
      <c r="AD2788" t="s">
        <v>2398</v>
      </c>
    </row>
    <row r="2789" spans="1:30">
      <c r="A2789" t="s">
        <v>12045</v>
      </c>
      <c r="B2789" t="s">
        <v>12045</v>
      </c>
      <c r="C2789" s="3">
        <v>10.452706</v>
      </c>
      <c r="D2789" s="3">
        <v>90</v>
      </c>
      <c r="E2789" s="3">
        <v>35.661884</v>
      </c>
      <c r="F2789" s="3">
        <v>270</v>
      </c>
      <c r="G2789" s="3">
        <v>13.629987</v>
      </c>
      <c r="H2789" s="3">
        <v>125</v>
      </c>
      <c r="I2789" s="3">
        <v>1.820695</v>
      </c>
      <c r="J2789" s="3">
        <v>17</v>
      </c>
      <c r="K2789" s="3">
        <v>1.95746</v>
      </c>
      <c r="L2789" s="3">
        <v>20</v>
      </c>
      <c r="M2789" s="3">
        <v>5.563668</v>
      </c>
      <c r="N2789">
        <v>50</v>
      </c>
      <c r="O2789">
        <v>0.00025367262079196</v>
      </c>
      <c r="P2789">
        <v>-3.25368261291034</v>
      </c>
      <c r="Q2789" t="s">
        <v>131</v>
      </c>
      <c r="R2789" t="s">
        <v>136</v>
      </c>
      <c r="S2789" t="s">
        <v>136</v>
      </c>
      <c r="T2789" t="s">
        <v>12046</v>
      </c>
      <c r="U2789" t="s">
        <v>12047</v>
      </c>
      <c r="V2789" t="s">
        <v>763</v>
      </c>
      <c r="W2789" t="s">
        <v>136</v>
      </c>
      <c r="X2789" t="s">
        <v>136</v>
      </c>
      <c r="Y2789" t="s">
        <v>2337</v>
      </c>
      <c r="Z2789" t="s">
        <v>12048</v>
      </c>
      <c r="AA2789" t="s">
        <v>164</v>
      </c>
      <c r="AB2789" t="s">
        <v>165</v>
      </c>
      <c r="AC2789" t="s">
        <v>12049</v>
      </c>
      <c r="AD2789" t="s">
        <v>12050</v>
      </c>
    </row>
    <row r="2790" spans="1:30">
      <c r="A2790" t="s">
        <v>12051</v>
      </c>
      <c r="B2790" t="s">
        <v>12051</v>
      </c>
      <c r="C2790" s="3">
        <v>0.957878</v>
      </c>
      <c r="D2790" s="3">
        <v>77</v>
      </c>
      <c r="E2790" s="3">
        <v>0.195697</v>
      </c>
      <c r="F2790" s="3">
        <v>14</v>
      </c>
      <c r="G2790" s="3">
        <v>0.894944</v>
      </c>
      <c r="H2790" s="3">
        <v>77</v>
      </c>
      <c r="I2790" s="3">
        <v>2.587809</v>
      </c>
      <c r="J2790" s="3">
        <v>224</v>
      </c>
      <c r="K2790" s="3">
        <v>14.435026</v>
      </c>
      <c r="L2790" s="3">
        <v>1334</v>
      </c>
      <c r="M2790" s="3">
        <v>4.761081</v>
      </c>
      <c r="N2790">
        <v>397</v>
      </c>
      <c r="O2790">
        <v>0.000674272624747522</v>
      </c>
      <c r="P2790">
        <v>2.7238152581979</v>
      </c>
      <c r="Q2790" t="s">
        <v>157</v>
      </c>
      <c r="R2790" t="s">
        <v>241</v>
      </c>
      <c r="S2790" t="s">
        <v>242</v>
      </c>
      <c r="T2790" t="s">
        <v>12052</v>
      </c>
      <c r="U2790" t="s">
        <v>12053</v>
      </c>
      <c r="V2790" t="s">
        <v>2522</v>
      </c>
      <c r="W2790" t="s">
        <v>241</v>
      </c>
      <c r="X2790" t="s">
        <v>242</v>
      </c>
      <c r="Y2790" t="s">
        <v>4157</v>
      </c>
      <c r="Z2790" t="s">
        <v>12054</v>
      </c>
      <c r="AA2790" t="s">
        <v>248</v>
      </c>
      <c r="AB2790" t="s">
        <v>242</v>
      </c>
      <c r="AC2790" t="s">
        <v>12055</v>
      </c>
      <c r="AD2790" t="s">
        <v>2500</v>
      </c>
    </row>
    <row r="2791" spans="1:30">
      <c r="A2791" t="s">
        <v>12056</v>
      </c>
      <c r="B2791" t="s">
        <v>12056</v>
      </c>
      <c r="C2791" s="3">
        <v>7.261217</v>
      </c>
      <c r="D2791" s="3">
        <v>376</v>
      </c>
      <c r="E2791" s="3">
        <v>0.979685</v>
      </c>
      <c r="F2791" s="3">
        <v>45</v>
      </c>
      <c r="G2791" s="3">
        <v>5.097587</v>
      </c>
      <c r="H2791" s="3">
        <v>283</v>
      </c>
      <c r="I2791" s="3">
        <v>30.034719</v>
      </c>
      <c r="J2791" s="3">
        <v>1684</v>
      </c>
      <c r="K2791" s="3">
        <v>43.20866</v>
      </c>
      <c r="L2791" s="3">
        <v>2587</v>
      </c>
      <c r="M2791" s="3">
        <v>14.385546</v>
      </c>
      <c r="N2791">
        <v>777</v>
      </c>
      <c r="O2791">
        <v>0.00216700451401002</v>
      </c>
      <c r="P2791">
        <v>2.13127669819773</v>
      </c>
      <c r="Q2791" t="s">
        <v>157</v>
      </c>
      <c r="R2791" t="s">
        <v>170</v>
      </c>
      <c r="S2791" t="s">
        <v>171</v>
      </c>
      <c r="T2791" t="s">
        <v>12057</v>
      </c>
      <c r="U2791" t="s">
        <v>12058</v>
      </c>
      <c r="V2791" t="s">
        <v>136</v>
      </c>
      <c r="W2791" t="s">
        <v>170</v>
      </c>
      <c r="X2791" t="s">
        <v>171</v>
      </c>
      <c r="Y2791" t="s">
        <v>12059</v>
      </c>
      <c r="Z2791" t="s">
        <v>12060</v>
      </c>
      <c r="AA2791" t="s">
        <v>174</v>
      </c>
      <c r="AB2791" t="s">
        <v>171</v>
      </c>
      <c r="AC2791" t="s">
        <v>12061</v>
      </c>
      <c r="AD2791" t="s">
        <v>5997</v>
      </c>
    </row>
    <row r="2792" spans="1:30">
      <c r="A2792" t="s">
        <v>12062</v>
      </c>
      <c r="B2792" t="s">
        <v>136</v>
      </c>
      <c r="C2792" s="3">
        <v>93.017845</v>
      </c>
      <c r="D2792" s="3">
        <v>1903</v>
      </c>
      <c r="E2792" s="3">
        <v>244.753677</v>
      </c>
      <c r="F2792" s="3">
        <v>4434</v>
      </c>
      <c r="G2792" s="3">
        <v>65.555397</v>
      </c>
      <c r="H2792" s="3">
        <v>1438</v>
      </c>
      <c r="I2792" s="3">
        <v>6.940439</v>
      </c>
      <c r="J2792" s="3">
        <v>154</v>
      </c>
      <c r="K2792" s="3">
        <v>5.91626</v>
      </c>
      <c r="L2792" s="3">
        <v>141</v>
      </c>
      <c r="M2792" s="3">
        <v>25.541088</v>
      </c>
      <c r="N2792">
        <v>546</v>
      </c>
      <c r="O2792" s="16">
        <v>9.06258098414693e-6</v>
      </c>
      <c r="P2792">
        <v>-3.91297833530761</v>
      </c>
      <c r="Q2792" t="s">
        <v>131</v>
      </c>
      <c r="R2792" t="s">
        <v>136</v>
      </c>
      <c r="S2792" t="s">
        <v>136</v>
      </c>
      <c r="T2792" t="s">
        <v>168</v>
      </c>
      <c r="U2792" t="s">
        <v>136</v>
      </c>
      <c r="V2792" t="s">
        <v>136</v>
      </c>
      <c r="W2792" t="s">
        <v>136</v>
      </c>
      <c r="X2792" t="s">
        <v>136</v>
      </c>
      <c r="Y2792" t="s">
        <v>136</v>
      </c>
      <c r="Z2792" t="s">
        <v>136</v>
      </c>
      <c r="AA2792" t="s">
        <v>136</v>
      </c>
      <c r="AB2792" t="s">
        <v>136</v>
      </c>
      <c r="AC2792" t="s">
        <v>12063</v>
      </c>
      <c r="AD2792" t="s">
        <v>176</v>
      </c>
    </row>
    <row r="2793" spans="1:30">
      <c r="A2793" t="s">
        <v>12064</v>
      </c>
      <c r="B2793" t="s">
        <v>12064</v>
      </c>
      <c r="C2793" s="3">
        <v>0.216346</v>
      </c>
      <c r="D2793" s="3">
        <v>18</v>
      </c>
      <c r="E2793" s="3">
        <v>0</v>
      </c>
      <c r="F2793" s="3">
        <v>0</v>
      </c>
      <c r="G2793" s="3">
        <v>0.592204</v>
      </c>
      <c r="H2793" s="3">
        <v>51</v>
      </c>
      <c r="I2793" s="3">
        <v>3.803578</v>
      </c>
      <c r="J2793" s="3">
        <v>331</v>
      </c>
      <c r="K2793" s="3">
        <v>8.906178</v>
      </c>
      <c r="L2793" s="3">
        <v>827</v>
      </c>
      <c r="M2793" s="3">
        <v>1.107952</v>
      </c>
      <c r="N2793">
        <v>93</v>
      </c>
      <c r="O2793">
        <v>0.00555825270403753</v>
      </c>
      <c r="P2793">
        <v>3.10928033565763</v>
      </c>
      <c r="Q2793" t="s">
        <v>157</v>
      </c>
      <c r="R2793" t="s">
        <v>136</v>
      </c>
      <c r="S2793" t="s">
        <v>136</v>
      </c>
      <c r="T2793" t="s">
        <v>12065</v>
      </c>
      <c r="U2793" t="s">
        <v>12066</v>
      </c>
      <c r="V2793" t="s">
        <v>136</v>
      </c>
      <c r="W2793" t="s">
        <v>218</v>
      </c>
      <c r="X2793" t="s">
        <v>219</v>
      </c>
      <c r="Y2793" t="s">
        <v>11754</v>
      </c>
      <c r="Z2793" t="s">
        <v>12067</v>
      </c>
      <c r="AA2793" t="s">
        <v>164</v>
      </c>
      <c r="AB2793" t="s">
        <v>165</v>
      </c>
      <c r="AC2793" t="s">
        <v>12068</v>
      </c>
      <c r="AD2793" t="s">
        <v>12069</v>
      </c>
    </row>
    <row r="2794" spans="1:30">
      <c r="A2794" t="s">
        <v>12070</v>
      </c>
      <c r="B2794" t="s">
        <v>12070</v>
      </c>
      <c r="C2794" s="3">
        <v>0.814376</v>
      </c>
      <c r="D2794" s="3">
        <v>37</v>
      </c>
      <c r="E2794" s="3">
        <v>0.275366</v>
      </c>
      <c r="F2794" s="3">
        <v>11</v>
      </c>
      <c r="G2794" s="3">
        <v>0.789499</v>
      </c>
      <c r="H2794" s="3">
        <v>39</v>
      </c>
      <c r="I2794" s="3">
        <v>12.005815</v>
      </c>
      <c r="J2794" s="3">
        <v>587</v>
      </c>
      <c r="K2794" s="3">
        <v>4.467274</v>
      </c>
      <c r="L2794" s="3">
        <v>234</v>
      </c>
      <c r="M2794" s="3">
        <v>2.540331</v>
      </c>
      <c r="N2794">
        <v>120</v>
      </c>
      <c r="O2794">
        <v>0.000337516524388233</v>
      </c>
      <c r="P2794">
        <v>2.56613923281738</v>
      </c>
      <c r="Q2794" t="s">
        <v>157</v>
      </c>
      <c r="R2794" t="s">
        <v>5812</v>
      </c>
      <c r="S2794" t="s">
        <v>5813</v>
      </c>
      <c r="T2794" t="s">
        <v>12071</v>
      </c>
      <c r="U2794" t="s">
        <v>12072</v>
      </c>
      <c r="V2794" t="s">
        <v>1566</v>
      </c>
      <c r="W2794" t="s">
        <v>2487</v>
      </c>
      <c r="X2794" t="s">
        <v>2488</v>
      </c>
      <c r="Y2794" t="s">
        <v>3234</v>
      </c>
      <c r="Z2794" t="s">
        <v>12073</v>
      </c>
      <c r="AA2794" t="s">
        <v>10619</v>
      </c>
      <c r="AB2794" t="s">
        <v>10620</v>
      </c>
      <c r="AC2794" t="s">
        <v>12074</v>
      </c>
      <c r="AD2794" t="s">
        <v>281</v>
      </c>
    </row>
    <row r="2795" spans="1:30">
      <c r="A2795" t="s">
        <v>12075</v>
      </c>
      <c r="B2795" t="s">
        <v>12075</v>
      </c>
      <c r="C2795" s="3">
        <v>0.596</v>
      </c>
      <c r="D2795" s="3">
        <v>21</v>
      </c>
      <c r="E2795" s="3">
        <v>0</v>
      </c>
      <c r="F2795" s="3">
        <v>0</v>
      </c>
      <c r="G2795" s="3">
        <v>0.451488</v>
      </c>
      <c r="H2795" s="3">
        <v>17</v>
      </c>
      <c r="I2795" s="3">
        <v>4.482139</v>
      </c>
      <c r="J2795" s="3">
        <v>169</v>
      </c>
      <c r="K2795" s="3">
        <v>9.638164</v>
      </c>
      <c r="L2795" s="3">
        <v>387</v>
      </c>
      <c r="M2795" s="3">
        <v>0.884449</v>
      </c>
      <c r="N2795">
        <v>32</v>
      </c>
      <c r="O2795">
        <v>0.00887290060928521</v>
      </c>
      <c r="P2795">
        <v>2.916838003692</v>
      </c>
      <c r="Q2795" t="s">
        <v>157</v>
      </c>
      <c r="R2795" t="s">
        <v>136</v>
      </c>
      <c r="S2795" t="s">
        <v>136</v>
      </c>
      <c r="T2795" t="s">
        <v>1479</v>
      </c>
      <c r="U2795" t="s">
        <v>12076</v>
      </c>
      <c r="V2795" t="s">
        <v>1179</v>
      </c>
      <c r="W2795" t="s">
        <v>136</v>
      </c>
      <c r="X2795" t="s">
        <v>136</v>
      </c>
      <c r="Y2795" t="s">
        <v>11099</v>
      </c>
      <c r="Z2795" t="s">
        <v>136</v>
      </c>
      <c r="AA2795" t="s">
        <v>164</v>
      </c>
      <c r="AB2795" t="s">
        <v>165</v>
      </c>
      <c r="AC2795" t="s">
        <v>12077</v>
      </c>
      <c r="AD2795" t="s">
        <v>281</v>
      </c>
    </row>
    <row r="2796" spans="1:30">
      <c r="A2796" t="s">
        <v>12078</v>
      </c>
      <c r="B2796" t="s">
        <v>136</v>
      </c>
      <c r="C2796" s="3">
        <v>0</v>
      </c>
      <c r="D2796" s="3">
        <v>0</v>
      </c>
      <c r="E2796" s="3">
        <v>0</v>
      </c>
      <c r="F2796" s="3">
        <v>0</v>
      </c>
      <c r="G2796" s="3">
        <v>0</v>
      </c>
      <c r="H2796" s="3">
        <v>0</v>
      </c>
      <c r="I2796" s="3">
        <v>85.043022</v>
      </c>
      <c r="J2796" s="3">
        <v>1021</v>
      </c>
      <c r="K2796" s="3">
        <v>73.4448549999999</v>
      </c>
      <c r="L2796" s="3">
        <v>942</v>
      </c>
      <c r="M2796" s="3">
        <v>91.818429</v>
      </c>
      <c r="N2796">
        <v>1062</v>
      </c>
      <c r="O2796" s="16">
        <v>4.45706614572658e-22</v>
      </c>
      <c r="P2796">
        <v>9.69688479706806</v>
      </c>
      <c r="Q2796" t="s">
        <v>157</v>
      </c>
      <c r="R2796" t="s">
        <v>136</v>
      </c>
      <c r="S2796" t="s">
        <v>136</v>
      </c>
      <c r="T2796" t="s">
        <v>136</v>
      </c>
      <c r="U2796" t="s">
        <v>136</v>
      </c>
      <c r="V2796" t="s">
        <v>136</v>
      </c>
      <c r="W2796" t="s">
        <v>136</v>
      </c>
      <c r="X2796" t="s">
        <v>136</v>
      </c>
      <c r="Y2796" t="s">
        <v>136</v>
      </c>
      <c r="Z2796" t="s">
        <v>136</v>
      </c>
      <c r="AA2796" t="s">
        <v>136</v>
      </c>
      <c r="AB2796" t="s">
        <v>136</v>
      </c>
      <c r="AC2796" t="s">
        <v>12079</v>
      </c>
      <c r="AD2796" t="s">
        <v>136</v>
      </c>
    </row>
    <row r="2797" spans="1:30">
      <c r="A2797" t="s">
        <v>12080</v>
      </c>
      <c r="B2797" t="s">
        <v>12080</v>
      </c>
      <c r="C2797" s="3">
        <v>1.952444</v>
      </c>
      <c r="D2797" s="3">
        <v>117</v>
      </c>
      <c r="E2797" s="3">
        <v>0.199513</v>
      </c>
      <c r="F2797" s="3">
        <v>11</v>
      </c>
      <c r="G2797" s="3">
        <v>2.28188</v>
      </c>
      <c r="H2797" s="3">
        <v>147</v>
      </c>
      <c r="I2797" s="3">
        <v>15.488874</v>
      </c>
      <c r="J2797" s="3">
        <v>1004</v>
      </c>
      <c r="K2797" s="3">
        <v>6.188819</v>
      </c>
      <c r="L2797" s="3">
        <v>429</v>
      </c>
      <c r="M2797" s="3">
        <v>7.118468</v>
      </c>
      <c r="N2797">
        <v>445</v>
      </c>
      <c r="O2797">
        <v>0.00718959183495921</v>
      </c>
      <c r="P2797">
        <v>2.06901032172092</v>
      </c>
      <c r="Q2797" t="s">
        <v>157</v>
      </c>
      <c r="R2797" t="s">
        <v>136</v>
      </c>
      <c r="S2797" t="s">
        <v>136</v>
      </c>
      <c r="T2797" t="s">
        <v>4320</v>
      </c>
      <c r="U2797" t="s">
        <v>12081</v>
      </c>
      <c r="V2797" t="s">
        <v>136</v>
      </c>
      <c r="W2797" t="s">
        <v>136</v>
      </c>
      <c r="X2797" t="s">
        <v>136</v>
      </c>
      <c r="Y2797" t="s">
        <v>4322</v>
      </c>
      <c r="Z2797" t="s">
        <v>12082</v>
      </c>
      <c r="AA2797" t="s">
        <v>164</v>
      </c>
      <c r="AB2797" t="s">
        <v>165</v>
      </c>
      <c r="AC2797" t="s">
        <v>4324</v>
      </c>
      <c r="AD2797" t="s">
        <v>4325</v>
      </c>
    </row>
    <row r="2798" spans="1:30">
      <c r="A2798" t="s">
        <v>12083</v>
      </c>
      <c r="B2798" t="s">
        <v>12083</v>
      </c>
      <c r="C2798" s="3">
        <v>24.39138</v>
      </c>
      <c r="D2798" s="3">
        <v>1043</v>
      </c>
      <c r="E2798" s="3">
        <v>22.9321</v>
      </c>
      <c r="F2798" s="3">
        <v>868</v>
      </c>
      <c r="G2798" s="3">
        <v>14.427035</v>
      </c>
      <c r="H2798" s="3">
        <v>661</v>
      </c>
      <c r="I2798" s="3">
        <v>3.333774</v>
      </c>
      <c r="J2798" s="3">
        <v>155</v>
      </c>
      <c r="K2798" s="3">
        <v>1.309361</v>
      </c>
      <c r="L2798" s="3">
        <v>65</v>
      </c>
      <c r="M2798" s="3">
        <v>3.77934</v>
      </c>
      <c r="N2798">
        <v>169</v>
      </c>
      <c r="O2798" s="16">
        <v>1.57083972455695e-8</v>
      </c>
      <c r="P2798">
        <v>-3.46673686799065</v>
      </c>
      <c r="Q2798" t="s">
        <v>131</v>
      </c>
      <c r="R2798" t="s">
        <v>136</v>
      </c>
      <c r="S2798" t="s">
        <v>136</v>
      </c>
      <c r="T2798" t="s">
        <v>349</v>
      </c>
      <c r="U2798" t="s">
        <v>12084</v>
      </c>
      <c r="V2798" t="s">
        <v>136</v>
      </c>
      <c r="W2798" t="s">
        <v>136</v>
      </c>
      <c r="X2798" t="s">
        <v>136</v>
      </c>
      <c r="Y2798" t="s">
        <v>352</v>
      </c>
      <c r="Z2798" t="s">
        <v>12085</v>
      </c>
      <c r="AA2798" t="s">
        <v>164</v>
      </c>
      <c r="AB2798" t="s">
        <v>165</v>
      </c>
      <c r="AC2798" t="s">
        <v>313</v>
      </c>
      <c r="AD2798" t="s">
        <v>184</v>
      </c>
    </row>
    <row r="2799" spans="1:30">
      <c r="A2799" t="s">
        <v>12086</v>
      </c>
      <c r="B2799" t="s">
        <v>12086</v>
      </c>
      <c r="C2799" s="3">
        <v>2.737643</v>
      </c>
      <c r="D2799" s="3">
        <v>277</v>
      </c>
      <c r="E2799" s="3">
        <v>2.789178</v>
      </c>
      <c r="F2799" s="3">
        <v>250</v>
      </c>
      <c r="G2799" s="3">
        <v>2.66039</v>
      </c>
      <c r="H2799" s="3">
        <v>289</v>
      </c>
      <c r="I2799" s="3">
        <v>1.006865</v>
      </c>
      <c r="J2799" s="3">
        <v>111</v>
      </c>
      <c r="K2799" s="3">
        <v>0.974637</v>
      </c>
      <c r="L2799" s="3">
        <v>115</v>
      </c>
      <c r="M2799" s="3">
        <v>0.65455</v>
      </c>
      <c r="N2799">
        <v>70</v>
      </c>
      <c r="O2799" s="16">
        <v>2.56660910126797e-6</v>
      </c>
      <c r="P2799">
        <v>-2.2960635442117</v>
      </c>
      <c r="Q2799" t="s">
        <v>131</v>
      </c>
      <c r="R2799" t="s">
        <v>325</v>
      </c>
      <c r="S2799" t="s">
        <v>326</v>
      </c>
      <c r="T2799" t="s">
        <v>349</v>
      </c>
      <c r="U2799" t="s">
        <v>12087</v>
      </c>
      <c r="V2799" t="s">
        <v>763</v>
      </c>
      <c r="W2799" t="s">
        <v>136</v>
      </c>
      <c r="X2799" t="s">
        <v>136</v>
      </c>
      <c r="Y2799" t="s">
        <v>181</v>
      </c>
      <c r="Z2799" t="s">
        <v>353</v>
      </c>
      <c r="AA2799" t="s">
        <v>164</v>
      </c>
      <c r="AB2799" t="s">
        <v>165</v>
      </c>
      <c r="AC2799" t="s">
        <v>12088</v>
      </c>
      <c r="AD2799" t="s">
        <v>184</v>
      </c>
    </row>
    <row r="2800" spans="1:30">
      <c r="A2800" t="s">
        <v>12089</v>
      </c>
      <c r="B2800" t="s">
        <v>12089</v>
      </c>
      <c r="C2800" s="3">
        <v>0</v>
      </c>
      <c r="D2800" s="3">
        <v>0</v>
      </c>
      <c r="E2800" s="3">
        <v>0</v>
      </c>
      <c r="F2800" s="3">
        <v>0</v>
      </c>
      <c r="G2800" s="3">
        <v>0</v>
      </c>
      <c r="H2800" s="3">
        <v>0</v>
      </c>
      <c r="I2800" s="3">
        <v>1.232262</v>
      </c>
      <c r="J2800" s="3">
        <v>123</v>
      </c>
      <c r="K2800" s="3">
        <v>0.644644</v>
      </c>
      <c r="L2800" s="3">
        <v>69</v>
      </c>
      <c r="M2800" s="3">
        <v>0.316517</v>
      </c>
      <c r="N2800">
        <v>31</v>
      </c>
      <c r="O2800" s="16">
        <v>1.62338237726024e-6</v>
      </c>
      <c r="P2800">
        <v>6.11208413398852</v>
      </c>
      <c r="Q2800" t="s">
        <v>157</v>
      </c>
      <c r="R2800" t="s">
        <v>1427</v>
      </c>
      <c r="S2800" t="s">
        <v>538</v>
      </c>
      <c r="T2800" t="s">
        <v>12090</v>
      </c>
      <c r="U2800" t="s">
        <v>12091</v>
      </c>
      <c r="V2800" t="s">
        <v>4305</v>
      </c>
      <c r="W2800" t="s">
        <v>1427</v>
      </c>
      <c r="X2800" t="s">
        <v>538</v>
      </c>
      <c r="Y2800" t="s">
        <v>3906</v>
      </c>
      <c r="Z2800" t="s">
        <v>12092</v>
      </c>
      <c r="AA2800" t="s">
        <v>43</v>
      </c>
      <c r="AB2800" t="s">
        <v>538</v>
      </c>
      <c r="AC2800" t="s">
        <v>12093</v>
      </c>
      <c r="AD2800" t="s">
        <v>3909</v>
      </c>
    </row>
    <row r="2801" spans="1:30">
      <c r="A2801" t="s">
        <v>12094</v>
      </c>
      <c r="B2801" t="s">
        <v>12094</v>
      </c>
      <c r="C2801" s="3">
        <v>0.894452</v>
      </c>
      <c r="D2801" s="3">
        <v>16</v>
      </c>
      <c r="E2801" s="3">
        <v>0.800499</v>
      </c>
      <c r="F2801" s="3">
        <v>13</v>
      </c>
      <c r="G2801" s="3">
        <v>0.158699</v>
      </c>
      <c r="H2801" s="3">
        <v>3</v>
      </c>
      <c r="I2801" s="3">
        <v>8.411243</v>
      </c>
      <c r="J2801" s="3">
        <v>161</v>
      </c>
      <c r="K2801" s="3">
        <v>5.883925</v>
      </c>
      <c r="L2801" s="3">
        <v>120</v>
      </c>
      <c r="M2801" s="3">
        <v>5.028986</v>
      </c>
      <c r="N2801">
        <v>93</v>
      </c>
      <c r="O2801">
        <v>0.00425217045488817</v>
      </c>
      <c r="P2801">
        <v>2.39315685011203</v>
      </c>
      <c r="Q2801" t="s">
        <v>157</v>
      </c>
      <c r="R2801" t="s">
        <v>136</v>
      </c>
      <c r="S2801" t="s">
        <v>136</v>
      </c>
      <c r="U2801" t="s">
        <v>12095</v>
      </c>
      <c r="V2801" t="s">
        <v>136</v>
      </c>
      <c r="W2801" t="s">
        <v>594</v>
      </c>
      <c r="X2801" t="s">
        <v>165</v>
      </c>
      <c r="Y2801" t="s">
        <v>523</v>
      </c>
      <c r="Z2801" t="s">
        <v>1932</v>
      </c>
      <c r="AA2801" t="s">
        <v>164</v>
      </c>
      <c r="AB2801" t="s">
        <v>165</v>
      </c>
      <c r="AC2801" t="s">
        <v>12096</v>
      </c>
      <c r="AD2801" t="s">
        <v>136</v>
      </c>
    </row>
    <row r="2802" spans="1:30">
      <c r="A2802" t="s">
        <v>12097</v>
      </c>
      <c r="B2802" t="s">
        <v>12097</v>
      </c>
      <c r="C2802" s="3">
        <v>2.813068</v>
      </c>
      <c r="D2802" s="3">
        <v>115</v>
      </c>
      <c r="E2802" s="3">
        <v>3.116231</v>
      </c>
      <c r="F2802" s="3">
        <v>113</v>
      </c>
      <c r="G2802" s="3">
        <v>0.823897</v>
      </c>
      <c r="H2802" s="3">
        <v>37</v>
      </c>
      <c r="I2802" s="3">
        <v>0</v>
      </c>
      <c r="J2802" s="3">
        <v>0</v>
      </c>
      <c r="K2802" s="3">
        <v>0.038634</v>
      </c>
      <c r="L2802" s="3">
        <v>2</v>
      </c>
      <c r="M2802" s="3">
        <v>0</v>
      </c>
      <c r="N2802">
        <v>0</v>
      </c>
      <c r="O2802" s="16">
        <v>4.58115944162728e-10</v>
      </c>
      <c r="P2802">
        <v>-6.62933233580621</v>
      </c>
      <c r="Q2802" t="s">
        <v>131</v>
      </c>
      <c r="R2802" t="s">
        <v>254</v>
      </c>
      <c r="S2802" t="s">
        <v>255</v>
      </c>
      <c r="T2802" t="s">
        <v>563</v>
      </c>
      <c r="U2802" t="s">
        <v>12098</v>
      </c>
      <c r="V2802" t="s">
        <v>3749</v>
      </c>
      <c r="W2802" t="s">
        <v>136</v>
      </c>
      <c r="X2802" t="s">
        <v>136</v>
      </c>
      <c r="Y2802" t="s">
        <v>565</v>
      </c>
      <c r="Z2802" t="s">
        <v>12099</v>
      </c>
      <c r="AA2802" t="s">
        <v>164</v>
      </c>
      <c r="AB2802" t="s">
        <v>165</v>
      </c>
      <c r="AC2802" t="s">
        <v>12100</v>
      </c>
      <c r="AD2802" t="s">
        <v>144</v>
      </c>
    </row>
    <row r="2803" spans="1:30">
      <c r="A2803" t="s">
        <v>12101</v>
      </c>
      <c r="B2803" t="s">
        <v>12101</v>
      </c>
      <c r="C2803" s="3">
        <v>1.160091</v>
      </c>
      <c r="D2803" s="3">
        <v>69</v>
      </c>
      <c r="E2803" s="3">
        <v>0.996195</v>
      </c>
      <c r="F2803" s="3">
        <v>52</v>
      </c>
      <c r="G2803" s="3">
        <v>0.699846</v>
      </c>
      <c r="H2803" s="3">
        <v>45</v>
      </c>
      <c r="I2803" s="3">
        <v>14.664217</v>
      </c>
      <c r="J2803" s="3">
        <v>933</v>
      </c>
      <c r="K2803" s="3">
        <v>3.738707</v>
      </c>
      <c r="L2803" s="3">
        <v>254</v>
      </c>
      <c r="M2803" s="3">
        <v>9.922316</v>
      </c>
      <c r="N2803">
        <v>608</v>
      </c>
      <c r="O2803">
        <v>0.000271684480551275</v>
      </c>
      <c r="P2803">
        <v>2.42891899524502</v>
      </c>
      <c r="Q2803" t="s">
        <v>157</v>
      </c>
      <c r="R2803" t="s">
        <v>241</v>
      </c>
      <c r="S2803" t="s">
        <v>242</v>
      </c>
      <c r="T2803" t="s">
        <v>2051</v>
      </c>
      <c r="U2803" t="s">
        <v>12102</v>
      </c>
      <c r="V2803" t="s">
        <v>1260</v>
      </c>
      <c r="W2803" t="s">
        <v>2054</v>
      </c>
      <c r="X2803" t="s">
        <v>2055</v>
      </c>
      <c r="Y2803" t="s">
        <v>2056</v>
      </c>
      <c r="Z2803" t="s">
        <v>12103</v>
      </c>
      <c r="AA2803" t="s">
        <v>164</v>
      </c>
      <c r="AB2803" t="s">
        <v>165</v>
      </c>
      <c r="AC2803" t="s">
        <v>313</v>
      </c>
      <c r="AD2803" t="s">
        <v>144</v>
      </c>
    </row>
    <row r="2804" spans="1:30">
      <c r="A2804" t="s">
        <v>12104</v>
      </c>
      <c r="B2804" t="s">
        <v>12104</v>
      </c>
      <c r="C2804" s="3">
        <v>4.895025</v>
      </c>
      <c r="D2804" s="3">
        <v>206</v>
      </c>
      <c r="E2804" s="3">
        <v>5.96267</v>
      </c>
      <c r="F2804" s="3">
        <v>222</v>
      </c>
      <c r="G2804" s="3">
        <v>5.719028</v>
      </c>
      <c r="H2804" s="3">
        <v>258</v>
      </c>
      <c r="I2804" s="3">
        <v>0.925591</v>
      </c>
      <c r="J2804" s="3">
        <v>43</v>
      </c>
      <c r="K2804" s="3">
        <v>1.140351</v>
      </c>
      <c r="L2804" s="3">
        <v>56</v>
      </c>
      <c r="M2804" s="3">
        <v>0.822738</v>
      </c>
      <c r="N2804">
        <v>37</v>
      </c>
      <c r="O2804" s="16">
        <v>2.33536438128743e-9</v>
      </c>
      <c r="P2804">
        <v>-3.13802092082123</v>
      </c>
      <c r="Q2804" t="s">
        <v>131</v>
      </c>
      <c r="R2804" t="s">
        <v>136</v>
      </c>
      <c r="S2804" t="s">
        <v>136</v>
      </c>
      <c r="T2804" t="s">
        <v>1258</v>
      </c>
      <c r="U2804" t="s">
        <v>12105</v>
      </c>
      <c r="V2804" t="s">
        <v>1260</v>
      </c>
      <c r="W2804" t="s">
        <v>136</v>
      </c>
      <c r="X2804" t="s">
        <v>136</v>
      </c>
      <c r="Y2804" t="s">
        <v>1261</v>
      </c>
      <c r="Z2804" t="s">
        <v>12106</v>
      </c>
      <c r="AA2804" t="s">
        <v>164</v>
      </c>
      <c r="AB2804" t="s">
        <v>165</v>
      </c>
      <c r="AC2804" t="s">
        <v>12107</v>
      </c>
      <c r="AD2804" t="s">
        <v>1264</v>
      </c>
    </row>
    <row r="2805" spans="1:30">
      <c r="A2805" t="s">
        <v>12108</v>
      </c>
      <c r="B2805" t="s">
        <v>12108</v>
      </c>
      <c r="C2805" s="3">
        <v>149.856552</v>
      </c>
      <c r="D2805" s="3">
        <v>1911</v>
      </c>
      <c r="E2805" s="3">
        <v>208.317902</v>
      </c>
      <c r="F2805" s="3">
        <v>2353</v>
      </c>
      <c r="G2805" s="3">
        <v>87.637589</v>
      </c>
      <c r="H2805" s="3">
        <v>1199</v>
      </c>
      <c r="I2805" s="3">
        <v>56.533215</v>
      </c>
      <c r="J2805" s="3">
        <v>782</v>
      </c>
      <c r="K2805" s="3">
        <v>15.978686</v>
      </c>
      <c r="L2805" s="3">
        <v>236</v>
      </c>
      <c r="M2805" s="3">
        <v>45.360928</v>
      </c>
      <c r="N2805">
        <v>604</v>
      </c>
      <c r="O2805">
        <v>0.000310789204427655</v>
      </c>
      <c r="P2805">
        <v>-2.61180247027149</v>
      </c>
      <c r="Q2805" t="s">
        <v>131</v>
      </c>
      <c r="R2805" t="s">
        <v>136</v>
      </c>
      <c r="S2805" t="s">
        <v>136</v>
      </c>
      <c r="T2805" t="s">
        <v>136</v>
      </c>
      <c r="U2805" t="s">
        <v>136</v>
      </c>
      <c r="V2805" t="s">
        <v>136</v>
      </c>
      <c r="W2805" t="s">
        <v>136</v>
      </c>
      <c r="X2805" t="s">
        <v>136</v>
      </c>
      <c r="Y2805" t="s">
        <v>136</v>
      </c>
      <c r="Z2805" t="s">
        <v>136</v>
      </c>
      <c r="AA2805" t="s">
        <v>164</v>
      </c>
      <c r="AB2805" t="s">
        <v>165</v>
      </c>
      <c r="AC2805" t="s">
        <v>12109</v>
      </c>
      <c r="AD2805" t="s">
        <v>136</v>
      </c>
    </row>
    <row r="2806" spans="1:30">
      <c r="A2806" t="s">
        <v>12110</v>
      </c>
      <c r="B2806" t="s">
        <v>12110</v>
      </c>
      <c r="C2806" s="3">
        <v>2.514918</v>
      </c>
      <c r="D2806" s="3">
        <v>136</v>
      </c>
      <c r="E2806" s="3">
        <v>0.282212</v>
      </c>
      <c r="F2806" s="3">
        <v>14</v>
      </c>
      <c r="G2806" s="3">
        <v>1.859725</v>
      </c>
      <c r="H2806" s="3">
        <v>108</v>
      </c>
      <c r="I2806" s="3">
        <v>15.961704</v>
      </c>
      <c r="J2806" s="3">
        <v>931</v>
      </c>
      <c r="K2806" s="3">
        <v>16.275991</v>
      </c>
      <c r="L2806" s="3">
        <v>1014</v>
      </c>
      <c r="M2806" s="3">
        <v>6.777484</v>
      </c>
      <c r="N2806">
        <v>381</v>
      </c>
      <c r="O2806">
        <v>0.000442047633530635</v>
      </c>
      <c r="P2806">
        <v>2.44566004989669</v>
      </c>
      <c r="Q2806" t="s">
        <v>157</v>
      </c>
      <c r="R2806" t="s">
        <v>136</v>
      </c>
      <c r="S2806" t="s">
        <v>136</v>
      </c>
      <c r="T2806" t="s">
        <v>12111</v>
      </c>
      <c r="U2806" t="s">
        <v>136</v>
      </c>
      <c r="V2806" t="s">
        <v>136</v>
      </c>
      <c r="W2806" t="s">
        <v>218</v>
      </c>
      <c r="X2806" t="s">
        <v>219</v>
      </c>
      <c r="Y2806" t="s">
        <v>4048</v>
      </c>
      <c r="Z2806" t="s">
        <v>136</v>
      </c>
      <c r="AA2806" t="s">
        <v>85</v>
      </c>
      <c r="AB2806" t="s">
        <v>342</v>
      </c>
      <c r="AC2806" t="s">
        <v>12112</v>
      </c>
      <c r="AD2806" t="s">
        <v>745</v>
      </c>
    </row>
    <row r="2807" spans="1:30">
      <c r="A2807" t="s">
        <v>12113</v>
      </c>
      <c r="B2807" t="s">
        <v>12113</v>
      </c>
      <c r="C2807" s="3">
        <v>0.272744</v>
      </c>
      <c r="D2807" s="3">
        <v>19</v>
      </c>
      <c r="E2807" s="3">
        <v>0.197926</v>
      </c>
      <c r="F2807" s="3">
        <v>13</v>
      </c>
      <c r="G2807" s="3">
        <v>0.073928</v>
      </c>
      <c r="H2807" s="3">
        <v>6</v>
      </c>
      <c r="I2807" s="3">
        <v>3.663335</v>
      </c>
      <c r="J2807" s="3">
        <v>275</v>
      </c>
      <c r="K2807" s="3">
        <v>3.217591</v>
      </c>
      <c r="L2807" s="3">
        <v>258</v>
      </c>
      <c r="M2807" s="3">
        <v>0.755129</v>
      </c>
      <c r="N2807">
        <v>55</v>
      </c>
      <c r="O2807">
        <v>0.00111998360638598</v>
      </c>
      <c r="P2807">
        <v>2.77189175761705</v>
      </c>
      <c r="Q2807" t="s">
        <v>157</v>
      </c>
      <c r="R2807" t="s">
        <v>136</v>
      </c>
      <c r="S2807" t="s">
        <v>136</v>
      </c>
      <c r="T2807" t="s">
        <v>136</v>
      </c>
      <c r="U2807" t="s">
        <v>12114</v>
      </c>
      <c r="V2807" t="s">
        <v>136</v>
      </c>
      <c r="W2807" t="s">
        <v>136</v>
      </c>
      <c r="X2807" t="s">
        <v>136</v>
      </c>
      <c r="Y2807" t="s">
        <v>136</v>
      </c>
      <c r="Z2807" t="s">
        <v>136</v>
      </c>
      <c r="AA2807" t="s">
        <v>164</v>
      </c>
      <c r="AB2807" t="s">
        <v>165</v>
      </c>
      <c r="AC2807" t="s">
        <v>3994</v>
      </c>
      <c r="AD2807" t="s">
        <v>136</v>
      </c>
    </row>
    <row r="2808" spans="1:30">
      <c r="A2808" t="s">
        <v>12115</v>
      </c>
      <c r="B2808" t="s">
        <v>12115</v>
      </c>
      <c r="C2808" s="3">
        <v>3.22528</v>
      </c>
      <c r="D2808" s="3">
        <v>148</v>
      </c>
      <c r="E2808" s="3">
        <v>0.649167</v>
      </c>
      <c r="F2808" s="3">
        <v>27</v>
      </c>
      <c r="G2808" s="3">
        <v>1.938244</v>
      </c>
      <c r="H2808" s="3">
        <v>96</v>
      </c>
      <c r="I2808" s="3">
        <v>20.551241</v>
      </c>
      <c r="J2808" s="3">
        <v>1020</v>
      </c>
      <c r="K2808" s="3">
        <v>16.695847</v>
      </c>
      <c r="L2808" s="3">
        <v>885</v>
      </c>
      <c r="M2808" s="3">
        <v>9.105316</v>
      </c>
      <c r="N2808">
        <v>436</v>
      </c>
      <c r="O2808" s="16">
        <v>2.46918838663209e-5</v>
      </c>
      <c r="P2808">
        <v>2.37306755247244</v>
      </c>
      <c r="Q2808" t="s">
        <v>157</v>
      </c>
      <c r="R2808" t="s">
        <v>137</v>
      </c>
      <c r="S2808" t="s">
        <v>138</v>
      </c>
      <c r="T2808" t="s">
        <v>12116</v>
      </c>
      <c r="U2808" t="s">
        <v>12117</v>
      </c>
      <c r="V2808" t="s">
        <v>12118</v>
      </c>
      <c r="W2808" t="s">
        <v>137</v>
      </c>
      <c r="X2808" t="s">
        <v>138</v>
      </c>
      <c r="Y2808" t="s">
        <v>12119</v>
      </c>
      <c r="Z2808" t="s">
        <v>12120</v>
      </c>
      <c r="AA2808" t="s">
        <v>153</v>
      </c>
      <c r="AB2808" t="s">
        <v>138</v>
      </c>
      <c r="AC2808" t="s">
        <v>12121</v>
      </c>
      <c r="AD2808" t="s">
        <v>12122</v>
      </c>
    </row>
    <row r="2809" spans="1:30">
      <c r="A2809" t="s">
        <v>12123</v>
      </c>
      <c r="B2809" t="s">
        <v>12123</v>
      </c>
      <c r="C2809" s="3">
        <v>38.215714</v>
      </c>
      <c r="D2809" s="3">
        <v>2534</v>
      </c>
      <c r="E2809" s="3">
        <v>31.288162</v>
      </c>
      <c r="F2809" s="3">
        <v>1838</v>
      </c>
      <c r="G2809" s="3">
        <v>19.268356</v>
      </c>
      <c r="H2809" s="3">
        <v>1370</v>
      </c>
      <c r="I2809" s="3">
        <v>8.549654</v>
      </c>
      <c r="J2809" s="3">
        <v>615</v>
      </c>
      <c r="K2809" s="3">
        <v>8.602544</v>
      </c>
      <c r="L2809" s="3">
        <v>661</v>
      </c>
      <c r="M2809" s="3">
        <v>10.659316</v>
      </c>
      <c r="N2809">
        <v>738</v>
      </c>
      <c r="O2809" s="16">
        <v>6.59234953010679e-6</v>
      </c>
      <c r="P2809">
        <v>-2.32647042570477</v>
      </c>
      <c r="Q2809" t="s">
        <v>131</v>
      </c>
      <c r="R2809" t="s">
        <v>136</v>
      </c>
      <c r="S2809" t="s">
        <v>136</v>
      </c>
      <c r="T2809" t="s">
        <v>12124</v>
      </c>
      <c r="U2809" t="s">
        <v>12125</v>
      </c>
      <c r="V2809" t="s">
        <v>976</v>
      </c>
      <c r="W2809" t="s">
        <v>594</v>
      </c>
      <c r="X2809" t="s">
        <v>165</v>
      </c>
      <c r="Y2809" t="s">
        <v>5249</v>
      </c>
      <c r="Z2809" t="s">
        <v>12126</v>
      </c>
      <c r="AA2809" t="s">
        <v>164</v>
      </c>
      <c r="AB2809" t="s">
        <v>165</v>
      </c>
      <c r="AC2809" t="s">
        <v>12127</v>
      </c>
      <c r="AD2809" t="s">
        <v>12128</v>
      </c>
    </row>
    <row r="2810" spans="1:30">
      <c r="A2810" t="s">
        <v>12129</v>
      </c>
      <c r="B2810" t="s">
        <v>12129</v>
      </c>
      <c r="C2810" s="3">
        <v>24.133541</v>
      </c>
      <c r="D2810" s="3">
        <v>3587</v>
      </c>
      <c r="E2810" s="3">
        <v>54.847923</v>
      </c>
      <c r="F2810" s="3">
        <v>7220</v>
      </c>
      <c r="G2810" s="3">
        <v>20.753948</v>
      </c>
      <c r="H2810" s="3">
        <v>3307</v>
      </c>
      <c r="I2810" s="3">
        <v>13.817413</v>
      </c>
      <c r="J2810" s="3">
        <v>2227</v>
      </c>
      <c r="K2810" s="3">
        <v>14.798901</v>
      </c>
      <c r="L2810" s="3">
        <v>2547</v>
      </c>
      <c r="M2810" s="3">
        <v>9.575987</v>
      </c>
      <c r="N2810">
        <v>1486</v>
      </c>
      <c r="O2810">
        <v>0.00245485568559801</v>
      </c>
      <c r="P2810">
        <v>-2.17071184353137</v>
      </c>
      <c r="Q2810" t="s">
        <v>131</v>
      </c>
      <c r="R2810" t="s">
        <v>366</v>
      </c>
      <c r="S2810" t="s">
        <v>367</v>
      </c>
      <c r="T2810" t="s">
        <v>3120</v>
      </c>
      <c r="U2810" t="s">
        <v>12130</v>
      </c>
      <c r="V2810" t="s">
        <v>370</v>
      </c>
      <c r="W2810" t="s">
        <v>371</v>
      </c>
      <c r="X2810" t="s">
        <v>293</v>
      </c>
      <c r="Y2810" t="s">
        <v>2816</v>
      </c>
      <c r="Z2810" t="s">
        <v>10180</v>
      </c>
      <c r="AA2810" t="s">
        <v>374</v>
      </c>
      <c r="AB2810" t="s">
        <v>367</v>
      </c>
      <c r="AC2810" t="s">
        <v>12131</v>
      </c>
      <c r="AD2810" t="s">
        <v>376</v>
      </c>
    </row>
    <row r="2811" spans="1:30">
      <c r="A2811" t="s">
        <v>12132</v>
      </c>
      <c r="B2811" t="s">
        <v>12132</v>
      </c>
      <c r="C2811" s="3">
        <v>5.707708</v>
      </c>
      <c r="D2811" s="3">
        <v>180</v>
      </c>
      <c r="E2811" s="3">
        <v>14.697166</v>
      </c>
      <c r="F2811" s="3">
        <v>410</v>
      </c>
      <c r="G2811" s="3">
        <v>7.734603</v>
      </c>
      <c r="H2811" s="3">
        <v>261</v>
      </c>
      <c r="I2811" s="3">
        <v>1.15125</v>
      </c>
      <c r="J2811" s="3">
        <v>40</v>
      </c>
      <c r="K2811" s="3">
        <v>2.488383</v>
      </c>
      <c r="L2811" s="3">
        <v>91</v>
      </c>
      <c r="M2811" s="3">
        <v>4.967558</v>
      </c>
      <c r="N2811">
        <v>164</v>
      </c>
      <c r="O2811">
        <v>0.0053538587412578</v>
      </c>
      <c r="P2811">
        <v>-2.35395028579274</v>
      </c>
      <c r="Q2811" t="s">
        <v>131</v>
      </c>
      <c r="R2811" t="s">
        <v>412</v>
      </c>
      <c r="S2811" t="s">
        <v>413</v>
      </c>
      <c r="T2811" t="s">
        <v>12133</v>
      </c>
      <c r="U2811" t="s">
        <v>12134</v>
      </c>
      <c r="V2811" t="s">
        <v>136</v>
      </c>
      <c r="W2811" t="s">
        <v>412</v>
      </c>
      <c r="X2811" t="s">
        <v>413</v>
      </c>
      <c r="Y2811" t="s">
        <v>12135</v>
      </c>
      <c r="Z2811" t="s">
        <v>12136</v>
      </c>
      <c r="AA2811" t="s">
        <v>419</v>
      </c>
      <c r="AB2811" t="s">
        <v>413</v>
      </c>
      <c r="AC2811" t="s">
        <v>12137</v>
      </c>
      <c r="AD2811" t="s">
        <v>12138</v>
      </c>
    </row>
    <row r="2812" spans="1:30">
      <c r="A2812" t="s">
        <v>12139</v>
      </c>
      <c r="B2812" t="s">
        <v>12139</v>
      </c>
      <c r="C2812" s="3">
        <v>0.339503</v>
      </c>
      <c r="D2812" s="3">
        <v>26</v>
      </c>
      <c r="E2812" s="3">
        <v>0.180504</v>
      </c>
      <c r="F2812" s="3">
        <v>13</v>
      </c>
      <c r="G2812" s="3">
        <v>0.620813</v>
      </c>
      <c r="H2812" s="3">
        <v>51</v>
      </c>
      <c r="I2812" s="3">
        <v>2.735541</v>
      </c>
      <c r="J2812" s="3">
        <v>225</v>
      </c>
      <c r="K2812" s="3">
        <v>8.453307</v>
      </c>
      <c r="L2812" s="3">
        <v>742</v>
      </c>
      <c r="M2812" s="3">
        <v>0.735015</v>
      </c>
      <c r="N2812">
        <v>59</v>
      </c>
      <c r="O2812">
        <v>0.00547520760791699</v>
      </c>
      <c r="P2812">
        <v>2.5299907170643</v>
      </c>
      <c r="Q2812" t="s">
        <v>157</v>
      </c>
      <c r="R2812" t="s">
        <v>136</v>
      </c>
      <c r="S2812" t="s">
        <v>136</v>
      </c>
      <c r="T2812" t="s">
        <v>136</v>
      </c>
      <c r="U2812" t="s">
        <v>12140</v>
      </c>
      <c r="V2812" t="s">
        <v>763</v>
      </c>
      <c r="W2812" t="s">
        <v>136</v>
      </c>
      <c r="X2812" t="s">
        <v>136</v>
      </c>
      <c r="Y2812" t="s">
        <v>12141</v>
      </c>
      <c r="Z2812" t="s">
        <v>136</v>
      </c>
      <c r="AA2812" t="s">
        <v>164</v>
      </c>
      <c r="AB2812" t="s">
        <v>165</v>
      </c>
      <c r="AC2812" t="s">
        <v>12142</v>
      </c>
      <c r="AD2812" t="s">
        <v>136</v>
      </c>
    </row>
    <row r="2813" spans="1:30">
      <c r="A2813" t="s">
        <v>12143</v>
      </c>
      <c r="B2813" t="s">
        <v>12143</v>
      </c>
      <c r="C2813" s="3">
        <v>35.935963</v>
      </c>
      <c r="D2813" s="3">
        <v>1952</v>
      </c>
      <c r="E2813" s="3">
        <v>33.013855</v>
      </c>
      <c r="F2813" s="3">
        <v>1589</v>
      </c>
      <c r="G2813" s="3">
        <v>24.274857</v>
      </c>
      <c r="H2813" s="3">
        <v>1414</v>
      </c>
      <c r="I2813" s="3">
        <v>12.689198</v>
      </c>
      <c r="J2813" s="3">
        <v>748</v>
      </c>
      <c r="K2813" s="3">
        <v>7.196167</v>
      </c>
      <c r="L2813" s="3">
        <v>453</v>
      </c>
      <c r="M2813" s="3">
        <v>16.333384</v>
      </c>
      <c r="N2813">
        <v>927</v>
      </c>
      <c r="O2813">
        <v>0.0003013245061702</v>
      </c>
      <c r="P2813">
        <v>-2.02556855668282</v>
      </c>
      <c r="Q2813" t="s">
        <v>131</v>
      </c>
      <c r="R2813" t="s">
        <v>136</v>
      </c>
      <c r="S2813" t="s">
        <v>136</v>
      </c>
      <c r="T2813" t="s">
        <v>12144</v>
      </c>
      <c r="U2813" t="s">
        <v>12145</v>
      </c>
      <c r="V2813" t="s">
        <v>976</v>
      </c>
      <c r="W2813" t="s">
        <v>254</v>
      </c>
      <c r="X2813" t="s">
        <v>255</v>
      </c>
      <c r="Y2813" t="s">
        <v>12146</v>
      </c>
      <c r="Z2813" t="s">
        <v>5211</v>
      </c>
      <c r="AA2813" t="s">
        <v>174</v>
      </c>
      <c r="AB2813" t="s">
        <v>171</v>
      </c>
      <c r="AC2813" t="s">
        <v>12147</v>
      </c>
      <c r="AD2813" t="s">
        <v>12148</v>
      </c>
    </row>
    <row r="2814" spans="1:30">
      <c r="A2814" t="s">
        <v>12149</v>
      </c>
      <c r="B2814" t="s">
        <v>12149</v>
      </c>
      <c r="C2814" s="3">
        <v>0</v>
      </c>
      <c r="D2814" s="3">
        <v>0</v>
      </c>
      <c r="E2814" s="3">
        <v>0</v>
      </c>
      <c r="F2814" s="3">
        <v>0</v>
      </c>
      <c r="G2814" s="3">
        <v>0</v>
      </c>
      <c r="H2814" s="3">
        <v>0</v>
      </c>
      <c r="I2814" s="3">
        <v>0.814241</v>
      </c>
      <c r="J2814" s="3">
        <v>48</v>
      </c>
      <c r="K2814" s="3">
        <v>0.951699</v>
      </c>
      <c r="L2814" s="3">
        <v>60</v>
      </c>
      <c r="M2814" s="3">
        <v>1.215206</v>
      </c>
      <c r="N2814">
        <v>69</v>
      </c>
      <c r="O2814" s="16">
        <v>2.27080519311338e-6</v>
      </c>
      <c r="P2814">
        <v>6.00251109221785</v>
      </c>
      <c r="Q2814" t="s">
        <v>157</v>
      </c>
      <c r="R2814" t="s">
        <v>136</v>
      </c>
      <c r="S2814" t="s">
        <v>136</v>
      </c>
      <c r="T2814" t="s">
        <v>3125</v>
      </c>
      <c r="U2814" t="s">
        <v>12150</v>
      </c>
      <c r="V2814" t="s">
        <v>136</v>
      </c>
      <c r="W2814" t="s">
        <v>136</v>
      </c>
      <c r="X2814" t="s">
        <v>136</v>
      </c>
      <c r="Y2814" t="s">
        <v>9190</v>
      </c>
      <c r="Z2814" t="s">
        <v>12151</v>
      </c>
      <c r="AA2814" t="s">
        <v>83</v>
      </c>
      <c r="AB2814" t="s">
        <v>191</v>
      </c>
      <c r="AC2814" t="s">
        <v>12152</v>
      </c>
      <c r="AD2814" t="s">
        <v>3128</v>
      </c>
    </row>
    <row r="2815" spans="1:30">
      <c r="A2815" t="s">
        <v>12153</v>
      </c>
      <c r="B2815" t="s">
        <v>12153</v>
      </c>
      <c r="C2815" s="3">
        <v>0</v>
      </c>
      <c r="D2815" s="3">
        <v>0</v>
      </c>
      <c r="E2815" s="3">
        <v>0</v>
      </c>
      <c r="F2815" s="3">
        <v>0</v>
      </c>
      <c r="G2815" s="3">
        <v>0</v>
      </c>
      <c r="H2815" s="3">
        <v>0</v>
      </c>
      <c r="I2815" s="3">
        <v>5.503466</v>
      </c>
      <c r="J2815" s="3">
        <v>235</v>
      </c>
      <c r="K2815" s="3">
        <v>4.843361</v>
      </c>
      <c r="L2815" s="3">
        <v>220</v>
      </c>
      <c r="M2815" s="3">
        <v>3.987029</v>
      </c>
      <c r="N2815">
        <v>164</v>
      </c>
      <c r="O2815" s="16">
        <v>8.42145603687124e-12</v>
      </c>
      <c r="P2815">
        <v>7.67028840528351</v>
      </c>
      <c r="Q2815" t="s">
        <v>157</v>
      </c>
      <c r="R2815" t="s">
        <v>412</v>
      </c>
      <c r="S2815" t="s">
        <v>413</v>
      </c>
      <c r="T2815" t="s">
        <v>2484</v>
      </c>
      <c r="U2815" t="s">
        <v>12154</v>
      </c>
      <c r="V2815" t="s">
        <v>2486</v>
      </c>
      <c r="W2815" t="s">
        <v>2487</v>
      </c>
      <c r="X2815" t="s">
        <v>2488</v>
      </c>
      <c r="Y2815" t="s">
        <v>2489</v>
      </c>
      <c r="Z2815" t="s">
        <v>12155</v>
      </c>
      <c r="AA2815" t="s">
        <v>419</v>
      </c>
      <c r="AB2815" t="s">
        <v>413</v>
      </c>
      <c r="AC2815" t="s">
        <v>12156</v>
      </c>
      <c r="AD2815" t="s">
        <v>1972</v>
      </c>
    </row>
    <row r="2816" spans="1:30">
      <c r="A2816" t="s">
        <v>12157</v>
      </c>
      <c r="B2816" t="s">
        <v>12157</v>
      </c>
      <c r="C2816" s="3">
        <v>0.066973</v>
      </c>
      <c r="D2816" s="3">
        <v>5</v>
      </c>
      <c r="E2816" s="3">
        <v>0</v>
      </c>
      <c r="F2816" s="3">
        <v>0</v>
      </c>
      <c r="G2816" s="3">
        <v>0.085827</v>
      </c>
      <c r="H2816" s="3">
        <v>7</v>
      </c>
      <c r="I2816" s="3">
        <v>1.863126</v>
      </c>
      <c r="J2816" s="3">
        <v>147</v>
      </c>
      <c r="K2816" s="3">
        <v>3.757531</v>
      </c>
      <c r="L2816" s="3">
        <v>316</v>
      </c>
      <c r="M2816" s="3">
        <v>1.050953</v>
      </c>
      <c r="N2816">
        <v>80</v>
      </c>
      <c r="O2816" s="16">
        <v>4.25136618537037e-7</v>
      </c>
      <c r="P2816">
        <v>4.41841278759865</v>
      </c>
      <c r="Q2816" t="s">
        <v>157</v>
      </c>
      <c r="R2816" t="s">
        <v>136</v>
      </c>
      <c r="S2816" t="s">
        <v>136</v>
      </c>
      <c r="T2816" t="s">
        <v>136</v>
      </c>
      <c r="U2816" t="s">
        <v>136</v>
      </c>
      <c r="V2816" t="s">
        <v>136</v>
      </c>
      <c r="W2816" t="s">
        <v>136</v>
      </c>
      <c r="X2816" t="s">
        <v>136</v>
      </c>
      <c r="Y2816" t="s">
        <v>136</v>
      </c>
      <c r="Z2816" t="s">
        <v>136</v>
      </c>
      <c r="AA2816" t="s">
        <v>164</v>
      </c>
      <c r="AB2816" t="s">
        <v>165</v>
      </c>
      <c r="AC2816" t="s">
        <v>12158</v>
      </c>
      <c r="AD2816" t="s">
        <v>136</v>
      </c>
    </row>
    <row r="2817" spans="1:30">
      <c r="A2817" t="s">
        <v>12159</v>
      </c>
      <c r="B2817" t="s">
        <v>12159</v>
      </c>
      <c r="C2817" s="3">
        <v>26.232857</v>
      </c>
      <c r="D2817" s="3">
        <v>901</v>
      </c>
      <c r="E2817" s="3">
        <v>83.901627</v>
      </c>
      <c r="F2817" s="3">
        <v>2552</v>
      </c>
      <c r="G2817" s="3">
        <v>31.460896</v>
      </c>
      <c r="H2817" s="3">
        <v>1159</v>
      </c>
      <c r="I2817" s="3">
        <v>5.782348</v>
      </c>
      <c r="J2817" s="3">
        <v>216</v>
      </c>
      <c r="K2817" s="3">
        <v>2.487759</v>
      </c>
      <c r="L2817" s="3">
        <v>99</v>
      </c>
      <c r="M2817" s="3">
        <v>4.899204</v>
      </c>
      <c r="N2817">
        <v>176</v>
      </c>
      <c r="O2817" s="16">
        <v>8.72626305437832e-8</v>
      </c>
      <c r="P2817">
        <v>-4.08002377060872</v>
      </c>
      <c r="Q2817" t="s">
        <v>131</v>
      </c>
      <c r="R2817" t="s">
        <v>136</v>
      </c>
      <c r="S2817" t="s">
        <v>136</v>
      </c>
      <c r="T2817" t="s">
        <v>136</v>
      </c>
      <c r="U2817" t="s">
        <v>136</v>
      </c>
      <c r="V2817" t="s">
        <v>136</v>
      </c>
      <c r="W2817" t="s">
        <v>136</v>
      </c>
      <c r="X2817" t="s">
        <v>136</v>
      </c>
      <c r="Y2817" t="s">
        <v>3892</v>
      </c>
      <c r="Z2817" t="s">
        <v>136</v>
      </c>
      <c r="AA2817" t="s">
        <v>164</v>
      </c>
      <c r="AB2817" t="s">
        <v>165</v>
      </c>
      <c r="AC2817" t="s">
        <v>12160</v>
      </c>
      <c r="AD2817" t="s">
        <v>136</v>
      </c>
    </row>
    <row r="2818" spans="1:30">
      <c r="A2818" t="s">
        <v>12161</v>
      </c>
      <c r="B2818" t="s">
        <v>12161</v>
      </c>
      <c r="C2818" s="3">
        <v>2.46015</v>
      </c>
      <c r="D2818" s="3">
        <v>128</v>
      </c>
      <c r="E2818" s="3">
        <v>0.528643</v>
      </c>
      <c r="F2818" s="3">
        <v>25</v>
      </c>
      <c r="G2818" s="3">
        <v>1.561067</v>
      </c>
      <c r="H2818" s="3">
        <v>87</v>
      </c>
      <c r="I2818" s="3">
        <v>11.301131</v>
      </c>
      <c r="J2818" s="3">
        <v>634</v>
      </c>
      <c r="K2818" s="3">
        <v>56.698334</v>
      </c>
      <c r="L2818" s="3">
        <v>3395</v>
      </c>
      <c r="M2818" s="3">
        <v>5.612221</v>
      </c>
      <c r="N2818">
        <v>303</v>
      </c>
      <c r="O2818">
        <v>0.000266337076038383</v>
      </c>
      <c r="P2818">
        <v>3.20716895232047</v>
      </c>
      <c r="Q2818" t="s">
        <v>157</v>
      </c>
      <c r="R2818" t="s">
        <v>170</v>
      </c>
      <c r="S2818" t="s">
        <v>171</v>
      </c>
      <c r="T2818" t="s">
        <v>9467</v>
      </c>
      <c r="U2818" t="s">
        <v>12162</v>
      </c>
      <c r="V2818" t="s">
        <v>136</v>
      </c>
      <c r="W2818" t="s">
        <v>170</v>
      </c>
      <c r="X2818" t="s">
        <v>171</v>
      </c>
      <c r="Y2818" t="s">
        <v>227</v>
      </c>
      <c r="Z2818" t="s">
        <v>9469</v>
      </c>
      <c r="AA2818" t="s">
        <v>174</v>
      </c>
      <c r="AB2818" t="s">
        <v>171</v>
      </c>
      <c r="AC2818" t="s">
        <v>9470</v>
      </c>
      <c r="AD2818" t="s">
        <v>9471</v>
      </c>
    </row>
    <row r="2819" spans="1:30">
      <c r="A2819" t="s">
        <v>12163</v>
      </c>
      <c r="B2819" t="s">
        <v>136</v>
      </c>
      <c r="C2819" s="3">
        <v>0</v>
      </c>
      <c r="D2819" s="3">
        <v>0</v>
      </c>
      <c r="E2819" s="3">
        <v>0</v>
      </c>
      <c r="F2819" s="3">
        <v>0</v>
      </c>
      <c r="G2819" s="3">
        <v>0</v>
      </c>
      <c r="H2819" s="3">
        <v>0</v>
      </c>
      <c r="I2819" s="3">
        <v>6.358796</v>
      </c>
      <c r="J2819" s="3">
        <v>121</v>
      </c>
      <c r="K2819" s="3">
        <v>4.36504</v>
      </c>
      <c r="L2819" s="3">
        <v>89</v>
      </c>
      <c r="M2819" s="3">
        <v>6.703184</v>
      </c>
      <c r="N2819">
        <v>123</v>
      </c>
      <c r="O2819" s="16">
        <v>8.47773793500813e-9</v>
      </c>
      <c r="P2819">
        <v>6.85064864936144</v>
      </c>
      <c r="Q2819" t="s">
        <v>157</v>
      </c>
      <c r="R2819" t="s">
        <v>136</v>
      </c>
      <c r="S2819" t="s">
        <v>136</v>
      </c>
      <c r="T2819" t="s">
        <v>136</v>
      </c>
      <c r="U2819" t="s">
        <v>136</v>
      </c>
      <c r="V2819" t="s">
        <v>136</v>
      </c>
      <c r="W2819" t="s">
        <v>136</v>
      </c>
      <c r="X2819" t="s">
        <v>136</v>
      </c>
      <c r="Y2819" t="s">
        <v>136</v>
      </c>
      <c r="Z2819" t="s">
        <v>136</v>
      </c>
      <c r="AA2819" t="s">
        <v>136</v>
      </c>
      <c r="AB2819" t="s">
        <v>136</v>
      </c>
      <c r="AC2819" t="s">
        <v>136</v>
      </c>
      <c r="AD2819" t="s">
        <v>136</v>
      </c>
    </row>
    <row r="2820" spans="1:30">
      <c r="A2820" t="s">
        <v>12164</v>
      </c>
      <c r="B2820" t="s">
        <v>12164</v>
      </c>
      <c r="C2820" s="3">
        <v>6.452092</v>
      </c>
      <c r="D2820" s="3">
        <v>131</v>
      </c>
      <c r="E2820" s="3">
        <v>8.190248</v>
      </c>
      <c r="F2820" s="3">
        <v>148</v>
      </c>
      <c r="G2820" s="3">
        <v>3.891321</v>
      </c>
      <c r="H2820" s="3">
        <v>85</v>
      </c>
      <c r="I2820" s="3">
        <v>2.033131</v>
      </c>
      <c r="J2820" s="3">
        <v>45</v>
      </c>
      <c r="K2820" s="3">
        <v>1.311158</v>
      </c>
      <c r="L2820" s="3">
        <v>31</v>
      </c>
      <c r="M2820" s="3">
        <v>2.711377</v>
      </c>
      <c r="N2820">
        <v>58</v>
      </c>
      <c r="O2820">
        <v>0.00139797106133832</v>
      </c>
      <c r="P2820">
        <v>-2.27802965871542</v>
      </c>
      <c r="Q2820" t="s">
        <v>131</v>
      </c>
      <c r="R2820" t="s">
        <v>241</v>
      </c>
      <c r="S2820" t="s">
        <v>242</v>
      </c>
      <c r="T2820" t="s">
        <v>12165</v>
      </c>
      <c r="U2820" t="s">
        <v>136</v>
      </c>
      <c r="V2820" t="s">
        <v>136</v>
      </c>
      <c r="W2820" t="s">
        <v>241</v>
      </c>
      <c r="X2820" t="s">
        <v>242</v>
      </c>
      <c r="Y2820" t="s">
        <v>649</v>
      </c>
      <c r="Z2820" t="s">
        <v>136</v>
      </c>
      <c r="AA2820" t="s">
        <v>248</v>
      </c>
      <c r="AB2820" t="s">
        <v>242</v>
      </c>
      <c r="AC2820" t="s">
        <v>12166</v>
      </c>
      <c r="AD2820" t="s">
        <v>12167</v>
      </c>
    </row>
    <row r="2821" spans="1:30">
      <c r="A2821" t="s">
        <v>12168</v>
      </c>
      <c r="B2821" t="s">
        <v>12168</v>
      </c>
      <c r="C2821" s="3">
        <v>0.08103</v>
      </c>
      <c r="D2821" s="3">
        <v>6</v>
      </c>
      <c r="E2821" s="3">
        <v>0.345264</v>
      </c>
      <c r="F2821" s="3">
        <v>23</v>
      </c>
      <c r="G2821" s="3">
        <v>0.166179</v>
      </c>
      <c r="H2821" s="3">
        <v>14</v>
      </c>
      <c r="I2821" s="3">
        <v>1.903054</v>
      </c>
      <c r="J2821" s="3">
        <v>153</v>
      </c>
      <c r="K2821" s="3">
        <v>5.763331</v>
      </c>
      <c r="L2821" s="3">
        <v>495</v>
      </c>
      <c r="M2821" s="3">
        <v>3.083538</v>
      </c>
      <c r="N2821">
        <v>239</v>
      </c>
      <c r="O2821">
        <v>0.000562875853882123</v>
      </c>
      <c r="P2821">
        <v>3.00196110897833</v>
      </c>
      <c r="Q2821" t="s">
        <v>157</v>
      </c>
      <c r="R2821" t="s">
        <v>325</v>
      </c>
      <c r="S2821" t="s">
        <v>326</v>
      </c>
      <c r="T2821" t="s">
        <v>4468</v>
      </c>
      <c r="U2821" t="s">
        <v>12169</v>
      </c>
      <c r="V2821" t="s">
        <v>136</v>
      </c>
      <c r="W2821" t="s">
        <v>136</v>
      </c>
      <c r="X2821" t="s">
        <v>136</v>
      </c>
      <c r="Y2821" t="s">
        <v>265</v>
      </c>
      <c r="Z2821" t="s">
        <v>6259</v>
      </c>
      <c r="AA2821" t="s">
        <v>83</v>
      </c>
      <c r="AB2821" t="s">
        <v>191</v>
      </c>
      <c r="AC2821" t="s">
        <v>12170</v>
      </c>
      <c r="AD2821" t="s">
        <v>184</v>
      </c>
    </row>
    <row r="2822" spans="1:30">
      <c r="A2822" t="s">
        <v>12171</v>
      </c>
      <c r="B2822" t="s">
        <v>12171</v>
      </c>
      <c r="C2822" s="3">
        <v>1.099365</v>
      </c>
      <c r="D2822" s="3">
        <v>55</v>
      </c>
      <c r="E2822" s="3">
        <v>0.096209</v>
      </c>
      <c r="F2822" s="3">
        <v>5</v>
      </c>
      <c r="G2822" s="3">
        <v>1.077113</v>
      </c>
      <c r="H2822" s="3">
        <v>57</v>
      </c>
      <c r="I2822" s="3">
        <v>6.218062</v>
      </c>
      <c r="J2822" s="3">
        <v>332</v>
      </c>
      <c r="K2822" s="3">
        <v>9.444036</v>
      </c>
      <c r="L2822" s="3">
        <v>538</v>
      </c>
      <c r="M2822" s="3">
        <v>2.708243</v>
      </c>
      <c r="N2822">
        <v>139</v>
      </c>
      <c r="O2822">
        <v>0.00339136478716762</v>
      </c>
      <c r="P2822">
        <v>2.34833980643457</v>
      </c>
      <c r="Q2822" t="s">
        <v>157</v>
      </c>
      <c r="R2822" t="s">
        <v>241</v>
      </c>
      <c r="S2822" t="s">
        <v>242</v>
      </c>
      <c r="T2822" t="s">
        <v>4801</v>
      </c>
      <c r="U2822" t="s">
        <v>12172</v>
      </c>
      <c r="V2822" t="s">
        <v>329</v>
      </c>
      <c r="W2822" t="s">
        <v>136</v>
      </c>
      <c r="X2822" t="s">
        <v>136</v>
      </c>
      <c r="Y2822" t="s">
        <v>4803</v>
      </c>
      <c r="Z2822" t="s">
        <v>12173</v>
      </c>
      <c r="AA2822" t="s">
        <v>248</v>
      </c>
      <c r="AB2822" t="s">
        <v>242</v>
      </c>
      <c r="AC2822" t="s">
        <v>12174</v>
      </c>
      <c r="AD2822" t="s">
        <v>512</v>
      </c>
    </row>
    <row r="2823" spans="1:30">
      <c r="A2823" t="s">
        <v>12175</v>
      </c>
      <c r="B2823" t="s">
        <v>12175</v>
      </c>
      <c r="C2823" s="3">
        <v>0.284266</v>
      </c>
      <c r="D2823" s="3">
        <v>9</v>
      </c>
      <c r="E2823" s="3">
        <v>0</v>
      </c>
      <c r="F2823" s="3">
        <v>0</v>
      </c>
      <c r="G2823" s="3">
        <v>0.470298</v>
      </c>
      <c r="H2823" s="3">
        <v>16</v>
      </c>
      <c r="I2823" s="3">
        <v>5.612135</v>
      </c>
      <c r="J2823" s="3">
        <v>183</v>
      </c>
      <c r="K2823" s="3">
        <v>6.153412</v>
      </c>
      <c r="L2823" s="3">
        <v>214</v>
      </c>
      <c r="M2823" s="3">
        <v>3.755948</v>
      </c>
      <c r="N2823">
        <v>118</v>
      </c>
      <c r="O2823" s="16">
        <v>1.95123377539636e-5</v>
      </c>
      <c r="P2823">
        <v>3.49273927909124</v>
      </c>
      <c r="Q2823" t="s">
        <v>157</v>
      </c>
      <c r="R2823" t="s">
        <v>136</v>
      </c>
      <c r="S2823" t="s">
        <v>136</v>
      </c>
      <c r="T2823" t="s">
        <v>136</v>
      </c>
      <c r="U2823" t="s">
        <v>136</v>
      </c>
      <c r="V2823" t="s">
        <v>136</v>
      </c>
      <c r="W2823" t="s">
        <v>136</v>
      </c>
      <c r="X2823" t="s">
        <v>136</v>
      </c>
      <c r="Y2823" t="s">
        <v>136</v>
      </c>
      <c r="Z2823" t="s">
        <v>12176</v>
      </c>
      <c r="AA2823" t="s">
        <v>164</v>
      </c>
      <c r="AB2823" t="s">
        <v>165</v>
      </c>
      <c r="AC2823" t="s">
        <v>12177</v>
      </c>
      <c r="AD2823" t="s">
        <v>136</v>
      </c>
    </row>
    <row r="2824" spans="1:30">
      <c r="A2824" t="s">
        <v>12178</v>
      </c>
      <c r="B2824" t="s">
        <v>12178</v>
      </c>
      <c r="C2824" s="3">
        <v>11.696565</v>
      </c>
      <c r="D2824" s="3">
        <v>993</v>
      </c>
      <c r="E2824" s="3">
        <v>9.011373</v>
      </c>
      <c r="F2824" s="3">
        <v>678</v>
      </c>
      <c r="G2824" s="3">
        <v>23.23653</v>
      </c>
      <c r="H2824" s="3">
        <v>2115</v>
      </c>
      <c r="I2824" s="3">
        <v>1.978565</v>
      </c>
      <c r="J2824" s="3">
        <v>183</v>
      </c>
      <c r="K2824" s="3">
        <v>1.094355</v>
      </c>
      <c r="L2824" s="3">
        <v>108</v>
      </c>
      <c r="M2824" s="3">
        <v>1.904239</v>
      </c>
      <c r="N2824">
        <v>169</v>
      </c>
      <c r="O2824" s="16">
        <v>3.8950110265445e-14</v>
      </c>
      <c r="P2824">
        <v>-3.6596308538156</v>
      </c>
      <c r="Q2824" t="s">
        <v>131</v>
      </c>
      <c r="R2824" t="s">
        <v>136</v>
      </c>
      <c r="S2824" t="s">
        <v>136</v>
      </c>
      <c r="T2824" t="s">
        <v>12179</v>
      </c>
      <c r="U2824" t="s">
        <v>12180</v>
      </c>
      <c r="V2824" t="s">
        <v>136</v>
      </c>
      <c r="W2824" t="s">
        <v>254</v>
      </c>
      <c r="X2824" t="s">
        <v>255</v>
      </c>
      <c r="Y2824" t="s">
        <v>1815</v>
      </c>
      <c r="Z2824" t="s">
        <v>12181</v>
      </c>
      <c r="AA2824" t="s">
        <v>164</v>
      </c>
      <c r="AB2824" t="s">
        <v>165</v>
      </c>
      <c r="AC2824" t="s">
        <v>12182</v>
      </c>
      <c r="AD2824" t="s">
        <v>12183</v>
      </c>
    </row>
    <row r="2825" spans="1:30">
      <c r="A2825" t="s">
        <v>12184</v>
      </c>
      <c r="B2825" t="s">
        <v>12184</v>
      </c>
      <c r="C2825" s="3">
        <v>0.833954</v>
      </c>
      <c r="D2825" s="3">
        <v>50</v>
      </c>
      <c r="E2825" s="3">
        <v>0.874603</v>
      </c>
      <c r="F2825" s="3">
        <v>46</v>
      </c>
      <c r="G2825" s="3">
        <v>0.461213</v>
      </c>
      <c r="H2825" s="3">
        <v>30</v>
      </c>
      <c r="I2825" s="3">
        <v>0.346664</v>
      </c>
      <c r="J2825" s="3">
        <v>23</v>
      </c>
      <c r="K2825" s="3">
        <v>0.272155</v>
      </c>
      <c r="L2825" s="3">
        <v>19</v>
      </c>
      <c r="M2825" s="3">
        <v>0.162983</v>
      </c>
      <c r="N2825">
        <v>11</v>
      </c>
      <c r="O2825">
        <v>0.00750855467191352</v>
      </c>
      <c r="P2825">
        <v>-2.06540628588334</v>
      </c>
      <c r="Q2825" t="s">
        <v>131</v>
      </c>
      <c r="R2825" t="s">
        <v>136</v>
      </c>
      <c r="S2825" t="s">
        <v>136</v>
      </c>
      <c r="T2825" t="s">
        <v>168</v>
      </c>
      <c r="U2825" t="s">
        <v>12185</v>
      </c>
      <c r="V2825" t="s">
        <v>264</v>
      </c>
      <c r="W2825" t="s">
        <v>136</v>
      </c>
      <c r="X2825" t="s">
        <v>136</v>
      </c>
      <c r="Y2825" t="s">
        <v>352</v>
      </c>
      <c r="Z2825" t="s">
        <v>12186</v>
      </c>
      <c r="AA2825" t="s">
        <v>164</v>
      </c>
      <c r="AB2825" t="s">
        <v>165</v>
      </c>
      <c r="AC2825" t="s">
        <v>12187</v>
      </c>
      <c r="AD2825" t="s">
        <v>176</v>
      </c>
    </row>
    <row r="2826" spans="1:30">
      <c r="A2826" t="s">
        <v>12188</v>
      </c>
      <c r="B2826" t="s">
        <v>12188</v>
      </c>
      <c r="C2826" s="3">
        <v>0.215301</v>
      </c>
      <c r="D2826" s="3">
        <v>18</v>
      </c>
      <c r="E2826" s="3">
        <v>0.175846</v>
      </c>
      <c r="F2826" s="3">
        <v>13</v>
      </c>
      <c r="G2826" s="3">
        <v>0.151051</v>
      </c>
      <c r="H2826" s="3">
        <v>14</v>
      </c>
      <c r="I2826" s="3">
        <v>1.179022</v>
      </c>
      <c r="J2826" s="3">
        <v>104</v>
      </c>
      <c r="K2826" s="3">
        <v>2.416507</v>
      </c>
      <c r="L2826" s="3">
        <v>228</v>
      </c>
      <c r="M2826" s="3">
        <v>0.694165</v>
      </c>
      <c r="N2826">
        <v>59</v>
      </c>
      <c r="O2826">
        <v>0.00547491476886444</v>
      </c>
      <c r="P2826">
        <v>2.11757749949076</v>
      </c>
      <c r="Q2826" t="s">
        <v>157</v>
      </c>
      <c r="R2826" t="s">
        <v>136</v>
      </c>
      <c r="S2826" t="s">
        <v>136</v>
      </c>
      <c r="T2826" t="s">
        <v>2185</v>
      </c>
      <c r="U2826" t="s">
        <v>12189</v>
      </c>
      <c r="V2826" t="s">
        <v>136</v>
      </c>
      <c r="W2826" t="s">
        <v>190</v>
      </c>
      <c r="X2826" t="s">
        <v>191</v>
      </c>
      <c r="Y2826" t="s">
        <v>1318</v>
      </c>
      <c r="Z2826" t="s">
        <v>3991</v>
      </c>
      <c r="AA2826" t="s">
        <v>164</v>
      </c>
      <c r="AB2826" t="s">
        <v>165</v>
      </c>
      <c r="AC2826" t="s">
        <v>12190</v>
      </c>
      <c r="AD2826" t="s">
        <v>2189</v>
      </c>
    </row>
    <row r="2827" spans="1:30">
      <c r="A2827" t="s">
        <v>12191</v>
      </c>
      <c r="B2827" t="s">
        <v>12191</v>
      </c>
      <c r="C2827" s="3">
        <v>0.482737</v>
      </c>
      <c r="D2827" s="3">
        <v>17</v>
      </c>
      <c r="E2827" s="3">
        <v>0.219532</v>
      </c>
      <c r="F2827" s="3">
        <v>7</v>
      </c>
      <c r="G2827" s="3">
        <v>0.238454</v>
      </c>
      <c r="H2827" s="3">
        <v>9</v>
      </c>
      <c r="I2827" s="3">
        <v>3.323949</v>
      </c>
      <c r="J2827" s="3">
        <v>127</v>
      </c>
      <c r="K2827" s="3">
        <v>3.154241</v>
      </c>
      <c r="L2827" s="3">
        <v>128</v>
      </c>
      <c r="M2827" s="3">
        <v>2.496479</v>
      </c>
      <c r="N2827">
        <v>92</v>
      </c>
      <c r="O2827" s="16">
        <v>3.05709934231418e-5</v>
      </c>
      <c r="P2827">
        <v>2.52398323219261</v>
      </c>
      <c r="Q2827" t="s">
        <v>157</v>
      </c>
      <c r="R2827" t="s">
        <v>170</v>
      </c>
      <c r="S2827" t="s">
        <v>171</v>
      </c>
      <c r="T2827" t="s">
        <v>5871</v>
      </c>
      <c r="U2827" t="s">
        <v>12192</v>
      </c>
      <c r="V2827" t="s">
        <v>136</v>
      </c>
      <c r="W2827" t="s">
        <v>170</v>
      </c>
      <c r="X2827" t="s">
        <v>171</v>
      </c>
      <c r="Y2827" t="s">
        <v>6834</v>
      </c>
      <c r="Z2827" t="s">
        <v>12193</v>
      </c>
      <c r="AA2827" t="s">
        <v>174</v>
      </c>
      <c r="AB2827" t="s">
        <v>171</v>
      </c>
      <c r="AC2827" t="s">
        <v>12194</v>
      </c>
      <c r="AD2827" t="s">
        <v>512</v>
      </c>
    </row>
    <row r="2828" spans="1:30">
      <c r="A2828" t="s">
        <v>12195</v>
      </c>
      <c r="B2828" t="s">
        <v>12195</v>
      </c>
      <c r="C2828" s="3">
        <v>0.37493</v>
      </c>
      <c r="D2828" s="3">
        <v>35</v>
      </c>
      <c r="E2828" s="3">
        <v>0.29861</v>
      </c>
      <c r="F2828" s="3">
        <v>25</v>
      </c>
      <c r="G2828" s="3">
        <v>0.432122</v>
      </c>
      <c r="H2828" s="3">
        <v>44</v>
      </c>
      <c r="I2828" s="3">
        <v>2.311695</v>
      </c>
      <c r="J2828" s="3">
        <v>233</v>
      </c>
      <c r="K2828" s="3">
        <v>2.578445</v>
      </c>
      <c r="L2828" s="3">
        <v>278</v>
      </c>
      <c r="M2828" s="3">
        <v>2.852488</v>
      </c>
      <c r="N2828">
        <v>277</v>
      </c>
      <c r="O2828" s="16">
        <v>6.08323256802159e-6</v>
      </c>
      <c r="P2828">
        <v>2.09248816763334</v>
      </c>
      <c r="Q2828" t="s">
        <v>157</v>
      </c>
      <c r="R2828" t="s">
        <v>136</v>
      </c>
      <c r="S2828" t="s">
        <v>136</v>
      </c>
      <c r="T2828" t="s">
        <v>1316</v>
      </c>
      <c r="U2828" t="s">
        <v>12196</v>
      </c>
      <c r="V2828" t="s">
        <v>136</v>
      </c>
      <c r="W2828" t="s">
        <v>136</v>
      </c>
      <c r="X2828" t="s">
        <v>136</v>
      </c>
      <c r="Y2828" t="s">
        <v>856</v>
      </c>
      <c r="Z2828" t="s">
        <v>12197</v>
      </c>
      <c r="AA2828" t="s">
        <v>164</v>
      </c>
      <c r="AB2828" t="s">
        <v>165</v>
      </c>
      <c r="AC2828" t="s">
        <v>12198</v>
      </c>
      <c r="AD2828" t="s">
        <v>281</v>
      </c>
    </row>
    <row r="2829" spans="1:30">
      <c r="A2829" t="s">
        <v>12199</v>
      </c>
      <c r="B2829" t="s">
        <v>12199</v>
      </c>
      <c r="C2829" s="3">
        <v>0.286902</v>
      </c>
      <c r="D2829" s="3">
        <v>38</v>
      </c>
      <c r="E2829" s="3">
        <v>0.106162</v>
      </c>
      <c r="F2829" s="3">
        <v>13</v>
      </c>
      <c r="G2829" s="3">
        <v>0.444379</v>
      </c>
      <c r="H2829" s="3">
        <v>63</v>
      </c>
      <c r="I2829" s="3">
        <v>1.581783</v>
      </c>
      <c r="J2829" s="3">
        <v>225</v>
      </c>
      <c r="K2829" s="3">
        <v>4.524299</v>
      </c>
      <c r="L2829" s="3">
        <v>688</v>
      </c>
      <c r="M2829" s="3">
        <v>0.620102</v>
      </c>
      <c r="N2829">
        <v>85</v>
      </c>
      <c r="O2829">
        <v>0.00797092641732212</v>
      </c>
      <c r="P2829">
        <v>2.25655373952154</v>
      </c>
      <c r="Q2829" t="s">
        <v>157</v>
      </c>
      <c r="R2829" t="s">
        <v>136</v>
      </c>
      <c r="S2829" t="s">
        <v>136</v>
      </c>
      <c r="T2829" t="s">
        <v>12200</v>
      </c>
      <c r="U2829" t="s">
        <v>12201</v>
      </c>
      <c r="V2829" t="s">
        <v>136</v>
      </c>
      <c r="W2829" t="s">
        <v>305</v>
      </c>
      <c r="X2829" t="s">
        <v>142</v>
      </c>
      <c r="Y2829" t="s">
        <v>12202</v>
      </c>
      <c r="Z2829" t="s">
        <v>12203</v>
      </c>
      <c r="AA2829" t="s">
        <v>141</v>
      </c>
      <c r="AB2829" t="s">
        <v>142</v>
      </c>
      <c r="AC2829" t="s">
        <v>12204</v>
      </c>
      <c r="AD2829" t="s">
        <v>3340</v>
      </c>
    </row>
    <row r="2830" spans="1:30">
      <c r="A2830" t="s">
        <v>12205</v>
      </c>
      <c r="B2830" t="s">
        <v>12205</v>
      </c>
      <c r="C2830" s="3">
        <v>0</v>
      </c>
      <c r="D2830" s="3">
        <v>0</v>
      </c>
      <c r="E2830" s="3">
        <v>0</v>
      </c>
      <c r="F2830" s="3">
        <v>0</v>
      </c>
      <c r="G2830" s="3">
        <v>0</v>
      </c>
      <c r="H2830" s="3">
        <v>0</v>
      </c>
      <c r="I2830" s="3">
        <v>0.81204</v>
      </c>
      <c r="J2830" s="3">
        <v>60</v>
      </c>
      <c r="K2830" s="3">
        <v>0.570527</v>
      </c>
      <c r="L2830" s="3">
        <v>45</v>
      </c>
      <c r="M2830" s="3">
        <v>0.450236</v>
      </c>
      <c r="N2830">
        <v>32</v>
      </c>
      <c r="O2830" s="16">
        <v>1.73308891250886e-5</v>
      </c>
      <c r="P2830">
        <v>5.62483210431775</v>
      </c>
      <c r="Q2830" t="s">
        <v>157</v>
      </c>
      <c r="R2830" t="s">
        <v>136</v>
      </c>
      <c r="S2830" t="s">
        <v>136</v>
      </c>
      <c r="T2830" t="s">
        <v>2956</v>
      </c>
      <c r="U2830" t="s">
        <v>12206</v>
      </c>
      <c r="V2830" t="s">
        <v>763</v>
      </c>
      <c r="W2830" t="s">
        <v>136</v>
      </c>
      <c r="X2830" t="s">
        <v>136</v>
      </c>
      <c r="Y2830" t="s">
        <v>2958</v>
      </c>
      <c r="Z2830" t="s">
        <v>12207</v>
      </c>
      <c r="AA2830" t="s">
        <v>136</v>
      </c>
      <c r="AB2830" t="s">
        <v>136</v>
      </c>
      <c r="AC2830" t="s">
        <v>12208</v>
      </c>
      <c r="AD2830" t="s">
        <v>2961</v>
      </c>
    </row>
    <row r="2831" spans="1:30">
      <c r="A2831" t="s">
        <v>12209</v>
      </c>
      <c r="B2831" t="s">
        <v>12209</v>
      </c>
      <c r="C2831" s="3">
        <v>11.209492</v>
      </c>
      <c r="D2831" s="3">
        <v>195</v>
      </c>
      <c r="E2831" s="3">
        <v>22.05328</v>
      </c>
      <c r="F2831" s="3">
        <v>340</v>
      </c>
      <c r="G2831" s="3">
        <v>5.88485</v>
      </c>
      <c r="H2831" s="3">
        <v>110</v>
      </c>
      <c r="I2831" s="3">
        <v>1.51274</v>
      </c>
      <c r="J2831" s="3">
        <v>29</v>
      </c>
      <c r="K2831" s="3">
        <v>1.677836</v>
      </c>
      <c r="L2831" s="3">
        <v>34</v>
      </c>
      <c r="M2831" s="3">
        <v>3.486799</v>
      </c>
      <c r="N2831">
        <v>64</v>
      </c>
      <c r="O2831">
        <v>0.000131361105647563</v>
      </c>
      <c r="P2831">
        <v>-3.16030890815791</v>
      </c>
      <c r="Q2831" t="s">
        <v>131</v>
      </c>
      <c r="R2831" t="s">
        <v>136</v>
      </c>
      <c r="S2831" t="s">
        <v>136</v>
      </c>
      <c r="T2831" t="s">
        <v>12210</v>
      </c>
      <c r="U2831" t="s">
        <v>136</v>
      </c>
      <c r="V2831" t="s">
        <v>136</v>
      </c>
      <c r="W2831" t="s">
        <v>254</v>
      </c>
      <c r="X2831" t="s">
        <v>255</v>
      </c>
      <c r="Y2831" t="s">
        <v>3737</v>
      </c>
      <c r="Z2831" t="s">
        <v>12211</v>
      </c>
      <c r="AA2831" t="s">
        <v>164</v>
      </c>
      <c r="AB2831" t="s">
        <v>165</v>
      </c>
      <c r="AC2831" t="s">
        <v>12212</v>
      </c>
      <c r="AD2831" t="s">
        <v>2189</v>
      </c>
    </row>
    <row r="2832" spans="1:30">
      <c r="A2832" t="s">
        <v>12213</v>
      </c>
      <c r="B2832" t="s">
        <v>12213</v>
      </c>
      <c r="C2832" s="3">
        <v>1.043367</v>
      </c>
      <c r="D2832" s="3">
        <v>29</v>
      </c>
      <c r="E2832" s="3">
        <v>0.216139</v>
      </c>
      <c r="F2832" s="3">
        <v>6</v>
      </c>
      <c r="G2832" s="3">
        <v>0.725757</v>
      </c>
      <c r="H2832" s="3">
        <v>21</v>
      </c>
      <c r="I2832" s="3">
        <v>5.099309</v>
      </c>
      <c r="J2832" s="3">
        <v>149</v>
      </c>
      <c r="K2832" s="3">
        <v>19.899233</v>
      </c>
      <c r="L2832" s="3">
        <v>620</v>
      </c>
      <c r="M2832" s="3">
        <v>3.161725</v>
      </c>
      <c r="N2832">
        <v>89</v>
      </c>
      <c r="O2832">
        <v>0.000467990966324692</v>
      </c>
      <c r="P2832">
        <v>2.99702895114573</v>
      </c>
      <c r="Q2832" t="s">
        <v>157</v>
      </c>
      <c r="R2832" t="s">
        <v>186</v>
      </c>
      <c r="S2832" t="s">
        <v>187</v>
      </c>
      <c r="T2832" t="s">
        <v>12214</v>
      </c>
      <c r="U2832" t="s">
        <v>12215</v>
      </c>
      <c r="V2832" t="s">
        <v>439</v>
      </c>
      <c r="W2832" t="s">
        <v>186</v>
      </c>
      <c r="X2832" t="s">
        <v>187</v>
      </c>
      <c r="Y2832" t="s">
        <v>12216</v>
      </c>
      <c r="Z2832" t="s">
        <v>12217</v>
      </c>
      <c r="AA2832" t="s">
        <v>209</v>
      </c>
      <c r="AB2832" t="s">
        <v>187</v>
      </c>
      <c r="AC2832" t="s">
        <v>12218</v>
      </c>
      <c r="AD2832" t="s">
        <v>12219</v>
      </c>
    </row>
    <row r="2833" spans="1:30">
      <c r="A2833" t="s">
        <v>12220</v>
      </c>
      <c r="B2833" t="s">
        <v>12220</v>
      </c>
      <c r="C2833" s="3">
        <v>1.881368</v>
      </c>
      <c r="D2833" s="3">
        <v>43</v>
      </c>
      <c r="E2833" s="3">
        <v>18.646091</v>
      </c>
      <c r="F2833" s="3">
        <v>371</v>
      </c>
      <c r="G2833" s="3">
        <v>6.196861</v>
      </c>
      <c r="H2833" s="3">
        <v>150</v>
      </c>
      <c r="I2833" s="3">
        <v>0.19834</v>
      </c>
      <c r="J2833" s="3">
        <v>5</v>
      </c>
      <c r="K2833" s="3">
        <v>0.04233</v>
      </c>
      <c r="L2833" s="3">
        <v>2</v>
      </c>
      <c r="M2833" s="3">
        <v>0.019066</v>
      </c>
      <c r="N2833">
        <v>1</v>
      </c>
      <c r="O2833" s="16">
        <v>4.81510464962981e-10</v>
      </c>
      <c r="P2833">
        <v>-6.35375948432469</v>
      </c>
      <c r="Q2833" t="s">
        <v>131</v>
      </c>
      <c r="R2833" t="s">
        <v>136</v>
      </c>
      <c r="S2833" t="s">
        <v>136</v>
      </c>
      <c r="T2833" t="s">
        <v>12221</v>
      </c>
      <c r="U2833" t="s">
        <v>12222</v>
      </c>
      <c r="V2833" t="s">
        <v>432</v>
      </c>
      <c r="W2833" t="s">
        <v>136</v>
      </c>
      <c r="X2833" t="s">
        <v>136</v>
      </c>
      <c r="Y2833" t="s">
        <v>1980</v>
      </c>
      <c r="Z2833" t="s">
        <v>12223</v>
      </c>
      <c r="AA2833" t="s">
        <v>141</v>
      </c>
      <c r="AB2833" t="s">
        <v>142</v>
      </c>
      <c r="AC2833" t="s">
        <v>12224</v>
      </c>
      <c r="AD2833" t="s">
        <v>7173</v>
      </c>
    </row>
    <row r="2834" spans="1:30">
      <c r="A2834" t="s">
        <v>12225</v>
      </c>
      <c r="B2834" t="s">
        <v>12225</v>
      </c>
      <c r="C2834" s="3">
        <v>3.085031</v>
      </c>
      <c r="D2834" s="3">
        <v>100</v>
      </c>
      <c r="E2834" s="3">
        <v>5.697001</v>
      </c>
      <c r="F2834" s="3">
        <v>164</v>
      </c>
      <c r="G2834" s="3">
        <v>2.899425</v>
      </c>
      <c r="H2834" s="3">
        <v>101</v>
      </c>
      <c r="I2834" s="3">
        <v>1.082632</v>
      </c>
      <c r="J2834" s="3">
        <v>38</v>
      </c>
      <c r="K2834" s="3">
        <v>0.638169</v>
      </c>
      <c r="L2834" s="3">
        <v>24</v>
      </c>
      <c r="M2834" s="3">
        <v>0.614305</v>
      </c>
      <c r="N2834">
        <v>21</v>
      </c>
      <c r="O2834" s="16">
        <v>2.91783804164226e-5</v>
      </c>
      <c r="P2834">
        <v>-3.00421238178887</v>
      </c>
      <c r="Q2834" t="s">
        <v>131</v>
      </c>
      <c r="R2834" t="s">
        <v>186</v>
      </c>
      <c r="S2834" t="s">
        <v>187</v>
      </c>
      <c r="T2834" t="s">
        <v>12226</v>
      </c>
      <c r="U2834" t="s">
        <v>12227</v>
      </c>
      <c r="V2834" t="s">
        <v>136</v>
      </c>
      <c r="W2834" t="s">
        <v>254</v>
      </c>
      <c r="X2834" t="s">
        <v>255</v>
      </c>
      <c r="Y2834" t="s">
        <v>12228</v>
      </c>
      <c r="Z2834" t="s">
        <v>12229</v>
      </c>
      <c r="AA2834" t="s">
        <v>164</v>
      </c>
      <c r="AB2834" t="s">
        <v>165</v>
      </c>
      <c r="AC2834" t="s">
        <v>12230</v>
      </c>
      <c r="AD2834" t="s">
        <v>1633</v>
      </c>
    </row>
    <row r="2835" spans="1:30">
      <c r="A2835" t="s">
        <v>12231</v>
      </c>
      <c r="B2835" t="s">
        <v>12231</v>
      </c>
      <c r="C2835" s="3">
        <v>326.473206</v>
      </c>
      <c r="D2835" s="3">
        <v>17075</v>
      </c>
      <c r="E2835" s="3">
        <v>451.684967</v>
      </c>
      <c r="F2835" s="3">
        <v>20926</v>
      </c>
      <c r="G2835" s="3">
        <v>258.162933</v>
      </c>
      <c r="H2835" s="3">
        <v>14477</v>
      </c>
      <c r="I2835" s="3">
        <v>11.814236</v>
      </c>
      <c r="J2835" s="3">
        <v>671</v>
      </c>
      <c r="K2835" s="3">
        <v>8.745607</v>
      </c>
      <c r="L2835" s="3">
        <v>530</v>
      </c>
      <c r="M2835" s="3">
        <v>44.850765</v>
      </c>
      <c r="N2835">
        <v>2450</v>
      </c>
      <c r="O2835" s="16">
        <v>1.00833536764554e-8</v>
      </c>
      <c r="P2835">
        <v>-4.42282537121987</v>
      </c>
      <c r="Q2835" t="s">
        <v>131</v>
      </c>
      <c r="R2835" t="s">
        <v>218</v>
      </c>
      <c r="S2835" t="s">
        <v>219</v>
      </c>
      <c r="T2835" t="s">
        <v>12232</v>
      </c>
      <c r="U2835" t="s">
        <v>12233</v>
      </c>
      <c r="V2835" t="s">
        <v>4832</v>
      </c>
      <c r="W2835" t="s">
        <v>254</v>
      </c>
      <c r="X2835" t="s">
        <v>255</v>
      </c>
      <c r="Y2835" t="s">
        <v>10461</v>
      </c>
      <c r="Z2835" t="s">
        <v>12234</v>
      </c>
      <c r="AA2835" t="s">
        <v>419</v>
      </c>
      <c r="AB2835" t="s">
        <v>413</v>
      </c>
      <c r="AC2835" t="s">
        <v>12235</v>
      </c>
      <c r="AD2835" t="s">
        <v>1278</v>
      </c>
    </row>
    <row r="2836" spans="1:30">
      <c r="A2836" t="s">
        <v>12236</v>
      </c>
      <c r="B2836" t="s">
        <v>12236</v>
      </c>
      <c r="C2836" s="3">
        <v>489.271515</v>
      </c>
      <c r="D2836" s="3">
        <v>28749</v>
      </c>
      <c r="E2836" s="3">
        <v>1814.259766</v>
      </c>
      <c r="F2836" s="3">
        <v>94431</v>
      </c>
      <c r="G2836" s="3">
        <v>710.659729</v>
      </c>
      <c r="H2836" s="3">
        <v>44771</v>
      </c>
      <c r="I2836" s="3">
        <v>58.011395</v>
      </c>
      <c r="J2836" s="3">
        <v>3697</v>
      </c>
      <c r="K2836" s="3">
        <v>83.990875</v>
      </c>
      <c r="L2836" s="3">
        <v>5716</v>
      </c>
      <c r="M2836" s="3">
        <v>218.371521</v>
      </c>
      <c r="N2836">
        <v>13398</v>
      </c>
      <c r="O2836" s="16">
        <v>1.80897572011369e-5</v>
      </c>
      <c r="P2836">
        <v>-3.64776014642285</v>
      </c>
      <c r="Q2836" t="s">
        <v>131</v>
      </c>
      <c r="R2836" t="s">
        <v>136</v>
      </c>
      <c r="S2836" t="s">
        <v>136</v>
      </c>
      <c r="T2836" t="s">
        <v>12226</v>
      </c>
      <c r="U2836" t="s">
        <v>136</v>
      </c>
      <c r="V2836" t="s">
        <v>136</v>
      </c>
      <c r="W2836" t="s">
        <v>136</v>
      </c>
      <c r="X2836" t="s">
        <v>136</v>
      </c>
      <c r="Y2836" t="s">
        <v>4630</v>
      </c>
      <c r="Z2836" t="s">
        <v>4631</v>
      </c>
      <c r="AA2836" t="s">
        <v>164</v>
      </c>
      <c r="AB2836" t="s">
        <v>165</v>
      </c>
      <c r="AC2836" t="s">
        <v>12237</v>
      </c>
      <c r="AD2836" t="s">
        <v>1633</v>
      </c>
    </row>
    <row r="2837" spans="1:30">
      <c r="A2837" t="s">
        <v>12238</v>
      </c>
      <c r="B2837" t="s">
        <v>12238</v>
      </c>
      <c r="C2837" s="3">
        <v>2.422468</v>
      </c>
      <c r="D2837" s="3">
        <v>134</v>
      </c>
      <c r="E2837" s="3">
        <v>0.112373</v>
      </c>
      <c r="F2837" s="3">
        <v>6</v>
      </c>
      <c r="G2837" s="3">
        <v>2.35682</v>
      </c>
      <c r="H2837" s="3">
        <v>140</v>
      </c>
      <c r="I2837" s="3">
        <v>25.412958</v>
      </c>
      <c r="J2837" s="3">
        <v>1523</v>
      </c>
      <c r="K2837" s="3">
        <v>14.467225</v>
      </c>
      <c r="L2837" s="3">
        <v>926</v>
      </c>
      <c r="M2837" s="3">
        <v>21.445263</v>
      </c>
      <c r="N2837">
        <v>1238</v>
      </c>
      <c r="O2837">
        <v>0.000196652444124034</v>
      </c>
      <c r="P2837">
        <v>2.980627797602</v>
      </c>
      <c r="Q2837" t="s">
        <v>157</v>
      </c>
      <c r="R2837" t="s">
        <v>241</v>
      </c>
      <c r="S2837" t="s">
        <v>242</v>
      </c>
      <c r="T2837" t="s">
        <v>9219</v>
      </c>
      <c r="U2837" t="s">
        <v>12239</v>
      </c>
      <c r="V2837" t="s">
        <v>2122</v>
      </c>
      <c r="W2837" t="s">
        <v>136</v>
      </c>
      <c r="X2837" t="s">
        <v>136</v>
      </c>
      <c r="Y2837" t="s">
        <v>4787</v>
      </c>
      <c r="Z2837" t="s">
        <v>5631</v>
      </c>
      <c r="AA2837" t="s">
        <v>48</v>
      </c>
      <c r="AB2837" t="s">
        <v>326</v>
      </c>
      <c r="AC2837" t="s">
        <v>12240</v>
      </c>
      <c r="AD2837" t="s">
        <v>9223</v>
      </c>
    </row>
    <row r="2838" spans="1:30">
      <c r="A2838" t="s">
        <v>12241</v>
      </c>
      <c r="B2838" t="s">
        <v>12241</v>
      </c>
      <c r="C2838" s="3">
        <v>0</v>
      </c>
      <c r="D2838" s="3">
        <v>0</v>
      </c>
      <c r="E2838" s="3">
        <v>0</v>
      </c>
      <c r="F2838" s="3">
        <v>0</v>
      </c>
      <c r="G2838" s="3">
        <v>0.03107</v>
      </c>
      <c r="H2838" s="3">
        <v>2</v>
      </c>
      <c r="I2838" s="3">
        <v>0.767102</v>
      </c>
      <c r="J2838" s="3">
        <v>42</v>
      </c>
      <c r="K2838" s="3">
        <v>1.435073</v>
      </c>
      <c r="L2838" s="3">
        <v>84</v>
      </c>
      <c r="M2838" s="3">
        <v>0.650281</v>
      </c>
      <c r="N2838">
        <v>35</v>
      </c>
      <c r="O2838" s="16">
        <v>6.47638681734474e-5</v>
      </c>
      <c r="P2838">
        <v>4.57620703909618</v>
      </c>
      <c r="Q2838" t="s">
        <v>157</v>
      </c>
      <c r="R2838" t="s">
        <v>136</v>
      </c>
      <c r="S2838" t="s">
        <v>136</v>
      </c>
      <c r="T2838" t="s">
        <v>9325</v>
      </c>
      <c r="U2838" t="s">
        <v>136</v>
      </c>
      <c r="V2838" t="s">
        <v>136</v>
      </c>
      <c r="W2838" t="s">
        <v>136</v>
      </c>
      <c r="X2838" t="s">
        <v>136</v>
      </c>
      <c r="Y2838" t="s">
        <v>12242</v>
      </c>
      <c r="Z2838" t="s">
        <v>136</v>
      </c>
      <c r="AA2838" t="s">
        <v>164</v>
      </c>
      <c r="AB2838" t="s">
        <v>165</v>
      </c>
      <c r="AC2838" t="s">
        <v>175</v>
      </c>
      <c r="AD2838" t="s">
        <v>176</v>
      </c>
    </row>
    <row r="2839" spans="1:30">
      <c r="A2839" t="s">
        <v>12243</v>
      </c>
      <c r="B2839" t="s">
        <v>12243</v>
      </c>
      <c r="C2839" s="3">
        <v>1.667009</v>
      </c>
      <c r="D2839" s="3">
        <v>55</v>
      </c>
      <c r="E2839" s="3">
        <v>0.561305</v>
      </c>
      <c r="F2839" s="3">
        <v>17</v>
      </c>
      <c r="G2839" s="3">
        <v>0.83987</v>
      </c>
      <c r="H2839" s="3">
        <v>30</v>
      </c>
      <c r="I2839" s="3">
        <v>13.03687</v>
      </c>
      <c r="J2839" s="3">
        <v>462</v>
      </c>
      <c r="K2839" s="3">
        <v>5.232147</v>
      </c>
      <c r="L2839" s="3">
        <v>198</v>
      </c>
      <c r="M2839" s="3">
        <v>5.982892</v>
      </c>
      <c r="N2839">
        <v>204</v>
      </c>
      <c r="O2839">
        <v>0.000165154386345392</v>
      </c>
      <c r="P2839">
        <v>2.25627776496603</v>
      </c>
      <c r="Q2839" t="s">
        <v>157</v>
      </c>
      <c r="R2839" t="s">
        <v>136</v>
      </c>
      <c r="S2839" t="s">
        <v>136</v>
      </c>
      <c r="T2839" t="s">
        <v>12244</v>
      </c>
      <c r="U2839" t="s">
        <v>12245</v>
      </c>
      <c r="V2839" t="s">
        <v>136</v>
      </c>
      <c r="W2839" t="s">
        <v>305</v>
      </c>
      <c r="X2839" t="s">
        <v>142</v>
      </c>
      <c r="Y2839" t="s">
        <v>12246</v>
      </c>
      <c r="Z2839" t="s">
        <v>12247</v>
      </c>
      <c r="AA2839" t="s">
        <v>141</v>
      </c>
      <c r="AB2839" t="s">
        <v>142</v>
      </c>
      <c r="AC2839" t="s">
        <v>12248</v>
      </c>
      <c r="AD2839" t="s">
        <v>3623</v>
      </c>
    </row>
    <row r="2840" spans="1:30">
      <c r="A2840" t="s">
        <v>12249</v>
      </c>
      <c r="B2840" t="s">
        <v>12249</v>
      </c>
      <c r="C2840" s="3">
        <v>44.674828</v>
      </c>
      <c r="D2840" s="3">
        <v>1950</v>
      </c>
      <c r="E2840" s="3">
        <v>22.095198</v>
      </c>
      <c r="F2840" s="3">
        <v>855</v>
      </c>
      <c r="G2840" s="3">
        <v>49.079838</v>
      </c>
      <c r="H2840" s="3">
        <v>2297</v>
      </c>
      <c r="I2840" s="3">
        <v>0.458685</v>
      </c>
      <c r="J2840" s="3">
        <v>22</v>
      </c>
      <c r="K2840" s="3">
        <v>0.775643</v>
      </c>
      <c r="L2840" s="3">
        <v>40</v>
      </c>
      <c r="M2840" s="3">
        <v>1.062227</v>
      </c>
      <c r="N2840">
        <v>49</v>
      </c>
      <c r="O2840" s="16">
        <v>4.86148422939681e-40</v>
      </c>
      <c r="P2840">
        <v>-6.04347404888952</v>
      </c>
      <c r="Q2840" t="s">
        <v>131</v>
      </c>
      <c r="R2840" t="s">
        <v>283</v>
      </c>
      <c r="S2840" t="s">
        <v>284</v>
      </c>
      <c r="T2840" t="s">
        <v>12250</v>
      </c>
      <c r="U2840" t="s">
        <v>12251</v>
      </c>
      <c r="V2840" t="s">
        <v>136</v>
      </c>
      <c r="W2840" t="s">
        <v>371</v>
      </c>
      <c r="X2840" t="s">
        <v>293</v>
      </c>
      <c r="Y2840" t="s">
        <v>290</v>
      </c>
      <c r="Z2840" t="s">
        <v>12252</v>
      </c>
      <c r="AA2840" t="s">
        <v>292</v>
      </c>
      <c r="AB2840" t="s">
        <v>293</v>
      </c>
      <c r="AC2840" t="s">
        <v>12253</v>
      </c>
      <c r="AD2840" t="s">
        <v>12254</v>
      </c>
    </row>
    <row r="2841" spans="1:30">
      <c r="A2841" t="s">
        <v>12255</v>
      </c>
      <c r="B2841" t="s">
        <v>12255</v>
      </c>
      <c r="C2841" s="3">
        <v>3.453686</v>
      </c>
      <c r="D2841" s="3">
        <v>136</v>
      </c>
      <c r="E2841" s="3">
        <v>8.222212</v>
      </c>
      <c r="F2841" s="3">
        <v>286</v>
      </c>
      <c r="G2841" s="3">
        <v>3.347422</v>
      </c>
      <c r="H2841" s="3">
        <v>141</v>
      </c>
      <c r="I2841" s="3">
        <v>1.429574</v>
      </c>
      <c r="J2841" s="3">
        <v>61</v>
      </c>
      <c r="K2841" s="3">
        <v>1.413793</v>
      </c>
      <c r="L2841" s="3">
        <v>65</v>
      </c>
      <c r="M2841" s="3">
        <v>2.500777</v>
      </c>
      <c r="N2841">
        <v>103</v>
      </c>
      <c r="O2841">
        <v>0.00468369998950089</v>
      </c>
      <c r="P2841">
        <v>-2.21407993662581</v>
      </c>
      <c r="Q2841" t="s">
        <v>131</v>
      </c>
      <c r="R2841" t="s">
        <v>1557</v>
      </c>
      <c r="S2841" t="s">
        <v>1558</v>
      </c>
      <c r="T2841" t="s">
        <v>12256</v>
      </c>
      <c r="U2841" t="s">
        <v>12257</v>
      </c>
      <c r="V2841" t="s">
        <v>136</v>
      </c>
      <c r="W2841" t="s">
        <v>1557</v>
      </c>
      <c r="X2841" t="s">
        <v>1558</v>
      </c>
      <c r="Y2841" t="s">
        <v>12258</v>
      </c>
      <c r="Z2841" t="s">
        <v>12259</v>
      </c>
      <c r="AA2841" t="s">
        <v>1875</v>
      </c>
      <c r="AB2841" t="s">
        <v>1558</v>
      </c>
      <c r="AC2841" t="s">
        <v>12260</v>
      </c>
      <c r="AD2841" t="s">
        <v>12261</v>
      </c>
    </row>
    <row r="2842" spans="1:30">
      <c r="A2842" t="s">
        <v>12262</v>
      </c>
      <c r="B2842" t="s">
        <v>136</v>
      </c>
      <c r="C2842" s="3">
        <v>0</v>
      </c>
      <c r="D2842" s="3">
        <v>0</v>
      </c>
      <c r="E2842" s="3">
        <v>0</v>
      </c>
      <c r="F2842" s="3">
        <v>0</v>
      </c>
      <c r="G2842" s="3">
        <v>0</v>
      </c>
      <c r="H2842" s="3">
        <v>0</v>
      </c>
      <c r="I2842" s="3">
        <v>4.50745</v>
      </c>
      <c r="J2842" s="3">
        <v>195</v>
      </c>
      <c r="K2842" s="3">
        <v>2.972991</v>
      </c>
      <c r="L2842" s="3">
        <v>145</v>
      </c>
      <c r="M2842" s="3">
        <v>3.384896</v>
      </c>
      <c r="N2842">
        <v>146</v>
      </c>
      <c r="O2842" s="16">
        <v>1.43922274379571e-10</v>
      </c>
      <c r="P2842">
        <v>7.35686376820581</v>
      </c>
      <c r="Q2842" t="s">
        <v>157</v>
      </c>
      <c r="R2842" t="s">
        <v>136</v>
      </c>
      <c r="S2842" t="s">
        <v>136</v>
      </c>
      <c r="T2842" t="s">
        <v>815</v>
      </c>
      <c r="U2842" t="s">
        <v>136</v>
      </c>
      <c r="V2842" t="s">
        <v>136</v>
      </c>
      <c r="W2842" t="s">
        <v>136</v>
      </c>
      <c r="X2842" t="s">
        <v>136</v>
      </c>
      <c r="Y2842" t="s">
        <v>136</v>
      </c>
      <c r="Z2842" t="s">
        <v>136</v>
      </c>
      <c r="AA2842" t="s">
        <v>164</v>
      </c>
      <c r="AB2842" t="s">
        <v>165</v>
      </c>
      <c r="AC2842" t="s">
        <v>12263</v>
      </c>
      <c r="AD2842" t="s">
        <v>281</v>
      </c>
    </row>
    <row r="2843" spans="1:30">
      <c r="A2843" t="s">
        <v>12264</v>
      </c>
      <c r="B2843" t="s">
        <v>12264</v>
      </c>
      <c r="C2843" s="3">
        <v>9.315691</v>
      </c>
      <c r="D2843" s="3">
        <v>225</v>
      </c>
      <c r="E2843" s="3">
        <v>48.802692</v>
      </c>
      <c r="F2843" s="3">
        <v>1042</v>
      </c>
      <c r="G2843" s="3">
        <v>8.545952</v>
      </c>
      <c r="H2843" s="3">
        <v>221</v>
      </c>
      <c r="I2843" s="3">
        <v>1.51367</v>
      </c>
      <c r="J2843" s="3">
        <v>40</v>
      </c>
      <c r="K2843" s="3">
        <v>2.278554</v>
      </c>
      <c r="L2843" s="3">
        <v>64</v>
      </c>
      <c r="M2843" s="3">
        <v>4.758752</v>
      </c>
      <c r="N2843">
        <v>120</v>
      </c>
      <c r="O2843">
        <v>0.000211126051892551</v>
      </c>
      <c r="P2843">
        <v>-3.54724133905025</v>
      </c>
      <c r="Q2843" t="s">
        <v>131</v>
      </c>
      <c r="R2843" t="s">
        <v>136</v>
      </c>
      <c r="S2843" t="s">
        <v>136</v>
      </c>
      <c r="T2843" t="s">
        <v>995</v>
      </c>
      <c r="U2843" t="s">
        <v>12265</v>
      </c>
      <c r="V2843" t="s">
        <v>386</v>
      </c>
      <c r="W2843" t="s">
        <v>136</v>
      </c>
      <c r="X2843" t="s">
        <v>136</v>
      </c>
      <c r="Y2843" t="s">
        <v>997</v>
      </c>
      <c r="Z2843" t="s">
        <v>998</v>
      </c>
      <c r="AA2843" t="s">
        <v>164</v>
      </c>
      <c r="AB2843" t="s">
        <v>165</v>
      </c>
      <c r="AC2843" t="s">
        <v>1250</v>
      </c>
      <c r="AD2843" t="s">
        <v>1000</v>
      </c>
    </row>
    <row r="2844" spans="1:30">
      <c r="A2844" t="s">
        <v>12266</v>
      </c>
      <c r="B2844" t="s">
        <v>12266</v>
      </c>
      <c r="C2844" s="3">
        <v>0</v>
      </c>
      <c r="D2844" s="3">
        <v>0</v>
      </c>
      <c r="E2844" s="3">
        <v>0</v>
      </c>
      <c r="F2844" s="3">
        <v>0</v>
      </c>
      <c r="G2844" s="3">
        <v>0</v>
      </c>
      <c r="H2844" s="3">
        <v>0</v>
      </c>
      <c r="I2844" s="3">
        <v>11.558647</v>
      </c>
      <c r="J2844" s="3">
        <v>853</v>
      </c>
      <c r="K2844" s="3">
        <v>10.38923</v>
      </c>
      <c r="L2844" s="3">
        <v>818</v>
      </c>
      <c r="M2844" s="3">
        <v>2.853696</v>
      </c>
      <c r="N2844">
        <v>203</v>
      </c>
      <c r="O2844" s="16">
        <v>1.05753378134681e-15</v>
      </c>
      <c r="P2844">
        <v>8.75249155608024</v>
      </c>
      <c r="Q2844" t="s">
        <v>157</v>
      </c>
      <c r="R2844" t="s">
        <v>1427</v>
      </c>
      <c r="S2844" t="s">
        <v>538</v>
      </c>
      <c r="T2844" t="s">
        <v>12267</v>
      </c>
      <c r="U2844" t="s">
        <v>12268</v>
      </c>
      <c r="V2844" t="s">
        <v>136</v>
      </c>
      <c r="W2844" t="s">
        <v>1427</v>
      </c>
      <c r="X2844" t="s">
        <v>538</v>
      </c>
      <c r="Y2844" t="s">
        <v>12269</v>
      </c>
      <c r="Z2844" t="s">
        <v>12270</v>
      </c>
      <c r="AA2844" t="s">
        <v>43</v>
      </c>
      <c r="AB2844" t="s">
        <v>538</v>
      </c>
      <c r="AC2844" t="s">
        <v>12271</v>
      </c>
      <c r="AD2844" t="s">
        <v>12272</v>
      </c>
    </row>
    <row r="2845" spans="1:30">
      <c r="A2845" t="s">
        <v>12273</v>
      </c>
      <c r="B2845" t="s">
        <v>12273</v>
      </c>
      <c r="C2845" s="3">
        <v>2.394446</v>
      </c>
      <c r="D2845" s="3">
        <v>264</v>
      </c>
      <c r="E2845" s="3">
        <v>1.113958</v>
      </c>
      <c r="F2845" s="3">
        <v>109</v>
      </c>
      <c r="G2845" s="3">
        <v>1.266331</v>
      </c>
      <c r="H2845" s="3">
        <v>150</v>
      </c>
      <c r="I2845" s="3">
        <v>13.468373</v>
      </c>
      <c r="J2845" s="3">
        <v>1608</v>
      </c>
      <c r="K2845" s="3">
        <v>13.967545</v>
      </c>
      <c r="L2845" s="3">
        <v>1781</v>
      </c>
      <c r="M2845" s="3">
        <v>4.714999</v>
      </c>
      <c r="N2845">
        <v>542</v>
      </c>
      <c r="O2845">
        <v>0.000398144264011686</v>
      </c>
      <c r="P2845">
        <v>2.03932215415242</v>
      </c>
      <c r="Q2845" t="s">
        <v>157</v>
      </c>
      <c r="R2845" t="s">
        <v>190</v>
      </c>
      <c r="S2845" t="s">
        <v>191</v>
      </c>
      <c r="T2845" t="s">
        <v>12274</v>
      </c>
      <c r="U2845" t="s">
        <v>12275</v>
      </c>
      <c r="V2845" t="s">
        <v>755</v>
      </c>
      <c r="W2845" t="s">
        <v>190</v>
      </c>
      <c r="X2845" t="s">
        <v>191</v>
      </c>
      <c r="Y2845" t="s">
        <v>2801</v>
      </c>
      <c r="Z2845" t="s">
        <v>12276</v>
      </c>
      <c r="AA2845" t="s">
        <v>83</v>
      </c>
      <c r="AB2845" t="s">
        <v>191</v>
      </c>
      <c r="AC2845" t="s">
        <v>12277</v>
      </c>
      <c r="AD2845" t="s">
        <v>5726</v>
      </c>
    </row>
    <row r="2846" spans="1:30">
      <c r="A2846" t="s">
        <v>12278</v>
      </c>
      <c r="B2846" t="s">
        <v>136</v>
      </c>
      <c r="C2846" s="3">
        <v>0.23041</v>
      </c>
      <c r="D2846" s="3">
        <v>5</v>
      </c>
      <c r="E2846" s="3">
        <v>0</v>
      </c>
      <c r="F2846" s="3">
        <v>0</v>
      </c>
      <c r="G2846" s="3">
        <v>0.11958</v>
      </c>
      <c r="H2846" s="3">
        <v>3</v>
      </c>
      <c r="I2846" s="3">
        <v>3.451568</v>
      </c>
      <c r="J2846" s="3">
        <v>81</v>
      </c>
      <c r="K2846" s="3">
        <v>1.576049</v>
      </c>
      <c r="L2846" s="3">
        <v>40</v>
      </c>
      <c r="M2846" s="3">
        <v>2.235804</v>
      </c>
      <c r="N2846">
        <v>51</v>
      </c>
      <c r="O2846">
        <v>0.000367445221430194</v>
      </c>
      <c r="P2846">
        <v>3.39122085359899</v>
      </c>
      <c r="Q2846" t="s">
        <v>157</v>
      </c>
      <c r="R2846" t="s">
        <v>136</v>
      </c>
      <c r="S2846" t="s">
        <v>136</v>
      </c>
      <c r="T2846" t="s">
        <v>136</v>
      </c>
      <c r="U2846" t="s">
        <v>136</v>
      </c>
      <c r="V2846" t="s">
        <v>136</v>
      </c>
      <c r="W2846" t="s">
        <v>136</v>
      </c>
      <c r="X2846" t="s">
        <v>136</v>
      </c>
      <c r="Y2846" t="s">
        <v>136</v>
      </c>
      <c r="Z2846" t="s">
        <v>136</v>
      </c>
      <c r="AA2846" t="s">
        <v>136</v>
      </c>
      <c r="AB2846" t="s">
        <v>136</v>
      </c>
      <c r="AC2846" t="s">
        <v>136</v>
      </c>
      <c r="AD2846" t="s">
        <v>136</v>
      </c>
    </row>
    <row r="2847" spans="1:30">
      <c r="A2847" t="s">
        <v>12279</v>
      </c>
      <c r="B2847" t="s">
        <v>12279</v>
      </c>
      <c r="C2847" s="3">
        <v>14.339096</v>
      </c>
      <c r="D2847" s="3">
        <v>847</v>
      </c>
      <c r="E2847" s="3">
        <v>30.684649</v>
      </c>
      <c r="F2847" s="3">
        <v>1604</v>
      </c>
      <c r="G2847" s="3">
        <v>5.920634</v>
      </c>
      <c r="H2847" s="3">
        <v>375</v>
      </c>
      <c r="I2847" s="3">
        <v>3.966383</v>
      </c>
      <c r="J2847" s="3">
        <v>254</v>
      </c>
      <c r="K2847" s="3">
        <v>3.202897</v>
      </c>
      <c r="L2847" s="3">
        <v>219</v>
      </c>
      <c r="M2847" s="3">
        <v>7.728743</v>
      </c>
      <c r="N2847">
        <v>477</v>
      </c>
      <c r="O2847">
        <v>0.00371510057715196</v>
      </c>
      <c r="P2847">
        <v>-2.481244008044</v>
      </c>
      <c r="Q2847" t="s">
        <v>131</v>
      </c>
      <c r="R2847" t="s">
        <v>136</v>
      </c>
      <c r="T2847" t="s">
        <v>1016</v>
      </c>
      <c r="U2847" t="s">
        <v>12280</v>
      </c>
      <c r="V2847" t="s">
        <v>136</v>
      </c>
      <c r="W2847" t="s">
        <v>190</v>
      </c>
      <c r="X2847" t="s">
        <v>191</v>
      </c>
      <c r="Y2847" t="s">
        <v>265</v>
      </c>
      <c r="Z2847" t="s">
        <v>12281</v>
      </c>
      <c r="AA2847" t="s">
        <v>83</v>
      </c>
      <c r="AB2847" t="s">
        <v>191</v>
      </c>
      <c r="AC2847" t="s">
        <v>183</v>
      </c>
      <c r="AD2847" t="s">
        <v>195</v>
      </c>
    </row>
    <row r="2848" spans="1:30">
      <c r="A2848" t="s">
        <v>12282</v>
      </c>
      <c r="B2848" t="s">
        <v>12282</v>
      </c>
      <c r="C2848" s="3">
        <v>2.197997</v>
      </c>
      <c r="D2848" s="3">
        <v>154</v>
      </c>
      <c r="E2848" s="3">
        <v>1.612661</v>
      </c>
      <c r="F2848" s="3">
        <v>100</v>
      </c>
      <c r="G2848" s="3">
        <v>1.65623</v>
      </c>
      <c r="H2848" s="3">
        <v>124</v>
      </c>
      <c r="I2848" s="3">
        <v>0.027818</v>
      </c>
      <c r="J2848" s="3">
        <v>3</v>
      </c>
      <c r="K2848" s="3">
        <v>0.073783</v>
      </c>
      <c r="L2848" s="3">
        <v>6</v>
      </c>
      <c r="M2848" s="3">
        <v>0.563839</v>
      </c>
      <c r="N2848">
        <v>42</v>
      </c>
      <c r="O2848">
        <v>0.00102238457089735</v>
      </c>
      <c r="P2848">
        <v>-3.2209638860795</v>
      </c>
      <c r="Q2848" t="s">
        <v>131</v>
      </c>
      <c r="R2848" t="s">
        <v>136</v>
      </c>
      <c r="S2848" t="s">
        <v>136</v>
      </c>
      <c r="T2848" t="s">
        <v>3282</v>
      </c>
      <c r="U2848" t="s">
        <v>12283</v>
      </c>
      <c r="V2848" t="s">
        <v>1831</v>
      </c>
      <c r="W2848" t="s">
        <v>305</v>
      </c>
      <c r="X2848" t="s">
        <v>142</v>
      </c>
      <c r="Y2848" t="s">
        <v>10656</v>
      </c>
      <c r="Z2848" t="s">
        <v>12284</v>
      </c>
      <c r="AA2848" t="s">
        <v>141</v>
      </c>
      <c r="AB2848" t="s">
        <v>142</v>
      </c>
      <c r="AC2848" t="s">
        <v>12285</v>
      </c>
      <c r="AD2848" t="s">
        <v>3288</v>
      </c>
    </row>
    <row r="2849" spans="1:30">
      <c r="A2849" t="s">
        <v>12286</v>
      </c>
      <c r="B2849" t="s">
        <v>12286</v>
      </c>
      <c r="C2849" s="3">
        <v>0.815206</v>
      </c>
      <c r="D2849" s="3">
        <v>61</v>
      </c>
      <c r="E2849" s="3">
        <v>0.197064</v>
      </c>
      <c r="F2849" s="3">
        <v>13</v>
      </c>
      <c r="G2849" s="3">
        <v>0.50458</v>
      </c>
      <c r="H2849" s="3">
        <v>41</v>
      </c>
      <c r="I2849" s="3">
        <v>3.553029</v>
      </c>
      <c r="J2849" s="3">
        <v>285</v>
      </c>
      <c r="K2849" s="3">
        <v>19.163477</v>
      </c>
      <c r="L2849" s="3">
        <v>1641</v>
      </c>
      <c r="M2849" s="3">
        <v>1.530167</v>
      </c>
      <c r="N2849">
        <v>119</v>
      </c>
      <c r="O2849">
        <v>0.000715821871664788</v>
      </c>
      <c r="P2849">
        <v>3.13762328063102</v>
      </c>
      <c r="Q2849" t="s">
        <v>157</v>
      </c>
      <c r="R2849" t="s">
        <v>136</v>
      </c>
      <c r="S2849" t="s">
        <v>136</v>
      </c>
      <c r="T2849" t="s">
        <v>12287</v>
      </c>
      <c r="U2849" t="s">
        <v>12288</v>
      </c>
      <c r="V2849" t="s">
        <v>136</v>
      </c>
      <c r="W2849" t="s">
        <v>186</v>
      </c>
      <c r="X2849" t="s">
        <v>187</v>
      </c>
      <c r="Y2849" t="s">
        <v>12289</v>
      </c>
      <c r="Z2849" t="s">
        <v>12290</v>
      </c>
      <c r="AA2849" t="s">
        <v>209</v>
      </c>
      <c r="AB2849" t="s">
        <v>187</v>
      </c>
      <c r="AC2849" t="s">
        <v>12291</v>
      </c>
      <c r="AD2849" t="s">
        <v>12292</v>
      </c>
    </row>
    <row r="2850" spans="1:30">
      <c r="A2850" t="s">
        <v>12293</v>
      </c>
      <c r="B2850" t="s">
        <v>12293</v>
      </c>
      <c r="C2850" s="3">
        <v>0.351785</v>
      </c>
      <c r="D2850" s="3">
        <v>18</v>
      </c>
      <c r="E2850" s="3">
        <v>0.090194</v>
      </c>
      <c r="F2850" s="3">
        <v>4</v>
      </c>
      <c r="G2850" s="3">
        <v>0.165108</v>
      </c>
      <c r="H2850" s="3">
        <v>9</v>
      </c>
      <c r="I2850" s="3">
        <v>1.777585</v>
      </c>
      <c r="J2850" s="3">
        <v>97</v>
      </c>
      <c r="K2850" s="3">
        <v>2.036103</v>
      </c>
      <c r="L2850" s="3">
        <v>118</v>
      </c>
      <c r="M2850" s="3">
        <v>0.905579</v>
      </c>
      <c r="N2850">
        <v>48</v>
      </c>
      <c r="O2850">
        <v>0.00283791549447611</v>
      </c>
      <c r="P2850">
        <v>2.23495647579215</v>
      </c>
      <c r="Q2850" t="s">
        <v>157</v>
      </c>
      <c r="R2850" t="s">
        <v>136</v>
      </c>
      <c r="S2850" t="s">
        <v>136</v>
      </c>
      <c r="T2850" t="s">
        <v>136</v>
      </c>
      <c r="U2850" t="s">
        <v>136</v>
      </c>
      <c r="V2850" t="s">
        <v>136</v>
      </c>
      <c r="W2850" t="s">
        <v>136</v>
      </c>
      <c r="X2850" t="s">
        <v>136</v>
      </c>
      <c r="Y2850" t="s">
        <v>468</v>
      </c>
      <c r="Z2850" t="s">
        <v>136</v>
      </c>
      <c r="AA2850" t="s">
        <v>164</v>
      </c>
      <c r="AB2850" t="s">
        <v>165</v>
      </c>
      <c r="AC2850" t="s">
        <v>12294</v>
      </c>
      <c r="AD2850" t="s">
        <v>136</v>
      </c>
    </row>
    <row r="2851" spans="1:30">
      <c r="A2851" t="s">
        <v>12295</v>
      </c>
      <c r="B2851" t="s">
        <v>12295</v>
      </c>
      <c r="C2851" s="3">
        <v>0.311321</v>
      </c>
      <c r="D2851" s="3">
        <v>20</v>
      </c>
      <c r="E2851" s="3">
        <v>0.0184</v>
      </c>
      <c r="F2851" s="3">
        <v>1</v>
      </c>
      <c r="G2851" s="3">
        <v>0.226613</v>
      </c>
      <c r="H2851" s="3">
        <v>15</v>
      </c>
      <c r="I2851" s="3">
        <v>2.179225</v>
      </c>
      <c r="J2851" s="3">
        <v>146</v>
      </c>
      <c r="K2851" s="3">
        <v>4.503739</v>
      </c>
      <c r="L2851" s="3">
        <v>321</v>
      </c>
      <c r="M2851" s="3">
        <v>0.629738</v>
      </c>
      <c r="N2851">
        <v>41</v>
      </c>
      <c r="O2851">
        <v>0.00288178766380398</v>
      </c>
      <c r="P2851">
        <v>2.88625070076481</v>
      </c>
      <c r="Q2851" t="s">
        <v>157</v>
      </c>
      <c r="R2851" t="s">
        <v>136</v>
      </c>
      <c r="S2851" t="s">
        <v>136</v>
      </c>
      <c r="T2851" t="s">
        <v>4377</v>
      </c>
      <c r="U2851" t="s">
        <v>12296</v>
      </c>
      <c r="V2851" t="s">
        <v>763</v>
      </c>
      <c r="W2851" t="s">
        <v>136</v>
      </c>
      <c r="X2851" t="s">
        <v>136</v>
      </c>
      <c r="Y2851" t="s">
        <v>1915</v>
      </c>
      <c r="Z2851" t="s">
        <v>12297</v>
      </c>
      <c r="AA2851" t="s">
        <v>141</v>
      </c>
      <c r="AB2851" t="s">
        <v>142</v>
      </c>
      <c r="AC2851" t="s">
        <v>12298</v>
      </c>
      <c r="AD2851" t="s">
        <v>1983</v>
      </c>
    </row>
    <row r="2852" spans="1:30">
      <c r="A2852" t="s">
        <v>12299</v>
      </c>
      <c r="B2852" t="s">
        <v>12299</v>
      </c>
      <c r="C2852" s="3">
        <v>0.256871</v>
      </c>
      <c r="D2852" s="3">
        <v>11</v>
      </c>
      <c r="E2852" s="3">
        <v>0.067732</v>
      </c>
      <c r="F2852" s="3">
        <v>3</v>
      </c>
      <c r="G2852" s="3">
        <v>0</v>
      </c>
      <c r="H2852" s="3">
        <v>0</v>
      </c>
      <c r="I2852" s="3">
        <v>1.3274</v>
      </c>
      <c r="J2852" s="3">
        <v>62</v>
      </c>
      <c r="K2852" s="3">
        <v>4.900131</v>
      </c>
      <c r="L2852" s="3">
        <v>243</v>
      </c>
      <c r="M2852" s="3">
        <v>1.044973</v>
      </c>
      <c r="N2852">
        <v>47</v>
      </c>
      <c r="O2852">
        <v>0.00333082100405471</v>
      </c>
      <c r="P2852">
        <v>3.28986602592785</v>
      </c>
      <c r="Q2852" t="s">
        <v>157</v>
      </c>
      <c r="R2852" t="s">
        <v>412</v>
      </c>
      <c r="S2852" t="s">
        <v>413</v>
      </c>
      <c r="T2852" t="s">
        <v>12300</v>
      </c>
      <c r="U2852" t="s">
        <v>12301</v>
      </c>
      <c r="V2852" t="s">
        <v>12302</v>
      </c>
      <c r="W2852" t="s">
        <v>412</v>
      </c>
      <c r="X2852" t="s">
        <v>413</v>
      </c>
      <c r="Y2852" t="s">
        <v>2071</v>
      </c>
      <c r="Z2852" t="s">
        <v>12303</v>
      </c>
      <c r="AA2852" t="s">
        <v>419</v>
      </c>
      <c r="AB2852" t="s">
        <v>413</v>
      </c>
      <c r="AC2852" t="s">
        <v>12304</v>
      </c>
      <c r="AD2852" t="s">
        <v>1399</v>
      </c>
    </row>
    <row r="2853" spans="1:30">
      <c r="A2853" t="s">
        <v>12305</v>
      </c>
      <c r="B2853" t="s">
        <v>12305</v>
      </c>
      <c r="C2853" s="3">
        <v>11.872962</v>
      </c>
      <c r="D2853" s="3">
        <v>215</v>
      </c>
      <c r="E2853" s="3">
        <v>18.891907</v>
      </c>
      <c r="F2853" s="3">
        <v>303</v>
      </c>
      <c r="G2853" s="3">
        <v>4.301619</v>
      </c>
      <c r="H2853" s="3">
        <v>84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>
        <v>0</v>
      </c>
      <c r="O2853" s="16">
        <v>1.26742220920974e-14</v>
      </c>
      <c r="P2853">
        <v>-8.69969111102613</v>
      </c>
      <c r="Q2853" t="s">
        <v>131</v>
      </c>
      <c r="R2853" t="s">
        <v>170</v>
      </c>
      <c r="S2853" t="s">
        <v>171</v>
      </c>
      <c r="T2853" t="s">
        <v>9227</v>
      </c>
      <c r="U2853" t="s">
        <v>9228</v>
      </c>
      <c r="V2853" t="s">
        <v>1246</v>
      </c>
      <c r="W2853" t="s">
        <v>170</v>
      </c>
      <c r="X2853" t="s">
        <v>171</v>
      </c>
      <c r="Y2853" t="s">
        <v>1622</v>
      </c>
      <c r="Z2853" t="s">
        <v>1623</v>
      </c>
      <c r="AA2853" t="s">
        <v>174</v>
      </c>
      <c r="AB2853" t="s">
        <v>171</v>
      </c>
      <c r="AC2853" t="s">
        <v>9229</v>
      </c>
      <c r="AD2853" t="s">
        <v>1549</v>
      </c>
    </row>
    <row r="2854" spans="1:30">
      <c r="A2854" t="s">
        <v>12306</v>
      </c>
      <c r="B2854" t="s">
        <v>12306</v>
      </c>
      <c r="C2854" s="3">
        <v>15.958224</v>
      </c>
      <c r="D2854" s="3">
        <v>233</v>
      </c>
      <c r="E2854" s="3">
        <v>41.675018</v>
      </c>
      <c r="F2854" s="3">
        <v>538</v>
      </c>
      <c r="G2854" s="3">
        <v>10.212096</v>
      </c>
      <c r="H2854" s="3">
        <v>160</v>
      </c>
      <c r="I2854" s="3">
        <v>7.702034</v>
      </c>
      <c r="J2854" s="3">
        <v>122</v>
      </c>
      <c r="K2854" s="3">
        <v>1.959696</v>
      </c>
      <c r="L2854" s="3">
        <v>34</v>
      </c>
      <c r="M2854" s="3">
        <v>8.049543</v>
      </c>
      <c r="N2854">
        <v>123</v>
      </c>
      <c r="O2854">
        <v>0.00327892271245301</v>
      </c>
      <c r="P2854">
        <v>-2.63576380570434</v>
      </c>
      <c r="Q2854" t="s">
        <v>131</v>
      </c>
      <c r="R2854" t="s">
        <v>136</v>
      </c>
      <c r="S2854" t="s">
        <v>136</v>
      </c>
      <c r="T2854" t="s">
        <v>136</v>
      </c>
      <c r="U2854" t="s">
        <v>136</v>
      </c>
      <c r="V2854" t="s">
        <v>136</v>
      </c>
      <c r="W2854" t="s">
        <v>136</v>
      </c>
      <c r="X2854" t="s">
        <v>136</v>
      </c>
      <c r="Y2854" t="s">
        <v>11550</v>
      </c>
      <c r="Z2854" t="s">
        <v>136</v>
      </c>
      <c r="AA2854" t="s">
        <v>164</v>
      </c>
      <c r="AB2854" t="s">
        <v>165</v>
      </c>
      <c r="AC2854" t="s">
        <v>12307</v>
      </c>
      <c r="AD2854" t="s">
        <v>136</v>
      </c>
    </row>
    <row r="2855" spans="1:30">
      <c r="A2855" t="s">
        <v>12308</v>
      </c>
      <c r="B2855" t="s">
        <v>12308</v>
      </c>
      <c r="C2855" s="3">
        <v>1.693275</v>
      </c>
      <c r="D2855" s="3">
        <v>69</v>
      </c>
      <c r="E2855" s="3">
        <v>1.734635</v>
      </c>
      <c r="F2855" s="3">
        <v>63</v>
      </c>
      <c r="G2855" s="3">
        <v>0.390308</v>
      </c>
      <c r="H2855" s="3">
        <v>17</v>
      </c>
      <c r="I2855" s="3">
        <v>37.934822</v>
      </c>
      <c r="J2855" s="3">
        <v>1670</v>
      </c>
      <c r="K2855" s="3">
        <v>8.782492</v>
      </c>
      <c r="L2855" s="3">
        <v>413</v>
      </c>
      <c r="M2855" s="3">
        <v>113.783859</v>
      </c>
      <c r="N2855">
        <v>4820</v>
      </c>
      <c r="O2855" s="16">
        <v>1.58782971711319e-5</v>
      </c>
      <c r="P2855">
        <v>4.11058319522547</v>
      </c>
      <c r="Q2855" t="s">
        <v>157</v>
      </c>
      <c r="R2855" t="s">
        <v>305</v>
      </c>
      <c r="S2855" t="s">
        <v>142</v>
      </c>
      <c r="T2855" t="s">
        <v>11292</v>
      </c>
      <c r="U2855" t="s">
        <v>12309</v>
      </c>
      <c r="V2855" t="s">
        <v>6820</v>
      </c>
      <c r="W2855" t="s">
        <v>254</v>
      </c>
      <c r="X2855" t="s">
        <v>255</v>
      </c>
      <c r="Y2855" t="s">
        <v>6821</v>
      </c>
      <c r="Z2855" t="s">
        <v>12310</v>
      </c>
      <c r="AA2855" t="s">
        <v>164</v>
      </c>
      <c r="AB2855" t="s">
        <v>165</v>
      </c>
      <c r="AC2855" t="s">
        <v>12311</v>
      </c>
      <c r="AD2855" t="s">
        <v>2082</v>
      </c>
    </row>
    <row r="2856" spans="1:30">
      <c r="A2856" t="s">
        <v>12312</v>
      </c>
      <c r="B2856" t="s">
        <v>12312</v>
      </c>
      <c r="C2856" s="3">
        <v>2.810225</v>
      </c>
      <c r="D2856" s="3">
        <v>72</v>
      </c>
      <c r="E2856" s="3">
        <v>4.534784</v>
      </c>
      <c r="F2856" s="3">
        <v>102</v>
      </c>
      <c r="G2856" s="3">
        <v>6.330104</v>
      </c>
      <c r="H2856" s="3">
        <v>172</v>
      </c>
      <c r="I2856" s="3">
        <v>0.899378</v>
      </c>
      <c r="J2856" s="3">
        <v>25</v>
      </c>
      <c r="K2856" s="3">
        <v>1.157437</v>
      </c>
      <c r="L2856" s="3">
        <v>34</v>
      </c>
      <c r="M2856" s="3">
        <v>0.943048</v>
      </c>
      <c r="N2856">
        <v>25</v>
      </c>
      <c r="O2856" s="16">
        <v>1.14002303176544e-5</v>
      </c>
      <c r="P2856">
        <v>-2.78128350538657</v>
      </c>
      <c r="Q2856" t="s">
        <v>131</v>
      </c>
      <c r="R2856" t="s">
        <v>136</v>
      </c>
      <c r="S2856" t="s">
        <v>136</v>
      </c>
      <c r="T2856" t="s">
        <v>136</v>
      </c>
      <c r="U2856" t="s">
        <v>136</v>
      </c>
      <c r="V2856" t="s">
        <v>136</v>
      </c>
      <c r="W2856" t="s">
        <v>136</v>
      </c>
      <c r="X2856" t="s">
        <v>136</v>
      </c>
      <c r="Y2856" t="s">
        <v>136</v>
      </c>
      <c r="Z2856" t="s">
        <v>136</v>
      </c>
      <c r="AA2856" t="s">
        <v>164</v>
      </c>
      <c r="AB2856" t="s">
        <v>165</v>
      </c>
      <c r="AC2856" t="s">
        <v>313</v>
      </c>
      <c r="AD2856" t="s">
        <v>136</v>
      </c>
    </row>
    <row r="2857" spans="1:30">
      <c r="A2857" t="s">
        <v>12313</v>
      </c>
      <c r="B2857" t="s">
        <v>12313</v>
      </c>
      <c r="C2857" s="3">
        <v>0</v>
      </c>
      <c r="D2857" s="3">
        <v>0</v>
      </c>
      <c r="E2857" s="3">
        <v>0</v>
      </c>
      <c r="F2857" s="3">
        <v>0</v>
      </c>
      <c r="G2857" s="3">
        <v>0</v>
      </c>
      <c r="H2857" s="3">
        <v>0</v>
      </c>
      <c r="I2857" s="3">
        <v>1.866669</v>
      </c>
      <c r="J2857" s="3">
        <v>33</v>
      </c>
      <c r="K2857" s="3">
        <v>2.037207</v>
      </c>
      <c r="L2857" s="3">
        <v>39</v>
      </c>
      <c r="M2857" s="3">
        <v>2.371945</v>
      </c>
      <c r="N2857">
        <v>41</v>
      </c>
      <c r="O2857" s="16">
        <v>5.15839223477489e-5</v>
      </c>
      <c r="P2857">
        <v>5.3967183066528</v>
      </c>
      <c r="Q2857" t="s">
        <v>157</v>
      </c>
      <c r="R2857" t="s">
        <v>136</v>
      </c>
      <c r="S2857" t="s">
        <v>136</v>
      </c>
      <c r="T2857" t="s">
        <v>12314</v>
      </c>
      <c r="U2857" t="s">
        <v>12315</v>
      </c>
      <c r="V2857" t="s">
        <v>264</v>
      </c>
      <c r="W2857" t="s">
        <v>918</v>
      </c>
      <c r="X2857" t="s">
        <v>919</v>
      </c>
      <c r="Y2857" t="s">
        <v>136</v>
      </c>
      <c r="Z2857" t="s">
        <v>12316</v>
      </c>
      <c r="AA2857" t="s">
        <v>85</v>
      </c>
      <c r="AB2857" t="s">
        <v>342</v>
      </c>
      <c r="AC2857" t="s">
        <v>12317</v>
      </c>
      <c r="AD2857" t="s">
        <v>12318</v>
      </c>
    </row>
    <row r="2858" spans="1:30">
      <c r="A2858" t="s">
        <v>12319</v>
      </c>
      <c r="B2858" t="s">
        <v>12319</v>
      </c>
      <c r="C2858" s="3">
        <v>0</v>
      </c>
      <c r="D2858" s="3">
        <v>0</v>
      </c>
      <c r="E2858" s="3">
        <v>0</v>
      </c>
      <c r="F2858" s="3">
        <v>0</v>
      </c>
      <c r="G2858" s="3">
        <v>0.223618</v>
      </c>
      <c r="H2858" s="3">
        <v>9</v>
      </c>
      <c r="I2858" s="3">
        <v>3.941565</v>
      </c>
      <c r="J2858" s="3">
        <v>143</v>
      </c>
      <c r="K2858" s="3">
        <v>8.248118</v>
      </c>
      <c r="L2858" s="3">
        <v>319</v>
      </c>
      <c r="M2858" s="3">
        <v>0.816141</v>
      </c>
      <c r="N2858">
        <v>29</v>
      </c>
      <c r="O2858">
        <v>0.000668431014023756</v>
      </c>
      <c r="P2858">
        <v>4.15098070325527</v>
      </c>
      <c r="Q2858" t="s">
        <v>157</v>
      </c>
      <c r="R2858" t="s">
        <v>186</v>
      </c>
      <c r="S2858" t="s">
        <v>187</v>
      </c>
      <c r="T2858" t="s">
        <v>8256</v>
      </c>
      <c r="U2858" t="s">
        <v>12320</v>
      </c>
      <c r="V2858" t="s">
        <v>439</v>
      </c>
      <c r="W2858" t="s">
        <v>136</v>
      </c>
      <c r="X2858" t="s">
        <v>136</v>
      </c>
      <c r="Y2858" t="s">
        <v>5904</v>
      </c>
      <c r="Z2858" t="s">
        <v>136</v>
      </c>
      <c r="AA2858" t="s">
        <v>209</v>
      </c>
      <c r="AB2858" t="s">
        <v>187</v>
      </c>
      <c r="AC2858" t="s">
        <v>12321</v>
      </c>
      <c r="AD2858" t="s">
        <v>8005</v>
      </c>
    </row>
    <row r="2859" spans="1:30">
      <c r="A2859" t="s">
        <v>12322</v>
      </c>
      <c r="B2859" t="s">
        <v>12322</v>
      </c>
      <c r="C2859" s="3">
        <v>0.798416</v>
      </c>
      <c r="D2859" s="3">
        <v>69</v>
      </c>
      <c r="E2859" s="3">
        <v>0.074691</v>
      </c>
      <c r="F2859" s="3">
        <v>6</v>
      </c>
      <c r="G2859" s="3">
        <v>1.205285</v>
      </c>
      <c r="H2859" s="3">
        <v>111</v>
      </c>
      <c r="I2859" s="3">
        <v>5.720986</v>
      </c>
      <c r="J2859" s="3">
        <v>531</v>
      </c>
      <c r="K2859" s="3">
        <v>15.477518</v>
      </c>
      <c r="L2859" s="3">
        <v>1532</v>
      </c>
      <c r="M2859" s="3">
        <v>1.590051</v>
      </c>
      <c r="N2859">
        <v>142</v>
      </c>
      <c r="O2859">
        <v>0.0055464010676232</v>
      </c>
      <c r="P2859">
        <v>2.68539063118103</v>
      </c>
      <c r="Q2859" t="s">
        <v>157</v>
      </c>
      <c r="R2859" t="s">
        <v>136</v>
      </c>
      <c r="S2859" t="s">
        <v>136</v>
      </c>
      <c r="T2859" t="s">
        <v>12323</v>
      </c>
      <c r="U2859" t="s">
        <v>12324</v>
      </c>
      <c r="V2859" t="s">
        <v>976</v>
      </c>
      <c r="W2859" t="s">
        <v>136</v>
      </c>
      <c r="X2859" t="s">
        <v>136</v>
      </c>
      <c r="Y2859" t="s">
        <v>711</v>
      </c>
      <c r="Z2859" t="s">
        <v>12325</v>
      </c>
      <c r="AA2859" t="s">
        <v>248</v>
      </c>
      <c r="AB2859" t="s">
        <v>242</v>
      </c>
      <c r="AC2859" t="s">
        <v>12326</v>
      </c>
      <c r="AD2859" t="s">
        <v>12327</v>
      </c>
    </row>
    <row r="2860" spans="1:30">
      <c r="A2860" t="s">
        <v>12328</v>
      </c>
      <c r="B2860" t="s">
        <v>136</v>
      </c>
      <c r="C2860" s="3">
        <v>0.175348</v>
      </c>
      <c r="D2860" s="3">
        <v>7</v>
      </c>
      <c r="E2860" s="3">
        <v>0</v>
      </c>
      <c r="F2860" s="3">
        <v>0</v>
      </c>
      <c r="G2860" s="3">
        <v>0.056614</v>
      </c>
      <c r="H2860" s="3">
        <v>3</v>
      </c>
      <c r="I2860" s="3">
        <v>0.850161</v>
      </c>
      <c r="J2860" s="3">
        <v>35</v>
      </c>
      <c r="K2860" s="3">
        <v>5.14384</v>
      </c>
      <c r="L2860" s="3">
        <v>224</v>
      </c>
      <c r="M2860" s="3">
        <v>1.217532</v>
      </c>
      <c r="N2860">
        <v>48</v>
      </c>
      <c r="O2860">
        <v>0.000600403100797691</v>
      </c>
      <c r="P2860">
        <v>3.7282836524628</v>
      </c>
      <c r="Q2860" t="s">
        <v>157</v>
      </c>
      <c r="R2860" t="s">
        <v>136</v>
      </c>
      <c r="S2860" t="s">
        <v>136</v>
      </c>
      <c r="T2860" t="s">
        <v>4613</v>
      </c>
      <c r="U2860" t="s">
        <v>12329</v>
      </c>
      <c r="V2860" t="s">
        <v>264</v>
      </c>
      <c r="W2860" t="s">
        <v>190</v>
      </c>
      <c r="X2860" t="s">
        <v>191</v>
      </c>
      <c r="Y2860" t="s">
        <v>1318</v>
      </c>
      <c r="Z2860" t="s">
        <v>3167</v>
      </c>
      <c r="AA2860" t="s">
        <v>164</v>
      </c>
      <c r="AB2860" t="s">
        <v>165</v>
      </c>
      <c r="AC2860" t="s">
        <v>12330</v>
      </c>
      <c r="AD2860" t="s">
        <v>2189</v>
      </c>
    </row>
    <row r="2861" spans="1:30">
      <c r="A2861" t="s">
        <v>12331</v>
      </c>
      <c r="B2861" t="s">
        <v>12331</v>
      </c>
      <c r="C2861" s="3">
        <v>0</v>
      </c>
      <c r="D2861" s="3">
        <v>0</v>
      </c>
      <c r="E2861" s="3">
        <v>0</v>
      </c>
      <c r="F2861" s="3">
        <v>0</v>
      </c>
      <c r="G2861" s="3">
        <v>0.174474</v>
      </c>
      <c r="H2861" s="3">
        <v>9</v>
      </c>
      <c r="I2861" s="3">
        <v>2.614084</v>
      </c>
      <c r="J2861" s="3">
        <v>134</v>
      </c>
      <c r="K2861" s="3">
        <v>5.273503</v>
      </c>
      <c r="L2861" s="3">
        <v>287</v>
      </c>
      <c r="M2861" s="3">
        <v>2.029025</v>
      </c>
      <c r="N2861">
        <v>100</v>
      </c>
      <c r="O2861" s="16">
        <v>3.32896983209235e-5</v>
      </c>
      <c r="P2861">
        <v>4.47251349941737</v>
      </c>
      <c r="Q2861" t="s">
        <v>157</v>
      </c>
      <c r="R2861" t="s">
        <v>136</v>
      </c>
      <c r="S2861" t="s">
        <v>136</v>
      </c>
      <c r="T2861" t="s">
        <v>12332</v>
      </c>
      <c r="U2861" t="s">
        <v>12333</v>
      </c>
      <c r="V2861" t="s">
        <v>1173</v>
      </c>
      <c r="W2861" t="s">
        <v>1174</v>
      </c>
      <c r="X2861" t="s">
        <v>1175</v>
      </c>
      <c r="Y2861" t="s">
        <v>2099</v>
      </c>
      <c r="Z2861" t="s">
        <v>12334</v>
      </c>
      <c r="AA2861" t="s">
        <v>2405</v>
      </c>
      <c r="AB2861" t="s">
        <v>1175</v>
      </c>
      <c r="AC2861" t="s">
        <v>12335</v>
      </c>
      <c r="AD2861" t="s">
        <v>12336</v>
      </c>
    </row>
    <row r="2862" spans="1:30">
      <c r="A2862" t="s">
        <v>12337</v>
      </c>
      <c r="B2862" t="s">
        <v>12337</v>
      </c>
      <c r="C2862" s="3">
        <v>2.663655</v>
      </c>
      <c r="D2862" s="3">
        <v>104</v>
      </c>
      <c r="E2862" s="3">
        <v>0.874125</v>
      </c>
      <c r="F2862" s="3">
        <v>31</v>
      </c>
      <c r="G2862" s="3">
        <v>1.563653</v>
      </c>
      <c r="H2862" s="3">
        <v>66</v>
      </c>
      <c r="I2862" s="3">
        <v>6.511411</v>
      </c>
      <c r="J2862" s="3">
        <v>276</v>
      </c>
      <c r="K2862" s="3">
        <v>20.134995</v>
      </c>
      <c r="L2862" s="3">
        <v>909</v>
      </c>
      <c r="M2862" s="3">
        <v>9.139482</v>
      </c>
      <c r="N2862">
        <v>372</v>
      </c>
      <c r="O2862">
        <v>0.000763327825129672</v>
      </c>
      <c r="P2862">
        <v>2.15680584434703</v>
      </c>
      <c r="Q2862" t="s">
        <v>157</v>
      </c>
      <c r="R2862" t="s">
        <v>136</v>
      </c>
      <c r="S2862" t="s">
        <v>136</v>
      </c>
      <c r="T2862" t="s">
        <v>12338</v>
      </c>
      <c r="U2862" t="s">
        <v>12339</v>
      </c>
      <c r="V2862" t="s">
        <v>136</v>
      </c>
      <c r="W2862" t="s">
        <v>1427</v>
      </c>
      <c r="X2862" t="s">
        <v>538</v>
      </c>
      <c r="Y2862" t="s">
        <v>12340</v>
      </c>
      <c r="Z2862" t="s">
        <v>136</v>
      </c>
      <c r="AA2862" t="s">
        <v>164</v>
      </c>
      <c r="AB2862" t="s">
        <v>165</v>
      </c>
      <c r="AC2862" t="s">
        <v>12341</v>
      </c>
      <c r="AD2862" t="s">
        <v>1270</v>
      </c>
    </row>
    <row r="2863" spans="1:30">
      <c r="A2863" t="s">
        <v>12342</v>
      </c>
      <c r="B2863" t="s">
        <v>12342</v>
      </c>
      <c r="C2863" s="3">
        <v>25.681604</v>
      </c>
      <c r="D2863" s="3">
        <v>288</v>
      </c>
      <c r="E2863" s="3">
        <v>108.212624</v>
      </c>
      <c r="F2863" s="3">
        <v>1072</v>
      </c>
      <c r="G2863" s="3">
        <v>41.196732</v>
      </c>
      <c r="H2863" s="3">
        <v>494</v>
      </c>
      <c r="I2863" s="3">
        <v>6.139417</v>
      </c>
      <c r="J2863" s="3">
        <v>75</v>
      </c>
      <c r="K2863" s="3">
        <v>2.073347</v>
      </c>
      <c r="L2863" s="3">
        <v>27</v>
      </c>
      <c r="M2863" s="3">
        <v>9.943546</v>
      </c>
      <c r="N2863">
        <v>117</v>
      </c>
      <c r="O2863" s="16">
        <v>1.36827853030827e-5</v>
      </c>
      <c r="P2863">
        <v>-3.83379262985005</v>
      </c>
      <c r="Q2863" t="s">
        <v>131</v>
      </c>
      <c r="R2863" t="s">
        <v>136</v>
      </c>
      <c r="S2863" t="s">
        <v>136</v>
      </c>
      <c r="T2863" t="s">
        <v>3153</v>
      </c>
      <c r="U2863" t="s">
        <v>136</v>
      </c>
      <c r="V2863" t="s">
        <v>136</v>
      </c>
      <c r="W2863" t="s">
        <v>136</v>
      </c>
      <c r="X2863" t="s">
        <v>136</v>
      </c>
      <c r="Y2863" t="s">
        <v>136</v>
      </c>
      <c r="Z2863" t="s">
        <v>12343</v>
      </c>
      <c r="AA2863" t="s">
        <v>164</v>
      </c>
      <c r="AB2863" t="s">
        <v>165</v>
      </c>
      <c r="AC2863" t="s">
        <v>12344</v>
      </c>
      <c r="AD2863" t="s">
        <v>1346</v>
      </c>
    </row>
    <row r="2864" spans="1:30">
      <c r="A2864" t="s">
        <v>12345</v>
      </c>
      <c r="B2864" t="s">
        <v>12345</v>
      </c>
      <c r="C2864" s="3">
        <v>18.812908</v>
      </c>
      <c r="D2864" s="3">
        <v>315</v>
      </c>
      <c r="E2864" s="3">
        <v>92.280457</v>
      </c>
      <c r="F2864" s="3">
        <v>1368</v>
      </c>
      <c r="G2864" s="3">
        <v>11.232072</v>
      </c>
      <c r="H2864" s="3">
        <v>202</v>
      </c>
      <c r="I2864" s="3">
        <v>0.264007</v>
      </c>
      <c r="J2864" s="3">
        <v>5</v>
      </c>
      <c r="K2864" s="3">
        <v>1.083823</v>
      </c>
      <c r="L2864" s="3">
        <v>21</v>
      </c>
      <c r="M2864" s="3">
        <v>1.885172</v>
      </c>
      <c r="N2864">
        <v>33</v>
      </c>
      <c r="O2864" s="16">
        <v>5.63454236181266e-8</v>
      </c>
      <c r="P2864">
        <v>-5.44474691625208</v>
      </c>
      <c r="Q2864" t="s">
        <v>131</v>
      </c>
      <c r="R2864" t="s">
        <v>136</v>
      </c>
      <c r="S2864" t="s">
        <v>136</v>
      </c>
      <c r="T2864" t="s">
        <v>12346</v>
      </c>
      <c r="U2864" t="s">
        <v>12347</v>
      </c>
      <c r="V2864" t="s">
        <v>136</v>
      </c>
      <c r="W2864" t="s">
        <v>170</v>
      </c>
      <c r="X2864" t="s">
        <v>171</v>
      </c>
      <c r="Y2864" t="s">
        <v>172</v>
      </c>
      <c r="Z2864" t="s">
        <v>173</v>
      </c>
      <c r="AA2864" t="s">
        <v>174</v>
      </c>
      <c r="AB2864" t="s">
        <v>171</v>
      </c>
      <c r="AC2864" t="s">
        <v>12348</v>
      </c>
      <c r="AD2864" t="s">
        <v>5607</v>
      </c>
    </row>
    <row r="2865" spans="1:30">
      <c r="A2865" t="s">
        <v>12349</v>
      </c>
      <c r="B2865" t="s">
        <v>12349</v>
      </c>
      <c r="C2865" s="3">
        <v>0.096313</v>
      </c>
      <c r="D2865" s="3">
        <v>5</v>
      </c>
      <c r="E2865" s="3">
        <v>0.101599</v>
      </c>
      <c r="F2865" s="3">
        <v>5</v>
      </c>
      <c r="G2865" s="3">
        <v>0.067613</v>
      </c>
      <c r="H2865" s="3">
        <v>4</v>
      </c>
      <c r="I2865" s="3">
        <v>1.981941</v>
      </c>
      <c r="J2865" s="3">
        <v>111</v>
      </c>
      <c r="K2865" s="3">
        <v>1.120761</v>
      </c>
      <c r="L2865" s="3">
        <v>67</v>
      </c>
      <c r="M2865" s="3">
        <v>0.681409</v>
      </c>
      <c r="N2865">
        <v>37</v>
      </c>
      <c r="O2865">
        <v>0.000861327855645366</v>
      </c>
      <c r="P2865">
        <v>2.80388513825765</v>
      </c>
      <c r="Q2865" t="s">
        <v>157</v>
      </c>
      <c r="R2865" t="s">
        <v>136</v>
      </c>
      <c r="S2865" t="s">
        <v>136</v>
      </c>
      <c r="T2865" t="s">
        <v>136</v>
      </c>
      <c r="U2865" t="s">
        <v>12350</v>
      </c>
      <c r="V2865" t="s">
        <v>264</v>
      </c>
      <c r="W2865" t="s">
        <v>136</v>
      </c>
      <c r="X2865" t="s">
        <v>136</v>
      </c>
      <c r="Y2865" t="s">
        <v>136</v>
      </c>
      <c r="Z2865" t="s">
        <v>136</v>
      </c>
      <c r="AA2865" t="s">
        <v>164</v>
      </c>
      <c r="AB2865" t="s">
        <v>165</v>
      </c>
      <c r="AC2865" t="s">
        <v>12351</v>
      </c>
      <c r="AD2865" t="s">
        <v>136</v>
      </c>
    </row>
    <row r="2866" spans="1:30">
      <c r="A2866" t="s">
        <v>12352</v>
      </c>
      <c r="B2866" t="s">
        <v>12352</v>
      </c>
      <c r="C2866" s="3">
        <v>8.394842</v>
      </c>
      <c r="D2866" s="3">
        <v>388</v>
      </c>
      <c r="E2866" s="3">
        <v>17.492554</v>
      </c>
      <c r="F2866" s="3">
        <v>715</v>
      </c>
      <c r="G2866" s="3">
        <v>2.715945</v>
      </c>
      <c r="H2866" s="3">
        <v>135</v>
      </c>
      <c r="I2866" s="3">
        <v>2.512591</v>
      </c>
      <c r="J2866" s="3">
        <v>126</v>
      </c>
      <c r="K2866" s="3">
        <v>2.015726</v>
      </c>
      <c r="L2866" s="3">
        <v>108</v>
      </c>
      <c r="M2866" s="3">
        <v>2.244036</v>
      </c>
      <c r="N2866">
        <v>109</v>
      </c>
      <c r="O2866">
        <v>0.000953256128470861</v>
      </c>
      <c r="P2866">
        <v>-2.78472194922299</v>
      </c>
      <c r="Q2866" t="s">
        <v>131</v>
      </c>
      <c r="R2866" t="s">
        <v>136</v>
      </c>
      <c r="S2866" t="s">
        <v>136</v>
      </c>
      <c r="T2866" t="s">
        <v>3125</v>
      </c>
      <c r="U2866" t="s">
        <v>12353</v>
      </c>
      <c r="V2866" t="s">
        <v>351</v>
      </c>
      <c r="W2866" t="s">
        <v>136</v>
      </c>
      <c r="X2866" t="s">
        <v>136</v>
      </c>
      <c r="Y2866" t="s">
        <v>4264</v>
      </c>
      <c r="Z2866" t="s">
        <v>6630</v>
      </c>
      <c r="AA2866" t="s">
        <v>83</v>
      </c>
      <c r="AB2866" t="s">
        <v>191</v>
      </c>
      <c r="AC2866" t="s">
        <v>8808</v>
      </c>
      <c r="AD2866" t="s">
        <v>3128</v>
      </c>
    </row>
    <row r="2867" spans="1:30">
      <c r="A2867" t="s">
        <v>12354</v>
      </c>
      <c r="B2867" t="s">
        <v>12354</v>
      </c>
      <c r="C2867" s="3">
        <v>3.699257</v>
      </c>
      <c r="D2867" s="3">
        <v>105</v>
      </c>
      <c r="E2867" s="3">
        <v>0.349805</v>
      </c>
      <c r="F2867" s="3">
        <v>9</v>
      </c>
      <c r="G2867" s="3">
        <v>2.850798</v>
      </c>
      <c r="H2867" s="3">
        <v>87</v>
      </c>
      <c r="I2867" s="3">
        <v>12.27584</v>
      </c>
      <c r="J2867" s="3">
        <v>376</v>
      </c>
      <c r="K2867" s="3">
        <v>63.895706</v>
      </c>
      <c r="L2867" s="3">
        <v>2088</v>
      </c>
      <c r="M2867" s="3">
        <v>8.116547</v>
      </c>
      <c r="N2867">
        <v>240</v>
      </c>
      <c r="O2867">
        <v>0.00233612319000427</v>
      </c>
      <c r="P2867">
        <v>2.86281763136957</v>
      </c>
      <c r="Q2867" t="s">
        <v>157</v>
      </c>
      <c r="R2867" t="s">
        <v>136</v>
      </c>
      <c r="S2867" t="s">
        <v>136</v>
      </c>
      <c r="T2867" t="s">
        <v>12355</v>
      </c>
      <c r="U2867" t="s">
        <v>12356</v>
      </c>
      <c r="V2867" t="s">
        <v>763</v>
      </c>
      <c r="W2867" t="s">
        <v>136</v>
      </c>
      <c r="X2867" t="s">
        <v>136</v>
      </c>
      <c r="Y2867" t="s">
        <v>12357</v>
      </c>
      <c r="Z2867" t="s">
        <v>12358</v>
      </c>
      <c r="AA2867" t="s">
        <v>141</v>
      </c>
      <c r="AB2867" t="s">
        <v>142</v>
      </c>
      <c r="AC2867" t="s">
        <v>12359</v>
      </c>
      <c r="AD2867" t="s">
        <v>12360</v>
      </c>
    </row>
    <row r="2868" spans="1:30">
      <c r="A2868" t="s">
        <v>12361</v>
      </c>
      <c r="B2868" t="s">
        <v>136</v>
      </c>
      <c r="C2868" s="3">
        <v>0.342347</v>
      </c>
      <c r="D2868" s="3">
        <v>43</v>
      </c>
      <c r="E2868" s="3">
        <v>0.388702</v>
      </c>
      <c r="F2868" s="3">
        <v>44</v>
      </c>
      <c r="G2868" s="3">
        <v>0.501128</v>
      </c>
      <c r="H2868" s="3">
        <v>68</v>
      </c>
      <c r="I2868" s="3">
        <v>3.60089999999999</v>
      </c>
      <c r="J2868" s="3">
        <v>469</v>
      </c>
      <c r="K2868" s="3">
        <v>2.805236</v>
      </c>
      <c r="L2868" s="3">
        <v>406</v>
      </c>
      <c r="M2868" s="3">
        <v>3.801682</v>
      </c>
      <c r="N2868">
        <v>485</v>
      </c>
      <c r="O2868" s="16">
        <v>3.89070391930565e-6</v>
      </c>
      <c r="P2868">
        <v>2.2413354962773</v>
      </c>
      <c r="Q2868" t="s">
        <v>157</v>
      </c>
      <c r="R2868" t="s">
        <v>136</v>
      </c>
      <c r="S2868" t="s">
        <v>136</v>
      </c>
      <c r="T2868" t="s">
        <v>1096</v>
      </c>
      <c r="U2868" t="s">
        <v>12362</v>
      </c>
      <c r="V2868" t="s">
        <v>12363</v>
      </c>
      <c r="W2868" t="s">
        <v>136</v>
      </c>
      <c r="X2868" t="s">
        <v>136</v>
      </c>
      <c r="Y2868" t="s">
        <v>3063</v>
      </c>
      <c r="Z2868" t="s">
        <v>136</v>
      </c>
      <c r="AA2868" t="s">
        <v>164</v>
      </c>
      <c r="AB2868" t="s">
        <v>165</v>
      </c>
      <c r="AC2868" t="s">
        <v>12364</v>
      </c>
      <c r="AD2868" t="s">
        <v>281</v>
      </c>
    </row>
    <row r="2869" spans="1:30">
      <c r="A2869" t="s">
        <v>12365</v>
      </c>
      <c r="B2869" t="s">
        <v>12365</v>
      </c>
      <c r="C2869" s="3">
        <v>3.758856</v>
      </c>
      <c r="D2869" s="3">
        <v>428</v>
      </c>
      <c r="E2869" s="3">
        <v>11.026817</v>
      </c>
      <c r="F2869" s="3">
        <v>1111</v>
      </c>
      <c r="G2869" s="3">
        <v>4.445461</v>
      </c>
      <c r="H2869" s="3">
        <v>542</v>
      </c>
      <c r="I2869" s="3">
        <v>1.103172</v>
      </c>
      <c r="J2869" s="3">
        <v>137</v>
      </c>
      <c r="K2869" s="3">
        <v>2.067377</v>
      </c>
      <c r="L2869" s="3">
        <v>273</v>
      </c>
      <c r="M2869" s="3">
        <v>2.135129</v>
      </c>
      <c r="N2869">
        <v>254</v>
      </c>
      <c r="O2869">
        <v>0.000944673001341937</v>
      </c>
      <c r="P2869">
        <v>-2.57559528641301</v>
      </c>
      <c r="Q2869" t="s">
        <v>131</v>
      </c>
      <c r="R2869" t="s">
        <v>136</v>
      </c>
      <c r="S2869" t="s">
        <v>136</v>
      </c>
      <c r="T2869" t="s">
        <v>2251</v>
      </c>
      <c r="U2869" t="s">
        <v>136</v>
      </c>
      <c r="V2869" t="s">
        <v>136</v>
      </c>
      <c r="W2869" t="s">
        <v>136</v>
      </c>
      <c r="X2869" t="s">
        <v>136</v>
      </c>
      <c r="Y2869" t="s">
        <v>12366</v>
      </c>
      <c r="Z2869" t="s">
        <v>12367</v>
      </c>
      <c r="AA2869" t="s">
        <v>164</v>
      </c>
      <c r="AB2869" t="s">
        <v>165</v>
      </c>
      <c r="AC2869" t="s">
        <v>12368</v>
      </c>
      <c r="AD2869" t="s">
        <v>281</v>
      </c>
    </row>
    <row r="2870" spans="1:30">
      <c r="A2870" t="s">
        <v>12369</v>
      </c>
      <c r="B2870" t="s">
        <v>12369</v>
      </c>
      <c r="C2870" s="3">
        <v>27.779688</v>
      </c>
      <c r="D2870" s="3">
        <v>702</v>
      </c>
      <c r="E2870" s="3">
        <v>46.597111</v>
      </c>
      <c r="F2870" s="3">
        <v>1043</v>
      </c>
      <c r="G2870" s="3">
        <v>23.437826</v>
      </c>
      <c r="H2870" s="3">
        <v>635</v>
      </c>
      <c r="I2870" s="3">
        <v>12.302265</v>
      </c>
      <c r="J2870" s="3">
        <v>337</v>
      </c>
      <c r="K2870" s="3">
        <v>7.546727</v>
      </c>
      <c r="L2870" s="3">
        <v>221</v>
      </c>
      <c r="M2870" s="3">
        <v>16.636074</v>
      </c>
      <c r="N2870">
        <v>439</v>
      </c>
      <c r="O2870">
        <v>0.00158610989124319</v>
      </c>
      <c r="P2870">
        <v>-2.15034558949003</v>
      </c>
      <c r="Q2870" t="s">
        <v>131</v>
      </c>
      <c r="R2870" t="s">
        <v>232</v>
      </c>
      <c r="S2870" t="s">
        <v>233</v>
      </c>
      <c r="T2870" t="s">
        <v>6766</v>
      </c>
      <c r="U2870" t="s">
        <v>12370</v>
      </c>
      <c r="V2870" t="s">
        <v>136</v>
      </c>
      <c r="W2870" t="s">
        <v>232</v>
      </c>
      <c r="X2870" t="s">
        <v>233</v>
      </c>
      <c r="Y2870" t="s">
        <v>6768</v>
      </c>
      <c r="Z2870" t="s">
        <v>12371</v>
      </c>
      <c r="AA2870" t="s">
        <v>237</v>
      </c>
      <c r="AB2870" t="s">
        <v>233</v>
      </c>
      <c r="AC2870" t="s">
        <v>12372</v>
      </c>
      <c r="AD2870" t="s">
        <v>792</v>
      </c>
    </row>
    <row r="2871" spans="1:30">
      <c r="A2871" t="s">
        <v>12373</v>
      </c>
      <c r="B2871" t="s">
        <v>12373</v>
      </c>
      <c r="C2871" s="3">
        <v>0.96234</v>
      </c>
      <c r="D2871" s="3">
        <v>30</v>
      </c>
      <c r="E2871" s="3">
        <v>0.532924</v>
      </c>
      <c r="F2871" s="3">
        <v>15</v>
      </c>
      <c r="G2871" s="3">
        <v>0.615726</v>
      </c>
      <c r="H2871" s="3">
        <v>21</v>
      </c>
      <c r="I2871" s="3">
        <v>35.956367</v>
      </c>
      <c r="J2871" s="3">
        <v>1202</v>
      </c>
      <c r="K2871" s="3">
        <v>18.299091</v>
      </c>
      <c r="L2871" s="3">
        <v>653</v>
      </c>
      <c r="M2871" s="3">
        <v>6.840418</v>
      </c>
      <c r="N2871">
        <v>220</v>
      </c>
      <c r="O2871" s="16">
        <v>4.91496701821334e-9</v>
      </c>
      <c r="P2871">
        <v>3.9261398481784</v>
      </c>
      <c r="Q2871" t="s">
        <v>157</v>
      </c>
      <c r="R2871" t="s">
        <v>136</v>
      </c>
      <c r="S2871" t="s">
        <v>136</v>
      </c>
      <c r="T2871" t="s">
        <v>168</v>
      </c>
      <c r="U2871" t="s">
        <v>136</v>
      </c>
      <c r="V2871" t="s">
        <v>136</v>
      </c>
      <c r="W2871" t="s">
        <v>136</v>
      </c>
      <c r="X2871" t="s">
        <v>136</v>
      </c>
      <c r="Y2871" t="s">
        <v>3045</v>
      </c>
      <c r="Z2871" t="s">
        <v>136</v>
      </c>
      <c r="AA2871" t="s">
        <v>164</v>
      </c>
      <c r="AB2871" t="s">
        <v>165</v>
      </c>
      <c r="AC2871" t="s">
        <v>6872</v>
      </c>
      <c r="AD2871" t="s">
        <v>176</v>
      </c>
    </row>
    <row r="2872" spans="1:30">
      <c r="A2872" t="s">
        <v>12374</v>
      </c>
      <c r="B2872" t="s">
        <v>12374</v>
      </c>
      <c r="C2872" s="3">
        <v>3.447393</v>
      </c>
      <c r="D2872" s="3">
        <v>40</v>
      </c>
      <c r="E2872" s="3">
        <v>0.753801</v>
      </c>
      <c r="F2872" s="3">
        <v>8</v>
      </c>
      <c r="G2872" s="3">
        <v>1.983669</v>
      </c>
      <c r="H2872" s="3">
        <v>25</v>
      </c>
      <c r="I2872" s="3">
        <v>17.644323</v>
      </c>
      <c r="J2872" s="3">
        <v>222</v>
      </c>
      <c r="K2872" s="3">
        <v>24.961943</v>
      </c>
      <c r="L2872" s="3">
        <v>336</v>
      </c>
      <c r="M2872" s="3">
        <v>4.220513</v>
      </c>
      <c r="N2872">
        <v>52</v>
      </c>
      <c r="O2872">
        <v>0.00702936280989079</v>
      </c>
      <c r="P2872">
        <v>2.2068556418799</v>
      </c>
      <c r="Q2872" t="s">
        <v>157</v>
      </c>
      <c r="R2872" t="s">
        <v>136</v>
      </c>
      <c r="S2872" t="s">
        <v>136</v>
      </c>
      <c r="T2872" t="s">
        <v>12375</v>
      </c>
      <c r="U2872" t="s">
        <v>136</v>
      </c>
      <c r="V2872" t="s">
        <v>136</v>
      </c>
      <c r="W2872" t="s">
        <v>136</v>
      </c>
      <c r="X2872" t="s">
        <v>136</v>
      </c>
      <c r="Y2872" t="s">
        <v>136</v>
      </c>
      <c r="Z2872" t="s">
        <v>12376</v>
      </c>
      <c r="AA2872" t="s">
        <v>164</v>
      </c>
      <c r="AB2872" t="s">
        <v>165</v>
      </c>
      <c r="AC2872" t="s">
        <v>12377</v>
      </c>
      <c r="AD2872" t="s">
        <v>12378</v>
      </c>
    </row>
    <row r="2873" spans="1:30">
      <c r="A2873" t="s">
        <v>12379</v>
      </c>
      <c r="B2873" t="s">
        <v>12379</v>
      </c>
      <c r="C2873" s="3">
        <v>1.157731</v>
      </c>
      <c r="D2873" s="3">
        <v>65</v>
      </c>
      <c r="E2873" s="3">
        <v>0.293972</v>
      </c>
      <c r="F2873" s="3">
        <v>15</v>
      </c>
      <c r="G2873" s="3">
        <v>0.45675</v>
      </c>
      <c r="H2873" s="3">
        <v>28</v>
      </c>
      <c r="I2873" s="3">
        <v>12.12272</v>
      </c>
      <c r="J2873" s="3">
        <v>731</v>
      </c>
      <c r="K2873" s="3">
        <v>79.315933</v>
      </c>
      <c r="L2873" s="3">
        <v>5101</v>
      </c>
      <c r="M2873" s="3">
        <v>2.399467</v>
      </c>
      <c r="N2873">
        <v>140</v>
      </c>
      <c r="O2873" s="16">
        <v>1.07939520533617e-5</v>
      </c>
      <c r="P2873">
        <v>4.44389533754791</v>
      </c>
      <c r="Q2873" t="s">
        <v>157</v>
      </c>
      <c r="R2873" t="s">
        <v>218</v>
      </c>
      <c r="S2873" t="s">
        <v>219</v>
      </c>
      <c r="T2873" t="s">
        <v>12380</v>
      </c>
      <c r="U2873" t="s">
        <v>12381</v>
      </c>
      <c r="V2873" t="s">
        <v>4832</v>
      </c>
      <c r="W2873" t="s">
        <v>561</v>
      </c>
      <c r="X2873" t="s">
        <v>562</v>
      </c>
      <c r="Y2873" t="s">
        <v>1487</v>
      </c>
      <c r="Z2873" t="s">
        <v>12382</v>
      </c>
      <c r="AA2873" t="s">
        <v>164</v>
      </c>
      <c r="AB2873" t="s">
        <v>165</v>
      </c>
      <c r="AC2873" t="s">
        <v>12383</v>
      </c>
      <c r="AD2873" t="s">
        <v>12384</v>
      </c>
    </row>
    <row r="2874" spans="1:30">
      <c r="A2874" t="s">
        <v>12385</v>
      </c>
      <c r="B2874" t="s">
        <v>12385</v>
      </c>
      <c r="C2874" s="3">
        <v>1.283311</v>
      </c>
      <c r="D2874" s="3">
        <v>75</v>
      </c>
      <c r="E2874" s="3">
        <v>0.34685</v>
      </c>
      <c r="F2874" s="3">
        <v>18</v>
      </c>
      <c r="G2874" s="3">
        <v>2.665386</v>
      </c>
      <c r="H2874" s="3">
        <v>167</v>
      </c>
      <c r="I2874" s="3">
        <v>15.432302</v>
      </c>
      <c r="J2874" s="3">
        <v>974</v>
      </c>
      <c r="K2874" s="3">
        <v>5.940209</v>
      </c>
      <c r="L2874" s="3">
        <v>401</v>
      </c>
      <c r="M2874" s="3">
        <v>8.986493</v>
      </c>
      <c r="N2874">
        <v>546</v>
      </c>
      <c r="O2874">
        <v>0.00223034422827603</v>
      </c>
      <c r="P2874">
        <v>2.16273305090029</v>
      </c>
      <c r="Q2874" t="s">
        <v>157</v>
      </c>
      <c r="R2874" t="s">
        <v>677</v>
      </c>
      <c r="S2874" t="s">
        <v>678</v>
      </c>
      <c r="T2874" t="s">
        <v>12386</v>
      </c>
      <c r="U2874" t="s">
        <v>12387</v>
      </c>
      <c r="V2874" t="s">
        <v>12388</v>
      </c>
      <c r="W2874" t="s">
        <v>137</v>
      </c>
      <c r="X2874" t="s">
        <v>138</v>
      </c>
      <c r="Y2874" t="s">
        <v>9670</v>
      </c>
      <c r="Z2874" t="s">
        <v>12389</v>
      </c>
      <c r="AA2874" t="s">
        <v>153</v>
      </c>
      <c r="AB2874" t="s">
        <v>138</v>
      </c>
      <c r="AC2874" t="s">
        <v>12390</v>
      </c>
      <c r="AD2874" t="s">
        <v>12391</v>
      </c>
    </row>
    <row r="2875" spans="1:30">
      <c r="A2875" t="s">
        <v>12392</v>
      </c>
      <c r="B2875" t="s">
        <v>12392</v>
      </c>
      <c r="C2875" s="3">
        <v>16.372046</v>
      </c>
      <c r="D2875" s="3">
        <v>331</v>
      </c>
      <c r="E2875" s="3">
        <v>85.03624</v>
      </c>
      <c r="F2875" s="3">
        <v>1522</v>
      </c>
      <c r="G2875" s="3">
        <v>27.349426</v>
      </c>
      <c r="H2875" s="3">
        <v>593</v>
      </c>
      <c r="I2875" s="3">
        <v>1.301947</v>
      </c>
      <c r="J2875" s="3">
        <v>29</v>
      </c>
      <c r="K2875" s="3">
        <v>2.638947</v>
      </c>
      <c r="L2875" s="3">
        <v>62</v>
      </c>
      <c r="M2875" s="3">
        <v>2.97196</v>
      </c>
      <c r="N2875">
        <v>63</v>
      </c>
      <c r="O2875" s="16">
        <v>2.87526067696541e-8</v>
      </c>
      <c r="P2875">
        <v>-4.7262683662988</v>
      </c>
      <c r="Q2875" t="s">
        <v>131</v>
      </c>
      <c r="R2875" t="s">
        <v>136</v>
      </c>
      <c r="S2875" t="s">
        <v>136</v>
      </c>
      <c r="T2875" t="s">
        <v>285</v>
      </c>
      <c r="U2875" t="s">
        <v>12393</v>
      </c>
      <c r="V2875" t="s">
        <v>520</v>
      </c>
      <c r="W2875" t="s">
        <v>371</v>
      </c>
      <c r="X2875" t="s">
        <v>293</v>
      </c>
      <c r="Y2875" t="s">
        <v>290</v>
      </c>
      <c r="Z2875" t="s">
        <v>521</v>
      </c>
      <c r="AA2875" t="s">
        <v>292</v>
      </c>
      <c r="AB2875" t="s">
        <v>293</v>
      </c>
      <c r="AC2875" t="s">
        <v>313</v>
      </c>
      <c r="AD2875" t="s">
        <v>295</v>
      </c>
    </row>
    <row r="2876" spans="1:30">
      <c r="A2876" t="s">
        <v>12394</v>
      </c>
      <c r="B2876" t="s">
        <v>12394</v>
      </c>
      <c r="C2876" s="3">
        <v>13.574488</v>
      </c>
      <c r="D2876" s="3">
        <v>336</v>
      </c>
      <c r="E2876" s="3">
        <v>3.189838</v>
      </c>
      <c r="F2876" s="3">
        <v>70</v>
      </c>
      <c r="G2876" s="3">
        <v>7.852387</v>
      </c>
      <c r="H2876" s="3">
        <v>209</v>
      </c>
      <c r="I2876" s="3">
        <v>41.962765</v>
      </c>
      <c r="J2876" s="3">
        <v>1126</v>
      </c>
      <c r="K2876" s="3">
        <v>93.827614</v>
      </c>
      <c r="L2876" s="3">
        <v>2688</v>
      </c>
      <c r="M2876" s="3">
        <v>28.221403</v>
      </c>
      <c r="N2876">
        <v>729</v>
      </c>
      <c r="O2876">
        <v>0.00107477213853152</v>
      </c>
      <c r="P2876">
        <v>2.12546828213542</v>
      </c>
      <c r="Q2876" t="s">
        <v>157</v>
      </c>
      <c r="R2876" t="s">
        <v>136</v>
      </c>
      <c r="S2876" t="s">
        <v>136</v>
      </c>
      <c r="T2876" t="s">
        <v>437</v>
      </c>
      <c r="U2876" t="s">
        <v>12395</v>
      </c>
      <c r="V2876" t="s">
        <v>439</v>
      </c>
      <c r="W2876" t="s">
        <v>186</v>
      </c>
      <c r="X2876" t="s">
        <v>187</v>
      </c>
      <c r="Y2876" t="s">
        <v>1994</v>
      </c>
      <c r="Z2876" t="s">
        <v>1995</v>
      </c>
      <c r="AA2876" t="s">
        <v>209</v>
      </c>
      <c r="AB2876" t="s">
        <v>187</v>
      </c>
      <c r="AC2876" t="s">
        <v>1996</v>
      </c>
      <c r="AD2876" t="s">
        <v>443</v>
      </c>
    </row>
    <row r="2877" spans="1:30">
      <c r="A2877" t="s">
        <v>12396</v>
      </c>
      <c r="B2877" t="s">
        <v>12396</v>
      </c>
      <c r="C2877" s="3">
        <v>1.60024</v>
      </c>
      <c r="D2877" s="3">
        <v>46</v>
      </c>
      <c r="E2877" s="3">
        <v>0.416934</v>
      </c>
      <c r="F2877" s="3">
        <v>11</v>
      </c>
      <c r="G2877" s="3">
        <v>1.036269</v>
      </c>
      <c r="H2877" s="3">
        <v>32</v>
      </c>
      <c r="I2877" s="3">
        <v>28.617325</v>
      </c>
      <c r="J2877" s="3">
        <v>873</v>
      </c>
      <c r="K2877" s="3">
        <v>25.234297</v>
      </c>
      <c r="L2877" s="3">
        <v>822</v>
      </c>
      <c r="M2877" s="3">
        <v>11.367671</v>
      </c>
      <c r="N2877">
        <v>334</v>
      </c>
      <c r="O2877" s="16">
        <v>2.6189332208611e-11</v>
      </c>
      <c r="P2877">
        <v>3.67493996339272</v>
      </c>
      <c r="Q2877" t="s">
        <v>157</v>
      </c>
      <c r="R2877" t="s">
        <v>254</v>
      </c>
      <c r="S2877" t="s">
        <v>255</v>
      </c>
      <c r="T2877" t="s">
        <v>10396</v>
      </c>
      <c r="U2877" t="s">
        <v>12397</v>
      </c>
      <c r="V2877" t="s">
        <v>662</v>
      </c>
      <c r="W2877" t="s">
        <v>399</v>
      </c>
      <c r="X2877" t="s">
        <v>342</v>
      </c>
      <c r="Y2877" t="s">
        <v>3652</v>
      </c>
      <c r="Z2877" t="s">
        <v>10398</v>
      </c>
      <c r="AA2877" t="s">
        <v>164</v>
      </c>
      <c r="AB2877" t="s">
        <v>165</v>
      </c>
      <c r="AC2877" t="s">
        <v>10399</v>
      </c>
      <c r="AD2877" t="s">
        <v>10400</v>
      </c>
    </row>
    <row r="2878" spans="1:30">
      <c r="A2878" t="s">
        <v>12398</v>
      </c>
      <c r="B2878" t="s">
        <v>12398</v>
      </c>
      <c r="C2878" s="3">
        <v>0.56294</v>
      </c>
      <c r="D2878" s="3">
        <v>24</v>
      </c>
      <c r="E2878" s="3">
        <v>0.54812</v>
      </c>
      <c r="F2878" s="3">
        <v>21</v>
      </c>
      <c r="G2878" s="3">
        <v>0.674234</v>
      </c>
      <c r="H2878" s="3">
        <v>30</v>
      </c>
      <c r="I2878" s="3">
        <v>3.884363</v>
      </c>
      <c r="J2878" s="3">
        <v>175</v>
      </c>
      <c r="K2878" s="3">
        <v>3.799852</v>
      </c>
      <c r="L2878" s="3">
        <v>183</v>
      </c>
      <c r="M2878" s="3">
        <v>6.29885</v>
      </c>
      <c r="N2878">
        <v>273</v>
      </c>
      <c r="O2878">
        <v>0.000137662169114421</v>
      </c>
      <c r="P2878">
        <v>2.18930400049145</v>
      </c>
      <c r="Q2878" t="s">
        <v>157</v>
      </c>
      <c r="R2878" t="s">
        <v>136</v>
      </c>
      <c r="S2878" t="s">
        <v>136</v>
      </c>
      <c r="T2878" t="s">
        <v>136</v>
      </c>
      <c r="U2878" t="s">
        <v>136</v>
      </c>
      <c r="V2878" t="s">
        <v>136</v>
      </c>
      <c r="W2878" t="s">
        <v>136</v>
      </c>
      <c r="X2878" t="s">
        <v>136</v>
      </c>
      <c r="Y2878" t="s">
        <v>3322</v>
      </c>
      <c r="Z2878" t="s">
        <v>136</v>
      </c>
      <c r="AA2878" t="s">
        <v>164</v>
      </c>
      <c r="AB2878" t="s">
        <v>165</v>
      </c>
      <c r="AC2878" t="s">
        <v>12399</v>
      </c>
      <c r="AD2878" t="s">
        <v>136</v>
      </c>
    </row>
    <row r="2879" spans="1:30">
      <c r="A2879" t="s">
        <v>12400</v>
      </c>
      <c r="B2879" t="s">
        <v>12400</v>
      </c>
      <c r="C2879" s="3">
        <v>0.36489</v>
      </c>
      <c r="D2879" s="3">
        <v>48</v>
      </c>
      <c r="E2879" s="3">
        <v>0.642505</v>
      </c>
      <c r="F2879" s="3">
        <v>75</v>
      </c>
      <c r="G2879" s="3">
        <v>0.41642</v>
      </c>
      <c r="H2879" s="3">
        <v>59</v>
      </c>
      <c r="I2879" s="3">
        <v>0.126</v>
      </c>
      <c r="J2879" s="3">
        <v>18</v>
      </c>
      <c r="K2879" s="3">
        <v>0.025201</v>
      </c>
      <c r="L2879" s="3">
        <v>4</v>
      </c>
      <c r="M2879" s="3">
        <v>0.056738</v>
      </c>
      <c r="N2879">
        <v>8</v>
      </c>
      <c r="O2879">
        <v>0.000100493487171623</v>
      </c>
      <c r="P2879">
        <v>-3.31440826669185</v>
      </c>
      <c r="Q2879" t="s">
        <v>131</v>
      </c>
      <c r="R2879" t="s">
        <v>137</v>
      </c>
      <c r="S2879" t="s">
        <v>138</v>
      </c>
      <c r="T2879" t="s">
        <v>635</v>
      </c>
      <c r="U2879" t="s">
        <v>12401</v>
      </c>
      <c r="V2879" t="s">
        <v>264</v>
      </c>
      <c r="W2879" t="s">
        <v>137</v>
      </c>
      <c r="X2879" t="s">
        <v>138</v>
      </c>
      <c r="Y2879" t="s">
        <v>637</v>
      </c>
      <c r="Z2879" t="s">
        <v>12402</v>
      </c>
      <c r="AA2879" t="s">
        <v>153</v>
      </c>
      <c r="AB2879" t="s">
        <v>138</v>
      </c>
      <c r="AC2879" t="s">
        <v>313</v>
      </c>
      <c r="AD2879" t="s">
        <v>640</v>
      </c>
    </row>
    <row r="2880" spans="1:30">
      <c r="A2880" t="s">
        <v>12403</v>
      </c>
      <c r="B2880" t="s">
        <v>12403</v>
      </c>
      <c r="C2880" s="3">
        <v>4.223781</v>
      </c>
      <c r="D2880" s="3">
        <v>274</v>
      </c>
      <c r="E2880" s="3">
        <v>0.785867</v>
      </c>
      <c r="F2880" s="3">
        <v>46</v>
      </c>
      <c r="G2880" s="3">
        <v>3.874713</v>
      </c>
      <c r="H2880" s="3">
        <v>269</v>
      </c>
      <c r="I2880" s="3">
        <v>17.057579</v>
      </c>
      <c r="J2880" s="3">
        <v>1198</v>
      </c>
      <c r="K2880" s="3">
        <v>34.46331</v>
      </c>
      <c r="L2880" s="3">
        <v>2584</v>
      </c>
      <c r="M2880" s="3">
        <v>8.643767</v>
      </c>
      <c r="N2880">
        <v>585</v>
      </c>
      <c r="O2880">
        <v>0.0025582876496278</v>
      </c>
      <c r="P2880">
        <v>2.14899381534316</v>
      </c>
      <c r="Q2880" t="s">
        <v>157</v>
      </c>
      <c r="R2880" t="s">
        <v>136</v>
      </c>
      <c r="S2880" t="s">
        <v>136</v>
      </c>
      <c r="T2880" t="s">
        <v>12404</v>
      </c>
      <c r="U2880" t="s">
        <v>12405</v>
      </c>
      <c r="V2880" t="s">
        <v>2542</v>
      </c>
      <c r="W2880" t="s">
        <v>170</v>
      </c>
      <c r="X2880" t="s">
        <v>171</v>
      </c>
      <c r="Y2880" t="s">
        <v>12406</v>
      </c>
      <c r="Z2880" t="s">
        <v>12407</v>
      </c>
      <c r="AA2880" t="s">
        <v>164</v>
      </c>
      <c r="AB2880" t="s">
        <v>165</v>
      </c>
      <c r="AC2880" t="s">
        <v>12408</v>
      </c>
      <c r="AD2880" t="s">
        <v>12409</v>
      </c>
    </row>
    <row r="2881" spans="1:30">
      <c r="A2881" t="s">
        <v>12410</v>
      </c>
      <c r="B2881" t="s">
        <v>12410</v>
      </c>
      <c r="C2881" s="3">
        <v>18.623142</v>
      </c>
      <c r="D2881" s="3">
        <v>829</v>
      </c>
      <c r="E2881" s="3">
        <v>25.990124</v>
      </c>
      <c r="F2881" s="3">
        <v>1024</v>
      </c>
      <c r="G2881" s="3">
        <v>18.321625</v>
      </c>
      <c r="H2881" s="3">
        <v>874</v>
      </c>
      <c r="I2881" s="3">
        <v>1.022916</v>
      </c>
      <c r="J2881" s="3">
        <v>50</v>
      </c>
      <c r="K2881" s="3">
        <v>0.876489</v>
      </c>
      <c r="L2881" s="3">
        <v>46</v>
      </c>
      <c r="M2881" s="3">
        <v>6.034384</v>
      </c>
      <c r="N2881">
        <v>281</v>
      </c>
      <c r="O2881" s="16">
        <v>7.36686615210127e-5</v>
      </c>
      <c r="P2881">
        <v>-3.41354290727339</v>
      </c>
      <c r="Q2881" t="s">
        <v>131</v>
      </c>
      <c r="R2881" t="s">
        <v>241</v>
      </c>
      <c r="S2881" t="s">
        <v>242</v>
      </c>
      <c r="T2881" t="s">
        <v>12411</v>
      </c>
      <c r="U2881" t="s">
        <v>12412</v>
      </c>
      <c r="V2881" t="s">
        <v>735</v>
      </c>
      <c r="W2881" t="s">
        <v>136</v>
      </c>
      <c r="X2881" t="s">
        <v>136</v>
      </c>
      <c r="Y2881" t="s">
        <v>12413</v>
      </c>
      <c r="Z2881" t="s">
        <v>12414</v>
      </c>
      <c r="AA2881" t="s">
        <v>248</v>
      </c>
      <c r="AB2881" t="s">
        <v>242</v>
      </c>
      <c r="AC2881" t="s">
        <v>12415</v>
      </c>
      <c r="AD2881" t="s">
        <v>12416</v>
      </c>
    </row>
    <row r="2882" spans="1:30">
      <c r="A2882" t="s">
        <v>12417</v>
      </c>
      <c r="B2882" t="s">
        <v>12417</v>
      </c>
      <c r="C2882" s="3">
        <v>4.708154</v>
      </c>
      <c r="D2882" s="3">
        <v>77</v>
      </c>
      <c r="E2882" s="3">
        <v>1.661535</v>
      </c>
      <c r="F2882" s="3">
        <v>25</v>
      </c>
      <c r="G2882" s="3">
        <v>2.526278</v>
      </c>
      <c r="H2882" s="3">
        <v>45</v>
      </c>
      <c r="I2882" s="3">
        <v>71.393013</v>
      </c>
      <c r="J2882" s="3">
        <v>1263</v>
      </c>
      <c r="K2882" s="3">
        <v>114.225471</v>
      </c>
      <c r="L2882" s="3">
        <v>2158</v>
      </c>
      <c r="M2882" s="3">
        <v>23.279213</v>
      </c>
      <c r="N2882">
        <v>397</v>
      </c>
      <c r="O2882" s="16">
        <v>1.33172470119593e-8</v>
      </c>
      <c r="P2882">
        <v>3.74792666908805</v>
      </c>
      <c r="Q2882" t="s">
        <v>157</v>
      </c>
      <c r="R2882" t="s">
        <v>136</v>
      </c>
      <c r="S2882" t="s">
        <v>136</v>
      </c>
      <c r="T2882" t="s">
        <v>136</v>
      </c>
      <c r="U2882" t="s">
        <v>136</v>
      </c>
      <c r="V2882" t="s">
        <v>136</v>
      </c>
      <c r="W2882" t="s">
        <v>136</v>
      </c>
      <c r="X2882" t="s">
        <v>136</v>
      </c>
      <c r="Y2882" t="s">
        <v>136</v>
      </c>
      <c r="Z2882" t="s">
        <v>136</v>
      </c>
      <c r="AA2882" t="s">
        <v>164</v>
      </c>
      <c r="AB2882" t="s">
        <v>165</v>
      </c>
      <c r="AC2882" t="s">
        <v>12418</v>
      </c>
      <c r="AD2882" t="s">
        <v>136</v>
      </c>
    </row>
    <row r="2883" spans="1:30">
      <c r="A2883" t="s">
        <v>12419</v>
      </c>
      <c r="B2883" t="s">
        <v>12419</v>
      </c>
      <c r="C2883" s="3">
        <v>340.270386</v>
      </c>
      <c r="D2883" s="3">
        <v>29836</v>
      </c>
      <c r="E2883" s="3">
        <v>428.922668</v>
      </c>
      <c r="F2883" s="3">
        <v>33315</v>
      </c>
      <c r="G2883" s="3">
        <v>287.161163</v>
      </c>
      <c r="H2883" s="3">
        <v>26997</v>
      </c>
      <c r="I2883" s="3">
        <v>115.154175</v>
      </c>
      <c r="J2883" s="3">
        <v>10951</v>
      </c>
      <c r="K2883" s="3">
        <v>78.896439</v>
      </c>
      <c r="L2883" s="3">
        <v>8012</v>
      </c>
      <c r="M2883" s="3">
        <v>182.145355</v>
      </c>
      <c r="N2883">
        <v>16676</v>
      </c>
      <c r="O2883">
        <v>0.000325746198273194</v>
      </c>
      <c r="P2883">
        <v>-2.17542824472699</v>
      </c>
      <c r="Q2883" t="s">
        <v>131</v>
      </c>
      <c r="R2883" t="s">
        <v>136</v>
      </c>
      <c r="S2883" t="s">
        <v>136</v>
      </c>
      <c r="T2883" t="s">
        <v>12420</v>
      </c>
      <c r="U2883" t="s">
        <v>12421</v>
      </c>
      <c r="V2883" t="s">
        <v>136</v>
      </c>
      <c r="W2883" t="s">
        <v>1180</v>
      </c>
      <c r="X2883" t="s">
        <v>1181</v>
      </c>
      <c r="Y2883" t="s">
        <v>12422</v>
      </c>
      <c r="Z2883" t="s">
        <v>136</v>
      </c>
      <c r="AA2883" t="s">
        <v>85</v>
      </c>
      <c r="AB2883" t="s">
        <v>342</v>
      </c>
      <c r="AC2883" t="s">
        <v>12423</v>
      </c>
      <c r="AD2883" t="s">
        <v>1739</v>
      </c>
    </row>
    <row r="2884" spans="1:30">
      <c r="A2884" t="s">
        <v>12424</v>
      </c>
      <c r="B2884" t="s">
        <v>12424</v>
      </c>
      <c r="C2884" s="3">
        <v>0.645805</v>
      </c>
      <c r="D2884" s="3">
        <v>62</v>
      </c>
      <c r="E2884" s="3">
        <v>0.402668</v>
      </c>
      <c r="F2884" s="3">
        <v>34</v>
      </c>
      <c r="G2884" s="3">
        <v>0.626105</v>
      </c>
      <c r="H2884" s="3">
        <v>64</v>
      </c>
      <c r="I2884" s="3">
        <v>0.168746</v>
      </c>
      <c r="J2884" s="3">
        <v>18</v>
      </c>
      <c r="K2884" s="3">
        <v>0.110398</v>
      </c>
      <c r="L2884" s="3">
        <v>13</v>
      </c>
      <c r="M2884" s="3">
        <v>0.238773</v>
      </c>
      <c r="N2884">
        <v>24</v>
      </c>
      <c r="O2884">
        <v>0.000490525666038522</v>
      </c>
      <c r="P2884">
        <v>-2.19112875380481</v>
      </c>
      <c r="Q2884" t="s">
        <v>131</v>
      </c>
      <c r="R2884" t="s">
        <v>136</v>
      </c>
      <c r="S2884" t="s">
        <v>136</v>
      </c>
      <c r="T2884" t="s">
        <v>2185</v>
      </c>
      <c r="U2884" t="s">
        <v>12425</v>
      </c>
      <c r="V2884" t="s">
        <v>264</v>
      </c>
      <c r="W2884" t="s">
        <v>190</v>
      </c>
      <c r="X2884" t="s">
        <v>191</v>
      </c>
      <c r="Y2884" t="s">
        <v>1318</v>
      </c>
      <c r="Z2884" t="s">
        <v>2741</v>
      </c>
      <c r="AA2884" t="s">
        <v>164</v>
      </c>
      <c r="AB2884" t="s">
        <v>165</v>
      </c>
      <c r="AC2884" t="s">
        <v>12426</v>
      </c>
      <c r="AD2884" t="s">
        <v>2189</v>
      </c>
    </row>
    <row r="2885" spans="1:30">
      <c r="A2885" t="s">
        <v>12427</v>
      </c>
      <c r="B2885" t="s">
        <v>12427</v>
      </c>
      <c r="C2885" s="3">
        <v>3.135176</v>
      </c>
      <c r="D2885" s="3">
        <v>74</v>
      </c>
      <c r="E2885" s="3">
        <v>0.801475</v>
      </c>
      <c r="F2885" s="3">
        <v>17</v>
      </c>
      <c r="G2885" s="3">
        <v>0.787741</v>
      </c>
      <c r="H2885" s="3">
        <v>20</v>
      </c>
      <c r="I2885" s="3">
        <v>12.182141</v>
      </c>
      <c r="J2885" s="3">
        <v>312</v>
      </c>
      <c r="K2885" s="3">
        <v>16.351067</v>
      </c>
      <c r="L2885" s="3">
        <v>447</v>
      </c>
      <c r="M2885" s="3">
        <v>7.145079</v>
      </c>
      <c r="N2885">
        <v>176</v>
      </c>
      <c r="O2885">
        <v>0.00122617441830029</v>
      </c>
      <c r="P2885">
        <v>2.24045211032789</v>
      </c>
      <c r="Q2885" t="s">
        <v>157</v>
      </c>
      <c r="R2885" t="s">
        <v>136</v>
      </c>
      <c r="S2885" t="s">
        <v>136</v>
      </c>
      <c r="T2885" t="s">
        <v>12428</v>
      </c>
      <c r="U2885" t="s">
        <v>12429</v>
      </c>
      <c r="V2885" t="s">
        <v>439</v>
      </c>
      <c r="W2885" t="s">
        <v>186</v>
      </c>
      <c r="X2885" t="s">
        <v>187</v>
      </c>
      <c r="Y2885" t="s">
        <v>12430</v>
      </c>
      <c r="Z2885" t="s">
        <v>12431</v>
      </c>
      <c r="AA2885" t="s">
        <v>209</v>
      </c>
      <c r="AB2885" t="s">
        <v>187</v>
      </c>
      <c r="AC2885" t="s">
        <v>12432</v>
      </c>
      <c r="AD2885" t="s">
        <v>12433</v>
      </c>
    </row>
    <row r="2886" spans="1:30">
      <c r="A2886" t="s">
        <v>12434</v>
      </c>
      <c r="B2886" t="s">
        <v>136</v>
      </c>
      <c r="C2886" s="3">
        <v>0.039776</v>
      </c>
      <c r="D2886" s="3">
        <v>3</v>
      </c>
      <c r="E2886" s="3">
        <v>0</v>
      </c>
      <c r="F2886" s="3">
        <v>0</v>
      </c>
      <c r="G2886" s="3">
        <v>0</v>
      </c>
      <c r="H2886" s="3">
        <v>0</v>
      </c>
      <c r="I2886" s="3">
        <v>2.09929099999999</v>
      </c>
      <c r="J2886" s="3">
        <v>147</v>
      </c>
      <c r="K2886" s="3">
        <v>1.137129</v>
      </c>
      <c r="L2886" s="3">
        <v>88</v>
      </c>
      <c r="M2886" s="3">
        <v>4.022461</v>
      </c>
      <c r="N2886">
        <v>243</v>
      </c>
      <c r="O2886" s="16">
        <v>8.56101666583698e-9</v>
      </c>
      <c r="P2886">
        <v>5.73870430585811</v>
      </c>
      <c r="Q2886" t="s">
        <v>157</v>
      </c>
      <c r="R2886" t="s">
        <v>136</v>
      </c>
      <c r="S2886" t="s">
        <v>136</v>
      </c>
      <c r="T2886" t="s">
        <v>12435</v>
      </c>
      <c r="U2886" t="s">
        <v>12436</v>
      </c>
      <c r="V2886" t="s">
        <v>136</v>
      </c>
      <c r="W2886" t="s">
        <v>170</v>
      </c>
      <c r="X2886" t="s">
        <v>171</v>
      </c>
      <c r="Y2886" t="s">
        <v>136</v>
      </c>
      <c r="Z2886" t="s">
        <v>12437</v>
      </c>
      <c r="AA2886" t="s">
        <v>174</v>
      </c>
      <c r="AB2886" t="s">
        <v>171</v>
      </c>
      <c r="AC2886" t="s">
        <v>12438</v>
      </c>
      <c r="AD2886" t="s">
        <v>1759</v>
      </c>
    </row>
    <row r="2887" spans="1:30">
      <c r="A2887" t="s">
        <v>12439</v>
      </c>
      <c r="B2887" t="s">
        <v>12439</v>
      </c>
      <c r="C2887" s="3">
        <v>1.996308</v>
      </c>
      <c r="D2887" s="3">
        <v>56</v>
      </c>
      <c r="E2887" s="3">
        <v>5.258142</v>
      </c>
      <c r="F2887" s="3">
        <v>129</v>
      </c>
      <c r="G2887" s="3">
        <v>2.487943</v>
      </c>
      <c r="H2887" s="3">
        <v>74</v>
      </c>
      <c r="I2887" s="3">
        <v>0.478885</v>
      </c>
      <c r="J2887" s="3">
        <v>15</v>
      </c>
      <c r="K2887" s="3">
        <v>0.411713</v>
      </c>
      <c r="L2887" s="3">
        <v>14</v>
      </c>
      <c r="M2887" s="3">
        <v>0.350154</v>
      </c>
      <c r="N2887">
        <v>11</v>
      </c>
      <c r="O2887" s="16">
        <v>1.05120876847802e-5</v>
      </c>
      <c r="P2887">
        <v>-3.51084193239674</v>
      </c>
      <c r="Q2887" t="s">
        <v>131</v>
      </c>
      <c r="R2887" t="s">
        <v>241</v>
      </c>
      <c r="S2887" t="s">
        <v>242</v>
      </c>
      <c r="T2887" t="s">
        <v>2051</v>
      </c>
      <c r="U2887" t="s">
        <v>12440</v>
      </c>
      <c r="V2887" t="s">
        <v>741</v>
      </c>
      <c r="W2887" t="s">
        <v>2054</v>
      </c>
      <c r="X2887" t="s">
        <v>2055</v>
      </c>
      <c r="Y2887" t="s">
        <v>2056</v>
      </c>
      <c r="Z2887" t="s">
        <v>12441</v>
      </c>
      <c r="AA2887" t="s">
        <v>164</v>
      </c>
      <c r="AB2887" t="s">
        <v>165</v>
      </c>
      <c r="AC2887" t="s">
        <v>3785</v>
      </c>
      <c r="AD2887" t="s">
        <v>144</v>
      </c>
    </row>
    <row r="2888" spans="1:30">
      <c r="A2888" t="s">
        <v>12442</v>
      </c>
      <c r="B2888" t="s">
        <v>12442</v>
      </c>
      <c r="C2888" s="3">
        <v>0</v>
      </c>
      <c r="D2888" s="3">
        <v>0</v>
      </c>
      <c r="E2888" s="3">
        <v>0</v>
      </c>
      <c r="F2888" s="3">
        <v>0</v>
      </c>
      <c r="G2888" s="3">
        <v>0</v>
      </c>
      <c r="H2888" s="3">
        <v>0</v>
      </c>
      <c r="I2888" s="3">
        <v>1.955441</v>
      </c>
      <c r="J2888" s="3">
        <v>58</v>
      </c>
      <c r="K2888" s="3">
        <v>1.163697</v>
      </c>
      <c r="L2888" s="3">
        <v>37</v>
      </c>
      <c r="M2888" s="3">
        <v>3.263175</v>
      </c>
      <c r="N2888">
        <v>93</v>
      </c>
      <c r="O2888" s="16">
        <v>3.04428639547034e-6</v>
      </c>
      <c r="P2888">
        <v>5.98970679046879</v>
      </c>
      <c r="Q2888" t="s">
        <v>157</v>
      </c>
      <c r="R2888" t="s">
        <v>136</v>
      </c>
      <c r="S2888" t="s">
        <v>136</v>
      </c>
      <c r="T2888" t="s">
        <v>12443</v>
      </c>
      <c r="U2888" t="s">
        <v>12444</v>
      </c>
      <c r="V2888" t="s">
        <v>136</v>
      </c>
      <c r="W2888" t="s">
        <v>594</v>
      </c>
      <c r="X2888" t="s">
        <v>165</v>
      </c>
      <c r="Y2888" t="s">
        <v>1454</v>
      </c>
      <c r="Z2888" t="s">
        <v>136</v>
      </c>
      <c r="AA2888" t="s">
        <v>164</v>
      </c>
      <c r="AB2888" t="s">
        <v>165</v>
      </c>
      <c r="AC2888" t="s">
        <v>12445</v>
      </c>
      <c r="AD2888" t="s">
        <v>12446</v>
      </c>
    </row>
    <row r="2889" spans="1:30">
      <c r="A2889" t="s">
        <v>12447</v>
      </c>
      <c r="B2889" t="s">
        <v>136</v>
      </c>
      <c r="C2889" s="3">
        <v>1.268508</v>
      </c>
      <c r="D2889" s="3">
        <v>53</v>
      </c>
      <c r="E2889" s="3">
        <v>0.260845</v>
      </c>
      <c r="F2889" s="3">
        <v>10</v>
      </c>
      <c r="G2889" s="3">
        <v>0.781906</v>
      </c>
      <c r="H2889" s="3">
        <v>35</v>
      </c>
      <c r="I2889" s="3">
        <v>9.636134</v>
      </c>
      <c r="J2889" s="3">
        <v>432</v>
      </c>
      <c r="K2889" s="3">
        <v>6.405463</v>
      </c>
      <c r="L2889" s="3">
        <v>307</v>
      </c>
      <c r="M2889" s="3">
        <v>7.780588</v>
      </c>
      <c r="N2889">
        <v>336</v>
      </c>
      <c r="O2889" s="16">
        <v>1.42930519984673e-7</v>
      </c>
      <c r="P2889">
        <v>2.72124568896483</v>
      </c>
      <c r="Q2889" t="s">
        <v>157</v>
      </c>
      <c r="R2889" t="s">
        <v>136</v>
      </c>
      <c r="S2889" t="s">
        <v>136</v>
      </c>
      <c r="T2889" t="s">
        <v>136</v>
      </c>
      <c r="U2889" t="s">
        <v>136</v>
      </c>
      <c r="V2889" t="s">
        <v>136</v>
      </c>
      <c r="W2889" t="s">
        <v>136</v>
      </c>
      <c r="X2889" t="s">
        <v>136</v>
      </c>
      <c r="Y2889" t="s">
        <v>136</v>
      </c>
      <c r="Z2889" t="s">
        <v>136</v>
      </c>
      <c r="AA2889" t="s">
        <v>136</v>
      </c>
      <c r="AB2889" t="s">
        <v>136</v>
      </c>
      <c r="AC2889" t="s">
        <v>136</v>
      </c>
      <c r="AD2889" t="s">
        <v>136</v>
      </c>
    </row>
    <row r="2890" spans="1:30">
      <c r="A2890" t="s">
        <v>12448</v>
      </c>
      <c r="B2890" t="s">
        <v>12448</v>
      </c>
      <c r="C2890" s="3">
        <v>0.247248</v>
      </c>
      <c r="D2890" s="3">
        <v>11</v>
      </c>
      <c r="E2890" s="3">
        <v>0.052074</v>
      </c>
      <c r="F2890" s="3">
        <v>2</v>
      </c>
      <c r="G2890" s="3">
        <v>0.220849</v>
      </c>
      <c r="H2890" s="3">
        <v>11</v>
      </c>
      <c r="I2890" s="3">
        <v>2.287793</v>
      </c>
      <c r="J2890" s="3">
        <v>108</v>
      </c>
      <c r="K2890" s="3">
        <v>5.8121</v>
      </c>
      <c r="L2890" s="3">
        <v>292</v>
      </c>
      <c r="M2890" s="3">
        <v>3.159915</v>
      </c>
      <c r="N2890">
        <v>144</v>
      </c>
      <c r="O2890" s="16">
        <v>6.44233425721697e-7</v>
      </c>
      <c r="P2890">
        <v>3.61375566199357</v>
      </c>
      <c r="Q2890" t="s">
        <v>157</v>
      </c>
      <c r="R2890" t="s">
        <v>136</v>
      </c>
      <c r="S2890" t="s">
        <v>136</v>
      </c>
      <c r="T2890" t="s">
        <v>136</v>
      </c>
      <c r="U2890" t="s">
        <v>12449</v>
      </c>
      <c r="V2890" t="s">
        <v>12450</v>
      </c>
      <c r="W2890" t="s">
        <v>254</v>
      </c>
      <c r="X2890" t="s">
        <v>255</v>
      </c>
      <c r="Y2890" t="s">
        <v>136</v>
      </c>
      <c r="Z2890" t="s">
        <v>12451</v>
      </c>
      <c r="AA2890" t="s">
        <v>164</v>
      </c>
      <c r="AB2890" t="s">
        <v>165</v>
      </c>
      <c r="AC2890" t="s">
        <v>12452</v>
      </c>
      <c r="AD2890" t="s">
        <v>136</v>
      </c>
    </row>
    <row r="2891" spans="1:30">
      <c r="A2891" t="s">
        <v>12453</v>
      </c>
      <c r="B2891" t="s">
        <v>12453</v>
      </c>
      <c r="C2891" s="3">
        <v>2.938969</v>
      </c>
      <c r="D2891" s="3">
        <v>62</v>
      </c>
      <c r="E2891" s="3">
        <v>1.148124</v>
      </c>
      <c r="F2891" s="3">
        <v>22</v>
      </c>
      <c r="G2891" s="3">
        <v>1.058529</v>
      </c>
      <c r="H2891" s="3">
        <v>24</v>
      </c>
      <c r="I2891" s="3">
        <v>18.5348</v>
      </c>
      <c r="J2891" s="3">
        <v>420</v>
      </c>
      <c r="K2891" s="3">
        <v>17.114664</v>
      </c>
      <c r="L2891" s="3">
        <v>414</v>
      </c>
      <c r="M2891" s="3">
        <v>9.306239</v>
      </c>
      <c r="N2891">
        <v>203</v>
      </c>
      <c r="O2891" s="16">
        <v>4.33893367277713e-5</v>
      </c>
      <c r="P2891">
        <v>2.39519672866887</v>
      </c>
      <c r="Q2891" t="s">
        <v>157</v>
      </c>
      <c r="R2891" t="s">
        <v>1360</v>
      </c>
      <c r="S2891" t="s">
        <v>1361</v>
      </c>
      <c r="T2891" t="s">
        <v>12454</v>
      </c>
      <c r="U2891" t="s">
        <v>12455</v>
      </c>
      <c r="V2891" t="s">
        <v>2657</v>
      </c>
      <c r="W2891" t="s">
        <v>1360</v>
      </c>
      <c r="X2891" t="s">
        <v>1361</v>
      </c>
      <c r="Y2891" t="s">
        <v>12456</v>
      </c>
      <c r="Z2891" t="s">
        <v>12457</v>
      </c>
      <c r="AA2891" t="s">
        <v>2660</v>
      </c>
      <c r="AB2891" t="s">
        <v>1361</v>
      </c>
      <c r="AC2891" t="s">
        <v>313</v>
      </c>
      <c r="AD2891" t="s">
        <v>1314</v>
      </c>
    </row>
    <row r="2892" spans="1:30">
      <c r="A2892" t="s">
        <v>12458</v>
      </c>
      <c r="B2892" t="s">
        <v>12458</v>
      </c>
      <c r="C2892" s="3">
        <v>0.251395</v>
      </c>
      <c r="D2892" s="3">
        <v>4</v>
      </c>
      <c r="E2892" s="3">
        <v>0.317109</v>
      </c>
      <c r="F2892" s="3">
        <v>5</v>
      </c>
      <c r="G2892" s="3">
        <v>0.1982</v>
      </c>
      <c r="H2892" s="3">
        <v>4</v>
      </c>
      <c r="I2892" s="3">
        <v>4.679404</v>
      </c>
      <c r="J2892" s="3">
        <v>74</v>
      </c>
      <c r="K2892" s="3">
        <v>4.439897</v>
      </c>
      <c r="L2892" s="3">
        <v>75</v>
      </c>
      <c r="M2892" s="3">
        <v>5.505554</v>
      </c>
      <c r="N2892">
        <v>84</v>
      </c>
      <c r="O2892" s="16">
        <v>4.66239454572263e-5</v>
      </c>
      <c r="P2892">
        <v>3.09655433314484</v>
      </c>
      <c r="Q2892" t="s">
        <v>157</v>
      </c>
      <c r="R2892" t="s">
        <v>136</v>
      </c>
      <c r="S2892" t="s">
        <v>136</v>
      </c>
      <c r="T2892" t="s">
        <v>12443</v>
      </c>
      <c r="U2892" t="s">
        <v>12459</v>
      </c>
      <c r="V2892" t="s">
        <v>136</v>
      </c>
      <c r="W2892" t="s">
        <v>594</v>
      </c>
      <c r="X2892" t="s">
        <v>165</v>
      </c>
      <c r="Y2892" t="s">
        <v>1454</v>
      </c>
      <c r="Z2892" t="s">
        <v>136</v>
      </c>
      <c r="AA2892" t="s">
        <v>164</v>
      </c>
      <c r="AB2892" t="s">
        <v>165</v>
      </c>
      <c r="AC2892" t="s">
        <v>12460</v>
      </c>
      <c r="AD2892" t="s">
        <v>12446</v>
      </c>
    </row>
    <row r="2893" spans="1:30">
      <c r="A2893" t="s">
        <v>12461</v>
      </c>
      <c r="B2893" t="s">
        <v>12461</v>
      </c>
      <c r="C2893" s="3">
        <v>32.388561</v>
      </c>
      <c r="D2893" s="3">
        <v>1231</v>
      </c>
      <c r="E2893" s="3">
        <v>64.276909</v>
      </c>
      <c r="F2893" s="3">
        <v>2164</v>
      </c>
      <c r="G2893" s="3">
        <v>39.735374</v>
      </c>
      <c r="H2893" s="3">
        <v>1620</v>
      </c>
      <c r="I2893" s="3">
        <v>3.869566</v>
      </c>
      <c r="J2893" s="3">
        <v>160</v>
      </c>
      <c r="K2893" s="3">
        <v>6.964475</v>
      </c>
      <c r="L2893" s="3">
        <v>307</v>
      </c>
      <c r="M2893" s="3">
        <v>5.61729</v>
      </c>
      <c r="N2893">
        <v>223</v>
      </c>
      <c r="O2893" s="16">
        <v>5.30981332352249e-9</v>
      </c>
      <c r="P2893">
        <v>-3.69867947542468</v>
      </c>
      <c r="Q2893" t="s">
        <v>131</v>
      </c>
      <c r="R2893" t="s">
        <v>136</v>
      </c>
      <c r="S2893" t="s">
        <v>136</v>
      </c>
      <c r="T2893" t="s">
        <v>12462</v>
      </c>
      <c r="U2893" t="s">
        <v>12463</v>
      </c>
      <c r="V2893" t="s">
        <v>1831</v>
      </c>
      <c r="W2893" t="s">
        <v>136</v>
      </c>
      <c r="X2893" t="s">
        <v>136</v>
      </c>
      <c r="Y2893" t="s">
        <v>1832</v>
      </c>
      <c r="Z2893" t="s">
        <v>12464</v>
      </c>
      <c r="AA2893" t="s">
        <v>164</v>
      </c>
      <c r="AB2893" t="s">
        <v>165</v>
      </c>
      <c r="AC2893" t="s">
        <v>12465</v>
      </c>
      <c r="AD2893" t="s">
        <v>1834</v>
      </c>
    </row>
    <row r="2894" spans="1:30">
      <c r="A2894" t="s">
        <v>12466</v>
      </c>
      <c r="B2894" t="s">
        <v>12466</v>
      </c>
      <c r="C2894" s="3">
        <v>0.742062</v>
      </c>
      <c r="D2894" s="3">
        <v>36</v>
      </c>
      <c r="E2894" s="3">
        <v>0.23645</v>
      </c>
      <c r="F2894" s="3">
        <v>10</v>
      </c>
      <c r="G2894" s="3">
        <v>1.101958</v>
      </c>
      <c r="H2894" s="3">
        <v>57</v>
      </c>
      <c r="I2894" s="3">
        <v>8.077128</v>
      </c>
      <c r="J2894" s="3">
        <v>417</v>
      </c>
      <c r="K2894" s="3">
        <v>10.587018</v>
      </c>
      <c r="L2894" s="3">
        <v>584</v>
      </c>
      <c r="M2894" s="3">
        <v>3.050526</v>
      </c>
      <c r="N2894">
        <v>152</v>
      </c>
      <c r="O2894">
        <v>0.000110599021693332</v>
      </c>
      <c r="P2894">
        <v>2.6692332895276</v>
      </c>
      <c r="Q2894" t="s">
        <v>157</v>
      </c>
      <c r="R2894" t="s">
        <v>1427</v>
      </c>
      <c r="S2894" t="s">
        <v>538</v>
      </c>
      <c r="T2894" t="s">
        <v>12467</v>
      </c>
      <c r="U2894" t="s">
        <v>12468</v>
      </c>
      <c r="V2894" t="s">
        <v>3292</v>
      </c>
      <c r="W2894" t="s">
        <v>1427</v>
      </c>
      <c r="X2894" t="s">
        <v>538</v>
      </c>
      <c r="Y2894" t="s">
        <v>12469</v>
      </c>
      <c r="Z2894" t="s">
        <v>12470</v>
      </c>
      <c r="AA2894" t="s">
        <v>43</v>
      </c>
      <c r="AB2894" t="s">
        <v>538</v>
      </c>
      <c r="AC2894" t="s">
        <v>12471</v>
      </c>
      <c r="AD2894" t="s">
        <v>1633</v>
      </c>
    </row>
    <row r="2895" spans="1:30">
      <c r="A2895" t="s">
        <v>12472</v>
      </c>
      <c r="B2895" t="s">
        <v>12472</v>
      </c>
      <c r="C2895" s="3">
        <v>0</v>
      </c>
      <c r="D2895" s="3">
        <v>0</v>
      </c>
      <c r="E2895" s="3">
        <v>0</v>
      </c>
      <c r="F2895" s="3">
        <v>0</v>
      </c>
      <c r="G2895" s="3">
        <v>0.166974</v>
      </c>
      <c r="H2895" s="3">
        <v>8</v>
      </c>
      <c r="I2895" s="3">
        <v>1.643732</v>
      </c>
      <c r="J2895" s="3">
        <v>80</v>
      </c>
      <c r="K2895" s="3">
        <v>1.308921</v>
      </c>
      <c r="L2895" s="3">
        <v>68</v>
      </c>
      <c r="M2895" s="3">
        <v>0.962549</v>
      </c>
      <c r="N2895">
        <v>45</v>
      </c>
      <c r="O2895">
        <v>0.00539771304813266</v>
      </c>
      <c r="P2895">
        <v>3.30068727341765</v>
      </c>
      <c r="Q2895" t="s">
        <v>157</v>
      </c>
      <c r="R2895" t="s">
        <v>412</v>
      </c>
      <c r="S2895" t="s">
        <v>413</v>
      </c>
      <c r="T2895" t="s">
        <v>12473</v>
      </c>
      <c r="U2895" t="s">
        <v>12474</v>
      </c>
      <c r="V2895" t="s">
        <v>2923</v>
      </c>
      <c r="W2895" t="s">
        <v>412</v>
      </c>
      <c r="X2895" t="s">
        <v>413</v>
      </c>
      <c r="Y2895" t="s">
        <v>12475</v>
      </c>
      <c r="Z2895" t="s">
        <v>12476</v>
      </c>
      <c r="AA2895" t="s">
        <v>419</v>
      </c>
      <c r="AB2895" t="s">
        <v>413</v>
      </c>
      <c r="AC2895" t="s">
        <v>12477</v>
      </c>
      <c r="AD2895" t="s">
        <v>4703</v>
      </c>
    </row>
    <row r="2896" spans="1:30">
      <c r="A2896" t="s">
        <v>12478</v>
      </c>
      <c r="B2896" t="s">
        <v>12478</v>
      </c>
      <c r="C2896" s="3">
        <v>10.434953</v>
      </c>
      <c r="D2896" s="3">
        <v>349</v>
      </c>
      <c r="E2896" s="3">
        <v>1.71143</v>
      </c>
      <c r="F2896" s="3">
        <v>51</v>
      </c>
      <c r="G2896" s="3">
        <v>3.9035</v>
      </c>
      <c r="H2896" s="3">
        <v>140</v>
      </c>
      <c r="I2896" s="3">
        <v>38.041035</v>
      </c>
      <c r="J2896" s="3">
        <v>1378</v>
      </c>
      <c r="K2896" s="3">
        <v>58.476425</v>
      </c>
      <c r="L2896" s="3">
        <v>2262</v>
      </c>
      <c r="M2896" s="3">
        <v>27.582842</v>
      </c>
      <c r="N2896">
        <v>962</v>
      </c>
      <c r="O2896">
        <v>0.000188598168733796</v>
      </c>
      <c r="P2896">
        <v>2.36032626874774</v>
      </c>
      <c r="Q2896" t="s">
        <v>157</v>
      </c>
      <c r="R2896" t="s">
        <v>136</v>
      </c>
      <c r="S2896" t="s">
        <v>136</v>
      </c>
      <c r="T2896" t="s">
        <v>12479</v>
      </c>
      <c r="U2896" t="s">
        <v>12480</v>
      </c>
      <c r="V2896" t="s">
        <v>439</v>
      </c>
      <c r="W2896" t="s">
        <v>186</v>
      </c>
      <c r="X2896" t="s">
        <v>187</v>
      </c>
      <c r="Y2896" t="s">
        <v>4463</v>
      </c>
      <c r="Z2896" t="s">
        <v>9563</v>
      </c>
      <c r="AA2896" t="s">
        <v>209</v>
      </c>
      <c r="AB2896" t="s">
        <v>187</v>
      </c>
      <c r="AC2896" t="s">
        <v>12481</v>
      </c>
      <c r="AD2896" t="s">
        <v>12482</v>
      </c>
    </row>
    <row r="2897" spans="1:30">
      <c r="A2897" t="s">
        <v>12483</v>
      </c>
      <c r="B2897" t="s">
        <v>12483</v>
      </c>
      <c r="C2897" s="3">
        <v>51.222778</v>
      </c>
      <c r="D2897" s="3">
        <v>1909</v>
      </c>
      <c r="E2897" s="3">
        <v>67.728539</v>
      </c>
      <c r="F2897" s="3">
        <v>2236</v>
      </c>
      <c r="G2897" s="3">
        <v>68.626877</v>
      </c>
      <c r="H2897" s="3">
        <v>2742</v>
      </c>
      <c r="I2897" s="3">
        <v>1.787877</v>
      </c>
      <c r="J2897" s="3">
        <v>73</v>
      </c>
      <c r="K2897" s="3">
        <v>2.769819</v>
      </c>
      <c r="L2897" s="3">
        <v>120</v>
      </c>
      <c r="M2897" s="3">
        <v>2.637579</v>
      </c>
      <c r="N2897">
        <v>103</v>
      </c>
      <c r="O2897" s="16">
        <v>2.76628226275109e-26</v>
      </c>
      <c r="P2897">
        <v>-5.26983239588047</v>
      </c>
      <c r="Q2897" t="s">
        <v>131</v>
      </c>
      <c r="R2897" t="s">
        <v>136</v>
      </c>
      <c r="S2897" t="s">
        <v>136</v>
      </c>
      <c r="T2897" t="s">
        <v>136</v>
      </c>
      <c r="U2897" t="s">
        <v>12484</v>
      </c>
      <c r="V2897" t="s">
        <v>1636</v>
      </c>
      <c r="W2897" t="s">
        <v>136</v>
      </c>
      <c r="X2897" t="s">
        <v>136</v>
      </c>
      <c r="Y2897" t="s">
        <v>3980</v>
      </c>
      <c r="Z2897" t="s">
        <v>4899</v>
      </c>
      <c r="AA2897" t="s">
        <v>164</v>
      </c>
      <c r="AB2897" t="s">
        <v>165</v>
      </c>
      <c r="AC2897" t="s">
        <v>12485</v>
      </c>
      <c r="AD2897" t="s">
        <v>136</v>
      </c>
    </row>
    <row r="2898" spans="1:30">
      <c r="A2898" t="s">
        <v>12486</v>
      </c>
      <c r="B2898" t="s">
        <v>12486</v>
      </c>
      <c r="C2898" s="3">
        <v>5.287606</v>
      </c>
      <c r="D2898" s="3">
        <v>242</v>
      </c>
      <c r="E2898" s="3">
        <v>20.588316</v>
      </c>
      <c r="F2898" s="3">
        <v>834</v>
      </c>
      <c r="G2898" s="3">
        <v>7.442501</v>
      </c>
      <c r="H2898" s="3">
        <v>365</v>
      </c>
      <c r="I2898" s="3">
        <v>0.505999</v>
      </c>
      <c r="J2898" s="3">
        <v>26</v>
      </c>
      <c r="K2898" s="3">
        <v>0.688186</v>
      </c>
      <c r="L2898" s="3">
        <v>37</v>
      </c>
      <c r="M2898" s="3">
        <v>1.189664</v>
      </c>
      <c r="N2898">
        <v>57</v>
      </c>
      <c r="O2898" s="16">
        <v>1.16008603396549e-7</v>
      </c>
      <c r="P2898">
        <v>-4.34678095315402</v>
      </c>
      <c r="Q2898" t="s">
        <v>131</v>
      </c>
      <c r="R2898" t="s">
        <v>136</v>
      </c>
      <c r="S2898" t="s">
        <v>136</v>
      </c>
      <c r="T2898" t="s">
        <v>2583</v>
      </c>
      <c r="U2898" t="s">
        <v>12487</v>
      </c>
      <c r="V2898" t="s">
        <v>136</v>
      </c>
      <c r="W2898" t="s">
        <v>136</v>
      </c>
      <c r="X2898" t="s">
        <v>136</v>
      </c>
      <c r="Y2898" t="s">
        <v>654</v>
      </c>
      <c r="Z2898" t="s">
        <v>2585</v>
      </c>
      <c r="AA2898" t="s">
        <v>141</v>
      </c>
      <c r="AB2898" t="s">
        <v>142</v>
      </c>
      <c r="AC2898" t="s">
        <v>12488</v>
      </c>
      <c r="AD2898" t="s">
        <v>2587</v>
      </c>
    </row>
    <row r="2899" spans="1:30">
      <c r="A2899" t="s">
        <v>12489</v>
      </c>
      <c r="B2899" t="s">
        <v>12489</v>
      </c>
      <c r="C2899" s="3">
        <v>0.265898</v>
      </c>
      <c r="D2899" s="3">
        <v>15</v>
      </c>
      <c r="E2899" s="3">
        <v>0</v>
      </c>
      <c r="F2899" s="3">
        <v>0</v>
      </c>
      <c r="G2899" s="3">
        <v>0.570445</v>
      </c>
      <c r="H2899" s="3">
        <v>34</v>
      </c>
      <c r="I2899" s="3">
        <v>9.716608</v>
      </c>
      <c r="J2899" s="3">
        <v>578</v>
      </c>
      <c r="K2899" s="3">
        <v>13.373666</v>
      </c>
      <c r="L2899" s="3">
        <v>849</v>
      </c>
      <c r="M2899" s="3">
        <v>3.697779</v>
      </c>
      <c r="N2899">
        <v>212</v>
      </c>
      <c r="O2899" s="16">
        <v>1.78156466764489e-5</v>
      </c>
      <c r="P2899">
        <v>4.04087826083365</v>
      </c>
      <c r="Q2899" t="s">
        <v>157</v>
      </c>
      <c r="R2899" t="s">
        <v>136</v>
      </c>
      <c r="S2899" t="s">
        <v>136</v>
      </c>
      <c r="T2899" t="s">
        <v>12490</v>
      </c>
      <c r="U2899" t="s">
        <v>12491</v>
      </c>
      <c r="V2899" t="s">
        <v>2542</v>
      </c>
      <c r="W2899" t="s">
        <v>170</v>
      </c>
      <c r="X2899" t="s">
        <v>171</v>
      </c>
      <c r="Y2899" t="s">
        <v>12492</v>
      </c>
      <c r="Z2899" t="s">
        <v>12493</v>
      </c>
      <c r="AA2899" t="s">
        <v>164</v>
      </c>
      <c r="AB2899" t="s">
        <v>165</v>
      </c>
      <c r="AC2899" t="s">
        <v>12494</v>
      </c>
      <c r="AD2899" t="s">
        <v>12495</v>
      </c>
    </row>
    <row r="2900" spans="1:30">
      <c r="A2900" t="s">
        <v>12496</v>
      </c>
      <c r="B2900" t="s">
        <v>136</v>
      </c>
      <c r="C2900" s="3">
        <v>0</v>
      </c>
      <c r="D2900" s="3">
        <v>0</v>
      </c>
      <c r="E2900" s="3">
        <v>0</v>
      </c>
      <c r="F2900" s="3">
        <v>0</v>
      </c>
      <c r="G2900" s="3">
        <v>0</v>
      </c>
      <c r="H2900" s="3">
        <v>0</v>
      </c>
      <c r="I2900" s="3">
        <v>6.022954</v>
      </c>
      <c r="J2900" s="3">
        <v>92</v>
      </c>
      <c r="K2900" s="3">
        <v>4.069198</v>
      </c>
      <c r="L2900" s="3">
        <v>66</v>
      </c>
      <c r="M2900" s="3">
        <v>3.621392</v>
      </c>
      <c r="N2900">
        <v>53</v>
      </c>
      <c r="O2900" s="16">
        <v>5.89517049053064e-7</v>
      </c>
      <c r="P2900">
        <v>6.22478838413875</v>
      </c>
      <c r="Q2900" t="s">
        <v>157</v>
      </c>
      <c r="R2900" t="s">
        <v>136</v>
      </c>
      <c r="S2900" t="s">
        <v>136</v>
      </c>
      <c r="T2900" t="s">
        <v>136</v>
      </c>
      <c r="U2900" t="s">
        <v>136</v>
      </c>
      <c r="V2900" t="s">
        <v>136</v>
      </c>
      <c r="W2900" t="s">
        <v>136</v>
      </c>
      <c r="X2900" t="s">
        <v>136</v>
      </c>
      <c r="Y2900" t="s">
        <v>136</v>
      </c>
      <c r="Z2900" t="s">
        <v>136</v>
      </c>
      <c r="AA2900" t="s">
        <v>136</v>
      </c>
      <c r="AB2900" t="s">
        <v>136</v>
      </c>
      <c r="AC2900" t="s">
        <v>136</v>
      </c>
      <c r="AD2900" t="s">
        <v>136</v>
      </c>
    </row>
    <row r="2901" spans="1:30">
      <c r="A2901" t="s">
        <v>12497</v>
      </c>
      <c r="B2901" t="s">
        <v>136</v>
      </c>
      <c r="C2901" s="3">
        <v>0</v>
      </c>
      <c r="D2901" s="3">
        <v>0</v>
      </c>
      <c r="E2901" s="3">
        <v>0</v>
      </c>
      <c r="F2901" s="3">
        <v>0</v>
      </c>
      <c r="G2901" s="3">
        <v>0</v>
      </c>
      <c r="H2901" s="3">
        <v>0</v>
      </c>
      <c r="I2901" s="3">
        <v>23.691328</v>
      </c>
      <c r="J2901" s="3">
        <v>405</v>
      </c>
      <c r="K2901" s="3">
        <v>19.712862</v>
      </c>
      <c r="L2901" s="3">
        <v>360</v>
      </c>
      <c r="M2901" s="3">
        <v>31.04048</v>
      </c>
      <c r="N2901">
        <v>510</v>
      </c>
      <c r="O2901" s="16">
        <v>1.18507657523785e-15</v>
      </c>
      <c r="P2901">
        <v>8.56886591487204</v>
      </c>
      <c r="Q2901" t="s">
        <v>157</v>
      </c>
      <c r="R2901" t="s">
        <v>136</v>
      </c>
      <c r="S2901" t="s">
        <v>136</v>
      </c>
      <c r="T2901" t="s">
        <v>136</v>
      </c>
      <c r="U2901" t="s">
        <v>136</v>
      </c>
      <c r="V2901" t="s">
        <v>136</v>
      </c>
      <c r="W2901" t="s">
        <v>136</v>
      </c>
      <c r="X2901" t="s">
        <v>136</v>
      </c>
      <c r="Y2901" t="s">
        <v>136</v>
      </c>
      <c r="Z2901" t="s">
        <v>136</v>
      </c>
      <c r="AA2901" t="s">
        <v>136</v>
      </c>
      <c r="AB2901" t="s">
        <v>136</v>
      </c>
      <c r="AC2901" t="s">
        <v>136</v>
      </c>
      <c r="AD2901" t="s">
        <v>136</v>
      </c>
    </row>
    <row r="2902" spans="1:30">
      <c r="A2902" t="s">
        <v>12498</v>
      </c>
      <c r="B2902" t="s">
        <v>12498</v>
      </c>
      <c r="C2902" s="3">
        <v>42.998055</v>
      </c>
      <c r="D2902" s="3">
        <v>5926</v>
      </c>
      <c r="E2902" s="3">
        <v>55.755325</v>
      </c>
      <c r="F2902" s="3">
        <v>6806</v>
      </c>
      <c r="G2902" s="3">
        <v>43.013691</v>
      </c>
      <c r="H2902" s="3">
        <v>6356</v>
      </c>
      <c r="I2902" s="3">
        <v>15.42509</v>
      </c>
      <c r="J2902" s="3">
        <v>2306</v>
      </c>
      <c r="K2902" s="3">
        <v>9.248462</v>
      </c>
      <c r="L2902" s="3">
        <v>1477</v>
      </c>
      <c r="M2902" s="3">
        <v>24.189766</v>
      </c>
      <c r="N2902">
        <v>3481</v>
      </c>
      <c r="O2902">
        <v>0.000290151325344712</v>
      </c>
      <c r="P2902">
        <v>-2.21153768901094</v>
      </c>
      <c r="Q2902" t="s">
        <v>131</v>
      </c>
      <c r="R2902" t="s">
        <v>241</v>
      </c>
      <c r="S2902" t="s">
        <v>242</v>
      </c>
      <c r="T2902" t="s">
        <v>12499</v>
      </c>
      <c r="U2902" t="s">
        <v>12500</v>
      </c>
      <c r="V2902" t="s">
        <v>473</v>
      </c>
      <c r="W2902" t="s">
        <v>241</v>
      </c>
      <c r="X2902" t="s">
        <v>242</v>
      </c>
      <c r="Y2902" t="s">
        <v>10108</v>
      </c>
      <c r="Z2902" t="s">
        <v>12501</v>
      </c>
      <c r="AA2902" t="s">
        <v>248</v>
      </c>
      <c r="AB2902" t="s">
        <v>242</v>
      </c>
      <c r="AC2902" t="s">
        <v>12502</v>
      </c>
      <c r="AD2902" t="s">
        <v>12503</v>
      </c>
    </row>
    <row r="2903" spans="1:30">
      <c r="A2903" t="s">
        <v>12504</v>
      </c>
      <c r="B2903" t="s">
        <v>12504</v>
      </c>
      <c r="C2903" s="3">
        <v>61.622486</v>
      </c>
      <c r="D2903" s="3">
        <v>2572</v>
      </c>
      <c r="E2903" s="3">
        <v>74.001945</v>
      </c>
      <c r="F2903" s="3">
        <v>2736</v>
      </c>
      <c r="G2903" s="3">
        <v>52.217644</v>
      </c>
      <c r="H2903" s="3">
        <v>2337</v>
      </c>
      <c r="I2903" s="3">
        <v>8.688206</v>
      </c>
      <c r="J2903" s="3">
        <v>394</v>
      </c>
      <c r="K2903" s="3">
        <v>6.140421</v>
      </c>
      <c r="L2903" s="3">
        <v>297</v>
      </c>
      <c r="M2903" s="3">
        <v>20.834799</v>
      </c>
      <c r="N2903">
        <v>908</v>
      </c>
      <c r="O2903" s="16">
        <v>8.13990999016688e-6</v>
      </c>
      <c r="P2903">
        <v>-2.99013340287793</v>
      </c>
      <c r="Q2903" t="s">
        <v>131</v>
      </c>
      <c r="R2903" t="s">
        <v>136</v>
      </c>
      <c r="S2903" t="s">
        <v>136</v>
      </c>
      <c r="T2903" t="s">
        <v>6199</v>
      </c>
      <c r="U2903" t="s">
        <v>136</v>
      </c>
      <c r="V2903" t="s">
        <v>136</v>
      </c>
      <c r="W2903" t="s">
        <v>136</v>
      </c>
      <c r="X2903" t="s">
        <v>136</v>
      </c>
      <c r="Y2903" t="s">
        <v>2337</v>
      </c>
      <c r="Z2903" t="s">
        <v>12505</v>
      </c>
      <c r="AA2903" t="s">
        <v>164</v>
      </c>
      <c r="AB2903" t="s">
        <v>165</v>
      </c>
      <c r="AC2903" t="s">
        <v>12506</v>
      </c>
      <c r="AD2903" t="s">
        <v>2225</v>
      </c>
    </row>
    <row r="2904" spans="1:30">
      <c r="A2904" t="s">
        <v>12507</v>
      </c>
      <c r="B2904" t="s">
        <v>136</v>
      </c>
      <c r="C2904" s="3">
        <v>12.105051</v>
      </c>
      <c r="D2904" s="3">
        <v>199</v>
      </c>
      <c r="E2904" s="3">
        <v>18.6305789999999</v>
      </c>
      <c r="F2904" s="3">
        <v>272</v>
      </c>
      <c r="G2904" s="3">
        <v>9.46708999999999</v>
      </c>
      <c r="H2904" s="3">
        <v>168</v>
      </c>
      <c r="I2904" s="3">
        <v>7.10910399999999</v>
      </c>
      <c r="J2904" s="3">
        <v>128</v>
      </c>
      <c r="K2904" s="3">
        <v>3.808578</v>
      </c>
      <c r="L2904" s="3">
        <v>74</v>
      </c>
      <c r="M2904" s="3">
        <v>5.358133</v>
      </c>
      <c r="N2904">
        <v>92</v>
      </c>
      <c r="O2904">
        <v>0.00232479489676358</v>
      </c>
      <c r="P2904">
        <v>-2.03676334721877</v>
      </c>
      <c r="Q2904" t="s">
        <v>131</v>
      </c>
      <c r="R2904" t="s">
        <v>136</v>
      </c>
      <c r="S2904" t="s">
        <v>136</v>
      </c>
      <c r="T2904" t="s">
        <v>7710</v>
      </c>
      <c r="U2904" t="s">
        <v>136</v>
      </c>
      <c r="V2904" t="s">
        <v>136</v>
      </c>
      <c r="W2904" t="s">
        <v>170</v>
      </c>
      <c r="X2904" t="s">
        <v>171</v>
      </c>
      <c r="Y2904" t="s">
        <v>136</v>
      </c>
      <c r="Z2904" t="s">
        <v>136</v>
      </c>
      <c r="AA2904" t="s">
        <v>174</v>
      </c>
      <c r="AB2904" t="s">
        <v>171</v>
      </c>
      <c r="AC2904" t="s">
        <v>12508</v>
      </c>
      <c r="AD2904" t="s">
        <v>745</v>
      </c>
    </row>
    <row r="2905" spans="1:30">
      <c r="A2905" t="s">
        <v>12509</v>
      </c>
      <c r="B2905" t="s">
        <v>12509</v>
      </c>
      <c r="C2905" s="3">
        <v>5.594917</v>
      </c>
      <c r="D2905" s="3">
        <v>125</v>
      </c>
      <c r="E2905" s="3">
        <v>9.042957</v>
      </c>
      <c r="F2905" s="3">
        <v>178</v>
      </c>
      <c r="G2905" s="3">
        <v>3.931455</v>
      </c>
      <c r="H2905" s="3">
        <v>94</v>
      </c>
      <c r="I2905" s="3">
        <v>0.9546</v>
      </c>
      <c r="J2905" s="3">
        <v>23</v>
      </c>
      <c r="K2905" s="3">
        <v>0</v>
      </c>
      <c r="L2905" s="3">
        <v>0</v>
      </c>
      <c r="M2905" s="3">
        <v>0.689451</v>
      </c>
      <c r="N2905">
        <v>16</v>
      </c>
      <c r="O2905">
        <v>0.000390381834900508</v>
      </c>
      <c r="P2905">
        <v>-3.78239280877893</v>
      </c>
      <c r="Q2905" t="s">
        <v>131</v>
      </c>
      <c r="R2905" t="s">
        <v>136</v>
      </c>
      <c r="S2905" t="s">
        <v>136</v>
      </c>
      <c r="T2905" t="s">
        <v>136</v>
      </c>
      <c r="U2905" t="s">
        <v>136</v>
      </c>
      <c r="V2905" t="s">
        <v>136</v>
      </c>
      <c r="W2905" t="s">
        <v>136</v>
      </c>
      <c r="X2905" t="s">
        <v>136</v>
      </c>
      <c r="Y2905" t="s">
        <v>6433</v>
      </c>
      <c r="Z2905" t="s">
        <v>136</v>
      </c>
      <c r="AA2905" t="s">
        <v>164</v>
      </c>
      <c r="AB2905" t="s">
        <v>165</v>
      </c>
      <c r="AC2905" t="s">
        <v>12510</v>
      </c>
      <c r="AD2905" t="s">
        <v>136</v>
      </c>
    </row>
    <row r="2906" spans="1:30">
      <c r="A2906" t="s">
        <v>12511</v>
      </c>
      <c r="B2906" t="s">
        <v>12511</v>
      </c>
      <c r="C2906" s="3">
        <v>31.230949</v>
      </c>
      <c r="D2906" s="3">
        <v>1468</v>
      </c>
      <c r="E2906" s="3">
        <v>80.544945</v>
      </c>
      <c r="F2906" s="3">
        <v>3352</v>
      </c>
      <c r="G2906" s="3">
        <v>12.095314</v>
      </c>
      <c r="H2906" s="3">
        <v>610</v>
      </c>
      <c r="I2906" s="3">
        <v>3.480712</v>
      </c>
      <c r="J2906" s="3">
        <v>178</v>
      </c>
      <c r="K2906" s="3">
        <v>2.304327</v>
      </c>
      <c r="L2906" s="3">
        <v>126</v>
      </c>
      <c r="M2906" s="3">
        <v>9.234284</v>
      </c>
      <c r="N2906">
        <v>453</v>
      </c>
      <c r="O2906" s="16">
        <v>9.33053957185266e-5</v>
      </c>
      <c r="P2906">
        <v>-3.60184399714255</v>
      </c>
      <c r="Q2906" t="s">
        <v>131</v>
      </c>
      <c r="R2906" t="s">
        <v>316</v>
      </c>
      <c r="S2906" t="s">
        <v>317</v>
      </c>
      <c r="T2906" t="s">
        <v>7665</v>
      </c>
      <c r="U2906" t="s">
        <v>12512</v>
      </c>
      <c r="V2906" t="s">
        <v>136</v>
      </c>
      <c r="W2906" t="s">
        <v>136</v>
      </c>
      <c r="X2906" t="s">
        <v>136</v>
      </c>
      <c r="Y2906" t="s">
        <v>7667</v>
      </c>
      <c r="Z2906" t="s">
        <v>7668</v>
      </c>
      <c r="AA2906" t="s">
        <v>164</v>
      </c>
      <c r="AB2906" t="s">
        <v>165</v>
      </c>
      <c r="AC2906" t="s">
        <v>12513</v>
      </c>
      <c r="AD2906" t="s">
        <v>7670</v>
      </c>
    </row>
    <row r="2907" spans="1:30">
      <c r="A2907" t="s">
        <v>12514</v>
      </c>
      <c r="B2907" t="s">
        <v>12514</v>
      </c>
      <c r="C2907" s="3">
        <v>6.500417</v>
      </c>
      <c r="D2907" s="3">
        <v>280</v>
      </c>
      <c r="E2907" s="3">
        <v>1.570606</v>
      </c>
      <c r="F2907" s="3">
        <v>60</v>
      </c>
      <c r="G2907" s="3">
        <v>5.547146</v>
      </c>
      <c r="H2907" s="3">
        <v>257</v>
      </c>
      <c r="I2907" s="3">
        <v>37.329308</v>
      </c>
      <c r="J2907" s="3">
        <v>1744</v>
      </c>
      <c r="K2907" s="3">
        <v>34.76442</v>
      </c>
      <c r="L2907" s="3">
        <v>1734</v>
      </c>
      <c r="M2907" s="3">
        <v>24.697594</v>
      </c>
      <c r="N2907">
        <v>1111</v>
      </c>
      <c r="O2907" s="16">
        <v>2.03993586038709e-6</v>
      </c>
      <c r="P2907">
        <v>2.24679744557911</v>
      </c>
      <c r="Q2907" t="s">
        <v>157</v>
      </c>
      <c r="R2907" t="s">
        <v>136</v>
      </c>
      <c r="S2907" t="s">
        <v>136</v>
      </c>
      <c r="T2907" t="s">
        <v>136</v>
      </c>
      <c r="U2907" t="s">
        <v>12515</v>
      </c>
      <c r="V2907" t="s">
        <v>136</v>
      </c>
      <c r="W2907" t="s">
        <v>170</v>
      </c>
      <c r="X2907" t="s">
        <v>171</v>
      </c>
      <c r="Y2907" t="s">
        <v>12516</v>
      </c>
      <c r="Z2907" t="s">
        <v>136</v>
      </c>
      <c r="AA2907" t="s">
        <v>164</v>
      </c>
      <c r="AB2907" t="s">
        <v>165</v>
      </c>
      <c r="AC2907" t="s">
        <v>12517</v>
      </c>
      <c r="AD2907" t="s">
        <v>136</v>
      </c>
    </row>
    <row r="2908" spans="1:30">
      <c r="A2908" t="s">
        <v>12518</v>
      </c>
      <c r="B2908" t="s">
        <v>12518</v>
      </c>
      <c r="C2908" s="3">
        <v>19.9489</v>
      </c>
      <c r="D2908" s="3">
        <v>1043</v>
      </c>
      <c r="E2908" s="3">
        <v>88.880539</v>
      </c>
      <c r="F2908" s="3">
        <v>4116</v>
      </c>
      <c r="G2908" s="3">
        <v>13.875511</v>
      </c>
      <c r="H2908" s="3">
        <v>778</v>
      </c>
      <c r="I2908" s="3">
        <v>11.29883</v>
      </c>
      <c r="J2908" s="3">
        <v>641</v>
      </c>
      <c r="K2908" s="3">
        <v>9.643258</v>
      </c>
      <c r="L2908" s="3">
        <v>584</v>
      </c>
      <c r="M2908" s="3">
        <v>9.975601</v>
      </c>
      <c r="N2908">
        <v>545</v>
      </c>
      <c r="O2908">
        <v>0.00218414546593875</v>
      </c>
      <c r="P2908">
        <v>-2.75799367730144</v>
      </c>
      <c r="Q2908" t="s">
        <v>131</v>
      </c>
      <c r="R2908" t="s">
        <v>283</v>
      </c>
      <c r="S2908" t="s">
        <v>284</v>
      </c>
      <c r="T2908" t="s">
        <v>3342</v>
      </c>
      <c r="U2908" t="s">
        <v>12519</v>
      </c>
      <c r="V2908" t="s">
        <v>12520</v>
      </c>
      <c r="W2908" t="s">
        <v>371</v>
      </c>
      <c r="X2908" t="s">
        <v>293</v>
      </c>
      <c r="Y2908" t="s">
        <v>290</v>
      </c>
      <c r="Z2908" t="s">
        <v>12521</v>
      </c>
      <c r="AA2908" t="s">
        <v>292</v>
      </c>
      <c r="AB2908" t="s">
        <v>293</v>
      </c>
      <c r="AC2908" t="s">
        <v>12522</v>
      </c>
      <c r="AD2908" t="s">
        <v>2532</v>
      </c>
    </row>
    <row r="2909" spans="1:30">
      <c r="A2909" t="s">
        <v>12523</v>
      </c>
      <c r="B2909" t="s">
        <v>12523</v>
      </c>
      <c r="C2909" s="3">
        <v>0.588451</v>
      </c>
      <c r="D2909" s="3">
        <v>58</v>
      </c>
      <c r="E2909" s="3">
        <v>0.135041</v>
      </c>
      <c r="F2909" s="3">
        <v>12</v>
      </c>
      <c r="G2909" s="3">
        <v>2.011916</v>
      </c>
      <c r="H2909" s="3">
        <v>212</v>
      </c>
      <c r="I2909" s="3">
        <v>26.063576</v>
      </c>
      <c r="J2909" s="3">
        <v>2770</v>
      </c>
      <c r="K2909" s="3">
        <v>133.453979</v>
      </c>
      <c r="L2909" s="3">
        <v>15144</v>
      </c>
      <c r="M2909" s="3">
        <v>4.672845</v>
      </c>
      <c r="N2909">
        <v>479</v>
      </c>
      <c r="O2909" s="16">
        <v>8.37878208116734e-6</v>
      </c>
      <c r="P2909">
        <v>4.68776801300099</v>
      </c>
      <c r="Q2909" t="s">
        <v>157</v>
      </c>
      <c r="R2909" t="s">
        <v>136</v>
      </c>
      <c r="S2909" t="s">
        <v>136</v>
      </c>
      <c r="T2909" t="s">
        <v>136</v>
      </c>
      <c r="U2909" t="s">
        <v>136</v>
      </c>
      <c r="V2909" t="s">
        <v>136</v>
      </c>
      <c r="W2909" t="s">
        <v>136</v>
      </c>
      <c r="X2909" t="s">
        <v>136</v>
      </c>
      <c r="Y2909" t="s">
        <v>136</v>
      </c>
      <c r="Z2909" t="s">
        <v>9428</v>
      </c>
      <c r="AA2909" t="s">
        <v>164</v>
      </c>
      <c r="AB2909" t="s">
        <v>165</v>
      </c>
      <c r="AC2909" t="s">
        <v>12524</v>
      </c>
      <c r="AD2909" t="s">
        <v>136</v>
      </c>
    </row>
    <row r="2910" spans="1:30">
      <c r="A2910" t="s">
        <v>12525</v>
      </c>
      <c r="B2910" t="s">
        <v>12525</v>
      </c>
      <c r="C2910" s="3">
        <v>0.048789</v>
      </c>
      <c r="D2910" s="3">
        <v>3</v>
      </c>
      <c r="E2910" s="3">
        <v>0</v>
      </c>
      <c r="F2910" s="3">
        <v>0</v>
      </c>
      <c r="G2910" s="3">
        <v>0.047096</v>
      </c>
      <c r="H2910" s="3">
        <v>3</v>
      </c>
      <c r="I2910" s="3">
        <v>1.273519</v>
      </c>
      <c r="J2910" s="3">
        <v>81</v>
      </c>
      <c r="K2910" s="3">
        <v>1.472319</v>
      </c>
      <c r="L2910" s="3">
        <v>100</v>
      </c>
      <c r="M2910" s="3">
        <v>0.517927</v>
      </c>
      <c r="N2910">
        <v>32</v>
      </c>
      <c r="O2910" s="16">
        <v>4.27971015235903e-5</v>
      </c>
      <c r="P2910">
        <v>3.96238730076805</v>
      </c>
      <c r="Q2910" t="s">
        <v>157</v>
      </c>
      <c r="R2910" t="s">
        <v>136</v>
      </c>
      <c r="S2910" t="s">
        <v>136</v>
      </c>
      <c r="T2910" t="s">
        <v>136</v>
      </c>
      <c r="U2910" t="s">
        <v>136</v>
      </c>
      <c r="V2910" t="s">
        <v>136</v>
      </c>
      <c r="W2910" t="s">
        <v>136</v>
      </c>
      <c r="X2910" t="s">
        <v>136</v>
      </c>
      <c r="Y2910" t="s">
        <v>497</v>
      </c>
      <c r="Z2910" t="s">
        <v>136</v>
      </c>
      <c r="AA2910" t="s">
        <v>164</v>
      </c>
      <c r="AB2910" t="s">
        <v>165</v>
      </c>
      <c r="AC2910" t="s">
        <v>7122</v>
      </c>
      <c r="AD2910" t="s">
        <v>136</v>
      </c>
    </row>
    <row r="2911" spans="1:30">
      <c r="A2911" t="s">
        <v>12526</v>
      </c>
      <c r="B2911" t="s">
        <v>12526</v>
      </c>
      <c r="C2911" s="3">
        <v>9.883103</v>
      </c>
      <c r="D2911" s="3">
        <v>575</v>
      </c>
      <c r="E2911" s="3">
        <v>52.710915</v>
      </c>
      <c r="F2911" s="3">
        <v>2714</v>
      </c>
      <c r="G2911" s="3">
        <v>10.045849</v>
      </c>
      <c r="H2911" s="3">
        <v>627</v>
      </c>
      <c r="I2911" s="3">
        <v>2.748116</v>
      </c>
      <c r="J2911" s="3">
        <v>174</v>
      </c>
      <c r="K2911" s="3">
        <v>1.776813</v>
      </c>
      <c r="L2911" s="3">
        <v>120</v>
      </c>
      <c r="M2911" s="3">
        <v>5.519372</v>
      </c>
      <c r="N2911">
        <v>335</v>
      </c>
      <c r="O2911">
        <v>0.000198258842743905</v>
      </c>
      <c r="P2911">
        <v>-3.48403420105906</v>
      </c>
      <c r="Q2911" t="s">
        <v>131</v>
      </c>
      <c r="R2911" t="s">
        <v>136</v>
      </c>
      <c r="S2911" t="s">
        <v>136</v>
      </c>
      <c r="T2911" t="s">
        <v>136</v>
      </c>
      <c r="U2911" t="s">
        <v>12527</v>
      </c>
      <c r="V2911" t="s">
        <v>136</v>
      </c>
      <c r="W2911" t="s">
        <v>136</v>
      </c>
      <c r="X2911" t="s">
        <v>136</v>
      </c>
      <c r="Y2911" t="s">
        <v>4456</v>
      </c>
      <c r="Z2911" t="s">
        <v>11261</v>
      </c>
      <c r="AA2911" t="s">
        <v>164</v>
      </c>
      <c r="AB2911" t="s">
        <v>165</v>
      </c>
      <c r="AC2911" t="s">
        <v>11262</v>
      </c>
      <c r="AD2911" t="s">
        <v>136</v>
      </c>
    </row>
    <row r="2912" spans="1:30">
      <c r="A2912" t="s">
        <v>12528</v>
      </c>
      <c r="B2912" t="s">
        <v>12528</v>
      </c>
      <c r="C2912" s="3">
        <v>23.200577</v>
      </c>
      <c r="D2912" s="3">
        <v>270</v>
      </c>
      <c r="E2912" s="3">
        <v>81.47818</v>
      </c>
      <c r="F2912" s="3">
        <v>839</v>
      </c>
      <c r="G2912" s="3">
        <v>15.165943</v>
      </c>
      <c r="H2912" s="3">
        <v>189</v>
      </c>
      <c r="I2912" s="3">
        <v>5.535769</v>
      </c>
      <c r="J2912" s="3">
        <v>70</v>
      </c>
      <c r="K2912" s="3">
        <v>12.461233</v>
      </c>
      <c r="L2912" s="3">
        <v>168</v>
      </c>
      <c r="M2912" s="3">
        <v>5.243602</v>
      </c>
      <c r="N2912">
        <v>64</v>
      </c>
      <c r="O2912">
        <v>0.000783799035898881</v>
      </c>
      <c r="P2912">
        <v>-3.04367118629305</v>
      </c>
      <c r="Q2912" t="s">
        <v>131</v>
      </c>
      <c r="R2912" t="s">
        <v>136</v>
      </c>
      <c r="S2912" t="s">
        <v>136</v>
      </c>
      <c r="T2912" t="s">
        <v>136</v>
      </c>
      <c r="U2912" t="s">
        <v>12529</v>
      </c>
      <c r="V2912" t="s">
        <v>136</v>
      </c>
      <c r="W2912" t="s">
        <v>136</v>
      </c>
      <c r="X2912" t="s">
        <v>136</v>
      </c>
      <c r="Y2912" t="s">
        <v>3415</v>
      </c>
      <c r="Z2912" t="s">
        <v>136</v>
      </c>
      <c r="AA2912" t="s">
        <v>164</v>
      </c>
      <c r="AB2912" t="s">
        <v>165</v>
      </c>
      <c r="AC2912" t="s">
        <v>12530</v>
      </c>
      <c r="AD2912" t="s">
        <v>136</v>
      </c>
    </row>
    <row r="2913" spans="1:30">
      <c r="A2913" t="s">
        <v>12531</v>
      </c>
      <c r="B2913" t="s">
        <v>136</v>
      </c>
      <c r="C2913" s="3">
        <v>0</v>
      </c>
      <c r="D2913" s="3">
        <v>0</v>
      </c>
      <c r="E2913" s="3">
        <v>0.023238</v>
      </c>
      <c r="F2913" s="3">
        <v>2</v>
      </c>
      <c r="G2913" s="3">
        <v>0</v>
      </c>
      <c r="H2913" s="3">
        <v>0</v>
      </c>
      <c r="I2913" s="3">
        <v>18.187142</v>
      </c>
      <c r="J2913" s="3">
        <v>1106</v>
      </c>
      <c r="K2913" s="3">
        <v>13.8308139999999</v>
      </c>
      <c r="L2913" s="3">
        <v>799</v>
      </c>
      <c r="M2913" s="3">
        <v>12.204393</v>
      </c>
      <c r="N2913">
        <v>640</v>
      </c>
      <c r="O2913" s="16">
        <v>2.56701974511896e-24</v>
      </c>
      <c r="P2913">
        <v>8.37135565262045</v>
      </c>
      <c r="Q2913" t="s">
        <v>157</v>
      </c>
      <c r="R2913" t="s">
        <v>136</v>
      </c>
      <c r="S2913" t="s">
        <v>136</v>
      </c>
      <c r="T2913" t="s">
        <v>12532</v>
      </c>
      <c r="U2913" t="s">
        <v>12533</v>
      </c>
      <c r="V2913" t="s">
        <v>4948</v>
      </c>
      <c r="W2913" t="s">
        <v>170</v>
      </c>
      <c r="X2913" t="s">
        <v>171</v>
      </c>
      <c r="Y2913" t="s">
        <v>136</v>
      </c>
      <c r="Z2913" t="s">
        <v>12534</v>
      </c>
      <c r="AA2913" t="s">
        <v>174</v>
      </c>
      <c r="AB2913" t="s">
        <v>171</v>
      </c>
      <c r="AC2913" t="s">
        <v>12535</v>
      </c>
      <c r="AD2913" t="s">
        <v>12536</v>
      </c>
    </row>
    <row r="2914" spans="1:30">
      <c r="A2914" t="s">
        <v>12537</v>
      </c>
      <c r="B2914" t="s">
        <v>12537</v>
      </c>
      <c r="C2914" s="3">
        <v>0.307597</v>
      </c>
      <c r="D2914" s="3">
        <v>32</v>
      </c>
      <c r="E2914" s="3">
        <v>0</v>
      </c>
      <c r="F2914" s="3">
        <v>0</v>
      </c>
      <c r="G2914" s="3">
        <v>0.385757</v>
      </c>
      <c r="H2914" s="3">
        <v>43</v>
      </c>
      <c r="I2914" s="3">
        <v>1.36891</v>
      </c>
      <c r="J2914" s="3">
        <v>154</v>
      </c>
      <c r="K2914" s="3">
        <v>13.682223</v>
      </c>
      <c r="L2914" s="3">
        <v>1642</v>
      </c>
      <c r="M2914" s="3">
        <v>0.681356</v>
      </c>
      <c r="N2914">
        <v>74</v>
      </c>
      <c r="O2914">
        <v>0.00630422178463439</v>
      </c>
      <c r="P2914">
        <v>3.35583612041877</v>
      </c>
      <c r="Q2914" t="s">
        <v>157</v>
      </c>
      <c r="R2914" t="s">
        <v>186</v>
      </c>
      <c r="S2914" t="s">
        <v>187</v>
      </c>
      <c r="T2914" t="s">
        <v>12538</v>
      </c>
      <c r="U2914" t="s">
        <v>12539</v>
      </c>
      <c r="V2914" t="s">
        <v>206</v>
      </c>
      <c r="W2914" t="s">
        <v>254</v>
      </c>
      <c r="X2914" t="s">
        <v>255</v>
      </c>
      <c r="Y2914" t="s">
        <v>12540</v>
      </c>
      <c r="Z2914" t="s">
        <v>12541</v>
      </c>
      <c r="AA2914" t="s">
        <v>164</v>
      </c>
      <c r="AB2914" t="s">
        <v>165</v>
      </c>
      <c r="AC2914" t="s">
        <v>12542</v>
      </c>
      <c r="AD2914" t="s">
        <v>929</v>
      </c>
    </row>
    <row r="2915" spans="1:30">
      <c r="A2915" t="s">
        <v>12543</v>
      </c>
      <c r="B2915" t="s">
        <v>12543</v>
      </c>
      <c r="C2915" s="3">
        <v>0.539423</v>
      </c>
      <c r="D2915" s="3">
        <v>22</v>
      </c>
      <c r="E2915" s="3">
        <v>0</v>
      </c>
      <c r="F2915" s="3">
        <v>0</v>
      </c>
      <c r="G2915" s="3">
        <v>0.161894</v>
      </c>
      <c r="H2915" s="3">
        <v>7</v>
      </c>
      <c r="I2915" s="3">
        <v>4.992221</v>
      </c>
      <c r="J2915" s="3">
        <v>214</v>
      </c>
      <c r="K2915" s="3">
        <v>6.709075</v>
      </c>
      <c r="L2915" s="3">
        <v>307</v>
      </c>
      <c r="M2915" s="3">
        <v>1.314463</v>
      </c>
      <c r="N2915">
        <v>55</v>
      </c>
      <c r="O2915">
        <v>0.00134901774312144</v>
      </c>
      <c r="P2915">
        <v>3.29490910366716</v>
      </c>
      <c r="Q2915" t="s">
        <v>157</v>
      </c>
      <c r="R2915" t="s">
        <v>136</v>
      </c>
      <c r="S2915" t="s">
        <v>136</v>
      </c>
      <c r="T2915" t="s">
        <v>12544</v>
      </c>
      <c r="U2915" t="s">
        <v>136</v>
      </c>
      <c r="V2915" t="s">
        <v>136</v>
      </c>
      <c r="W2915" t="s">
        <v>399</v>
      </c>
      <c r="X2915" t="s">
        <v>342</v>
      </c>
      <c r="Y2915" t="s">
        <v>11124</v>
      </c>
      <c r="Z2915" t="s">
        <v>12545</v>
      </c>
      <c r="AA2915" t="s">
        <v>85</v>
      </c>
      <c r="AB2915" t="s">
        <v>342</v>
      </c>
      <c r="AC2915" t="s">
        <v>12546</v>
      </c>
      <c r="AD2915" t="s">
        <v>2196</v>
      </c>
    </row>
    <row r="2916" spans="1:30">
      <c r="A2916" t="s">
        <v>12547</v>
      </c>
      <c r="B2916" t="s">
        <v>136</v>
      </c>
      <c r="C2916" s="3">
        <v>0.108066</v>
      </c>
      <c r="D2916" s="3">
        <v>2</v>
      </c>
      <c r="E2916" s="3">
        <v>0.632845</v>
      </c>
      <c r="F2916" s="3">
        <v>10</v>
      </c>
      <c r="G2916" s="3">
        <v>0.111165</v>
      </c>
      <c r="H2916" s="3">
        <v>2</v>
      </c>
      <c r="I2916" s="3">
        <v>6.487237</v>
      </c>
      <c r="J2916" s="3">
        <v>120</v>
      </c>
      <c r="K2916" s="3">
        <v>7.75246199999999</v>
      </c>
      <c r="L2916" s="3">
        <v>158</v>
      </c>
      <c r="M2916" s="3">
        <v>5.802639</v>
      </c>
      <c r="N2916">
        <v>104</v>
      </c>
      <c r="O2916">
        <v>0.000831106649975292</v>
      </c>
      <c r="P2916">
        <v>3.2093236022637</v>
      </c>
      <c r="Q2916" t="s">
        <v>157</v>
      </c>
      <c r="R2916" t="s">
        <v>136</v>
      </c>
      <c r="S2916" t="s">
        <v>136</v>
      </c>
      <c r="T2916" t="s">
        <v>136</v>
      </c>
      <c r="U2916" t="s">
        <v>136</v>
      </c>
      <c r="V2916" t="s">
        <v>136</v>
      </c>
      <c r="W2916" t="s">
        <v>136</v>
      </c>
      <c r="X2916" t="s">
        <v>136</v>
      </c>
      <c r="Y2916" t="s">
        <v>136</v>
      </c>
      <c r="Z2916" t="s">
        <v>136</v>
      </c>
      <c r="AA2916" t="s">
        <v>136</v>
      </c>
      <c r="AB2916" t="s">
        <v>136</v>
      </c>
      <c r="AC2916" t="s">
        <v>136</v>
      </c>
      <c r="AD2916" t="s">
        <v>136</v>
      </c>
    </row>
    <row r="2917" spans="1:30">
      <c r="A2917" t="s">
        <v>12548</v>
      </c>
      <c r="B2917" t="s">
        <v>12548</v>
      </c>
      <c r="C2917" s="3">
        <v>6.697017</v>
      </c>
      <c r="D2917" s="3">
        <v>210</v>
      </c>
      <c r="E2917" s="3">
        <v>18.71744</v>
      </c>
      <c r="F2917" s="3">
        <v>518</v>
      </c>
      <c r="G2917" s="3">
        <v>4.69973</v>
      </c>
      <c r="H2917" s="3">
        <v>158</v>
      </c>
      <c r="I2917" s="3">
        <v>0.794393</v>
      </c>
      <c r="J2917" s="3">
        <v>27</v>
      </c>
      <c r="K2917" s="3">
        <v>0.449045</v>
      </c>
      <c r="L2917" s="3">
        <v>17</v>
      </c>
      <c r="M2917" s="3">
        <v>0.787127</v>
      </c>
      <c r="N2917">
        <v>26</v>
      </c>
      <c r="O2917" s="16">
        <v>4.0967140791058e-8</v>
      </c>
      <c r="P2917">
        <v>-4.45032949266228</v>
      </c>
      <c r="Q2917" t="s">
        <v>131</v>
      </c>
      <c r="R2917" t="s">
        <v>136</v>
      </c>
      <c r="S2917" t="s">
        <v>136</v>
      </c>
      <c r="T2917" t="s">
        <v>12549</v>
      </c>
      <c r="U2917" t="s">
        <v>136</v>
      </c>
      <c r="V2917" t="s">
        <v>136</v>
      </c>
      <c r="W2917" t="s">
        <v>136</v>
      </c>
      <c r="X2917" t="s">
        <v>136</v>
      </c>
      <c r="Y2917" t="s">
        <v>361</v>
      </c>
      <c r="Z2917" t="s">
        <v>12550</v>
      </c>
      <c r="AA2917" t="s">
        <v>164</v>
      </c>
      <c r="AB2917" t="s">
        <v>165</v>
      </c>
      <c r="AC2917" t="s">
        <v>12551</v>
      </c>
      <c r="AD2917" t="s">
        <v>12552</v>
      </c>
    </row>
    <row r="2918" spans="1:30">
      <c r="A2918" t="s">
        <v>12553</v>
      </c>
      <c r="B2918" t="s">
        <v>12553</v>
      </c>
      <c r="C2918" s="3">
        <v>15.550996</v>
      </c>
      <c r="D2918" s="3">
        <v>830</v>
      </c>
      <c r="E2918" s="3">
        <v>27.160999</v>
      </c>
      <c r="F2918" s="3">
        <v>1284</v>
      </c>
      <c r="G2918" s="3">
        <v>20.779068</v>
      </c>
      <c r="H2918" s="3">
        <v>1189</v>
      </c>
      <c r="I2918" s="3">
        <v>8.963594</v>
      </c>
      <c r="J2918" s="3">
        <v>519</v>
      </c>
      <c r="K2918" s="3">
        <v>7.502666</v>
      </c>
      <c r="L2918" s="3">
        <v>464</v>
      </c>
      <c r="M2918" s="3">
        <v>8.875139</v>
      </c>
      <c r="N2918">
        <v>495</v>
      </c>
      <c r="O2918">
        <v>0.000346089722635114</v>
      </c>
      <c r="P2918">
        <v>-2.05935087614836</v>
      </c>
      <c r="Q2918" t="s">
        <v>131</v>
      </c>
      <c r="R2918" t="s">
        <v>136</v>
      </c>
      <c r="S2918" t="s">
        <v>136</v>
      </c>
      <c r="T2918" t="s">
        <v>12554</v>
      </c>
      <c r="U2918" t="s">
        <v>12555</v>
      </c>
      <c r="V2918" t="s">
        <v>136</v>
      </c>
      <c r="W2918" t="s">
        <v>305</v>
      </c>
      <c r="X2918" t="s">
        <v>142</v>
      </c>
      <c r="Y2918" t="s">
        <v>12556</v>
      </c>
      <c r="Z2918" t="s">
        <v>12557</v>
      </c>
      <c r="AA2918" t="s">
        <v>141</v>
      </c>
      <c r="AB2918" t="s">
        <v>142</v>
      </c>
      <c r="AC2918" t="s">
        <v>12558</v>
      </c>
      <c r="AD2918" t="s">
        <v>458</v>
      </c>
    </row>
    <row r="2919" spans="1:30">
      <c r="A2919" t="s">
        <v>12559</v>
      </c>
      <c r="B2919" t="s">
        <v>12559</v>
      </c>
      <c r="C2919" s="3">
        <v>1.736451</v>
      </c>
      <c r="D2919" s="3">
        <v>95</v>
      </c>
      <c r="E2919" s="3">
        <v>0.219485</v>
      </c>
      <c r="F2919" s="3">
        <v>11</v>
      </c>
      <c r="G2919" s="3">
        <v>1.334713</v>
      </c>
      <c r="H2919" s="3">
        <v>78</v>
      </c>
      <c r="I2919" s="3">
        <v>26.417974</v>
      </c>
      <c r="J2919" s="3">
        <v>1557</v>
      </c>
      <c r="K2919" s="3">
        <v>32.338741</v>
      </c>
      <c r="L2919" s="3">
        <v>2035</v>
      </c>
      <c r="M2919" s="3">
        <v>4.904935</v>
      </c>
      <c r="N2919">
        <v>279</v>
      </c>
      <c r="O2919" s="16">
        <v>1.30111995557172e-5</v>
      </c>
      <c r="P2919">
        <v>3.50021352641493</v>
      </c>
      <c r="Q2919" t="s">
        <v>157</v>
      </c>
      <c r="R2919" t="s">
        <v>190</v>
      </c>
      <c r="S2919" t="s">
        <v>191</v>
      </c>
      <c r="T2919" t="s">
        <v>10218</v>
      </c>
      <c r="U2919" t="s">
        <v>12560</v>
      </c>
      <c r="V2919" t="s">
        <v>136</v>
      </c>
      <c r="W2919" t="s">
        <v>190</v>
      </c>
      <c r="X2919" t="s">
        <v>191</v>
      </c>
      <c r="Y2919" t="s">
        <v>265</v>
      </c>
      <c r="Z2919" t="s">
        <v>12561</v>
      </c>
      <c r="AA2919" t="s">
        <v>83</v>
      </c>
      <c r="AB2919" t="s">
        <v>191</v>
      </c>
      <c r="AC2919" t="s">
        <v>12562</v>
      </c>
      <c r="AD2919" t="s">
        <v>277</v>
      </c>
    </row>
    <row r="2920" spans="1:30">
      <c r="A2920" t="s">
        <v>12563</v>
      </c>
      <c r="B2920" t="s">
        <v>12563</v>
      </c>
      <c r="C2920" s="3">
        <v>1.450004</v>
      </c>
      <c r="D2920" s="3">
        <v>60</v>
      </c>
      <c r="E2920" s="3">
        <v>1.502285</v>
      </c>
      <c r="F2920" s="3">
        <v>55</v>
      </c>
      <c r="G2920" s="3">
        <v>2.238945</v>
      </c>
      <c r="H2920" s="3">
        <v>99</v>
      </c>
      <c r="I2920" s="3">
        <v>0</v>
      </c>
      <c r="J2920" s="3">
        <v>0</v>
      </c>
      <c r="K2920" s="3">
        <v>0.044153</v>
      </c>
      <c r="L2920" s="3">
        <v>3</v>
      </c>
      <c r="M2920" s="3">
        <v>0</v>
      </c>
      <c r="N2920">
        <v>0</v>
      </c>
      <c r="O2920" s="16">
        <v>2.15138067365464e-10</v>
      </c>
      <c r="P2920">
        <v>-6.07368355559575</v>
      </c>
      <c r="Q2920" t="s">
        <v>131</v>
      </c>
      <c r="R2920" t="s">
        <v>136</v>
      </c>
      <c r="S2920" t="s">
        <v>136</v>
      </c>
      <c r="T2920" t="s">
        <v>8840</v>
      </c>
      <c r="U2920" t="s">
        <v>12564</v>
      </c>
      <c r="V2920" t="s">
        <v>136</v>
      </c>
      <c r="W2920" t="s">
        <v>218</v>
      </c>
      <c r="X2920" t="s">
        <v>219</v>
      </c>
      <c r="Y2920" t="s">
        <v>8842</v>
      </c>
      <c r="Z2920" t="s">
        <v>8843</v>
      </c>
      <c r="AA2920" t="s">
        <v>164</v>
      </c>
      <c r="AB2920" t="s">
        <v>165</v>
      </c>
      <c r="AC2920" t="s">
        <v>12565</v>
      </c>
      <c r="AD2920" t="s">
        <v>8845</v>
      </c>
    </row>
    <row r="2921" spans="1:30">
      <c r="A2921" t="s">
        <v>12566</v>
      </c>
      <c r="B2921" t="s">
        <v>12566</v>
      </c>
      <c r="C2921" s="3">
        <v>51.997215</v>
      </c>
      <c r="D2921" s="3">
        <v>2935</v>
      </c>
      <c r="E2921" s="3">
        <v>97.486847</v>
      </c>
      <c r="F2921" s="3">
        <v>4874</v>
      </c>
      <c r="G2921" s="3">
        <v>55.126122</v>
      </c>
      <c r="H2921" s="3">
        <v>3336</v>
      </c>
      <c r="I2921" s="3">
        <v>13.116723</v>
      </c>
      <c r="J2921" s="3">
        <v>803</v>
      </c>
      <c r="K2921" s="3">
        <v>10.046582</v>
      </c>
      <c r="L2921" s="3">
        <v>657</v>
      </c>
      <c r="M2921" s="3">
        <v>19.5581</v>
      </c>
      <c r="N2921">
        <v>1153</v>
      </c>
      <c r="O2921" s="16">
        <v>4.83318884263957e-6</v>
      </c>
      <c r="P2921">
        <v>-2.95348992680534</v>
      </c>
      <c r="Q2921" t="s">
        <v>131</v>
      </c>
      <c r="R2921" t="s">
        <v>136</v>
      </c>
      <c r="S2921" t="s">
        <v>136</v>
      </c>
      <c r="T2921" t="s">
        <v>136</v>
      </c>
      <c r="U2921" t="s">
        <v>12567</v>
      </c>
      <c r="V2921" t="s">
        <v>1636</v>
      </c>
      <c r="W2921" t="s">
        <v>136</v>
      </c>
      <c r="X2921" t="s">
        <v>136</v>
      </c>
      <c r="Y2921" t="s">
        <v>3980</v>
      </c>
      <c r="Z2921" t="s">
        <v>10939</v>
      </c>
      <c r="AA2921" t="s">
        <v>164</v>
      </c>
      <c r="AB2921" t="s">
        <v>165</v>
      </c>
      <c r="AC2921" t="s">
        <v>12568</v>
      </c>
      <c r="AD2921" t="s">
        <v>136</v>
      </c>
    </row>
    <row r="2922" spans="1:30">
      <c r="A2922" t="s">
        <v>12569</v>
      </c>
      <c r="B2922" t="s">
        <v>12569</v>
      </c>
      <c r="C2922" s="3">
        <v>1.888064</v>
      </c>
      <c r="D2922" s="3">
        <v>45</v>
      </c>
      <c r="E2922" s="3">
        <v>0.17802</v>
      </c>
      <c r="F2922" s="3">
        <v>4</v>
      </c>
      <c r="G2922" s="3">
        <v>1.163409</v>
      </c>
      <c r="H2922" s="3">
        <v>30</v>
      </c>
      <c r="I2922" s="3">
        <v>7.939477</v>
      </c>
      <c r="J2922" s="3">
        <v>203</v>
      </c>
      <c r="K2922" s="3">
        <v>9.501081</v>
      </c>
      <c r="L2922" s="3">
        <v>260</v>
      </c>
      <c r="M2922" s="3">
        <v>6.838687</v>
      </c>
      <c r="N2922">
        <v>169</v>
      </c>
      <c r="O2922">
        <v>0.00087682818321134</v>
      </c>
      <c r="P2922">
        <v>2.29046768367637</v>
      </c>
      <c r="Q2922" t="s">
        <v>157</v>
      </c>
      <c r="R2922" t="s">
        <v>190</v>
      </c>
      <c r="S2922" t="s">
        <v>191</v>
      </c>
      <c r="T2922" t="s">
        <v>262</v>
      </c>
      <c r="U2922" t="s">
        <v>12570</v>
      </c>
      <c r="V2922" t="s">
        <v>136</v>
      </c>
      <c r="W2922" t="s">
        <v>190</v>
      </c>
      <c r="X2922" t="s">
        <v>191</v>
      </c>
      <c r="Y2922" t="s">
        <v>265</v>
      </c>
      <c r="Z2922" t="s">
        <v>10889</v>
      </c>
      <c r="AA2922" t="s">
        <v>83</v>
      </c>
      <c r="AB2922" t="s">
        <v>191</v>
      </c>
      <c r="AC2922" t="s">
        <v>12571</v>
      </c>
      <c r="AD2922" t="s">
        <v>195</v>
      </c>
    </row>
    <row r="2923" spans="1:30">
      <c r="A2923" t="s">
        <v>12572</v>
      </c>
      <c r="B2923" t="s">
        <v>12572</v>
      </c>
      <c r="C2923" s="3">
        <v>27.58671</v>
      </c>
      <c r="D2923" s="3">
        <v>1035</v>
      </c>
      <c r="E2923" s="3">
        <v>21.321499</v>
      </c>
      <c r="F2923" s="3">
        <v>709</v>
      </c>
      <c r="G2923" s="3">
        <v>24.973103</v>
      </c>
      <c r="H2923" s="3">
        <v>1005</v>
      </c>
      <c r="I2923" s="3">
        <v>8.524551</v>
      </c>
      <c r="J2923" s="3">
        <v>347</v>
      </c>
      <c r="K2923" s="3">
        <v>3.938288</v>
      </c>
      <c r="L2923" s="3">
        <v>172</v>
      </c>
      <c r="M2923" s="3">
        <v>8.92491</v>
      </c>
      <c r="N2923">
        <v>350</v>
      </c>
      <c r="O2923" s="16">
        <v>8.59399936390726e-7</v>
      </c>
      <c r="P2923">
        <v>-2.40694206333316</v>
      </c>
      <c r="Q2923" t="s">
        <v>131</v>
      </c>
      <c r="R2923" t="s">
        <v>136</v>
      </c>
      <c r="S2923" t="s">
        <v>136</v>
      </c>
      <c r="T2923" t="s">
        <v>136</v>
      </c>
      <c r="U2923" t="s">
        <v>12573</v>
      </c>
      <c r="V2923" t="s">
        <v>10523</v>
      </c>
      <c r="W2923" t="s">
        <v>136</v>
      </c>
      <c r="X2923" t="s">
        <v>136</v>
      </c>
      <c r="Y2923" t="s">
        <v>10524</v>
      </c>
      <c r="Z2923" t="s">
        <v>136</v>
      </c>
      <c r="AA2923" t="s">
        <v>164</v>
      </c>
      <c r="AB2923" t="s">
        <v>165</v>
      </c>
      <c r="AC2923" t="s">
        <v>10525</v>
      </c>
      <c r="AD2923" t="s">
        <v>136</v>
      </c>
    </row>
    <row r="2924" spans="1:30">
      <c r="A2924" t="s">
        <v>12574</v>
      </c>
      <c r="B2924" t="s">
        <v>12574</v>
      </c>
      <c r="C2924" s="3">
        <v>0</v>
      </c>
      <c r="D2924" s="3">
        <v>0</v>
      </c>
      <c r="E2924" s="3">
        <v>0</v>
      </c>
      <c r="F2924" s="3">
        <v>0</v>
      </c>
      <c r="G2924" s="3">
        <v>0</v>
      </c>
      <c r="H2924" s="3">
        <v>0</v>
      </c>
      <c r="I2924" s="3">
        <v>1.175848</v>
      </c>
      <c r="J2924" s="3">
        <v>155</v>
      </c>
      <c r="K2924" s="3">
        <v>1.67928</v>
      </c>
      <c r="L2924" s="3">
        <v>236</v>
      </c>
      <c r="M2924" s="3">
        <v>0.54262</v>
      </c>
      <c r="N2924">
        <v>69</v>
      </c>
      <c r="O2924" s="16">
        <v>2.41095385747591e-9</v>
      </c>
      <c r="P2924">
        <v>7.09180136032091</v>
      </c>
      <c r="Q2924" t="s">
        <v>157</v>
      </c>
      <c r="R2924" t="s">
        <v>2832</v>
      </c>
      <c r="S2924" t="s">
        <v>2833</v>
      </c>
      <c r="T2924" t="s">
        <v>136</v>
      </c>
      <c r="U2924" t="s">
        <v>12575</v>
      </c>
      <c r="V2924" t="s">
        <v>136</v>
      </c>
      <c r="W2924" t="s">
        <v>136</v>
      </c>
      <c r="X2924" t="s">
        <v>136</v>
      </c>
      <c r="Y2924" t="s">
        <v>136</v>
      </c>
      <c r="Z2924" t="s">
        <v>12576</v>
      </c>
      <c r="AA2924" t="s">
        <v>164</v>
      </c>
      <c r="AB2924" t="s">
        <v>165</v>
      </c>
      <c r="AC2924" t="s">
        <v>12577</v>
      </c>
      <c r="AD2924" t="s">
        <v>136</v>
      </c>
    </row>
    <row r="2925" spans="1:30">
      <c r="A2925" t="s">
        <v>12578</v>
      </c>
      <c r="B2925" t="s">
        <v>12578</v>
      </c>
      <c r="C2925" s="3">
        <v>25.0056</v>
      </c>
      <c r="D2925" s="3">
        <v>1783</v>
      </c>
      <c r="E2925" s="3">
        <v>105.638428</v>
      </c>
      <c r="F2925" s="3">
        <v>6671</v>
      </c>
      <c r="G2925" s="3">
        <v>40.092972</v>
      </c>
      <c r="H2925" s="3">
        <v>3065</v>
      </c>
      <c r="I2925" s="3">
        <v>3.33509</v>
      </c>
      <c r="J2925" s="3">
        <v>258</v>
      </c>
      <c r="K2925" s="3">
        <v>3.323001</v>
      </c>
      <c r="L2925" s="3">
        <v>275</v>
      </c>
      <c r="M2925" s="3">
        <v>6.201709</v>
      </c>
      <c r="N2925">
        <v>462</v>
      </c>
      <c r="O2925" s="16">
        <v>4.72804978169356e-8</v>
      </c>
      <c r="P2925">
        <v>-4.32847020321915</v>
      </c>
      <c r="Q2925" t="s">
        <v>131</v>
      </c>
      <c r="R2925" t="s">
        <v>136</v>
      </c>
      <c r="S2925" t="s">
        <v>136</v>
      </c>
      <c r="T2925" t="s">
        <v>136</v>
      </c>
      <c r="U2925" t="s">
        <v>12579</v>
      </c>
      <c r="V2925" t="s">
        <v>264</v>
      </c>
      <c r="W2925" t="s">
        <v>190</v>
      </c>
      <c r="X2925" t="s">
        <v>191</v>
      </c>
      <c r="Y2925" t="s">
        <v>3876</v>
      </c>
      <c r="Z2925" t="s">
        <v>7820</v>
      </c>
      <c r="AA2925" t="s">
        <v>164</v>
      </c>
      <c r="AB2925" t="s">
        <v>165</v>
      </c>
      <c r="AC2925" t="s">
        <v>10548</v>
      </c>
      <c r="AD2925" t="s">
        <v>136</v>
      </c>
    </row>
    <row r="2926" spans="1:30">
      <c r="A2926" t="s">
        <v>12580</v>
      </c>
      <c r="B2926" t="s">
        <v>12580</v>
      </c>
      <c r="C2926" s="3">
        <v>2.744323</v>
      </c>
      <c r="D2926" s="3">
        <v>155</v>
      </c>
      <c r="E2926" s="3">
        <v>1.427871</v>
      </c>
      <c r="F2926" s="3">
        <v>72</v>
      </c>
      <c r="G2926" s="3">
        <v>6.665098</v>
      </c>
      <c r="H2926" s="3">
        <v>404</v>
      </c>
      <c r="I2926" s="3">
        <v>48.974251</v>
      </c>
      <c r="J2926" s="3">
        <v>2998</v>
      </c>
      <c r="K2926" s="3">
        <v>39.136539</v>
      </c>
      <c r="L2926" s="3">
        <v>2559</v>
      </c>
      <c r="M2926" s="3">
        <v>12.776489</v>
      </c>
      <c r="N2926">
        <v>753</v>
      </c>
      <c r="O2926">
        <v>0.000296357861673018</v>
      </c>
      <c r="P2926">
        <v>2.49708054608028</v>
      </c>
      <c r="Q2926" t="s">
        <v>157</v>
      </c>
      <c r="R2926" t="s">
        <v>136</v>
      </c>
      <c r="S2926" t="s">
        <v>136</v>
      </c>
      <c r="T2926" t="s">
        <v>136</v>
      </c>
      <c r="U2926" t="s">
        <v>136</v>
      </c>
      <c r="V2926" t="s">
        <v>136</v>
      </c>
      <c r="W2926" t="s">
        <v>136</v>
      </c>
      <c r="X2926" t="s">
        <v>136</v>
      </c>
      <c r="Y2926" t="s">
        <v>136</v>
      </c>
      <c r="Z2926" t="s">
        <v>136</v>
      </c>
      <c r="AA2926" t="s">
        <v>164</v>
      </c>
      <c r="AB2926" t="s">
        <v>165</v>
      </c>
      <c r="AC2926" t="s">
        <v>12581</v>
      </c>
      <c r="AD2926" t="s">
        <v>136</v>
      </c>
    </row>
    <row r="2927" spans="1:30">
      <c r="A2927" t="s">
        <v>12582</v>
      </c>
      <c r="B2927" t="s">
        <v>12582</v>
      </c>
      <c r="C2927" s="3">
        <v>1.142032</v>
      </c>
      <c r="D2927" s="3">
        <v>36</v>
      </c>
      <c r="E2927" s="3">
        <v>0.240738</v>
      </c>
      <c r="F2927" s="3">
        <v>7</v>
      </c>
      <c r="G2927" s="3">
        <v>1.859878</v>
      </c>
      <c r="H2927" s="3">
        <v>63</v>
      </c>
      <c r="I2927" s="3">
        <v>11.269323</v>
      </c>
      <c r="J2927" s="3">
        <v>383</v>
      </c>
      <c r="K2927" s="3">
        <v>25.644835</v>
      </c>
      <c r="L2927" s="3">
        <v>931</v>
      </c>
      <c r="M2927" s="3">
        <v>8.560009</v>
      </c>
      <c r="N2927">
        <v>280</v>
      </c>
      <c r="O2927" s="16">
        <v>2.28283598572661e-5</v>
      </c>
      <c r="P2927">
        <v>3.10010309633785</v>
      </c>
      <c r="Q2927" t="s">
        <v>157</v>
      </c>
      <c r="R2927" t="s">
        <v>136</v>
      </c>
      <c r="S2927" t="s">
        <v>136</v>
      </c>
      <c r="T2927" t="s">
        <v>12583</v>
      </c>
      <c r="U2927" t="s">
        <v>12584</v>
      </c>
      <c r="V2927" t="s">
        <v>3292</v>
      </c>
      <c r="W2927" t="s">
        <v>136</v>
      </c>
      <c r="X2927" t="s">
        <v>136</v>
      </c>
      <c r="Y2927" t="s">
        <v>12585</v>
      </c>
      <c r="Z2927" t="s">
        <v>136</v>
      </c>
      <c r="AA2927" t="s">
        <v>164</v>
      </c>
      <c r="AB2927" t="s">
        <v>165</v>
      </c>
      <c r="AC2927" t="s">
        <v>12586</v>
      </c>
      <c r="AD2927" t="s">
        <v>11369</v>
      </c>
    </row>
    <row r="2928" spans="1:30">
      <c r="A2928" t="s">
        <v>12587</v>
      </c>
      <c r="B2928" t="s">
        <v>12587</v>
      </c>
      <c r="C2928" s="3">
        <v>1.589255</v>
      </c>
      <c r="D2928" s="3">
        <v>115</v>
      </c>
      <c r="E2928" s="3">
        <v>0.580424</v>
      </c>
      <c r="F2928" s="3">
        <v>38</v>
      </c>
      <c r="G2928" s="3">
        <v>1.875377</v>
      </c>
      <c r="H2928" s="3">
        <v>146</v>
      </c>
      <c r="I2928" s="3">
        <v>0</v>
      </c>
      <c r="J2928" s="3">
        <v>0</v>
      </c>
      <c r="K2928" s="3">
        <v>0.17563</v>
      </c>
      <c r="L2928" s="3">
        <v>15</v>
      </c>
      <c r="M2928" s="3">
        <v>0</v>
      </c>
      <c r="N2928">
        <v>0</v>
      </c>
      <c r="O2928">
        <v>0.000846691903546175</v>
      </c>
      <c r="P2928">
        <v>-4.05459102143115</v>
      </c>
      <c r="Q2928" t="s">
        <v>131</v>
      </c>
      <c r="R2928" t="s">
        <v>186</v>
      </c>
      <c r="S2928" t="s">
        <v>187</v>
      </c>
      <c r="T2928" t="s">
        <v>514</v>
      </c>
      <c r="U2928" t="s">
        <v>12588</v>
      </c>
      <c r="V2928" t="s">
        <v>386</v>
      </c>
      <c r="W2928" t="s">
        <v>186</v>
      </c>
      <c r="X2928" t="s">
        <v>187</v>
      </c>
      <c r="Y2928" t="s">
        <v>4010</v>
      </c>
      <c r="Z2928" t="s">
        <v>12589</v>
      </c>
      <c r="AA2928" t="s">
        <v>209</v>
      </c>
      <c r="AB2928" t="s">
        <v>187</v>
      </c>
      <c r="AC2928" t="s">
        <v>12590</v>
      </c>
      <c r="AD2928" t="s">
        <v>144</v>
      </c>
    </row>
    <row r="2929" spans="1:30">
      <c r="A2929" t="s">
        <v>12591</v>
      </c>
      <c r="B2929" t="s">
        <v>12591</v>
      </c>
      <c r="C2929" s="3">
        <v>2.184829</v>
      </c>
      <c r="D2929" s="3">
        <v>95</v>
      </c>
      <c r="E2929" s="3">
        <v>0.764446</v>
      </c>
      <c r="F2929" s="3">
        <v>30</v>
      </c>
      <c r="G2929" s="3">
        <v>1.906808</v>
      </c>
      <c r="H2929" s="3">
        <v>89</v>
      </c>
      <c r="I2929" s="3">
        <v>10.385286</v>
      </c>
      <c r="J2929" s="3">
        <v>487</v>
      </c>
      <c r="K2929" s="3">
        <v>27.554642</v>
      </c>
      <c r="L2929" s="3">
        <v>1380</v>
      </c>
      <c r="M2929" s="3">
        <v>5.393327</v>
      </c>
      <c r="N2929">
        <v>244</v>
      </c>
      <c r="O2929">
        <v>0.000632573942032878</v>
      </c>
      <c r="P2929">
        <v>2.45037370184931</v>
      </c>
      <c r="Q2929" t="s">
        <v>157</v>
      </c>
      <c r="R2929" t="s">
        <v>136</v>
      </c>
      <c r="S2929" t="s">
        <v>136</v>
      </c>
      <c r="T2929" t="s">
        <v>12592</v>
      </c>
      <c r="U2929" t="s">
        <v>12593</v>
      </c>
      <c r="V2929" t="s">
        <v>136</v>
      </c>
      <c r="W2929" t="s">
        <v>254</v>
      </c>
      <c r="X2929" t="s">
        <v>255</v>
      </c>
      <c r="Y2929" t="s">
        <v>352</v>
      </c>
      <c r="Z2929" t="s">
        <v>136</v>
      </c>
      <c r="AA2929" t="s">
        <v>164</v>
      </c>
      <c r="AB2929" t="s">
        <v>165</v>
      </c>
      <c r="AC2929" t="s">
        <v>12594</v>
      </c>
      <c r="AD2929" t="s">
        <v>12595</v>
      </c>
    </row>
    <row r="2930" spans="1:30">
      <c r="A2930" t="s">
        <v>12596</v>
      </c>
      <c r="B2930" t="s">
        <v>12596</v>
      </c>
      <c r="C2930" s="3">
        <v>0</v>
      </c>
      <c r="D2930" s="3">
        <v>0</v>
      </c>
      <c r="E2930" s="3">
        <v>0</v>
      </c>
      <c r="F2930" s="3">
        <v>0</v>
      </c>
      <c r="G2930" s="3">
        <v>0</v>
      </c>
      <c r="H2930" s="3">
        <v>0</v>
      </c>
      <c r="I2930" s="3">
        <v>0.417707</v>
      </c>
      <c r="J2930" s="3">
        <v>42</v>
      </c>
      <c r="K2930" s="3">
        <v>0.96761</v>
      </c>
      <c r="L2930" s="3">
        <v>103</v>
      </c>
      <c r="M2930" s="3">
        <v>0.363923</v>
      </c>
      <c r="N2930">
        <v>35</v>
      </c>
      <c r="O2930" s="16">
        <v>6.07940871094001e-6</v>
      </c>
      <c r="P2930">
        <v>5.86716004651788</v>
      </c>
      <c r="Q2930" t="s">
        <v>157</v>
      </c>
      <c r="R2930" t="s">
        <v>136</v>
      </c>
      <c r="S2930" t="s">
        <v>136</v>
      </c>
      <c r="T2930" t="s">
        <v>1316</v>
      </c>
      <c r="U2930" t="s">
        <v>12597</v>
      </c>
      <c r="V2930" t="s">
        <v>136</v>
      </c>
      <c r="W2930" t="s">
        <v>190</v>
      </c>
      <c r="X2930" t="s">
        <v>191</v>
      </c>
      <c r="Y2930" t="s">
        <v>1318</v>
      </c>
      <c r="Z2930" t="s">
        <v>1701</v>
      </c>
      <c r="AA2930" t="s">
        <v>164</v>
      </c>
      <c r="AB2930" t="s">
        <v>165</v>
      </c>
      <c r="AC2930" t="s">
        <v>12598</v>
      </c>
      <c r="AD2930" t="s">
        <v>281</v>
      </c>
    </row>
    <row r="2931" spans="1:30">
      <c r="A2931" t="s">
        <v>12599</v>
      </c>
      <c r="B2931" t="s">
        <v>12599</v>
      </c>
      <c r="C2931" s="3">
        <v>1.828119</v>
      </c>
      <c r="D2931" s="3">
        <v>176</v>
      </c>
      <c r="E2931" s="3">
        <v>0.398219</v>
      </c>
      <c r="F2931" s="3">
        <v>34</v>
      </c>
      <c r="G2931" s="3">
        <v>1.530037</v>
      </c>
      <c r="H2931" s="3">
        <v>158</v>
      </c>
      <c r="I2931" s="3">
        <v>14.53598</v>
      </c>
      <c r="J2931" s="3">
        <v>1514</v>
      </c>
      <c r="K2931" s="3">
        <v>9.950257</v>
      </c>
      <c r="L2931" s="3">
        <v>1107</v>
      </c>
      <c r="M2931" s="3">
        <v>4.360092</v>
      </c>
      <c r="N2931">
        <v>437</v>
      </c>
      <c r="O2931">
        <v>0.000230872342633614</v>
      </c>
      <c r="P2931">
        <v>2.30113175822957</v>
      </c>
      <c r="Q2931" t="s">
        <v>157</v>
      </c>
      <c r="R2931" t="s">
        <v>136</v>
      </c>
      <c r="S2931" t="s">
        <v>136</v>
      </c>
      <c r="T2931" t="s">
        <v>168</v>
      </c>
      <c r="U2931" t="s">
        <v>12600</v>
      </c>
      <c r="V2931" t="s">
        <v>136</v>
      </c>
      <c r="W2931" t="s">
        <v>399</v>
      </c>
      <c r="X2931" t="s">
        <v>342</v>
      </c>
      <c r="Y2931" t="s">
        <v>8601</v>
      </c>
      <c r="Z2931" t="s">
        <v>12601</v>
      </c>
      <c r="AA2931" t="s">
        <v>164</v>
      </c>
      <c r="AB2931" t="s">
        <v>165</v>
      </c>
      <c r="AC2931" t="s">
        <v>12602</v>
      </c>
      <c r="AD2931" t="s">
        <v>176</v>
      </c>
    </row>
    <row r="2932" spans="1:30">
      <c r="A2932" t="s">
        <v>12603</v>
      </c>
      <c r="B2932" t="s">
        <v>12603</v>
      </c>
      <c r="C2932" s="3">
        <v>47.277996</v>
      </c>
      <c r="D2932" s="3">
        <v>5259</v>
      </c>
      <c r="E2932" s="3">
        <v>159.203842</v>
      </c>
      <c r="F2932" s="3">
        <v>15686</v>
      </c>
      <c r="G2932" s="3">
        <v>59.950569</v>
      </c>
      <c r="H2932" s="3">
        <v>7150</v>
      </c>
      <c r="I2932" s="3">
        <v>7.734519</v>
      </c>
      <c r="J2932" s="3">
        <v>934</v>
      </c>
      <c r="K2932" s="3">
        <v>15.317425</v>
      </c>
      <c r="L2932" s="3">
        <v>1974</v>
      </c>
      <c r="M2932" s="3">
        <v>10.386078</v>
      </c>
      <c r="N2932">
        <v>1207</v>
      </c>
      <c r="O2932" s="16">
        <v>1.8557390302698e-6</v>
      </c>
      <c r="P2932">
        <v>-3.65876267214281</v>
      </c>
      <c r="Q2932" t="s">
        <v>131</v>
      </c>
      <c r="R2932" t="s">
        <v>136</v>
      </c>
      <c r="S2932" t="s">
        <v>136</v>
      </c>
      <c r="T2932" t="s">
        <v>9325</v>
      </c>
      <c r="U2932" t="s">
        <v>136</v>
      </c>
      <c r="V2932" t="s">
        <v>136</v>
      </c>
      <c r="W2932" t="s">
        <v>254</v>
      </c>
      <c r="X2932" t="s">
        <v>255</v>
      </c>
      <c r="Y2932" t="s">
        <v>1664</v>
      </c>
      <c r="Z2932" t="s">
        <v>12604</v>
      </c>
      <c r="AA2932" t="s">
        <v>164</v>
      </c>
      <c r="AB2932" t="s">
        <v>165</v>
      </c>
      <c r="AC2932" t="s">
        <v>12605</v>
      </c>
      <c r="AD2932" t="s">
        <v>176</v>
      </c>
    </row>
    <row r="2933" spans="1:30">
      <c r="A2933" t="s">
        <v>12606</v>
      </c>
      <c r="B2933" t="s">
        <v>12606</v>
      </c>
      <c r="C2933" s="3">
        <v>21.069059</v>
      </c>
      <c r="D2933" s="3">
        <v>872</v>
      </c>
      <c r="E2933" s="3">
        <v>18.070316</v>
      </c>
      <c r="F2933" s="3">
        <v>663</v>
      </c>
      <c r="G2933" s="3">
        <v>25.288204</v>
      </c>
      <c r="H2933" s="3">
        <v>1122</v>
      </c>
      <c r="I2933" s="3">
        <v>6.228851</v>
      </c>
      <c r="J2933" s="3">
        <v>280</v>
      </c>
      <c r="K2933" s="3">
        <v>6.323979</v>
      </c>
      <c r="L2933" s="3">
        <v>304</v>
      </c>
      <c r="M2933" s="3">
        <v>6.438258</v>
      </c>
      <c r="N2933">
        <v>279</v>
      </c>
      <c r="O2933" s="16">
        <v>6.10354124230215e-11</v>
      </c>
      <c r="P2933">
        <v>-2.39727069166259</v>
      </c>
      <c r="Q2933" t="s">
        <v>131</v>
      </c>
      <c r="R2933" t="s">
        <v>561</v>
      </c>
      <c r="S2933" t="s">
        <v>562</v>
      </c>
      <c r="T2933" t="s">
        <v>563</v>
      </c>
      <c r="U2933" t="s">
        <v>12607</v>
      </c>
      <c r="V2933" t="s">
        <v>3749</v>
      </c>
      <c r="W2933" t="s">
        <v>136</v>
      </c>
      <c r="X2933" t="s">
        <v>136</v>
      </c>
      <c r="Y2933" t="s">
        <v>565</v>
      </c>
      <c r="Z2933" t="s">
        <v>12099</v>
      </c>
      <c r="AA2933" t="s">
        <v>164</v>
      </c>
      <c r="AB2933" t="s">
        <v>165</v>
      </c>
      <c r="AC2933" t="s">
        <v>6941</v>
      </c>
      <c r="AD2933" t="s">
        <v>144</v>
      </c>
    </row>
    <row r="2934" spans="1:30">
      <c r="A2934" t="s">
        <v>12608</v>
      </c>
      <c r="B2934" t="s">
        <v>12608</v>
      </c>
      <c r="C2934" s="3">
        <v>0</v>
      </c>
      <c r="D2934" s="3">
        <v>0</v>
      </c>
      <c r="E2934" s="3">
        <v>0</v>
      </c>
      <c r="F2934" s="3">
        <v>0</v>
      </c>
      <c r="G2934" s="3">
        <v>0.103482</v>
      </c>
      <c r="H2934" s="3">
        <v>8</v>
      </c>
      <c r="I2934" s="3">
        <v>2.129788</v>
      </c>
      <c r="J2934" s="3">
        <v>146</v>
      </c>
      <c r="K2934" s="3">
        <v>0.678539</v>
      </c>
      <c r="L2934" s="3">
        <v>50</v>
      </c>
      <c r="M2934" s="3">
        <v>0.653168</v>
      </c>
      <c r="N2934">
        <v>44</v>
      </c>
      <c r="O2934">
        <v>0.00377479559613559</v>
      </c>
      <c r="P2934">
        <v>3.50217557569624</v>
      </c>
      <c r="Q2934" t="s">
        <v>157</v>
      </c>
      <c r="R2934" t="s">
        <v>241</v>
      </c>
      <c r="S2934" t="s">
        <v>242</v>
      </c>
      <c r="T2934" t="s">
        <v>635</v>
      </c>
      <c r="U2934" t="s">
        <v>12609</v>
      </c>
      <c r="V2934" t="s">
        <v>136</v>
      </c>
      <c r="W2934" t="s">
        <v>254</v>
      </c>
      <c r="X2934" t="s">
        <v>255</v>
      </c>
      <c r="Y2934" t="s">
        <v>1763</v>
      </c>
      <c r="Z2934" t="s">
        <v>1764</v>
      </c>
      <c r="AA2934" t="s">
        <v>248</v>
      </c>
      <c r="AB2934" t="s">
        <v>242</v>
      </c>
      <c r="AC2934" t="s">
        <v>1765</v>
      </c>
      <c r="AD2934" t="s">
        <v>640</v>
      </c>
    </row>
    <row r="2935" spans="1:30">
      <c r="A2935" t="s">
        <v>12610</v>
      </c>
      <c r="B2935" t="s">
        <v>12610</v>
      </c>
      <c r="C2935" s="3">
        <v>18.811993</v>
      </c>
      <c r="D2935" s="3">
        <v>513</v>
      </c>
      <c r="E2935" s="3">
        <v>13.599558</v>
      </c>
      <c r="F2935" s="3">
        <v>329</v>
      </c>
      <c r="G2935" s="3">
        <v>45.413048</v>
      </c>
      <c r="H2935" s="3">
        <v>1327</v>
      </c>
      <c r="I2935" s="3">
        <v>5.792568</v>
      </c>
      <c r="J2935" s="3">
        <v>172</v>
      </c>
      <c r="K2935" s="3">
        <v>9.769225</v>
      </c>
      <c r="L2935" s="3">
        <v>309</v>
      </c>
      <c r="M2935" s="3">
        <v>8.663377</v>
      </c>
      <c r="N2935">
        <v>247</v>
      </c>
      <c r="O2935">
        <v>0.000131114708957501</v>
      </c>
      <c r="P2935">
        <v>-2.18013215915226</v>
      </c>
      <c r="Q2935" t="s">
        <v>131</v>
      </c>
      <c r="R2935" t="s">
        <v>232</v>
      </c>
      <c r="S2935" t="s">
        <v>233</v>
      </c>
      <c r="T2935" t="s">
        <v>168</v>
      </c>
      <c r="U2935" t="s">
        <v>12611</v>
      </c>
      <c r="V2935" t="s">
        <v>1195</v>
      </c>
      <c r="W2935" t="s">
        <v>232</v>
      </c>
      <c r="X2935" t="s">
        <v>233</v>
      </c>
      <c r="Y2935" t="s">
        <v>956</v>
      </c>
      <c r="Z2935" t="s">
        <v>12612</v>
      </c>
      <c r="AA2935" t="s">
        <v>237</v>
      </c>
      <c r="AB2935" t="s">
        <v>233</v>
      </c>
      <c r="AC2935" t="s">
        <v>12613</v>
      </c>
      <c r="AD2935" t="s">
        <v>176</v>
      </c>
    </row>
    <row r="2936" spans="1:30">
      <c r="A2936" t="s">
        <v>12614</v>
      </c>
      <c r="B2936" t="s">
        <v>12614</v>
      </c>
      <c r="C2936" s="3">
        <v>1.124949</v>
      </c>
      <c r="D2936" s="3">
        <v>17</v>
      </c>
      <c r="E2936" s="3">
        <v>0.607385</v>
      </c>
      <c r="F2936" s="3">
        <v>8</v>
      </c>
      <c r="G2936" s="3">
        <v>0.368112</v>
      </c>
      <c r="H2936" s="3">
        <v>6</v>
      </c>
      <c r="I2936" s="3">
        <v>18.733934</v>
      </c>
      <c r="J2936" s="3">
        <v>292</v>
      </c>
      <c r="K2936" s="3">
        <v>31.713198</v>
      </c>
      <c r="L2936" s="3">
        <v>527</v>
      </c>
      <c r="M2936" s="3">
        <v>7.494631</v>
      </c>
      <c r="N2936">
        <v>113</v>
      </c>
      <c r="O2936" s="16">
        <v>5.10219240977937e-7</v>
      </c>
      <c r="P2936">
        <v>3.80270858894319</v>
      </c>
      <c r="Q2936" t="s">
        <v>157</v>
      </c>
      <c r="R2936" t="s">
        <v>170</v>
      </c>
      <c r="S2936" t="s">
        <v>171</v>
      </c>
      <c r="T2936" t="s">
        <v>8093</v>
      </c>
      <c r="U2936" t="s">
        <v>12615</v>
      </c>
      <c r="V2936" t="s">
        <v>2106</v>
      </c>
      <c r="W2936" t="s">
        <v>170</v>
      </c>
      <c r="X2936" t="s">
        <v>171</v>
      </c>
      <c r="Y2936" t="s">
        <v>3443</v>
      </c>
      <c r="Z2936" t="s">
        <v>8095</v>
      </c>
      <c r="AA2936" t="s">
        <v>174</v>
      </c>
      <c r="AB2936" t="s">
        <v>171</v>
      </c>
      <c r="AC2936" t="s">
        <v>12616</v>
      </c>
      <c r="AD2936" t="s">
        <v>1934</v>
      </c>
    </row>
    <row r="2937" spans="1:30">
      <c r="A2937" t="s">
        <v>12617</v>
      </c>
      <c r="B2937" t="s">
        <v>12617</v>
      </c>
      <c r="C2937" s="3">
        <v>5.552278</v>
      </c>
      <c r="D2937" s="3">
        <v>466</v>
      </c>
      <c r="E2937" s="3">
        <v>2.055346</v>
      </c>
      <c r="F2937" s="3">
        <v>153</v>
      </c>
      <c r="G2937" s="3">
        <v>2.569447</v>
      </c>
      <c r="H2937" s="3">
        <v>231</v>
      </c>
      <c r="I2937" s="3">
        <v>60.283615</v>
      </c>
      <c r="J2937" s="3">
        <v>5479</v>
      </c>
      <c r="K2937" s="3">
        <v>117.757812</v>
      </c>
      <c r="L2937" s="3">
        <v>11428</v>
      </c>
      <c r="M2937" s="3">
        <v>22.240839</v>
      </c>
      <c r="N2937">
        <v>1946</v>
      </c>
      <c r="O2937" s="16">
        <v>1.52383613126982e-7</v>
      </c>
      <c r="P2937">
        <v>3.52040310405581</v>
      </c>
      <c r="Q2937" t="s">
        <v>157</v>
      </c>
      <c r="R2937" t="s">
        <v>9110</v>
      </c>
      <c r="S2937" t="s">
        <v>9111</v>
      </c>
      <c r="T2937" t="s">
        <v>12618</v>
      </c>
      <c r="U2937" t="s">
        <v>12619</v>
      </c>
      <c r="V2937" t="s">
        <v>136</v>
      </c>
      <c r="W2937" t="s">
        <v>136</v>
      </c>
      <c r="X2937" t="s">
        <v>136</v>
      </c>
      <c r="Y2937" t="s">
        <v>265</v>
      </c>
      <c r="Z2937" t="s">
        <v>9191</v>
      </c>
      <c r="AA2937" t="s">
        <v>83</v>
      </c>
      <c r="AB2937" t="s">
        <v>191</v>
      </c>
      <c r="AC2937" t="s">
        <v>4843</v>
      </c>
      <c r="AD2937" t="s">
        <v>12620</v>
      </c>
    </row>
    <row r="2938" spans="1:30">
      <c r="A2938" t="s">
        <v>12621</v>
      </c>
      <c r="B2938" t="s">
        <v>12621</v>
      </c>
      <c r="C2938" s="3">
        <v>0.118166</v>
      </c>
      <c r="D2938" s="3">
        <v>8</v>
      </c>
      <c r="E2938" s="3">
        <v>0</v>
      </c>
      <c r="F2938" s="3">
        <v>0</v>
      </c>
      <c r="G2938" s="3">
        <v>0.09429</v>
      </c>
      <c r="H2938" s="3">
        <v>7</v>
      </c>
      <c r="I2938" s="3">
        <v>1.071835</v>
      </c>
      <c r="J2938" s="3">
        <v>72</v>
      </c>
      <c r="K2938" s="3">
        <v>0.860519</v>
      </c>
      <c r="L2938" s="3">
        <v>62</v>
      </c>
      <c r="M2938" s="3">
        <v>0.748294</v>
      </c>
      <c r="N2938">
        <v>48</v>
      </c>
      <c r="O2938">
        <v>0.00238051290774743</v>
      </c>
      <c r="P2938">
        <v>2.73216408555188</v>
      </c>
      <c r="Q2938" t="s">
        <v>157</v>
      </c>
      <c r="R2938" t="s">
        <v>136</v>
      </c>
      <c r="S2938" t="s">
        <v>136</v>
      </c>
      <c r="T2938" t="s">
        <v>11367</v>
      </c>
      <c r="U2938" t="s">
        <v>136</v>
      </c>
      <c r="V2938" t="s">
        <v>136</v>
      </c>
      <c r="W2938" t="s">
        <v>136</v>
      </c>
      <c r="X2938" t="s">
        <v>136</v>
      </c>
      <c r="Y2938" t="s">
        <v>312</v>
      </c>
      <c r="Z2938" t="s">
        <v>10840</v>
      </c>
      <c r="AA2938" t="s">
        <v>164</v>
      </c>
      <c r="AB2938" t="s">
        <v>165</v>
      </c>
      <c r="AC2938" t="s">
        <v>12622</v>
      </c>
      <c r="AD2938" t="s">
        <v>11369</v>
      </c>
    </row>
    <row r="2939" spans="1:30">
      <c r="A2939" t="s">
        <v>12623</v>
      </c>
      <c r="B2939" t="s">
        <v>12623</v>
      </c>
      <c r="C2939" s="3">
        <v>0.093419</v>
      </c>
      <c r="D2939" s="3">
        <v>5</v>
      </c>
      <c r="E2939" s="3">
        <v>0.036177</v>
      </c>
      <c r="F2939" s="3">
        <v>2</v>
      </c>
      <c r="G2939" s="3">
        <v>0.222757</v>
      </c>
      <c r="H2939" s="3">
        <v>11</v>
      </c>
      <c r="I2939" s="3">
        <v>1.453126</v>
      </c>
      <c r="J2939" s="3">
        <v>70</v>
      </c>
      <c r="K2939" s="3">
        <v>1.16241</v>
      </c>
      <c r="L2939" s="3">
        <v>60</v>
      </c>
      <c r="M2939" s="3">
        <v>0.838685</v>
      </c>
      <c r="N2939">
        <v>39</v>
      </c>
      <c r="O2939">
        <v>0.00445395147535839</v>
      </c>
      <c r="P2939">
        <v>2.34397907520658</v>
      </c>
      <c r="Q2939" t="s">
        <v>157</v>
      </c>
      <c r="R2939" t="s">
        <v>254</v>
      </c>
      <c r="S2939" t="s">
        <v>255</v>
      </c>
      <c r="T2939" t="s">
        <v>12624</v>
      </c>
      <c r="U2939" t="s">
        <v>136</v>
      </c>
      <c r="V2939" t="s">
        <v>136</v>
      </c>
      <c r="W2939" t="s">
        <v>254</v>
      </c>
      <c r="X2939" t="s">
        <v>255</v>
      </c>
      <c r="Y2939" t="s">
        <v>12625</v>
      </c>
      <c r="Z2939" t="s">
        <v>12626</v>
      </c>
      <c r="AA2939" t="s">
        <v>164</v>
      </c>
      <c r="AB2939" t="s">
        <v>165</v>
      </c>
      <c r="AC2939" t="s">
        <v>12627</v>
      </c>
      <c r="AD2939" t="s">
        <v>12628</v>
      </c>
    </row>
    <row r="2940" spans="1:30">
      <c r="A2940" t="s">
        <v>12629</v>
      </c>
      <c r="B2940" t="s">
        <v>12629</v>
      </c>
      <c r="C2940" s="3">
        <v>16.346329</v>
      </c>
      <c r="D2940" s="3">
        <v>919</v>
      </c>
      <c r="E2940" s="3">
        <v>40.761631</v>
      </c>
      <c r="F2940" s="3">
        <v>2030</v>
      </c>
      <c r="G2940" s="3">
        <v>15.320194</v>
      </c>
      <c r="H2940" s="3">
        <v>924</v>
      </c>
      <c r="I2940" s="3">
        <v>0.217583</v>
      </c>
      <c r="J2940" s="3">
        <v>14</v>
      </c>
      <c r="K2940" s="3">
        <v>0.304204</v>
      </c>
      <c r="L2940" s="3">
        <v>20</v>
      </c>
      <c r="M2940" s="3">
        <v>0.789628</v>
      </c>
      <c r="N2940">
        <v>47</v>
      </c>
      <c r="O2940" s="16">
        <v>5.4756954800861e-15</v>
      </c>
      <c r="P2940">
        <v>-6.12937384627387</v>
      </c>
      <c r="Q2940" t="s">
        <v>131</v>
      </c>
      <c r="R2940" t="s">
        <v>136</v>
      </c>
      <c r="S2940" t="s">
        <v>136</v>
      </c>
      <c r="T2940" t="s">
        <v>768</v>
      </c>
      <c r="U2940" t="s">
        <v>12630</v>
      </c>
      <c r="V2940" t="s">
        <v>10107</v>
      </c>
      <c r="W2940" t="s">
        <v>136</v>
      </c>
      <c r="X2940" t="s">
        <v>136</v>
      </c>
      <c r="Y2940" t="s">
        <v>770</v>
      </c>
      <c r="Z2940" t="s">
        <v>12631</v>
      </c>
      <c r="AA2940" t="s">
        <v>141</v>
      </c>
      <c r="AB2940" t="s">
        <v>142</v>
      </c>
      <c r="AC2940" t="s">
        <v>12632</v>
      </c>
      <c r="AD2940" t="s">
        <v>281</v>
      </c>
    </row>
    <row r="2941" spans="1:30">
      <c r="A2941" t="s">
        <v>12633</v>
      </c>
      <c r="B2941" t="s">
        <v>12633</v>
      </c>
      <c r="C2941" s="3">
        <v>6.090701</v>
      </c>
      <c r="D2941" s="3">
        <v>77</v>
      </c>
      <c r="E2941" s="3">
        <v>0.948707</v>
      </c>
      <c r="F2941" s="3">
        <v>11</v>
      </c>
      <c r="G2941" s="3">
        <v>7.590902</v>
      </c>
      <c r="H2941" s="3">
        <v>102</v>
      </c>
      <c r="I2941" s="3">
        <v>43.228642</v>
      </c>
      <c r="J2941" s="3">
        <v>587</v>
      </c>
      <c r="K2941" s="3">
        <v>73.694756</v>
      </c>
      <c r="L2941" s="3">
        <v>1068</v>
      </c>
      <c r="M2941" s="3">
        <v>24.26791</v>
      </c>
      <c r="N2941">
        <v>317</v>
      </c>
      <c r="O2941">
        <v>0.000279894886251969</v>
      </c>
      <c r="P2941">
        <v>2.62025622563333</v>
      </c>
      <c r="Q2941" t="s">
        <v>157</v>
      </c>
      <c r="R2941" t="s">
        <v>186</v>
      </c>
      <c r="S2941" t="s">
        <v>187</v>
      </c>
      <c r="T2941" t="s">
        <v>437</v>
      </c>
      <c r="U2941" t="s">
        <v>12634</v>
      </c>
      <c r="V2941" t="s">
        <v>439</v>
      </c>
      <c r="W2941" t="s">
        <v>186</v>
      </c>
      <c r="X2941" t="s">
        <v>187</v>
      </c>
      <c r="Y2941" t="s">
        <v>4517</v>
      </c>
      <c r="Z2941" t="s">
        <v>4518</v>
      </c>
      <c r="AA2941" t="s">
        <v>209</v>
      </c>
      <c r="AB2941" t="s">
        <v>187</v>
      </c>
      <c r="AC2941" t="s">
        <v>12635</v>
      </c>
      <c r="AD2941" t="s">
        <v>443</v>
      </c>
    </row>
    <row r="2942" spans="1:30">
      <c r="A2942" t="s">
        <v>12636</v>
      </c>
      <c r="B2942" t="s">
        <v>12636</v>
      </c>
      <c r="C2942" s="3">
        <v>0.02003</v>
      </c>
      <c r="D2942" s="3">
        <v>4</v>
      </c>
      <c r="E2942" s="3">
        <v>0</v>
      </c>
      <c r="F2942" s="3">
        <v>0</v>
      </c>
      <c r="G2942" s="3">
        <v>0.012454</v>
      </c>
      <c r="H2942" s="3">
        <v>2</v>
      </c>
      <c r="I2942" s="3">
        <v>0.226744</v>
      </c>
      <c r="J2942" s="3">
        <v>37</v>
      </c>
      <c r="K2942" s="3">
        <v>1.188483</v>
      </c>
      <c r="L2942" s="3">
        <v>207</v>
      </c>
      <c r="M2942" s="3">
        <v>0.270528</v>
      </c>
      <c r="N2942">
        <v>43</v>
      </c>
      <c r="O2942" s="16">
        <v>9.55081665701505e-5</v>
      </c>
      <c r="P2942">
        <v>4.21822573742671</v>
      </c>
      <c r="Q2942" t="s">
        <v>157</v>
      </c>
      <c r="R2942" t="s">
        <v>1557</v>
      </c>
      <c r="S2942" t="s">
        <v>1558</v>
      </c>
      <c r="T2942" t="s">
        <v>12637</v>
      </c>
      <c r="U2942" t="s">
        <v>12638</v>
      </c>
      <c r="V2942" t="s">
        <v>136</v>
      </c>
      <c r="W2942" t="s">
        <v>254</v>
      </c>
      <c r="X2942" t="s">
        <v>255</v>
      </c>
      <c r="Y2942" t="s">
        <v>181</v>
      </c>
      <c r="Z2942" t="s">
        <v>12639</v>
      </c>
      <c r="AA2942" t="s">
        <v>83</v>
      </c>
      <c r="AB2942" t="s">
        <v>191</v>
      </c>
      <c r="AC2942" t="s">
        <v>12640</v>
      </c>
      <c r="AD2942" t="s">
        <v>12641</v>
      </c>
    </row>
    <row r="2943" spans="1:30">
      <c r="A2943" t="s">
        <v>12642</v>
      </c>
      <c r="B2943" t="s">
        <v>12642</v>
      </c>
      <c r="C2943" s="3">
        <v>88.902626</v>
      </c>
      <c r="D2943" s="3">
        <v>3212</v>
      </c>
      <c r="E2943" s="3">
        <v>219.892563</v>
      </c>
      <c r="F2943" s="3">
        <v>7037</v>
      </c>
      <c r="G2943" s="3">
        <v>54.874752</v>
      </c>
      <c r="H2943" s="3">
        <v>2126</v>
      </c>
      <c r="I2943" s="3">
        <v>21.00457</v>
      </c>
      <c r="J2943" s="3">
        <v>823</v>
      </c>
      <c r="K2943" s="3">
        <v>55.613739</v>
      </c>
      <c r="L2943" s="3">
        <v>2327</v>
      </c>
      <c r="M2943" s="3">
        <v>35.671268</v>
      </c>
      <c r="N2943">
        <v>1346</v>
      </c>
      <c r="O2943">
        <v>0.00357560633435527</v>
      </c>
      <c r="P2943">
        <v>-2.42325966521067</v>
      </c>
      <c r="Q2943" t="s">
        <v>131</v>
      </c>
      <c r="R2943" t="s">
        <v>316</v>
      </c>
      <c r="S2943" t="s">
        <v>317</v>
      </c>
      <c r="T2943" t="s">
        <v>12643</v>
      </c>
      <c r="U2943" t="s">
        <v>12644</v>
      </c>
      <c r="V2943" t="s">
        <v>4832</v>
      </c>
      <c r="W2943" t="s">
        <v>325</v>
      </c>
      <c r="X2943" t="s">
        <v>326</v>
      </c>
      <c r="Y2943" t="s">
        <v>5805</v>
      </c>
      <c r="Z2943" t="s">
        <v>12645</v>
      </c>
      <c r="AA2943" t="s">
        <v>48</v>
      </c>
      <c r="AB2943" t="s">
        <v>326</v>
      </c>
      <c r="AC2943" t="s">
        <v>12646</v>
      </c>
      <c r="AD2943" t="s">
        <v>144</v>
      </c>
    </row>
    <row r="2944" spans="1:30">
      <c r="A2944" t="s">
        <v>12647</v>
      </c>
      <c r="B2944" t="s">
        <v>136</v>
      </c>
      <c r="C2944" s="3">
        <v>8.070168</v>
      </c>
      <c r="D2944" s="3">
        <v>141</v>
      </c>
      <c r="E2944" s="3">
        <v>13.511913</v>
      </c>
      <c r="F2944" s="3">
        <v>216</v>
      </c>
      <c r="G2944" s="3">
        <v>15.368618</v>
      </c>
      <c r="H2944" s="3">
        <v>283</v>
      </c>
      <c r="I2944" s="3">
        <v>1.676301</v>
      </c>
      <c r="J2944" s="3">
        <v>32</v>
      </c>
      <c r="K2944" s="3">
        <v>2.468771</v>
      </c>
      <c r="L2944" s="3">
        <v>53</v>
      </c>
      <c r="M2944" s="3">
        <v>5.137082</v>
      </c>
      <c r="N2944">
        <v>89</v>
      </c>
      <c r="O2944">
        <v>0.000226096271371095</v>
      </c>
      <c r="P2944">
        <v>-2.60545054199539</v>
      </c>
      <c r="Q2944" t="s">
        <v>131</v>
      </c>
      <c r="R2944" t="s">
        <v>136</v>
      </c>
      <c r="S2944" t="s">
        <v>136</v>
      </c>
      <c r="T2944" t="s">
        <v>136</v>
      </c>
      <c r="U2944" t="s">
        <v>136</v>
      </c>
      <c r="V2944" t="s">
        <v>136</v>
      </c>
      <c r="W2944" t="s">
        <v>136</v>
      </c>
      <c r="X2944" t="s">
        <v>136</v>
      </c>
      <c r="Y2944" t="s">
        <v>136</v>
      </c>
      <c r="Z2944" t="s">
        <v>136</v>
      </c>
      <c r="AA2944" t="s">
        <v>136</v>
      </c>
      <c r="AB2944" t="s">
        <v>136</v>
      </c>
      <c r="AC2944" t="s">
        <v>313</v>
      </c>
      <c r="AD2944" t="s">
        <v>136</v>
      </c>
    </row>
    <row r="2945" spans="1:30">
      <c r="A2945" t="s">
        <v>12648</v>
      </c>
      <c r="B2945" t="s">
        <v>12648</v>
      </c>
      <c r="C2945" s="3">
        <v>0.318429</v>
      </c>
      <c r="D2945" s="3">
        <v>10</v>
      </c>
      <c r="E2945" s="3">
        <v>0</v>
      </c>
      <c r="F2945" s="3">
        <v>0</v>
      </c>
      <c r="G2945" s="3">
        <v>0.321296</v>
      </c>
      <c r="H2945" s="3">
        <v>11</v>
      </c>
      <c r="I2945" s="3">
        <v>13.45295</v>
      </c>
      <c r="J2945" s="3">
        <v>445</v>
      </c>
      <c r="K2945" s="3">
        <v>8.6698</v>
      </c>
      <c r="L2945" s="3">
        <v>306</v>
      </c>
      <c r="M2945" s="3">
        <v>2.571924</v>
      </c>
      <c r="N2945">
        <v>82</v>
      </c>
      <c r="O2945" s="16">
        <v>1.82572845475232e-6</v>
      </c>
      <c r="P2945">
        <v>4.25453523018319</v>
      </c>
      <c r="Q2945" t="s">
        <v>157</v>
      </c>
      <c r="R2945" t="s">
        <v>136</v>
      </c>
      <c r="S2945" t="s">
        <v>136</v>
      </c>
      <c r="T2945" t="s">
        <v>136</v>
      </c>
      <c r="U2945" t="s">
        <v>12649</v>
      </c>
      <c r="V2945" t="s">
        <v>136</v>
      </c>
      <c r="W2945" t="s">
        <v>366</v>
      </c>
      <c r="X2945" t="s">
        <v>367</v>
      </c>
      <c r="Y2945" t="s">
        <v>12650</v>
      </c>
      <c r="Z2945" t="s">
        <v>136</v>
      </c>
      <c r="AA2945" t="s">
        <v>164</v>
      </c>
      <c r="AB2945" t="s">
        <v>165</v>
      </c>
      <c r="AC2945" t="s">
        <v>12651</v>
      </c>
      <c r="AD2945" t="s">
        <v>136</v>
      </c>
    </row>
    <row r="2946" spans="1:30">
      <c r="A2946" t="s">
        <v>12652</v>
      </c>
      <c r="B2946" t="s">
        <v>12652</v>
      </c>
      <c r="C2946" s="3">
        <v>0.225107</v>
      </c>
      <c r="D2946" s="3">
        <v>16</v>
      </c>
      <c r="E2946" s="3">
        <v>0</v>
      </c>
      <c r="F2946" s="3">
        <v>0</v>
      </c>
      <c r="G2946" s="3">
        <v>0.140178</v>
      </c>
      <c r="H2946" s="3">
        <v>11</v>
      </c>
      <c r="I2946" s="3">
        <v>9.911512</v>
      </c>
      <c r="J2946" s="3">
        <v>741</v>
      </c>
      <c r="K2946" s="3">
        <v>10.68315</v>
      </c>
      <c r="L2946" s="3">
        <v>853</v>
      </c>
      <c r="M2946" s="3">
        <v>3.068189</v>
      </c>
      <c r="N2946">
        <v>221</v>
      </c>
      <c r="O2946" s="16">
        <v>6.36104848063153e-10</v>
      </c>
      <c r="P2946">
        <v>5.03696945080976</v>
      </c>
      <c r="Q2946" t="s">
        <v>157</v>
      </c>
      <c r="R2946" t="s">
        <v>594</v>
      </c>
      <c r="S2946" t="s">
        <v>165</v>
      </c>
      <c r="T2946" t="s">
        <v>2851</v>
      </c>
      <c r="U2946" t="s">
        <v>2852</v>
      </c>
      <c r="V2946" t="s">
        <v>136</v>
      </c>
      <c r="W2946" t="s">
        <v>136</v>
      </c>
      <c r="X2946" t="s">
        <v>136</v>
      </c>
      <c r="Y2946" t="s">
        <v>2853</v>
      </c>
      <c r="Z2946" t="s">
        <v>136</v>
      </c>
      <c r="AA2946" t="s">
        <v>48</v>
      </c>
      <c r="AB2946" t="s">
        <v>326</v>
      </c>
      <c r="AC2946" t="s">
        <v>12653</v>
      </c>
      <c r="AD2946" t="s">
        <v>144</v>
      </c>
    </row>
    <row r="2947" spans="1:30">
      <c r="A2947" t="s">
        <v>12654</v>
      </c>
      <c r="B2947" t="s">
        <v>12654</v>
      </c>
      <c r="C2947" s="3">
        <v>0.124835</v>
      </c>
      <c r="D2947" s="3">
        <v>10</v>
      </c>
      <c r="E2947" s="3">
        <v>0</v>
      </c>
      <c r="F2947" s="3">
        <v>0</v>
      </c>
      <c r="G2947" s="3">
        <v>0.116369</v>
      </c>
      <c r="H2947" s="3">
        <v>10</v>
      </c>
      <c r="I2947" s="3">
        <v>5.634016</v>
      </c>
      <c r="J2947" s="3">
        <v>468</v>
      </c>
      <c r="K2947" s="3">
        <v>45.565639</v>
      </c>
      <c r="L2947" s="3">
        <v>4042</v>
      </c>
      <c r="M2947" s="3">
        <v>2.67234</v>
      </c>
      <c r="N2947">
        <v>214</v>
      </c>
      <c r="O2947" s="16">
        <v>3.86840388834169e-9</v>
      </c>
      <c r="P2947">
        <v>6.21675799268343</v>
      </c>
      <c r="Q2947" t="s">
        <v>157</v>
      </c>
      <c r="R2947" t="s">
        <v>136</v>
      </c>
      <c r="S2947" t="s">
        <v>136</v>
      </c>
      <c r="T2947" t="s">
        <v>12655</v>
      </c>
      <c r="U2947" t="s">
        <v>12656</v>
      </c>
      <c r="V2947" t="s">
        <v>136</v>
      </c>
      <c r="W2947" t="s">
        <v>4121</v>
      </c>
      <c r="X2947" t="s">
        <v>4122</v>
      </c>
      <c r="Y2947" t="s">
        <v>11104</v>
      </c>
      <c r="Z2947" t="s">
        <v>11250</v>
      </c>
      <c r="AA2947" t="s">
        <v>164</v>
      </c>
      <c r="AB2947" t="s">
        <v>165</v>
      </c>
      <c r="AC2947" t="s">
        <v>11251</v>
      </c>
      <c r="AD2947" t="s">
        <v>2771</v>
      </c>
    </row>
    <row r="2948" spans="1:30">
      <c r="A2948" t="s">
        <v>12657</v>
      </c>
      <c r="B2948" t="s">
        <v>12657</v>
      </c>
      <c r="C2948" s="3">
        <v>26.23082</v>
      </c>
      <c r="D2948" s="3">
        <v>1086</v>
      </c>
      <c r="E2948" s="3">
        <v>47.9207</v>
      </c>
      <c r="F2948" s="3">
        <v>1758</v>
      </c>
      <c r="G2948" s="3">
        <v>21.369461</v>
      </c>
      <c r="H2948" s="3">
        <v>949</v>
      </c>
      <c r="I2948" s="3">
        <v>12.427422</v>
      </c>
      <c r="J2948" s="3">
        <v>558</v>
      </c>
      <c r="K2948" s="3">
        <v>10.816618</v>
      </c>
      <c r="L2948" s="3">
        <v>519</v>
      </c>
      <c r="M2948" s="3">
        <v>14.382895</v>
      </c>
      <c r="N2948">
        <v>622</v>
      </c>
      <c r="O2948">
        <v>0.00154711661295986</v>
      </c>
      <c r="P2948">
        <v>-2.10224539995304</v>
      </c>
      <c r="Q2948" t="s">
        <v>131</v>
      </c>
      <c r="R2948" t="s">
        <v>136</v>
      </c>
      <c r="S2948" t="s">
        <v>136</v>
      </c>
      <c r="T2948" t="s">
        <v>6620</v>
      </c>
      <c r="U2948" t="s">
        <v>12658</v>
      </c>
      <c r="V2948" t="s">
        <v>1945</v>
      </c>
      <c r="W2948" t="s">
        <v>137</v>
      </c>
      <c r="X2948" t="s">
        <v>138</v>
      </c>
      <c r="Y2948" t="s">
        <v>136</v>
      </c>
      <c r="Z2948" t="s">
        <v>6622</v>
      </c>
      <c r="AA2948" t="s">
        <v>153</v>
      </c>
      <c r="AB2948" t="s">
        <v>138</v>
      </c>
      <c r="AC2948" t="s">
        <v>12659</v>
      </c>
      <c r="AD2948" t="s">
        <v>6624</v>
      </c>
    </row>
    <row r="2949" spans="1:30">
      <c r="A2949" t="s">
        <v>12660</v>
      </c>
      <c r="B2949" t="s">
        <v>12660</v>
      </c>
      <c r="C2949" s="3">
        <v>73.286667</v>
      </c>
      <c r="D2949" s="3">
        <v>3382</v>
      </c>
      <c r="E2949" s="3">
        <v>66.327332</v>
      </c>
      <c r="F2949" s="3">
        <v>2712</v>
      </c>
      <c r="G2949" s="3">
        <v>37.059555</v>
      </c>
      <c r="H2949" s="3">
        <v>1834</v>
      </c>
      <c r="I2949" s="3">
        <v>13.491908</v>
      </c>
      <c r="J2949" s="3">
        <v>676</v>
      </c>
      <c r="K2949" s="3">
        <v>23.827585</v>
      </c>
      <c r="L2949" s="3">
        <v>1274</v>
      </c>
      <c r="M2949" s="3">
        <v>16.106331</v>
      </c>
      <c r="N2949">
        <v>777</v>
      </c>
      <c r="O2949" s="16">
        <v>3.76748129574948e-5</v>
      </c>
      <c r="P2949">
        <v>-2.37384380281733</v>
      </c>
      <c r="Q2949" t="s">
        <v>131</v>
      </c>
      <c r="R2949" t="s">
        <v>137</v>
      </c>
      <c r="S2949" t="s">
        <v>138</v>
      </c>
      <c r="T2949" t="s">
        <v>6281</v>
      </c>
      <c r="U2949" t="s">
        <v>12661</v>
      </c>
      <c r="V2949" t="s">
        <v>6283</v>
      </c>
      <c r="W2949" t="s">
        <v>137</v>
      </c>
      <c r="X2949" t="s">
        <v>138</v>
      </c>
      <c r="Y2949" t="s">
        <v>3835</v>
      </c>
      <c r="Z2949" t="s">
        <v>12662</v>
      </c>
      <c r="AA2949" t="s">
        <v>153</v>
      </c>
      <c r="AB2949" t="s">
        <v>138</v>
      </c>
      <c r="AC2949" t="s">
        <v>12663</v>
      </c>
      <c r="AD2949" t="s">
        <v>144</v>
      </c>
    </row>
    <row r="2950" spans="1:30">
      <c r="A2950" t="s">
        <v>12664</v>
      </c>
      <c r="B2950" t="s">
        <v>12664</v>
      </c>
      <c r="C2950" s="3">
        <v>49.354664</v>
      </c>
      <c r="D2950" s="3">
        <v>360</v>
      </c>
      <c r="E2950" s="3">
        <v>193.680344</v>
      </c>
      <c r="F2950" s="3">
        <v>1251</v>
      </c>
      <c r="G2950" s="3">
        <v>19.487169</v>
      </c>
      <c r="H2950" s="3">
        <v>153</v>
      </c>
      <c r="I2950" s="3">
        <v>21.834311</v>
      </c>
      <c r="J2950" s="3">
        <v>173</v>
      </c>
      <c r="K2950" s="3">
        <v>17.059711</v>
      </c>
      <c r="L2950" s="3">
        <v>144</v>
      </c>
      <c r="M2950" s="3">
        <v>14.509862</v>
      </c>
      <c r="N2950">
        <v>111</v>
      </c>
      <c r="O2950">
        <v>0.00144786146921232</v>
      </c>
      <c r="P2950">
        <v>-3.01277500714073</v>
      </c>
      <c r="Q2950" t="s">
        <v>131</v>
      </c>
      <c r="R2950" t="s">
        <v>136</v>
      </c>
      <c r="S2950" t="s">
        <v>136</v>
      </c>
      <c r="T2950" t="s">
        <v>136</v>
      </c>
      <c r="U2950" t="s">
        <v>136</v>
      </c>
      <c r="V2950" t="s">
        <v>136</v>
      </c>
      <c r="W2950" t="s">
        <v>136</v>
      </c>
      <c r="X2950" t="s">
        <v>136</v>
      </c>
      <c r="Y2950" t="s">
        <v>136</v>
      </c>
      <c r="Z2950" t="s">
        <v>136</v>
      </c>
      <c r="AA2950" t="s">
        <v>164</v>
      </c>
      <c r="AB2950" t="s">
        <v>165</v>
      </c>
      <c r="AC2950" t="s">
        <v>12665</v>
      </c>
      <c r="AD2950" t="s">
        <v>136</v>
      </c>
    </row>
    <row r="2951" spans="1:30">
      <c r="A2951" t="s">
        <v>12666</v>
      </c>
      <c r="B2951" t="s">
        <v>12666</v>
      </c>
      <c r="C2951" s="3">
        <v>0.492802</v>
      </c>
      <c r="D2951" s="3">
        <v>32</v>
      </c>
      <c r="E2951" s="3">
        <v>0.137119</v>
      </c>
      <c r="F2951" s="3">
        <v>8</v>
      </c>
      <c r="G2951" s="3">
        <v>0.370191</v>
      </c>
      <c r="H2951" s="3">
        <v>26</v>
      </c>
      <c r="I2951" s="3">
        <v>3.196225</v>
      </c>
      <c r="J2951" s="3">
        <v>220</v>
      </c>
      <c r="K2951" s="3">
        <v>5.24017</v>
      </c>
      <c r="L2951" s="3">
        <v>385</v>
      </c>
      <c r="M2951" s="3">
        <v>1.148895</v>
      </c>
      <c r="N2951">
        <v>76</v>
      </c>
      <c r="O2951">
        <v>0.000756300591942205</v>
      </c>
      <c r="P2951">
        <v>2.50774227976546</v>
      </c>
      <c r="Q2951" t="s">
        <v>157</v>
      </c>
      <c r="R2951" t="s">
        <v>325</v>
      </c>
      <c r="S2951" t="s">
        <v>326</v>
      </c>
      <c r="T2951" t="s">
        <v>12667</v>
      </c>
      <c r="U2951" t="s">
        <v>12668</v>
      </c>
      <c r="V2951" t="s">
        <v>136</v>
      </c>
      <c r="W2951" t="s">
        <v>136</v>
      </c>
      <c r="X2951" t="s">
        <v>136</v>
      </c>
      <c r="Y2951" t="s">
        <v>12669</v>
      </c>
      <c r="Z2951" t="s">
        <v>12670</v>
      </c>
      <c r="AA2951" t="s">
        <v>48</v>
      </c>
      <c r="AB2951" t="s">
        <v>326</v>
      </c>
      <c r="AC2951" t="s">
        <v>12671</v>
      </c>
      <c r="AD2951" t="s">
        <v>1278</v>
      </c>
    </row>
    <row r="2952" spans="1:30">
      <c r="A2952" t="s">
        <v>12672</v>
      </c>
      <c r="B2952" t="s">
        <v>12672</v>
      </c>
      <c r="C2952" s="3">
        <v>0</v>
      </c>
      <c r="D2952" s="3">
        <v>0</v>
      </c>
      <c r="E2952" s="3">
        <v>0</v>
      </c>
      <c r="F2952" s="3">
        <v>0</v>
      </c>
      <c r="G2952" s="3">
        <v>0.025502</v>
      </c>
      <c r="H2952" s="3">
        <v>3</v>
      </c>
      <c r="I2952" s="3">
        <v>3.362688</v>
      </c>
      <c r="J2952" s="3">
        <v>398</v>
      </c>
      <c r="K2952" s="3">
        <v>3.746007</v>
      </c>
      <c r="L2952" s="3">
        <v>473</v>
      </c>
      <c r="M2952" s="3">
        <v>1.953728</v>
      </c>
      <c r="N2952">
        <v>223</v>
      </c>
      <c r="O2952" s="16">
        <v>4.89051745810085e-16</v>
      </c>
      <c r="P2952">
        <v>6.93903555410332</v>
      </c>
      <c r="Q2952" t="s">
        <v>157</v>
      </c>
      <c r="R2952" t="s">
        <v>136</v>
      </c>
      <c r="S2952" t="s">
        <v>136</v>
      </c>
      <c r="T2952" t="s">
        <v>1316</v>
      </c>
      <c r="U2952" t="s">
        <v>12673</v>
      </c>
      <c r="V2952" t="s">
        <v>432</v>
      </c>
      <c r="W2952" t="s">
        <v>190</v>
      </c>
      <c r="X2952" t="s">
        <v>191</v>
      </c>
      <c r="Y2952" t="s">
        <v>1318</v>
      </c>
      <c r="Z2952" t="s">
        <v>12674</v>
      </c>
      <c r="AA2952" t="s">
        <v>164</v>
      </c>
      <c r="AB2952" t="s">
        <v>165</v>
      </c>
      <c r="AC2952" t="s">
        <v>12675</v>
      </c>
      <c r="AD2952" t="s">
        <v>281</v>
      </c>
    </row>
    <row r="2953" spans="1:30">
      <c r="A2953" t="s">
        <v>12676</v>
      </c>
      <c r="B2953" t="s">
        <v>12676</v>
      </c>
      <c r="C2953" s="3">
        <v>0.814385</v>
      </c>
      <c r="D2953" s="3">
        <v>28</v>
      </c>
      <c r="E2953" s="3">
        <v>0</v>
      </c>
      <c r="F2953" s="3">
        <v>0</v>
      </c>
      <c r="G2953" s="3">
        <v>0.579317</v>
      </c>
      <c r="H2953" s="3">
        <v>22</v>
      </c>
      <c r="I2953" s="3">
        <v>11.333565</v>
      </c>
      <c r="J2953" s="3">
        <v>421</v>
      </c>
      <c r="K2953" s="3">
        <v>68.529808</v>
      </c>
      <c r="L2953" s="3">
        <v>2717</v>
      </c>
      <c r="M2953" s="3">
        <v>5.613173</v>
      </c>
      <c r="N2953">
        <v>201</v>
      </c>
      <c r="O2953" s="16">
        <v>1.51276085129238e-5</v>
      </c>
      <c r="P2953">
        <v>4.7066270117496</v>
      </c>
      <c r="Q2953" t="s">
        <v>157</v>
      </c>
      <c r="R2953" t="s">
        <v>136</v>
      </c>
      <c r="S2953" t="s">
        <v>136</v>
      </c>
      <c r="T2953" t="s">
        <v>768</v>
      </c>
      <c r="U2953" t="s">
        <v>12677</v>
      </c>
      <c r="V2953" t="s">
        <v>755</v>
      </c>
      <c r="W2953" t="s">
        <v>136</v>
      </c>
      <c r="X2953" t="s">
        <v>136</v>
      </c>
      <c r="Y2953" t="s">
        <v>770</v>
      </c>
      <c r="Z2953" t="s">
        <v>771</v>
      </c>
      <c r="AA2953" t="s">
        <v>141</v>
      </c>
      <c r="AB2953" t="s">
        <v>142</v>
      </c>
      <c r="AC2953" t="s">
        <v>772</v>
      </c>
      <c r="AD2953" t="s">
        <v>281</v>
      </c>
    </row>
    <row r="2954" spans="1:30">
      <c r="A2954" t="s">
        <v>12678</v>
      </c>
      <c r="B2954" t="s">
        <v>12678</v>
      </c>
      <c r="C2954" s="3">
        <v>0.161154</v>
      </c>
      <c r="D2954" s="3">
        <v>16</v>
      </c>
      <c r="E2954" s="3">
        <v>0.022955</v>
      </c>
      <c r="F2954" s="3">
        <v>2</v>
      </c>
      <c r="G2954" s="3">
        <v>0.058007</v>
      </c>
      <c r="H2954" s="3">
        <v>7</v>
      </c>
      <c r="I2954" s="3">
        <v>1.789974</v>
      </c>
      <c r="J2954" s="3">
        <v>190</v>
      </c>
      <c r="K2954" s="3">
        <v>4.523182</v>
      </c>
      <c r="L2954" s="3">
        <v>513</v>
      </c>
      <c r="M2954" s="3">
        <v>1.307992</v>
      </c>
      <c r="N2954">
        <v>134</v>
      </c>
      <c r="O2954" s="16">
        <v>2.20210910459604e-7</v>
      </c>
      <c r="P2954">
        <v>4.08409255613503</v>
      </c>
      <c r="Q2954" t="s">
        <v>157</v>
      </c>
      <c r="R2954" t="s">
        <v>190</v>
      </c>
      <c r="S2954" t="s">
        <v>191</v>
      </c>
      <c r="T2954" t="s">
        <v>178</v>
      </c>
      <c r="U2954" t="s">
        <v>12679</v>
      </c>
      <c r="V2954" t="s">
        <v>136</v>
      </c>
      <c r="W2954" t="s">
        <v>136</v>
      </c>
      <c r="X2954" t="s">
        <v>136</v>
      </c>
      <c r="Y2954" t="s">
        <v>352</v>
      </c>
      <c r="Z2954" t="s">
        <v>5369</v>
      </c>
      <c r="AA2954" t="s">
        <v>164</v>
      </c>
      <c r="AB2954" t="s">
        <v>165</v>
      </c>
      <c r="AC2954" t="s">
        <v>12680</v>
      </c>
      <c r="AD2954" t="s">
        <v>184</v>
      </c>
    </row>
    <row r="2955" spans="1:30">
      <c r="A2955" t="s">
        <v>12681</v>
      </c>
      <c r="B2955" t="s">
        <v>12681</v>
      </c>
      <c r="C2955" s="3">
        <v>3.578847</v>
      </c>
      <c r="D2955" s="3">
        <v>214</v>
      </c>
      <c r="E2955" s="3">
        <v>0.582315</v>
      </c>
      <c r="F2955" s="3">
        <v>31</v>
      </c>
      <c r="G2955" s="3">
        <v>3.727675</v>
      </c>
      <c r="H2955" s="3">
        <v>239</v>
      </c>
      <c r="I2955" s="3">
        <v>12.014258</v>
      </c>
      <c r="J2955" s="3">
        <v>779</v>
      </c>
      <c r="K2955" s="3">
        <v>29.702341</v>
      </c>
      <c r="L2955" s="3">
        <v>2055</v>
      </c>
      <c r="M2955" s="3">
        <v>6.926328</v>
      </c>
      <c r="N2955">
        <v>432</v>
      </c>
      <c r="O2955">
        <v>0.00949332849026062</v>
      </c>
      <c r="P2955">
        <v>2.01927621935361</v>
      </c>
      <c r="Q2955" t="s">
        <v>157</v>
      </c>
      <c r="R2955" t="s">
        <v>136</v>
      </c>
      <c r="S2955" t="s">
        <v>136</v>
      </c>
      <c r="T2955" t="s">
        <v>12682</v>
      </c>
      <c r="U2955" t="s">
        <v>136</v>
      </c>
      <c r="V2955" t="s">
        <v>136</v>
      </c>
      <c r="W2955" t="s">
        <v>136</v>
      </c>
      <c r="X2955" t="s">
        <v>136</v>
      </c>
      <c r="Y2955" t="s">
        <v>12683</v>
      </c>
      <c r="Z2955" t="s">
        <v>12684</v>
      </c>
      <c r="AA2955" t="s">
        <v>164</v>
      </c>
      <c r="AB2955" t="s">
        <v>165</v>
      </c>
      <c r="AC2955" t="s">
        <v>12685</v>
      </c>
      <c r="AD2955" t="s">
        <v>2771</v>
      </c>
    </row>
    <row r="2956" spans="1:30">
      <c r="A2956" t="s">
        <v>12686</v>
      </c>
      <c r="B2956" t="s">
        <v>12686</v>
      </c>
      <c r="C2956" s="3">
        <v>0.351513</v>
      </c>
      <c r="D2956" s="3">
        <v>18</v>
      </c>
      <c r="E2956" s="3">
        <v>0</v>
      </c>
      <c r="F2956" s="3">
        <v>0</v>
      </c>
      <c r="G2956" s="3">
        <v>0.499007</v>
      </c>
      <c r="H2956" s="3">
        <v>28</v>
      </c>
      <c r="I2956" s="3">
        <v>8.226269</v>
      </c>
      <c r="J2956" s="3">
        <v>457</v>
      </c>
      <c r="K2956" s="3">
        <v>6.434835</v>
      </c>
      <c r="L2956" s="3">
        <v>381</v>
      </c>
      <c r="M2956" s="3">
        <v>2.93874</v>
      </c>
      <c r="N2956">
        <v>157</v>
      </c>
      <c r="O2956">
        <v>0.000100077471203504</v>
      </c>
      <c r="P2956">
        <v>3.51656342828745</v>
      </c>
      <c r="Q2956" t="s">
        <v>157</v>
      </c>
      <c r="R2956" t="s">
        <v>136</v>
      </c>
      <c r="S2956" t="s">
        <v>136</v>
      </c>
      <c r="T2956" t="s">
        <v>168</v>
      </c>
      <c r="U2956" t="s">
        <v>136</v>
      </c>
      <c r="V2956" t="s">
        <v>136</v>
      </c>
      <c r="W2956" t="s">
        <v>136</v>
      </c>
      <c r="X2956" t="s">
        <v>136</v>
      </c>
      <c r="Y2956" t="s">
        <v>136</v>
      </c>
      <c r="Z2956" t="s">
        <v>136</v>
      </c>
      <c r="AA2956" t="s">
        <v>164</v>
      </c>
      <c r="AB2956" t="s">
        <v>165</v>
      </c>
      <c r="AC2956" t="s">
        <v>12687</v>
      </c>
      <c r="AD2956" t="s">
        <v>176</v>
      </c>
    </row>
    <row r="2957" spans="1:30">
      <c r="A2957" t="s">
        <v>12688</v>
      </c>
      <c r="B2957" t="s">
        <v>12688</v>
      </c>
      <c r="C2957" s="3">
        <v>0</v>
      </c>
      <c r="D2957" s="3">
        <v>0</v>
      </c>
      <c r="E2957" s="3">
        <v>0.107202</v>
      </c>
      <c r="F2957" s="3">
        <v>5</v>
      </c>
      <c r="G2957" s="3">
        <v>0</v>
      </c>
      <c r="H2957" s="3">
        <v>0</v>
      </c>
      <c r="I2957" s="3">
        <v>27.626554</v>
      </c>
      <c r="J2957" s="3">
        <v>1563</v>
      </c>
      <c r="K2957" s="3">
        <v>18.257072</v>
      </c>
      <c r="L2957" s="3">
        <v>1103</v>
      </c>
      <c r="M2957" s="3">
        <v>27.682013</v>
      </c>
      <c r="N2957">
        <v>1508</v>
      </c>
      <c r="O2957" s="16">
        <v>2.13292031235734e-18</v>
      </c>
      <c r="P2957">
        <v>7.6000290100458</v>
      </c>
      <c r="Q2957" t="s">
        <v>157</v>
      </c>
      <c r="R2957" t="s">
        <v>136</v>
      </c>
      <c r="S2957" t="s">
        <v>136</v>
      </c>
      <c r="T2957" t="s">
        <v>1272</v>
      </c>
      <c r="U2957" t="s">
        <v>12689</v>
      </c>
      <c r="V2957" t="s">
        <v>1274</v>
      </c>
      <c r="W2957" t="s">
        <v>190</v>
      </c>
      <c r="X2957" t="s">
        <v>191</v>
      </c>
      <c r="Y2957" t="s">
        <v>1275</v>
      </c>
      <c r="Z2957" t="s">
        <v>1276</v>
      </c>
      <c r="AA2957" t="s">
        <v>153</v>
      </c>
      <c r="AB2957" t="s">
        <v>138</v>
      </c>
      <c r="AC2957" t="s">
        <v>12690</v>
      </c>
      <c r="AD2957" t="s">
        <v>1278</v>
      </c>
    </row>
    <row r="2958" spans="1:30">
      <c r="A2958" t="s">
        <v>12691</v>
      </c>
      <c r="B2958" t="s">
        <v>12691</v>
      </c>
      <c r="C2958" s="3">
        <v>1.186399</v>
      </c>
      <c r="D2958" s="3">
        <v>29</v>
      </c>
      <c r="E2958" s="3">
        <v>0</v>
      </c>
      <c r="F2958" s="3">
        <v>0</v>
      </c>
      <c r="G2958" s="3">
        <v>0.882143</v>
      </c>
      <c r="H2958" s="3">
        <v>23</v>
      </c>
      <c r="I2958" s="3">
        <v>5.876814</v>
      </c>
      <c r="J2958" s="3">
        <v>151</v>
      </c>
      <c r="K2958" s="3">
        <v>14.383236</v>
      </c>
      <c r="L2958" s="3">
        <v>395</v>
      </c>
      <c r="M2958" s="3">
        <v>3.826202</v>
      </c>
      <c r="N2958">
        <v>95</v>
      </c>
      <c r="O2958">
        <v>0.00787835136337164</v>
      </c>
      <c r="P2958">
        <v>2.73274068831705</v>
      </c>
      <c r="Q2958" t="s">
        <v>157</v>
      </c>
      <c r="R2958" t="s">
        <v>136</v>
      </c>
      <c r="S2958" t="s">
        <v>136</v>
      </c>
      <c r="T2958" t="s">
        <v>10660</v>
      </c>
      <c r="U2958" t="s">
        <v>12692</v>
      </c>
      <c r="V2958" t="s">
        <v>439</v>
      </c>
      <c r="W2958" t="s">
        <v>136</v>
      </c>
      <c r="X2958" t="s">
        <v>136</v>
      </c>
      <c r="Y2958" t="s">
        <v>10662</v>
      </c>
      <c r="Z2958" t="s">
        <v>10663</v>
      </c>
      <c r="AA2958" t="s">
        <v>164</v>
      </c>
      <c r="AB2958" t="s">
        <v>165</v>
      </c>
      <c r="AC2958" t="s">
        <v>10664</v>
      </c>
      <c r="AD2958" t="s">
        <v>10665</v>
      </c>
    </row>
    <row r="2959" spans="1:30">
      <c r="A2959" t="s">
        <v>12693</v>
      </c>
      <c r="B2959" t="s">
        <v>12693</v>
      </c>
      <c r="C2959" s="3">
        <v>0.41531</v>
      </c>
      <c r="D2959" s="3">
        <v>29</v>
      </c>
      <c r="E2959" s="3">
        <v>4.12411</v>
      </c>
      <c r="F2959" s="3">
        <v>251</v>
      </c>
      <c r="G2959" s="3">
        <v>0.568818</v>
      </c>
      <c r="H2959" s="3">
        <v>42</v>
      </c>
      <c r="I2959" s="3">
        <v>0.055882</v>
      </c>
      <c r="J2959" s="3">
        <v>5</v>
      </c>
      <c r="K2959" s="3">
        <v>0.266866</v>
      </c>
      <c r="L2959" s="3">
        <v>22</v>
      </c>
      <c r="M2959" s="3">
        <v>0.287815</v>
      </c>
      <c r="N2959">
        <v>21</v>
      </c>
      <c r="O2959">
        <v>0.00169494537246363</v>
      </c>
      <c r="P2959">
        <v>-3.47128135463711</v>
      </c>
      <c r="Q2959" t="s">
        <v>131</v>
      </c>
      <c r="R2959" t="s">
        <v>412</v>
      </c>
      <c r="S2959" t="s">
        <v>413</v>
      </c>
      <c r="T2959" t="s">
        <v>12694</v>
      </c>
      <c r="U2959" t="s">
        <v>12695</v>
      </c>
      <c r="V2959" t="s">
        <v>136</v>
      </c>
      <c r="W2959" t="s">
        <v>136</v>
      </c>
      <c r="X2959" t="s">
        <v>136</v>
      </c>
      <c r="Y2959" t="s">
        <v>2615</v>
      </c>
      <c r="Z2959" t="s">
        <v>12696</v>
      </c>
      <c r="AA2959" t="s">
        <v>419</v>
      </c>
      <c r="AB2959" t="s">
        <v>413</v>
      </c>
      <c r="AC2959" t="s">
        <v>12697</v>
      </c>
      <c r="AD2959" t="s">
        <v>12698</v>
      </c>
    </row>
    <row r="2960" spans="1:30">
      <c r="A2960" t="s">
        <v>12699</v>
      </c>
      <c r="B2960" t="s">
        <v>136</v>
      </c>
      <c r="C2960" s="3">
        <v>0</v>
      </c>
      <c r="D2960" s="3">
        <v>0</v>
      </c>
      <c r="E2960" s="3">
        <v>0</v>
      </c>
      <c r="F2960" s="3">
        <v>0</v>
      </c>
      <c r="G2960" s="3">
        <v>0</v>
      </c>
      <c r="H2960" s="3">
        <v>0</v>
      </c>
      <c r="I2960" s="3">
        <v>4.045558</v>
      </c>
      <c r="J2960" s="3">
        <v>58</v>
      </c>
      <c r="K2960" s="3">
        <v>4.307665</v>
      </c>
      <c r="L2960" s="3">
        <v>65</v>
      </c>
      <c r="M2960" s="3">
        <v>2.643385</v>
      </c>
      <c r="N2960">
        <v>36</v>
      </c>
      <c r="O2960" s="16">
        <v>5.79561045922961e-6</v>
      </c>
      <c r="P2960">
        <v>5.83198359109665</v>
      </c>
      <c r="Q2960" t="s">
        <v>157</v>
      </c>
      <c r="R2960" t="s">
        <v>136</v>
      </c>
      <c r="S2960" t="s">
        <v>136</v>
      </c>
      <c r="T2960" t="s">
        <v>136</v>
      </c>
      <c r="U2960" t="s">
        <v>136</v>
      </c>
      <c r="V2960" t="s">
        <v>136</v>
      </c>
      <c r="W2960" t="s">
        <v>136</v>
      </c>
      <c r="X2960" t="s">
        <v>136</v>
      </c>
      <c r="Y2960" t="s">
        <v>136</v>
      </c>
      <c r="Z2960" t="s">
        <v>136</v>
      </c>
      <c r="AA2960" t="s">
        <v>136</v>
      </c>
      <c r="AB2960" t="s">
        <v>136</v>
      </c>
      <c r="AC2960" t="s">
        <v>136</v>
      </c>
      <c r="AD2960" t="s">
        <v>136</v>
      </c>
    </row>
    <row r="2961" spans="1:30">
      <c r="A2961" t="s">
        <v>12700</v>
      </c>
      <c r="B2961" t="s">
        <v>12700</v>
      </c>
      <c r="C2961" s="3">
        <v>0</v>
      </c>
      <c r="D2961" s="3">
        <v>0</v>
      </c>
      <c r="E2961" s="3">
        <v>0</v>
      </c>
      <c r="F2961" s="3">
        <v>0</v>
      </c>
      <c r="G2961" s="3">
        <v>0</v>
      </c>
      <c r="H2961" s="3">
        <v>0</v>
      </c>
      <c r="I2961" s="3">
        <v>2.076558</v>
      </c>
      <c r="J2961" s="3">
        <v>64</v>
      </c>
      <c r="K2961" s="3">
        <v>2.251871</v>
      </c>
      <c r="L2961" s="3">
        <v>74</v>
      </c>
      <c r="M2961" s="3">
        <v>0.930381</v>
      </c>
      <c r="N2961">
        <v>28</v>
      </c>
      <c r="O2961" s="16">
        <v>7.22817622392545e-6</v>
      </c>
      <c r="P2961">
        <v>5.81307344575207</v>
      </c>
      <c r="Q2961" t="s">
        <v>157</v>
      </c>
      <c r="R2961" t="s">
        <v>136</v>
      </c>
      <c r="S2961" t="s">
        <v>136</v>
      </c>
      <c r="T2961" t="s">
        <v>12701</v>
      </c>
      <c r="U2961" t="s">
        <v>12702</v>
      </c>
      <c r="V2961" t="s">
        <v>136</v>
      </c>
      <c r="W2961" t="s">
        <v>918</v>
      </c>
      <c r="X2961" t="s">
        <v>919</v>
      </c>
      <c r="Y2961" t="s">
        <v>920</v>
      </c>
      <c r="Z2961" t="s">
        <v>1140</v>
      </c>
      <c r="AA2961" t="s">
        <v>85</v>
      </c>
      <c r="AB2961" t="s">
        <v>342</v>
      </c>
      <c r="AC2961" t="s">
        <v>12703</v>
      </c>
      <c r="AD2961" t="s">
        <v>12704</v>
      </c>
    </row>
    <row r="2962" spans="1:30">
      <c r="A2962" t="s">
        <v>12705</v>
      </c>
      <c r="B2962" t="s">
        <v>12705</v>
      </c>
      <c r="C2962" s="3">
        <v>8.703352</v>
      </c>
      <c r="D2962" s="3">
        <v>522</v>
      </c>
      <c r="E2962" s="3">
        <v>17.80278</v>
      </c>
      <c r="F2962" s="3">
        <v>946</v>
      </c>
      <c r="G2962" s="3">
        <v>8.701905</v>
      </c>
      <c r="H2962" s="3">
        <v>560</v>
      </c>
      <c r="I2962" s="3">
        <v>2.701102</v>
      </c>
      <c r="J2962" s="3">
        <v>176</v>
      </c>
      <c r="K2962" s="3">
        <v>3.516572</v>
      </c>
      <c r="L2962" s="3">
        <v>245</v>
      </c>
      <c r="M2962" s="3">
        <v>4.376675</v>
      </c>
      <c r="N2962">
        <v>275</v>
      </c>
      <c r="O2962">
        <v>0.00035338233472537</v>
      </c>
      <c r="P2962">
        <v>-2.45159296256163</v>
      </c>
      <c r="Q2962" t="s">
        <v>131</v>
      </c>
      <c r="R2962" t="s">
        <v>1360</v>
      </c>
      <c r="S2962" t="s">
        <v>1361</v>
      </c>
      <c r="T2962" t="s">
        <v>12706</v>
      </c>
      <c r="U2962" t="s">
        <v>12707</v>
      </c>
      <c r="V2962" t="s">
        <v>3366</v>
      </c>
      <c r="W2962" t="s">
        <v>1360</v>
      </c>
      <c r="X2962" t="s">
        <v>1361</v>
      </c>
      <c r="Y2962" t="s">
        <v>12708</v>
      </c>
      <c r="Z2962" t="s">
        <v>12709</v>
      </c>
      <c r="AA2962" t="s">
        <v>12710</v>
      </c>
      <c r="AB2962" t="s">
        <v>12711</v>
      </c>
      <c r="AC2962" t="s">
        <v>12712</v>
      </c>
      <c r="AD2962" t="s">
        <v>12713</v>
      </c>
    </row>
    <row r="2963" spans="1:30">
      <c r="A2963" t="s">
        <v>12714</v>
      </c>
      <c r="B2963" t="s">
        <v>12714</v>
      </c>
      <c r="C2963" s="3">
        <v>93.432877</v>
      </c>
      <c r="D2963" s="3">
        <v>7009</v>
      </c>
      <c r="E2963" s="3">
        <v>155.453812</v>
      </c>
      <c r="F2963" s="3">
        <v>10330</v>
      </c>
      <c r="G2963" s="3">
        <v>97.610207</v>
      </c>
      <c r="H2963" s="3">
        <v>7851</v>
      </c>
      <c r="I2963" s="3">
        <v>41.310516</v>
      </c>
      <c r="J2963" s="3">
        <v>3361</v>
      </c>
      <c r="K2963" s="3">
        <v>31.994812</v>
      </c>
      <c r="L2963" s="3">
        <v>2780</v>
      </c>
      <c r="M2963" s="3">
        <v>67.502136</v>
      </c>
      <c r="N2963">
        <v>5287</v>
      </c>
      <c r="O2963">
        <v>0.00177246716825089</v>
      </c>
      <c r="P2963">
        <v>-2.01860235187405</v>
      </c>
      <c r="Q2963" t="s">
        <v>131</v>
      </c>
      <c r="R2963" t="s">
        <v>136</v>
      </c>
      <c r="S2963" t="s">
        <v>136</v>
      </c>
      <c r="T2963" t="s">
        <v>12643</v>
      </c>
      <c r="U2963" t="s">
        <v>12715</v>
      </c>
      <c r="V2963" t="s">
        <v>206</v>
      </c>
      <c r="W2963" t="s">
        <v>190</v>
      </c>
      <c r="X2963" t="s">
        <v>191</v>
      </c>
      <c r="Y2963" t="s">
        <v>11298</v>
      </c>
      <c r="Z2963" t="s">
        <v>12716</v>
      </c>
      <c r="AA2963" t="s">
        <v>164</v>
      </c>
      <c r="AB2963" t="s">
        <v>165</v>
      </c>
      <c r="AC2963" t="s">
        <v>12717</v>
      </c>
      <c r="AD2963" t="s">
        <v>144</v>
      </c>
    </row>
    <row r="2964" spans="1:30">
      <c r="A2964" t="s">
        <v>12718</v>
      </c>
      <c r="B2964" t="s">
        <v>12718</v>
      </c>
      <c r="C2964" s="3">
        <v>2.336791</v>
      </c>
      <c r="D2964" s="3">
        <v>79</v>
      </c>
      <c r="E2964" s="3">
        <v>3.182014</v>
      </c>
      <c r="F2964" s="3">
        <v>95</v>
      </c>
      <c r="G2964" s="3">
        <v>5.286196</v>
      </c>
      <c r="H2964" s="3">
        <v>191</v>
      </c>
      <c r="I2964" s="3">
        <v>0.54866</v>
      </c>
      <c r="J2964" s="3">
        <v>20</v>
      </c>
      <c r="K2964" s="3">
        <v>0.531967</v>
      </c>
      <c r="L2964" s="3">
        <v>21</v>
      </c>
      <c r="M2964" s="3">
        <v>1.227285</v>
      </c>
      <c r="N2964">
        <v>44</v>
      </c>
      <c r="O2964" s="16">
        <v>9.36279849056885e-5</v>
      </c>
      <c r="P2964">
        <v>-2.73636618869049</v>
      </c>
      <c r="Q2964" t="s">
        <v>131</v>
      </c>
      <c r="R2964" t="s">
        <v>136</v>
      </c>
      <c r="S2964" t="s">
        <v>136</v>
      </c>
      <c r="T2964" t="s">
        <v>2251</v>
      </c>
      <c r="U2964" t="s">
        <v>136</v>
      </c>
      <c r="V2964" t="s">
        <v>136</v>
      </c>
      <c r="W2964" t="s">
        <v>136</v>
      </c>
      <c r="X2964" t="s">
        <v>136</v>
      </c>
      <c r="Y2964" t="s">
        <v>12366</v>
      </c>
      <c r="Z2964" t="s">
        <v>136</v>
      </c>
      <c r="AA2964" t="s">
        <v>164</v>
      </c>
      <c r="AB2964" t="s">
        <v>165</v>
      </c>
      <c r="AC2964" t="s">
        <v>313</v>
      </c>
      <c r="AD2964" t="s">
        <v>281</v>
      </c>
    </row>
    <row r="2965" spans="1:30">
      <c r="A2965" t="s">
        <v>12719</v>
      </c>
      <c r="B2965" t="s">
        <v>12719</v>
      </c>
      <c r="C2965" s="3">
        <v>7.815391</v>
      </c>
      <c r="D2965" s="3">
        <v>551</v>
      </c>
      <c r="E2965" s="3">
        <v>1.047316</v>
      </c>
      <c r="F2965" s="3">
        <v>66</v>
      </c>
      <c r="G2965" s="3">
        <v>7.795968</v>
      </c>
      <c r="H2965" s="3">
        <v>590</v>
      </c>
      <c r="I2965" s="3">
        <v>25.417734</v>
      </c>
      <c r="J2965" s="3">
        <v>1944</v>
      </c>
      <c r="K2965" s="3">
        <v>171.699982</v>
      </c>
      <c r="L2965" s="3">
        <v>14017</v>
      </c>
      <c r="M2965" s="3">
        <v>16.297422</v>
      </c>
      <c r="N2965">
        <v>1200</v>
      </c>
      <c r="O2965">
        <v>0.00229703690215891</v>
      </c>
      <c r="P2965">
        <v>2.91260842233381</v>
      </c>
      <c r="Q2965" t="s">
        <v>157</v>
      </c>
      <c r="R2965" t="s">
        <v>136</v>
      </c>
      <c r="S2965" t="s">
        <v>136</v>
      </c>
      <c r="T2965" t="s">
        <v>136</v>
      </c>
      <c r="U2965" t="s">
        <v>136</v>
      </c>
      <c r="V2965" t="s">
        <v>136</v>
      </c>
      <c r="W2965" t="s">
        <v>12720</v>
      </c>
      <c r="X2965" t="s">
        <v>12721</v>
      </c>
      <c r="Y2965" t="s">
        <v>9264</v>
      </c>
      <c r="Z2965" t="s">
        <v>12722</v>
      </c>
      <c r="AA2965" t="s">
        <v>48</v>
      </c>
      <c r="AB2965" t="s">
        <v>326</v>
      </c>
      <c r="AC2965" t="s">
        <v>12723</v>
      </c>
      <c r="AD2965" t="s">
        <v>136</v>
      </c>
    </row>
    <row r="2966" spans="1:30">
      <c r="A2966" t="s">
        <v>12724</v>
      </c>
      <c r="B2966" t="s">
        <v>12724</v>
      </c>
      <c r="C2966" s="3">
        <v>28.579958</v>
      </c>
      <c r="D2966" s="3">
        <v>1353</v>
      </c>
      <c r="E2966" s="3">
        <v>60.800976</v>
      </c>
      <c r="F2966" s="3">
        <v>2550</v>
      </c>
      <c r="G2966" s="3">
        <v>40.013584</v>
      </c>
      <c r="H2966" s="3">
        <v>2031</v>
      </c>
      <c r="I2966" s="3">
        <v>16.822689</v>
      </c>
      <c r="J2966" s="3">
        <v>864</v>
      </c>
      <c r="K2966" s="3">
        <v>17.853897</v>
      </c>
      <c r="L2966" s="3">
        <v>979</v>
      </c>
      <c r="M2966" s="3">
        <v>15.88097</v>
      </c>
      <c r="N2966">
        <v>785</v>
      </c>
      <c r="O2966">
        <v>0.000742525348490796</v>
      </c>
      <c r="P2966">
        <v>-2.10908101364077</v>
      </c>
      <c r="Q2966" t="s">
        <v>131</v>
      </c>
      <c r="R2966" t="s">
        <v>136</v>
      </c>
      <c r="S2966" t="s">
        <v>136</v>
      </c>
      <c r="T2966" t="s">
        <v>625</v>
      </c>
      <c r="U2966" t="s">
        <v>12725</v>
      </c>
      <c r="V2966" t="s">
        <v>264</v>
      </c>
      <c r="W2966" t="s">
        <v>190</v>
      </c>
      <c r="X2966" t="s">
        <v>191</v>
      </c>
      <c r="Y2966" t="s">
        <v>4487</v>
      </c>
      <c r="Z2966" t="s">
        <v>12726</v>
      </c>
      <c r="AA2966" t="s">
        <v>164</v>
      </c>
      <c r="AB2966" t="s">
        <v>165</v>
      </c>
      <c r="AC2966" t="s">
        <v>12727</v>
      </c>
      <c r="AD2966" t="s">
        <v>281</v>
      </c>
    </row>
    <row r="2967" spans="1:30">
      <c r="A2967" t="s">
        <v>12728</v>
      </c>
      <c r="B2967" t="s">
        <v>136</v>
      </c>
      <c r="C2967" s="3">
        <v>0.312361</v>
      </c>
      <c r="D2967" s="3">
        <v>6</v>
      </c>
      <c r="E2967" s="3">
        <v>0</v>
      </c>
      <c r="F2967" s="3">
        <v>0</v>
      </c>
      <c r="G2967" s="3">
        <v>0.11665</v>
      </c>
      <c r="H2967" s="3">
        <v>5</v>
      </c>
      <c r="I2967" s="3">
        <v>9.295333</v>
      </c>
      <c r="J2967" s="3">
        <v>363</v>
      </c>
      <c r="K2967" s="3">
        <v>4.848</v>
      </c>
      <c r="L2967" s="3">
        <v>201</v>
      </c>
      <c r="M2967" s="3">
        <v>17.031118</v>
      </c>
      <c r="N2967">
        <v>638</v>
      </c>
      <c r="O2967" s="16">
        <v>1.33329567663204e-12</v>
      </c>
      <c r="P2967">
        <v>5.68900114610944</v>
      </c>
      <c r="Q2967" t="s">
        <v>157</v>
      </c>
      <c r="R2967" t="s">
        <v>136</v>
      </c>
      <c r="S2967" t="s">
        <v>136</v>
      </c>
      <c r="T2967" t="s">
        <v>1096</v>
      </c>
      <c r="U2967" t="s">
        <v>12729</v>
      </c>
      <c r="V2967" t="s">
        <v>136</v>
      </c>
      <c r="W2967" t="s">
        <v>136</v>
      </c>
      <c r="X2967" t="s">
        <v>136</v>
      </c>
      <c r="Y2967" t="s">
        <v>1631</v>
      </c>
      <c r="Z2967" t="s">
        <v>136</v>
      </c>
      <c r="AA2967" t="s">
        <v>164</v>
      </c>
      <c r="AB2967" t="s">
        <v>165</v>
      </c>
      <c r="AC2967" t="s">
        <v>12730</v>
      </c>
      <c r="AD2967" t="s">
        <v>281</v>
      </c>
    </row>
    <row r="2968" spans="1:30">
      <c r="A2968" t="s">
        <v>12731</v>
      </c>
      <c r="B2968" t="s">
        <v>12731</v>
      </c>
      <c r="C2968" s="3">
        <v>4.144105</v>
      </c>
      <c r="D2968" s="3">
        <v>73</v>
      </c>
      <c r="E2968" s="3">
        <v>16.92411</v>
      </c>
      <c r="F2968" s="3">
        <v>264</v>
      </c>
      <c r="G2968" s="3">
        <v>5.139986</v>
      </c>
      <c r="H2968" s="3">
        <v>97</v>
      </c>
      <c r="I2968" s="3">
        <v>0.831354</v>
      </c>
      <c r="J2968" s="3">
        <v>16</v>
      </c>
      <c r="K2968" s="3">
        <v>0.392874</v>
      </c>
      <c r="L2968" s="3">
        <v>8</v>
      </c>
      <c r="M2968" s="3">
        <v>3.577947</v>
      </c>
      <c r="N2968">
        <v>66</v>
      </c>
      <c r="O2968">
        <v>0.00458693795525247</v>
      </c>
      <c r="P2968">
        <v>-2.96403465295931</v>
      </c>
      <c r="Q2968" t="s">
        <v>131</v>
      </c>
      <c r="R2968" t="s">
        <v>136</v>
      </c>
      <c r="S2968" t="s">
        <v>136</v>
      </c>
      <c r="T2968" t="s">
        <v>12732</v>
      </c>
      <c r="U2968" t="s">
        <v>136</v>
      </c>
      <c r="V2968" t="s">
        <v>136</v>
      </c>
      <c r="W2968" t="s">
        <v>136</v>
      </c>
      <c r="X2968" t="s">
        <v>136</v>
      </c>
      <c r="Y2968" t="s">
        <v>12733</v>
      </c>
      <c r="Z2968" t="s">
        <v>12734</v>
      </c>
      <c r="AA2968" t="s">
        <v>164</v>
      </c>
      <c r="AB2968" t="s">
        <v>165</v>
      </c>
      <c r="AC2968" t="s">
        <v>12735</v>
      </c>
      <c r="AD2968" t="s">
        <v>12736</v>
      </c>
    </row>
    <row r="2969" spans="1:30">
      <c r="A2969" t="s">
        <v>12737</v>
      </c>
      <c r="B2969" t="s">
        <v>12737</v>
      </c>
      <c r="C2969" s="3">
        <v>2.224531</v>
      </c>
      <c r="D2969" s="3">
        <v>64</v>
      </c>
      <c r="E2969" s="3">
        <v>6.290327</v>
      </c>
      <c r="F2969" s="3">
        <v>160</v>
      </c>
      <c r="G2969" s="3">
        <v>1.219806</v>
      </c>
      <c r="H2969" s="3">
        <v>38</v>
      </c>
      <c r="I2969" s="3">
        <v>0.085183</v>
      </c>
      <c r="J2969" s="3">
        <v>3</v>
      </c>
      <c r="K2969" s="3">
        <v>0.266466</v>
      </c>
      <c r="L2969" s="3">
        <v>9</v>
      </c>
      <c r="M2969" s="3">
        <v>0.736402</v>
      </c>
      <c r="N2969">
        <v>23</v>
      </c>
      <c r="O2969">
        <v>0.000719217303244249</v>
      </c>
      <c r="P2969">
        <v>-3.51680798580785</v>
      </c>
      <c r="Q2969" t="s">
        <v>131</v>
      </c>
      <c r="R2969" t="s">
        <v>136</v>
      </c>
      <c r="S2969" t="s">
        <v>136</v>
      </c>
      <c r="T2969" t="s">
        <v>136</v>
      </c>
      <c r="U2969" t="s">
        <v>12738</v>
      </c>
      <c r="V2969" t="s">
        <v>136</v>
      </c>
      <c r="W2969" t="s">
        <v>136</v>
      </c>
      <c r="X2969" t="s">
        <v>136</v>
      </c>
      <c r="Y2969" t="s">
        <v>136</v>
      </c>
      <c r="Z2969" t="s">
        <v>136</v>
      </c>
      <c r="AA2969" t="s">
        <v>164</v>
      </c>
      <c r="AB2969" t="s">
        <v>165</v>
      </c>
      <c r="AC2969" t="s">
        <v>12739</v>
      </c>
      <c r="AD2969" t="s">
        <v>136</v>
      </c>
    </row>
    <row r="2970" spans="1:30">
      <c r="A2970" t="s">
        <v>12740</v>
      </c>
      <c r="B2970" t="s">
        <v>12740</v>
      </c>
      <c r="C2970" s="3">
        <v>0.26678</v>
      </c>
      <c r="D2970" s="3">
        <v>15</v>
      </c>
      <c r="E2970" s="3">
        <v>0.123838</v>
      </c>
      <c r="F2970" s="3">
        <v>6</v>
      </c>
      <c r="G2970" s="3">
        <v>0.28159</v>
      </c>
      <c r="H2970" s="3">
        <v>17</v>
      </c>
      <c r="I2970" s="3">
        <v>2.011494</v>
      </c>
      <c r="J2970" s="3">
        <v>119</v>
      </c>
      <c r="K2970" s="3">
        <v>2.338043</v>
      </c>
      <c r="L2970" s="3">
        <v>148</v>
      </c>
      <c r="M2970" s="3">
        <v>0.749049</v>
      </c>
      <c r="N2970">
        <v>43</v>
      </c>
      <c r="O2970">
        <v>0.00357800304096766</v>
      </c>
      <c r="P2970">
        <v>2.15137157631121</v>
      </c>
      <c r="Q2970" t="s">
        <v>157</v>
      </c>
      <c r="R2970" t="s">
        <v>136</v>
      </c>
      <c r="S2970" t="s">
        <v>136</v>
      </c>
      <c r="T2970" t="s">
        <v>2051</v>
      </c>
      <c r="U2970" t="s">
        <v>12741</v>
      </c>
      <c r="V2970" t="s">
        <v>136</v>
      </c>
      <c r="W2970" t="s">
        <v>2054</v>
      </c>
      <c r="X2970" t="s">
        <v>2055</v>
      </c>
      <c r="Y2970" t="s">
        <v>2056</v>
      </c>
      <c r="Z2970" t="s">
        <v>5333</v>
      </c>
      <c r="AA2970" t="s">
        <v>164</v>
      </c>
      <c r="AB2970" t="s">
        <v>165</v>
      </c>
      <c r="AC2970" t="s">
        <v>12742</v>
      </c>
      <c r="AD2970" t="s">
        <v>144</v>
      </c>
    </row>
    <row r="2971" spans="1:30">
      <c r="A2971" t="s">
        <v>12743</v>
      </c>
      <c r="B2971" t="s">
        <v>12743</v>
      </c>
      <c r="C2971" s="3">
        <v>183.141144</v>
      </c>
      <c r="D2971" s="3">
        <v>5267</v>
      </c>
      <c r="E2971" s="3">
        <v>340.437164</v>
      </c>
      <c r="F2971" s="3">
        <v>8673</v>
      </c>
      <c r="G2971" s="3">
        <v>173.283905</v>
      </c>
      <c r="H2971" s="3">
        <v>5343</v>
      </c>
      <c r="I2971" s="3">
        <v>13.183325</v>
      </c>
      <c r="J2971" s="3">
        <v>412</v>
      </c>
      <c r="K2971" s="3">
        <v>37.152309</v>
      </c>
      <c r="L2971" s="3">
        <v>1238</v>
      </c>
      <c r="M2971" s="3">
        <v>39.110008</v>
      </c>
      <c r="N2971">
        <v>1175</v>
      </c>
      <c r="O2971" s="16">
        <v>6.53890492199384e-7</v>
      </c>
      <c r="P2971">
        <v>-3.56312779516252</v>
      </c>
      <c r="Q2971" t="s">
        <v>131</v>
      </c>
      <c r="R2971" t="s">
        <v>136</v>
      </c>
      <c r="S2971" t="s">
        <v>136</v>
      </c>
      <c r="T2971" t="s">
        <v>1829</v>
      </c>
      <c r="U2971" t="s">
        <v>136</v>
      </c>
      <c r="V2971" t="s">
        <v>136</v>
      </c>
      <c r="W2971" t="s">
        <v>136</v>
      </c>
      <c r="X2971" t="s">
        <v>136</v>
      </c>
      <c r="Y2971" t="s">
        <v>1960</v>
      </c>
      <c r="Z2971" t="s">
        <v>10958</v>
      </c>
      <c r="AA2971" t="s">
        <v>141</v>
      </c>
      <c r="AB2971" t="s">
        <v>142</v>
      </c>
      <c r="AC2971" t="s">
        <v>10959</v>
      </c>
      <c r="AD2971" t="s">
        <v>1834</v>
      </c>
    </row>
    <row r="2972" spans="1:30">
      <c r="A2972" t="s">
        <v>12744</v>
      </c>
      <c r="B2972" t="s">
        <v>136</v>
      </c>
      <c r="C2972" s="3">
        <v>34.201218</v>
      </c>
      <c r="D2972" s="3">
        <v>438</v>
      </c>
      <c r="E2972" s="3">
        <v>33.211994</v>
      </c>
      <c r="F2972" s="3">
        <v>376</v>
      </c>
      <c r="G2972" s="3">
        <v>20.808651</v>
      </c>
      <c r="H2972" s="3">
        <v>286</v>
      </c>
      <c r="I2972" s="3">
        <v>12.873599</v>
      </c>
      <c r="J2972" s="3">
        <v>179</v>
      </c>
      <c r="K2972" s="3">
        <v>3.664628</v>
      </c>
      <c r="L2972" s="3">
        <v>55</v>
      </c>
      <c r="M2972" s="3">
        <v>8.997727</v>
      </c>
      <c r="N2972">
        <v>121</v>
      </c>
      <c r="O2972">
        <v>0.000213228317371365</v>
      </c>
      <c r="P2972">
        <v>-2.43653356949462</v>
      </c>
      <c r="Q2972" t="s">
        <v>131</v>
      </c>
      <c r="R2972" t="s">
        <v>136</v>
      </c>
      <c r="S2972" t="s">
        <v>136</v>
      </c>
      <c r="T2972" t="s">
        <v>136</v>
      </c>
      <c r="U2972" t="s">
        <v>136</v>
      </c>
      <c r="V2972" t="s">
        <v>136</v>
      </c>
      <c r="W2972" t="s">
        <v>136</v>
      </c>
      <c r="X2972" t="s">
        <v>136</v>
      </c>
      <c r="Y2972" t="s">
        <v>136</v>
      </c>
      <c r="Z2972" t="s">
        <v>136</v>
      </c>
      <c r="AA2972" t="s">
        <v>136</v>
      </c>
      <c r="AB2972" t="s">
        <v>136</v>
      </c>
      <c r="AC2972" t="s">
        <v>136</v>
      </c>
      <c r="AD2972" t="s">
        <v>136</v>
      </c>
    </row>
    <row r="2973" spans="1:30">
      <c r="A2973" t="s">
        <v>12745</v>
      </c>
      <c r="B2973" t="s">
        <v>12745</v>
      </c>
      <c r="C2973" s="3">
        <v>0.788673</v>
      </c>
      <c r="D2973" s="3">
        <v>41</v>
      </c>
      <c r="E2973" s="3">
        <v>6.923025</v>
      </c>
      <c r="F2973" s="3">
        <v>312</v>
      </c>
      <c r="G2973" s="3">
        <v>1.652041</v>
      </c>
      <c r="H2973" s="3">
        <v>91</v>
      </c>
      <c r="I2973" s="3">
        <v>0.434803</v>
      </c>
      <c r="J2973" s="3">
        <v>24</v>
      </c>
      <c r="K2973" s="3">
        <v>0.210722</v>
      </c>
      <c r="L2973" s="3">
        <v>13</v>
      </c>
      <c r="M2973" s="3">
        <v>0.286238</v>
      </c>
      <c r="N2973">
        <v>16</v>
      </c>
      <c r="O2973" s="16">
        <v>7.5387716925615e-5</v>
      </c>
      <c r="P2973">
        <v>-3.86741268128031</v>
      </c>
      <c r="Q2973" t="s">
        <v>131</v>
      </c>
      <c r="R2973" t="s">
        <v>136</v>
      </c>
      <c r="S2973" t="s">
        <v>136</v>
      </c>
      <c r="T2973" t="s">
        <v>136</v>
      </c>
      <c r="U2973" t="s">
        <v>136</v>
      </c>
      <c r="V2973" t="s">
        <v>136</v>
      </c>
      <c r="W2973" t="s">
        <v>136</v>
      </c>
      <c r="X2973" t="s">
        <v>136</v>
      </c>
      <c r="Y2973" t="s">
        <v>136</v>
      </c>
      <c r="Z2973" t="s">
        <v>136</v>
      </c>
      <c r="AA2973" t="s">
        <v>164</v>
      </c>
      <c r="AB2973" t="s">
        <v>165</v>
      </c>
      <c r="AC2973" t="s">
        <v>12746</v>
      </c>
      <c r="AD2973" t="s">
        <v>136</v>
      </c>
    </row>
    <row r="2974" spans="1:30">
      <c r="A2974" t="s">
        <v>12747</v>
      </c>
      <c r="B2974" t="s">
        <v>136</v>
      </c>
      <c r="C2974" s="3">
        <v>67.355621</v>
      </c>
      <c r="D2974" s="3">
        <v>1159</v>
      </c>
      <c r="E2974" s="3">
        <v>375.078217</v>
      </c>
      <c r="F2974" s="3">
        <v>5713</v>
      </c>
      <c r="G2974" s="3">
        <v>65.198936</v>
      </c>
      <c r="H2974" s="3">
        <v>1202</v>
      </c>
      <c r="I2974" s="3">
        <v>9.702512</v>
      </c>
      <c r="J2974" s="3">
        <v>181</v>
      </c>
      <c r="K2974" s="3">
        <v>18.66853</v>
      </c>
      <c r="L2974" s="3">
        <v>372</v>
      </c>
      <c r="M2974" s="3">
        <v>12.349086</v>
      </c>
      <c r="N2974">
        <v>222</v>
      </c>
      <c r="O2974" s="16">
        <v>2.86693831891067e-6</v>
      </c>
      <c r="P2974">
        <v>-4.22240415953468</v>
      </c>
      <c r="Q2974" t="s">
        <v>131</v>
      </c>
      <c r="R2974" t="s">
        <v>136</v>
      </c>
      <c r="S2974" t="s">
        <v>136</v>
      </c>
      <c r="T2974" t="s">
        <v>1109</v>
      </c>
      <c r="U2974" t="s">
        <v>12748</v>
      </c>
      <c r="V2974" t="s">
        <v>11026</v>
      </c>
      <c r="W2974" t="s">
        <v>136</v>
      </c>
      <c r="X2974" t="s">
        <v>136</v>
      </c>
      <c r="Y2974" t="s">
        <v>1111</v>
      </c>
      <c r="Z2974" t="s">
        <v>11027</v>
      </c>
      <c r="AA2974" t="s">
        <v>164</v>
      </c>
      <c r="AB2974" t="s">
        <v>165</v>
      </c>
      <c r="AC2974" t="s">
        <v>313</v>
      </c>
      <c r="AD2974" t="s">
        <v>144</v>
      </c>
    </row>
    <row r="2975" spans="1:30">
      <c r="A2975" t="s">
        <v>12749</v>
      </c>
      <c r="B2975" t="s">
        <v>12749</v>
      </c>
      <c r="C2975" s="3">
        <v>6.03315</v>
      </c>
      <c r="D2975" s="3">
        <v>256</v>
      </c>
      <c r="E2975" s="3">
        <v>9.447636</v>
      </c>
      <c r="F2975" s="3">
        <v>355</v>
      </c>
      <c r="G2975" s="3">
        <v>6.588926</v>
      </c>
      <c r="H2975" s="3">
        <v>300</v>
      </c>
      <c r="I2975" s="3">
        <v>0.159586</v>
      </c>
      <c r="J2975" s="3">
        <v>8</v>
      </c>
      <c r="K2975" s="3">
        <v>0.215556</v>
      </c>
      <c r="L2975" s="3">
        <v>11</v>
      </c>
      <c r="M2975" s="3">
        <v>0</v>
      </c>
      <c r="N2975">
        <v>0</v>
      </c>
      <c r="O2975" s="16">
        <v>6.97484143073872e-13</v>
      </c>
      <c r="P2975">
        <v>-6.01666036925439</v>
      </c>
      <c r="Q2975" t="s">
        <v>131</v>
      </c>
      <c r="R2975" t="s">
        <v>232</v>
      </c>
      <c r="S2975" t="s">
        <v>233</v>
      </c>
      <c r="T2975" t="s">
        <v>12750</v>
      </c>
      <c r="U2975" t="s">
        <v>12751</v>
      </c>
      <c r="V2975" t="s">
        <v>3264</v>
      </c>
      <c r="W2975" t="s">
        <v>412</v>
      </c>
      <c r="X2975" t="s">
        <v>413</v>
      </c>
      <c r="Y2975" t="s">
        <v>12752</v>
      </c>
      <c r="Z2975" t="s">
        <v>12753</v>
      </c>
      <c r="AA2975" t="s">
        <v>237</v>
      </c>
      <c r="AB2975" t="s">
        <v>233</v>
      </c>
      <c r="AC2975" t="s">
        <v>12754</v>
      </c>
      <c r="AD2975" t="s">
        <v>12755</v>
      </c>
    </row>
    <row r="2976" spans="1:30">
      <c r="A2976" t="s">
        <v>12756</v>
      </c>
      <c r="B2976" t="s">
        <v>12756</v>
      </c>
      <c r="C2976" s="3">
        <v>0.078419</v>
      </c>
      <c r="D2976" s="3">
        <v>4</v>
      </c>
      <c r="E2976" s="3">
        <v>0.141641</v>
      </c>
      <c r="F2976" s="3">
        <v>6</v>
      </c>
      <c r="G2976" s="3">
        <v>0.584154</v>
      </c>
      <c r="H2976" s="3">
        <v>29</v>
      </c>
      <c r="I2976" s="3">
        <v>0.678571</v>
      </c>
      <c r="J2976" s="3">
        <v>34</v>
      </c>
      <c r="K2976" s="3">
        <v>32.289635</v>
      </c>
      <c r="L2976" s="3">
        <v>1701</v>
      </c>
      <c r="M2976" s="3">
        <v>0.940427</v>
      </c>
      <c r="N2976">
        <v>45</v>
      </c>
      <c r="O2976">
        <v>0.00162584394535429</v>
      </c>
      <c r="P2976">
        <v>3.86010615474715</v>
      </c>
      <c r="Q2976" t="s">
        <v>157</v>
      </c>
      <c r="R2976" t="s">
        <v>136</v>
      </c>
      <c r="S2976" t="s">
        <v>136</v>
      </c>
      <c r="T2976" t="s">
        <v>12757</v>
      </c>
      <c r="U2976" t="s">
        <v>12758</v>
      </c>
      <c r="V2976" t="s">
        <v>1260</v>
      </c>
      <c r="W2976" t="s">
        <v>136</v>
      </c>
      <c r="X2976" t="s">
        <v>136</v>
      </c>
      <c r="Y2976" t="s">
        <v>1261</v>
      </c>
      <c r="Z2976" t="s">
        <v>12759</v>
      </c>
      <c r="AA2976" t="s">
        <v>248</v>
      </c>
      <c r="AB2976" t="s">
        <v>242</v>
      </c>
      <c r="AC2976" t="s">
        <v>12760</v>
      </c>
      <c r="AD2976" t="s">
        <v>12761</v>
      </c>
    </row>
    <row r="2977" spans="1:30">
      <c r="A2977" t="s">
        <v>12762</v>
      </c>
      <c r="B2977" t="s">
        <v>136</v>
      </c>
      <c r="C2977" s="3">
        <v>0.602346</v>
      </c>
      <c r="D2977" s="3">
        <v>16</v>
      </c>
      <c r="E2977" s="3">
        <v>0.344516</v>
      </c>
      <c r="F2977" s="3">
        <v>8</v>
      </c>
      <c r="G2977" s="3">
        <v>1.189066</v>
      </c>
      <c r="H2977" s="3">
        <v>24</v>
      </c>
      <c r="I2977" s="3">
        <v>8.699041</v>
      </c>
      <c r="J2977" s="3">
        <v>176</v>
      </c>
      <c r="K2977" s="3">
        <v>9.394383</v>
      </c>
      <c r="L2977" s="3">
        <v>213</v>
      </c>
      <c r="M2977" s="3">
        <v>4.720083</v>
      </c>
      <c r="N2977">
        <v>93</v>
      </c>
      <c r="O2977" s="16">
        <v>4.69208760560579e-5</v>
      </c>
      <c r="P2977">
        <v>2.47884377400313</v>
      </c>
      <c r="Q2977" t="s">
        <v>157</v>
      </c>
      <c r="R2977" t="s">
        <v>136</v>
      </c>
      <c r="S2977" t="s">
        <v>136</v>
      </c>
      <c r="T2977" t="s">
        <v>136</v>
      </c>
      <c r="U2977" t="s">
        <v>136</v>
      </c>
      <c r="V2977" t="s">
        <v>136</v>
      </c>
      <c r="W2977" t="s">
        <v>136</v>
      </c>
      <c r="X2977" t="s">
        <v>136</v>
      </c>
      <c r="Y2977" t="s">
        <v>136</v>
      </c>
      <c r="Z2977" t="s">
        <v>136</v>
      </c>
      <c r="AA2977" t="s">
        <v>136</v>
      </c>
      <c r="AB2977" t="s">
        <v>136</v>
      </c>
      <c r="AC2977" t="s">
        <v>136</v>
      </c>
      <c r="AD2977" t="s">
        <v>136</v>
      </c>
    </row>
    <row r="2978" spans="1:30">
      <c r="A2978" t="s">
        <v>12763</v>
      </c>
      <c r="B2978" t="s">
        <v>12763</v>
      </c>
      <c r="C2978" s="3">
        <v>42.619003</v>
      </c>
      <c r="D2978" s="3">
        <v>697</v>
      </c>
      <c r="E2978" s="3">
        <v>78.122597</v>
      </c>
      <c r="F2978" s="3">
        <v>1131</v>
      </c>
      <c r="G2978" s="3">
        <v>28.747347</v>
      </c>
      <c r="H2978" s="3">
        <v>504</v>
      </c>
      <c r="I2978" s="3">
        <v>0.625652</v>
      </c>
      <c r="J2978" s="3">
        <v>12</v>
      </c>
      <c r="K2978" s="3">
        <v>0.737044</v>
      </c>
      <c r="L2978" s="3">
        <v>14</v>
      </c>
      <c r="M2978" s="3">
        <v>3.318449</v>
      </c>
      <c r="N2978">
        <v>57</v>
      </c>
      <c r="O2978" s="16">
        <v>2.79261180174818e-10</v>
      </c>
      <c r="P2978">
        <v>-5.30955841359781</v>
      </c>
      <c r="Q2978" t="s">
        <v>131</v>
      </c>
      <c r="R2978" t="s">
        <v>136</v>
      </c>
      <c r="S2978" t="s">
        <v>136</v>
      </c>
      <c r="T2978" t="s">
        <v>136</v>
      </c>
      <c r="U2978" t="s">
        <v>136</v>
      </c>
      <c r="V2978" t="s">
        <v>136</v>
      </c>
      <c r="W2978" t="s">
        <v>136</v>
      </c>
      <c r="X2978" t="s">
        <v>136</v>
      </c>
      <c r="Y2978" t="s">
        <v>136</v>
      </c>
      <c r="Z2978" t="s">
        <v>136</v>
      </c>
      <c r="AA2978" t="s">
        <v>164</v>
      </c>
      <c r="AB2978" t="s">
        <v>165</v>
      </c>
      <c r="AC2978" t="s">
        <v>136</v>
      </c>
      <c r="AD2978" t="s">
        <v>136</v>
      </c>
    </row>
    <row r="2979" spans="1:30">
      <c r="A2979" t="s">
        <v>12764</v>
      </c>
      <c r="B2979" t="s">
        <v>12764</v>
      </c>
      <c r="C2979" s="3">
        <v>0.96499</v>
      </c>
      <c r="D2979" s="3">
        <v>26</v>
      </c>
      <c r="E2979" s="3">
        <v>0.744349</v>
      </c>
      <c r="F2979" s="3">
        <v>18</v>
      </c>
      <c r="G2979" s="3">
        <v>0.501741</v>
      </c>
      <c r="H2979" s="3">
        <v>15</v>
      </c>
      <c r="I2979" s="3">
        <v>2.880211</v>
      </c>
      <c r="J2979" s="3">
        <v>84</v>
      </c>
      <c r="K2979" s="3">
        <v>12.52759</v>
      </c>
      <c r="L2979" s="3">
        <v>389</v>
      </c>
      <c r="M2979" s="3">
        <v>3.508951</v>
      </c>
      <c r="N2979">
        <v>98</v>
      </c>
      <c r="O2979">
        <v>0.00828636460584062</v>
      </c>
      <c r="P2979">
        <v>2.21706817671943</v>
      </c>
      <c r="Q2979" t="s">
        <v>157</v>
      </c>
      <c r="R2979" t="s">
        <v>137</v>
      </c>
      <c r="S2979" t="s">
        <v>138</v>
      </c>
      <c r="T2979" t="s">
        <v>12765</v>
      </c>
      <c r="U2979" t="s">
        <v>12766</v>
      </c>
      <c r="V2979" t="s">
        <v>3834</v>
      </c>
      <c r="W2979" t="s">
        <v>137</v>
      </c>
      <c r="X2979" t="s">
        <v>138</v>
      </c>
      <c r="Y2979" t="s">
        <v>12767</v>
      </c>
      <c r="Z2979" t="s">
        <v>12768</v>
      </c>
      <c r="AA2979" t="s">
        <v>153</v>
      </c>
      <c r="AB2979" t="s">
        <v>138</v>
      </c>
      <c r="AC2979" t="s">
        <v>12769</v>
      </c>
      <c r="AD2979" t="s">
        <v>4686</v>
      </c>
    </row>
    <row r="2980" spans="1:30">
      <c r="A2980" t="s">
        <v>12770</v>
      </c>
      <c r="B2980" t="s">
        <v>136</v>
      </c>
      <c r="C2980" s="3">
        <v>4.970586</v>
      </c>
      <c r="D2980" s="3">
        <v>153</v>
      </c>
      <c r="E2980" s="3">
        <v>10.529714</v>
      </c>
      <c r="F2980" s="3">
        <v>288</v>
      </c>
      <c r="G2980" s="3">
        <v>10.226385</v>
      </c>
      <c r="H2980" s="3">
        <v>336</v>
      </c>
      <c r="I2980" s="3">
        <v>1.257742</v>
      </c>
      <c r="J2980" s="3">
        <v>43</v>
      </c>
      <c r="K2980" s="3">
        <v>2.020843</v>
      </c>
      <c r="L2980" s="3">
        <v>73</v>
      </c>
      <c r="M2980" s="3">
        <v>3.079096</v>
      </c>
      <c r="N2980">
        <v>99</v>
      </c>
      <c r="O2980">
        <v>0.000186560300442031</v>
      </c>
      <c r="P2980">
        <v>-2.62753768342311</v>
      </c>
      <c r="Q2980" t="s">
        <v>131</v>
      </c>
      <c r="R2980" t="s">
        <v>136</v>
      </c>
      <c r="S2980" t="s">
        <v>136</v>
      </c>
      <c r="T2980" t="s">
        <v>136</v>
      </c>
      <c r="U2980" t="s">
        <v>136</v>
      </c>
      <c r="V2980" t="s">
        <v>136</v>
      </c>
      <c r="W2980" t="s">
        <v>136</v>
      </c>
      <c r="X2980" t="s">
        <v>136</v>
      </c>
      <c r="Y2980" t="s">
        <v>136</v>
      </c>
      <c r="Z2980" t="s">
        <v>136</v>
      </c>
      <c r="AA2980" t="s">
        <v>136</v>
      </c>
      <c r="AB2980" t="s">
        <v>136</v>
      </c>
      <c r="AC2980" t="s">
        <v>136</v>
      </c>
      <c r="AD2980" t="s">
        <v>136</v>
      </c>
    </row>
    <row r="2981" spans="1:30">
      <c r="A2981" t="s">
        <v>12771</v>
      </c>
      <c r="B2981" t="s">
        <v>12771</v>
      </c>
      <c r="C2981" s="3">
        <v>26.626438</v>
      </c>
      <c r="D2981" s="3">
        <v>1198</v>
      </c>
      <c r="E2981" s="3">
        <v>38.745247</v>
      </c>
      <c r="F2981" s="3">
        <v>1544</v>
      </c>
      <c r="G2981" s="3">
        <v>27.389462</v>
      </c>
      <c r="H2981" s="3">
        <v>1321</v>
      </c>
      <c r="I2981" s="3">
        <v>11.257559</v>
      </c>
      <c r="J2981" s="3">
        <v>549</v>
      </c>
      <c r="K2981" s="3">
        <v>5.96584</v>
      </c>
      <c r="L2981" s="3">
        <v>311</v>
      </c>
      <c r="M2981" s="3">
        <v>15.090755</v>
      </c>
      <c r="N2981">
        <v>709</v>
      </c>
      <c r="O2981">
        <v>0.000436031969219117</v>
      </c>
      <c r="P2981">
        <v>-2.2166827791773</v>
      </c>
      <c r="Q2981" t="s">
        <v>131</v>
      </c>
      <c r="R2981" t="s">
        <v>594</v>
      </c>
      <c r="S2981" t="s">
        <v>165</v>
      </c>
      <c r="T2981" t="s">
        <v>168</v>
      </c>
      <c r="U2981" t="s">
        <v>136</v>
      </c>
      <c r="V2981" t="s">
        <v>136</v>
      </c>
      <c r="W2981" t="s">
        <v>136</v>
      </c>
      <c r="X2981" t="s">
        <v>136</v>
      </c>
      <c r="Y2981" t="s">
        <v>12772</v>
      </c>
      <c r="Z2981" t="s">
        <v>12773</v>
      </c>
      <c r="AA2981" t="s">
        <v>164</v>
      </c>
      <c r="AB2981" t="s">
        <v>165</v>
      </c>
      <c r="AC2981" t="s">
        <v>12774</v>
      </c>
      <c r="AD2981" t="s">
        <v>176</v>
      </c>
    </row>
    <row r="2982" spans="1:30">
      <c r="A2982" t="s">
        <v>12775</v>
      </c>
      <c r="B2982" t="s">
        <v>12775</v>
      </c>
      <c r="C2982" s="3">
        <v>0</v>
      </c>
      <c r="D2982" s="3">
        <v>0</v>
      </c>
      <c r="E2982" s="3">
        <v>0</v>
      </c>
      <c r="F2982" s="3">
        <v>0</v>
      </c>
      <c r="G2982" s="3">
        <v>0</v>
      </c>
      <c r="H2982" s="3">
        <v>0</v>
      </c>
      <c r="I2982" s="3">
        <v>2.174739</v>
      </c>
      <c r="J2982" s="3">
        <v>94</v>
      </c>
      <c r="K2982" s="3">
        <v>2.396251</v>
      </c>
      <c r="L2982" s="3">
        <v>111</v>
      </c>
      <c r="M2982" s="3">
        <v>1.516852</v>
      </c>
      <c r="N2982">
        <v>64</v>
      </c>
      <c r="O2982" s="16">
        <v>7.02794472529731e-8</v>
      </c>
      <c r="P2982">
        <v>6.5504674889255</v>
      </c>
      <c r="Q2982" t="s">
        <v>157</v>
      </c>
      <c r="R2982" t="s">
        <v>283</v>
      </c>
      <c r="S2982" t="s">
        <v>284</v>
      </c>
      <c r="T2982" t="s">
        <v>12776</v>
      </c>
      <c r="U2982" t="s">
        <v>12777</v>
      </c>
      <c r="V2982" t="s">
        <v>136</v>
      </c>
      <c r="W2982" t="s">
        <v>288</v>
      </c>
      <c r="X2982" t="s">
        <v>289</v>
      </c>
      <c r="Y2982" t="s">
        <v>290</v>
      </c>
      <c r="Z2982" t="s">
        <v>4656</v>
      </c>
      <c r="AA2982" t="s">
        <v>292</v>
      </c>
      <c r="AB2982" t="s">
        <v>293</v>
      </c>
      <c r="AC2982" t="s">
        <v>12778</v>
      </c>
      <c r="AD2982" t="s">
        <v>12779</v>
      </c>
    </row>
    <row r="2983" spans="1:30">
      <c r="A2983" t="s">
        <v>12780</v>
      </c>
      <c r="B2983" t="s">
        <v>12780</v>
      </c>
      <c r="C2983" s="3">
        <v>29.696781</v>
      </c>
      <c r="D2983" s="3">
        <v>2306</v>
      </c>
      <c r="E2983" s="3">
        <v>32.336845</v>
      </c>
      <c r="F2983" s="3">
        <v>2224</v>
      </c>
      <c r="G2983" s="3">
        <v>33.260376</v>
      </c>
      <c r="H2983" s="3">
        <v>2769</v>
      </c>
      <c r="I2983" s="3">
        <v>1.268655</v>
      </c>
      <c r="J2983" s="3">
        <v>107</v>
      </c>
      <c r="K2983" s="3">
        <v>0.312819</v>
      </c>
      <c r="L2983" s="3">
        <v>29</v>
      </c>
      <c r="M2983" s="3">
        <v>3.227418</v>
      </c>
      <c r="N2983">
        <v>262</v>
      </c>
      <c r="O2983" s="16">
        <v>2.8791934915915e-9</v>
      </c>
      <c r="P2983">
        <v>-4.64553088326485</v>
      </c>
      <c r="Q2983" t="s">
        <v>131</v>
      </c>
      <c r="R2983" t="s">
        <v>136</v>
      </c>
      <c r="S2983" t="s">
        <v>136</v>
      </c>
      <c r="T2983" t="s">
        <v>1280</v>
      </c>
      <c r="U2983" t="s">
        <v>12781</v>
      </c>
      <c r="V2983" t="s">
        <v>136</v>
      </c>
      <c r="W2983" t="s">
        <v>170</v>
      </c>
      <c r="X2983" t="s">
        <v>171</v>
      </c>
      <c r="Y2983" t="s">
        <v>1282</v>
      </c>
      <c r="Z2983" t="s">
        <v>1283</v>
      </c>
      <c r="AA2983" t="s">
        <v>174</v>
      </c>
      <c r="AB2983" t="s">
        <v>171</v>
      </c>
      <c r="AC2983" t="s">
        <v>12782</v>
      </c>
      <c r="AD2983" t="s">
        <v>1285</v>
      </c>
    </row>
    <row r="2984" spans="1:30">
      <c r="A2984" t="s">
        <v>12783</v>
      </c>
      <c r="B2984" t="s">
        <v>12783</v>
      </c>
      <c r="C2984" s="3">
        <v>232.898468</v>
      </c>
      <c r="D2984" s="3">
        <v>25904</v>
      </c>
      <c r="E2984" s="3">
        <v>354.62442</v>
      </c>
      <c r="F2984" s="3">
        <v>34939</v>
      </c>
      <c r="G2984" s="3">
        <v>288.023773</v>
      </c>
      <c r="H2984" s="3">
        <v>34348</v>
      </c>
      <c r="I2984" s="3">
        <v>47.577457</v>
      </c>
      <c r="J2984" s="3">
        <v>5740</v>
      </c>
      <c r="K2984" s="3">
        <v>82.338989</v>
      </c>
      <c r="L2984" s="3">
        <v>10607</v>
      </c>
      <c r="M2984" s="3">
        <v>131.003387</v>
      </c>
      <c r="N2984">
        <v>15214</v>
      </c>
      <c r="O2984">
        <v>0.000205990720319301</v>
      </c>
      <c r="P2984">
        <v>-2.3946818270234</v>
      </c>
      <c r="Q2984" t="s">
        <v>131</v>
      </c>
      <c r="R2984" t="s">
        <v>136</v>
      </c>
      <c r="S2984" t="s">
        <v>136</v>
      </c>
      <c r="T2984" t="s">
        <v>815</v>
      </c>
      <c r="U2984" t="s">
        <v>12784</v>
      </c>
      <c r="V2984" t="s">
        <v>136</v>
      </c>
      <c r="W2984" t="s">
        <v>1557</v>
      </c>
      <c r="X2984" t="s">
        <v>1558</v>
      </c>
      <c r="Y2984" t="s">
        <v>12785</v>
      </c>
      <c r="Z2984" t="s">
        <v>12786</v>
      </c>
      <c r="AA2984" t="s">
        <v>164</v>
      </c>
      <c r="AB2984" t="s">
        <v>165</v>
      </c>
      <c r="AC2984" t="s">
        <v>12787</v>
      </c>
      <c r="AD2984" t="s">
        <v>281</v>
      </c>
    </row>
    <row r="2985" spans="1:30">
      <c r="A2985" t="s">
        <v>12788</v>
      </c>
      <c r="B2985" t="s">
        <v>12788</v>
      </c>
      <c r="C2985" s="3">
        <v>2.521381</v>
      </c>
      <c r="D2985" s="3">
        <v>127</v>
      </c>
      <c r="E2985" s="3">
        <v>2.082573</v>
      </c>
      <c r="F2985" s="3">
        <v>93</v>
      </c>
      <c r="G2985" s="3">
        <v>3.245342</v>
      </c>
      <c r="H2985" s="3">
        <v>175</v>
      </c>
      <c r="I2985" s="3">
        <v>0.588683</v>
      </c>
      <c r="J2985" s="3">
        <v>32</v>
      </c>
      <c r="K2985" s="3">
        <v>0.034513</v>
      </c>
      <c r="L2985" s="3">
        <v>3</v>
      </c>
      <c r="M2985" s="3">
        <v>0.505962</v>
      </c>
      <c r="N2985">
        <v>27</v>
      </c>
      <c r="O2985">
        <v>0.000112723202130368</v>
      </c>
      <c r="P2985">
        <v>-3.19123542177642</v>
      </c>
      <c r="Q2985" t="s">
        <v>131</v>
      </c>
      <c r="R2985" t="s">
        <v>136</v>
      </c>
      <c r="S2985" t="s">
        <v>136</v>
      </c>
      <c r="T2985" t="s">
        <v>1316</v>
      </c>
      <c r="U2985" t="s">
        <v>12789</v>
      </c>
      <c r="V2985" t="s">
        <v>136</v>
      </c>
      <c r="W2985" t="s">
        <v>136</v>
      </c>
      <c r="X2985" t="s">
        <v>136</v>
      </c>
      <c r="Y2985" t="s">
        <v>1318</v>
      </c>
      <c r="Z2985" t="s">
        <v>136</v>
      </c>
      <c r="AA2985" t="s">
        <v>164</v>
      </c>
      <c r="AB2985" t="s">
        <v>165</v>
      </c>
      <c r="AC2985" t="s">
        <v>12790</v>
      </c>
      <c r="AD2985" t="s">
        <v>281</v>
      </c>
    </row>
    <row r="2986" spans="1:30">
      <c r="A2986" t="s">
        <v>12791</v>
      </c>
      <c r="B2986" t="s">
        <v>136</v>
      </c>
      <c r="C2986" s="3">
        <v>5.12658</v>
      </c>
      <c r="D2986" s="3">
        <v>85</v>
      </c>
      <c r="E2986" s="3">
        <v>26.078566</v>
      </c>
      <c r="F2986" s="3">
        <v>382</v>
      </c>
      <c r="G2986" s="3">
        <v>4.878447</v>
      </c>
      <c r="H2986" s="3">
        <v>87</v>
      </c>
      <c r="I2986" s="3">
        <v>0.550342</v>
      </c>
      <c r="J2986" s="3">
        <v>10</v>
      </c>
      <c r="K2986" s="3">
        <v>2.185814</v>
      </c>
      <c r="L2986" s="3">
        <v>42</v>
      </c>
      <c r="M2986" s="3">
        <v>0.328552</v>
      </c>
      <c r="N2986">
        <v>6</v>
      </c>
      <c r="O2986">
        <v>0.000119489809862124</v>
      </c>
      <c r="P2986">
        <v>-3.97471308112578</v>
      </c>
      <c r="Q2986" t="s">
        <v>131</v>
      </c>
      <c r="R2986" t="s">
        <v>136</v>
      </c>
      <c r="S2986" t="s">
        <v>136</v>
      </c>
      <c r="T2986" t="s">
        <v>136</v>
      </c>
      <c r="U2986" t="s">
        <v>136</v>
      </c>
      <c r="V2986" t="s">
        <v>136</v>
      </c>
      <c r="W2986" t="s">
        <v>136</v>
      </c>
      <c r="X2986" t="s">
        <v>136</v>
      </c>
      <c r="Y2986" t="s">
        <v>136</v>
      </c>
      <c r="Z2986" t="s">
        <v>136</v>
      </c>
      <c r="AA2986" t="s">
        <v>136</v>
      </c>
      <c r="AB2986" t="s">
        <v>136</v>
      </c>
      <c r="AC2986" t="s">
        <v>136</v>
      </c>
      <c r="AD2986" t="s">
        <v>136</v>
      </c>
    </row>
    <row r="2987" spans="1:30">
      <c r="A2987" t="s">
        <v>12792</v>
      </c>
      <c r="B2987" t="s">
        <v>12792</v>
      </c>
      <c r="C2987" s="3">
        <v>2.834316</v>
      </c>
      <c r="D2987" s="3">
        <v>260</v>
      </c>
      <c r="E2987" s="3">
        <v>0.812738</v>
      </c>
      <c r="F2987" s="3">
        <v>66</v>
      </c>
      <c r="G2987" s="3">
        <v>2.078701</v>
      </c>
      <c r="H2987" s="3">
        <v>205</v>
      </c>
      <c r="I2987" s="3">
        <v>33.898911</v>
      </c>
      <c r="J2987" s="3">
        <v>3368</v>
      </c>
      <c r="K2987" s="3">
        <v>24.606598</v>
      </c>
      <c r="L2987" s="3">
        <v>2611</v>
      </c>
      <c r="M2987" s="3">
        <v>9.276124</v>
      </c>
      <c r="N2987">
        <v>888</v>
      </c>
      <c r="O2987" s="16">
        <v>7.25495723709643e-7</v>
      </c>
      <c r="P2987">
        <v>2.88341927677232</v>
      </c>
      <c r="Q2987" t="s">
        <v>157</v>
      </c>
      <c r="R2987" t="s">
        <v>232</v>
      </c>
      <c r="S2987" t="s">
        <v>233</v>
      </c>
      <c r="T2987" t="s">
        <v>12793</v>
      </c>
      <c r="U2987" t="s">
        <v>12794</v>
      </c>
      <c r="V2987" t="s">
        <v>1195</v>
      </c>
      <c r="W2987" t="s">
        <v>232</v>
      </c>
      <c r="X2987" t="s">
        <v>233</v>
      </c>
      <c r="Y2987" t="s">
        <v>956</v>
      </c>
      <c r="Z2987" t="s">
        <v>12612</v>
      </c>
      <c r="AA2987" t="s">
        <v>237</v>
      </c>
      <c r="AB2987" t="s">
        <v>233</v>
      </c>
      <c r="AC2987" t="s">
        <v>12795</v>
      </c>
      <c r="AD2987" t="s">
        <v>12796</v>
      </c>
    </row>
    <row r="2988" spans="1:30">
      <c r="A2988" t="s">
        <v>12797</v>
      </c>
      <c r="B2988" t="s">
        <v>136</v>
      </c>
      <c r="C2988" s="3">
        <v>28.12599</v>
      </c>
      <c r="D2988" s="3">
        <v>432</v>
      </c>
      <c r="E2988" s="3">
        <v>24.428085</v>
      </c>
      <c r="F2988" s="3">
        <v>333</v>
      </c>
      <c r="G2988" s="3">
        <v>20.418379</v>
      </c>
      <c r="H2988" s="3">
        <v>336</v>
      </c>
      <c r="I2988" s="3">
        <v>5.56043</v>
      </c>
      <c r="J2988" s="3">
        <v>93</v>
      </c>
      <c r="K2988" s="3">
        <v>1.272056</v>
      </c>
      <c r="L2988" s="3">
        <v>23</v>
      </c>
      <c r="M2988" s="3">
        <v>11.265074</v>
      </c>
      <c r="N2988">
        <v>181</v>
      </c>
      <c r="O2988">
        <v>0.00184505926735823</v>
      </c>
      <c r="P2988">
        <v>-2.51945429156489</v>
      </c>
      <c r="Q2988" t="s">
        <v>131</v>
      </c>
      <c r="R2988" t="s">
        <v>136</v>
      </c>
      <c r="S2988" t="s">
        <v>136</v>
      </c>
      <c r="T2988" t="s">
        <v>136</v>
      </c>
      <c r="U2988" t="s">
        <v>136</v>
      </c>
      <c r="V2988" t="s">
        <v>136</v>
      </c>
      <c r="W2988" t="s">
        <v>136</v>
      </c>
      <c r="X2988" t="s">
        <v>136</v>
      </c>
      <c r="Y2988" t="s">
        <v>136</v>
      </c>
      <c r="Z2988" t="s">
        <v>136</v>
      </c>
      <c r="AA2988" t="s">
        <v>136</v>
      </c>
      <c r="AB2988" t="s">
        <v>136</v>
      </c>
      <c r="AC2988" t="s">
        <v>136</v>
      </c>
      <c r="AD2988" t="s">
        <v>136</v>
      </c>
    </row>
    <row r="2989" spans="1:30">
      <c r="A2989" t="s">
        <v>12798</v>
      </c>
      <c r="B2989" t="s">
        <v>12798</v>
      </c>
      <c r="C2989" s="3">
        <v>0.99276</v>
      </c>
      <c r="D2989" s="3">
        <v>56</v>
      </c>
      <c r="E2989" s="3">
        <v>0.338059</v>
      </c>
      <c r="F2989" s="3">
        <v>17</v>
      </c>
      <c r="G2989" s="3">
        <v>0.580908</v>
      </c>
      <c r="H2989" s="3">
        <v>36</v>
      </c>
      <c r="I2989" s="3">
        <v>6.070911</v>
      </c>
      <c r="J2989" s="3">
        <v>371</v>
      </c>
      <c r="K2989" s="3">
        <v>14.213942</v>
      </c>
      <c r="L2989" s="3">
        <v>927</v>
      </c>
      <c r="M2989" s="3">
        <v>5.152789</v>
      </c>
      <c r="N2989">
        <v>303</v>
      </c>
      <c r="O2989" s="16">
        <v>8.64179661143874e-7</v>
      </c>
      <c r="P2989">
        <v>3.02605564487484</v>
      </c>
      <c r="Q2989" t="s">
        <v>157</v>
      </c>
      <c r="R2989" t="s">
        <v>186</v>
      </c>
      <c r="S2989" t="s">
        <v>187</v>
      </c>
      <c r="T2989" t="s">
        <v>815</v>
      </c>
      <c r="U2989" t="s">
        <v>12799</v>
      </c>
      <c r="V2989" t="s">
        <v>136</v>
      </c>
      <c r="W2989" t="s">
        <v>254</v>
      </c>
      <c r="X2989" t="s">
        <v>255</v>
      </c>
      <c r="Y2989" t="s">
        <v>407</v>
      </c>
      <c r="Z2989" t="s">
        <v>12800</v>
      </c>
      <c r="AA2989" t="s">
        <v>164</v>
      </c>
      <c r="AB2989" t="s">
        <v>165</v>
      </c>
      <c r="AC2989" t="s">
        <v>12801</v>
      </c>
      <c r="AD2989" t="s">
        <v>281</v>
      </c>
    </row>
    <row r="2990" spans="1:30">
      <c r="A2990" t="s">
        <v>12802</v>
      </c>
      <c r="B2990" t="s">
        <v>12802</v>
      </c>
      <c r="C2990" s="3">
        <v>23.491745</v>
      </c>
      <c r="D2990" s="3">
        <v>1249</v>
      </c>
      <c r="E2990" s="3">
        <v>49.904381</v>
      </c>
      <c r="F2990" s="3">
        <v>2350</v>
      </c>
      <c r="G2990" s="3">
        <v>13.713229</v>
      </c>
      <c r="H2990" s="3">
        <v>782</v>
      </c>
      <c r="I2990" s="3">
        <v>5.277496</v>
      </c>
      <c r="J2990" s="3">
        <v>305</v>
      </c>
      <c r="K2990" s="3">
        <v>3.311581</v>
      </c>
      <c r="L2990" s="3">
        <v>204</v>
      </c>
      <c r="M2990" s="3">
        <v>10.348118</v>
      </c>
      <c r="N2990">
        <v>575</v>
      </c>
      <c r="O2990">
        <v>0.000425251342263908</v>
      </c>
      <c r="P2990">
        <v>-2.87414106780989</v>
      </c>
      <c r="Q2990" t="s">
        <v>131</v>
      </c>
      <c r="R2990" t="s">
        <v>594</v>
      </c>
      <c r="S2990" t="s">
        <v>165</v>
      </c>
      <c r="T2990" t="s">
        <v>5795</v>
      </c>
      <c r="U2990" t="s">
        <v>12803</v>
      </c>
      <c r="V2990" t="s">
        <v>136</v>
      </c>
      <c r="W2990" t="s">
        <v>190</v>
      </c>
      <c r="X2990" t="s">
        <v>191</v>
      </c>
      <c r="Y2990" t="s">
        <v>181</v>
      </c>
      <c r="Z2990" t="s">
        <v>5797</v>
      </c>
      <c r="AA2990" t="s">
        <v>83</v>
      </c>
      <c r="AB2990" t="s">
        <v>191</v>
      </c>
      <c r="AC2990" t="s">
        <v>5798</v>
      </c>
      <c r="AD2990" t="s">
        <v>5799</v>
      </c>
    </row>
    <row r="2991" spans="1:30">
      <c r="A2991" t="s">
        <v>12804</v>
      </c>
      <c r="B2991" t="s">
        <v>12804</v>
      </c>
      <c r="C2991" s="3">
        <v>0.271099</v>
      </c>
      <c r="D2991" s="3">
        <v>13</v>
      </c>
      <c r="E2991" s="3">
        <v>0.137496</v>
      </c>
      <c r="F2991" s="3">
        <v>6</v>
      </c>
      <c r="G2991" s="3">
        <v>0.632998</v>
      </c>
      <c r="H2991" s="3">
        <v>32</v>
      </c>
      <c r="I2991" s="3">
        <v>4.578285</v>
      </c>
      <c r="J2991" s="3">
        <v>228</v>
      </c>
      <c r="K2991" s="3">
        <v>4.897894</v>
      </c>
      <c r="L2991" s="3">
        <v>260</v>
      </c>
      <c r="M2991" s="3">
        <v>1.717144</v>
      </c>
      <c r="N2991">
        <v>83</v>
      </c>
      <c r="O2991">
        <v>0.000359729706917381</v>
      </c>
      <c r="P2991">
        <v>2.61782989652938</v>
      </c>
      <c r="Q2991" t="s">
        <v>157</v>
      </c>
      <c r="R2991" t="s">
        <v>136</v>
      </c>
      <c r="S2991" t="s">
        <v>136</v>
      </c>
      <c r="T2991" t="s">
        <v>168</v>
      </c>
      <c r="U2991" t="s">
        <v>136</v>
      </c>
      <c r="V2991" t="s">
        <v>136</v>
      </c>
      <c r="W2991" t="s">
        <v>136</v>
      </c>
      <c r="X2991" t="s">
        <v>136</v>
      </c>
      <c r="Y2991" t="s">
        <v>136</v>
      </c>
      <c r="Z2991" t="s">
        <v>136</v>
      </c>
      <c r="AA2991" t="s">
        <v>164</v>
      </c>
      <c r="AB2991" t="s">
        <v>165</v>
      </c>
      <c r="AC2991" t="s">
        <v>12805</v>
      </c>
      <c r="AD2991" t="s">
        <v>176</v>
      </c>
    </row>
    <row r="2992" spans="1:30">
      <c r="A2992" t="s">
        <v>12806</v>
      </c>
      <c r="B2992" t="s">
        <v>136</v>
      </c>
      <c r="C2992" s="3">
        <v>0.063744</v>
      </c>
      <c r="D2992" s="3">
        <v>6</v>
      </c>
      <c r="E2992" s="3">
        <v>0</v>
      </c>
      <c r="F2992" s="3">
        <v>0</v>
      </c>
      <c r="G2992" s="3">
        <v>0.065301</v>
      </c>
      <c r="H2992" s="3">
        <v>6</v>
      </c>
      <c r="I2992" s="3">
        <v>0.91262</v>
      </c>
      <c r="J2992" s="3">
        <v>81</v>
      </c>
      <c r="K2992" s="3">
        <v>0.681535</v>
      </c>
      <c r="L2992" s="3">
        <v>65</v>
      </c>
      <c r="M2992" s="3">
        <v>0.878937</v>
      </c>
      <c r="N2992">
        <v>60</v>
      </c>
      <c r="O2992">
        <v>0.000192210396193151</v>
      </c>
      <c r="P2992">
        <v>3.19085700152692</v>
      </c>
      <c r="Q2992" t="s">
        <v>157</v>
      </c>
      <c r="R2992" t="s">
        <v>136</v>
      </c>
      <c r="S2992" t="s">
        <v>136</v>
      </c>
      <c r="T2992" t="s">
        <v>136</v>
      </c>
      <c r="U2992" t="s">
        <v>136</v>
      </c>
      <c r="V2992" t="s">
        <v>136</v>
      </c>
      <c r="W2992" t="s">
        <v>136</v>
      </c>
      <c r="X2992" t="s">
        <v>136</v>
      </c>
      <c r="Y2992" t="s">
        <v>136</v>
      </c>
      <c r="Z2992" t="s">
        <v>136</v>
      </c>
      <c r="AA2992" t="s">
        <v>136</v>
      </c>
      <c r="AB2992" t="s">
        <v>136</v>
      </c>
      <c r="AC2992" t="s">
        <v>136</v>
      </c>
      <c r="AD2992" t="s">
        <v>136</v>
      </c>
    </row>
    <row r="2993" spans="1:30">
      <c r="A2993" t="s">
        <v>12807</v>
      </c>
      <c r="B2993" t="s">
        <v>12807</v>
      </c>
      <c r="C2993" s="3">
        <v>0.515146</v>
      </c>
      <c r="D2993" s="3">
        <v>35</v>
      </c>
      <c r="E2993" s="3">
        <v>0.141809</v>
      </c>
      <c r="F2993" s="3">
        <v>9</v>
      </c>
      <c r="G2993" s="3">
        <v>0.410017</v>
      </c>
      <c r="H2993" s="3">
        <v>30</v>
      </c>
      <c r="I2993" s="3">
        <v>6.387059</v>
      </c>
      <c r="J2993" s="3">
        <v>463</v>
      </c>
      <c r="K2993" s="3">
        <v>10.815009</v>
      </c>
      <c r="L2993" s="3">
        <v>837</v>
      </c>
      <c r="M2993" s="3">
        <v>2.065059</v>
      </c>
      <c r="N2993">
        <v>145</v>
      </c>
      <c r="O2993" s="16">
        <v>2.59001215204205e-6</v>
      </c>
      <c r="P2993">
        <v>3.37630014488038</v>
      </c>
      <c r="Q2993" t="s">
        <v>157</v>
      </c>
      <c r="R2993" t="s">
        <v>136</v>
      </c>
      <c r="S2993" t="s">
        <v>136</v>
      </c>
      <c r="T2993" t="s">
        <v>136</v>
      </c>
      <c r="U2993" t="s">
        <v>136</v>
      </c>
      <c r="V2993" t="s">
        <v>136</v>
      </c>
      <c r="W2993" t="s">
        <v>136</v>
      </c>
      <c r="X2993" t="s">
        <v>136</v>
      </c>
      <c r="Y2993" t="s">
        <v>12808</v>
      </c>
      <c r="Z2993" t="s">
        <v>136</v>
      </c>
      <c r="AA2993" t="s">
        <v>164</v>
      </c>
      <c r="AB2993" t="s">
        <v>165</v>
      </c>
      <c r="AC2993" t="s">
        <v>12809</v>
      </c>
      <c r="AD2993" t="s">
        <v>136</v>
      </c>
    </row>
    <row r="2994" spans="1:30">
      <c r="A2994" t="s">
        <v>12810</v>
      </c>
      <c r="B2994" t="s">
        <v>12810</v>
      </c>
      <c r="C2994" s="3">
        <v>0.655105</v>
      </c>
      <c r="D2994" s="3">
        <v>33</v>
      </c>
      <c r="E2994" s="3">
        <v>0.443542</v>
      </c>
      <c r="F2994" s="3">
        <v>20</v>
      </c>
      <c r="G2994" s="3">
        <v>0.489285</v>
      </c>
      <c r="H2994" s="3">
        <v>27</v>
      </c>
      <c r="I2994" s="3">
        <v>2.269246</v>
      </c>
      <c r="J2994" s="3">
        <v>123</v>
      </c>
      <c r="K2994" s="3">
        <v>9.525446</v>
      </c>
      <c r="L2994" s="3">
        <v>549</v>
      </c>
      <c r="M2994" s="3">
        <v>1.597379</v>
      </c>
      <c r="N2994">
        <v>83</v>
      </c>
      <c r="O2994">
        <v>0.00882782439739573</v>
      </c>
      <c r="P2994">
        <v>2.21922552427598</v>
      </c>
      <c r="Q2994" t="s">
        <v>157</v>
      </c>
      <c r="R2994" t="s">
        <v>136</v>
      </c>
      <c r="S2994" t="s">
        <v>136</v>
      </c>
      <c r="T2994" t="s">
        <v>12811</v>
      </c>
      <c r="U2994" t="s">
        <v>12812</v>
      </c>
      <c r="V2994" t="s">
        <v>763</v>
      </c>
      <c r="W2994" t="s">
        <v>136</v>
      </c>
      <c r="X2994" t="s">
        <v>136</v>
      </c>
      <c r="Y2994" t="s">
        <v>4322</v>
      </c>
      <c r="Z2994" t="s">
        <v>12813</v>
      </c>
      <c r="AA2994" t="s">
        <v>141</v>
      </c>
      <c r="AB2994" t="s">
        <v>142</v>
      </c>
      <c r="AC2994" t="s">
        <v>4324</v>
      </c>
      <c r="AD2994" t="s">
        <v>12814</v>
      </c>
    </row>
    <row r="2995" spans="1:30">
      <c r="A2995" t="s">
        <v>12815</v>
      </c>
      <c r="B2995" t="s">
        <v>12815</v>
      </c>
      <c r="C2995" s="3">
        <v>2.98821</v>
      </c>
      <c r="D2995" s="3">
        <v>212</v>
      </c>
      <c r="E2995" s="3">
        <v>1.502363</v>
      </c>
      <c r="F2995" s="3">
        <v>95</v>
      </c>
      <c r="G2995" s="3">
        <v>4.517412</v>
      </c>
      <c r="H2995" s="3">
        <v>343</v>
      </c>
      <c r="I2995" s="3">
        <v>0.373074</v>
      </c>
      <c r="J2995" s="3">
        <v>29</v>
      </c>
      <c r="K2995" s="3">
        <v>0.115592</v>
      </c>
      <c r="L2995" s="3">
        <v>10</v>
      </c>
      <c r="M2995" s="3">
        <v>0.297581</v>
      </c>
      <c r="N2995">
        <v>22</v>
      </c>
      <c r="O2995" s="16">
        <v>2.59725042620826e-11</v>
      </c>
      <c r="P2995">
        <v>-3.93119757328634</v>
      </c>
      <c r="Q2995" t="s">
        <v>131</v>
      </c>
      <c r="R2995" t="s">
        <v>136</v>
      </c>
      <c r="S2995" t="s">
        <v>136</v>
      </c>
      <c r="T2995" t="s">
        <v>12816</v>
      </c>
      <c r="U2995" t="s">
        <v>12817</v>
      </c>
      <c r="V2995" t="s">
        <v>1260</v>
      </c>
      <c r="W2995" t="s">
        <v>366</v>
      </c>
      <c r="X2995" t="s">
        <v>367</v>
      </c>
      <c r="Y2995" t="s">
        <v>12818</v>
      </c>
      <c r="Z2995" t="s">
        <v>12819</v>
      </c>
      <c r="AA2995" t="s">
        <v>48</v>
      </c>
      <c r="AB2995" t="s">
        <v>326</v>
      </c>
      <c r="AC2995" t="s">
        <v>12820</v>
      </c>
      <c r="AD2995" t="s">
        <v>12821</v>
      </c>
    </row>
    <row r="2996" spans="1:30">
      <c r="A2996" t="s">
        <v>12822</v>
      </c>
      <c r="B2996" t="s">
        <v>12822</v>
      </c>
      <c r="C2996" s="3">
        <v>0</v>
      </c>
      <c r="D2996" s="3">
        <v>0</v>
      </c>
      <c r="E2996" s="3">
        <v>0</v>
      </c>
      <c r="F2996" s="3">
        <v>0</v>
      </c>
      <c r="G2996" s="3">
        <v>0.165523</v>
      </c>
      <c r="H2996" s="3">
        <v>14</v>
      </c>
      <c r="I2996" s="3">
        <v>2.139475</v>
      </c>
      <c r="J2996" s="3">
        <v>176</v>
      </c>
      <c r="K2996" s="3">
        <v>4.528204</v>
      </c>
      <c r="L2996" s="3">
        <v>398</v>
      </c>
      <c r="M2996" s="3">
        <v>1.622749</v>
      </c>
      <c r="N2996">
        <v>129</v>
      </c>
      <c r="O2996">
        <v>0.00020298414686314</v>
      </c>
      <c r="P2996">
        <v>4.2401565660894</v>
      </c>
      <c r="Q2996" t="s">
        <v>157</v>
      </c>
      <c r="R2996" t="s">
        <v>136</v>
      </c>
      <c r="S2996" t="s">
        <v>136</v>
      </c>
      <c r="T2996" t="s">
        <v>7392</v>
      </c>
      <c r="U2996" t="s">
        <v>7393</v>
      </c>
      <c r="V2996" t="s">
        <v>136</v>
      </c>
      <c r="W2996" t="s">
        <v>534</v>
      </c>
      <c r="X2996" t="s">
        <v>535</v>
      </c>
      <c r="Y2996" t="s">
        <v>1103</v>
      </c>
      <c r="Z2996" t="s">
        <v>7394</v>
      </c>
      <c r="AA2996" t="s">
        <v>1045</v>
      </c>
      <c r="AB2996" t="s">
        <v>535</v>
      </c>
      <c r="AC2996" t="s">
        <v>7395</v>
      </c>
      <c r="AD2996" t="s">
        <v>7396</v>
      </c>
    </row>
    <row r="2997" spans="1:30">
      <c r="A2997" t="s">
        <v>12823</v>
      </c>
      <c r="B2997" t="s">
        <v>12823</v>
      </c>
      <c r="C2997" s="3">
        <v>4.581149</v>
      </c>
      <c r="D2997" s="3">
        <v>228</v>
      </c>
      <c r="E2997" s="3">
        <v>2.091661</v>
      </c>
      <c r="F2997" s="3">
        <v>92</v>
      </c>
      <c r="G2997" s="3">
        <v>9.428021</v>
      </c>
      <c r="H2997" s="3">
        <v>502</v>
      </c>
      <c r="I2997" s="3">
        <v>1.274294</v>
      </c>
      <c r="J2997" s="3">
        <v>69</v>
      </c>
      <c r="K2997" s="3">
        <v>0.813149</v>
      </c>
      <c r="L2997" s="3">
        <v>47</v>
      </c>
      <c r="M2997" s="3">
        <v>0.729706</v>
      </c>
      <c r="N2997">
        <v>38</v>
      </c>
      <c r="O2997" s="16">
        <v>4.75114676389393e-7</v>
      </c>
      <c r="P2997">
        <v>-2.95584022920702</v>
      </c>
      <c r="Q2997" t="s">
        <v>131</v>
      </c>
      <c r="R2997" t="s">
        <v>136</v>
      </c>
      <c r="S2997" t="s">
        <v>136</v>
      </c>
      <c r="T2997" t="s">
        <v>12824</v>
      </c>
      <c r="U2997" t="s">
        <v>136</v>
      </c>
      <c r="V2997" t="s">
        <v>136</v>
      </c>
      <c r="W2997" t="s">
        <v>136</v>
      </c>
      <c r="X2997" t="s">
        <v>136</v>
      </c>
      <c r="Y2997" t="s">
        <v>1487</v>
      </c>
      <c r="Z2997" t="s">
        <v>136</v>
      </c>
      <c r="AA2997" t="s">
        <v>164</v>
      </c>
      <c r="AB2997" t="s">
        <v>165</v>
      </c>
      <c r="AC2997" t="s">
        <v>12825</v>
      </c>
      <c r="AD2997" t="s">
        <v>144</v>
      </c>
    </row>
    <row r="2998" spans="1:30">
      <c r="A2998" t="s">
        <v>12826</v>
      </c>
      <c r="B2998" t="s">
        <v>136</v>
      </c>
      <c r="C2998" s="3">
        <v>4.293776</v>
      </c>
      <c r="D2998" s="3">
        <v>202</v>
      </c>
      <c r="E2998" s="3">
        <v>2.248355</v>
      </c>
      <c r="F2998" s="3">
        <v>94</v>
      </c>
      <c r="G2998" s="3">
        <v>3.667399</v>
      </c>
      <c r="H2998" s="3">
        <v>185</v>
      </c>
      <c r="I2998" s="3">
        <v>0.039258</v>
      </c>
      <c r="J2998" s="3">
        <v>2</v>
      </c>
      <c r="K2998" s="3">
        <v>0.165843</v>
      </c>
      <c r="L2998" s="3">
        <v>10</v>
      </c>
      <c r="M2998" s="3">
        <v>0.470723</v>
      </c>
      <c r="N2998">
        <v>24</v>
      </c>
      <c r="O2998" s="16">
        <v>5.49233100386436e-7</v>
      </c>
      <c r="P2998">
        <v>-4.07286706406635</v>
      </c>
      <c r="Q2998" t="s">
        <v>131</v>
      </c>
      <c r="R2998" t="s">
        <v>136</v>
      </c>
      <c r="S2998" t="s">
        <v>136</v>
      </c>
      <c r="T2998" t="s">
        <v>6838</v>
      </c>
      <c r="U2998" t="s">
        <v>12827</v>
      </c>
      <c r="V2998" t="s">
        <v>136</v>
      </c>
      <c r="W2998" t="s">
        <v>136</v>
      </c>
      <c r="X2998" t="s">
        <v>136</v>
      </c>
      <c r="Y2998" t="s">
        <v>3063</v>
      </c>
      <c r="Z2998" t="s">
        <v>136</v>
      </c>
      <c r="AA2998" t="s">
        <v>136</v>
      </c>
      <c r="AB2998" t="s">
        <v>136</v>
      </c>
      <c r="AC2998" t="s">
        <v>6840</v>
      </c>
      <c r="AD2998" t="s">
        <v>6446</v>
      </c>
    </row>
    <row r="2999" spans="1:30">
      <c r="A2999" t="s">
        <v>12828</v>
      </c>
      <c r="B2999" t="s">
        <v>136</v>
      </c>
      <c r="C2999" s="3">
        <v>2.052482</v>
      </c>
      <c r="D2999" s="3">
        <v>68</v>
      </c>
      <c r="E2999" s="3">
        <v>0.947251</v>
      </c>
      <c r="F2999" s="3">
        <v>32</v>
      </c>
      <c r="G2999" s="3">
        <v>1.354773</v>
      </c>
      <c r="H2999" s="3">
        <v>58</v>
      </c>
      <c r="I2999" s="3">
        <v>0.612826</v>
      </c>
      <c r="J2999" s="3">
        <v>24</v>
      </c>
      <c r="K2999" s="3">
        <v>0.33567</v>
      </c>
      <c r="L2999" s="3">
        <v>15</v>
      </c>
      <c r="M2999" s="3">
        <v>0.030356</v>
      </c>
      <c r="N2999">
        <v>2</v>
      </c>
      <c r="O2999">
        <v>0.0039351052349108</v>
      </c>
      <c r="P2999">
        <v>-2.52568243566833</v>
      </c>
      <c r="Q2999" t="s">
        <v>131</v>
      </c>
      <c r="R2999" t="s">
        <v>136</v>
      </c>
      <c r="S2999" t="s">
        <v>136</v>
      </c>
      <c r="T2999" t="s">
        <v>12829</v>
      </c>
      <c r="U2999" t="s">
        <v>136</v>
      </c>
      <c r="V2999" t="s">
        <v>136</v>
      </c>
      <c r="W2999" t="s">
        <v>136</v>
      </c>
      <c r="X2999" t="s">
        <v>136</v>
      </c>
      <c r="Y2999" t="s">
        <v>12830</v>
      </c>
      <c r="Z2999" t="s">
        <v>136</v>
      </c>
      <c r="AA2999" t="s">
        <v>136</v>
      </c>
      <c r="AB2999" t="s">
        <v>136</v>
      </c>
      <c r="AC2999" t="s">
        <v>12831</v>
      </c>
      <c r="AD2999" t="s">
        <v>1633</v>
      </c>
    </row>
    <row r="3000" spans="1:30">
      <c r="A3000" t="s">
        <v>12832</v>
      </c>
      <c r="B3000" t="s">
        <v>12832</v>
      </c>
      <c r="C3000" s="3">
        <v>5.33692</v>
      </c>
      <c r="D3000" s="3">
        <v>304</v>
      </c>
      <c r="E3000" s="3">
        <v>13.114465</v>
      </c>
      <c r="F3000" s="3">
        <v>661</v>
      </c>
      <c r="G3000" s="3">
        <v>5.870693</v>
      </c>
      <c r="H3000" s="3">
        <v>359</v>
      </c>
      <c r="I3000" s="3">
        <v>0.861709</v>
      </c>
      <c r="J3000" s="3">
        <v>54</v>
      </c>
      <c r="K3000" s="3">
        <v>0.342254</v>
      </c>
      <c r="L3000" s="3">
        <v>23</v>
      </c>
      <c r="M3000" s="3">
        <v>0.578547</v>
      </c>
      <c r="N3000">
        <v>35</v>
      </c>
      <c r="O3000" s="16">
        <v>1.96763544462459e-9</v>
      </c>
      <c r="P3000">
        <v>-4.37112356726377</v>
      </c>
      <c r="Q3000" t="s">
        <v>131</v>
      </c>
      <c r="R3000" t="s">
        <v>136</v>
      </c>
      <c r="S3000" t="s">
        <v>136</v>
      </c>
      <c r="T3000" t="s">
        <v>7294</v>
      </c>
      <c r="U3000" t="s">
        <v>12833</v>
      </c>
      <c r="V3000" t="s">
        <v>1010</v>
      </c>
      <c r="W3000" t="s">
        <v>2054</v>
      </c>
      <c r="X3000" t="s">
        <v>2055</v>
      </c>
      <c r="Y3000" t="s">
        <v>2056</v>
      </c>
      <c r="Z3000" t="s">
        <v>7296</v>
      </c>
      <c r="AA3000" t="s">
        <v>164</v>
      </c>
      <c r="AB3000" t="s">
        <v>165</v>
      </c>
      <c r="AC3000" t="s">
        <v>12834</v>
      </c>
      <c r="AD3000" t="s">
        <v>144</v>
      </c>
    </row>
    <row r="3001" spans="1:30">
      <c r="A3001" t="s">
        <v>12835</v>
      </c>
      <c r="B3001" t="s">
        <v>12835</v>
      </c>
      <c r="C3001" s="3">
        <v>0</v>
      </c>
      <c r="D3001" s="3">
        <v>0</v>
      </c>
      <c r="E3001" s="3">
        <v>0</v>
      </c>
      <c r="F3001" s="3">
        <v>0</v>
      </c>
      <c r="G3001" s="3">
        <v>0</v>
      </c>
      <c r="H3001" s="3">
        <v>0</v>
      </c>
      <c r="I3001" s="3">
        <v>2.613638</v>
      </c>
      <c r="J3001" s="3">
        <v>44</v>
      </c>
      <c r="K3001" s="3">
        <v>5.803024</v>
      </c>
      <c r="L3001" s="3">
        <v>103</v>
      </c>
      <c r="M3001" s="3">
        <v>2.960237</v>
      </c>
      <c r="N3001">
        <v>48</v>
      </c>
      <c r="O3001" s="16">
        <v>2.27052500516361e-6</v>
      </c>
      <c r="P3001">
        <v>6.03088277793857</v>
      </c>
      <c r="Q3001" t="s">
        <v>157</v>
      </c>
      <c r="R3001" t="s">
        <v>186</v>
      </c>
      <c r="S3001" t="s">
        <v>187</v>
      </c>
      <c r="T3001" t="s">
        <v>437</v>
      </c>
      <c r="U3001" t="s">
        <v>12836</v>
      </c>
      <c r="V3001" t="s">
        <v>439</v>
      </c>
      <c r="W3001" t="s">
        <v>186</v>
      </c>
      <c r="X3001" t="s">
        <v>187</v>
      </c>
      <c r="Y3001" t="s">
        <v>12837</v>
      </c>
      <c r="Z3001" t="s">
        <v>12838</v>
      </c>
      <c r="AA3001" t="s">
        <v>209</v>
      </c>
      <c r="AB3001" t="s">
        <v>187</v>
      </c>
      <c r="AC3001" t="s">
        <v>12839</v>
      </c>
      <c r="AD3001" t="s">
        <v>443</v>
      </c>
    </row>
    <row r="3002" spans="1:30">
      <c r="A3002" t="s">
        <v>12840</v>
      </c>
      <c r="B3002" t="s">
        <v>12840</v>
      </c>
      <c r="C3002" s="3">
        <v>0.181098</v>
      </c>
      <c r="D3002" s="3">
        <v>17</v>
      </c>
      <c r="E3002" s="3">
        <v>0.036391</v>
      </c>
      <c r="F3002" s="3">
        <v>4</v>
      </c>
      <c r="G3002" s="3">
        <v>0.237856</v>
      </c>
      <c r="H3002" s="3">
        <v>24</v>
      </c>
      <c r="I3002" s="3">
        <v>1.652116</v>
      </c>
      <c r="J3002" s="3">
        <v>167</v>
      </c>
      <c r="K3002" s="3">
        <v>2.30535</v>
      </c>
      <c r="L3002" s="3">
        <v>249</v>
      </c>
      <c r="M3002" s="3">
        <v>1.512979</v>
      </c>
      <c r="N3002">
        <v>148</v>
      </c>
      <c r="O3002" s="16">
        <v>2.95843215170622e-6</v>
      </c>
      <c r="P3002">
        <v>2.86421218051089</v>
      </c>
      <c r="Q3002" t="s">
        <v>157</v>
      </c>
      <c r="R3002" t="s">
        <v>136</v>
      </c>
      <c r="S3002" t="s">
        <v>136</v>
      </c>
      <c r="T3002" t="s">
        <v>12841</v>
      </c>
      <c r="U3002" t="s">
        <v>136</v>
      </c>
      <c r="V3002" t="s">
        <v>136</v>
      </c>
      <c r="W3002" t="s">
        <v>136</v>
      </c>
      <c r="X3002" t="s">
        <v>136</v>
      </c>
      <c r="Y3002" t="s">
        <v>136</v>
      </c>
      <c r="Z3002" t="s">
        <v>12842</v>
      </c>
      <c r="AA3002" t="s">
        <v>164</v>
      </c>
      <c r="AB3002" t="s">
        <v>165</v>
      </c>
      <c r="AC3002" t="s">
        <v>12843</v>
      </c>
      <c r="AD3002" t="s">
        <v>7505</v>
      </c>
    </row>
    <row r="3003" spans="1:30">
      <c r="A3003" t="s">
        <v>12844</v>
      </c>
      <c r="B3003" t="s">
        <v>12844</v>
      </c>
      <c r="C3003" s="3">
        <v>48.29213</v>
      </c>
      <c r="D3003" s="3">
        <v>1940</v>
      </c>
      <c r="E3003" s="3">
        <v>50.291107</v>
      </c>
      <c r="F3003" s="3">
        <v>1789</v>
      </c>
      <c r="G3003" s="3">
        <v>48.830269</v>
      </c>
      <c r="H3003" s="3">
        <v>2103</v>
      </c>
      <c r="I3003" s="3">
        <v>2.259805</v>
      </c>
      <c r="J3003" s="3">
        <v>99</v>
      </c>
      <c r="K3003" s="3">
        <v>1.481591</v>
      </c>
      <c r="L3003" s="3">
        <v>69</v>
      </c>
      <c r="M3003" s="3">
        <v>5.894536</v>
      </c>
      <c r="N3003">
        <v>248</v>
      </c>
      <c r="O3003" s="16">
        <v>9.80786848081244e-12</v>
      </c>
      <c r="P3003">
        <v>-4.40642752946302</v>
      </c>
      <c r="Q3003" t="s">
        <v>131</v>
      </c>
      <c r="R3003" t="s">
        <v>136</v>
      </c>
      <c r="S3003" t="s">
        <v>136</v>
      </c>
      <c r="T3003" t="s">
        <v>12845</v>
      </c>
      <c r="U3003" t="s">
        <v>12846</v>
      </c>
      <c r="V3003" t="s">
        <v>136</v>
      </c>
      <c r="W3003" t="s">
        <v>241</v>
      </c>
      <c r="X3003" t="s">
        <v>242</v>
      </c>
      <c r="Y3003" t="s">
        <v>8011</v>
      </c>
      <c r="Z3003" t="s">
        <v>5466</v>
      </c>
      <c r="AA3003" t="s">
        <v>164</v>
      </c>
      <c r="AB3003" t="s">
        <v>165</v>
      </c>
      <c r="AC3003" t="s">
        <v>12847</v>
      </c>
      <c r="AD3003" t="s">
        <v>12848</v>
      </c>
    </row>
    <row r="3004" spans="1:30">
      <c r="A3004" t="s">
        <v>12849</v>
      </c>
      <c r="B3004" t="s">
        <v>12849</v>
      </c>
      <c r="C3004" s="3">
        <v>3.363756</v>
      </c>
      <c r="D3004" s="3">
        <v>99</v>
      </c>
      <c r="E3004" s="3">
        <v>13.242649</v>
      </c>
      <c r="F3004" s="3">
        <v>342</v>
      </c>
      <c r="G3004" s="3">
        <v>8.706716</v>
      </c>
      <c r="H3004" s="3">
        <v>273</v>
      </c>
      <c r="I3004" s="3">
        <v>0.112204</v>
      </c>
      <c r="J3004" s="3">
        <v>4</v>
      </c>
      <c r="K3004" s="3">
        <v>0.13806</v>
      </c>
      <c r="L3004" s="3">
        <v>5</v>
      </c>
      <c r="M3004" s="3">
        <v>0.825285</v>
      </c>
      <c r="N3004">
        <v>26</v>
      </c>
      <c r="O3004" s="16">
        <v>5.0013117189781e-7</v>
      </c>
      <c r="P3004">
        <v>-4.75445619327583</v>
      </c>
      <c r="Q3004" t="s">
        <v>131</v>
      </c>
      <c r="R3004" t="s">
        <v>371</v>
      </c>
      <c r="S3004" t="s">
        <v>293</v>
      </c>
      <c r="T3004" t="s">
        <v>1149</v>
      </c>
      <c r="U3004" t="s">
        <v>12850</v>
      </c>
      <c r="V3004" t="s">
        <v>1578</v>
      </c>
      <c r="W3004" t="s">
        <v>1151</v>
      </c>
      <c r="X3004" t="s">
        <v>1152</v>
      </c>
      <c r="Y3004" t="s">
        <v>806</v>
      </c>
      <c r="Z3004" t="s">
        <v>12851</v>
      </c>
      <c r="AA3004" t="s">
        <v>164</v>
      </c>
      <c r="AB3004" t="s">
        <v>165</v>
      </c>
      <c r="AC3004" t="s">
        <v>12852</v>
      </c>
      <c r="AD3004" t="s">
        <v>1155</v>
      </c>
    </row>
    <row r="3005" spans="1:30">
      <c r="A3005" t="s">
        <v>12853</v>
      </c>
      <c r="B3005" t="s">
        <v>12853</v>
      </c>
      <c r="C3005" s="3">
        <v>0.155273</v>
      </c>
      <c r="D3005" s="3">
        <v>15</v>
      </c>
      <c r="E3005" s="3">
        <v>0</v>
      </c>
      <c r="F3005" s="3">
        <v>0</v>
      </c>
      <c r="G3005" s="3">
        <v>0.164517</v>
      </c>
      <c r="H3005" s="3">
        <v>17</v>
      </c>
      <c r="I3005" s="3">
        <v>1.40467</v>
      </c>
      <c r="J3005" s="3">
        <v>147</v>
      </c>
      <c r="K3005" s="3">
        <v>0.948531</v>
      </c>
      <c r="L3005" s="3">
        <v>106</v>
      </c>
      <c r="M3005" s="3">
        <v>1.211294</v>
      </c>
      <c r="N3005">
        <v>122</v>
      </c>
      <c r="O3005">
        <v>0.00155099074931857</v>
      </c>
      <c r="P3005">
        <v>2.75727529099723</v>
      </c>
      <c r="Q3005" t="s">
        <v>157</v>
      </c>
      <c r="R3005" t="s">
        <v>325</v>
      </c>
      <c r="S3005" t="s">
        <v>326</v>
      </c>
      <c r="T3005" t="s">
        <v>349</v>
      </c>
      <c r="U3005" t="s">
        <v>12854</v>
      </c>
      <c r="V3005" t="s">
        <v>136</v>
      </c>
      <c r="W3005" t="s">
        <v>136</v>
      </c>
      <c r="X3005" t="s">
        <v>136</v>
      </c>
      <c r="Y3005" t="s">
        <v>181</v>
      </c>
      <c r="Z3005" t="s">
        <v>9640</v>
      </c>
      <c r="AA3005" t="s">
        <v>164</v>
      </c>
      <c r="AB3005" t="s">
        <v>165</v>
      </c>
      <c r="AC3005" t="s">
        <v>12855</v>
      </c>
      <c r="AD3005" t="s">
        <v>184</v>
      </c>
    </row>
    <row r="3006" spans="1:30">
      <c r="A3006" t="s">
        <v>12856</v>
      </c>
      <c r="B3006" t="s">
        <v>12856</v>
      </c>
      <c r="C3006" s="3">
        <v>3.081768</v>
      </c>
      <c r="D3006" s="3">
        <v>126</v>
      </c>
      <c r="E3006" s="3">
        <v>2.127196</v>
      </c>
      <c r="F3006" s="3">
        <v>77</v>
      </c>
      <c r="G3006" s="3">
        <v>4.581919</v>
      </c>
      <c r="H3006" s="3">
        <v>200</v>
      </c>
      <c r="I3006" s="3">
        <v>1.352238</v>
      </c>
      <c r="J3006" s="3">
        <v>60</v>
      </c>
      <c r="K3006" s="3">
        <v>0.363042</v>
      </c>
      <c r="L3006" s="3">
        <v>18</v>
      </c>
      <c r="M3006" s="3">
        <v>1.379622</v>
      </c>
      <c r="N3006">
        <v>59</v>
      </c>
      <c r="O3006">
        <v>0.00124498220150686</v>
      </c>
      <c r="P3006">
        <v>-2.17425367230349</v>
      </c>
      <c r="Q3006" t="s">
        <v>131</v>
      </c>
      <c r="R3006" t="s">
        <v>136</v>
      </c>
      <c r="S3006" t="s">
        <v>136</v>
      </c>
      <c r="T3006" t="s">
        <v>136</v>
      </c>
      <c r="U3006" t="s">
        <v>12857</v>
      </c>
      <c r="V3006" t="s">
        <v>136</v>
      </c>
      <c r="W3006" t="s">
        <v>136</v>
      </c>
      <c r="X3006" t="s">
        <v>136</v>
      </c>
      <c r="Y3006" t="s">
        <v>4456</v>
      </c>
      <c r="Z3006" t="s">
        <v>12858</v>
      </c>
      <c r="AA3006" t="s">
        <v>164</v>
      </c>
      <c r="AB3006" t="s">
        <v>165</v>
      </c>
      <c r="AC3006" t="s">
        <v>12859</v>
      </c>
      <c r="AD3006" t="s">
        <v>136</v>
      </c>
    </row>
    <row r="3007" spans="1:30">
      <c r="A3007" t="s">
        <v>12860</v>
      </c>
      <c r="B3007" t="s">
        <v>12860</v>
      </c>
      <c r="C3007" s="3">
        <v>3.331579</v>
      </c>
      <c r="D3007" s="3">
        <v>290</v>
      </c>
      <c r="E3007" s="3">
        <v>0.783645</v>
      </c>
      <c r="F3007" s="3">
        <v>61</v>
      </c>
      <c r="G3007" s="3">
        <v>4.114179</v>
      </c>
      <c r="H3007" s="3">
        <v>383</v>
      </c>
      <c r="I3007" s="3">
        <v>0.59357</v>
      </c>
      <c r="J3007" s="3">
        <v>56</v>
      </c>
      <c r="K3007" s="3">
        <v>0.861416</v>
      </c>
      <c r="L3007" s="3">
        <v>87</v>
      </c>
      <c r="M3007" s="3">
        <v>0.756528</v>
      </c>
      <c r="N3007">
        <v>69</v>
      </c>
      <c r="O3007">
        <v>0.000138004652738727</v>
      </c>
      <c r="P3007">
        <v>-2.29203340679359</v>
      </c>
      <c r="Q3007" t="s">
        <v>131</v>
      </c>
      <c r="R3007" t="s">
        <v>136</v>
      </c>
      <c r="S3007" t="s">
        <v>136</v>
      </c>
      <c r="T3007" t="s">
        <v>12861</v>
      </c>
      <c r="U3007" t="s">
        <v>12862</v>
      </c>
      <c r="V3007" t="s">
        <v>5693</v>
      </c>
      <c r="W3007" t="s">
        <v>399</v>
      </c>
      <c r="X3007" t="s">
        <v>342</v>
      </c>
      <c r="Y3007" t="s">
        <v>8117</v>
      </c>
      <c r="Z3007" t="s">
        <v>12863</v>
      </c>
      <c r="AA3007" t="s">
        <v>83</v>
      </c>
      <c r="AB3007" t="s">
        <v>191</v>
      </c>
      <c r="AC3007" t="s">
        <v>12864</v>
      </c>
      <c r="AD3007" t="s">
        <v>12865</v>
      </c>
    </row>
    <row r="3008" spans="1:30">
      <c r="A3008" t="s">
        <v>12866</v>
      </c>
      <c r="B3008" t="s">
        <v>136</v>
      </c>
      <c r="C3008" s="3">
        <v>2.661294</v>
      </c>
      <c r="D3008" s="3">
        <v>60</v>
      </c>
      <c r="E3008" s="3">
        <v>0.632614</v>
      </c>
      <c r="F3008" s="3">
        <v>13</v>
      </c>
      <c r="G3008" s="3">
        <v>2.686423</v>
      </c>
      <c r="H3008" s="3">
        <v>65</v>
      </c>
      <c r="I3008" s="3">
        <v>20.435665</v>
      </c>
      <c r="J3008" s="3">
        <v>500</v>
      </c>
      <c r="K3008" s="3">
        <v>15.73303</v>
      </c>
      <c r="L3008" s="3">
        <v>411</v>
      </c>
      <c r="M3008" s="3">
        <v>6.729183</v>
      </c>
      <c r="N3008">
        <v>159</v>
      </c>
      <c r="O3008">
        <v>0.000662775403625193</v>
      </c>
      <c r="P3008">
        <v>2.1901925409336</v>
      </c>
      <c r="Q3008" t="s">
        <v>157</v>
      </c>
      <c r="R3008" t="s">
        <v>136</v>
      </c>
      <c r="S3008" t="s">
        <v>136</v>
      </c>
      <c r="T3008" t="s">
        <v>12867</v>
      </c>
      <c r="U3008" t="s">
        <v>12868</v>
      </c>
      <c r="V3008" t="s">
        <v>1938</v>
      </c>
      <c r="W3008" t="s">
        <v>254</v>
      </c>
      <c r="X3008" t="s">
        <v>255</v>
      </c>
      <c r="Y3008" t="s">
        <v>136</v>
      </c>
      <c r="Z3008" t="s">
        <v>12869</v>
      </c>
      <c r="AA3008" t="s">
        <v>164</v>
      </c>
      <c r="AB3008" t="s">
        <v>165</v>
      </c>
      <c r="AC3008" t="s">
        <v>12870</v>
      </c>
      <c r="AD3008" t="s">
        <v>12871</v>
      </c>
    </row>
    <row r="3009" spans="1:30">
      <c r="A3009" t="s">
        <v>12872</v>
      </c>
      <c r="B3009" t="s">
        <v>12872</v>
      </c>
      <c r="C3009" s="3">
        <v>11.327756</v>
      </c>
      <c r="D3009" s="3">
        <v>598</v>
      </c>
      <c r="E3009" s="3">
        <v>16.798212</v>
      </c>
      <c r="F3009" s="3">
        <v>786</v>
      </c>
      <c r="G3009" s="3">
        <v>3.188538</v>
      </c>
      <c r="H3009" s="3">
        <v>181</v>
      </c>
      <c r="I3009" s="3">
        <v>1.015177</v>
      </c>
      <c r="J3009" s="3">
        <v>59</v>
      </c>
      <c r="K3009" s="3">
        <v>0.708617</v>
      </c>
      <c r="L3009" s="3">
        <v>44</v>
      </c>
      <c r="M3009" s="3">
        <v>1.435662</v>
      </c>
      <c r="N3009">
        <v>80</v>
      </c>
      <c r="O3009" s="16">
        <v>1.21367009724645e-6</v>
      </c>
      <c r="P3009">
        <v>-3.8604887113157</v>
      </c>
      <c r="Q3009" t="s">
        <v>131</v>
      </c>
      <c r="R3009" t="s">
        <v>136</v>
      </c>
      <c r="S3009" t="s">
        <v>136</v>
      </c>
      <c r="T3009" t="s">
        <v>12873</v>
      </c>
      <c r="U3009" t="s">
        <v>136</v>
      </c>
      <c r="V3009" t="s">
        <v>136</v>
      </c>
      <c r="W3009" t="s">
        <v>136</v>
      </c>
      <c r="X3009" t="s">
        <v>136</v>
      </c>
      <c r="Y3009" t="s">
        <v>12874</v>
      </c>
      <c r="Z3009" t="s">
        <v>12875</v>
      </c>
      <c r="AA3009" t="s">
        <v>164</v>
      </c>
      <c r="AB3009" t="s">
        <v>165</v>
      </c>
      <c r="AC3009" t="s">
        <v>313</v>
      </c>
      <c r="AD3009" t="s">
        <v>144</v>
      </c>
    </row>
    <row r="3010" spans="1:30">
      <c r="A3010" t="s">
        <v>12876</v>
      </c>
      <c r="B3010" t="s">
        <v>12876</v>
      </c>
      <c r="C3010" s="3">
        <v>22.128429</v>
      </c>
      <c r="D3010" s="3">
        <v>567</v>
      </c>
      <c r="E3010" s="3">
        <v>28.931013</v>
      </c>
      <c r="F3010" s="3">
        <v>657</v>
      </c>
      <c r="G3010" s="3">
        <v>9.598366</v>
      </c>
      <c r="H3010" s="3">
        <v>264</v>
      </c>
      <c r="I3010" s="3">
        <v>6.085004</v>
      </c>
      <c r="J3010" s="3">
        <v>170</v>
      </c>
      <c r="K3010" s="3">
        <v>3.864627</v>
      </c>
      <c r="L3010" s="3">
        <v>115</v>
      </c>
      <c r="M3010" s="3">
        <v>3.666972</v>
      </c>
      <c r="N3010">
        <v>99</v>
      </c>
      <c r="O3010" s="16">
        <v>3.37461721419181e-5</v>
      </c>
      <c r="P3010">
        <v>-2.8446479103472</v>
      </c>
      <c r="Q3010" t="s">
        <v>131</v>
      </c>
      <c r="R3010" t="s">
        <v>136</v>
      </c>
      <c r="S3010" t="s">
        <v>136</v>
      </c>
      <c r="T3010" t="s">
        <v>136</v>
      </c>
      <c r="U3010" t="s">
        <v>136</v>
      </c>
      <c r="V3010" t="s">
        <v>136</v>
      </c>
      <c r="W3010" t="s">
        <v>136</v>
      </c>
      <c r="X3010" t="s">
        <v>136</v>
      </c>
      <c r="Y3010" t="s">
        <v>136</v>
      </c>
      <c r="Z3010" t="s">
        <v>136</v>
      </c>
      <c r="AA3010" t="s">
        <v>164</v>
      </c>
      <c r="AB3010" t="s">
        <v>165</v>
      </c>
      <c r="AC3010" t="s">
        <v>12877</v>
      </c>
      <c r="AD3010" t="s">
        <v>136</v>
      </c>
    </row>
    <row r="3011" spans="1:30">
      <c r="A3011" t="s">
        <v>12878</v>
      </c>
      <c r="B3011" t="s">
        <v>12878</v>
      </c>
      <c r="C3011" s="3">
        <v>12.573536</v>
      </c>
      <c r="D3011" s="3">
        <v>892</v>
      </c>
      <c r="E3011" s="3">
        <v>19.765032</v>
      </c>
      <c r="F3011" s="3">
        <v>1241</v>
      </c>
      <c r="G3011" s="3">
        <v>13.227312</v>
      </c>
      <c r="H3011" s="3">
        <v>1006</v>
      </c>
      <c r="I3011" s="3">
        <v>6.647738</v>
      </c>
      <c r="J3011" s="3">
        <v>511</v>
      </c>
      <c r="K3011" s="3">
        <v>3.874071</v>
      </c>
      <c r="L3011" s="3">
        <v>318</v>
      </c>
      <c r="M3011" s="3">
        <v>6.83388</v>
      </c>
      <c r="N3011">
        <v>506</v>
      </c>
      <c r="O3011">
        <v>0.000437168714647053</v>
      </c>
      <c r="P3011">
        <v>-2.12212512144828</v>
      </c>
      <c r="Q3011" t="s">
        <v>131</v>
      </c>
      <c r="R3011" t="s">
        <v>136</v>
      </c>
      <c r="S3011" t="s">
        <v>136</v>
      </c>
      <c r="T3011" t="s">
        <v>4468</v>
      </c>
      <c r="U3011" t="s">
        <v>136</v>
      </c>
      <c r="V3011" t="s">
        <v>136</v>
      </c>
      <c r="W3011" t="s">
        <v>136</v>
      </c>
      <c r="X3011" t="s">
        <v>136</v>
      </c>
      <c r="Y3011" t="s">
        <v>1406</v>
      </c>
      <c r="Z3011" t="s">
        <v>6259</v>
      </c>
      <c r="AA3011" t="s">
        <v>83</v>
      </c>
      <c r="AB3011" t="s">
        <v>191</v>
      </c>
      <c r="AC3011" t="s">
        <v>12879</v>
      </c>
      <c r="AD3011" t="s">
        <v>184</v>
      </c>
    </row>
    <row r="3012" spans="1:30">
      <c r="A3012" t="s">
        <v>12880</v>
      </c>
      <c r="B3012" t="s">
        <v>12880</v>
      </c>
      <c r="C3012" s="3">
        <v>0.266074</v>
      </c>
      <c r="D3012" s="3">
        <v>12</v>
      </c>
      <c r="E3012" s="3">
        <v>0</v>
      </c>
      <c r="F3012" s="3">
        <v>0</v>
      </c>
      <c r="G3012" s="3">
        <v>0</v>
      </c>
      <c r="H3012" s="3">
        <v>0</v>
      </c>
      <c r="I3012" s="3">
        <v>4.989497</v>
      </c>
      <c r="J3012" s="3">
        <v>232</v>
      </c>
      <c r="K3012" s="3">
        <v>3.50634</v>
      </c>
      <c r="L3012" s="3">
        <v>174</v>
      </c>
      <c r="M3012" s="3">
        <v>2.068408</v>
      </c>
      <c r="N3012">
        <v>93</v>
      </c>
      <c r="O3012">
        <v>0.000261537272505679</v>
      </c>
      <c r="P3012">
        <v>4.06404434991557</v>
      </c>
      <c r="Q3012" t="s">
        <v>157</v>
      </c>
      <c r="R3012" t="s">
        <v>241</v>
      </c>
      <c r="S3012" t="s">
        <v>242</v>
      </c>
      <c r="T3012" t="s">
        <v>243</v>
      </c>
      <c r="U3012" t="s">
        <v>12881</v>
      </c>
      <c r="V3012" t="s">
        <v>735</v>
      </c>
      <c r="W3012" t="s">
        <v>241</v>
      </c>
      <c r="X3012" t="s">
        <v>242</v>
      </c>
      <c r="Y3012" t="s">
        <v>1867</v>
      </c>
      <c r="Z3012" t="s">
        <v>7738</v>
      </c>
      <c r="AA3012" t="s">
        <v>248</v>
      </c>
      <c r="AB3012" t="s">
        <v>242</v>
      </c>
      <c r="AC3012" t="s">
        <v>313</v>
      </c>
      <c r="AD3012" t="s">
        <v>250</v>
      </c>
    </row>
    <row r="3013" spans="1:30">
      <c r="A3013" t="s">
        <v>12882</v>
      </c>
      <c r="B3013" t="s">
        <v>12882</v>
      </c>
      <c r="C3013" s="3">
        <v>0.679211</v>
      </c>
      <c r="D3013" s="3">
        <v>126</v>
      </c>
      <c r="E3013" s="3">
        <v>0.081812</v>
      </c>
      <c r="F3013" s="3">
        <v>14</v>
      </c>
      <c r="G3013" s="3">
        <v>0.853443</v>
      </c>
      <c r="H3013" s="3">
        <v>169</v>
      </c>
      <c r="I3013" s="3">
        <v>3.178115</v>
      </c>
      <c r="J3013" s="3">
        <v>636</v>
      </c>
      <c r="K3013" s="3">
        <v>10.010637</v>
      </c>
      <c r="L3013" s="3">
        <v>2139</v>
      </c>
      <c r="M3013" s="3">
        <v>1.033017</v>
      </c>
      <c r="N3013">
        <v>199</v>
      </c>
      <c r="O3013">
        <v>0.0096965665447506</v>
      </c>
      <c r="P3013">
        <v>2.42687034826658</v>
      </c>
      <c r="Q3013" t="s">
        <v>157</v>
      </c>
      <c r="R3013" t="s">
        <v>136</v>
      </c>
      <c r="S3013" t="s">
        <v>136</v>
      </c>
      <c r="T3013" t="s">
        <v>12883</v>
      </c>
      <c r="U3013" t="s">
        <v>12884</v>
      </c>
      <c r="V3013" t="s">
        <v>1179</v>
      </c>
      <c r="W3013" t="s">
        <v>136</v>
      </c>
      <c r="X3013" t="s">
        <v>136</v>
      </c>
      <c r="Y3013" t="s">
        <v>136</v>
      </c>
      <c r="Z3013" t="s">
        <v>12885</v>
      </c>
      <c r="AA3013" t="s">
        <v>164</v>
      </c>
      <c r="AB3013" t="s">
        <v>165</v>
      </c>
      <c r="AC3013" t="s">
        <v>12886</v>
      </c>
      <c r="AD3013" t="s">
        <v>12887</v>
      </c>
    </row>
    <row r="3014" spans="1:30">
      <c r="A3014" t="s">
        <v>12888</v>
      </c>
      <c r="B3014" t="s">
        <v>12888</v>
      </c>
      <c r="C3014" s="3">
        <v>0.598455</v>
      </c>
      <c r="D3014" s="3">
        <v>16</v>
      </c>
      <c r="E3014" s="3">
        <v>0</v>
      </c>
      <c r="F3014" s="3">
        <v>0</v>
      </c>
      <c r="G3014" s="3">
        <v>0.597806</v>
      </c>
      <c r="H3014" s="3">
        <v>17</v>
      </c>
      <c r="I3014" s="3">
        <v>14.951225</v>
      </c>
      <c r="J3014" s="3">
        <v>418</v>
      </c>
      <c r="K3014" s="3">
        <v>86.021172</v>
      </c>
      <c r="L3014" s="3">
        <v>2563</v>
      </c>
      <c r="M3014" s="3">
        <v>6.468784</v>
      </c>
      <c r="N3014">
        <v>174</v>
      </c>
      <c r="O3014" s="16">
        <v>9.44598652142795e-7</v>
      </c>
      <c r="P3014">
        <v>5.17159115747677</v>
      </c>
      <c r="Q3014" t="s">
        <v>157</v>
      </c>
      <c r="R3014" t="s">
        <v>136</v>
      </c>
      <c r="S3014" t="s">
        <v>136</v>
      </c>
      <c r="T3014" t="s">
        <v>9052</v>
      </c>
      <c r="U3014" t="s">
        <v>12889</v>
      </c>
      <c r="V3014" t="s">
        <v>755</v>
      </c>
      <c r="W3014" t="s">
        <v>136</v>
      </c>
      <c r="X3014" t="s">
        <v>136</v>
      </c>
      <c r="Y3014" t="s">
        <v>770</v>
      </c>
      <c r="Z3014" t="s">
        <v>771</v>
      </c>
      <c r="AA3014" t="s">
        <v>141</v>
      </c>
      <c r="AB3014" t="s">
        <v>142</v>
      </c>
      <c r="AC3014" t="s">
        <v>9054</v>
      </c>
      <c r="AD3014" t="s">
        <v>7173</v>
      </c>
    </row>
    <row r="3015" spans="1:30">
      <c r="A3015" t="s">
        <v>12890</v>
      </c>
      <c r="B3015" t="s">
        <v>136</v>
      </c>
      <c r="C3015" s="3">
        <v>0</v>
      </c>
      <c r="D3015" s="3">
        <v>0</v>
      </c>
      <c r="E3015" s="3">
        <v>0</v>
      </c>
      <c r="F3015" s="3">
        <v>0</v>
      </c>
      <c r="G3015" s="3">
        <v>0</v>
      </c>
      <c r="H3015" s="3">
        <v>0</v>
      </c>
      <c r="I3015" s="3">
        <v>4.390744</v>
      </c>
      <c r="J3015" s="3">
        <v>82</v>
      </c>
      <c r="K3015" s="3">
        <v>2.012527</v>
      </c>
      <c r="L3015" s="3">
        <v>45</v>
      </c>
      <c r="M3015" s="3">
        <v>3.71744499999999</v>
      </c>
      <c r="N3015">
        <v>71</v>
      </c>
      <c r="O3015" s="16">
        <v>1.16736235184752e-6</v>
      </c>
      <c r="P3015">
        <v>6.12366333744922</v>
      </c>
      <c r="Q3015" t="s">
        <v>157</v>
      </c>
      <c r="R3015" t="s">
        <v>136</v>
      </c>
      <c r="S3015" t="s">
        <v>136</v>
      </c>
      <c r="T3015" t="s">
        <v>753</v>
      </c>
      <c r="U3015" t="s">
        <v>12891</v>
      </c>
      <c r="V3015" t="s">
        <v>136</v>
      </c>
      <c r="W3015" t="s">
        <v>136</v>
      </c>
      <c r="X3015" t="s">
        <v>136</v>
      </c>
      <c r="Y3015" t="s">
        <v>12892</v>
      </c>
      <c r="Z3015" t="s">
        <v>136</v>
      </c>
      <c r="AA3015" t="s">
        <v>83</v>
      </c>
      <c r="AB3015" t="s">
        <v>191</v>
      </c>
      <c r="AC3015" t="s">
        <v>313</v>
      </c>
      <c r="AD3015" t="s">
        <v>195</v>
      </c>
    </row>
    <row r="3016" spans="1:30">
      <c r="A3016" t="s">
        <v>12893</v>
      </c>
      <c r="B3016" t="s">
        <v>12893</v>
      </c>
      <c r="C3016" s="3">
        <v>6.949315</v>
      </c>
      <c r="D3016" s="3">
        <v>405</v>
      </c>
      <c r="E3016" s="3">
        <v>14.423262</v>
      </c>
      <c r="F3016" s="3">
        <v>745</v>
      </c>
      <c r="G3016" s="3">
        <v>7.892481</v>
      </c>
      <c r="H3016" s="3">
        <v>493</v>
      </c>
      <c r="I3016" s="3">
        <v>1.834287</v>
      </c>
      <c r="J3016" s="3">
        <v>116</v>
      </c>
      <c r="K3016" s="3">
        <v>3.402174</v>
      </c>
      <c r="L3016" s="3">
        <v>230</v>
      </c>
      <c r="M3016" s="3">
        <v>2.140499</v>
      </c>
      <c r="N3016">
        <v>131</v>
      </c>
      <c r="O3016" s="16">
        <v>9.22400730826061e-5</v>
      </c>
      <c r="P3016">
        <v>-2.68641918843164</v>
      </c>
      <c r="Q3016" t="s">
        <v>131</v>
      </c>
      <c r="R3016" t="s">
        <v>136</v>
      </c>
      <c r="S3016" t="s">
        <v>136</v>
      </c>
      <c r="T3016" t="s">
        <v>563</v>
      </c>
      <c r="U3016" t="s">
        <v>12894</v>
      </c>
      <c r="V3016" t="s">
        <v>3749</v>
      </c>
      <c r="W3016" t="s">
        <v>136</v>
      </c>
      <c r="X3016" t="s">
        <v>136</v>
      </c>
      <c r="Y3016" t="s">
        <v>565</v>
      </c>
      <c r="Z3016" t="s">
        <v>6940</v>
      </c>
      <c r="AA3016" t="s">
        <v>164</v>
      </c>
      <c r="AB3016" t="s">
        <v>165</v>
      </c>
      <c r="AC3016" t="s">
        <v>12895</v>
      </c>
      <c r="AD3016" t="s">
        <v>144</v>
      </c>
    </row>
    <row r="3017" spans="1:30">
      <c r="A3017" t="s">
        <v>12896</v>
      </c>
      <c r="B3017" t="s">
        <v>12896</v>
      </c>
      <c r="C3017" s="3">
        <v>14.681281</v>
      </c>
      <c r="D3017" s="3">
        <v>1032</v>
      </c>
      <c r="E3017" s="3">
        <v>2.31259</v>
      </c>
      <c r="F3017" s="3">
        <v>144</v>
      </c>
      <c r="G3017" s="3">
        <v>26.77717</v>
      </c>
      <c r="H3017" s="3">
        <v>2019</v>
      </c>
      <c r="I3017" s="3">
        <v>70.755966</v>
      </c>
      <c r="J3017" s="3">
        <v>5395</v>
      </c>
      <c r="K3017" s="3">
        <v>413.877289</v>
      </c>
      <c r="L3017" s="3">
        <v>33695</v>
      </c>
      <c r="M3017" s="3">
        <v>71.120033</v>
      </c>
      <c r="N3017">
        <v>5220</v>
      </c>
      <c r="O3017">
        <v>0.00147451533524733</v>
      </c>
      <c r="P3017">
        <v>2.92313282743125</v>
      </c>
      <c r="Q3017" t="s">
        <v>157</v>
      </c>
      <c r="R3017" t="s">
        <v>136</v>
      </c>
      <c r="S3017" t="s">
        <v>136</v>
      </c>
      <c r="T3017" t="s">
        <v>12897</v>
      </c>
      <c r="U3017" t="s">
        <v>12898</v>
      </c>
      <c r="V3017" t="s">
        <v>136</v>
      </c>
      <c r="W3017" t="s">
        <v>136</v>
      </c>
      <c r="X3017" t="s">
        <v>136</v>
      </c>
      <c r="Y3017" t="s">
        <v>2043</v>
      </c>
      <c r="Z3017" t="s">
        <v>12899</v>
      </c>
      <c r="AA3017" t="s">
        <v>164</v>
      </c>
      <c r="AB3017" t="s">
        <v>165</v>
      </c>
      <c r="AC3017" t="s">
        <v>12900</v>
      </c>
      <c r="AD3017" t="s">
        <v>12901</v>
      </c>
    </row>
    <row r="3018" spans="1:30">
      <c r="A3018" t="s">
        <v>12902</v>
      </c>
      <c r="B3018" t="s">
        <v>12902</v>
      </c>
      <c r="C3018" s="3">
        <v>0.810794</v>
      </c>
      <c r="D3018" s="3">
        <v>68</v>
      </c>
      <c r="E3018" s="3">
        <v>0.262808</v>
      </c>
      <c r="F3018" s="3">
        <v>20</v>
      </c>
      <c r="G3018" s="3">
        <v>0.628496</v>
      </c>
      <c r="H3018" s="3">
        <v>56</v>
      </c>
      <c r="I3018" s="3">
        <v>7.051895</v>
      </c>
      <c r="J3018" s="3">
        <v>635</v>
      </c>
      <c r="K3018" s="3">
        <v>11.018701</v>
      </c>
      <c r="L3018" s="3">
        <v>1060</v>
      </c>
      <c r="M3018" s="3">
        <v>3.104589</v>
      </c>
      <c r="N3018">
        <v>270</v>
      </c>
      <c r="O3018" s="16">
        <v>1.63063437093365e-6</v>
      </c>
      <c r="P3018">
        <v>2.93180682958963</v>
      </c>
      <c r="Q3018" t="s">
        <v>157</v>
      </c>
      <c r="R3018" t="s">
        <v>254</v>
      </c>
      <c r="S3018" t="s">
        <v>255</v>
      </c>
      <c r="T3018" t="s">
        <v>1483</v>
      </c>
      <c r="U3018" t="s">
        <v>12903</v>
      </c>
      <c r="V3018" t="s">
        <v>136</v>
      </c>
      <c r="W3018" t="s">
        <v>1485</v>
      </c>
      <c r="X3018" t="s">
        <v>1486</v>
      </c>
      <c r="Y3018" t="s">
        <v>11308</v>
      </c>
      <c r="Z3018" t="s">
        <v>11309</v>
      </c>
      <c r="AA3018" t="s">
        <v>164</v>
      </c>
      <c r="AB3018" t="s">
        <v>165</v>
      </c>
      <c r="AC3018" t="s">
        <v>175</v>
      </c>
      <c r="AD3018" t="s">
        <v>1490</v>
      </c>
    </row>
    <row r="3019" spans="1:30">
      <c r="A3019" t="s">
        <v>12904</v>
      </c>
      <c r="B3019" t="s">
        <v>136</v>
      </c>
      <c r="C3019" s="3">
        <v>0.49721</v>
      </c>
      <c r="D3019" s="3">
        <v>38</v>
      </c>
      <c r="E3019" s="3">
        <v>0.519301999999999</v>
      </c>
      <c r="F3019" s="3">
        <v>35</v>
      </c>
      <c r="G3019" s="3">
        <v>1.820484</v>
      </c>
      <c r="H3019" s="3">
        <v>147</v>
      </c>
      <c r="I3019" s="3">
        <v>23.847547</v>
      </c>
      <c r="J3019" s="3">
        <v>1931</v>
      </c>
      <c r="K3019" s="3">
        <v>26.25744</v>
      </c>
      <c r="L3019" s="3">
        <v>2270</v>
      </c>
      <c r="M3019" s="3">
        <v>6.09010499999999</v>
      </c>
      <c r="N3019">
        <v>476</v>
      </c>
      <c r="O3019" s="16">
        <v>3.43584854211215e-6</v>
      </c>
      <c r="P3019">
        <v>3.4311767904966</v>
      </c>
      <c r="Q3019" t="s">
        <v>157</v>
      </c>
      <c r="R3019" t="s">
        <v>136</v>
      </c>
      <c r="S3019" t="s">
        <v>136</v>
      </c>
      <c r="T3019" t="s">
        <v>12905</v>
      </c>
      <c r="U3019" t="s">
        <v>12906</v>
      </c>
      <c r="V3019" t="s">
        <v>136</v>
      </c>
      <c r="W3019" t="s">
        <v>594</v>
      </c>
      <c r="X3019" t="s">
        <v>165</v>
      </c>
      <c r="Y3019" t="s">
        <v>1664</v>
      </c>
      <c r="Z3019" t="s">
        <v>12907</v>
      </c>
      <c r="AA3019" t="s">
        <v>686</v>
      </c>
      <c r="AB3019" t="s">
        <v>219</v>
      </c>
      <c r="AC3019" t="s">
        <v>12908</v>
      </c>
      <c r="AD3019" t="s">
        <v>12909</v>
      </c>
    </row>
    <row r="3020" spans="1:30">
      <c r="A3020" t="s">
        <v>12910</v>
      </c>
      <c r="B3020" t="s">
        <v>12910</v>
      </c>
      <c r="C3020" s="3">
        <v>2.752196</v>
      </c>
      <c r="D3020" s="3">
        <v>77</v>
      </c>
      <c r="E3020" s="3">
        <v>4.950633</v>
      </c>
      <c r="F3020" s="3">
        <v>123</v>
      </c>
      <c r="G3020" s="3">
        <v>3.40466</v>
      </c>
      <c r="H3020" s="3">
        <v>102</v>
      </c>
      <c r="I3020" s="3">
        <v>0.43066</v>
      </c>
      <c r="J3020" s="3">
        <v>14</v>
      </c>
      <c r="K3020" s="3">
        <v>0.788393</v>
      </c>
      <c r="L3020" s="3">
        <v>26</v>
      </c>
      <c r="M3020" s="3">
        <v>1.312679</v>
      </c>
      <c r="N3020">
        <v>39</v>
      </c>
      <c r="O3020">
        <v>0.00045382947397534</v>
      </c>
      <c r="P3020">
        <v>-2.69965696518166</v>
      </c>
      <c r="Q3020" t="s">
        <v>131</v>
      </c>
      <c r="R3020" t="s">
        <v>136</v>
      </c>
      <c r="S3020" t="s">
        <v>136</v>
      </c>
      <c r="T3020" t="s">
        <v>136</v>
      </c>
      <c r="U3020" t="s">
        <v>136</v>
      </c>
      <c r="V3020" t="s">
        <v>136</v>
      </c>
      <c r="W3020" t="s">
        <v>136</v>
      </c>
      <c r="X3020" t="s">
        <v>136</v>
      </c>
      <c r="Y3020" t="s">
        <v>136</v>
      </c>
      <c r="Z3020" t="s">
        <v>136</v>
      </c>
      <c r="AA3020" t="s">
        <v>164</v>
      </c>
      <c r="AB3020" t="s">
        <v>165</v>
      </c>
      <c r="AC3020" t="s">
        <v>12911</v>
      </c>
      <c r="AD3020" t="s">
        <v>136</v>
      </c>
    </row>
    <row r="3021" spans="1:30">
      <c r="A3021" t="s">
        <v>12912</v>
      </c>
      <c r="B3021" t="s">
        <v>12912</v>
      </c>
      <c r="C3021" s="3">
        <v>13.563526</v>
      </c>
      <c r="D3021" s="3">
        <v>460</v>
      </c>
      <c r="E3021" s="3">
        <v>15.107365</v>
      </c>
      <c r="F3021" s="3">
        <v>454</v>
      </c>
      <c r="G3021" s="3">
        <v>23.643145</v>
      </c>
      <c r="H3021" s="3">
        <v>860</v>
      </c>
      <c r="I3021" s="3">
        <v>2.462272</v>
      </c>
      <c r="J3021" s="3">
        <v>91</v>
      </c>
      <c r="K3021" s="3">
        <v>2.467704</v>
      </c>
      <c r="L3021" s="3">
        <v>97</v>
      </c>
      <c r="M3021" s="3">
        <v>5.429677</v>
      </c>
      <c r="N3021">
        <v>193</v>
      </c>
      <c r="O3021" s="16">
        <v>7.13529516851624e-7</v>
      </c>
      <c r="P3021">
        <v>-2.88965140078675</v>
      </c>
      <c r="Q3021" t="s">
        <v>131</v>
      </c>
      <c r="R3021" t="s">
        <v>136</v>
      </c>
      <c r="S3021" t="s">
        <v>136</v>
      </c>
      <c r="T3021" t="s">
        <v>460</v>
      </c>
      <c r="U3021" t="s">
        <v>136</v>
      </c>
      <c r="V3021" t="s">
        <v>136</v>
      </c>
      <c r="W3021" t="s">
        <v>254</v>
      </c>
      <c r="X3021" t="s">
        <v>255</v>
      </c>
      <c r="Y3021" t="s">
        <v>352</v>
      </c>
      <c r="Z3021" t="s">
        <v>12913</v>
      </c>
      <c r="AA3021" t="s">
        <v>164</v>
      </c>
      <c r="AB3021" t="s">
        <v>165</v>
      </c>
      <c r="AC3021" t="s">
        <v>12914</v>
      </c>
      <c r="AD3021" t="s">
        <v>281</v>
      </c>
    </row>
    <row r="3022" spans="1:30">
      <c r="A3022" t="s">
        <v>12915</v>
      </c>
      <c r="B3022" t="s">
        <v>12915</v>
      </c>
      <c r="C3022" s="3">
        <v>1.70939</v>
      </c>
      <c r="D3022" s="3">
        <v>59</v>
      </c>
      <c r="E3022" s="3">
        <v>0.579418</v>
      </c>
      <c r="F3022" s="3">
        <v>18</v>
      </c>
      <c r="G3022" s="3">
        <v>1.259258</v>
      </c>
      <c r="H3022" s="3">
        <v>47</v>
      </c>
      <c r="I3022" s="3">
        <v>6.803949</v>
      </c>
      <c r="J3022" s="3">
        <v>253</v>
      </c>
      <c r="K3022" s="3">
        <v>32.778183</v>
      </c>
      <c r="L3022" s="3">
        <v>1302</v>
      </c>
      <c r="M3022" s="3">
        <v>2.408329</v>
      </c>
      <c r="N3022">
        <v>87</v>
      </c>
      <c r="O3022">
        <v>0.00329051763125525</v>
      </c>
      <c r="P3022">
        <v>2.72144251822797</v>
      </c>
      <c r="Q3022" t="s">
        <v>157</v>
      </c>
      <c r="R3022" t="s">
        <v>186</v>
      </c>
      <c r="S3022" t="s">
        <v>187</v>
      </c>
      <c r="T3022" t="s">
        <v>12916</v>
      </c>
      <c r="U3022" t="s">
        <v>12917</v>
      </c>
      <c r="V3022" t="s">
        <v>206</v>
      </c>
      <c r="W3022" t="s">
        <v>186</v>
      </c>
      <c r="X3022" t="s">
        <v>187</v>
      </c>
      <c r="Y3022" t="s">
        <v>12918</v>
      </c>
      <c r="Z3022" t="s">
        <v>12919</v>
      </c>
      <c r="AA3022" t="s">
        <v>209</v>
      </c>
      <c r="AB3022" t="s">
        <v>187</v>
      </c>
      <c r="AC3022" t="s">
        <v>12920</v>
      </c>
      <c r="AD3022" t="s">
        <v>12921</v>
      </c>
    </row>
    <row r="3023" spans="1:30">
      <c r="A3023" t="s">
        <v>12922</v>
      </c>
      <c r="B3023" t="s">
        <v>12922</v>
      </c>
      <c r="C3023" s="3">
        <v>0.387754</v>
      </c>
      <c r="D3023" s="3">
        <v>30</v>
      </c>
      <c r="E3023" s="3">
        <v>0</v>
      </c>
      <c r="F3023" s="3">
        <v>0</v>
      </c>
      <c r="G3023" s="3">
        <v>0.371868</v>
      </c>
      <c r="H3023" s="3">
        <v>31</v>
      </c>
      <c r="I3023" s="3">
        <v>4.424355</v>
      </c>
      <c r="J3023" s="3">
        <v>371</v>
      </c>
      <c r="K3023" s="3">
        <v>6.783378</v>
      </c>
      <c r="L3023" s="3">
        <v>607</v>
      </c>
      <c r="M3023" s="3">
        <v>1.225609</v>
      </c>
      <c r="N3023">
        <v>99</v>
      </c>
      <c r="O3023">
        <v>0.00211506745390241</v>
      </c>
      <c r="P3023">
        <v>3.16530444896066</v>
      </c>
      <c r="Q3023" t="s">
        <v>157</v>
      </c>
      <c r="R3023" t="s">
        <v>254</v>
      </c>
      <c r="S3023" t="s">
        <v>255</v>
      </c>
      <c r="T3023" t="s">
        <v>6745</v>
      </c>
      <c r="U3023" t="s">
        <v>12923</v>
      </c>
      <c r="V3023" t="s">
        <v>6709</v>
      </c>
      <c r="W3023" t="s">
        <v>6747</v>
      </c>
      <c r="X3023" t="s">
        <v>1586</v>
      </c>
      <c r="Y3023" t="s">
        <v>6748</v>
      </c>
      <c r="Z3023" t="s">
        <v>6749</v>
      </c>
      <c r="AA3023" t="s">
        <v>164</v>
      </c>
      <c r="AB3023" t="s">
        <v>165</v>
      </c>
      <c r="AC3023" t="s">
        <v>6750</v>
      </c>
      <c r="AD3023" t="s">
        <v>6751</v>
      </c>
    </row>
    <row r="3024" spans="1:30">
      <c r="A3024" t="s">
        <v>12924</v>
      </c>
      <c r="B3024" t="s">
        <v>12924</v>
      </c>
      <c r="C3024" s="3">
        <v>0.009651</v>
      </c>
      <c r="D3024" s="3">
        <v>2</v>
      </c>
      <c r="E3024" s="3">
        <v>0.010134</v>
      </c>
      <c r="F3024" s="3">
        <v>2</v>
      </c>
      <c r="G3024" s="3">
        <v>0.025018</v>
      </c>
      <c r="H3024" s="3">
        <v>6</v>
      </c>
      <c r="I3024" s="3">
        <v>0.59665</v>
      </c>
      <c r="J3024" s="3">
        <v>122</v>
      </c>
      <c r="K3024" s="3">
        <v>0.925027</v>
      </c>
      <c r="L3024" s="3">
        <v>202</v>
      </c>
      <c r="M3024" s="3">
        <v>0.167941</v>
      </c>
      <c r="N3024">
        <v>33</v>
      </c>
      <c r="O3024" s="16">
        <v>2.75684891802711e-5</v>
      </c>
      <c r="P3024">
        <v>3.90670922062261</v>
      </c>
      <c r="Q3024" t="s">
        <v>157</v>
      </c>
      <c r="R3024" t="s">
        <v>254</v>
      </c>
      <c r="S3024" t="s">
        <v>255</v>
      </c>
      <c r="T3024" t="s">
        <v>1316</v>
      </c>
      <c r="U3024" t="s">
        <v>12925</v>
      </c>
      <c r="V3024" t="s">
        <v>136</v>
      </c>
      <c r="W3024" t="s">
        <v>190</v>
      </c>
      <c r="X3024" t="s">
        <v>191</v>
      </c>
      <c r="Y3024" t="s">
        <v>1318</v>
      </c>
      <c r="Z3024" t="s">
        <v>9379</v>
      </c>
      <c r="AA3024" t="s">
        <v>164</v>
      </c>
      <c r="AB3024" t="s">
        <v>165</v>
      </c>
      <c r="AC3024" t="s">
        <v>313</v>
      </c>
      <c r="AD3024" t="s">
        <v>281</v>
      </c>
    </row>
    <row r="3025" spans="1:30">
      <c r="A3025" t="s">
        <v>12926</v>
      </c>
      <c r="B3025" t="s">
        <v>12926</v>
      </c>
      <c r="C3025" s="3">
        <v>0.193517</v>
      </c>
      <c r="D3025" s="3">
        <v>12</v>
      </c>
      <c r="E3025" s="3">
        <v>0.066906</v>
      </c>
      <c r="F3025" s="3">
        <v>4</v>
      </c>
      <c r="G3025" s="3">
        <v>0.249688</v>
      </c>
      <c r="H3025" s="3">
        <v>16</v>
      </c>
      <c r="I3025" s="3">
        <v>4.099444</v>
      </c>
      <c r="J3025" s="3">
        <v>265</v>
      </c>
      <c r="K3025" s="3">
        <v>3.286831</v>
      </c>
      <c r="L3025" s="3">
        <v>227</v>
      </c>
      <c r="M3025" s="3">
        <v>1.919508</v>
      </c>
      <c r="N3025">
        <v>120</v>
      </c>
      <c r="O3025" s="16">
        <v>2.25135355197388e-8</v>
      </c>
      <c r="P3025">
        <v>3.38945719950015</v>
      </c>
      <c r="Q3025" t="s">
        <v>157</v>
      </c>
      <c r="R3025" t="s">
        <v>136</v>
      </c>
      <c r="S3025" t="s">
        <v>136</v>
      </c>
      <c r="T3025" t="s">
        <v>3805</v>
      </c>
      <c r="U3025" t="s">
        <v>12927</v>
      </c>
      <c r="V3025" t="s">
        <v>136</v>
      </c>
      <c r="W3025" t="s">
        <v>254</v>
      </c>
      <c r="X3025" t="s">
        <v>255</v>
      </c>
      <c r="Y3025" t="s">
        <v>1815</v>
      </c>
      <c r="Z3025" t="s">
        <v>12928</v>
      </c>
      <c r="AA3025" t="s">
        <v>164</v>
      </c>
      <c r="AB3025" t="s">
        <v>165</v>
      </c>
      <c r="AC3025" t="s">
        <v>12929</v>
      </c>
      <c r="AD3025" t="s">
        <v>3288</v>
      </c>
    </row>
    <row r="3026" spans="1:30">
      <c r="A3026" t="s">
        <v>12930</v>
      </c>
      <c r="B3026" t="s">
        <v>12930</v>
      </c>
      <c r="C3026" s="3">
        <v>0.606888</v>
      </c>
      <c r="D3026" s="3">
        <v>46</v>
      </c>
      <c r="E3026" s="3">
        <v>0.882082</v>
      </c>
      <c r="F3026" s="3">
        <v>59</v>
      </c>
      <c r="G3026" s="3">
        <v>0.783259</v>
      </c>
      <c r="H3026" s="3">
        <v>63</v>
      </c>
      <c r="I3026" s="3">
        <v>0.096711</v>
      </c>
      <c r="J3026" s="3">
        <v>8</v>
      </c>
      <c r="K3026" s="3">
        <v>0.278177</v>
      </c>
      <c r="L3026" s="3">
        <v>25</v>
      </c>
      <c r="M3026" s="3">
        <v>0.083267</v>
      </c>
      <c r="N3026">
        <v>7</v>
      </c>
      <c r="O3026">
        <v>0.000709679279227529</v>
      </c>
      <c r="P3026">
        <v>-2.78733397543874</v>
      </c>
      <c r="Q3026" t="s">
        <v>131</v>
      </c>
      <c r="R3026" t="s">
        <v>136</v>
      </c>
      <c r="S3026" t="s">
        <v>136</v>
      </c>
      <c r="T3026" t="s">
        <v>2185</v>
      </c>
      <c r="U3026" t="s">
        <v>7052</v>
      </c>
      <c r="V3026" t="s">
        <v>264</v>
      </c>
      <c r="W3026" t="s">
        <v>190</v>
      </c>
      <c r="X3026" t="s">
        <v>191</v>
      </c>
      <c r="Y3026" t="s">
        <v>1318</v>
      </c>
      <c r="Z3026" t="s">
        <v>2516</v>
      </c>
      <c r="AA3026" t="s">
        <v>164</v>
      </c>
      <c r="AB3026" t="s">
        <v>165</v>
      </c>
      <c r="AC3026" t="s">
        <v>7053</v>
      </c>
      <c r="AD3026" t="s">
        <v>2189</v>
      </c>
    </row>
    <row r="3027" spans="1:30">
      <c r="A3027" t="s">
        <v>12931</v>
      </c>
      <c r="B3027" t="s">
        <v>136</v>
      </c>
      <c r="C3027" s="3">
        <v>2.195588</v>
      </c>
      <c r="D3027" s="3">
        <v>185</v>
      </c>
      <c r="E3027" s="3">
        <v>2.508289</v>
      </c>
      <c r="F3027" s="3">
        <v>178</v>
      </c>
      <c r="G3027" s="3">
        <v>1.292175</v>
      </c>
      <c r="H3027" s="3">
        <v>117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>
        <v>0</v>
      </c>
      <c r="O3027" s="16">
        <v>4.82439894507062e-15</v>
      </c>
      <c r="P3027">
        <v>-8.5981185667677</v>
      </c>
      <c r="Q3027" t="s">
        <v>131</v>
      </c>
      <c r="R3027" t="s">
        <v>136</v>
      </c>
      <c r="S3027" t="s">
        <v>136</v>
      </c>
      <c r="T3027" t="s">
        <v>136</v>
      </c>
      <c r="U3027" t="s">
        <v>136</v>
      </c>
      <c r="V3027" t="s">
        <v>136</v>
      </c>
      <c r="W3027" t="s">
        <v>136</v>
      </c>
      <c r="X3027" t="s">
        <v>136</v>
      </c>
      <c r="Y3027" t="s">
        <v>136</v>
      </c>
      <c r="Z3027" t="s">
        <v>136</v>
      </c>
      <c r="AA3027" t="s">
        <v>136</v>
      </c>
      <c r="AB3027" t="s">
        <v>136</v>
      </c>
      <c r="AC3027" t="s">
        <v>136</v>
      </c>
      <c r="AD3027" t="s">
        <v>136</v>
      </c>
    </row>
    <row r="3028" spans="1:30">
      <c r="A3028" t="s">
        <v>12932</v>
      </c>
      <c r="B3028" t="s">
        <v>12932</v>
      </c>
      <c r="C3028" s="3">
        <v>0.710965</v>
      </c>
      <c r="D3028" s="3">
        <v>55</v>
      </c>
      <c r="E3028" s="3">
        <v>0.199698</v>
      </c>
      <c r="F3028" s="3">
        <v>14</v>
      </c>
      <c r="G3028" s="3">
        <v>0.59809</v>
      </c>
      <c r="H3028" s="3">
        <v>49</v>
      </c>
      <c r="I3028" s="3">
        <v>3.714168</v>
      </c>
      <c r="J3028" s="3">
        <v>307</v>
      </c>
      <c r="K3028" s="3">
        <v>10.835843</v>
      </c>
      <c r="L3028" s="3">
        <v>955</v>
      </c>
      <c r="M3028" s="3">
        <v>1.682984</v>
      </c>
      <c r="N3028">
        <v>134</v>
      </c>
      <c r="O3028">
        <v>0.000710699541398164</v>
      </c>
      <c r="P3028">
        <v>2.6812763760418</v>
      </c>
      <c r="Q3028" t="s">
        <v>157</v>
      </c>
      <c r="R3028" t="s">
        <v>190</v>
      </c>
      <c r="S3028" t="s">
        <v>191</v>
      </c>
      <c r="T3028" t="s">
        <v>2834</v>
      </c>
      <c r="U3028" t="s">
        <v>12933</v>
      </c>
      <c r="V3028" t="s">
        <v>264</v>
      </c>
      <c r="W3028" t="s">
        <v>136</v>
      </c>
      <c r="X3028" t="s">
        <v>136</v>
      </c>
      <c r="Y3028" t="s">
        <v>181</v>
      </c>
      <c r="Z3028" t="s">
        <v>7896</v>
      </c>
      <c r="AA3028" t="s">
        <v>164</v>
      </c>
      <c r="AB3028" t="s">
        <v>165</v>
      </c>
      <c r="AC3028" t="s">
        <v>12934</v>
      </c>
      <c r="AD3028" t="s">
        <v>195</v>
      </c>
    </row>
    <row r="3029" spans="1:30">
      <c r="A3029" t="s">
        <v>12935</v>
      </c>
      <c r="B3029" t="s">
        <v>12935</v>
      </c>
      <c r="C3029" s="3">
        <v>2.225608</v>
      </c>
      <c r="D3029" s="3">
        <v>131</v>
      </c>
      <c r="E3029" s="3">
        <v>0.144216</v>
      </c>
      <c r="F3029" s="3">
        <v>8</v>
      </c>
      <c r="G3029" s="3">
        <v>2.386637</v>
      </c>
      <c r="H3029" s="3">
        <v>151</v>
      </c>
      <c r="I3029" s="3">
        <v>20.42141</v>
      </c>
      <c r="J3029" s="3">
        <v>1303</v>
      </c>
      <c r="K3029" s="3">
        <v>13.70492</v>
      </c>
      <c r="L3029" s="3">
        <v>934</v>
      </c>
      <c r="M3029" s="3">
        <v>8.979833</v>
      </c>
      <c r="N3029">
        <v>552</v>
      </c>
      <c r="O3029">
        <v>0.00136940926105134</v>
      </c>
      <c r="P3029">
        <v>2.53213083784843</v>
      </c>
      <c r="Q3029" t="s">
        <v>157</v>
      </c>
      <c r="R3029" t="s">
        <v>2039</v>
      </c>
      <c r="S3029" t="s">
        <v>2040</v>
      </c>
      <c r="T3029" t="s">
        <v>168</v>
      </c>
      <c r="U3029" t="s">
        <v>12936</v>
      </c>
      <c r="V3029" t="s">
        <v>136</v>
      </c>
      <c r="W3029" t="s">
        <v>136</v>
      </c>
      <c r="X3029" t="s">
        <v>136</v>
      </c>
      <c r="Y3029" t="s">
        <v>8049</v>
      </c>
      <c r="Z3029" t="s">
        <v>12937</v>
      </c>
      <c r="AA3029" t="s">
        <v>48</v>
      </c>
      <c r="AB3029" t="s">
        <v>326</v>
      </c>
      <c r="AC3029" t="s">
        <v>12938</v>
      </c>
      <c r="AD3029" t="s">
        <v>176</v>
      </c>
    </row>
    <row r="3030" spans="1:30">
      <c r="A3030" t="s">
        <v>12939</v>
      </c>
      <c r="B3030" t="s">
        <v>12939</v>
      </c>
      <c r="C3030" s="3">
        <v>0.659313</v>
      </c>
      <c r="D3030" s="3">
        <v>38</v>
      </c>
      <c r="E3030" s="3">
        <v>1.902584</v>
      </c>
      <c r="F3030" s="3">
        <v>98</v>
      </c>
      <c r="G3030" s="3">
        <v>0.54824</v>
      </c>
      <c r="H3030" s="3">
        <v>34</v>
      </c>
      <c r="I3030" s="3">
        <v>0.310324</v>
      </c>
      <c r="J3030" s="3">
        <v>20</v>
      </c>
      <c r="K3030" s="3">
        <v>0.107373</v>
      </c>
      <c r="L3030" s="3">
        <v>8</v>
      </c>
      <c r="M3030" s="3">
        <v>0.253966</v>
      </c>
      <c r="N3030">
        <v>16</v>
      </c>
      <c r="O3030">
        <v>0.00282422736396305</v>
      </c>
      <c r="P3030">
        <v>-2.80116925861504</v>
      </c>
      <c r="Q3030" t="s">
        <v>131</v>
      </c>
      <c r="R3030" t="s">
        <v>136</v>
      </c>
      <c r="S3030" t="s">
        <v>136</v>
      </c>
      <c r="T3030" t="s">
        <v>168</v>
      </c>
      <c r="U3030" t="s">
        <v>136</v>
      </c>
      <c r="V3030" t="s">
        <v>136</v>
      </c>
      <c r="W3030" t="s">
        <v>254</v>
      </c>
      <c r="X3030" t="s">
        <v>255</v>
      </c>
      <c r="Y3030" t="s">
        <v>12940</v>
      </c>
      <c r="Z3030" t="s">
        <v>136</v>
      </c>
      <c r="AA3030" t="s">
        <v>164</v>
      </c>
      <c r="AB3030" t="s">
        <v>165</v>
      </c>
      <c r="AC3030" t="s">
        <v>12941</v>
      </c>
      <c r="AD3030" t="s">
        <v>176</v>
      </c>
    </row>
    <row r="3031" spans="1:30">
      <c r="A3031" t="s">
        <v>12942</v>
      </c>
      <c r="B3031" t="s">
        <v>12942</v>
      </c>
      <c r="C3031" s="3">
        <v>0.825481</v>
      </c>
      <c r="D3031" s="3">
        <v>30</v>
      </c>
      <c r="E3031" s="3">
        <v>0</v>
      </c>
      <c r="F3031" s="3">
        <v>0</v>
      </c>
      <c r="G3031" s="3">
        <v>0.733848</v>
      </c>
      <c r="H3031" s="3">
        <v>29</v>
      </c>
      <c r="I3031" s="3">
        <v>5.768933</v>
      </c>
      <c r="J3031" s="3">
        <v>226</v>
      </c>
      <c r="K3031" s="3">
        <v>14.299631</v>
      </c>
      <c r="L3031" s="3">
        <v>597</v>
      </c>
      <c r="M3031" s="3">
        <v>1.790938</v>
      </c>
      <c r="N3031">
        <v>68</v>
      </c>
      <c r="O3031">
        <v>0.00765026727405887</v>
      </c>
      <c r="P3031">
        <v>2.919728943639</v>
      </c>
      <c r="Q3031" t="s">
        <v>157</v>
      </c>
      <c r="R3031" t="s">
        <v>218</v>
      </c>
      <c r="S3031" t="s">
        <v>219</v>
      </c>
      <c r="T3031" t="s">
        <v>12943</v>
      </c>
      <c r="U3031" t="s">
        <v>12944</v>
      </c>
      <c r="V3031" t="s">
        <v>7482</v>
      </c>
      <c r="W3031" t="s">
        <v>218</v>
      </c>
      <c r="X3031" t="s">
        <v>219</v>
      </c>
      <c r="Y3031" t="s">
        <v>1365</v>
      </c>
      <c r="Z3031" t="s">
        <v>12945</v>
      </c>
      <c r="AA3031" t="s">
        <v>686</v>
      </c>
      <c r="AB3031" t="s">
        <v>219</v>
      </c>
      <c r="AC3031" t="s">
        <v>12946</v>
      </c>
      <c r="AD3031" t="s">
        <v>3479</v>
      </c>
    </row>
    <row r="3032" spans="1:30">
      <c r="A3032" t="s">
        <v>12947</v>
      </c>
      <c r="B3032" t="s">
        <v>12947</v>
      </c>
      <c r="C3032" s="3">
        <v>1.181696</v>
      </c>
      <c r="D3032" s="3">
        <v>73</v>
      </c>
      <c r="E3032" s="3">
        <v>3.298943</v>
      </c>
      <c r="F3032" s="3">
        <v>179</v>
      </c>
      <c r="G3032" s="3">
        <v>1.451279</v>
      </c>
      <c r="H3032" s="3">
        <v>95</v>
      </c>
      <c r="I3032" s="3">
        <v>0.611276</v>
      </c>
      <c r="J3032" s="3">
        <v>41</v>
      </c>
      <c r="K3032" s="3">
        <v>0.147282</v>
      </c>
      <c r="L3032" s="3">
        <v>11</v>
      </c>
      <c r="M3032" s="3">
        <v>0.844663</v>
      </c>
      <c r="N3032">
        <v>54</v>
      </c>
      <c r="O3032">
        <v>0.00555638637765132</v>
      </c>
      <c r="P3032">
        <v>-2.53184960788354</v>
      </c>
      <c r="Q3032" t="s">
        <v>131</v>
      </c>
      <c r="R3032" t="s">
        <v>136</v>
      </c>
      <c r="S3032" t="s">
        <v>136</v>
      </c>
      <c r="T3032" t="s">
        <v>2744</v>
      </c>
      <c r="U3032" t="s">
        <v>12948</v>
      </c>
      <c r="V3032" t="s">
        <v>136</v>
      </c>
      <c r="W3032" t="s">
        <v>241</v>
      </c>
      <c r="X3032" t="s">
        <v>242</v>
      </c>
      <c r="Y3032" t="s">
        <v>2746</v>
      </c>
      <c r="Z3032" t="s">
        <v>2747</v>
      </c>
      <c r="AA3032" t="s">
        <v>164</v>
      </c>
      <c r="AB3032" t="s">
        <v>165</v>
      </c>
      <c r="AC3032" t="s">
        <v>12949</v>
      </c>
      <c r="AD3032" t="s">
        <v>2749</v>
      </c>
    </row>
    <row r="3033" spans="1:30">
      <c r="A3033" t="s">
        <v>12950</v>
      </c>
      <c r="B3033" t="s">
        <v>136</v>
      </c>
      <c r="C3033" s="3">
        <v>0</v>
      </c>
      <c r="D3033" s="3">
        <v>0</v>
      </c>
      <c r="E3033" s="3">
        <v>0</v>
      </c>
      <c r="F3033" s="3">
        <v>0</v>
      </c>
      <c r="G3033" s="3">
        <v>0</v>
      </c>
      <c r="H3033" s="3">
        <v>0</v>
      </c>
      <c r="I3033" s="3">
        <v>12.759707</v>
      </c>
      <c r="J3033" s="3">
        <v>240</v>
      </c>
      <c r="K3033" s="3">
        <v>5.757685</v>
      </c>
      <c r="L3033" s="3">
        <v>116</v>
      </c>
      <c r="M3033" s="3">
        <v>7.294042</v>
      </c>
      <c r="N3033">
        <v>132</v>
      </c>
      <c r="O3033" s="16">
        <v>3.95864177743575e-10</v>
      </c>
      <c r="P3033">
        <v>7.27652358594522</v>
      </c>
      <c r="Q3033" t="s">
        <v>157</v>
      </c>
      <c r="R3033" t="s">
        <v>136</v>
      </c>
      <c r="S3033" t="s">
        <v>136</v>
      </c>
      <c r="T3033" t="s">
        <v>136</v>
      </c>
      <c r="U3033" t="s">
        <v>136</v>
      </c>
      <c r="V3033" t="s">
        <v>136</v>
      </c>
      <c r="W3033" t="s">
        <v>136</v>
      </c>
      <c r="X3033" t="s">
        <v>136</v>
      </c>
      <c r="Y3033" t="s">
        <v>136</v>
      </c>
      <c r="Z3033" t="s">
        <v>136</v>
      </c>
      <c r="AA3033" t="s">
        <v>136</v>
      </c>
      <c r="AB3033" t="s">
        <v>136</v>
      </c>
      <c r="AC3033" t="s">
        <v>136</v>
      </c>
      <c r="AD3033" t="s">
        <v>136</v>
      </c>
    </row>
    <row r="3034" spans="1:30">
      <c r="A3034" t="s">
        <v>12951</v>
      </c>
      <c r="B3034" t="s">
        <v>12951</v>
      </c>
      <c r="C3034" s="3">
        <v>8.027371</v>
      </c>
      <c r="D3034" s="3">
        <v>315</v>
      </c>
      <c r="E3034" s="3">
        <v>26.075514</v>
      </c>
      <c r="F3034" s="3">
        <v>905</v>
      </c>
      <c r="G3034" s="3">
        <v>7.539843</v>
      </c>
      <c r="H3034" s="3">
        <v>317</v>
      </c>
      <c r="I3034" s="3">
        <v>4.983063</v>
      </c>
      <c r="J3034" s="3">
        <v>212</v>
      </c>
      <c r="K3034" s="3">
        <v>3.090933</v>
      </c>
      <c r="L3034" s="3">
        <v>141</v>
      </c>
      <c r="M3034" s="3">
        <v>7.419717</v>
      </c>
      <c r="N3034">
        <v>304</v>
      </c>
      <c r="O3034">
        <v>0.00984775515594262</v>
      </c>
      <c r="P3034">
        <v>-2.19698311807693</v>
      </c>
      <c r="Q3034" t="s">
        <v>131</v>
      </c>
      <c r="R3034" t="s">
        <v>136</v>
      </c>
      <c r="S3034" t="s">
        <v>136</v>
      </c>
      <c r="T3034" t="s">
        <v>12952</v>
      </c>
      <c r="U3034" t="s">
        <v>136</v>
      </c>
      <c r="V3034" t="s">
        <v>136</v>
      </c>
      <c r="W3034" t="s">
        <v>136</v>
      </c>
      <c r="X3034" t="s">
        <v>136</v>
      </c>
      <c r="Y3034" t="s">
        <v>12953</v>
      </c>
      <c r="Z3034" t="s">
        <v>12954</v>
      </c>
      <c r="AA3034" t="s">
        <v>164</v>
      </c>
      <c r="AB3034" t="s">
        <v>165</v>
      </c>
      <c r="AC3034" t="s">
        <v>12955</v>
      </c>
      <c r="AD3034" t="s">
        <v>2982</v>
      </c>
    </row>
    <row r="3035" spans="1:30">
      <c r="A3035" t="s">
        <v>12956</v>
      </c>
      <c r="B3035" t="s">
        <v>12956</v>
      </c>
      <c r="C3035" s="3">
        <v>0.445651</v>
      </c>
      <c r="D3035" s="3">
        <v>22</v>
      </c>
      <c r="E3035" s="3">
        <v>0.137192</v>
      </c>
      <c r="F3035" s="3">
        <v>6</v>
      </c>
      <c r="G3035" s="3">
        <v>0.855435</v>
      </c>
      <c r="H3035" s="3">
        <v>45</v>
      </c>
      <c r="I3035" s="3">
        <v>7.3267</v>
      </c>
      <c r="J3035" s="3">
        <v>389</v>
      </c>
      <c r="K3035" s="3">
        <v>42.642361</v>
      </c>
      <c r="L3035" s="3">
        <v>2417</v>
      </c>
      <c r="M3035" s="3">
        <v>3.42891</v>
      </c>
      <c r="N3035">
        <v>176</v>
      </c>
      <c r="O3035" s="16">
        <v>8.19662764309436e-6</v>
      </c>
      <c r="P3035">
        <v>4.20598185018083</v>
      </c>
      <c r="Q3035" t="s">
        <v>157</v>
      </c>
      <c r="R3035" t="s">
        <v>186</v>
      </c>
      <c r="S3035" t="s">
        <v>187</v>
      </c>
      <c r="T3035" t="s">
        <v>12957</v>
      </c>
      <c r="U3035" t="s">
        <v>12958</v>
      </c>
      <c r="V3035" t="s">
        <v>206</v>
      </c>
      <c r="W3035" t="s">
        <v>186</v>
      </c>
      <c r="X3035" t="s">
        <v>187</v>
      </c>
      <c r="Y3035" t="s">
        <v>12918</v>
      </c>
      <c r="Z3035" t="s">
        <v>12919</v>
      </c>
      <c r="AA3035" t="s">
        <v>209</v>
      </c>
      <c r="AB3035" t="s">
        <v>187</v>
      </c>
      <c r="AC3035" t="s">
        <v>12959</v>
      </c>
      <c r="AD3035" t="s">
        <v>5312</v>
      </c>
    </row>
    <row r="3036" spans="1:30">
      <c r="A3036" t="s">
        <v>12960</v>
      </c>
      <c r="B3036" t="s">
        <v>12960</v>
      </c>
      <c r="C3036" s="3">
        <v>27.599667</v>
      </c>
      <c r="D3036" s="3">
        <v>895</v>
      </c>
      <c r="E3036" s="3">
        <v>38.914253</v>
      </c>
      <c r="F3036" s="3">
        <v>1117</v>
      </c>
      <c r="G3036" s="3">
        <v>22.304115</v>
      </c>
      <c r="H3036" s="3">
        <v>775</v>
      </c>
      <c r="I3036" s="3">
        <v>10.009762</v>
      </c>
      <c r="J3036" s="3">
        <v>352</v>
      </c>
      <c r="K3036" s="3">
        <v>10.315546</v>
      </c>
      <c r="L3036" s="3">
        <v>388</v>
      </c>
      <c r="M3036" s="3">
        <v>13.726498</v>
      </c>
      <c r="N3036">
        <v>465</v>
      </c>
      <c r="O3036">
        <v>0.000438407563005223</v>
      </c>
      <c r="P3036">
        <v>-2.09988992909308</v>
      </c>
      <c r="Q3036" t="s">
        <v>131</v>
      </c>
      <c r="R3036" t="s">
        <v>136</v>
      </c>
      <c r="S3036" t="s">
        <v>136</v>
      </c>
      <c r="T3036" t="s">
        <v>136</v>
      </c>
      <c r="U3036" t="s">
        <v>136</v>
      </c>
      <c r="V3036" t="s">
        <v>136</v>
      </c>
      <c r="W3036" t="s">
        <v>136</v>
      </c>
      <c r="X3036" t="s">
        <v>136</v>
      </c>
      <c r="Y3036" t="s">
        <v>2400</v>
      </c>
      <c r="Z3036" t="s">
        <v>8690</v>
      </c>
      <c r="AA3036" t="s">
        <v>164</v>
      </c>
      <c r="AB3036" t="s">
        <v>165</v>
      </c>
      <c r="AC3036" t="s">
        <v>12961</v>
      </c>
      <c r="AD3036" t="s">
        <v>136</v>
      </c>
    </row>
    <row r="3037" spans="1:30">
      <c r="A3037" t="s">
        <v>12962</v>
      </c>
      <c r="B3037" t="s">
        <v>12962</v>
      </c>
      <c r="C3037" s="3">
        <v>1.589397</v>
      </c>
      <c r="D3037" s="3">
        <v>107</v>
      </c>
      <c r="E3037" s="3">
        <v>0.448786</v>
      </c>
      <c r="F3037" s="3">
        <v>27</v>
      </c>
      <c r="G3037" s="3">
        <v>0.70803</v>
      </c>
      <c r="H3037" s="3">
        <v>52</v>
      </c>
      <c r="I3037" s="3">
        <v>8.185088</v>
      </c>
      <c r="J3037" s="3">
        <v>598</v>
      </c>
      <c r="K3037" s="3">
        <v>16.403545</v>
      </c>
      <c r="L3037" s="3">
        <v>1279</v>
      </c>
      <c r="M3037" s="3">
        <v>3.499773</v>
      </c>
      <c r="N3037">
        <v>246</v>
      </c>
      <c r="O3037">
        <v>0.000188022266647155</v>
      </c>
      <c r="P3037">
        <v>2.6455614561361</v>
      </c>
      <c r="Q3037" t="s">
        <v>157</v>
      </c>
      <c r="R3037" t="s">
        <v>136</v>
      </c>
      <c r="S3037" t="s">
        <v>136</v>
      </c>
      <c r="T3037" t="s">
        <v>12963</v>
      </c>
      <c r="U3037" t="s">
        <v>136</v>
      </c>
      <c r="V3037" t="s">
        <v>136</v>
      </c>
      <c r="W3037" t="s">
        <v>136</v>
      </c>
      <c r="X3037" t="s">
        <v>136</v>
      </c>
      <c r="Y3037" t="s">
        <v>2314</v>
      </c>
      <c r="Z3037" t="s">
        <v>136</v>
      </c>
      <c r="AA3037" t="s">
        <v>164</v>
      </c>
      <c r="AB3037" t="s">
        <v>165</v>
      </c>
      <c r="AC3037" t="s">
        <v>12964</v>
      </c>
      <c r="AD3037" t="s">
        <v>7036</v>
      </c>
    </row>
    <row r="3038" spans="1:30">
      <c r="A3038" t="s">
        <v>12965</v>
      </c>
      <c r="B3038" t="s">
        <v>12965</v>
      </c>
      <c r="C3038" s="3">
        <v>7.317603</v>
      </c>
      <c r="D3038" s="3">
        <v>400</v>
      </c>
      <c r="E3038" s="3">
        <v>0.218513</v>
      </c>
      <c r="F3038" s="3">
        <v>11</v>
      </c>
      <c r="G3038" s="3">
        <v>5.517797</v>
      </c>
      <c r="H3038" s="3">
        <v>323</v>
      </c>
      <c r="I3038" s="3">
        <v>58.592228</v>
      </c>
      <c r="J3038" s="3">
        <v>3470</v>
      </c>
      <c r="K3038" s="3">
        <v>31.56778</v>
      </c>
      <c r="L3038" s="3">
        <v>1996</v>
      </c>
      <c r="M3038" s="3">
        <v>18.680878</v>
      </c>
      <c r="N3038">
        <v>1065</v>
      </c>
      <c r="O3038">
        <v>0.00930009847891284</v>
      </c>
      <c r="P3038">
        <v>2.38533989196199</v>
      </c>
      <c r="Q3038" t="s">
        <v>157</v>
      </c>
      <c r="R3038" t="s">
        <v>136</v>
      </c>
      <c r="S3038" t="s">
        <v>136</v>
      </c>
      <c r="T3038" t="s">
        <v>12966</v>
      </c>
      <c r="U3038" t="s">
        <v>136</v>
      </c>
      <c r="V3038" t="s">
        <v>136</v>
      </c>
      <c r="W3038" t="s">
        <v>136</v>
      </c>
      <c r="X3038" t="s">
        <v>136</v>
      </c>
      <c r="Y3038" t="s">
        <v>3743</v>
      </c>
      <c r="Z3038" t="s">
        <v>12967</v>
      </c>
      <c r="AA3038" t="s">
        <v>141</v>
      </c>
      <c r="AB3038" t="s">
        <v>142</v>
      </c>
      <c r="AC3038" t="s">
        <v>12968</v>
      </c>
      <c r="AD3038" t="s">
        <v>4739</v>
      </c>
    </row>
    <row r="3039" spans="1:30">
      <c r="A3039" t="s">
        <v>12969</v>
      </c>
      <c r="B3039" t="s">
        <v>12969</v>
      </c>
      <c r="C3039" s="3">
        <v>0</v>
      </c>
      <c r="D3039" s="3">
        <v>0</v>
      </c>
      <c r="E3039" s="3">
        <v>0</v>
      </c>
      <c r="F3039" s="3">
        <v>0</v>
      </c>
      <c r="G3039" s="3">
        <v>0</v>
      </c>
      <c r="H3039" s="3">
        <v>0</v>
      </c>
      <c r="I3039" s="3">
        <v>0.455761</v>
      </c>
      <c r="J3039" s="3">
        <v>31</v>
      </c>
      <c r="K3039" s="3">
        <v>0.732584</v>
      </c>
      <c r="L3039" s="3">
        <v>53</v>
      </c>
      <c r="M3039" s="3">
        <v>0.423967</v>
      </c>
      <c r="N3039">
        <v>28</v>
      </c>
      <c r="O3039" s="16">
        <v>7.25472055756642e-5</v>
      </c>
      <c r="P3039">
        <v>5.33109079966151</v>
      </c>
      <c r="Q3039" t="s">
        <v>157</v>
      </c>
      <c r="R3039" t="s">
        <v>136</v>
      </c>
      <c r="S3039" t="s">
        <v>136</v>
      </c>
      <c r="T3039" t="s">
        <v>7561</v>
      </c>
      <c r="U3039" t="s">
        <v>12970</v>
      </c>
      <c r="V3039" t="s">
        <v>1952</v>
      </c>
      <c r="W3039" t="s">
        <v>872</v>
      </c>
      <c r="X3039" t="s">
        <v>873</v>
      </c>
      <c r="Y3039" t="s">
        <v>7563</v>
      </c>
      <c r="Z3039" t="s">
        <v>12971</v>
      </c>
      <c r="AA3039" t="s">
        <v>164</v>
      </c>
      <c r="AB3039" t="s">
        <v>165</v>
      </c>
      <c r="AC3039" t="s">
        <v>12972</v>
      </c>
      <c r="AD3039" t="s">
        <v>7566</v>
      </c>
    </row>
    <row r="3040" spans="1:30">
      <c r="A3040" t="s">
        <v>12973</v>
      </c>
      <c r="B3040" t="s">
        <v>136</v>
      </c>
      <c r="C3040" s="3">
        <v>0.754336</v>
      </c>
      <c r="D3040" s="3">
        <v>13</v>
      </c>
      <c r="E3040" s="3">
        <v>0</v>
      </c>
      <c r="F3040" s="3">
        <v>0</v>
      </c>
      <c r="G3040" s="3">
        <v>0</v>
      </c>
      <c r="H3040" s="3">
        <v>0</v>
      </c>
      <c r="I3040" s="3">
        <v>42.029263</v>
      </c>
      <c r="J3040" s="3">
        <v>779</v>
      </c>
      <c r="K3040" s="3">
        <v>67.663849</v>
      </c>
      <c r="L3040" s="3">
        <v>1339</v>
      </c>
      <c r="M3040" s="3">
        <v>48.415264</v>
      </c>
      <c r="N3040">
        <v>864</v>
      </c>
      <c r="O3040" s="16">
        <v>8.22537547654073e-12</v>
      </c>
      <c r="P3040">
        <v>6.42885479265734</v>
      </c>
      <c r="Q3040" t="s">
        <v>157</v>
      </c>
      <c r="R3040" t="s">
        <v>136</v>
      </c>
      <c r="S3040" t="s">
        <v>136</v>
      </c>
      <c r="T3040" t="s">
        <v>136</v>
      </c>
      <c r="U3040" t="s">
        <v>136</v>
      </c>
      <c r="V3040" t="s">
        <v>136</v>
      </c>
      <c r="W3040" t="s">
        <v>136</v>
      </c>
      <c r="X3040" t="s">
        <v>136</v>
      </c>
      <c r="Y3040" t="s">
        <v>136</v>
      </c>
      <c r="Z3040" t="s">
        <v>136</v>
      </c>
      <c r="AA3040" t="s">
        <v>136</v>
      </c>
      <c r="AB3040" t="s">
        <v>136</v>
      </c>
      <c r="AC3040" t="s">
        <v>136</v>
      </c>
      <c r="AD3040" t="s">
        <v>136</v>
      </c>
    </row>
    <row r="3041" spans="1:30">
      <c r="A3041" t="s">
        <v>12974</v>
      </c>
      <c r="B3041" t="s">
        <v>12974</v>
      </c>
      <c r="C3041" s="3">
        <v>47.986565</v>
      </c>
      <c r="D3041" s="3">
        <v>1010</v>
      </c>
      <c r="E3041" s="3">
        <v>89.748047</v>
      </c>
      <c r="F3041" s="3">
        <v>1672</v>
      </c>
      <c r="G3041" s="3">
        <v>43.831493</v>
      </c>
      <c r="H3041" s="3">
        <v>989</v>
      </c>
      <c r="I3041" s="3">
        <v>26.065269</v>
      </c>
      <c r="J3041" s="3">
        <v>595</v>
      </c>
      <c r="K3041" s="3">
        <v>12.057889</v>
      </c>
      <c r="L3041" s="3">
        <v>294</v>
      </c>
      <c r="M3041" s="3">
        <v>34.14967</v>
      </c>
      <c r="N3041">
        <v>750</v>
      </c>
      <c r="O3041">
        <v>0.00447286279731711</v>
      </c>
      <c r="P3041">
        <v>-2.0652238200216</v>
      </c>
      <c r="Q3041" t="s">
        <v>131</v>
      </c>
      <c r="R3041" t="s">
        <v>3243</v>
      </c>
      <c r="S3041" t="s">
        <v>3244</v>
      </c>
      <c r="T3041" t="s">
        <v>279</v>
      </c>
      <c r="U3041" t="s">
        <v>12975</v>
      </c>
      <c r="V3041" t="s">
        <v>136</v>
      </c>
      <c r="W3041" t="s">
        <v>170</v>
      </c>
      <c r="X3041" t="s">
        <v>171</v>
      </c>
      <c r="Y3041" t="s">
        <v>4607</v>
      </c>
      <c r="Z3041" t="s">
        <v>12976</v>
      </c>
      <c r="AA3041" t="s">
        <v>174</v>
      </c>
      <c r="AB3041" t="s">
        <v>171</v>
      </c>
      <c r="AC3041" t="s">
        <v>12977</v>
      </c>
      <c r="AD3041" t="s">
        <v>281</v>
      </c>
    </row>
    <row r="3042" spans="1:30">
      <c r="A3042" t="s">
        <v>12978</v>
      </c>
      <c r="B3042" t="s">
        <v>12978</v>
      </c>
      <c r="C3042" s="3">
        <v>2.047568</v>
      </c>
      <c r="D3042" s="3">
        <v>98</v>
      </c>
      <c r="E3042" s="3">
        <v>0.296302</v>
      </c>
      <c r="F3042" s="3">
        <v>13</v>
      </c>
      <c r="G3042" s="3">
        <v>1.747096</v>
      </c>
      <c r="H3042" s="3">
        <v>89</v>
      </c>
      <c r="I3042" s="3">
        <v>11.426744</v>
      </c>
      <c r="J3042" s="3">
        <v>589</v>
      </c>
      <c r="K3042" s="3">
        <v>11.866051</v>
      </c>
      <c r="L3042" s="3">
        <v>653</v>
      </c>
      <c r="M3042" s="3">
        <v>6.746297</v>
      </c>
      <c r="N3042">
        <v>335</v>
      </c>
      <c r="O3042">
        <v>0.000251236113505725</v>
      </c>
      <c r="P3042">
        <v>2.27720006726649</v>
      </c>
      <c r="Q3042" t="s">
        <v>157</v>
      </c>
      <c r="R3042" t="s">
        <v>325</v>
      </c>
      <c r="S3042" t="s">
        <v>326</v>
      </c>
      <c r="T3042" t="s">
        <v>1165</v>
      </c>
      <c r="U3042" t="s">
        <v>12979</v>
      </c>
      <c r="V3042" t="s">
        <v>12450</v>
      </c>
      <c r="W3042" t="s">
        <v>594</v>
      </c>
      <c r="X3042" t="s">
        <v>165</v>
      </c>
      <c r="Y3042" t="s">
        <v>1168</v>
      </c>
      <c r="Z3042" t="s">
        <v>12980</v>
      </c>
      <c r="AA3042" t="s">
        <v>164</v>
      </c>
      <c r="AB3042" t="s">
        <v>165</v>
      </c>
      <c r="AC3042" t="s">
        <v>12981</v>
      </c>
      <c r="AD3042" t="s">
        <v>688</v>
      </c>
    </row>
    <row r="3043" spans="1:30">
      <c r="A3043" t="s">
        <v>12982</v>
      </c>
      <c r="B3043" t="s">
        <v>12982</v>
      </c>
      <c r="C3043" s="3">
        <v>1653.369629</v>
      </c>
      <c r="D3043" s="3">
        <v>103764</v>
      </c>
      <c r="E3043" s="3">
        <v>1832.215454</v>
      </c>
      <c r="F3043" s="3">
        <v>101860</v>
      </c>
      <c r="G3043" s="3">
        <v>1837.290527</v>
      </c>
      <c r="H3043" s="3">
        <v>123631</v>
      </c>
      <c r="I3043" s="3">
        <v>502.645294</v>
      </c>
      <c r="J3043" s="3">
        <v>34214</v>
      </c>
      <c r="K3043" s="3">
        <v>202.459122</v>
      </c>
      <c r="L3043" s="3">
        <v>14716</v>
      </c>
      <c r="M3043" s="3">
        <v>808.167725</v>
      </c>
      <c r="N3043">
        <v>52958</v>
      </c>
      <c r="O3043">
        <v>0.000164612795065263</v>
      </c>
      <c r="P3043">
        <v>-2.4272037045218</v>
      </c>
      <c r="Q3043" t="s">
        <v>131</v>
      </c>
      <c r="R3043" t="s">
        <v>137</v>
      </c>
      <c r="S3043" t="s">
        <v>138</v>
      </c>
      <c r="T3043" t="s">
        <v>12983</v>
      </c>
      <c r="U3043" t="s">
        <v>12984</v>
      </c>
      <c r="V3043" t="s">
        <v>12985</v>
      </c>
      <c r="W3043" t="s">
        <v>137</v>
      </c>
      <c r="X3043" t="s">
        <v>138</v>
      </c>
      <c r="Y3043" t="s">
        <v>12986</v>
      </c>
      <c r="Z3043" t="s">
        <v>12987</v>
      </c>
      <c r="AA3043" t="s">
        <v>153</v>
      </c>
      <c r="AB3043" t="s">
        <v>138</v>
      </c>
      <c r="AC3043" t="s">
        <v>12988</v>
      </c>
      <c r="AD3043" t="s">
        <v>12989</v>
      </c>
    </row>
    <row r="3044" spans="1:30">
      <c r="A3044" t="s">
        <v>12990</v>
      </c>
      <c r="B3044" t="s">
        <v>12990</v>
      </c>
      <c r="C3044" s="3">
        <v>22.982452</v>
      </c>
      <c r="D3044" s="3">
        <v>920</v>
      </c>
      <c r="E3044" s="3">
        <v>55.998497</v>
      </c>
      <c r="F3044" s="3">
        <v>1984</v>
      </c>
      <c r="G3044" s="3">
        <v>29.467709</v>
      </c>
      <c r="H3044" s="3">
        <v>1264</v>
      </c>
      <c r="I3044" s="3">
        <v>14.157663</v>
      </c>
      <c r="J3044" s="3">
        <v>615</v>
      </c>
      <c r="K3044" s="3">
        <v>5.485184</v>
      </c>
      <c r="L3044" s="3">
        <v>255</v>
      </c>
      <c r="M3044" s="3">
        <v>18.795439</v>
      </c>
      <c r="N3044">
        <v>785</v>
      </c>
      <c r="O3044">
        <v>0.00396670801539255</v>
      </c>
      <c r="P3044">
        <v>-2.22509757458686</v>
      </c>
      <c r="Q3044" t="s">
        <v>131</v>
      </c>
      <c r="R3044" t="s">
        <v>136</v>
      </c>
      <c r="S3044" t="s">
        <v>136</v>
      </c>
      <c r="T3044" t="s">
        <v>12991</v>
      </c>
      <c r="U3044" t="s">
        <v>136</v>
      </c>
      <c r="V3044" t="s">
        <v>136</v>
      </c>
      <c r="W3044" t="s">
        <v>136</v>
      </c>
      <c r="X3044" t="s">
        <v>136</v>
      </c>
      <c r="Y3044" t="s">
        <v>136</v>
      </c>
      <c r="Z3044" t="s">
        <v>12992</v>
      </c>
      <c r="AA3044" t="s">
        <v>164</v>
      </c>
      <c r="AB3044" t="s">
        <v>165</v>
      </c>
      <c r="AC3044" t="s">
        <v>12993</v>
      </c>
      <c r="AD3044" t="s">
        <v>12994</v>
      </c>
    </row>
    <row r="3045" spans="1:30">
      <c r="A3045" t="s">
        <v>12995</v>
      </c>
      <c r="B3045" t="s">
        <v>12995</v>
      </c>
      <c r="C3045" s="3">
        <v>1.44979</v>
      </c>
      <c r="D3045" s="3">
        <v>45</v>
      </c>
      <c r="E3045" s="3">
        <v>1.117352</v>
      </c>
      <c r="F3045" s="3">
        <v>31</v>
      </c>
      <c r="G3045" s="3">
        <v>1.608989</v>
      </c>
      <c r="H3045" s="3">
        <v>53</v>
      </c>
      <c r="I3045" s="3">
        <v>22.365332</v>
      </c>
      <c r="J3045" s="3">
        <v>742</v>
      </c>
      <c r="K3045" s="3">
        <v>66.648979</v>
      </c>
      <c r="L3045" s="3">
        <v>2361</v>
      </c>
      <c r="M3045" s="3">
        <v>8.631417</v>
      </c>
      <c r="N3045">
        <v>276</v>
      </c>
      <c r="O3045" s="16">
        <v>2.62855212137495e-6</v>
      </c>
      <c r="P3045">
        <v>3.61089411898986</v>
      </c>
      <c r="Q3045" t="s">
        <v>157</v>
      </c>
      <c r="R3045" t="s">
        <v>136</v>
      </c>
      <c r="S3045" t="s">
        <v>136</v>
      </c>
      <c r="T3045" t="s">
        <v>136</v>
      </c>
      <c r="U3045" t="s">
        <v>12996</v>
      </c>
      <c r="V3045" t="s">
        <v>12997</v>
      </c>
      <c r="W3045" t="s">
        <v>170</v>
      </c>
      <c r="X3045" t="s">
        <v>171</v>
      </c>
      <c r="Y3045" t="s">
        <v>8968</v>
      </c>
      <c r="Z3045" t="s">
        <v>12998</v>
      </c>
      <c r="AA3045" t="s">
        <v>164</v>
      </c>
      <c r="AB3045" t="s">
        <v>165</v>
      </c>
      <c r="AC3045" t="s">
        <v>12999</v>
      </c>
      <c r="AD3045" t="s">
        <v>136</v>
      </c>
    </row>
    <row r="3046" spans="1:30">
      <c r="A3046" t="s">
        <v>13000</v>
      </c>
      <c r="B3046" t="s">
        <v>13000</v>
      </c>
      <c r="C3046" s="3">
        <v>0.721861</v>
      </c>
      <c r="D3046" s="3">
        <v>40</v>
      </c>
      <c r="E3046" s="3">
        <v>0</v>
      </c>
      <c r="F3046" s="3">
        <v>0</v>
      </c>
      <c r="G3046" s="3">
        <v>0.198142</v>
      </c>
      <c r="H3046" s="3">
        <v>12</v>
      </c>
      <c r="I3046" s="3">
        <v>4.510423</v>
      </c>
      <c r="J3046" s="3">
        <v>267</v>
      </c>
      <c r="K3046" s="3">
        <v>3.978789</v>
      </c>
      <c r="L3046" s="3">
        <v>251</v>
      </c>
      <c r="M3046" s="3">
        <v>3.37289</v>
      </c>
      <c r="N3046">
        <v>192</v>
      </c>
      <c r="O3046">
        <v>0.00264612767374215</v>
      </c>
      <c r="P3046">
        <v>2.9187038422337</v>
      </c>
      <c r="Q3046" t="s">
        <v>157</v>
      </c>
      <c r="R3046" t="s">
        <v>186</v>
      </c>
      <c r="S3046" t="s">
        <v>187</v>
      </c>
      <c r="T3046" t="s">
        <v>13001</v>
      </c>
      <c r="U3046" t="s">
        <v>13002</v>
      </c>
      <c r="V3046" t="s">
        <v>136</v>
      </c>
      <c r="W3046" t="s">
        <v>186</v>
      </c>
      <c r="X3046" t="s">
        <v>187</v>
      </c>
      <c r="Y3046" t="s">
        <v>13003</v>
      </c>
      <c r="Z3046" t="s">
        <v>13004</v>
      </c>
      <c r="AA3046" t="s">
        <v>209</v>
      </c>
      <c r="AB3046" t="s">
        <v>187</v>
      </c>
      <c r="AC3046" t="s">
        <v>13005</v>
      </c>
      <c r="AD3046" t="s">
        <v>13006</v>
      </c>
    </row>
    <row r="3047" spans="1:30">
      <c r="A3047" t="s">
        <v>13007</v>
      </c>
      <c r="B3047" t="s">
        <v>13007</v>
      </c>
      <c r="C3047" s="3">
        <v>20.525675</v>
      </c>
      <c r="D3047" s="3">
        <v>500</v>
      </c>
      <c r="E3047" s="3">
        <v>42.70303</v>
      </c>
      <c r="F3047" s="3">
        <v>921</v>
      </c>
      <c r="G3047" s="3">
        <v>48.861187</v>
      </c>
      <c r="H3047" s="3">
        <v>1276</v>
      </c>
      <c r="I3047" s="3">
        <v>5.357945</v>
      </c>
      <c r="J3047" s="3">
        <v>142</v>
      </c>
      <c r="K3047" s="3">
        <v>9.213292</v>
      </c>
      <c r="L3047" s="3">
        <v>260</v>
      </c>
      <c r="M3047" s="3">
        <v>7.85966</v>
      </c>
      <c r="N3047">
        <v>200</v>
      </c>
      <c r="O3047" s="16">
        <v>2.23396756053e-6</v>
      </c>
      <c r="P3047">
        <v>-2.94789148542828</v>
      </c>
      <c r="Q3047" t="s">
        <v>131</v>
      </c>
      <c r="R3047" t="s">
        <v>170</v>
      </c>
      <c r="S3047" t="s">
        <v>171</v>
      </c>
      <c r="T3047" t="s">
        <v>13008</v>
      </c>
      <c r="U3047" t="s">
        <v>13009</v>
      </c>
      <c r="V3047" t="s">
        <v>136</v>
      </c>
      <c r="W3047" t="s">
        <v>170</v>
      </c>
      <c r="X3047" t="s">
        <v>171</v>
      </c>
      <c r="Y3047" t="s">
        <v>13010</v>
      </c>
      <c r="Z3047" t="s">
        <v>13011</v>
      </c>
      <c r="AA3047" t="s">
        <v>174</v>
      </c>
      <c r="AB3047" t="s">
        <v>171</v>
      </c>
      <c r="AC3047" t="s">
        <v>13012</v>
      </c>
      <c r="AD3047" t="s">
        <v>13013</v>
      </c>
    </row>
    <row r="3048" spans="1:30">
      <c r="A3048" t="s">
        <v>13014</v>
      </c>
      <c r="B3048" t="s">
        <v>13014</v>
      </c>
      <c r="C3048" s="3">
        <v>10.771722</v>
      </c>
      <c r="D3048" s="3">
        <v>333</v>
      </c>
      <c r="E3048" s="3">
        <v>24.089581</v>
      </c>
      <c r="F3048" s="3">
        <v>660</v>
      </c>
      <c r="G3048" s="3">
        <v>13.259792</v>
      </c>
      <c r="H3048" s="3">
        <v>440</v>
      </c>
      <c r="I3048" s="3">
        <v>0.78689</v>
      </c>
      <c r="J3048" s="3">
        <v>27</v>
      </c>
      <c r="K3048" s="3">
        <v>0.726456</v>
      </c>
      <c r="L3048" s="3">
        <v>26</v>
      </c>
      <c r="M3048" s="3">
        <v>1.107759</v>
      </c>
      <c r="N3048">
        <v>36</v>
      </c>
      <c r="O3048" s="16">
        <v>1.10744285212813e-12</v>
      </c>
      <c r="P3048">
        <v>-4.77306745043535</v>
      </c>
      <c r="Q3048" t="s">
        <v>131</v>
      </c>
      <c r="R3048" t="s">
        <v>136</v>
      </c>
      <c r="S3048" t="s">
        <v>136</v>
      </c>
      <c r="T3048" t="s">
        <v>1859</v>
      </c>
      <c r="U3048" t="s">
        <v>13015</v>
      </c>
      <c r="V3048" t="s">
        <v>136</v>
      </c>
      <c r="W3048" t="s">
        <v>136</v>
      </c>
      <c r="X3048" t="s">
        <v>136</v>
      </c>
      <c r="Y3048" t="s">
        <v>654</v>
      </c>
      <c r="Z3048" t="s">
        <v>13016</v>
      </c>
      <c r="AA3048" t="s">
        <v>164</v>
      </c>
      <c r="AB3048" t="s">
        <v>165</v>
      </c>
      <c r="AC3048" t="s">
        <v>13017</v>
      </c>
      <c r="AD3048" t="s">
        <v>1863</v>
      </c>
    </row>
    <row r="3049" spans="1:30">
      <c r="A3049" t="s">
        <v>13018</v>
      </c>
      <c r="B3049" t="s">
        <v>13018</v>
      </c>
      <c r="C3049" s="3">
        <v>3.000132</v>
      </c>
      <c r="D3049" s="3">
        <v>126</v>
      </c>
      <c r="E3049" s="3">
        <v>5.958611</v>
      </c>
      <c r="F3049" s="3">
        <v>220</v>
      </c>
      <c r="G3049" s="3">
        <v>1.250015</v>
      </c>
      <c r="H3049" s="3">
        <v>56</v>
      </c>
      <c r="I3049" s="3">
        <v>0.304878</v>
      </c>
      <c r="J3049" s="3">
        <v>14</v>
      </c>
      <c r="K3049" s="3">
        <v>0.467558</v>
      </c>
      <c r="L3049" s="3">
        <v>23</v>
      </c>
      <c r="M3049" s="3">
        <v>1.070806</v>
      </c>
      <c r="N3049">
        <v>47</v>
      </c>
      <c r="O3049">
        <v>0.000962187158873175</v>
      </c>
      <c r="P3049">
        <v>-3.02685865543551</v>
      </c>
      <c r="Q3049" t="s">
        <v>131</v>
      </c>
      <c r="R3049" t="s">
        <v>190</v>
      </c>
      <c r="S3049" t="s">
        <v>191</v>
      </c>
      <c r="T3049" t="s">
        <v>2256</v>
      </c>
      <c r="U3049" t="s">
        <v>13019</v>
      </c>
      <c r="V3049" t="s">
        <v>136</v>
      </c>
      <c r="W3049" t="s">
        <v>190</v>
      </c>
      <c r="X3049" t="s">
        <v>191</v>
      </c>
      <c r="Y3049" t="s">
        <v>192</v>
      </c>
      <c r="Z3049" t="s">
        <v>13020</v>
      </c>
      <c r="AA3049" t="s">
        <v>83</v>
      </c>
      <c r="AB3049" t="s">
        <v>191</v>
      </c>
      <c r="AC3049" t="s">
        <v>13021</v>
      </c>
      <c r="AD3049" t="s">
        <v>144</v>
      </c>
    </row>
    <row r="3050" spans="1:30">
      <c r="A3050" t="s">
        <v>13022</v>
      </c>
      <c r="B3050" t="s">
        <v>136</v>
      </c>
      <c r="C3050" s="3">
        <v>2.686557</v>
      </c>
      <c r="D3050" s="3">
        <v>26</v>
      </c>
      <c r="E3050" s="3">
        <v>0.346201</v>
      </c>
      <c r="F3050" s="3">
        <v>3</v>
      </c>
      <c r="G3050" s="3">
        <v>0.391817</v>
      </c>
      <c r="H3050" s="3">
        <v>4</v>
      </c>
      <c r="I3050" s="3">
        <v>12.065701</v>
      </c>
      <c r="J3050" s="3">
        <v>125</v>
      </c>
      <c r="K3050" s="3">
        <v>14.245684</v>
      </c>
      <c r="L3050" s="3">
        <v>158</v>
      </c>
      <c r="M3050" s="3">
        <v>14.654947</v>
      </c>
      <c r="N3050">
        <v>146</v>
      </c>
      <c r="O3050">
        <v>0.000611523642268185</v>
      </c>
      <c r="P3050">
        <v>2.84260507287001</v>
      </c>
      <c r="Q3050" t="s">
        <v>157</v>
      </c>
      <c r="R3050" t="s">
        <v>136</v>
      </c>
      <c r="S3050" t="s">
        <v>136</v>
      </c>
      <c r="T3050" t="s">
        <v>136</v>
      </c>
      <c r="U3050" t="s">
        <v>136</v>
      </c>
      <c r="V3050" t="s">
        <v>136</v>
      </c>
      <c r="W3050" t="s">
        <v>13023</v>
      </c>
      <c r="X3050" t="s">
        <v>13024</v>
      </c>
      <c r="Y3050" t="s">
        <v>136</v>
      </c>
      <c r="Z3050" t="s">
        <v>13025</v>
      </c>
      <c r="AA3050" t="s">
        <v>136</v>
      </c>
      <c r="AB3050" t="s">
        <v>136</v>
      </c>
      <c r="AC3050" t="s">
        <v>13026</v>
      </c>
      <c r="AD3050" t="s">
        <v>136</v>
      </c>
    </row>
    <row r="3051" spans="1:30">
      <c r="A3051" t="s">
        <v>13027</v>
      </c>
      <c r="B3051" t="s">
        <v>136</v>
      </c>
      <c r="C3051" s="3">
        <v>10.641641</v>
      </c>
      <c r="D3051" s="3">
        <v>262</v>
      </c>
      <c r="E3051" s="3">
        <v>11.482857</v>
      </c>
      <c r="F3051" s="3">
        <v>250</v>
      </c>
      <c r="G3051" s="3">
        <v>9.381043</v>
      </c>
      <c r="H3051" s="3">
        <v>247</v>
      </c>
      <c r="I3051" s="3">
        <v>1.711875</v>
      </c>
      <c r="J3051" s="3">
        <v>46</v>
      </c>
      <c r="K3051" s="3">
        <v>1.000623</v>
      </c>
      <c r="L3051" s="3">
        <v>29</v>
      </c>
      <c r="M3051" s="3">
        <v>3.193901</v>
      </c>
      <c r="N3051">
        <v>82</v>
      </c>
      <c r="O3051" s="16">
        <v>3.77297421267528e-6</v>
      </c>
      <c r="P3051">
        <v>-2.99445700638644</v>
      </c>
      <c r="Q3051" t="s">
        <v>131</v>
      </c>
      <c r="R3051" t="s">
        <v>136</v>
      </c>
      <c r="S3051" t="s">
        <v>136</v>
      </c>
      <c r="T3051" t="s">
        <v>136</v>
      </c>
      <c r="U3051" t="s">
        <v>136</v>
      </c>
      <c r="V3051" t="s">
        <v>136</v>
      </c>
      <c r="W3051" t="s">
        <v>136</v>
      </c>
      <c r="X3051" t="s">
        <v>136</v>
      </c>
      <c r="Y3051" t="s">
        <v>136</v>
      </c>
      <c r="Z3051" t="s">
        <v>136</v>
      </c>
      <c r="AA3051" t="s">
        <v>136</v>
      </c>
      <c r="AB3051" t="s">
        <v>136</v>
      </c>
      <c r="AC3051" t="s">
        <v>136</v>
      </c>
      <c r="AD3051" t="s">
        <v>136</v>
      </c>
    </row>
    <row r="3052" spans="1:30">
      <c r="A3052" t="s">
        <v>13028</v>
      </c>
      <c r="B3052" t="s">
        <v>13028</v>
      </c>
      <c r="C3052" s="3">
        <v>0.422487</v>
      </c>
      <c r="D3052" s="3">
        <v>21</v>
      </c>
      <c r="E3052" s="3">
        <v>0.070779</v>
      </c>
      <c r="F3052" s="3">
        <v>4</v>
      </c>
      <c r="G3052" s="3">
        <v>0.500327</v>
      </c>
      <c r="H3052" s="3">
        <v>26</v>
      </c>
      <c r="I3052" s="3">
        <v>5.325626</v>
      </c>
      <c r="J3052" s="3">
        <v>280</v>
      </c>
      <c r="K3052" s="3">
        <v>75.917831</v>
      </c>
      <c r="L3052" s="3">
        <v>4254</v>
      </c>
      <c r="M3052" s="3">
        <v>11.065349</v>
      </c>
      <c r="N3052">
        <v>559</v>
      </c>
      <c r="O3052" s="16">
        <v>1.35430445346114e-8</v>
      </c>
      <c r="P3052">
        <v>5.34409422428904</v>
      </c>
      <c r="Q3052" t="s">
        <v>157</v>
      </c>
      <c r="R3052" t="s">
        <v>136</v>
      </c>
      <c r="S3052" t="s">
        <v>136</v>
      </c>
      <c r="T3052" t="s">
        <v>136</v>
      </c>
      <c r="U3052" t="s">
        <v>13029</v>
      </c>
      <c r="V3052" t="s">
        <v>136</v>
      </c>
      <c r="W3052" t="s">
        <v>137</v>
      </c>
      <c r="X3052" t="s">
        <v>138</v>
      </c>
      <c r="Y3052" t="s">
        <v>663</v>
      </c>
      <c r="Z3052" t="s">
        <v>13030</v>
      </c>
      <c r="AA3052" t="s">
        <v>153</v>
      </c>
      <c r="AB3052" t="s">
        <v>138</v>
      </c>
      <c r="AC3052" t="s">
        <v>13031</v>
      </c>
      <c r="AD3052" t="s">
        <v>136</v>
      </c>
    </row>
    <row r="3053" spans="1:30">
      <c r="A3053" t="s">
        <v>13032</v>
      </c>
      <c r="B3053" t="s">
        <v>136</v>
      </c>
      <c r="C3053" s="3">
        <v>0.121798</v>
      </c>
      <c r="D3053" s="3">
        <v>4</v>
      </c>
      <c r="E3053" s="3">
        <v>0</v>
      </c>
      <c r="F3053" s="3">
        <v>0</v>
      </c>
      <c r="G3053" s="3">
        <v>0.226435</v>
      </c>
      <c r="H3053" s="3">
        <v>8</v>
      </c>
      <c r="I3053" s="3">
        <v>3.208806</v>
      </c>
      <c r="J3053" s="3">
        <v>114</v>
      </c>
      <c r="K3053" s="3">
        <v>1.663114</v>
      </c>
      <c r="L3053" s="3">
        <v>64</v>
      </c>
      <c r="M3053" s="3">
        <v>0.874493</v>
      </c>
      <c r="N3053">
        <v>30</v>
      </c>
      <c r="O3053">
        <v>0.0022075702692692</v>
      </c>
      <c r="P3053">
        <v>3.08186289797077</v>
      </c>
      <c r="Q3053" t="s">
        <v>157</v>
      </c>
      <c r="R3053" t="s">
        <v>136</v>
      </c>
      <c r="S3053" t="s">
        <v>136</v>
      </c>
      <c r="T3053" t="s">
        <v>136</v>
      </c>
      <c r="U3053" t="s">
        <v>136</v>
      </c>
      <c r="V3053" t="s">
        <v>136</v>
      </c>
      <c r="W3053" t="s">
        <v>136</v>
      </c>
      <c r="X3053" t="s">
        <v>136</v>
      </c>
      <c r="Y3053" t="s">
        <v>136</v>
      </c>
      <c r="Z3053" t="s">
        <v>136</v>
      </c>
      <c r="AA3053" t="s">
        <v>136</v>
      </c>
      <c r="AB3053" t="s">
        <v>136</v>
      </c>
      <c r="AC3053" t="s">
        <v>13033</v>
      </c>
      <c r="AD3053" t="s">
        <v>136</v>
      </c>
    </row>
    <row r="3054" spans="1:30">
      <c r="A3054" t="s">
        <v>13034</v>
      </c>
      <c r="B3054" t="s">
        <v>13034</v>
      </c>
      <c r="C3054" s="3">
        <v>0.780393</v>
      </c>
      <c r="D3054" s="3">
        <v>156</v>
      </c>
      <c r="E3054" s="3">
        <v>0.330295</v>
      </c>
      <c r="F3054" s="3">
        <v>59</v>
      </c>
      <c r="G3054" s="3">
        <v>0.823311</v>
      </c>
      <c r="H3054" s="3">
        <v>176</v>
      </c>
      <c r="I3054" s="3">
        <v>5.407795</v>
      </c>
      <c r="J3054" s="3">
        <v>1168</v>
      </c>
      <c r="K3054" s="3">
        <v>16.156492</v>
      </c>
      <c r="L3054" s="3">
        <v>3724</v>
      </c>
      <c r="M3054" s="3">
        <v>2.2418</v>
      </c>
      <c r="N3054">
        <v>466</v>
      </c>
      <c r="O3054">
        <v>0.000157252419215894</v>
      </c>
      <c r="P3054">
        <v>2.85825045528236</v>
      </c>
      <c r="Q3054" t="s">
        <v>157</v>
      </c>
      <c r="R3054" t="s">
        <v>136</v>
      </c>
      <c r="S3054" t="s">
        <v>136</v>
      </c>
      <c r="T3054" t="s">
        <v>1332</v>
      </c>
      <c r="U3054" t="s">
        <v>13035</v>
      </c>
      <c r="V3054" t="s">
        <v>206</v>
      </c>
      <c r="W3054" t="s">
        <v>594</v>
      </c>
      <c r="X3054" t="s">
        <v>165</v>
      </c>
      <c r="Y3054" t="s">
        <v>1334</v>
      </c>
      <c r="Z3054" t="s">
        <v>1335</v>
      </c>
      <c r="AA3054" t="s">
        <v>209</v>
      </c>
      <c r="AB3054" t="s">
        <v>187</v>
      </c>
      <c r="AC3054" t="s">
        <v>13036</v>
      </c>
      <c r="AD3054" t="s">
        <v>1337</v>
      </c>
    </row>
    <row r="3055" spans="1:30">
      <c r="A3055" t="s">
        <v>13037</v>
      </c>
      <c r="B3055" t="s">
        <v>13037</v>
      </c>
      <c r="C3055" s="3">
        <v>0.814682</v>
      </c>
      <c r="D3055" s="3">
        <v>34</v>
      </c>
      <c r="E3055" s="3">
        <v>0.730008</v>
      </c>
      <c r="F3055" s="3">
        <v>27</v>
      </c>
      <c r="G3055" s="3">
        <v>0.976925</v>
      </c>
      <c r="H3055" s="3">
        <v>44</v>
      </c>
      <c r="I3055" s="3">
        <v>10.088509</v>
      </c>
      <c r="J3055" s="3">
        <v>457</v>
      </c>
      <c r="K3055" s="3">
        <v>6.780688</v>
      </c>
      <c r="L3055" s="3">
        <v>328</v>
      </c>
      <c r="M3055" s="3">
        <v>4.540829</v>
      </c>
      <c r="N3055">
        <v>198</v>
      </c>
      <c r="O3055" s="16">
        <v>9.91171997404868e-6</v>
      </c>
      <c r="P3055">
        <v>2.31836312812123</v>
      </c>
      <c r="Q3055" t="s">
        <v>157</v>
      </c>
      <c r="R3055" t="s">
        <v>254</v>
      </c>
      <c r="S3055" t="s">
        <v>255</v>
      </c>
      <c r="T3055" t="s">
        <v>13038</v>
      </c>
      <c r="U3055" t="s">
        <v>13039</v>
      </c>
      <c r="V3055" t="s">
        <v>351</v>
      </c>
      <c r="W3055" t="s">
        <v>190</v>
      </c>
      <c r="X3055" t="s">
        <v>191</v>
      </c>
      <c r="Y3055" t="s">
        <v>181</v>
      </c>
      <c r="Z3055" t="s">
        <v>3456</v>
      </c>
      <c r="AA3055" t="s">
        <v>83</v>
      </c>
      <c r="AB3055" t="s">
        <v>191</v>
      </c>
      <c r="AC3055" t="s">
        <v>13040</v>
      </c>
      <c r="AD3055" t="s">
        <v>13041</v>
      </c>
    </row>
    <row r="3056" spans="1:30">
      <c r="A3056" t="s">
        <v>13042</v>
      </c>
      <c r="B3056" t="s">
        <v>13042</v>
      </c>
      <c r="C3056" s="3">
        <v>1.683897</v>
      </c>
      <c r="D3056" s="3">
        <v>90</v>
      </c>
      <c r="E3056" s="3">
        <v>0.543547</v>
      </c>
      <c r="F3056" s="3">
        <v>26</v>
      </c>
      <c r="G3056" s="3">
        <v>0.769135</v>
      </c>
      <c r="H3056" s="3">
        <v>44</v>
      </c>
      <c r="I3056" s="3">
        <v>6.510218</v>
      </c>
      <c r="J3056" s="3">
        <v>376</v>
      </c>
      <c r="K3056" s="3">
        <v>10.446765</v>
      </c>
      <c r="L3056" s="3">
        <v>644</v>
      </c>
      <c r="M3056" s="3">
        <v>4.588693</v>
      </c>
      <c r="N3056">
        <v>255</v>
      </c>
      <c r="O3056">
        <v>0.000165641967050118</v>
      </c>
      <c r="P3056">
        <v>2.18964385473832</v>
      </c>
      <c r="Q3056" t="s">
        <v>157</v>
      </c>
      <c r="R3056" t="s">
        <v>170</v>
      </c>
      <c r="S3056" t="s">
        <v>171</v>
      </c>
      <c r="T3056" t="s">
        <v>13043</v>
      </c>
      <c r="U3056" t="s">
        <v>13044</v>
      </c>
      <c r="V3056" t="s">
        <v>684</v>
      </c>
      <c r="W3056" t="s">
        <v>872</v>
      </c>
      <c r="X3056" t="s">
        <v>873</v>
      </c>
      <c r="Y3056" t="s">
        <v>874</v>
      </c>
      <c r="Z3056" t="s">
        <v>6962</v>
      </c>
      <c r="AA3056" t="s">
        <v>686</v>
      </c>
      <c r="AB3056" t="s">
        <v>219</v>
      </c>
      <c r="AC3056" t="s">
        <v>13045</v>
      </c>
      <c r="AD3056" t="s">
        <v>13046</v>
      </c>
    </row>
    <row r="3057" spans="1:30">
      <c r="A3057" t="s">
        <v>13047</v>
      </c>
      <c r="B3057" t="s">
        <v>13047</v>
      </c>
      <c r="C3057" s="3">
        <v>0.248567</v>
      </c>
      <c r="D3057" s="3">
        <v>13</v>
      </c>
      <c r="E3057" s="3">
        <v>0.045914</v>
      </c>
      <c r="F3057" s="3">
        <v>2</v>
      </c>
      <c r="G3057" s="3">
        <v>0.065615</v>
      </c>
      <c r="H3057" s="3">
        <v>4</v>
      </c>
      <c r="I3057" s="3">
        <v>1.486838</v>
      </c>
      <c r="J3057" s="3">
        <v>79</v>
      </c>
      <c r="K3057" s="3">
        <v>5.736407</v>
      </c>
      <c r="L3057" s="3">
        <v>323</v>
      </c>
      <c r="M3057" s="3">
        <v>0.581669</v>
      </c>
      <c r="N3057">
        <v>30</v>
      </c>
      <c r="O3057">
        <v>0.00100150111864095</v>
      </c>
      <c r="P3057">
        <v>3.35597543210988</v>
      </c>
      <c r="Q3057" t="s">
        <v>157</v>
      </c>
      <c r="R3057" t="s">
        <v>136</v>
      </c>
      <c r="S3057" t="s">
        <v>136</v>
      </c>
      <c r="T3057" t="s">
        <v>11477</v>
      </c>
      <c r="U3057" t="s">
        <v>13048</v>
      </c>
      <c r="V3057" t="s">
        <v>473</v>
      </c>
      <c r="W3057" t="s">
        <v>136</v>
      </c>
      <c r="X3057" t="s">
        <v>136</v>
      </c>
      <c r="Y3057" t="s">
        <v>8356</v>
      </c>
      <c r="Z3057" t="s">
        <v>11479</v>
      </c>
      <c r="AA3057" t="s">
        <v>48</v>
      </c>
      <c r="AB3057" t="s">
        <v>326</v>
      </c>
      <c r="AC3057" t="s">
        <v>13049</v>
      </c>
      <c r="AD3057" t="s">
        <v>11481</v>
      </c>
    </row>
    <row r="3058" spans="1:30">
      <c r="A3058" t="s">
        <v>13050</v>
      </c>
      <c r="B3058" t="s">
        <v>13050</v>
      </c>
      <c r="C3058" s="3">
        <v>7.213081</v>
      </c>
      <c r="D3058" s="3">
        <v>673</v>
      </c>
      <c r="E3058" s="3">
        <v>12.614773</v>
      </c>
      <c r="F3058" s="3">
        <v>1042</v>
      </c>
      <c r="G3058" s="3">
        <v>12.019028</v>
      </c>
      <c r="H3058" s="3">
        <v>1202</v>
      </c>
      <c r="I3058" s="3">
        <v>3.293095</v>
      </c>
      <c r="J3058" s="3">
        <v>333</v>
      </c>
      <c r="K3058" s="3">
        <v>3.189223</v>
      </c>
      <c r="L3058" s="3">
        <v>345</v>
      </c>
      <c r="M3058" s="3">
        <v>4.211729</v>
      </c>
      <c r="N3058">
        <v>410</v>
      </c>
      <c r="O3058" s="16">
        <v>7.01657378845802e-5</v>
      </c>
      <c r="P3058">
        <v>-2.26986855040773</v>
      </c>
      <c r="Q3058" t="s">
        <v>131</v>
      </c>
      <c r="R3058" t="s">
        <v>136</v>
      </c>
      <c r="S3058" t="s">
        <v>136</v>
      </c>
      <c r="T3058" t="s">
        <v>136</v>
      </c>
      <c r="U3058" t="s">
        <v>136</v>
      </c>
      <c r="V3058" t="s">
        <v>136</v>
      </c>
      <c r="W3058" t="s">
        <v>136</v>
      </c>
      <c r="X3058" t="s">
        <v>136</v>
      </c>
      <c r="Y3058" t="s">
        <v>136</v>
      </c>
      <c r="Z3058" t="s">
        <v>136</v>
      </c>
      <c r="AA3058" t="s">
        <v>136</v>
      </c>
      <c r="AB3058" t="s">
        <v>136</v>
      </c>
      <c r="AC3058" t="s">
        <v>13051</v>
      </c>
      <c r="AD3058" t="s">
        <v>136</v>
      </c>
    </row>
    <row r="3059" spans="1:30">
      <c r="A3059" t="s">
        <v>13052</v>
      </c>
      <c r="B3059" t="s">
        <v>13052</v>
      </c>
      <c r="C3059" s="3">
        <v>14.912375</v>
      </c>
      <c r="D3059" s="3">
        <v>519</v>
      </c>
      <c r="E3059" s="3">
        <v>10.355806</v>
      </c>
      <c r="F3059" s="3">
        <v>320</v>
      </c>
      <c r="G3059" s="3">
        <v>12.224313</v>
      </c>
      <c r="H3059" s="3">
        <v>457</v>
      </c>
      <c r="I3059" s="3">
        <v>3.288228</v>
      </c>
      <c r="J3059" s="3">
        <v>125</v>
      </c>
      <c r="K3059" s="3">
        <v>3.090916</v>
      </c>
      <c r="L3059" s="3">
        <v>125</v>
      </c>
      <c r="M3059" s="3">
        <v>6.163345</v>
      </c>
      <c r="N3059">
        <v>224</v>
      </c>
      <c r="O3059" s="16">
        <v>1.88151976477685e-5</v>
      </c>
      <c r="P3059">
        <v>-2.16617105386338</v>
      </c>
      <c r="Q3059" t="s">
        <v>131</v>
      </c>
      <c r="R3059" t="s">
        <v>137</v>
      </c>
      <c r="S3059" t="s">
        <v>138</v>
      </c>
      <c r="T3059" t="s">
        <v>6970</v>
      </c>
      <c r="U3059" t="s">
        <v>13053</v>
      </c>
      <c r="V3059" t="s">
        <v>1681</v>
      </c>
      <c r="W3059" t="s">
        <v>254</v>
      </c>
      <c r="X3059" t="s">
        <v>255</v>
      </c>
      <c r="Y3059" t="s">
        <v>1682</v>
      </c>
      <c r="Z3059" t="s">
        <v>13054</v>
      </c>
      <c r="AA3059" t="s">
        <v>164</v>
      </c>
      <c r="AB3059" t="s">
        <v>165</v>
      </c>
      <c r="AC3059" t="s">
        <v>6972</v>
      </c>
      <c r="AD3059" t="s">
        <v>6973</v>
      </c>
    </row>
    <row r="3060" spans="1:30">
      <c r="A3060" t="s">
        <v>13055</v>
      </c>
      <c r="B3060" t="s">
        <v>13055</v>
      </c>
      <c r="C3060" s="3">
        <v>3.129727</v>
      </c>
      <c r="D3060" s="3">
        <v>167</v>
      </c>
      <c r="E3060" s="3">
        <v>4.948704</v>
      </c>
      <c r="F3060" s="3">
        <v>233</v>
      </c>
      <c r="G3060" s="3">
        <v>4.087379</v>
      </c>
      <c r="H3060" s="3">
        <v>233</v>
      </c>
      <c r="I3060" s="3">
        <v>0.742581</v>
      </c>
      <c r="J3060" s="3">
        <v>43</v>
      </c>
      <c r="K3060" s="3">
        <v>0.529932</v>
      </c>
      <c r="L3060" s="3">
        <v>33</v>
      </c>
      <c r="M3060" s="3">
        <v>1.517185</v>
      </c>
      <c r="N3060">
        <v>85</v>
      </c>
      <c r="O3060" s="16">
        <v>8.88805711436226e-5</v>
      </c>
      <c r="P3060">
        <v>-2.73185280150103</v>
      </c>
      <c r="Q3060" t="s">
        <v>131</v>
      </c>
      <c r="R3060" t="s">
        <v>190</v>
      </c>
      <c r="S3060" t="s">
        <v>191</v>
      </c>
      <c r="T3060" t="s">
        <v>4556</v>
      </c>
      <c r="U3060" t="s">
        <v>13056</v>
      </c>
      <c r="V3060" t="s">
        <v>4480</v>
      </c>
      <c r="W3060" t="s">
        <v>190</v>
      </c>
      <c r="X3060" t="s">
        <v>191</v>
      </c>
      <c r="Y3060" t="s">
        <v>265</v>
      </c>
      <c r="Z3060" t="s">
        <v>4558</v>
      </c>
      <c r="AA3060" t="s">
        <v>83</v>
      </c>
      <c r="AB3060" t="s">
        <v>191</v>
      </c>
      <c r="AC3060" t="s">
        <v>4559</v>
      </c>
      <c r="AD3060" t="s">
        <v>4560</v>
      </c>
    </row>
    <row r="3061" spans="1:30">
      <c r="A3061" t="s">
        <v>13057</v>
      </c>
      <c r="B3061" t="s">
        <v>136</v>
      </c>
      <c r="C3061" s="3">
        <v>0.254451</v>
      </c>
      <c r="D3061" s="3">
        <v>6</v>
      </c>
      <c r="E3061" s="3">
        <v>0</v>
      </c>
      <c r="F3061" s="3">
        <v>0</v>
      </c>
      <c r="G3061" s="3">
        <v>0</v>
      </c>
      <c r="H3061" s="3">
        <v>0</v>
      </c>
      <c r="I3061" s="3">
        <v>3.104339</v>
      </c>
      <c r="J3061" s="3">
        <v>67</v>
      </c>
      <c r="K3061" s="3">
        <v>1.885339</v>
      </c>
      <c r="L3061" s="3">
        <v>43</v>
      </c>
      <c r="M3061" s="3">
        <v>2.817627</v>
      </c>
      <c r="N3061">
        <v>57</v>
      </c>
      <c r="O3061">
        <v>0.00239499619108822</v>
      </c>
      <c r="P3061">
        <v>3.51208526827731</v>
      </c>
      <c r="Q3061" t="s">
        <v>157</v>
      </c>
      <c r="R3061" t="s">
        <v>136</v>
      </c>
      <c r="S3061" t="s">
        <v>136</v>
      </c>
      <c r="T3061" t="s">
        <v>136</v>
      </c>
      <c r="U3061" t="s">
        <v>136</v>
      </c>
      <c r="V3061" t="s">
        <v>136</v>
      </c>
      <c r="W3061" t="s">
        <v>136</v>
      </c>
      <c r="X3061" t="s">
        <v>136</v>
      </c>
      <c r="Y3061" t="s">
        <v>136</v>
      </c>
      <c r="Z3061" t="s">
        <v>136</v>
      </c>
      <c r="AA3061" t="s">
        <v>136</v>
      </c>
      <c r="AB3061" t="s">
        <v>136</v>
      </c>
      <c r="AC3061" t="s">
        <v>136</v>
      </c>
      <c r="AD3061" t="s">
        <v>136</v>
      </c>
    </row>
    <row r="3062" spans="1:30">
      <c r="A3062" t="s">
        <v>13058</v>
      </c>
      <c r="B3062" t="s">
        <v>13058</v>
      </c>
      <c r="C3062" s="3">
        <v>9.188765</v>
      </c>
      <c r="D3062" s="3">
        <v>728</v>
      </c>
      <c r="E3062" s="3">
        <v>26.639187</v>
      </c>
      <c r="F3062" s="3">
        <v>1868</v>
      </c>
      <c r="G3062" s="3">
        <v>7.242515</v>
      </c>
      <c r="H3062" s="3">
        <v>615</v>
      </c>
      <c r="I3062" s="3">
        <v>1.214718</v>
      </c>
      <c r="J3062" s="3">
        <v>105</v>
      </c>
      <c r="K3062" s="3">
        <v>5.821872</v>
      </c>
      <c r="L3062" s="3">
        <v>534</v>
      </c>
      <c r="M3062" s="3">
        <v>1.731587</v>
      </c>
      <c r="N3062">
        <v>144</v>
      </c>
      <c r="O3062">
        <v>0.0013394235394608</v>
      </c>
      <c r="P3062">
        <v>-2.92644243207212</v>
      </c>
      <c r="Q3062" t="s">
        <v>131</v>
      </c>
      <c r="R3062" t="s">
        <v>241</v>
      </c>
      <c r="S3062" t="s">
        <v>242</v>
      </c>
      <c r="T3062" t="s">
        <v>13059</v>
      </c>
      <c r="U3062" t="s">
        <v>13060</v>
      </c>
      <c r="V3062" t="s">
        <v>3436</v>
      </c>
      <c r="W3062" t="s">
        <v>136</v>
      </c>
      <c r="X3062" t="s">
        <v>136</v>
      </c>
      <c r="Y3062" t="s">
        <v>3437</v>
      </c>
      <c r="Z3062" t="s">
        <v>13061</v>
      </c>
      <c r="AA3062" t="s">
        <v>164</v>
      </c>
      <c r="AB3062" t="s">
        <v>165</v>
      </c>
      <c r="AC3062" t="s">
        <v>13062</v>
      </c>
      <c r="AD3062" t="s">
        <v>13063</v>
      </c>
    </row>
    <row r="3063" spans="1:30">
      <c r="A3063" t="s">
        <v>13064</v>
      </c>
      <c r="B3063" t="s">
        <v>13064</v>
      </c>
      <c r="C3063" s="3">
        <v>11.967915</v>
      </c>
      <c r="D3063" s="3">
        <v>417</v>
      </c>
      <c r="E3063" s="3">
        <v>14.924527</v>
      </c>
      <c r="F3063" s="3">
        <v>460</v>
      </c>
      <c r="G3063" s="3">
        <v>33.120159</v>
      </c>
      <c r="H3063" s="3">
        <v>1235</v>
      </c>
      <c r="I3063" s="3">
        <v>4.751925</v>
      </c>
      <c r="J3063" s="3">
        <v>180</v>
      </c>
      <c r="K3063" s="3">
        <v>8.005143</v>
      </c>
      <c r="L3063" s="3">
        <v>323</v>
      </c>
      <c r="M3063" s="3">
        <v>6.97984</v>
      </c>
      <c r="N3063">
        <v>254</v>
      </c>
      <c r="O3063">
        <v>0.000227333511887471</v>
      </c>
      <c r="P3063">
        <v>-2.16736428033055</v>
      </c>
      <c r="Q3063" t="s">
        <v>131</v>
      </c>
      <c r="R3063" t="s">
        <v>1427</v>
      </c>
      <c r="S3063" t="s">
        <v>538</v>
      </c>
      <c r="T3063" t="s">
        <v>13065</v>
      </c>
      <c r="U3063" t="s">
        <v>13066</v>
      </c>
      <c r="V3063" t="s">
        <v>1636</v>
      </c>
      <c r="W3063" t="s">
        <v>1427</v>
      </c>
      <c r="X3063" t="s">
        <v>538</v>
      </c>
      <c r="Y3063" t="s">
        <v>13067</v>
      </c>
      <c r="Z3063" t="s">
        <v>13068</v>
      </c>
      <c r="AA3063" t="s">
        <v>43</v>
      </c>
      <c r="AB3063" t="s">
        <v>538</v>
      </c>
      <c r="AC3063" t="s">
        <v>13069</v>
      </c>
      <c r="AD3063" t="s">
        <v>13070</v>
      </c>
    </row>
    <row r="3064" spans="1:30">
      <c r="A3064" t="s">
        <v>13071</v>
      </c>
      <c r="B3064" t="s">
        <v>13071</v>
      </c>
      <c r="C3064" s="3">
        <v>166.676819</v>
      </c>
      <c r="D3064" s="3">
        <v>2071</v>
      </c>
      <c r="E3064" s="3">
        <v>172.995178</v>
      </c>
      <c r="F3064" s="3">
        <v>1904</v>
      </c>
      <c r="G3064" s="3">
        <v>141.13533</v>
      </c>
      <c r="H3064" s="3">
        <v>1880</v>
      </c>
      <c r="I3064" s="3">
        <v>8.888573</v>
      </c>
      <c r="J3064" s="3">
        <v>120</v>
      </c>
      <c r="K3064" s="3">
        <v>9.675827</v>
      </c>
      <c r="L3064" s="3">
        <v>140</v>
      </c>
      <c r="M3064" s="3">
        <v>23.088886</v>
      </c>
      <c r="N3064">
        <v>300</v>
      </c>
      <c r="O3064" s="16">
        <v>9.05405838028196e-12</v>
      </c>
      <c r="P3064">
        <v>-4.06645923748386</v>
      </c>
      <c r="Q3064" t="s">
        <v>131</v>
      </c>
      <c r="R3064" t="s">
        <v>136</v>
      </c>
      <c r="S3064" t="s">
        <v>136</v>
      </c>
      <c r="T3064" t="s">
        <v>136</v>
      </c>
      <c r="U3064" t="s">
        <v>136</v>
      </c>
      <c r="V3064" t="s">
        <v>136</v>
      </c>
      <c r="W3064" t="s">
        <v>136</v>
      </c>
      <c r="X3064" t="s">
        <v>136</v>
      </c>
      <c r="Y3064" t="s">
        <v>11550</v>
      </c>
      <c r="Z3064" t="s">
        <v>136</v>
      </c>
      <c r="AA3064" t="s">
        <v>164</v>
      </c>
      <c r="AB3064" t="s">
        <v>165</v>
      </c>
      <c r="AC3064" t="s">
        <v>13072</v>
      </c>
      <c r="AD3064" t="s">
        <v>136</v>
      </c>
    </row>
    <row r="3065" spans="1:30">
      <c r="A3065" t="s">
        <v>13073</v>
      </c>
      <c r="B3065" t="s">
        <v>13073</v>
      </c>
      <c r="C3065" s="3">
        <v>61.763184</v>
      </c>
      <c r="D3065" s="3">
        <v>629</v>
      </c>
      <c r="E3065" s="3">
        <v>30.310299</v>
      </c>
      <c r="F3065" s="3">
        <v>274</v>
      </c>
      <c r="G3065" s="3">
        <v>148.488358</v>
      </c>
      <c r="H3065" s="3">
        <v>1622</v>
      </c>
      <c r="I3065" s="3">
        <v>13.325272</v>
      </c>
      <c r="J3065" s="3">
        <v>148</v>
      </c>
      <c r="K3065" s="3">
        <v>15.636588</v>
      </c>
      <c r="L3065" s="3">
        <v>185</v>
      </c>
      <c r="M3065" s="3">
        <v>28.627405</v>
      </c>
      <c r="N3065">
        <v>305</v>
      </c>
      <c r="O3065">
        <v>0.000146085468383407</v>
      </c>
      <c r="P3065">
        <v>-2.46583445223142</v>
      </c>
      <c r="Q3065" t="s">
        <v>131</v>
      </c>
      <c r="R3065" t="s">
        <v>136</v>
      </c>
      <c r="S3065" t="s">
        <v>136</v>
      </c>
      <c r="T3065" t="s">
        <v>13074</v>
      </c>
      <c r="U3065" t="s">
        <v>136</v>
      </c>
      <c r="V3065" t="s">
        <v>136</v>
      </c>
      <c r="W3065" t="s">
        <v>136</v>
      </c>
      <c r="X3065" t="s">
        <v>136</v>
      </c>
      <c r="Y3065" t="s">
        <v>13075</v>
      </c>
      <c r="Z3065" t="s">
        <v>13076</v>
      </c>
      <c r="AA3065" t="s">
        <v>164</v>
      </c>
      <c r="AB3065" t="s">
        <v>165</v>
      </c>
      <c r="AC3065" t="s">
        <v>13077</v>
      </c>
      <c r="AD3065" t="s">
        <v>495</v>
      </c>
    </row>
    <row r="3066" spans="1:30">
      <c r="A3066" t="s">
        <v>13078</v>
      </c>
      <c r="B3066" t="s">
        <v>13078</v>
      </c>
      <c r="C3066" s="3">
        <v>0</v>
      </c>
      <c r="D3066" s="3">
        <v>0</v>
      </c>
      <c r="E3066" s="3">
        <v>0.04726</v>
      </c>
      <c r="F3066" s="3">
        <v>2</v>
      </c>
      <c r="G3066" s="3">
        <v>0</v>
      </c>
      <c r="H3066" s="3">
        <v>0</v>
      </c>
      <c r="I3066" s="3">
        <v>0.700331</v>
      </c>
      <c r="J3066" s="3">
        <v>37</v>
      </c>
      <c r="K3066" s="3">
        <v>0.888745</v>
      </c>
      <c r="L3066" s="3">
        <v>50</v>
      </c>
      <c r="M3066" s="3">
        <v>1.71128</v>
      </c>
      <c r="N3066">
        <v>86</v>
      </c>
      <c r="O3066">
        <v>0.000194220658772363</v>
      </c>
      <c r="P3066">
        <v>4.34011178919977</v>
      </c>
      <c r="Q3066" t="s">
        <v>157</v>
      </c>
      <c r="R3066" t="s">
        <v>283</v>
      </c>
      <c r="S3066" t="s">
        <v>284</v>
      </c>
      <c r="T3066" t="s">
        <v>3342</v>
      </c>
      <c r="U3066" t="s">
        <v>13079</v>
      </c>
      <c r="V3066" t="s">
        <v>136</v>
      </c>
      <c r="W3066" t="s">
        <v>371</v>
      </c>
      <c r="X3066" t="s">
        <v>293</v>
      </c>
      <c r="Y3066" t="s">
        <v>290</v>
      </c>
      <c r="Z3066" t="s">
        <v>4328</v>
      </c>
      <c r="AA3066" t="s">
        <v>292</v>
      </c>
      <c r="AB3066" t="s">
        <v>293</v>
      </c>
      <c r="AC3066" t="s">
        <v>313</v>
      </c>
      <c r="AD3066" t="s">
        <v>2532</v>
      </c>
    </row>
    <row r="3067" spans="1:30">
      <c r="A3067" t="s">
        <v>13080</v>
      </c>
      <c r="B3067" t="s">
        <v>13080</v>
      </c>
      <c r="C3067" s="3">
        <v>65.844635</v>
      </c>
      <c r="D3067" s="3">
        <v>3960</v>
      </c>
      <c r="E3067" s="3">
        <v>152.114502</v>
      </c>
      <c r="F3067" s="3">
        <v>8104</v>
      </c>
      <c r="G3067" s="3">
        <v>54.15033</v>
      </c>
      <c r="H3067" s="3">
        <v>3492</v>
      </c>
      <c r="I3067" s="3">
        <v>14.90528</v>
      </c>
      <c r="J3067" s="3">
        <v>973</v>
      </c>
      <c r="K3067" s="3">
        <v>21.386299</v>
      </c>
      <c r="L3067" s="3">
        <v>1490</v>
      </c>
      <c r="M3067" s="3">
        <v>28.42609</v>
      </c>
      <c r="N3067">
        <v>1785</v>
      </c>
      <c r="O3067">
        <v>0.000170604778878202</v>
      </c>
      <c r="P3067">
        <v>-2.78479975177697</v>
      </c>
      <c r="Q3067" t="s">
        <v>131</v>
      </c>
      <c r="R3067" t="s">
        <v>241</v>
      </c>
      <c r="S3067" t="s">
        <v>242</v>
      </c>
      <c r="T3067" t="s">
        <v>2649</v>
      </c>
      <c r="U3067" t="s">
        <v>13081</v>
      </c>
      <c r="V3067" t="s">
        <v>1195</v>
      </c>
      <c r="W3067" t="s">
        <v>136</v>
      </c>
      <c r="X3067" t="s">
        <v>136</v>
      </c>
      <c r="Y3067" t="s">
        <v>2651</v>
      </c>
      <c r="Z3067" t="s">
        <v>13082</v>
      </c>
      <c r="AA3067" t="s">
        <v>164</v>
      </c>
      <c r="AB3067" t="s">
        <v>165</v>
      </c>
      <c r="AC3067" t="s">
        <v>13083</v>
      </c>
      <c r="AD3067" t="s">
        <v>1278</v>
      </c>
    </row>
    <row r="3068" spans="1:30">
      <c r="A3068" t="s">
        <v>13084</v>
      </c>
      <c r="B3068" t="s">
        <v>13084</v>
      </c>
      <c r="C3068" s="3">
        <v>12.71535</v>
      </c>
      <c r="D3068" s="3">
        <v>469</v>
      </c>
      <c r="E3068" s="3">
        <v>14.247796</v>
      </c>
      <c r="F3068" s="3">
        <v>465</v>
      </c>
      <c r="G3068" s="3">
        <v>32.885735</v>
      </c>
      <c r="H3068" s="3">
        <v>1299</v>
      </c>
      <c r="I3068" s="3">
        <v>5.216427</v>
      </c>
      <c r="J3068" s="3">
        <v>209</v>
      </c>
      <c r="K3068" s="3">
        <v>2.425338</v>
      </c>
      <c r="L3068" s="3">
        <v>104</v>
      </c>
      <c r="M3068" s="3">
        <v>6.886091</v>
      </c>
      <c r="N3068">
        <v>265</v>
      </c>
      <c r="O3068" s="16">
        <v>4.23466924450166e-5</v>
      </c>
      <c r="P3068">
        <v>-2.57547025385439</v>
      </c>
      <c r="Q3068" t="s">
        <v>131</v>
      </c>
      <c r="R3068" t="s">
        <v>136</v>
      </c>
      <c r="S3068" t="s">
        <v>136</v>
      </c>
      <c r="T3068" t="s">
        <v>168</v>
      </c>
      <c r="U3068" t="s">
        <v>136</v>
      </c>
      <c r="V3068" t="s">
        <v>136</v>
      </c>
      <c r="W3068" t="s">
        <v>136</v>
      </c>
      <c r="X3068" t="s">
        <v>136</v>
      </c>
      <c r="Y3068" t="s">
        <v>3322</v>
      </c>
      <c r="Z3068" t="s">
        <v>136</v>
      </c>
      <c r="AA3068" t="s">
        <v>164</v>
      </c>
      <c r="AB3068" t="s">
        <v>165</v>
      </c>
      <c r="AC3068" t="s">
        <v>3323</v>
      </c>
      <c r="AD3068" t="s">
        <v>176</v>
      </c>
    </row>
    <row r="3069" spans="1:30">
      <c r="A3069" t="s">
        <v>13085</v>
      </c>
      <c r="B3069" t="s">
        <v>13085</v>
      </c>
      <c r="C3069" s="3">
        <v>0.214431</v>
      </c>
      <c r="D3069" s="3">
        <v>5</v>
      </c>
      <c r="E3069" s="3">
        <v>0.359422</v>
      </c>
      <c r="F3069" s="3">
        <v>6</v>
      </c>
      <c r="G3069" s="3">
        <v>0.329944</v>
      </c>
      <c r="H3069" s="3">
        <v>7</v>
      </c>
      <c r="I3069" s="3">
        <v>10.965416</v>
      </c>
      <c r="J3069" s="3">
        <v>222</v>
      </c>
      <c r="K3069" s="3">
        <v>9.570496</v>
      </c>
      <c r="L3069" s="3">
        <v>207</v>
      </c>
      <c r="M3069" s="3">
        <v>3.434339</v>
      </c>
      <c r="N3069">
        <v>67</v>
      </c>
      <c r="O3069" s="16">
        <v>1.32561536059879e-6</v>
      </c>
      <c r="P3069">
        <v>3.63881764048043</v>
      </c>
      <c r="Q3069" t="s">
        <v>157</v>
      </c>
      <c r="R3069" t="s">
        <v>136</v>
      </c>
      <c r="S3069" t="s">
        <v>136</v>
      </c>
      <c r="T3069" t="s">
        <v>13086</v>
      </c>
      <c r="U3069" t="s">
        <v>136</v>
      </c>
      <c r="V3069" t="s">
        <v>136</v>
      </c>
      <c r="W3069" t="s">
        <v>136</v>
      </c>
      <c r="X3069" t="s">
        <v>136</v>
      </c>
      <c r="Y3069" t="s">
        <v>9024</v>
      </c>
      <c r="Z3069" t="s">
        <v>136</v>
      </c>
      <c r="AA3069" t="s">
        <v>164</v>
      </c>
      <c r="AB3069" t="s">
        <v>165</v>
      </c>
      <c r="AC3069" t="s">
        <v>13087</v>
      </c>
      <c r="AD3069" t="s">
        <v>13088</v>
      </c>
    </row>
    <row r="3070" spans="1:30">
      <c r="A3070" t="s">
        <v>13089</v>
      </c>
      <c r="B3070" t="s">
        <v>13089</v>
      </c>
      <c r="C3070" s="3">
        <v>0.148215</v>
      </c>
      <c r="D3070" s="3">
        <v>15</v>
      </c>
      <c r="E3070" s="3">
        <v>0.126807</v>
      </c>
      <c r="F3070" s="3">
        <v>11</v>
      </c>
      <c r="G3070" s="3">
        <v>0.098012</v>
      </c>
      <c r="H3070" s="3">
        <v>10</v>
      </c>
      <c r="I3070" s="3">
        <v>3.299011</v>
      </c>
      <c r="J3070" s="3">
        <v>339</v>
      </c>
      <c r="K3070" s="3">
        <v>8.51471</v>
      </c>
      <c r="L3070" s="3">
        <v>933</v>
      </c>
      <c r="M3070" s="3">
        <v>0.736981</v>
      </c>
      <c r="N3070">
        <v>73</v>
      </c>
      <c r="O3070" s="16">
        <v>8.66948648242682e-6</v>
      </c>
      <c r="P3070">
        <v>3.92358917067199</v>
      </c>
      <c r="Q3070" t="s">
        <v>157</v>
      </c>
      <c r="R3070" t="s">
        <v>1427</v>
      </c>
      <c r="S3070" t="s">
        <v>538</v>
      </c>
      <c r="T3070" t="s">
        <v>13090</v>
      </c>
      <c r="U3070" t="s">
        <v>13091</v>
      </c>
      <c r="V3070" t="s">
        <v>1636</v>
      </c>
      <c r="W3070" t="s">
        <v>1174</v>
      </c>
      <c r="X3070" t="s">
        <v>1175</v>
      </c>
      <c r="Y3070" t="s">
        <v>13092</v>
      </c>
      <c r="Z3070" t="s">
        <v>13093</v>
      </c>
      <c r="AA3070" t="s">
        <v>43</v>
      </c>
      <c r="AB3070" t="s">
        <v>538</v>
      </c>
      <c r="AC3070" t="s">
        <v>13094</v>
      </c>
      <c r="AD3070" t="s">
        <v>13095</v>
      </c>
    </row>
    <row r="3071" spans="1:30">
      <c r="A3071" t="s">
        <v>13096</v>
      </c>
      <c r="B3071" t="s">
        <v>13096</v>
      </c>
      <c r="C3071" s="3">
        <v>0.488455</v>
      </c>
      <c r="D3071" s="3">
        <v>25</v>
      </c>
      <c r="E3071" s="3">
        <v>0.14799</v>
      </c>
      <c r="F3071" s="3">
        <v>7</v>
      </c>
      <c r="G3071" s="3">
        <v>0.214123</v>
      </c>
      <c r="H3071" s="3">
        <v>12</v>
      </c>
      <c r="I3071" s="3">
        <v>3.771787</v>
      </c>
      <c r="J3071" s="3">
        <v>205</v>
      </c>
      <c r="K3071" s="3">
        <v>2.376672</v>
      </c>
      <c r="L3071" s="3">
        <v>138</v>
      </c>
      <c r="M3071" s="3">
        <v>1.526028</v>
      </c>
      <c r="N3071">
        <v>80</v>
      </c>
      <c r="O3071">
        <v>0.000332416005069555</v>
      </c>
      <c r="P3071">
        <v>2.40434808738947</v>
      </c>
      <c r="Q3071" t="s">
        <v>157</v>
      </c>
      <c r="R3071" t="s">
        <v>136</v>
      </c>
      <c r="T3071" t="s">
        <v>13097</v>
      </c>
      <c r="U3071" t="s">
        <v>13098</v>
      </c>
      <c r="V3071" t="s">
        <v>136</v>
      </c>
      <c r="W3071" t="s">
        <v>136</v>
      </c>
      <c r="X3071" t="s">
        <v>136</v>
      </c>
      <c r="Y3071" t="s">
        <v>181</v>
      </c>
      <c r="Z3071" t="s">
        <v>6497</v>
      </c>
      <c r="AA3071" t="s">
        <v>83</v>
      </c>
      <c r="AB3071" t="s">
        <v>191</v>
      </c>
      <c r="AC3071" t="s">
        <v>13099</v>
      </c>
      <c r="AD3071" t="s">
        <v>13100</v>
      </c>
    </row>
    <row r="3072" spans="1:30">
      <c r="A3072" t="s">
        <v>13101</v>
      </c>
      <c r="B3072" t="s">
        <v>13101</v>
      </c>
      <c r="C3072" s="3">
        <v>2.676377</v>
      </c>
      <c r="D3072" s="3">
        <v>84</v>
      </c>
      <c r="E3072" s="3">
        <v>0.163088</v>
      </c>
      <c r="F3072" s="3">
        <v>5</v>
      </c>
      <c r="G3072" s="3">
        <v>0.50092</v>
      </c>
      <c r="H3072" s="3">
        <v>17</v>
      </c>
      <c r="I3072" s="3">
        <v>16.426651</v>
      </c>
      <c r="J3072" s="3">
        <v>560</v>
      </c>
      <c r="K3072" s="3">
        <v>14.304981</v>
      </c>
      <c r="L3072" s="3">
        <v>520</v>
      </c>
      <c r="M3072" s="3">
        <v>9.202176</v>
      </c>
      <c r="N3072">
        <v>302</v>
      </c>
      <c r="O3072">
        <v>0.000383106465410106</v>
      </c>
      <c r="P3072">
        <v>2.9014597783132</v>
      </c>
      <c r="Q3072" t="s">
        <v>157</v>
      </c>
      <c r="R3072" t="s">
        <v>2797</v>
      </c>
      <c r="S3072" t="s">
        <v>2798</v>
      </c>
      <c r="T3072" t="s">
        <v>2799</v>
      </c>
      <c r="U3072" t="s">
        <v>13102</v>
      </c>
      <c r="V3072" t="s">
        <v>763</v>
      </c>
      <c r="W3072" t="s">
        <v>305</v>
      </c>
      <c r="X3072" t="s">
        <v>142</v>
      </c>
      <c r="Y3072" t="s">
        <v>2801</v>
      </c>
      <c r="Z3072" t="s">
        <v>13103</v>
      </c>
      <c r="AA3072" t="s">
        <v>83</v>
      </c>
      <c r="AB3072" t="s">
        <v>191</v>
      </c>
      <c r="AC3072" t="s">
        <v>13104</v>
      </c>
      <c r="AD3072" t="s">
        <v>2804</v>
      </c>
    </row>
    <row r="3073" spans="1:30">
      <c r="A3073" t="s">
        <v>13105</v>
      </c>
      <c r="B3073" t="s">
        <v>13105</v>
      </c>
      <c r="C3073" s="3">
        <v>0.131635</v>
      </c>
      <c r="D3073" s="3">
        <v>14</v>
      </c>
      <c r="E3073" s="3">
        <v>0</v>
      </c>
      <c r="F3073" s="3">
        <v>0</v>
      </c>
      <c r="G3073" s="3">
        <v>0.131564</v>
      </c>
      <c r="H3073" s="3">
        <v>15</v>
      </c>
      <c r="I3073" s="3">
        <v>1.406994</v>
      </c>
      <c r="J3073" s="3">
        <v>157</v>
      </c>
      <c r="K3073" s="3">
        <v>0.878624</v>
      </c>
      <c r="L3073" s="3">
        <v>105</v>
      </c>
      <c r="M3073" s="3">
        <v>0.615796</v>
      </c>
      <c r="N3073">
        <v>66</v>
      </c>
      <c r="O3073">
        <v>0.00377253952600115</v>
      </c>
      <c r="P3073">
        <v>2.6593013168144</v>
      </c>
      <c r="Q3073" t="s">
        <v>157</v>
      </c>
      <c r="R3073" t="s">
        <v>136</v>
      </c>
      <c r="S3073" t="s">
        <v>136</v>
      </c>
      <c r="T3073" t="s">
        <v>136</v>
      </c>
      <c r="U3073" t="s">
        <v>13106</v>
      </c>
      <c r="V3073" t="s">
        <v>264</v>
      </c>
      <c r="W3073" t="s">
        <v>136</v>
      </c>
      <c r="X3073" t="s">
        <v>136</v>
      </c>
      <c r="Y3073" t="s">
        <v>1350</v>
      </c>
      <c r="Z3073" t="s">
        <v>136</v>
      </c>
      <c r="AA3073" t="s">
        <v>164</v>
      </c>
      <c r="AB3073" t="s">
        <v>165</v>
      </c>
      <c r="AC3073" t="s">
        <v>13107</v>
      </c>
      <c r="AD3073" t="s">
        <v>136</v>
      </c>
    </row>
    <row r="3074" spans="1:30">
      <c r="A3074" t="s">
        <v>13108</v>
      </c>
      <c r="B3074" t="s">
        <v>136</v>
      </c>
      <c r="C3074" s="3">
        <v>0.423484</v>
      </c>
      <c r="D3074" s="3">
        <v>19</v>
      </c>
      <c r="E3074" s="3">
        <v>0.089603</v>
      </c>
      <c r="F3074" s="3">
        <v>4</v>
      </c>
      <c r="G3074" s="3">
        <v>0.357598</v>
      </c>
      <c r="H3074" s="3">
        <v>18</v>
      </c>
      <c r="I3074" s="3">
        <v>2.945874</v>
      </c>
      <c r="J3074" s="3">
        <v>140</v>
      </c>
      <c r="K3074" s="3">
        <v>16.109567</v>
      </c>
      <c r="L3074" s="3">
        <v>831</v>
      </c>
      <c r="M3074" s="3">
        <v>0.957423</v>
      </c>
      <c r="N3074">
        <v>46</v>
      </c>
      <c r="O3074">
        <v>0.000436827142598478</v>
      </c>
      <c r="P3074">
        <v>3.50289834631678</v>
      </c>
      <c r="Q3074" t="s">
        <v>157</v>
      </c>
      <c r="R3074" t="s">
        <v>136</v>
      </c>
      <c r="S3074" t="s">
        <v>136</v>
      </c>
      <c r="T3074" t="s">
        <v>7333</v>
      </c>
      <c r="U3074" t="s">
        <v>136</v>
      </c>
      <c r="V3074" t="s">
        <v>136</v>
      </c>
      <c r="W3074" t="s">
        <v>136</v>
      </c>
      <c r="X3074" t="s">
        <v>136</v>
      </c>
      <c r="Y3074" t="s">
        <v>2847</v>
      </c>
      <c r="Z3074" t="s">
        <v>136</v>
      </c>
      <c r="AA3074" t="s">
        <v>164</v>
      </c>
      <c r="AB3074" t="s">
        <v>165</v>
      </c>
      <c r="AC3074" t="s">
        <v>13109</v>
      </c>
      <c r="AD3074" t="s">
        <v>5394</v>
      </c>
    </row>
    <row r="3075" spans="1:30">
      <c r="A3075" t="s">
        <v>13110</v>
      </c>
      <c r="B3075" t="s">
        <v>13110</v>
      </c>
      <c r="C3075" s="3">
        <v>1.890495</v>
      </c>
      <c r="D3075" s="3">
        <v>119</v>
      </c>
      <c r="E3075" s="3">
        <v>0.464046</v>
      </c>
      <c r="F3075" s="3">
        <v>26</v>
      </c>
      <c r="G3075" s="3">
        <v>2.172025</v>
      </c>
      <c r="H3075" s="3">
        <v>147</v>
      </c>
      <c r="I3075" s="3">
        <v>13.216613</v>
      </c>
      <c r="J3075" s="3">
        <v>900</v>
      </c>
      <c r="K3075" s="3">
        <v>27.784184</v>
      </c>
      <c r="L3075" s="3">
        <v>2019</v>
      </c>
      <c r="M3075" s="3">
        <v>2.815812</v>
      </c>
      <c r="N3075">
        <v>185</v>
      </c>
      <c r="O3075">
        <v>0.0025791491503146</v>
      </c>
      <c r="P3075">
        <v>2.54396691240709</v>
      </c>
      <c r="Q3075" t="s">
        <v>157</v>
      </c>
      <c r="R3075" t="s">
        <v>170</v>
      </c>
      <c r="S3075" t="s">
        <v>171</v>
      </c>
      <c r="T3075" t="s">
        <v>1936</v>
      </c>
      <c r="U3075" t="s">
        <v>13111</v>
      </c>
      <c r="V3075" t="s">
        <v>1938</v>
      </c>
      <c r="W3075" t="s">
        <v>170</v>
      </c>
      <c r="X3075" t="s">
        <v>171</v>
      </c>
      <c r="Y3075" t="s">
        <v>227</v>
      </c>
      <c r="Z3075" t="s">
        <v>13112</v>
      </c>
      <c r="AA3075" t="s">
        <v>174</v>
      </c>
      <c r="AB3075" t="s">
        <v>171</v>
      </c>
      <c r="AC3075" t="s">
        <v>13113</v>
      </c>
      <c r="AD3075" t="s">
        <v>1941</v>
      </c>
    </row>
    <row r="3076" spans="1:30">
      <c r="A3076" t="s">
        <v>13114</v>
      </c>
      <c r="B3076" t="s">
        <v>13114</v>
      </c>
      <c r="C3076" s="3">
        <v>28.900513</v>
      </c>
      <c r="D3076" s="3">
        <v>1400</v>
      </c>
      <c r="E3076" s="3">
        <v>56.298889</v>
      </c>
      <c r="F3076" s="3">
        <v>2416</v>
      </c>
      <c r="G3076" s="3">
        <v>24.32057</v>
      </c>
      <c r="H3076" s="3">
        <v>1264</v>
      </c>
      <c r="I3076" s="3">
        <v>12.00057</v>
      </c>
      <c r="J3076" s="3">
        <v>631</v>
      </c>
      <c r="K3076" s="3">
        <v>7.458395</v>
      </c>
      <c r="L3076" s="3">
        <v>419</v>
      </c>
      <c r="M3076" s="3">
        <v>18.14719</v>
      </c>
      <c r="N3076">
        <v>918</v>
      </c>
      <c r="O3076">
        <v>0.00170825426852243</v>
      </c>
      <c r="P3076">
        <v>-2.27351605873066</v>
      </c>
      <c r="Q3076" t="s">
        <v>131</v>
      </c>
      <c r="R3076" t="s">
        <v>241</v>
      </c>
      <c r="S3076" t="s">
        <v>242</v>
      </c>
      <c r="T3076" t="s">
        <v>13115</v>
      </c>
      <c r="U3076" t="s">
        <v>13116</v>
      </c>
      <c r="V3076" t="s">
        <v>136</v>
      </c>
      <c r="W3076" t="s">
        <v>254</v>
      </c>
      <c r="X3076" t="s">
        <v>255</v>
      </c>
      <c r="Y3076" t="s">
        <v>1763</v>
      </c>
      <c r="Z3076" t="s">
        <v>10674</v>
      </c>
      <c r="AA3076" t="s">
        <v>248</v>
      </c>
      <c r="AB3076" t="s">
        <v>242</v>
      </c>
      <c r="AC3076" t="s">
        <v>13117</v>
      </c>
      <c r="AD3076" t="s">
        <v>640</v>
      </c>
    </row>
    <row r="3077" spans="1:30">
      <c r="A3077" t="s">
        <v>13118</v>
      </c>
      <c r="B3077" t="s">
        <v>13118</v>
      </c>
      <c r="C3077" s="3">
        <v>4.047385</v>
      </c>
      <c r="D3077" s="3">
        <v>303</v>
      </c>
      <c r="E3077" s="3">
        <v>13.588443</v>
      </c>
      <c r="F3077" s="3">
        <v>900</v>
      </c>
      <c r="G3077" s="3">
        <v>2.087535</v>
      </c>
      <c r="H3077" s="3">
        <v>168</v>
      </c>
      <c r="I3077" s="3">
        <v>0.672193</v>
      </c>
      <c r="J3077" s="3">
        <v>55</v>
      </c>
      <c r="K3077" s="3">
        <v>0.446398</v>
      </c>
      <c r="L3077" s="3">
        <v>39</v>
      </c>
      <c r="M3077" s="3">
        <v>1.96602</v>
      </c>
      <c r="N3077">
        <v>154</v>
      </c>
      <c r="O3077">
        <v>0.00078914520218032</v>
      </c>
      <c r="P3077">
        <v>-3.25654728093743</v>
      </c>
      <c r="Q3077" t="s">
        <v>131</v>
      </c>
      <c r="R3077" t="s">
        <v>136</v>
      </c>
      <c r="S3077" t="s">
        <v>136</v>
      </c>
      <c r="T3077" t="s">
        <v>13119</v>
      </c>
      <c r="U3077" t="s">
        <v>136</v>
      </c>
      <c r="V3077" t="s">
        <v>136</v>
      </c>
      <c r="W3077" t="s">
        <v>136</v>
      </c>
      <c r="X3077" t="s">
        <v>136</v>
      </c>
      <c r="Y3077" t="s">
        <v>13120</v>
      </c>
      <c r="Z3077" t="s">
        <v>12505</v>
      </c>
      <c r="AA3077" t="s">
        <v>164</v>
      </c>
      <c r="AB3077" t="s">
        <v>165</v>
      </c>
      <c r="AC3077" t="s">
        <v>13121</v>
      </c>
      <c r="AD3077" t="s">
        <v>1667</v>
      </c>
    </row>
    <row r="3078" spans="1:30">
      <c r="A3078" t="s">
        <v>13122</v>
      </c>
      <c r="B3078" t="s">
        <v>136</v>
      </c>
      <c r="C3078" s="3">
        <v>0.832757</v>
      </c>
      <c r="D3078" s="3">
        <v>22</v>
      </c>
      <c r="E3078" s="3">
        <v>0.433556</v>
      </c>
      <c r="F3078" s="3">
        <v>11</v>
      </c>
      <c r="G3078" s="3">
        <v>0.787467</v>
      </c>
      <c r="H3078" s="3">
        <v>23</v>
      </c>
      <c r="I3078" s="3">
        <v>16.636644</v>
      </c>
      <c r="J3078" s="3">
        <v>474</v>
      </c>
      <c r="K3078" s="3">
        <v>10.360341</v>
      </c>
      <c r="L3078" s="3">
        <v>315</v>
      </c>
      <c r="M3078" s="3">
        <v>9.246161</v>
      </c>
      <c r="N3078">
        <v>254</v>
      </c>
      <c r="O3078" s="16">
        <v>2.18536300521267e-12</v>
      </c>
      <c r="P3078">
        <v>3.36233323399684</v>
      </c>
      <c r="Q3078" t="s">
        <v>157</v>
      </c>
      <c r="R3078" t="s">
        <v>136</v>
      </c>
      <c r="S3078" t="s">
        <v>136</v>
      </c>
      <c r="T3078" t="s">
        <v>136</v>
      </c>
      <c r="U3078" t="s">
        <v>136</v>
      </c>
      <c r="V3078" t="s">
        <v>136</v>
      </c>
      <c r="W3078" t="s">
        <v>136</v>
      </c>
      <c r="X3078" t="s">
        <v>136</v>
      </c>
      <c r="Y3078" t="s">
        <v>136</v>
      </c>
      <c r="Z3078" t="s">
        <v>136</v>
      </c>
      <c r="AA3078" t="s">
        <v>136</v>
      </c>
      <c r="AB3078" t="s">
        <v>136</v>
      </c>
      <c r="AC3078" t="s">
        <v>136</v>
      </c>
      <c r="AD3078" t="s">
        <v>136</v>
      </c>
    </row>
    <row r="3079" spans="1:30">
      <c r="A3079" t="s">
        <v>13123</v>
      </c>
      <c r="B3079" t="s">
        <v>13123</v>
      </c>
      <c r="C3079" s="3">
        <v>0.386702</v>
      </c>
      <c r="D3079" s="3">
        <v>25</v>
      </c>
      <c r="E3079" s="3">
        <v>0.027094</v>
      </c>
      <c r="F3079" s="3">
        <v>2</v>
      </c>
      <c r="G3079" s="3">
        <v>0.367323</v>
      </c>
      <c r="H3079" s="3">
        <v>26</v>
      </c>
      <c r="I3079" s="3">
        <v>3.726939</v>
      </c>
      <c r="J3079" s="3">
        <v>261</v>
      </c>
      <c r="K3079" s="3">
        <v>11.153666</v>
      </c>
      <c r="L3079" s="3">
        <v>833</v>
      </c>
      <c r="M3079" s="3">
        <v>0.870021</v>
      </c>
      <c r="N3079">
        <v>59</v>
      </c>
      <c r="O3079">
        <v>0.000489507737783033</v>
      </c>
      <c r="P3079">
        <v>3.41931673324949</v>
      </c>
      <c r="Q3079" t="s">
        <v>157</v>
      </c>
      <c r="R3079" t="s">
        <v>136</v>
      </c>
      <c r="S3079" t="s">
        <v>136</v>
      </c>
      <c r="T3079" t="s">
        <v>12323</v>
      </c>
      <c r="U3079" t="s">
        <v>13124</v>
      </c>
      <c r="V3079" t="s">
        <v>976</v>
      </c>
      <c r="W3079" t="s">
        <v>136</v>
      </c>
      <c r="X3079" t="s">
        <v>136</v>
      </c>
      <c r="Y3079" t="s">
        <v>711</v>
      </c>
      <c r="Z3079" t="s">
        <v>12325</v>
      </c>
      <c r="AA3079" t="s">
        <v>248</v>
      </c>
      <c r="AB3079" t="s">
        <v>242</v>
      </c>
      <c r="AC3079" t="s">
        <v>12326</v>
      </c>
      <c r="AD3079" t="s">
        <v>12327</v>
      </c>
    </row>
    <row r="3080" spans="1:30">
      <c r="A3080" t="s">
        <v>13125</v>
      </c>
      <c r="B3080" t="s">
        <v>13125</v>
      </c>
      <c r="C3080" s="3">
        <v>9.668398</v>
      </c>
      <c r="D3080" s="3">
        <v>470</v>
      </c>
      <c r="E3080" s="3">
        <v>15.414974</v>
      </c>
      <c r="F3080" s="3">
        <v>664</v>
      </c>
      <c r="G3080" s="3">
        <v>16.092211</v>
      </c>
      <c r="H3080" s="3">
        <v>839</v>
      </c>
      <c r="I3080" s="3">
        <v>2.436932</v>
      </c>
      <c r="J3080" s="3">
        <v>129</v>
      </c>
      <c r="K3080" s="3">
        <v>3.866079</v>
      </c>
      <c r="L3080" s="3">
        <v>218</v>
      </c>
      <c r="M3080" s="3">
        <v>7.488709</v>
      </c>
      <c r="N3080">
        <v>381</v>
      </c>
      <c r="O3080">
        <v>0.00131863820178405</v>
      </c>
      <c r="P3080">
        <v>-2.19627913784122</v>
      </c>
      <c r="Q3080" t="s">
        <v>131</v>
      </c>
      <c r="R3080" t="s">
        <v>190</v>
      </c>
      <c r="S3080" t="s">
        <v>191</v>
      </c>
      <c r="T3080" t="s">
        <v>11834</v>
      </c>
      <c r="U3080" t="s">
        <v>13126</v>
      </c>
      <c r="V3080" t="s">
        <v>136</v>
      </c>
      <c r="W3080" t="s">
        <v>190</v>
      </c>
      <c r="X3080" t="s">
        <v>191</v>
      </c>
      <c r="Y3080" t="s">
        <v>265</v>
      </c>
      <c r="Z3080" t="s">
        <v>6096</v>
      </c>
      <c r="AA3080" t="s">
        <v>83</v>
      </c>
      <c r="AB3080" t="s">
        <v>191</v>
      </c>
      <c r="AC3080" t="s">
        <v>11836</v>
      </c>
      <c r="AD3080" t="s">
        <v>11837</v>
      </c>
    </row>
    <row r="3081" spans="1:30">
      <c r="A3081" t="s">
        <v>13127</v>
      </c>
      <c r="B3081" t="s">
        <v>13127</v>
      </c>
      <c r="C3081" s="3">
        <v>0.931735</v>
      </c>
      <c r="D3081" s="3">
        <v>120</v>
      </c>
      <c r="E3081" s="3">
        <v>0.157732</v>
      </c>
      <c r="F3081" s="3">
        <v>18</v>
      </c>
      <c r="G3081" s="3">
        <v>0.516356</v>
      </c>
      <c r="H3081" s="3">
        <v>71</v>
      </c>
      <c r="I3081" s="3">
        <v>7.32718</v>
      </c>
      <c r="J3081" s="3">
        <v>1017</v>
      </c>
      <c r="K3081" s="3">
        <v>13.661204</v>
      </c>
      <c r="L3081" s="3">
        <v>2024</v>
      </c>
      <c r="M3081" s="3">
        <v>2.580059</v>
      </c>
      <c r="N3081">
        <v>345</v>
      </c>
      <c r="O3081" s="16">
        <v>1.96739395684626e-5</v>
      </c>
      <c r="P3081">
        <v>3.16910082581138</v>
      </c>
      <c r="Q3081" t="s">
        <v>157</v>
      </c>
      <c r="R3081" t="s">
        <v>190</v>
      </c>
      <c r="S3081" t="s">
        <v>191</v>
      </c>
      <c r="T3081" t="s">
        <v>13128</v>
      </c>
      <c r="U3081" t="s">
        <v>13129</v>
      </c>
      <c r="V3081" t="s">
        <v>351</v>
      </c>
      <c r="W3081" t="s">
        <v>3763</v>
      </c>
      <c r="X3081" t="s">
        <v>3764</v>
      </c>
      <c r="Y3081" t="s">
        <v>3765</v>
      </c>
      <c r="Z3081" t="s">
        <v>13130</v>
      </c>
      <c r="AA3081" t="s">
        <v>85</v>
      </c>
      <c r="AB3081" t="s">
        <v>342</v>
      </c>
      <c r="AC3081" t="s">
        <v>13131</v>
      </c>
      <c r="AD3081" t="s">
        <v>3768</v>
      </c>
    </row>
    <row r="3082" spans="1:30">
      <c r="A3082" t="s">
        <v>13132</v>
      </c>
      <c r="B3082" t="s">
        <v>13132</v>
      </c>
      <c r="C3082" s="3">
        <v>0.95797</v>
      </c>
      <c r="D3082" s="3">
        <v>60</v>
      </c>
      <c r="E3082" s="3">
        <v>2.425997</v>
      </c>
      <c r="F3082" s="3">
        <v>134</v>
      </c>
      <c r="G3082" s="3">
        <v>0.889165</v>
      </c>
      <c r="H3082" s="3">
        <v>60</v>
      </c>
      <c r="I3082" s="3">
        <v>0.243014</v>
      </c>
      <c r="J3082" s="3">
        <v>17</v>
      </c>
      <c r="K3082" s="3">
        <v>0.38275</v>
      </c>
      <c r="L3082" s="3">
        <v>28</v>
      </c>
      <c r="M3082" s="3">
        <v>0.306001</v>
      </c>
      <c r="N3082">
        <v>20</v>
      </c>
      <c r="O3082">
        <v>0.00061342219075618</v>
      </c>
      <c r="P3082">
        <v>-2.84231141205928</v>
      </c>
      <c r="Q3082" t="s">
        <v>131</v>
      </c>
      <c r="R3082" t="s">
        <v>136</v>
      </c>
      <c r="S3082" t="s">
        <v>136</v>
      </c>
      <c r="T3082" t="s">
        <v>9180</v>
      </c>
      <c r="U3082" t="s">
        <v>13133</v>
      </c>
      <c r="V3082" t="s">
        <v>136</v>
      </c>
      <c r="W3082" t="s">
        <v>136</v>
      </c>
      <c r="X3082" t="s">
        <v>136</v>
      </c>
      <c r="Y3082" t="s">
        <v>320</v>
      </c>
      <c r="Z3082" t="s">
        <v>13134</v>
      </c>
      <c r="AA3082" t="s">
        <v>136</v>
      </c>
      <c r="AB3082" t="s">
        <v>136</v>
      </c>
      <c r="AC3082" t="s">
        <v>13135</v>
      </c>
      <c r="AD3082" t="s">
        <v>9184</v>
      </c>
    </row>
    <row r="3083" spans="1:30">
      <c r="A3083" t="s">
        <v>13136</v>
      </c>
      <c r="B3083" t="s">
        <v>13136</v>
      </c>
      <c r="C3083" s="3">
        <v>14.828187</v>
      </c>
      <c r="D3083" s="3">
        <v>648</v>
      </c>
      <c r="E3083" s="3">
        <v>29.961769</v>
      </c>
      <c r="F3083" s="3">
        <v>1160</v>
      </c>
      <c r="G3083" s="3">
        <v>16.051598</v>
      </c>
      <c r="H3083" s="3">
        <v>752</v>
      </c>
      <c r="I3083" s="3">
        <v>3.769389</v>
      </c>
      <c r="J3083" s="3">
        <v>179</v>
      </c>
      <c r="K3083" s="3">
        <v>2.368068</v>
      </c>
      <c r="L3083" s="3">
        <v>120</v>
      </c>
      <c r="M3083" s="3">
        <v>7.865661</v>
      </c>
      <c r="N3083">
        <v>359</v>
      </c>
      <c r="O3083">
        <v>0.000211073229595098</v>
      </c>
      <c r="P3083">
        <v>-2.77765207284947</v>
      </c>
      <c r="Q3083" t="s">
        <v>131</v>
      </c>
      <c r="R3083" t="s">
        <v>594</v>
      </c>
      <c r="S3083" t="s">
        <v>165</v>
      </c>
      <c r="T3083" t="s">
        <v>168</v>
      </c>
      <c r="U3083" t="s">
        <v>136</v>
      </c>
      <c r="V3083" t="s">
        <v>136</v>
      </c>
      <c r="W3083" t="s">
        <v>136</v>
      </c>
      <c r="X3083" t="s">
        <v>136</v>
      </c>
      <c r="Y3083" t="s">
        <v>4598</v>
      </c>
      <c r="Z3083" t="s">
        <v>136</v>
      </c>
      <c r="AA3083" t="s">
        <v>164</v>
      </c>
      <c r="AB3083" t="s">
        <v>165</v>
      </c>
      <c r="AC3083" t="s">
        <v>13137</v>
      </c>
      <c r="AD3083" t="s">
        <v>176</v>
      </c>
    </row>
    <row r="3084" spans="1:30">
      <c r="A3084" t="s">
        <v>13138</v>
      </c>
      <c r="B3084" t="s">
        <v>13138</v>
      </c>
      <c r="C3084" s="3">
        <v>0</v>
      </c>
      <c r="D3084" s="3">
        <v>0</v>
      </c>
      <c r="E3084" s="3">
        <v>0</v>
      </c>
      <c r="F3084" s="3">
        <v>0</v>
      </c>
      <c r="G3084" s="3">
        <v>0</v>
      </c>
      <c r="H3084" s="3">
        <v>0</v>
      </c>
      <c r="I3084" s="3">
        <v>2.399048</v>
      </c>
      <c r="J3084" s="3">
        <v>132</v>
      </c>
      <c r="K3084" s="3">
        <v>1.354753</v>
      </c>
      <c r="L3084" s="3">
        <v>80</v>
      </c>
      <c r="M3084" s="3">
        <v>1.615024</v>
      </c>
      <c r="N3084">
        <v>85</v>
      </c>
      <c r="O3084" s="16">
        <v>2.98276102736765e-8</v>
      </c>
      <c r="P3084">
        <v>6.67888315454765</v>
      </c>
      <c r="Q3084" t="s">
        <v>157</v>
      </c>
      <c r="R3084" t="s">
        <v>5812</v>
      </c>
      <c r="S3084" t="s">
        <v>5813</v>
      </c>
      <c r="T3084" t="s">
        <v>12071</v>
      </c>
      <c r="U3084" t="s">
        <v>136</v>
      </c>
      <c r="V3084" t="s">
        <v>136</v>
      </c>
      <c r="W3084" t="s">
        <v>2487</v>
      </c>
      <c r="X3084" t="s">
        <v>2488</v>
      </c>
      <c r="Y3084" t="s">
        <v>3234</v>
      </c>
      <c r="Z3084" t="s">
        <v>12073</v>
      </c>
      <c r="AA3084" t="s">
        <v>10619</v>
      </c>
      <c r="AB3084" t="s">
        <v>10620</v>
      </c>
      <c r="AC3084" t="s">
        <v>13139</v>
      </c>
      <c r="AD3084" t="s">
        <v>281</v>
      </c>
    </row>
    <row r="3085" spans="1:30">
      <c r="A3085" t="s">
        <v>13140</v>
      </c>
      <c r="B3085" t="s">
        <v>13140</v>
      </c>
      <c r="C3085" s="3">
        <v>0.363748</v>
      </c>
      <c r="D3085" s="3">
        <v>39</v>
      </c>
      <c r="E3085" s="3">
        <v>0.226077</v>
      </c>
      <c r="F3085" s="3">
        <v>22</v>
      </c>
      <c r="G3085" s="3">
        <v>0.708321</v>
      </c>
      <c r="H3085" s="3">
        <v>81</v>
      </c>
      <c r="I3085" s="3">
        <v>2.942005</v>
      </c>
      <c r="J3085" s="3">
        <v>340</v>
      </c>
      <c r="K3085" s="3">
        <v>4.836569</v>
      </c>
      <c r="L3085" s="3">
        <v>596</v>
      </c>
      <c r="M3085" s="3">
        <v>2.590117</v>
      </c>
      <c r="N3085">
        <v>288</v>
      </c>
      <c r="O3085" s="16">
        <v>5.17371329193768e-5</v>
      </c>
      <c r="P3085">
        <v>2.30874487560736</v>
      </c>
      <c r="Q3085" t="s">
        <v>157</v>
      </c>
      <c r="R3085" t="s">
        <v>136</v>
      </c>
      <c r="S3085" t="s">
        <v>136</v>
      </c>
      <c r="T3085" t="s">
        <v>136</v>
      </c>
      <c r="U3085" t="s">
        <v>136</v>
      </c>
      <c r="V3085" t="s">
        <v>136</v>
      </c>
      <c r="W3085" t="s">
        <v>136</v>
      </c>
      <c r="X3085" t="s">
        <v>136</v>
      </c>
      <c r="Y3085" t="s">
        <v>136</v>
      </c>
      <c r="Z3085" t="s">
        <v>13141</v>
      </c>
      <c r="AA3085" t="s">
        <v>164</v>
      </c>
      <c r="AB3085" t="s">
        <v>165</v>
      </c>
      <c r="AC3085" t="s">
        <v>13142</v>
      </c>
      <c r="AD3085" t="s">
        <v>136</v>
      </c>
    </row>
    <row r="3086" spans="1:30">
      <c r="A3086" t="s">
        <v>13143</v>
      </c>
      <c r="B3086" t="s">
        <v>13143</v>
      </c>
      <c r="C3086" s="3">
        <v>12.561071</v>
      </c>
      <c r="D3086" s="3">
        <v>239</v>
      </c>
      <c r="E3086" s="3">
        <v>10.351446</v>
      </c>
      <c r="F3086" s="3">
        <v>175</v>
      </c>
      <c r="G3086" s="3">
        <v>8.434505</v>
      </c>
      <c r="H3086" s="3">
        <v>172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>
        <v>0</v>
      </c>
      <c r="O3086" s="16">
        <v>6.49641008411669e-17</v>
      </c>
      <c r="P3086">
        <v>-8.90478096199343</v>
      </c>
      <c r="Q3086" t="s">
        <v>131</v>
      </c>
      <c r="R3086" t="s">
        <v>136</v>
      </c>
      <c r="S3086" t="s">
        <v>136</v>
      </c>
      <c r="T3086" t="s">
        <v>136</v>
      </c>
      <c r="U3086" t="s">
        <v>136</v>
      </c>
      <c r="V3086" t="s">
        <v>136</v>
      </c>
      <c r="W3086" t="s">
        <v>136</v>
      </c>
      <c r="X3086" t="s">
        <v>136</v>
      </c>
      <c r="Y3086" t="s">
        <v>136</v>
      </c>
      <c r="Z3086" t="s">
        <v>136</v>
      </c>
      <c r="AA3086" t="s">
        <v>136</v>
      </c>
      <c r="AB3086" t="s">
        <v>136</v>
      </c>
      <c r="AC3086" t="s">
        <v>136</v>
      </c>
      <c r="AD3086" t="s">
        <v>136</v>
      </c>
    </row>
    <row r="3087" spans="1:30">
      <c r="A3087" t="s">
        <v>13144</v>
      </c>
      <c r="B3087" t="s">
        <v>13144</v>
      </c>
      <c r="C3087" s="3">
        <v>0</v>
      </c>
      <c r="D3087" s="3">
        <v>0</v>
      </c>
      <c r="E3087" s="3">
        <v>0</v>
      </c>
      <c r="F3087" s="3">
        <v>0</v>
      </c>
      <c r="G3087" s="3">
        <v>0</v>
      </c>
      <c r="H3087" s="3">
        <v>0</v>
      </c>
      <c r="I3087" s="3">
        <v>5.383323</v>
      </c>
      <c r="J3087" s="3">
        <v>157</v>
      </c>
      <c r="K3087" s="3">
        <v>1.513677</v>
      </c>
      <c r="L3087" s="3">
        <v>47</v>
      </c>
      <c r="M3087" s="3">
        <v>1.728906</v>
      </c>
      <c r="N3087">
        <v>49</v>
      </c>
      <c r="O3087" s="16">
        <v>7.97852256850388e-7</v>
      </c>
      <c r="P3087">
        <v>6.24813262862017</v>
      </c>
      <c r="Q3087" t="s">
        <v>157</v>
      </c>
      <c r="R3087" t="s">
        <v>170</v>
      </c>
      <c r="S3087" t="s">
        <v>171</v>
      </c>
      <c r="T3087" t="s">
        <v>13145</v>
      </c>
      <c r="U3087" t="s">
        <v>13146</v>
      </c>
      <c r="V3087" t="s">
        <v>1327</v>
      </c>
      <c r="W3087" t="s">
        <v>170</v>
      </c>
      <c r="X3087" t="s">
        <v>171</v>
      </c>
      <c r="Y3087" t="s">
        <v>2062</v>
      </c>
      <c r="Z3087" t="s">
        <v>13147</v>
      </c>
      <c r="AA3087" t="s">
        <v>174</v>
      </c>
      <c r="AB3087" t="s">
        <v>171</v>
      </c>
      <c r="AC3087" t="s">
        <v>13148</v>
      </c>
      <c r="AD3087" t="s">
        <v>2794</v>
      </c>
    </row>
    <row r="3088" spans="1:30">
      <c r="A3088" t="s">
        <v>13149</v>
      </c>
      <c r="B3088" t="s">
        <v>13149</v>
      </c>
      <c r="C3088" s="3">
        <v>11.023453</v>
      </c>
      <c r="D3088" s="3">
        <v>519</v>
      </c>
      <c r="E3088" s="3">
        <v>10.067246</v>
      </c>
      <c r="F3088" s="3">
        <v>420</v>
      </c>
      <c r="G3088" s="3">
        <v>21.37026</v>
      </c>
      <c r="H3088" s="3">
        <v>1079</v>
      </c>
      <c r="I3088" s="3">
        <v>1.210796</v>
      </c>
      <c r="J3088" s="3">
        <v>62</v>
      </c>
      <c r="K3088" s="3">
        <v>5.323141</v>
      </c>
      <c r="L3088" s="3">
        <v>291</v>
      </c>
      <c r="M3088" s="3">
        <v>4.036237</v>
      </c>
      <c r="N3088">
        <v>199</v>
      </c>
      <c r="O3088">
        <v>0.000358602069736973</v>
      </c>
      <c r="P3088">
        <v>-2.47910195019638</v>
      </c>
      <c r="Q3088" t="s">
        <v>131</v>
      </c>
      <c r="R3088" t="s">
        <v>136</v>
      </c>
      <c r="S3088" t="s">
        <v>136</v>
      </c>
      <c r="T3088" t="s">
        <v>13150</v>
      </c>
      <c r="U3088" t="s">
        <v>13151</v>
      </c>
      <c r="V3088" t="s">
        <v>136</v>
      </c>
      <c r="W3088" t="s">
        <v>136</v>
      </c>
      <c r="X3088" t="s">
        <v>136</v>
      </c>
      <c r="Y3088" t="s">
        <v>577</v>
      </c>
      <c r="Z3088" t="s">
        <v>13152</v>
      </c>
      <c r="AA3088" t="s">
        <v>164</v>
      </c>
      <c r="AB3088" t="s">
        <v>165</v>
      </c>
      <c r="AC3088" t="s">
        <v>13153</v>
      </c>
      <c r="AD3088" t="s">
        <v>13154</v>
      </c>
    </row>
    <row r="3089" spans="1:30">
      <c r="A3089" t="s">
        <v>13155</v>
      </c>
      <c r="B3089" t="s">
        <v>13155</v>
      </c>
      <c r="C3089" s="3">
        <v>1.541437</v>
      </c>
      <c r="D3089" s="3">
        <v>57</v>
      </c>
      <c r="E3089" s="3">
        <v>2.025928</v>
      </c>
      <c r="F3089" s="3">
        <v>66</v>
      </c>
      <c r="G3089" s="3">
        <v>0.829696</v>
      </c>
      <c r="H3089" s="3">
        <v>33</v>
      </c>
      <c r="I3089" s="3">
        <v>0.299091</v>
      </c>
      <c r="J3089" s="3">
        <v>12</v>
      </c>
      <c r="K3089" s="3">
        <v>0.241503</v>
      </c>
      <c r="L3089" s="3">
        <v>11</v>
      </c>
      <c r="M3089" s="3">
        <v>0.538545</v>
      </c>
      <c r="N3089">
        <v>21</v>
      </c>
      <c r="O3089">
        <v>0.00185464783029718</v>
      </c>
      <c r="P3089">
        <v>-2.58537679243862</v>
      </c>
      <c r="Q3089" t="s">
        <v>131</v>
      </c>
      <c r="R3089" t="s">
        <v>136</v>
      </c>
      <c r="S3089" t="s">
        <v>136</v>
      </c>
      <c r="T3089" t="s">
        <v>168</v>
      </c>
      <c r="U3089" t="s">
        <v>136</v>
      </c>
      <c r="V3089" t="s">
        <v>136</v>
      </c>
      <c r="W3089" t="s">
        <v>136</v>
      </c>
      <c r="X3089" t="s">
        <v>136</v>
      </c>
      <c r="Y3089" t="s">
        <v>136</v>
      </c>
      <c r="Z3089" t="s">
        <v>136</v>
      </c>
      <c r="AA3089" t="s">
        <v>164</v>
      </c>
      <c r="AB3089" t="s">
        <v>165</v>
      </c>
      <c r="AC3089" t="s">
        <v>175</v>
      </c>
      <c r="AD3089" t="s">
        <v>176</v>
      </c>
    </row>
    <row r="3090" spans="1:30">
      <c r="A3090" t="s">
        <v>13156</v>
      </c>
      <c r="B3090" t="s">
        <v>136</v>
      </c>
      <c r="C3090" s="3">
        <v>1696.447754</v>
      </c>
      <c r="D3090" s="3">
        <v>36332</v>
      </c>
      <c r="E3090" s="3">
        <v>4186.482422</v>
      </c>
      <c r="F3090" s="3">
        <v>79423</v>
      </c>
      <c r="G3090" s="3">
        <v>3292.437256</v>
      </c>
      <c r="H3090" s="3">
        <v>75603</v>
      </c>
      <c r="I3090" s="3">
        <v>443.566956</v>
      </c>
      <c r="J3090" s="3">
        <v>10304</v>
      </c>
      <c r="K3090" s="3">
        <v>800.474304</v>
      </c>
      <c r="L3090" s="3">
        <v>19855</v>
      </c>
      <c r="M3090" s="3">
        <v>1724.702637</v>
      </c>
      <c r="N3090">
        <v>38567</v>
      </c>
      <c r="O3090">
        <v>0.00350734147321018</v>
      </c>
      <c r="P3090">
        <v>-2.27315997708886</v>
      </c>
      <c r="Q3090" t="s">
        <v>131</v>
      </c>
      <c r="R3090" t="s">
        <v>190</v>
      </c>
      <c r="S3090" t="s">
        <v>191</v>
      </c>
      <c r="T3090" t="s">
        <v>136</v>
      </c>
      <c r="U3090" t="s">
        <v>13157</v>
      </c>
      <c r="V3090" t="s">
        <v>7002</v>
      </c>
      <c r="W3090" t="s">
        <v>136</v>
      </c>
      <c r="X3090" t="s">
        <v>136</v>
      </c>
      <c r="Y3090" t="s">
        <v>11938</v>
      </c>
      <c r="Z3090" t="s">
        <v>11939</v>
      </c>
      <c r="AA3090" t="s">
        <v>164</v>
      </c>
      <c r="AB3090" t="s">
        <v>165</v>
      </c>
      <c r="AC3090" t="s">
        <v>13158</v>
      </c>
      <c r="AD3090" t="s">
        <v>136</v>
      </c>
    </row>
    <row r="3091" spans="1:30">
      <c r="A3091" t="s">
        <v>13159</v>
      </c>
      <c r="B3091" t="s">
        <v>13159</v>
      </c>
      <c r="C3091" s="3">
        <v>147.664841</v>
      </c>
      <c r="D3091" s="3">
        <v>3216</v>
      </c>
      <c r="E3091" s="3">
        <v>250.015152</v>
      </c>
      <c r="F3091" s="3">
        <v>4823</v>
      </c>
      <c r="G3091" s="3">
        <v>72.620674</v>
      </c>
      <c r="H3091" s="3">
        <v>1696</v>
      </c>
      <c r="I3091" s="3">
        <v>12.162463</v>
      </c>
      <c r="J3091" s="3">
        <v>288</v>
      </c>
      <c r="K3091" s="3">
        <v>14.990393</v>
      </c>
      <c r="L3091" s="3">
        <v>379</v>
      </c>
      <c r="M3091" s="3">
        <v>65.523506</v>
      </c>
      <c r="N3091">
        <v>1490</v>
      </c>
      <c r="O3091">
        <v>0.00123369364680153</v>
      </c>
      <c r="P3091">
        <v>-2.89858059258712</v>
      </c>
      <c r="Q3091" t="s">
        <v>131</v>
      </c>
      <c r="R3091" t="s">
        <v>594</v>
      </c>
      <c r="S3091" t="s">
        <v>165</v>
      </c>
      <c r="T3091" t="s">
        <v>1287</v>
      </c>
      <c r="U3091" t="s">
        <v>13160</v>
      </c>
      <c r="V3091" t="s">
        <v>180</v>
      </c>
      <c r="W3091" t="s">
        <v>594</v>
      </c>
      <c r="X3091" t="s">
        <v>165</v>
      </c>
      <c r="Y3091" t="s">
        <v>13161</v>
      </c>
      <c r="Z3091" t="s">
        <v>13162</v>
      </c>
      <c r="AA3091" t="s">
        <v>164</v>
      </c>
      <c r="AB3091" t="s">
        <v>165</v>
      </c>
      <c r="AC3091" t="s">
        <v>13163</v>
      </c>
      <c r="AD3091" t="s">
        <v>1000</v>
      </c>
    </row>
    <row r="3092" spans="1:30">
      <c r="A3092" t="s">
        <v>13164</v>
      </c>
      <c r="B3092" t="s">
        <v>136</v>
      </c>
      <c r="C3092" s="3">
        <v>0</v>
      </c>
      <c r="D3092" s="3">
        <v>0</v>
      </c>
      <c r="E3092" s="3">
        <v>0</v>
      </c>
      <c r="F3092" s="3">
        <v>0</v>
      </c>
      <c r="G3092" s="3">
        <v>0</v>
      </c>
      <c r="H3092" s="3">
        <v>0</v>
      </c>
      <c r="I3092" s="3">
        <v>4.844163</v>
      </c>
      <c r="J3092" s="3">
        <v>81</v>
      </c>
      <c r="K3092" s="3">
        <v>3.147797</v>
      </c>
      <c r="L3092" s="3">
        <v>56</v>
      </c>
      <c r="M3092" s="3">
        <v>3.610006</v>
      </c>
      <c r="N3092">
        <v>58</v>
      </c>
      <c r="O3092" s="16">
        <v>9.84000305487515e-7</v>
      </c>
      <c r="P3092">
        <v>6.13608119166968</v>
      </c>
      <c r="Q3092" t="s">
        <v>157</v>
      </c>
      <c r="R3092" t="s">
        <v>136</v>
      </c>
      <c r="S3092" t="s">
        <v>136</v>
      </c>
      <c r="T3092" t="s">
        <v>136</v>
      </c>
      <c r="U3092" t="s">
        <v>136</v>
      </c>
      <c r="V3092" t="s">
        <v>136</v>
      </c>
      <c r="W3092" t="s">
        <v>136</v>
      </c>
      <c r="X3092" t="s">
        <v>136</v>
      </c>
      <c r="Y3092" t="s">
        <v>136</v>
      </c>
      <c r="Z3092" t="s">
        <v>136</v>
      </c>
      <c r="AA3092" t="s">
        <v>136</v>
      </c>
      <c r="AB3092" t="s">
        <v>136</v>
      </c>
      <c r="AC3092" t="s">
        <v>136</v>
      </c>
      <c r="AD3092" t="s">
        <v>136</v>
      </c>
    </row>
    <row r="3093" spans="1:30">
      <c r="A3093" t="s">
        <v>13165</v>
      </c>
      <c r="B3093" t="s">
        <v>136</v>
      </c>
      <c r="C3093" s="3">
        <v>1.049275</v>
      </c>
      <c r="D3093" s="3">
        <v>12</v>
      </c>
      <c r="E3093" s="3">
        <v>0</v>
      </c>
      <c r="F3093" s="3">
        <v>0</v>
      </c>
      <c r="G3093" s="3">
        <v>0</v>
      </c>
      <c r="H3093" s="3">
        <v>0</v>
      </c>
      <c r="I3093" s="3">
        <v>9.135337</v>
      </c>
      <c r="J3093" s="3">
        <v>106</v>
      </c>
      <c r="K3093" s="3">
        <v>8.376233</v>
      </c>
      <c r="L3093" s="3">
        <v>103</v>
      </c>
      <c r="M3093" s="3">
        <v>6.824871</v>
      </c>
      <c r="N3093">
        <v>76</v>
      </c>
      <c r="O3093">
        <v>0.00463202811651903</v>
      </c>
      <c r="P3093">
        <v>3.34259109533157</v>
      </c>
      <c r="Q3093" t="s">
        <v>157</v>
      </c>
      <c r="R3093" t="s">
        <v>136</v>
      </c>
      <c r="S3093" t="s">
        <v>136</v>
      </c>
      <c r="T3093" t="s">
        <v>136</v>
      </c>
      <c r="U3093" t="s">
        <v>136</v>
      </c>
      <c r="V3093" t="s">
        <v>136</v>
      </c>
      <c r="W3093" t="s">
        <v>136</v>
      </c>
      <c r="X3093" t="s">
        <v>136</v>
      </c>
      <c r="Y3093" t="s">
        <v>136</v>
      </c>
      <c r="Z3093" t="s">
        <v>136</v>
      </c>
      <c r="AA3093" t="s">
        <v>136</v>
      </c>
      <c r="AB3093" t="s">
        <v>136</v>
      </c>
      <c r="AC3093" t="s">
        <v>136</v>
      </c>
      <c r="AD3093" t="s">
        <v>136</v>
      </c>
    </row>
    <row r="3094" spans="1:30">
      <c r="A3094" t="s">
        <v>13166</v>
      </c>
      <c r="B3094" t="s">
        <v>13166</v>
      </c>
      <c r="C3094" s="3">
        <v>0.215808</v>
      </c>
      <c r="D3094" s="3">
        <v>11</v>
      </c>
      <c r="E3094" s="3">
        <v>0.82977</v>
      </c>
      <c r="F3094" s="3">
        <v>36</v>
      </c>
      <c r="G3094" s="3">
        <v>2.033479</v>
      </c>
      <c r="H3094" s="3">
        <v>104</v>
      </c>
      <c r="I3094" s="3">
        <v>2.649684</v>
      </c>
      <c r="J3094" s="3">
        <v>137</v>
      </c>
      <c r="K3094" s="3">
        <v>129.600418</v>
      </c>
      <c r="L3094" s="3">
        <v>7150</v>
      </c>
      <c r="M3094" s="3">
        <v>27.322468</v>
      </c>
      <c r="N3094">
        <v>1359</v>
      </c>
      <c r="O3094">
        <v>0.0001132398572162</v>
      </c>
      <c r="P3094">
        <v>4.26223654571503</v>
      </c>
      <c r="Q3094" t="s">
        <v>157</v>
      </c>
      <c r="R3094" t="s">
        <v>137</v>
      </c>
      <c r="S3094" t="s">
        <v>138</v>
      </c>
      <c r="T3094" t="s">
        <v>6281</v>
      </c>
      <c r="U3094" t="s">
        <v>13167</v>
      </c>
      <c r="V3094" t="s">
        <v>6283</v>
      </c>
      <c r="W3094" t="s">
        <v>137</v>
      </c>
      <c r="X3094" t="s">
        <v>138</v>
      </c>
      <c r="Y3094" t="s">
        <v>6284</v>
      </c>
      <c r="Z3094" t="s">
        <v>6285</v>
      </c>
      <c r="AA3094" t="s">
        <v>153</v>
      </c>
      <c r="AB3094" t="s">
        <v>138</v>
      </c>
      <c r="AC3094" t="s">
        <v>13168</v>
      </c>
      <c r="AD3094" t="s">
        <v>144</v>
      </c>
    </row>
    <row r="3095" spans="1:30">
      <c r="A3095" t="s">
        <v>13169</v>
      </c>
      <c r="B3095" t="s">
        <v>13169</v>
      </c>
      <c r="C3095" s="3">
        <v>0.3501</v>
      </c>
      <c r="D3095" s="3">
        <v>14</v>
      </c>
      <c r="E3095" s="3">
        <v>0.255542</v>
      </c>
      <c r="F3095" s="3">
        <v>9</v>
      </c>
      <c r="G3095" s="3">
        <v>0.885751</v>
      </c>
      <c r="H3095" s="3">
        <v>38</v>
      </c>
      <c r="I3095" s="3">
        <v>11.402226</v>
      </c>
      <c r="J3095" s="3">
        <v>489</v>
      </c>
      <c r="K3095" s="3">
        <v>50.50589</v>
      </c>
      <c r="L3095" s="3">
        <v>2311</v>
      </c>
      <c r="M3095" s="3">
        <v>1.780324</v>
      </c>
      <c r="N3095">
        <v>74</v>
      </c>
      <c r="O3095" s="16">
        <v>2.1772011938813e-5</v>
      </c>
      <c r="P3095">
        <v>4.23858344130447</v>
      </c>
      <c r="Q3095" t="s">
        <v>157</v>
      </c>
      <c r="R3095" t="s">
        <v>136</v>
      </c>
      <c r="S3095" t="s">
        <v>136</v>
      </c>
      <c r="T3095" t="s">
        <v>5762</v>
      </c>
      <c r="U3095" t="s">
        <v>13170</v>
      </c>
      <c r="V3095" t="s">
        <v>2486</v>
      </c>
      <c r="W3095" t="s">
        <v>136</v>
      </c>
      <c r="X3095" t="s">
        <v>136</v>
      </c>
      <c r="Y3095" t="s">
        <v>5764</v>
      </c>
      <c r="Z3095" t="s">
        <v>5765</v>
      </c>
      <c r="AA3095" t="s">
        <v>164</v>
      </c>
      <c r="AB3095" t="s">
        <v>165</v>
      </c>
      <c r="AC3095" t="s">
        <v>13171</v>
      </c>
      <c r="AD3095" t="s">
        <v>5767</v>
      </c>
    </row>
    <row r="3096" spans="1:30">
      <c r="A3096" t="s">
        <v>13172</v>
      </c>
      <c r="B3096" t="s">
        <v>13172</v>
      </c>
      <c r="C3096" s="3">
        <v>33.465717</v>
      </c>
      <c r="D3096" s="3">
        <v>1699</v>
      </c>
      <c r="E3096" s="3">
        <v>21.571804</v>
      </c>
      <c r="F3096" s="3">
        <v>970</v>
      </c>
      <c r="G3096" s="3">
        <v>35.3018</v>
      </c>
      <c r="H3096" s="3">
        <v>1922</v>
      </c>
      <c r="I3096" s="3">
        <v>7.442228</v>
      </c>
      <c r="J3096" s="3">
        <v>410</v>
      </c>
      <c r="K3096" s="3">
        <v>2.725712</v>
      </c>
      <c r="L3096" s="3">
        <v>161</v>
      </c>
      <c r="M3096" s="3">
        <v>10.171795</v>
      </c>
      <c r="N3096">
        <v>540</v>
      </c>
      <c r="O3096" s="16">
        <v>3.29665426049095e-6</v>
      </c>
      <c r="P3096">
        <v>-2.68121440990793</v>
      </c>
      <c r="Q3096" t="s">
        <v>131</v>
      </c>
      <c r="R3096" t="s">
        <v>136</v>
      </c>
      <c r="S3096" t="s">
        <v>136</v>
      </c>
      <c r="T3096" t="s">
        <v>136</v>
      </c>
      <c r="U3096" t="s">
        <v>136</v>
      </c>
      <c r="V3096" t="s">
        <v>136</v>
      </c>
      <c r="W3096" t="s">
        <v>136</v>
      </c>
      <c r="X3096" t="s">
        <v>136</v>
      </c>
      <c r="Y3096" t="s">
        <v>136</v>
      </c>
      <c r="Z3096" t="s">
        <v>13173</v>
      </c>
      <c r="AA3096" t="s">
        <v>164</v>
      </c>
      <c r="AB3096" t="s">
        <v>165</v>
      </c>
      <c r="AC3096" t="s">
        <v>13174</v>
      </c>
      <c r="AD3096" t="s">
        <v>136</v>
      </c>
    </row>
    <row r="3097" spans="1:30">
      <c r="A3097" t="s">
        <v>13175</v>
      </c>
      <c r="B3097" t="s">
        <v>13175</v>
      </c>
      <c r="C3097" s="3">
        <v>0.123685</v>
      </c>
      <c r="D3097" s="3">
        <v>6</v>
      </c>
      <c r="E3097" s="3">
        <v>0</v>
      </c>
      <c r="F3097" s="3">
        <v>0</v>
      </c>
      <c r="G3097" s="3">
        <v>0</v>
      </c>
      <c r="H3097" s="3">
        <v>0</v>
      </c>
      <c r="I3097" s="3">
        <v>1.882036</v>
      </c>
      <c r="J3097" s="3">
        <v>99</v>
      </c>
      <c r="K3097" s="3">
        <v>15.729292</v>
      </c>
      <c r="L3097" s="3">
        <v>878</v>
      </c>
      <c r="M3097" s="3">
        <v>0.802708</v>
      </c>
      <c r="N3097">
        <v>41</v>
      </c>
      <c r="O3097" s="16">
        <v>1.34615235616367e-5</v>
      </c>
      <c r="P3097">
        <v>5.33521959332977</v>
      </c>
      <c r="Q3097" t="s">
        <v>157</v>
      </c>
      <c r="R3097" t="s">
        <v>13176</v>
      </c>
      <c r="S3097" t="s">
        <v>13177</v>
      </c>
      <c r="T3097" t="s">
        <v>168</v>
      </c>
      <c r="U3097" t="s">
        <v>136</v>
      </c>
      <c r="V3097" t="s">
        <v>136</v>
      </c>
      <c r="W3097" t="s">
        <v>136</v>
      </c>
      <c r="X3097" t="s">
        <v>136</v>
      </c>
      <c r="Y3097" t="s">
        <v>13178</v>
      </c>
      <c r="Z3097" t="s">
        <v>136</v>
      </c>
      <c r="AA3097" t="s">
        <v>8656</v>
      </c>
      <c r="AB3097" t="s">
        <v>8657</v>
      </c>
      <c r="AC3097" t="s">
        <v>13179</v>
      </c>
      <c r="AD3097" t="s">
        <v>176</v>
      </c>
    </row>
    <row r="3098" spans="1:30">
      <c r="A3098" t="s">
        <v>13180</v>
      </c>
      <c r="B3098" t="s">
        <v>13180</v>
      </c>
      <c r="C3098" s="3">
        <v>8.91957</v>
      </c>
      <c r="D3098" s="3">
        <v>805</v>
      </c>
      <c r="E3098" s="3">
        <v>15.954914</v>
      </c>
      <c r="F3098" s="3">
        <v>1275</v>
      </c>
      <c r="G3098" s="3">
        <v>8.23744</v>
      </c>
      <c r="H3098" s="3">
        <v>797</v>
      </c>
      <c r="I3098" s="3">
        <v>1.066637</v>
      </c>
      <c r="J3098" s="3">
        <v>105</v>
      </c>
      <c r="K3098" s="3">
        <v>1.067624</v>
      </c>
      <c r="L3098" s="3">
        <v>112</v>
      </c>
      <c r="M3098" s="3">
        <v>2.351118</v>
      </c>
      <c r="N3098">
        <v>222</v>
      </c>
      <c r="O3098" s="16">
        <v>3.64920238961716e-7</v>
      </c>
      <c r="P3098">
        <v>-3.50615985183429</v>
      </c>
      <c r="Q3098" t="s">
        <v>131</v>
      </c>
      <c r="R3098" t="s">
        <v>136</v>
      </c>
      <c r="S3098" t="s">
        <v>136</v>
      </c>
      <c r="T3098" t="s">
        <v>5247</v>
      </c>
      <c r="U3098" t="s">
        <v>13181</v>
      </c>
      <c r="V3098" t="s">
        <v>136</v>
      </c>
      <c r="W3098" t="s">
        <v>594</v>
      </c>
      <c r="X3098" t="s">
        <v>165</v>
      </c>
      <c r="Y3098" t="s">
        <v>5249</v>
      </c>
      <c r="Z3098" t="s">
        <v>13182</v>
      </c>
      <c r="AA3098" t="s">
        <v>164</v>
      </c>
      <c r="AB3098" t="s">
        <v>165</v>
      </c>
      <c r="AC3098" t="s">
        <v>13183</v>
      </c>
      <c r="AD3098" t="s">
        <v>144</v>
      </c>
    </row>
    <row r="3099" spans="1:30">
      <c r="A3099" t="s">
        <v>13184</v>
      </c>
      <c r="B3099" t="s">
        <v>13184</v>
      </c>
      <c r="C3099" s="3">
        <v>12.588522</v>
      </c>
      <c r="D3099" s="3">
        <v>955</v>
      </c>
      <c r="E3099" s="3">
        <v>23.258589</v>
      </c>
      <c r="F3099" s="3">
        <v>1562</v>
      </c>
      <c r="G3099" s="3">
        <v>13.504326</v>
      </c>
      <c r="H3099" s="3">
        <v>1098</v>
      </c>
      <c r="I3099" s="3">
        <v>4.888074</v>
      </c>
      <c r="J3099" s="3">
        <v>402</v>
      </c>
      <c r="K3099" s="3">
        <v>3.610684</v>
      </c>
      <c r="L3099" s="3">
        <v>318</v>
      </c>
      <c r="M3099" s="3">
        <v>8.361065</v>
      </c>
      <c r="N3099">
        <v>662</v>
      </c>
      <c r="O3099">
        <v>0.000947276310418698</v>
      </c>
      <c r="P3099">
        <v>-2.25963023968737</v>
      </c>
      <c r="Q3099" t="s">
        <v>131</v>
      </c>
      <c r="R3099" t="s">
        <v>190</v>
      </c>
      <c r="S3099" t="s">
        <v>191</v>
      </c>
      <c r="T3099" t="s">
        <v>4468</v>
      </c>
      <c r="U3099" t="s">
        <v>13185</v>
      </c>
      <c r="V3099" t="s">
        <v>136</v>
      </c>
      <c r="W3099" t="s">
        <v>136</v>
      </c>
      <c r="X3099" t="s">
        <v>136</v>
      </c>
      <c r="Y3099" t="s">
        <v>265</v>
      </c>
      <c r="Z3099" t="s">
        <v>6534</v>
      </c>
      <c r="AA3099" t="s">
        <v>83</v>
      </c>
      <c r="AB3099" t="s">
        <v>191</v>
      </c>
      <c r="AC3099" t="s">
        <v>13186</v>
      </c>
      <c r="AD3099" t="s">
        <v>184</v>
      </c>
    </row>
    <row r="3100" spans="1:30">
      <c r="A3100" t="s">
        <v>13187</v>
      </c>
      <c r="B3100" t="s">
        <v>13187</v>
      </c>
      <c r="C3100" s="3">
        <v>12.473349</v>
      </c>
      <c r="D3100" s="3">
        <v>247</v>
      </c>
      <c r="E3100" s="3">
        <v>6.140397</v>
      </c>
      <c r="F3100" s="3">
        <v>108</v>
      </c>
      <c r="G3100" s="3">
        <v>10.230384</v>
      </c>
      <c r="H3100" s="3">
        <v>218</v>
      </c>
      <c r="I3100" s="3">
        <v>0.686275</v>
      </c>
      <c r="J3100" s="3">
        <v>15</v>
      </c>
      <c r="K3100" s="3">
        <v>0.555817</v>
      </c>
      <c r="L3100" s="3">
        <v>13</v>
      </c>
      <c r="M3100" s="3">
        <v>1.703041</v>
      </c>
      <c r="N3100">
        <v>36</v>
      </c>
      <c r="O3100" s="16">
        <v>1.23370827789371e-9</v>
      </c>
      <c r="P3100">
        <v>-3.69080991152037</v>
      </c>
      <c r="Q3100" t="s">
        <v>131</v>
      </c>
      <c r="R3100" t="s">
        <v>136</v>
      </c>
      <c r="S3100" t="s">
        <v>136</v>
      </c>
      <c r="T3100" t="s">
        <v>739</v>
      </c>
      <c r="U3100" t="s">
        <v>13188</v>
      </c>
      <c r="V3100" t="s">
        <v>7142</v>
      </c>
      <c r="W3100" t="s">
        <v>190</v>
      </c>
      <c r="X3100" t="s">
        <v>191</v>
      </c>
      <c r="Y3100" t="s">
        <v>4487</v>
      </c>
      <c r="Z3100" t="s">
        <v>13189</v>
      </c>
      <c r="AA3100" t="s">
        <v>631</v>
      </c>
      <c r="AB3100" t="s">
        <v>632</v>
      </c>
      <c r="AC3100" t="s">
        <v>13190</v>
      </c>
      <c r="AD3100" t="s">
        <v>745</v>
      </c>
    </row>
    <row r="3101" spans="1:30">
      <c r="A3101" t="s">
        <v>13191</v>
      </c>
      <c r="B3101" t="s">
        <v>13191</v>
      </c>
      <c r="C3101" s="3">
        <v>1.398327</v>
      </c>
      <c r="D3101" s="3">
        <v>143</v>
      </c>
      <c r="E3101" s="3">
        <v>0.471123</v>
      </c>
      <c r="F3101" s="3">
        <v>43</v>
      </c>
      <c r="G3101" s="3">
        <v>1.93966</v>
      </c>
      <c r="H3101" s="3">
        <v>212</v>
      </c>
      <c r="I3101" s="3">
        <v>18.196417</v>
      </c>
      <c r="J3101" s="3">
        <v>2007</v>
      </c>
      <c r="K3101" s="3">
        <v>37.177322</v>
      </c>
      <c r="L3101" s="3">
        <v>4377</v>
      </c>
      <c r="M3101" s="3">
        <v>7.649002</v>
      </c>
      <c r="N3101">
        <v>812</v>
      </c>
      <c r="O3101" s="16">
        <v>1.33674931910198e-6</v>
      </c>
      <c r="P3101">
        <v>3.31956690272786</v>
      </c>
      <c r="Q3101" t="s">
        <v>157</v>
      </c>
      <c r="R3101" t="s">
        <v>136</v>
      </c>
      <c r="S3101" t="s">
        <v>136</v>
      </c>
      <c r="T3101" t="s">
        <v>136</v>
      </c>
      <c r="U3101" t="s">
        <v>13192</v>
      </c>
      <c r="V3101" t="s">
        <v>136</v>
      </c>
      <c r="W3101" t="s">
        <v>254</v>
      </c>
      <c r="X3101" t="s">
        <v>255</v>
      </c>
      <c r="Y3101" t="s">
        <v>136</v>
      </c>
      <c r="Z3101" t="s">
        <v>13193</v>
      </c>
      <c r="AA3101" t="s">
        <v>164</v>
      </c>
      <c r="AB3101" t="s">
        <v>165</v>
      </c>
      <c r="AC3101" t="s">
        <v>13194</v>
      </c>
      <c r="AD3101" t="s">
        <v>136</v>
      </c>
    </row>
    <row r="3102" spans="1:30">
      <c r="A3102" t="s">
        <v>13195</v>
      </c>
      <c r="B3102" t="s">
        <v>13195</v>
      </c>
      <c r="C3102" s="3">
        <v>0.054223</v>
      </c>
      <c r="D3102" s="3">
        <v>2</v>
      </c>
      <c r="E3102" s="3">
        <v>0</v>
      </c>
      <c r="F3102" s="3">
        <v>0</v>
      </c>
      <c r="G3102" s="3">
        <v>0</v>
      </c>
      <c r="H3102" s="3">
        <v>0</v>
      </c>
      <c r="I3102" s="3">
        <v>3.553247</v>
      </c>
      <c r="J3102" s="3">
        <v>111</v>
      </c>
      <c r="K3102" s="3">
        <v>6.750619</v>
      </c>
      <c r="L3102" s="3">
        <v>224</v>
      </c>
      <c r="M3102" s="3">
        <v>1.128898</v>
      </c>
      <c r="N3102">
        <v>34</v>
      </c>
      <c r="O3102" s="16">
        <v>7.43922707004089e-7</v>
      </c>
      <c r="P3102">
        <v>5.53209489981354</v>
      </c>
      <c r="Q3102" t="s">
        <v>157</v>
      </c>
      <c r="R3102" t="s">
        <v>136</v>
      </c>
      <c r="S3102" t="s">
        <v>136</v>
      </c>
      <c r="T3102" t="s">
        <v>8552</v>
      </c>
      <c r="U3102" t="s">
        <v>136</v>
      </c>
      <c r="V3102" t="s">
        <v>136</v>
      </c>
      <c r="W3102" t="s">
        <v>190</v>
      </c>
      <c r="X3102" t="s">
        <v>191</v>
      </c>
      <c r="Y3102" t="s">
        <v>136</v>
      </c>
      <c r="Z3102" t="s">
        <v>8554</v>
      </c>
      <c r="AA3102" t="s">
        <v>164</v>
      </c>
      <c r="AB3102" t="s">
        <v>165</v>
      </c>
      <c r="AC3102" t="s">
        <v>13196</v>
      </c>
      <c r="AD3102" t="s">
        <v>1399</v>
      </c>
    </row>
    <row r="3103" spans="1:30">
      <c r="A3103" t="s">
        <v>13197</v>
      </c>
      <c r="B3103" t="s">
        <v>13197</v>
      </c>
      <c r="C3103" s="3">
        <v>23.631157</v>
      </c>
      <c r="D3103" s="3">
        <v>689</v>
      </c>
      <c r="E3103" s="3">
        <v>67.936172</v>
      </c>
      <c r="F3103" s="3">
        <v>1754</v>
      </c>
      <c r="G3103" s="3">
        <v>17.744545</v>
      </c>
      <c r="H3103" s="3">
        <v>555</v>
      </c>
      <c r="I3103" s="3">
        <v>6.400083</v>
      </c>
      <c r="J3103" s="3">
        <v>203</v>
      </c>
      <c r="K3103" s="3">
        <v>1.700562</v>
      </c>
      <c r="L3103" s="3">
        <v>58</v>
      </c>
      <c r="M3103" s="3">
        <v>6.448706</v>
      </c>
      <c r="N3103">
        <v>197</v>
      </c>
      <c r="O3103" s="16">
        <v>3.50352921010701e-5</v>
      </c>
      <c r="P3103">
        <v>-3.54726092635911</v>
      </c>
      <c r="Q3103" t="s">
        <v>131</v>
      </c>
      <c r="R3103" t="s">
        <v>136</v>
      </c>
      <c r="S3103" t="s">
        <v>136</v>
      </c>
      <c r="T3103" t="s">
        <v>3741</v>
      </c>
      <c r="U3103" t="s">
        <v>13198</v>
      </c>
      <c r="V3103" t="s">
        <v>136</v>
      </c>
      <c r="W3103" t="s">
        <v>305</v>
      </c>
      <c r="X3103" t="s">
        <v>142</v>
      </c>
      <c r="Y3103" t="s">
        <v>3743</v>
      </c>
      <c r="Z3103" t="s">
        <v>13199</v>
      </c>
      <c r="AA3103" t="s">
        <v>141</v>
      </c>
      <c r="AB3103" t="s">
        <v>142</v>
      </c>
      <c r="AC3103" t="s">
        <v>13200</v>
      </c>
      <c r="AD3103" t="s">
        <v>1649</v>
      </c>
    </row>
    <row r="3104" spans="1:30">
      <c r="A3104" t="s">
        <v>13201</v>
      </c>
      <c r="B3104" t="s">
        <v>13201</v>
      </c>
      <c r="C3104" s="3">
        <v>0.195615</v>
      </c>
      <c r="D3104" s="3">
        <v>15</v>
      </c>
      <c r="E3104" s="3">
        <v>0.088371</v>
      </c>
      <c r="F3104" s="3">
        <v>6</v>
      </c>
      <c r="G3104" s="3">
        <v>0.260688</v>
      </c>
      <c r="H3104" s="3">
        <v>22</v>
      </c>
      <c r="I3104" s="3">
        <v>1.302848</v>
      </c>
      <c r="J3104" s="3">
        <v>107</v>
      </c>
      <c r="K3104" s="3">
        <v>4.321931</v>
      </c>
      <c r="L3104" s="3">
        <v>378</v>
      </c>
      <c r="M3104" s="3">
        <v>0.635921</v>
      </c>
      <c r="N3104">
        <v>51</v>
      </c>
      <c r="O3104">
        <v>0.00233468939324488</v>
      </c>
      <c r="P3104">
        <v>2.67254163738203</v>
      </c>
      <c r="Q3104" t="s">
        <v>157</v>
      </c>
      <c r="R3104" t="s">
        <v>325</v>
      </c>
      <c r="S3104" t="s">
        <v>326</v>
      </c>
      <c r="T3104" t="s">
        <v>527</v>
      </c>
      <c r="U3104" t="s">
        <v>13202</v>
      </c>
      <c r="V3104" t="s">
        <v>136</v>
      </c>
      <c r="W3104" t="s">
        <v>190</v>
      </c>
      <c r="X3104" t="s">
        <v>191</v>
      </c>
      <c r="Y3104" t="s">
        <v>181</v>
      </c>
      <c r="Z3104" t="s">
        <v>7791</v>
      </c>
      <c r="AA3104" t="s">
        <v>83</v>
      </c>
      <c r="AB3104" t="s">
        <v>191</v>
      </c>
      <c r="AC3104" t="s">
        <v>13203</v>
      </c>
      <c r="AD3104" t="s">
        <v>195</v>
      </c>
    </row>
    <row r="3105" spans="1:30">
      <c r="A3105" t="s">
        <v>13204</v>
      </c>
      <c r="B3105" t="s">
        <v>13204</v>
      </c>
      <c r="C3105" s="3">
        <v>16.986202</v>
      </c>
      <c r="D3105" s="3">
        <v>338</v>
      </c>
      <c r="E3105" s="3">
        <v>47.269073</v>
      </c>
      <c r="F3105" s="3">
        <v>833</v>
      </c>
      <c r="G3105" s="3">
        <v>17.447529</v>
      </c>
      <c r="H3105" s="3">
        <v>372</v>
      </c>
      <c r="I3105" s="3">
        <v>5.361686</v>
      </c>
      <c r="J3105" s="3">
        <v>116</v>
      </c>
      <c r="K3105" s="3">
        <v>11.706577</v>
      </c>
      <c r="L3105" s="3">
        <v>270</v>
      </c>
      <c r="M3105" s="3">
        <v>9.367733</v>
      </c>
      <c r="N3105">
        <v>195</v>
      </c>
      <c r="O3105">
        <v>0.00306018333526848</v>
      </c>
      <c r="P3105">
        <v>-2.35978977313308</v>
      </c>
      <c r="Q3105" t="s">
        <v>131</v>
      </c>
      <c r="R3105" t="s">
        <v>136</v>
      </c>
      <c r="S3105" t="s">
        <v>136</v>
      </c>
      <c r="T3105" t="s">
        <v>2881</v>
      </c>
      <c r="U3105" t="s">
        <v>136</v>
      </c>
      <c r="V3105" t="s">
        <v>136</v>
      </c>
      <c r="W3105" t="s">
        <v>136</v>
      </c>
      <c r="X3105" t="s">
        <v>136</v>
      </c>
      <c r="Y3105" t="s">
        <v>2882</v>
      </c>
      <c r="Z3105" t="s">
        <v>3275</v>
      </c>
      <c r="AA3105" t="s">
        <v>164</v>
      </c>
      <c r="AB3105" t="s">
        <v>165</v>
      </c>
      <c r="AC3105" t="s">
        <v>4588</v>
      </c>
      <c r="AD3105" t="s">
        <v>2885</v>
      </c>
    </row>
    <row r="3106" spans="1:30">
      <c r="A3106" t="s">
        <v>13205</v>
      </c>
      <c r="B3106" t="s">
        <v>13205</v>
      </c>
      <c r="C3106" s="3">
        <v>0.729007</v>
      </c>
      <c r="D3106" s="3">
        <v>49</v>
      </c>
      <c r="E3106" s="3">
        <v>0.397957</v>
      </c>
      <c r="F3106" s="3">
        <v>24</v>
      </c>
      <c r="G3106" s="3">
        <v>0.769422</v>
      </c>
      <c r="H3106" s="3">
        <v>55</v>
      </c>
      <c r="I3106" s="3">
        <v>2.721354</v>
      </c>
      <c r="J3106" s="3">
        <v>196</v>
      </c>
      <c r="K3106" s="3">
        <v>6.527167</v>
      </c>
      <c r="L3106" s="3">
        <v>501</v>
      </c>
      <c r="M3106" s="3">
        <v>3.469357</v>
      </c>
      <c r="N3106">
        <v>240</v>
      </c>
      <c r="O3106">
        <v>0.00039744601125408</v>
      </c>
      <c r="P3106">
        <v>2.05481371649004</v>
      </c>
      <c r="Q3106" t="s">
        <v>157</v>
      </c>
      <c r="R3106" t="s">
        <v>136</v>
      </c>
      <c r="S3106" t="s">
        <v>136</v>
      </c>
      <c r="T3106" t="s">
        <v>13206</v>
      </c>
      <c r="U3106" t="s">
        <v>136</v>
      </c>
      <c r="V3106" t="s">
        <v>136</v>
      </c>
      <c r="W3106" t="s">
        <v>136</v>
      </c>
      <c r="X3106" t="s">
        <v>136</v>
      </c>
      <c r="Y3106" t="s">
        <v>136</v>
      </c>
      <c r="Z3106" t="s">
        <v>346</v>
      </c>
      <c r="AA3106" t="s">
        <v>164</v>
      </c>
      <c r="AB3106" t="s">
        <v>165</v>
      </c>
      <c r="AC3106" t="s">
        <v>13207</v>
      </c>
      <c r="AD3106" t="s">
        <v>13208</v>
      </c>
    </row>
    <row r="3107" spans="1:30">
      <c r="A3107" t="s">
        <v>13209</v>
      </c>
      <c r="B3107" t="s">
        <v>13209</v>
      </c>
      <c r="C3107" s="3">
        <v>2.149939</v>
      </c>
      <c r="D3107" s="3">
        <v>158</v>
      </c>
      <c r="E3107" s="3">
        <v>0.312339</v>
      </c>
      <c r="F3107" s="3">
        <v>21</v>
      </c>
      <c r="G3107" s="3">
        <v>5.759068</v>
      </c>
      <c r="H3107" s="3">
        <v>453</v>
      </c>
      <c r="I3107" s="3">
        <v>34.629143</v>
      </c>
      <c r="J3107" s="3">
        <v>2753</v>
      </c>
      <c r="K3107" s="3">
        <v>33.77047</v>
      </c>
      <c r="L3107" s="3">
        <v>2866</v>
      </c>
      <c r="M3107" s="3">
        <v>18.103193</v>
      </c>
      <c r="N3107">
        <v>1386</v>
      </c>
      <c r="O3107">
        <v>0.000868797057085791</v>
      </c>
      <c r="P3107">
        <v>2.70533028864516</v>
      </c>
      <c r="Q3107" t="s">
        <v>157</v>
      </c>
      <c r="R3107" t="s">
        <v>325</v>
      </c>
      <c r="S3107" t="s">
        <v>326</v>
      </c>
      <c r="T3107" t="s">
        <v>13210</v>
      </c>
      <c r="U3107" t="s">
        <v>13211</v>
      </c>
      <c r="V3107" t="s">
        <v>955</v>
      </c>
      <c r="W3107" t="s">
        <v>136</v>
      </c>
      <c r="X3107" t="s">
        <v>136</v>
      </c>
      <c r="Y3107" t="s">
        <v>181</v>
      </c>
      <c r="Z3107" t="s">
        <v>13212</v>
      </c>
      <c r="AA3107" t="s">
        <v>164</v>
      </c>
      <c r="AB3107" t="s">
        <v>165</v>
      </c>
      <c r="AC3107" t="s">
        <v>13213</v>
      </c>
      <c r="AD3107" t="s">
        <v>13214</v>
      </c>
    </row>
    <row r="3108" spans="1:30">
      <c r="A3108" t="s">
        <v>13215</v>
      </c>
      <c r="B3108" t="s">
        <v>13215</v>
      </c>
      <c r="C3108" s="3">
        <v>0.481861</v>
      </c>
      <c r="D3108" s="3">
        <v>50</v>
      </c>
      <c r="E3108" s="3">
        <v>1.325535</v>
      </c>
      <c r="F3108" s="3">
        <v>121</v>
      </c>
      <c r="G3108" s="3">
        <v>0.377434</v>
      </c>
      <c r="H3108" s="3">
        <v>42</v>
      </c>
      <c r="I3108" s="3">
        <v>4.54985</v>
      </c>
      <c r="J3108" s="3">
        <v>505</v>
      </c>
      <c r="K3108" s="3">
        <v>44.953953</v>
      </c>
      <c r="L3108" s="3">
        <v>5323</v>
      </c>
      <c r="M3108" s="3">
        <v>2.338547</v>
      </c>
      <c r="N3108">
        <v>250</v>
      </c>
      <c r="O3108">
        <v>0.00405734024755771</v>
      </c>
      <c r="P3108">
        <v>3.13555799410321</v>
      </c>
      <c r="Q3108" t="s">
        <v>157</v>
      </c>
      <c r="R3108" t="s">
        <v>136</v>
      </c>
      <c r="S3108" t="s">
        <v>136</v>
      </c>
      <c r="T3108" t="s">
        <v>5595</v>
      </c>
      <c r="U3108" t="s">
        <v>5596</v>
      </c>
      <c r="V3108" t="s">
        <v>5597</v>
      </c>
      <c r="W3108" t="s">
        <v>136</v>
      </c>
      <c r="X3108" t="s">
        <v>136</v>
      </c>
      <c r="Y3108" t="s">
        <v>5518</v>
      </c>
      <c r="Z3108" t="s">
        <v>5598</v>
      </c>
      <c r="AA3108" t="s">
        <v>164</v>
      </c>
      <c r="AB3108" t="s">
        <v>165</v>
      </c>
      <c r="AC3108" t="s">
        <v>5599</v>
      </c>
      <c r="AD3108" t="s">
        <v>5600</v>
      </c>
    </row>
    <row r="3109" spans="1:30">
      <c r="A3109" t="s">
        <v>13216</v>
      </c>
      <c r="B3109" t="s">
        <v>13216</v>
      </c>
      <c r="C3109" s="3">
        <v>45.323124</v>
      </c>
      <c r="D3109" s="3">
        <v>2119</v>
      </c>
      <c r="E3109" s="3">
        <v>67.228622</v>
      </c>
      <c r="F3109" s="3">
        <v>2785</v>
      </c>
      <c r="G3109" s="3">
        <v>24.257057</v>
      </c>
      <c r="H3109" s="3">
        <v>1216</v>
      </c>
      <c r="I3109" s="3">
        <v>3.752479</v>
      </c>
      <c r="J3109" s="3">
        <v>191</v>
      </c>
      <c r="K3109" s="3">
        <v>2.607873</v>
      </c>
      <c r="L3109" s="3">
        <v>142</v>
      </c>
      <c r="M3109" s="3">
        <v>6.799469</v>
      </c>
      <c r="N3109">
        <v>332</v>
      </c>
      <c r="O3109" s="16">
        <v>1.96437662822607e-8</v>
      </c>
      <c r="P3109">
        <v>-3.96724704648395</v>
      </c>
      <c r="Q3109" t="s">
        <v>131</v>
      </c>
      <c r="R3109" t="s">
        <v>136</v>
      </c>
      <c r="S3109" t="s">
        <v>136</v>
      </c>
      <c r="T3109" t="s">
        <v>865</v>
      </c>
      <c r="U3109" t="s">
        <v>13217</v>
      </c>
      <c r="V3109" t="s">
        <v>136</v>
      </c>
      <c r="W3109" t="s">
        <v>305</v>
      </c>
      <c r="X3109" t="s">
        <v>142</v>
      </c>
      <c r="Y3109" t="s">
        <v>1377</v>
      </c>
      <c r="Z3109" t="s">
        <v>13218</v>
      </c>
      <c r="AA3109" t="s">
        <v>141</v>
      </c>
      <c r="AB3109" t="s">
        <v>142</v>
      </c>
      <c r="AC3109" t="s">
        <v>13219</v>
      </c>
      <c r="AD3109" t="s">
        <v>281</v>
      </c>
    </row>
    <row r="3110" spans="1:30">
      <c r="A3110" t="s">
        <v>13220</v>
      </c>
      <c r="B3110" t="s">
        <v>13220</v>
      </c>
      <c r="C3110" s="3">
        <v>40.046314</v>
      </c>
      <c r="D3110" s="3">
        <v>1638</v>
      </c>
      <c r="E3110" s="3">
        <v>347.981567</v>
      </c>
      <c r="F3110" s="3">
        <v>12608</v>
      </c>
      <c r="G3110" s="3">
        <v>44.47678</v>
      </c>
      <c r="H3110" s="3">
        <v>1951</v>
      </c>
      <c r="I3110" s="3">
        <v>2.672207</v>
      </c>
      <c r="J3110" s="3">
        <v>119</v>
      </c>
      <c r="K3110" s="3">
        <v>6.756946</v>
      </c>
      <c r="L3110" s="3">
        <v>321</v>
      </c>
      <c r="M3110" s="3">
        <v>10.214076</v>
      </c>
      <c r="N3110">
        <v>437</v>
      </c>
      <c r="O3110" s="16">
        <v>1.32183538880416e-6</v>
      </c>
      <c r="P3110">
        <v>-4.83432546297341</v>
      </c>
      <c r="Q3110" t="s">
        <v>131</v>
      </c>
      <c r="R3110" t="s">
        <v>283</v>
      </c>
      <c r="S3110" t="s">
        <v>284</v>
      </c>
      <c r="T3110" t="s">
        <v>3342</v>
      </c>
      <c r="U3110" t="s">
        <v>13221</v>
      </c>
      <c r="V3110" t="s">
        <v>3398</v>
      </c>
      <c r="W3110" t="s">
        <v>371</v>
      </c>
      <c r="X3110" t="s">
        <v>293</v>
      </c>
      <c r="Y3110" t="s">
        <v>290</v>
      </c>
      <c r="Z3110" t="s">
        <v>3399</v>
      </c>
      <c r="AA3110" t="s">
        <v>292</v>
      </c>
      <c r="AB3110" t="s">
        <v>293</v>
      </c>
      <c r="AC3110" t="s">
        <v>3400</v>
      </c>
      <c r="AD3110" t="s">
        <v>2532</v>
      </c>
    </row>
    <row r="3111" spans="1:30">
      <c r="A3111" t="s">
        <v>13222</v>
      </c>
      <c r="B3111" t="s">
        <v>136</v>
      </c>
      <c r="C3111" s="3">
        <v>25.368692</v>
      </c>
      <c r="D3111" s="3">
        <v>881</v>
      </c>
      <c r="E3111" s="3">
        <v>40.3606909999999</v>
      </c>
      <c r="F3111" s="3">
        <v>1240</v>
      </c>
      <c r="G3111" s="3">
        <v>23.6157939999999</v>
      </c>
      <c r="H3111" s="3">
        <v>879</v>
      </c>
      <c r="I3111" s="3">
        <v>0.96451</v>
      </c>
      <c r="J3111" s="3">
        <v>37</v>
      </c>
      <c r="K3111" s="3">
        <v>0.732315</v>
      </c>
      <c r="L3111" s="3">
        <v>30</v>
      </c>
      <c r="M3111" s="3">
        <v>3.048516</v>
      </c>
      <c r="N3111">
        <v>111</v>
      </c>
      <c r="O3111" s="16">
        <v>2.6813265049159e-10</v>
      </c>
      <c r="P3111">
        <v>-4.68686433905809</v>
      </c>
      <c r="Q3111" t="s">
        <v>131</v>
      </c>
      <c r="R3111" t="s">
        <v>136</v>
      </c>
      <c r="S3111" t="s">
        <v>136</v>
      </c>
      <c r="T3111" t="s">
        <v>136</v>
      </c>
      <c r="U3111" t="s">
        <v>136</v>
      </c>
      <c r="V3111" t="s">
        <v>136</v>
      </c>
      <c r="W3111" t="s">
        <v>136</v>
      </c>
      <c r="X3111" t="s">
        <v>136</v>
      </c>
      <c r="Y3111" t="s">
        <v>136</v>
      </c>
      <c r="Z3111" t="s">
        <v>136</v>
      </c>
      <c r="AA3111" t="s">
        <v>136</v>
      </c>
      <c r="AB3111" t="s">
        <v>136</v>
      </c>
      <c r="AC3111" t="s">
        <v>136</v>
      </c>
      <c r="AD3111" t="s">
        <v>136</v>
      </c>
    </row>
    <row r="3112" spans="1:30">
      <c r="A3112" t="s">
        <v>13223</v>
      </c>
      <c r="B3112" t="s">
        <v>13223</v>
      </c>
      <c r="C3112" s="3">
        <v>3.796554</v>
      </c>
      <c r="D3112" s="3">
        <v>76</v>
      </c>
      <c r="E3112" s="3">
        <v>2.120691</v>
      </c>
      <c r="F3112" s="3">
        <v>38</v>
      </c>
      <c r="G3112" s="3">
        <v>3.089716</v>
      </c>
      <c r="H3112" s="3">
        <v>66</v>
      </c>
      <c r="I3112" s="3">
        <v>20.779902</v>
      </c>
      <c r="J3112" s="3">
        <v>446</v>
      </c>
      <c r="K3112" s="3">
        <v>38.374699</v>
      </c>
      <c r="L3112" s="3">
        <v>880</v>
      </c>
      <c r="M3112" s="3">
        <v>5.645688</v>
      </c>
      <c r="N3112">
        <v>117</v>
      </c>
      <c r="O3112">
        <v>0.00636923771195087</v>
      </c>
      <c r="P3112">
        <v>2.06438031775483</v>
      </c>
      <c r="Q3112" t="s">
        <v>157</v>
      </c>
      <c r="R3112" t="s">
        <v>136</v>
      </c>
      <c r="S3112" t="s">
        <v>136</v>
      </c>
      <c r="T3112" t="s">
        <v>3329</v>
      </c>
      <c r="U3112" t="s">
        <v>136</v>
      </c>
      <c r="V3112" t="s">
        <v>136</v>
      </c>
      <c r="W3112" t="s">
        <v>190</v>
      </c>
      <c r="X3112" t="s">
        <v>191</v>
      </c>
      <c r="Y3112" t="s">
        <v>7634</v>
      </c>
      <c r="Z3112" t="s">
        <v>13224</v>
      </c>
      <c r="AA3112" t="s">
        <v>164</v>
      </c>
      <c r="AB3112" t="s">
        <v>165</v>
      </c>
      <c r="AC3112" t="s">
        <v>13225</v>
      </c>
      <c r="AD3112" t="s">
        <v>3334</v>
      </c>
    </row>
    <row r="3113" spans="1:30">
      <c r="A3113" t="s">
        <v>13226</v>
      </c>
      <c r="B3113" t="s">
        <v>13226</v>
      </c>
      <c r="C3113" s="3">
        <v>8.283014</v>
      </c>
      <c r="D3113" s="3">
        <v>232</v>
      </c>
      <c r="E3113" s="3">
        <v>23.015173</v>
      </c>
      <c r="F3113" s="3">
        <v>569</v>
      </c>
      <c r="G3113" s="3">
        <v>15.71227</v>
      </c>
      <c r="H3113" s="3">
        <v>471</v>
      </c>
      <c r="I3113" s="3">
        <v>0.995308</v>
      </c>
      <c r="J3113" s="3">
        <v>31</v>
      </c>
      <c r="K3113" s="3">
        <v>5.100183</v>
      </c>
      <c r="L3113" s="3">
        <v>165</v>
      </c>
      <c r="M3113" s="3">
        <v>1.654099</v>
      </c>
      <c r="N3113">
        <v>49</v>
      </c>
      <c r="O3113">
        <v>0.000189543953659518</v>
      </c>
      <c r="P3113">
        <v>-3.1532752234172</v>
      </c>
      <c r="Q3113" t="s">
        <v>131</v>
      </c>
      <c r="R3113" t="s">
        <v>136</v>
      </c>
      <c r="S3113" t="s">
        <v>136</v>
      </c>
      <c r="T3113" t="s">
        <v>1258</v>
      </c>
      <c r="U3113" t="s">
        <v>13227</v>
      </c>
      <c r="V3113" t="s">
        <v>1260</v>
      </c>
      <c r="W3113" t="s">
        <v>136</v>
      </c>
      <c r="X3113" t="s">
        <v>136</v>
      </c>
      <c r="Y3113" t="s">
        <v>1261</v>
      </c>
      <c r="Z3113" t="s">
        <v>12759</v>
      </c>
      <c r="AA3113" t="s">
        <v>248</v>
      </c>
      <c r="AB3113" t="s">
        <v>242</v>
      </c>
      <c r="AC3113" t="s">
        <v>313</v>
      </c>
      <c r="AD3113" t="s">
        <v>1264</v>
      </c>
    </row>
    <row r="3114" spans="1:30">
      <c r="A3114" t="s">
        <v>13228</v>
      </c>
      <c r="B3114" t="s">
        <v>13228</v>
      </c>
      <c r="C3114" s="3">
        <v>1.217843</v>
      </c>
      <c r="D3114" s="3">
        <v>59</v>
      </c>
      <c r="E3114" s="3">
        <v>0.301522</v>
      </c>
      <c r="F3114" s="3">
        <v>13</v>
      </c>
      <c r="G3114" s="3">
        <v>2.809746</v>
      </c>
      <c r="H3114" s="3">
        <v>144</v>
      </c>
      <c r="I3114" s="3">
        <v>30.034676</v>
      </c>
      <c r="J3114" s="3">
        <v>1557</v>
      </c>
      <c r="K3114" s="3">
        <v>62.558086</v>
      </c>
      <c r="L3114" s="3">
        <v>3462</v>
      </c>
      <c r="M3114" s="3">
        <v>10.728244</v>
      </c>
      <c r="N3114">
        <v>536</v>
      </c>
      <c r="O3114" s="16">
        <v>4.04639090573849e-6</v>
      </c>
      <c r="P3114">
        <v>3.76019723234124</v>
      </c>
      <c r="Q3114" t="s">
        <v>157</v>
      </c>
      <c r="R3114" t="s">
        <v>241</v>
      </c>
      <c r="S3114" t="s">
        <v>242</v>
      </c>
      <c r="T3114" t="s">
        <v>4785</v>
      </c>
      <c r="U3114" t="s">
        <v>13229</v>
      </c>
      <c r="V3114" t="s">
        <v>2122</v>
      </c>
      <c r="W3114" t="s">
        <v>136</v>
      </c>
      <c r="X3114" t="s">
        <v>136</v>
      </c>
      <c r="Y3114" t="s">
        <v>4787</v>
      </c>
      <c r="Z3114" t="s">
        <v>4788</v>
      </c>
      <c r="AA3114" t="s">
        <v>48</v>
      </c>
      <c r="AB3114" t="s">
        <v>326</v>
      </c>
      <c r="AC3114" t="s">
        <v>13230</v>
      </c>
      <c r="AD3114" t="s">
        <v>4790</v>
      </c>
    </row>
    <row r="3115" spans="1:30">
      <c r="A3115" t="s">
        <v>13231</v>
      </c>
      <c r="B3115" t="s">
        <v>13231</v>
      </c>
      <c r="C3115" s="3">
        <v>5.51629</v>
      </c>
      <c r="D3115" s="3">
        <v>187</v>
      </c>
      <c r="E3115" s="3">
        <v>3.681688</v>
      </c>
      <c r="F3115" s="3">
        <v>111</v>
      </c>
      <c r="G3115" s="3">
        <v>3.342887</v>
      </c>
      <c r="H3115" s="3">
        <v>122</v>
      </c>
      <c r="I3115" s="3">
        <v>0.32655</v>
      </c>
      <c r="J3115" s="3">
        <v>12</v>
      </c>
      <c r="K3115" s="3">
        <v>0.457938</v>
      </c>
      <c r="L3115" s="3">
        <v>18</v>
      </c>
      <c r="M3115" s="3">
        <v>1.30081</v>
      </c>
      <c r="N3115">
        <v>46</v>
      </c>
      <c r="O3115" s="16">
        <v>2.85350010501509e-5</v>
      </c>
      <c r="P3115">
        <v>-3.04586607115478</v>
      </c>
      <c r="Q3115" t="s">
        <v>131</v>
      </c>
      <c r="R3115" t="s">
        <v>136</v>
      </c>
      <c r="S3115" t="s">
        <v>136</v>
      </c>
      <c r="T3115" t="s">
        <v>1165</v>
      </c>
      <c r="U3115" t="s">
        <v>13232</v>
      </c>
      <c r="V3115" t="s">
        <v>136</v>
      </c>
      <c r="W3115" t="s">
        <v>2075</v>
      </c>
      <c r="X3115" t="s">
        <v>2076</v>
      </c>
      <c r="Y3115" t="s">
        <v>13233</v>
      </c>
      <c r="Z3115" t="s">
        <v>13234</v>
      </c>
      <c r="AA3115" t="s">
        <v>164</v>
      </c>
      <c r="AB3115" t="s">
        <v>165</v>
      </c>
      <c r="AC3115" t="s">
        <v>13235</v>
      </c>
      <c r="AD3115" t="s">
        <v>688</v>
      </c>
    </row>
    <row r="3116" spans="1:30">
      <c r="A3116" t="s">
        <v>13236</v>
      </c>
      <c r="B3116" t="s">
        <v>13236</v>
      </c>
      <c r="C3116" s="3">
        <v>1.809659</v>
      </c>
      <c r="D3116" s="3">
        <v>98</v>
      </c>
      <c r="E3116" s="3">
        <v>0.659043</v>
      </c>
      <c r="F3116" s="3">
        <v>32</v>
      </c>
      <c r="G3116" s="3">
        <v>1.56913</v>
      </c>
      <c r="H3116" s="3">
        <v>91</v>
      </c>
      <c r="I3116" s="3">
        <v>11.145062</v>
      </c>
      <c r="J3116" s="3">
        <v>654</v>
      </c>
      <c r="K3116" s="3">
        <v>34.632111</v>
      </c>
      <c r="L3116" s="3">
        <v>2169</v>
      </c>
      <c r="M3116" s="3">
        <v>4.408493</v>
      </c>
      <c r="N3116">
        <v>249</v>
      </c>
      <c r="O3116">
        <v>0.000262430576886045</v>
      </c>
      <c r="P3116">
        <v>2.86841956395543</v>
      </c>
      <c r="Q3116" t="s">
        <v>157</v>
      </c>
      <c r="R3116" t="s">
        <v>186</v>
      </c>
      <c r="S3116" t="s">
        <v>187</v>
      </c>
      <c r="T3116" t="s">
        <v>5308</v>
      </c>
      <c r="U3116" t="s">
        <v>13237</v>
      </c>
      <c r="V3116" t="s">
        <v>264</v>
      </c>
      <c r="W3116" t="s">
        <v>186</v>
      </c>
      <c r="X3116" t="s">
        <v>187</v>
      </c>
      <c r="Y3116" t="s">
        <v>1801</v>
      </c>
      <c r="Z3116" t="s">
        <v>13238</v>
      </c>
      <c r="AA3116" t="s">
        <v>209</v>
      </c>
      <c r="AB3116" t="s">
        <v>187</v>
      </c>
      <c r="AC3116" t="s">
        <v>13239</v>
      </c>
      <c r="AD3116" t="s">
        <v>5312</v>
      </c>
    </row>
    <row r="3117" spans="1:30">
      <c r="A3117" t="s">
        <v>13240</v>
      </c>
      <c r="B3117" t="s">
        <v>136</v>
      </c>
      <c r="C3117" s="3">
        <v>2.157603</v>
      </c>
      <c r="D3117" s="3">
        <v>169</v>
      </c>
      <c r="E3117" s="3">
        <v>0.42069</v>
      </c>
      <c r="F3117" s="3">
        <v>24</v>
      </c>
      <c r="G3117" s="3">
        <v>3.404711</v>
      </c>
      <c r="H3117" s="3">
        <v>277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  <c r="N3117">
        <v>0</v>
      </c>
      <c r="O3117" s="16">
        <v>2.55059051667841e-12</v>
      </c>
      <c r="P3117">
        <v>-8.06378225138718</v>
      </c>
      <c r="Q3117" t="s">
        <v>131</v>
      </c>
      <c r="R3117" t="s">
        <v>136</v>
      </c>
      <c r="S3117" t="s">
        <v>136</v>
      </c>
      <c r="T3117" t="s">
        <v>136</v>
      </c>
      <c r="U3117" t="s">
        <v>136</v>
      </c>
      <c r="V3117" t="s">
        <v>136</v>
      </c>
      <c r="W3117" t="s">
        <v>136</v>
      </c>
      <c r="X3117" t="s">
        <v>136</v>
      </c>
      <c r="Y3117" t="s">
        <v>136</v>
      </c>
      <c r="Z3117" t="s">
        <v>136</v>
      </c>
      <c r="AA3117" t="s">
        <v>136</v>
      </c>
      <c r="AB3117" t="s">
        <v>136</v>
      </c>
      <c r="AC3117" t="s">
        <v>136</v>
      </c>
      <c r="AD3117" t="s">
        <v>136</v>
      </c>
    </row>
    <row r="3118" spans="1:30">
      <c r="A3118" t="s">
        <v>13241</v>
      </c>
      <c r="B3118" t="s">
        <v>136</v>
      </c>
      <c r="C3118" s="3">
        <v>0.560487</v>
      </c>
      <c r="D3118" s="3">
        <v>29</v>
      </c>
      <c r="E3118" s="3">
        <v>0.258955</v>
      </c>
      <c r="F3118" s="3">
        <v>13</v>
      </c>
      <c r="G3118" s="3">
        <v>0.543551</v>
      </c>
      <c r="H3118" s="3">
        <v>31</v>
      </c>
      <c r="I3118" s="3">
        <v>9.218922</v>
      </c>
      <c r="J3118" s="3">
        <v>497</v>
      </c>
      <c r="K3118" s="3">
        <v>4.958972</v>
      </c>
      <c r="L3118" s="3">
        <v>289</v>
      </c>
      <c r="M3118" s="3">
        <v>1.074162</v>
      </c>
      <c r="N3118">
        <v>58</v>
      </c>
      <c r="O3118">
        <v>0.00141322528889619</v>
      </c>
      <c r="P3118">
        <v>2.55384532366873</v>
      </c>
      <c r="Q3118" t="s">
        <v>157</v>
      </c>
      <c r="R3118" t="s">
        <v>136</v>
      </c>
      <c r="S3118" t="s">
        <v>136</v>
      </c>
      <c r="T3118" t="s">
        <v>136</v>
      </c>
      <c r="U3118" t="s">
        <v>136</v>
      </c>
      <c r="V3118" t="s">
        <v>136</v>
      </c>
      <c r="W3118" t="s">
        <v>136</v>
      </c>
      <c r="X3118" t="s">
        <v>136</v>
      </c>
      <c r="Y3118" t="s">
        <v>136</v>
      </c>
      <c r="Z3118" t="s">
        <v>136</v>
      </c>
      <c r="AA3118" t="s">
        <v>136</v>
      </c>
      <c r="AB3118" t="s">
        <v>136</v>
      </c>
      <c r="AC3118" t="s">
        <v>136</v>
      </c>
      <c r="AD3118" t="s">
        <v>136</v>
      </c>
    </row>
    <row r="3119" spans="1:30">
      <c r="A3119" t="s">
        <v>13242</v>
      </c>
      <c r="B3119" t="s">
        <v>13242</v>
      </c>
      <c r="C3119" s="3">
        <v>0</v>
      </c>
      <c r="D3119" s="3">
        <v>0</v>
      </c>
      <c r="E3119" s="3">
        <v>0</v>
      </c>
      <c r="F3119" s="3">
        <v>0</v>
      </c>
      <c r="G3119" s="3">
        <v>0</v>
      </c>
      <c r="H3119" s="3">
        <v>0</v>
      </c>
      <c r="I3119" s="3">
        <v>4.732283</v>
      </c>
      <c r="J3119" s="3">
        <v>551</v>
      </c>
      <c r="K3119" s="3">
        <v>5.216549</v>
      </c>
      <c r="L3119" s="3">
        <v>648</v>
      </c>
      <c r="M3119" s="3">
        <v>2.880526</v>
      </c>
      <c r="N3119">
        <v>323</v>
      </c>
      <c r="O3119" s="16">
        <v>1.79550671373453e-16</v>
      </c>
      <c r="P3119">
        <v>8.74860921598713</v>
      </c>
      <c r="Q3119" t="s">
        <v>157</v>
      </c>
      <c r="R3119" t="s">
        <v>136</v>
      </c>
      <c r="S3119" t="s">
        <v>136</v>
      </c>
      <c r="T3119" t="s">
        <v>1316</v>
      </c>
      <c r="U3119" t="s">
        <v>13243</v>
      </c>
      <c r="V3119" t="s">
        <v>432</v>
      </c>
      <c r="W3119" t="s">
        <v>190</v>
      </c>
      <c r="X3119" t="s">
        <v>191</v>
      </c>
      <c r="Y3119" t="s">
        <v>1318</v>
      </c>
      <c r="Z3119" t="s">
        <v>12674</v>
      </c>
      <c r="AA3119" t="s">
        <v>164</v>
      </c>
      <c r="AB3119" t="s">
        <v>165</v>
      </c>
      <c r="AC3119" t="s">
        <v>12675</v>
      </c>
      <c r="AD3119" t="s">
        <v>281</v>
      </c>
    </row>
    <row r="3120" spans="1:30">
      <c r="A3120" t="s">
        <v>13244</v>
      </c>
      <c r="B3120" t="s">
        <v>13244</v>
      </c>
      <c r="C3120" s="3">
        <v>4.133384</v>
      </c>
      <c r="D3120" s="3">
        <v>230</v>
      </c>
      <c r="E3120" s="3">
        <v>3.742788</v>
      </c>
      <c r="F3120" s="3">
        <v>185</v>
      </c>
      <c r="G3120" s="3">
        <v>4.406964</v>
      </c>
      <c r="H3120" s="3">
        <v>263</v>
      </c>
      <c r="I3120" s="3">
        <v>0.431502</v>
      </c>
      <c r="J3120" s="3">
        <v>27</v>
      </c>
      <c r="K3120" s="3">
        <v>0.623122</v>
      </c>
      <c r="L3120" s="3">
        <v>41</v>
      </c>
      <c r="M3120" s="3">
        <v>0.98448</v>
      </c>
      <c r="N3120">
        <v>58</v>
      </c>
      <c r="O3120" s="16">
        <v>1.39186911065028e-8</v>
      </c>
      <c r="P3120">
        <v>-3.12655582241126</v>
      </c>
      <c r="Q3120" t="s">
        <v>131</v>
      </c>
      <c r="R3120" t="s">
        <v>136</v>
      </c>
      <c r="S3120" t="s">
        <v>136</v>
      </c>
      <c r="T3120" t="s">
        <v>1096</v>
      </c>
      <c r="U3120" t="s">
        <v>13245</v>
      </c>
      <c r="V3120" t="s">
        <v>136</v>
      </c>
      <c r="W3120" t="s">
        <v>254</v>
      </c>
      <c r="X3120" t="s">
        <v>255</v>
      </c>
      <c r="Y3120" t="s">
        <v>6239</v>
      </c>
      <c r="Z3120" t="s">
        <v>13246</v>
      </c>
      <c r="AA3120" t="s">
        <v>164</v>
      </c>
      <c r="AB3120" t="s">
        <v>165</v>
      </c>
      <c r="AC3120" t="s">
        <v>183</v>
      </c>
      <c r="AD3120" t="s">
        <v>281</v>
      </c>
    </row>
    <row r="3121" spans="1:30">
      <c r="A3121" t="s">
        <v>13247</v>
      </c>
      <c r="B3121" t="s">
        <v>13247</v>
      </c>
      <c r="C3121" s="3">
        <v>8.287677</v>
      </c>
      <c r="D3121" s="3">
        <v>410</v>
      </c>
      <c r="E3121" s="3">
        <v>26.028378</v>
      </c>
      <c r="F3121" s="3">
        <v>1139</v>
      </c>
      <c r="G3121" s="3">
        <v>13.668074</v>
      </c>
      <c r="H3121" s="3">
        <v>724</v>
      </c>
      <c r="I3121" s="3">
        <v>6.193255</v>
      </c>
      <c r="J3121" s="3">
        <v>332</v>
      </c>
      <c r="K3121" s="3">
        <v>5.169966</v>
      </c>
      <c r="L3121" s="3">
        <v>296</v>
      </c>
      <c r="M3121" s="3">
        <v>6.951797</v>
      </c>
      <c r="N3121">
        <v>359</v>
      </c>
      <c r="O3121">
        <v>0.00325164578854831</v>
      </c>
      <c r="P3121">
        <v>-2.16041803001968</v>
      </c>
      <c r="Q3121" t="s">
        <v>131</v>
      </c>
      <c r="R3121" t="s">
        <v>371</v>
      </c>
      <c r="S3121" t="s">
        <v>293</v>
      </c>
      <c r="T3121" t="s">
        <v>1149</v>
      </c>
      <c r="U3121" t="s">
        <v>13248</v>
      </c>
      <c r="V3121" t="s">
        <v>520</v>
      </c>
      <c r="W3121" t="s">
        <v>1151</v>
      </c>
      <c r="X3121" t="s">
        <v>1152</v>
      </c>
      <c r="Y3121" t="s">
        <v>806</v>
      </c>
      <c r="Z3121" t="s">
        <v>13249</v>
      </c>
      <c r="AA3121" t="s">
        <v>164</v>
      </c>
      <c r="AB3121" t="s">
        <v>165</v>
      </c>
      <c r="AC3121" t="s">
        <v>13250</v>
      </c>
      <c r="AD3121" t="s">
        <v>1155</v>
      </c>
    </row>
    <row r="3122" spans="1:30">
      <c r="A3122" t="s">
        <v>13251</v>
      </c>
      <c r="B3122" t="s">
        <v>13251</v>
      </c>
      <c r="C3122" s="3">
        <v>62.586666</v>
      </c>
      <c r="D3122" s="3">
        <v>4490</v>
      </c>
      <c r="E3122" s="3">
        <v>88.718262</v>
      </c>
      <c r="F3122" s="3">
        <v>5638</v>
      </c>
      <c r="G3122" s="3">
        <v>61.681</v>
      </c>
      <c r="H3122" s="3">
        <v>4744</v>
      </c>
      <c r="I3122" s="3">
        <v>8.375413</v>
      </c>
      <c r="J3122" s="3">
        <v>652</v>
      </c>
      <c r="K3122" s="3">
        <v>12.441617</v>
      </c>
      <c r="L3122" s="3">
        <v>1034</v>
      </c>
      <c r="M3122" s="3">
        <v>36.855309</v>
      </c>
      <c r="N3122">
        <v>2761</v>
      </c>
      <c r="O3122">
        <v>0.00103600207685657</v>
      </c>
      <c r="P3122">
        <v>-2.47870444013563</v>
      </c>
      <c r="Q3122" t="s">
        <v>131</v>
      </c>
      <c r="R3122" t="s">
        <v>136</v>
      </c>
      <c r="S3122" t="s">
        <v>136</v>
      </c>
      <c r="T3122" t="s">
        <v>168</v>
      </c>
      <c r="U3122" t="s">
        <v>136</v>
      </c>
      <c r="V3122" t="s">
        <v>136</v>
      </c>
      <c r="W3122" t="s">
        <v>136</v>
      </c>
      <c r="X3122" t="s">
        <v>136</v>
      </c>
      <c r="Y3122" t="s">
        <v>136</v>
      </c>
      <c r="Z3122" t="s">
        <v>136</v>
      </c>
      <c r="AA3122" t="s">
        <v>164</v>
      </c>
      <c r="AB3122" t="s">
        <v>165</v>
      </c>
      <c r="AC3122" t="s">
        <v>13252</v>
      </c>
      <c r="AD3122" t="s">
        <v>176</v>
      </c>
    </row>
    <row r="3123" spans="1:30">
      <c r="A3123" t="s">
        <v>13253</v>
      </c>
      <c r="B3123" t="s">
        <v>13253</v>
      </c>
      <c r="C3123" s="3">
        <v>0.435722</v>
      </c>
      <c r="D3123" s="3">
        <v>56</v>
      </c>
      <c r="E3123" s="3">
        <v>0.042757</v>
      </c>
      <c r="F3123" s="3">
        <v>5</v>
      </c>
      <c r="G3123" s="3">
        <v>0.542852</v>
      </c>
      <c r="H3123" s="3">
        <v>74</v>
      </c>
      <c r="I3123" s="3">
        <v>4.74317</v>
      </c>
      <c r="J3123" s="3">
        <v>652</v>
      </c>
      <c r="K3123" s="3">
        <v>5.573144</v>
      </c>
      <c r="L3123" s="3">
        <v>819</v>
      </c>
      <c r="M3123" s="3">
        <v>1.692388</v>
      </c>
      <c r="N3123">
        <v>224</v>
      </c>
      <c r="O3123">
        <v>0.000315229755127761</v>
      </c>
      <c r="P3123">
        <v>2.85563285654529</v>
      </c>
      <c r="Q3123" t="s">
        <v>157</v>
      </c>
      <c r="R3123" t="s">
        <v>136</v>
      </c>
      <c r="S3123" t="s">
        <v>136</v>
      </c>
      <c r="T3123" t="s">
        <v>136</v>
      </c>
      <c r="U3123" t="s">
        <v>136</v>
      </c>
      <c r="V3123" t="s">
        <v>136</v>
      </c>
      <c r="W3123" t="s">
        <v>136</v>
      </c>
      <c r="X3123" t="s">
        <v>136</v>
      </c>
      <c r="Y3123" t="s">
        <v>136</v>
      </c>
      <c r="Z3123" t="s">
        <v>9428</v>
      </c>
      <c r="AA3123" t="s">
        <v>164</v>
      </c>
      <c r="AB3123" t="s">
        <v>165</v>
      </c>
      <c r="AC3123" t="s">
        <v>9429</v>
      </c>
      <c r="AD3123" t="s">
        <v>136</v>
      </c>
    </row>
    <row r="3124" spans="1:30">
      <c r="A3124" t="s">
        <v>13254</v>
      </c>
      <c r="B3124" t="s">
        <v>136</v>
      </c>
      <c r="C3124" s="3">
        <v>12.74375</v>
      </c>
      <c r="D3124" s="3">
        <v>113</v>
      </c>
      <c r="E3124" s="3">
        <v>5.63963</v>
      </c>
      <c r="F3124" s="3">
        <v>45</v>
      </c>
      <c r="G3124" s="3">
        <v>22.428827</v>
      </c>
      <c r="H3124" s="3">
        <v>213</v>
      </c>
      <c r="I3124" s="3">
        <v>4.249806</v>
      </c>
      <c r="J3124" s="3">
        <v>41</v>
      </c>
      <c r="K3124" s="3">
        <v>4.643958</v>
      </c>
      <c r="L3124" s="3">
        <v>48</v>
      </c>
      <c r="M3124" s="3">
        <v>2.175428</v>
      </c>
      <c r="N3124">
        <v>21</v>
      </c>
      <c r="O3124">
        <v>0.000213728900597256</v>
      </c>
      <c r="P3124">
        <v>-2.32865656440588</v>
      </c>
      <c r="Q3124" t="s">
        <v>131</v>
      </c>
      <c r="R3124" t="s">
        <v>136</v>
      </c>
      <c r="S3124" t="s">
        <v>136</v>
      </c>
      <c r="T3124" t="s">
        <v>136</v>
      </c>
      <c r="U3124" t="s">
        <v>13255</v>
      </c>
      <c r="V3124" t="s">
        <v>136</v>
      </c>
      <c r="W3124" t="s">
        <v>136</v>
      </c>
      <c r="X3124" t="s">
        <v>136</v>
      </c>
      <c r="Y3124" t="s">
        <v>136</v>
      </c>
      <c r="Z3124" t="s">
        <v>136</v>
      </c>
      <c r="AA3124" t="s">
        <v>174</v>
      </c>
      <c r="AB3124" t="s">
        <v>171</v>
      </c>
      <c r="AC3124" t="s">
        <v>13256</v>
      </c>
      <c r="AD3124" t="s">
        <v>136</v>
      </c>
    </row>
    <row r="3125" spans="1:30">
      <c r="A3125" t="s">
        <v>13257</v>
      </c>
      <c r="B3125" t="s">
        <v>13257</v>
      </c>
      <c r="C3125" s="3">
        <v>947.609192</v>
      </c>
      <c r="D3125" s="3">
        <v>15744</v>
      </c>
      <c r="E3125" s="3">
        <v>1308.231323</v>
      </c>
      <c r="F3125" s="3">
        <v>19254</v>
      </c>
      <c r="G3125" s="3">
        <v>2309.1521</v>
      </c>
      <c r="H3125" s="3">
        <v>41135</v>
      </c>
      <c r="I3125" s="3">
        <v>258.788849</v>
      </c>
      <c r="J3125" s="3">
        <v>4664</v>
      </c>
      <c r="K3125" s="3">
        <v>164.765335</v>
      </c>
      <c r="L3125" s="3">
        <v>3171</v>
      </c>
      <c r="M3125" s="3">
        <v>455.955292</v>
      </c>
      <c r="N3125">
        <v>7910</v>
      </c>
      <c r="O3125" s="16">
        <v>2.10497191315882e-6</v>
      </c>
      <c r="P3125">
        <v>-2.92886157661661</v>
      </c>
      <c r="Q3125" t="s">
        <v>131</v>
      </c>
      <c r="R3125" t="s">
        <v>136</v>
      </c>
      <c r="S3125" t="s">
        <v>136</v>
      </c>
      <c r="T3125" t="s">
        <v>9929</v>
      </c>
      <c r="U3125" t="s">
        <v>13258</v>
      </c>
      <c r="V3125" t="s">
        <v>136</v>
      </c>
      <c r="W3125" t="s">
        <v>534</v>
      </c>
      <c r="X3125" t="s">
        <v>535</v>
      </c>
      <c r="Y3125" t="s">
        <v>9931</v>
      </c>
      <c r="Z3125" t="s">
        <v>136</v>
      </c>
      <c r="AA3125" t="s">
        <v>164</v>
      </c>
      <c r="AB3125" t="s">
        <v>165</v>
      </c>
      <c r="AC3125" t="s">
        <v>9932</v>
      </c>
      <c r="AD3125" t="s">
        <v>9933</v>
      </c>
    </row>
    <row r="3126" spans="1:30">
      <c r="A3126" t="s">
        <v>13259</v>
      </c>
      <c r="B3126" t="s">
        <v>13259</v>
      </c>
      <c r="C3126" s="3">
        <v>22.224911</v>
      </c>
      <c r="D3126" s="3">
        <v>1151</v>
      </c>
      <c r="E3126" s="3">
        <v>15.417415</v>
      </c>
      <c r="F3126" s="3">
        <v>707</v>
      </c>
      <c r="G3126" s="3">
        <v>26.639011</v>
      </c>
      <c r="H3126" s="3">
        <v>1479</v>
      </c>
      <c r="I3126" s="3">
        <v>7.438398</v>
      </c>
      <c r="J3126" s="3">
        <v>418</v>
      </c>
      <c r="K3126" s="3">
        <v>7.675911</v>
      </c>
      <c r="L3126" s="3">
        <v>461</v>
      </c>
      <c r="M3126" s="3">
        <v>4.739159</v>
      </c>
      <c r="N3126">
        <v>257</v>
      </c>
      <c r="O3126" s="16">
        <v>8.63876821307639e-10</v>
      </c>
      <c r="P3126">
        <v>-2.30324121259623</v>
      </c>
      <c r="Q3126" t="s">
        <v>131</v>
      </c>
      <c r="R3126" t="s">
        <v>190</v>
      </c>
      <c r="S3126" t="s">
        <v>191</v>
      </c>
      <c r="T3126" t="s">
        <v>527</v>
      </c>
      <c r="U3126" t="s">
        <v>13260</v>
      </c>
      <c r="V3126" t="s">
        <v>136</v>
      </c>
      <c r="W3126" t="s">
        <v>190</v>
      </c>
      <c r="X3126" t="s">
        <v>191</v>
      </c>
      <c r="Y3126" t="s">
        <v>181</v>
      </c>
      <c r="Z3126" t="s">
        <v>5421</v>
      </c>
      <c r="AA3126" t="s">
        <v>83</v>
      </c>
      <c r="AB3126" t="s">
        <v>191</v>
      </c>
      <c r="AC3126" t="s">
        <v>7828</v>
      </c>
      <c r="AD3126" t="s">
        <v>195</v>
      </c>
    </row>
    <row r="3127" spans="1:30">
      <c r="A3127" t="s">
        <v>13261</v>
      </c>
      <c r="B3127" t="s">
        <v>13261</v>
      </c>
      <c r="C3127" s="3">
        <v>0.126799</v>
      </c>
      <c r="D3127" s="3">
        <v>5</v>
      </c>
      <c r="E3127" s="3">
        <v>0.130209</v>
      </c>
      <c r="F3127" s="3">
        <v>4</v>
      </c>
      <c r="G3127" s="3">
        <v>0.322549</v>
      </c>
      <c r="H3127" s="3">
        <v>12</v>
      </c>
      <c r="I3127" s="3">
        <v>2.106009</v>
      </c>
      <c r="J3127" s="3">
        <v>79</v>
      </c>
      <c r="K3127" s="3">
        <v>2.308026</v>
      </c>
      <c r="L3127" s="3">
        <v>92</v>
      </c>
      <c r="M3127" s="3">
        <v>1.291589</v>
      </c>
      <c r="N3127">
        <v>47</v>
      </c>
      <c r="O3127">
        <v>0.00137935117631421</v>
      </c>
      <c r="P3127">
        <v>2.44668752160368</v>
      </c>
      <c r="Q3127" t="s">
        <v>157</v>
      </c>
      <c r="R3127" t="s">
        <v>136</v>
      </c>
      <c r="S3127" t="s">
        <v>136</v>
      </c>
      <c r="T3127" t="s">
        <v>13262</v>
      </c>
      <c r="U3127" t="s">
        <v>13263</v>
      </c>
      <c r="V3127" t="s">
        <v>1246</v>
      </c>
      <c r="W3127" t="s">
        <v>254</v>
      </c>
      <c r="X3127" t="s">
        <v>255</v>
      </c>
      <c r="Y3127" t="s">
        <v>13264</v>
      </c>
      <c r="Z3127" t="s">
        <v>13265</v>
      </c>
      <c r="AA3127" t="s">
        <v>164</v>
      </c>
      <c r="AB3127" t="s">
        <v>165</v>
      </c>
      <c r="AC3127" t="s">
        <v>13266</v>
      </c>
      <c r="AD3127" t="s">
        <v>1059</v>
      </c>
    </row>
    <row r="3128" spans="1:30">
      <c r="A3128" t="s">
        <v>13267</v>
      </c>
      <c r="B3128" t="s">
        <v>13267</v>
      </c>
      <c r="C3128" s="3">
        <v>1.602334</v>
      </c>
      <c r="D3128" s="3">
        <v>76</v>
      </c>
      <c r="E3128" s="3">
        <v>1.20052</v>
      </c>
      <c r="F3128" s="3">
        <v>51</v>
      </c>
      <c r="G3128" s="3">
        <v>2.736999</v>
      </c>
      <c r="H3128" s="3">
        <v>139</v>
      </c>
      <c r="I3128" s="3">
        <v>5.182942</v>
      </c>
      <c r="J3128" s="3">
        <v>265</v>
      </c>
      <c r="K3128" s="3">
        <v>30.729849</v>
      </c>
      <c r="L3128" s="3">
        <v>1677</v>
      </c>
      <c r="M3128" s="3">
        <v>22.887451</v>
      </c>
      <c r="N3128">
        <v>1126</v>
      </c>
      <c r="O3128">
        <v>0.00042376699857491</v>
      </c>
      <c r="P3128">
        <v>2.6360239804994</v>
      </c>
      <c r="Q3128" t="s">
        <v>157</v>
      </c>
      <c r="R3128" t="s">
        <v>136</v>
      </c>
      <c r="S3128" t="s">
        <v>136</v>
      </c>
      <c r="T3128" t="s">
        <v>1735</v>
      </c>
      <c r="U3128" t="s">
        <v>13268</v>
      </c>
      <c r="V3128" t="s">
        <v>136</v>
      </c>
      <c r="W3128" t="s">
        <v>232</v>
      </c>
      <c r="X3128" t="s">
        <v>233</v>
      </c>
      <c r="Y3128" t="s">
        <v>1736</v>
      </c>
      <c r="Z3128" t="s">
        <v>13269</v>
      </c>
      <c r="AA3128" t="s">
        <v>164</v>
      </c>
      <c r="AB3128" t="s">
        <v>165</v>
      </c>
      <c r="AC3128" t="s">
        <v>13270</v>
      </c>
      <c r="AD3128" t="s">
        <v>1739</v>
      </c>
    </row>
    <row r="3129" spans="1:30">
      <c r="A3129" t="s">
        <v>13271</v>
      </c>
      <c r="B3129" t="s">
        <v>13271</v>
      </c>
      <c r="C3129" s="3">
        <v>12.070918</v>
      </c>
      <c r="D3129" s="3">
        <v>206</v>
      </c>
      <c r="E3129" s="3">
        <v>20.026161</v>
      </c>
      <c r="F3129" s="3">
        <v>303</v>
      </c>
      <c r="G3129" s="3">
        <v>12.770001</v>
      </c>
      <c r="H3129" s="3">
        <v>234</v>
      </c>
      <c r="I3129" s="3">
        <v>6.023574</v>
      </c>
      <c r="J3129" s="3">
        <v>112</v>
      </c>
      <c r="K3129" s="3">
        <v>3.81266</v>
      </c>
      <c r="L3129" s="3">
        <v>76</v>
      </c>
      <c r="M3129" s="3">
        <v>7.256877</v>
      </c>
      <c r="N3129">
        <v>130</v>
      </c>
      <c r="O3129">
        <v>0.00134904449851009</v>
      </c>
      <c r="P3129">
        <v>-2.10208507630363</v>
      </c>
      <c r="Q3129" t="s">
        <v>131</v>
      </c>
      <c r="R3129" t="s">
        <v>136</v>
      </c>
      <c r="S3129" t="s">
        <v>136</v>
      </c>
      <c r="T3129" t="s">
        <v>6349</v>
      </c>
      <c r="U3129" t="s">
        <v>13272</v>
      </c>
      <c r="V3129" t="s">
        <v>136</v>
      </c>
      <c r="W3129" t="s">
        <v>170</v>
      </c>
      <c r="X3129" t="s">
        <v>171</v>
      </c>
      <c r="Y3129" t="s">
        <v>6351</v>
      </c>
      <c r="Z3129" t="s">
        <v>6352</v>
      </c>
      <c r="AA3129" t="s">
        <v>174</v>
      </c>
      <c r="AB3129" t="s">
        <v>171</v>
      </c>
      <c r="AC3129" t="s">
        <v>13273</v>
      </c>
      <c r="AD3129" t="s">
        <v>6354</v>
      </c>
    </row>
    <row r="3130" spans="1:30">
      <c r="A3130" t="s">
        <v>13274</v>
      </c>
      <c r="B3130" t="s">
        <v>13274</v>
      </c>
      <c r="C3130" s="3">
        <v>0.598494</v>
      </c>
      <c r="D3130" s="3">
        <v>44</v>
      </c>
      <c r="E3130" s="3">
        <v>0.043919</v>
      </c>
      <c r="F3130" s="3">
        <v>3</v>
      </c>
      <c r="G3130" s="3">
        <v>0.48488</v>
      </c>
      <c r="H3130" s="3">
        <v>38</v>
      </c>
      <c r="I3130" s="3">
        <v>12.954818</v>
      </c>
      <c r="J3130" s="3">
        <v>1015</v>
      </c>
      <c r="K3130" s="3">
        <v>3.727952</v>
      </c>
      <c r="L3130" s="3">
        <v>312</v>
      </c>
      <c r="M3130" s="3">
        <v>4.538295</v>
      </c>
      <c r="N3130">
        <v>342</v>
      </c>
      <c r="O3130" s="16">
        <v>1.18784516723511e-5</v>
      </c>
      <c r="P3130">
        <v>3.4493296253412</v>
      </c>
      <c r="Q3130" t="s">
        <v>157</v>
      </c>
      <c r="R3130" t="s">
        <v>136</v>
      </c>
      <c r="S3130" t="s">
        <v>136</v>
      </c>
      <c r="T3130" t="s">
        <v>2018</v>
      </c>
      <c r="U3130" t="s">
        <v>136</v>
      </c>
      <c r="V3130" t="s">
        <v>136</v>
      </c>
      <c r="W3130" t="s">
        <v>190</v>
      </c>
      <c r="X3130" t="s">
        <v>191</v>
      </c>
      <c r="Y3130" t="s">
        <v>2019</v>
      </c>
      <c r="Z3130" t="s">
        <v>2020</v>
      </c>
      <c r="AA3130" t="s">
        <v>174</v>
      </c>
      <c r="AB3130" t="s">
        <v>171</v>
      </c>
      <c r="AC3130" t="s">
        <v>2021</v>
      </c>
      <c r="AD3130" t="s">
        <v>281</v>
      </c>
    </row>
    <row r="3131" spans="1:30">
      <c r="A3131" t="s">
        <v>13275</v>
      </c>
      <c r="B3131" t="s">
        <v>13275</v>
      </c>
      <c r="C3131" s="3">
        <v>3.705118</v>
      </c>
      <c r="D3131" s="3">
        <v>170</v>
      </c>
      <c r="E3131" s="3">
        <v>3.704749</v>
      </c>
      <c r="F3131" s="3">
        <v>151</v>
      </c>
      <c r="G3131" s="3">
        <v>4.581045</v>
      </c>
      <c r="H3131" s="3">
        <v>226</v>
      </c>
      <c r="I3131" s="3">
        <v>43.321968</v>
      </c>
      <c r="J3131" s="3">
        <v>2154</v>
      </c>
      <c r="K3131" s="3">
        <v>27.324146</v>
      </c>
      <c r="L3131" s="3">
        <v>1451</v>
      </c>
      <c r="M3131" s="3">
        <v>26.428816</v>
      </c>
      <c r="N3131">
        <v>1265</v>
      </c>
      <c r="O3131" s="16">
        <v>2.67063935482504e-7</v>
      </c>
      <c r="P3131">
        <v>2.24792852390825</v>
      </c>
      <c r="Q3131" t="s">
        <v>157</v>
      </c>
      <c r="R3131" t="s">
        <v>136</v>
      </c>
      <c r="S3131" t="s">
        <v>136</v>
      </c>
      <c r="T3131" t="s">
        <v>13276</v>
      </c>
      <c r="U3131" t="s">
        <v>13277</v>
      </c>
      <c r="V3131" t="s">
        <v>1260</v>
      </c>
      <c r="W3131" t="s">
        <v>136</v>
      </c>
      <c r="X3131" t="s">
        <v>136</v>
      </c>
      <c r="Y3131" t="s">
        <v>1261</v>
      </c>
      <c r="Z3131" t="s">
        <v>8180</v>
      </c>
      <c r="AA3131" t="s">
        <v>248</v>
      </c>
      <c r="AB3131" t="s">
        <v>242</v>
      </c>
      <c r="AC3131" t="s">
        <v>13278</v>
      </c>
      <c r="AD3131" t="s">
        <v>4477</v>
      </c>
    </row>
    <row r="3132" spans="1:30">
      <c r="A3132" t="s">
        <v>13279</v>
      </c>
      <c r="B3132" t="s">
        <v>13279</v>
      </c>
      <c r="C3132" s="3">
        <v>1.258577</v>
      </c>
      <c r="D3132" s="3">
        <v>49</v>
      </c>
      <c r="E3132" s="3">
        <v>1.685242</v>
      </c>
      <c r="F3132" s="3">
        <v>58</v>
      </c>
      <c r="G3132" s="3">
        <v>1.660436</v>
      </c>
      <c r="H3132" s="3">
        <v>69</v>
      </c>
      <c r="I3132" s="3">
        <v>0.048131</v>
      </c>
      <c r="J3132" s="3">
        <v>3</v>
      </c>
      <c r="K3132" s="3">
        <v>0.068786</v>
      </c>
      <c r="L3132" s="3">
        <v>4</v>
      </c>
      <c r="M3132" s="3">
        <v>0</v>
      </c>
      <c r="N3132">
        <v>0</v>
      </c>
      <c r="O3132" s="16">
        <v>1.96437662822607e-8</v>
      </c>
      <c r="P3132">
        <v>-5.01749070922663</v>
      </c>
      <c r="Q3132" t="s">
        <v>131</v>
      </c>
      <c r="R3132" t="s">
        <v>136</v>
      </c>
      <c r="S3132" t="s">
        <v>136</v>
      </c>
      <c r="T3132" t="s">
        <v>2185</v>
      </c>
      <c r="U3132" t="s">
        <v>13280</v>
      </c>
      <c r="V3132" t="s">
        <v>264</v>
      </c>
      <c r="W3132" t="s">
        <v>190</v>
      </c>
      <c r="X3132" t="s">
        <v>191</v>
      </c>
      <c r="Y3132" t="s">
        <v>1318</v>
      </c>
      <c r="Z3132" t="s">
        <v>2516</v>
      </c>
      <c r="AA3132" t="s">
        <v>164</v>
      </c>
      <c r="AB3132" t="s">
        <v>165</v>
      </c>
      <c r="AC3132" t="s">
        <v>313</v>
      </c>
      <c r="AD3132" t="s">
        <v>2189</v>
      </c>
    </row>
    <row r="3133" spans="1:30">
      <c r="A3133" t="s">
        <v>13281</v>
      </c>
      <c r="B3133" t="s">
        <v>136</v>
      </c>
      <c r="C3133" s="3">
        <v>0.128726</v>
      </c>
      <c r="D3133" s="3">
        <v>3</v>
      </c>
      <c r="E3133" s="3">
        <v>0.1065</v>
      </c>
      <c r="F3133" s="3">
        <v>3</v>
      </c>
      <c r="G3133" s="3">
        <v>0.866453</v>
      </c>
      <c r="H3133" s="3">
        <v>22</v>
      </c>
      <c r="I3133" s="3">
        <v>45.732563</v>
      </c>
      <c r="J3133" s="3">
        <v>1145</v>
      </c>
      <c r="K3133" s="3">
        <v>28.237074</v>
      </c>
      <c r="L3133" s="3">
        <v>755</v>
      </c>
      <c r="M3133" s="3">
        <v>43.096317</v>
      </c>
      <c r="N3133">
        <v>1039</v>
      </c>
      <c r="O3133" s="16">
        <v>5.08619234207445e-16</v>
      </c>
      <c r="P3133">
        <v>5.67473144870125</v>
      </c>
      <c r="Q3133" t="s">
        <v>157</v>
      </c>
      <c r="R3133" t="s">
        <v>136</v>
      </c>
      <c r="S3133" t="s">
        <v>136</v>
      </c>
      <c r="T3133" t="s">
        <v>136</v>
      </c>
      <c r="U3133" t="s">
        <v>136</v>
      </c>
      <c r="V3133" t="s">
        <v>136</v>
      </c>
      <c r="W3133" t="s">
        <v>136</v>
      </c>
      <c r="X3133" t="s">
        <v>136</v>
      </c>
      <c r="Y3133" t="s">
        <v>136</v>
      </c>
      <c r="Z3133" t="s">
        <v>136</v>
      </c>
      <c r="AA3133" t="s">
        <v>136</v>
      </c>
      <c r="AB3133" t="s">
        <v>136</v>
      </c>
      <c r="AC3133" t="s">
        <v>136</v>
      </c>
      <c r="AD3133" t="s">
        <v>136</v>
      </c>
    </row>
    <row r="3134" spans="1:30">
      <c r="A3134" t="s">
        <v>13282</v>
      </c>
      <c r="B3134" t="s">
        <v>13282</v>
      </c>
      <c r="C3134" s="3">
        <v>0.758841</v>
      </c>
      <c r="D3134" s="3">
        <v>57</v>
      </c>
      <c r="E3134" s="3">
        <v>0.202866</v>
      </c>
      <c r="F3134" s="3">
        <v>14</v>
      </c>
      <c r="G3134" s="3">
        <v>1.009718</v>
      </c>
      <c r="H3134" s="3">
        <v>81</v>
      </c>
      <c r="I3134" s="3">
        <v>20.588348</v>
      </c>
      <c r="J3134" s="3">
        <v>1651</v>
      </c>
      <c r="K3134" s="3">
        <v>26.023832</v>
      </c>
      <c r="L3134" s="3">
        <v>2229</v>
      </c>
      <c r="M3134" s="3">
        <v>5.597034</v>
      </c>
      <c r="N3134">
        <v>433</v>
      </c>
      <c r="O3134" s="16">
        <v>1.17668619416915e-8</v>
      </c>
      <c r="P3134">
        <v>3.93294979559574</v>
      </c>
      <c r="Q3134" t="s">
        <v>157</v>
      </c>
      <c r="R3134" t="s">
        <v>136</v>
      </c>
      <c r="S3134" t="s">
        <v>136</v>
      </c>
      <c r="T3134" t="s">
        <v>13283</v>
      </c>
      <c r="U3134" t="s">
        <v>13284</v>
      </c>
      <c r="V3134" t="s">
        <v>136</v>
      </c>
      <c r="W3134" t="s">
        <v>399</v>
      </c>
      <c r="X3134" t="s">
        <v>342</v>
      </c>
      <c r="Y3134" t="s">
        <v>13285</v>
      </c>
      <c r="Z3134" t="s">
        <v>13286</v>
      </c>
      <c r="AA3134" t="s">
        <v>164</v>
      </c>
      <c r="AB3134" t="s">
        <v>165</v>
      </c>
      <c r="AC3134" t="s">
        <v>313</v>
      </c>
      <c r="AD3134" t="s">
        <v>7719</v>
      </c>
    </row>
    <row r="3135" spans="1:30">
      <c r="A3135" t="s">
        <v>13287</v>
      </c>
      <c r="B3135" t="s">
        <v>13287</v>
      </c>
      <c r="C3135" s="3">
        <v>0.632351</v>
      </c>
      <c r="D3135" s="3">
        <v>15</v>
      </c>
      <c r="E3135" s="3">
        <v>0.398551</v>
      </c>
      <c r="F3135" s="3">
        <v>9</v>
      </c>
      <c r="G3135" s="3">
        <v>0.501363</v>
      </c>
      <c r="H3135" s="3">
        <v>13</v>
      </c>
      <c r="I3135" s="3">
        <v>30.027431</v>
      </c>
      <c r="J3135" s="3">
        <v>748</v>
      </c>
      <c r="K3135" s="3">
        <v>9.605785</v>
      </c>
      <c r="L3135" s="3">
        <v>256</v>
      </c>
      <c r="M3135" s="3">
        <v>7.463729</v>
      </c>
      <c r="N3135">
        <v>179</v>
      </c>
      <c r="O3135" s="16">
        <v>1.35285240923773e-8</v>
      </c>
      <c r="P3135">
        <v>3.92913379433865</v>
      </c>
      <c r="Q3135" t="s">
        <v>157</v>
      </c>
      <c r="R3135" t="s">
        <v>136</v>
      </c>
      <c r="S3135" t="s">
        <v>136</v>
      </c>
      <c r="T3135" t="s">
        <v>136</v>
      </c>
      <c r="U3135" t="s">
        <v>136</v>
      </c>
      <c r="V3135" t="s">
        <v>136</v>
      </c>
      <c r="W3135" t="s">
        <v>136</v>
      </c>
      <c r="X3135" t="s">
        <v>136</v>
      </c>
      <c r="Y3135" t="s">
        <v>136</v>
      </c>
      <c r="Z3135" t="s">
        <v>136</v>
      </c>
      <c r="AA3135" t="s">
        <v>153</v>
      </c>
      <c r="AB3135" t="s">
        <v>138</v>
      </c>
      <c r="AC3135" t="s">
        <v>136</v>
      </c>
      <c r="AD3135" t="s">
        <v>136</v>
      </c>
    </row>
    <row r="3136" spans="1:30">
      <c r="A3136" t="s">
        <v>13288</v>
      </c>
      <c r="B3136" t="s">
        <v>13288</v>
      </c>
      <c r="C3136" s="3">
        <v>11.600389</v>
      </c>
      <c r="D3136" s="3">
        <v>1086</v>
      </c>
      <c r="E3136" s="3">
        <v>19.507751</v>
      </c>
      <c r="F3136" s="3">
        <v>1618</v>
      </c>
      <c r="G3136" s="3">
        <v>10.87155</v>
      </c>
      <c r="H3136" s="3">
        <v>1092</v>
      </c>
      <c r="I3136" s="3">
        <v>3.378776</v>
      </c>
      <c r="J3136" s="3">
        <v>344</v>
      </c>
      <c r="K3136" s="3">
        <v>2.456388</v>
      </c>
      <c r="L3136" s="3">
        <v>267</v>
      </c>
      <c r="M3136" s="3">
        <v>3.793974</v>
      </c>
      <c r="N3136">
        <v>371</v>
      </c>
      <c r="O3136" s="16">
        <v>3.6189361526773e-6</v>
      </c>
      <c r="P3136">
        <v>-2.83402937199638</v>
      </c>
      <c r="Q3136" t="s">
        <v>131</v>
      </c>
      <c r="R3136" t="s">
        <v>190</v>
      </c>
      <c r="S3136" t="s">
        <v>191</v>
      </c>
      <c r="T3136" t="s">
        <v>13289</v>
      </c>
      <c r="U3136" t="s">
        <v>13290</v>
      </c>
      <c r="V3136" t="s">
        <v>755</v>
      </c>
      <c r="W3136" t="s">
        <v>190</v>
      </c>
      <c r="X3136" t="s">
        <v>191</v>
      </c>
      <c r="Y3136" t="s">
        <v>5723</v>
      </c>
      <c r="Z3136" t="s">
        <v>13291</v>
      </c>
      <c r="AA3136" t="s">
        <v>83</v>
      </c>
      <c r="AB3136" t="s">
        <v>191</v>
      </c>
      <c r="AC3136" t="s">
        <v>13292</v>
      </c>
      <c r="AD3136" t="s">
        <v>3410</v>
      </c>
    </row>
    <row r="3137" spans="1:30">
      <c r="A3137" t="s">
        <v>13293</v>
      </c>
      <c r="B3137" t="s">
        <v>136</v>
      </c>
      <c r="C3137" s="3">
        <v>0</v>
      </c>
      <c r="D3137" s="3">
        <v>0</v>
      </c>
      <c r="E3137" s="3">
        <v>0</v>
      </c>
      <c r="F3137" s="3">
        <v>0</v>
      </c>
      <c r="G3137" s="3">
        <v>0</v>
      </c>
      <c r="H3137" s="3">
        <v>0</v>
      </c>
      <c r="I3137" s="3">
        <v>15.335024</v>
      </c>
      <c r="J3137" s="3">
        <v>851</v>
      </c>
      <c r="K3137" s="3">
        <v>7.24755</v>
      </c>
      <c r="L3137" s="3">
        <v>430</v>
      </c>
      <c r="M3137" s="3">
        <v>26.62129</v>
      </c>
      <c r="N3137">
        <v>1422</v>
      </c>
      <c r="O3137" s="16">
        <v>2.55517957414673e-18</v>
      </c>
      <c r="P3137">
        <v>9.28707309564226</v>
      </c>
      <c r="Q3137" t="s">
        <v>157</v>
      </c>
      <c r="R3137" t="s">
        <v>136</v>
      </c>
      <c r="S3137" t="s">
        <v>136</v>
      </c>
      <c r="T3137" t="s">
        <v>136</v>
      </c>
      <c r="U3137" t="s">
        <v>136</v>
      </c>
      <c r="V3137" t="s">
        <v>136</v>
      </c>
      <c r="W3137" t="s">
        <v>136</v>
      </c>
      <c r="X3137" t="s">
        <v>136</v>
      </c>
      <c r="Y3137" t="s">
        <v>136</v>
      </c>
      <c r="Z3137" t="s">
        <v>136</v>
      </c>
      <c r="AA3137" t="s">
        <v>136</v>
      </c>
      <c r="AB3137" t="s">
        <v>136</v>
      </c>
      <c r="AC3137" t="s">
        <v>136</v>
      </c>
      <c r="AD3137" t="s">
        <v>136</v>
      </c>
    </row>
    <row r="3138" spans="1:30">
      <c r="A3138" t="s">
        <v>13294</v>
      </c>
      <c r="B3138" t="s">
        <v>13294</v>
      </c>
      <c r="C3138" s="3">
        <v>325.235138</v>
      </c>
      <c r="D3138" s="3">
        <v>15394</v>
      </c>
      <c r="E3138" s="3">
        <v>478.572235</v>
      </c>
      <c r="F3138" s="3">
        <v>20066</v>
      </c>
      <c r="G3138" s="3">
        <v>243.035431</v>
      </c>
      <c r="H3138" s="3">
        <v>12334</v>
      </c>
      <c r="I3138" s="3">
        <v>85.115501</v>
      </c>
      <c r="J3138" s="3">
        <v>4370</v>
      </c>
      <c r="K3138" s="3">
        <v>54.362778</v>
      </c>
      <c r="L3138" s="3">
        <v>2981</v>
      </c>
      <c r="M3138" s="3">
        <v>166.523483</v>
      </c>
      <c r="N3138">
        <v>8230</v>
      </c>
      <c r="O3138">
        <v>0.000500985299463769</v>
      </c>
      <c r="P3138">
        <v>-2.44690090694598</v>
      </c>
      <c r="Q3138" t="s">
        <v>131</v>
      </c>
      <c r="R3138" t="s">
        <v>136</v>
      </c>
      <c r="S3138" t="s">
        <v>136</v>
      </c>
      <c r="T3138" t="s">
        <v>625</v>
      </c>
      <c r="U3138" t="s">
        <v>136</v>
      </c>
      <c r="V3138" t="s">
        <v>136</v>
      </c>
      <c r="W3138" t="s">
        <v>136</v>
      </c>
      <c r="X3138" t="s">
        <v>136</v>
      </c>
      <c r="Y3138" t="s">
        <v>629</v>
      </c>
      <c r="Z3138" t="s">
        <v>136</v>
      </c>
      <c r="AA3138" t="s">
        <v>164</v>
      </c>
      <c r="AB3138" t="s">
        <v>165</v>
      </c>
      <c r="AC3138" t="s">
        <v>6047</v>
      </c>
      <c r="AD3138" t="s">
        <v>281</v>
      </c>
    </row>
    <row r="3139" spans="1:30">
      <c r="A3139" t="s">
        <v>13295</v>
      </c>
      <c r="B3139" t="s">
        <v>13295</v>
      </c>
      <c r="C3139" s="3">
        <v>38.02153</v>
      </c>
      <c r="D3139" s="3">
        <v>391</v>
      </c>
      <c r="E3139" s="3">
        <v>86.384277</v>
      </c>
      <c r="F3139" s="3">
        <v>786</v>
      </c>
      <c r="G3139" s="3">
        <v>33.556248</v>
      </c>
      <c r="H3139" s="3">
        <v>370</v>
      </c>
      <c r="I3139" s="3">
        <v>5.289639</v>
      </c>
      <c r="J3139" s="3">
        <v>59</v>
      </c>
      <c r="K3139" s="3">
        <v>4.929446</v>
      </c>
      <c r="L3139" s="3">
        <v>59</v>
      </c>
      <c r="M3139" s="3">
        <v>16.515518</v>
      </c>
      <c r="N3139">
        <v>178</v>
      </c>
      <c r="O3139">
        <v>0.000128303547723188</v>
      </c>
      <c r="P3139">
        <v>-3.16567818252475</v>
      </c>
      <c r="Q3139" t="s">
        <v>131</v>
      </c>
      <c r="R3139" t="s">
        <v>136</v>
      </c>
      <c r="S3139" t="s">
        <v>136</v>
      </c>
      <c r="T3139" t="s">
        <v>136</v>
      </c>
      <c r="U3139" t="s">
        <v>136</v>
      </c>
      <c r="V3139" t="s">
        <v>136</v>
      </c>
      <c r="W3139" t="s">
        <v>136</v>
      </c>
      <c r="X3139" t="s">
        <v>136</v>
      </c>
      <c r="Y3139" t="s">
        <v>136</v>
      </c>
      <c r="Z3139" t="s">
        <v>136</v>
      </c>
      <c r="AA3139" t="s">
        <v>164</v>
      </c>
      <c r="AB3139" t="s">
        <v>165</v>
      </c>
      <c r="AC3139" t="s">
        <v>13296</v>
      </c>
      <c r="AD3139" t="s">
        <v>136</v>
      </c>
    </row>
    <row r="3140" spans="1:30">
      <c r="A3140" t="s">
        <v>13297</v>
      </c>
      <c r="B3140" t="s">
        <v>136</v>
      </c>
      <c r="C3140" s="3">
        <v>0</v>
      </c>
      <c r="D3140" s="3">
        <v>0</v>
      </c>
      <c r="E3140" s="3">
        <v>0.135217</v>
      </c>
      <c r="F3140" s="3">
        <v>6</v>
      </c>
      <c r="G3140" s="3">
        <v>0</v>
      </c>
      <c r="H3140" s="3">
        <v>0</v>
      </c>
      <c r="I3140" s="3">
        <v>3.608984</v>
      </c>
      <c r="J3140" s="3">
        <v>150</v>
      </c>
      <c r="K3140" s="3">
        <v>4.249831</v>
      </c>
      <c r="L3140" s="3">
        <v>140</v>
      </c>
      <c r="M3140" s="3">
        <v>2.170216</v>
      </c>
      <c r="N3140">
        <v>86</v>
      </c>
      <c r="O3140">
        <v>0.001718211013866</v>
      </c>
      <c r="P3140">
        <v>3.74461749159947</v>
      </c>
      <c r="Q3140" t="s">
        <v>157</v>
      </c>
      <c r="R3140" t="s">
        <v>136</v>
      </c>
      <c r="S3140" t="s">
        <v>136</v>
      </c>
      <c r="T3140" t="s">
        <v>13298</v>
      </c>
      <c r="U3140" t="s">
        <v>13299</v>
      </c>
      <c r="V3140" t="s">
        <v>1636</v>
      </c>
      <c r="W3140" t="s">
        <v>136</v>
      </c>
      <c r="X3140" t="s">
        <v>136</v>
      </c>
      <c r="Y3140" t="s">
        <v>13300</v>
      </c>
      <c r="Z3140" t="s">
        <v>136</v>
      </c>
      <c r="AA3140" t="s">
        <v>43</v>
      </c>
      <c r="AB3140" t="s">
        <v>538</v>
      </c>
      <c r="AC3140" t="s">
        <v>13301</v>
      </c>
      <c r="AD3140" t="s">
        <v>1239</v>
      </c>
    </row>
    <row r="3141" spans="1:30">
      <c r="A3141" t="s">
        <v>13302</v>
      </c>
      <c r="B3141" t="s">
        <v>13302</v>
      </c>
      <c r="C3141" s="3">
        <v>31.333403</v>
      </c>
      <c r="D3141" s="3">
        <v>800</v>
      </c>
      <c r="E3141" s="3">
        <v>107.375198</v>
      </c>
      <c r="F3141" s="3">
        <v>2426</v>
      </c>
      <c r="G3141" s="3">
        <v>23.471653</v>
      </c>
      <c r="H3141" s="3">
        <v>642</v>
      </c>
      <c r="I3141" s="3">
        <v>3.497983</v>
      </c>
      <c r="J3141" s="3">
        <v>97</v>
      </c>
      <c r="K3141" s="3">
        <v>2.906672</v>
      </c>
      <c r="L3141" s="3">
        <v>86</v>
      </c>
      <c r="M3141" s="3">
        <v>2.806765</v>
      </c>
      <c r="N3141">
        <v>75</v>
      </c>
      <c r="O3141" s="16">
        <v>3.37283538607062e-9</v>
      </c>
      <c r="P3141">
        <v>-4.73605096542086</v>
      </c>
      <c r="Q3141" t="s">
        <v>131</v>
      </c>
      <c r="R3141" t="s">
        <v>136</v>
      </c>
      <c r="S3141" t="s">
        <v>136</v>
      </c>
      <c r="T3141" t="s">
        <v>5253</v>
      </c>
      <c r="U3141" t="s">
        <v>13303</v>
      </c>
      <c r="V3141" t="s">
        <v>264</v>
      </c>
      <c r="W3141" t="s">
        <v>136</v>
      </c>
      <c r="X3141" t="s">
        <v>136</v>
      </c>
      <c r="Y3141" t="s">
        <v>1980</v>
      </c>
      <c r="Z3141" t="s">
        <v>5255</v>
      </c>
      <c r="AA3141" t="s">
        <v>164</v>
      </c>
      <c r="AB3141" t="s">
        <v>165</v>
      </c>
      <c r="AC3141" t="s">
        <v>13304</v>
      </c>
      <c r="AD3141" t="s">
        <v>5257</v>
      </c>
    </row>
    <row r="3142" spans="1:30">
      <c r="A3142" t="s">
        <v>13305</v>
      </c>
      <c r="B3142" t="s">
        <v>13305</v>
      </c>
      <c r="C3142" s="3">
        <v>0.588918</v>
      </c>
      <c r="D3142" s="3">
        <v>28</v>
      </c>
      <c r="E3142" s="3">
        <v>0</v>
      </c>
      <c r="F3142" s="3">
        <v>0</v>
      </c>
      <c r="G3142" s="3">
        <v>0.408474</v>
      </c>
      <c r="H3142" s="3">
        <v>21</v>
      </c>
      <c r="I3142" s="3">
        <v>11.968918</v>
      </c>
      <c r="J3142" s="3">
        <v>598</v>
      </c>
      <c r="K3142" s="3">
        <v>18.007875</v>
      </c>
      <c r="L3142" s="3">
        <v>961</v>
      </c>
      <c r="M3142" s="3">
        <v>4.477186</v>
      </c>
      <c r="N3142">
        <v>216</v>
      </c>
      <c r="O3142" s="16">
        <v>5.39652362679241e-6</v>
      </c>
      <c r="P3142">
        <v>4.17196444979824</v>
      </c>
      <c r="Q3142" t="s">
        <v>157</v>
      </c>
      <c r="R3142" t="s">
        <v>137</v>
      </c>
      <c r="S3142" t="s">
        <v>138</v>
      </c>
      <c r="T3142" t="s">
        <v>13306</v>
      </c>
      <c r="U3142" t="s">
        <v>13307</v>
      </c>
      <c r="V3142" t="s">
        <v>4832</v>
      </c>
      <c r="W3142" t="s">
        <v>218</v>
      </c>
      <c r="X3142" t="s">
        <v>219</v>
      </c>
      <c r="Y3142" t="s">
        <v>13308</v>
      </c>
      <c r="Z3142" t="s">
        <v>13309</v>
      </c>
      <c r="AA3142" t="s">
        <v>686</v>
      </c>
      <c r="AB3142" t="s">
        <v>219</v>
      </c>
      <c r="AC3142" t="s">
        <v>13310</v>
      </c>
      <c r="AD3142" t="s">
        <v>4142</v>
      </c>
    </row>
    <row r="3143" spans="1:30">
      <c r="A3143" t="s">
        <v>13311</v>
      </c>
      <c r="B3143" t="s">
        <v>136</v>
      </c>
      <c r="C3143" s="3">
        <v>0.953199</v>
      </c>
      <c r="D3143" s="3">
        <v>18</v>
      </c>
      <c r="E3143" s="3">
        <v>0.462641</v>
      </c>
      <c r="F3143" s="3">
        <v>8</v>
      </c>
      <c r="G3143" s="3">
        <v>1.060947</v>
      </c>
      <c r="H3143" s="3">
        <v>21</v>
      </c>
      <c r="I3143" s="3">
        <v>8.063702</v>
      </c>
      <c r="J3143" s="3">
        <v>161</v>
      </c>
      <c r="K3143" s="3">
        <v>8.759404</v>
      </c>
      <c r="L3143" s="3">
        <v>172</v>
      </c>
      <c r="M3143" s="3">
        <v>4.151374</v>
      </c>
      <c r="N3143">
        <v>80</v>
      </c>
      <c r="O3143">
        <v>0.000138907081033091</v>
      </c>
      <c r="P3143">
        <v>2.29406513172593</v>
      </c>
      <c r="Q3143" t="s">
        <v>157</v>
      </c>
      <c r="R3143" t="s">
        <v>136</v>
      </c>
      <c r="S3143" t="s">
        <v>136</v>
      </c>
      <c r="T3143" t="s">
        <v>13312</v>
      </c>
      <c r="U3143" t="s">
        <v>13313</v>
      </c>
      <c r="V3143" t="s">
        <v>13314</v>
      </c>
      <c r="W3143" t="s">
        <v>305</v>
      </c>
      <c r="X3143" t="s">
        <v>142</v>
      </c>
      <c r="Y3143" t="s">
        <v>136</v>
      </c>
      <c r="Z3143" t="s">
        <v>13315</v>
      </c>
      <c r="AA3143" t="s">
        <v>141</v>
      </c>
      <c r="AB3143" t="s">
        <v>142</v>
      </c>
      <c r="AC3143" t="s">
        <v>13316</v>
      </c>
      <c r="AD3143" t="s">
        <v>13317</v>
      </c>
    </row>
    <row r="3144" spans="1:30">
      <c r="A3144" t="s">
        <v>13318</v>
      </c>
      <c r="B3144" t="s">
        <v>13318</v>
      </c>
      <c r="C3144" s="3">
        <v>5.860793</v>
      </c>
      <c r="D3144" s="3">
        <v>128</v>
      </c>
      <c r="E3144" s="3">
        <v>7.360939</v>
      </c>
      <c r="F3144" s="3">
        <v>142</v>
      </c>
      <c r="G3144" s="3">
        <v>5.516836</v>
      </c>
      <c r="H3144" s="3">
        <v>129</v>
      </c>
      <c r="I3144" s="3">
        <v>0.057727</v>
      </c>
      <c r="J3144" s="3">
        <v>2</v>
      </c>
      <c r="K3144" s="3">
        <v>0.099131</v>
      </c>
      <c r="L3144" s="3">
        <v>3</v>
      </c>
      <c r="M3144" s="3">
        <v>0</v>
      </c>
      <c r="N3144">
        <v>0</v>
      </c>
      <c r="O3144" s="16">
        <v>5.41405624925302e-15</v>
      </c>
      <c r="P3144">
        <v>-6.56549882171713</v>
      </c>
      <c r="Q3144" t="s">
        <v>131</v>
      </c>
      <c r="R3144" t="s">
        <v>254</v>
      </c>
      <c r="S3144" t="s">
        <v>255</v>
      </c>
      <c r="T3144" t="s">
        <v>13319</v>
      </c>
      <c r="U3144" t="s">
        <v>13320</v>
      </c>
      <c r="V3144" t="s">
        <v>264</v>
      </c>
      <c r="W3144" t="s">
        <v>136</v>
      </c>
      <c r="X3144" t="s">
        <v>136</v>
      </c>
      <c r="Y3144" t="s">
        <v>181</v>
      </c>
      <c r="Z3144" t="s">
        <v>13321</v>
      </c>
      <c r="AA3144" t="s">
        <v>83</v>
      </c>
      <c r="AB3144" t="s">
        <v>191</v>
      </c>
      <c r="AC3144" t="s">
        <v>13322</v>
      </c>
      <c r="AD3144" t="s">
        <v>3128</v>
      </c>
    </row>
    <row r="3145" spans="1:30">
      <c r="A3145" t="s">
        <v>13323</v>
      </c>
      <c r="B3145" t="s">
        <v>13323</v>
      </c>
      <c r="C3145" s="3">
        <v>8.681261</v>
      </c>
      <c r="D3145" s="3">
        <v>141</v>
      </c>
      <c r="E3145" s="3">
        <v>17.216948</v>
      </c>
      <c r="F3145" s="3">
        <v>247</v>
      </c>
      <c r="G3145" s="3">
        <v>17.785215</v>
      </c>
      <c r="H3145" s="3">
        <v>308</v>
      </c>
      <c r="I3145" s="3">
        <v>1.73799</v>
      </c>
      <c r="J3145" s="3">
        <v>31</v>
      </c>
      <c r="K3145" s="3">
        <v>4.300835</v>
      </c>
      <c r="L3145" s="3">
        <v>81</v>
      </c>
      <c r="M3145" s="3">
        <v>2.498597</v>
      </c>
      <c r="N3145">
        <v>43</v>
      </c>
      <c r="O3145" s="16">
        <v>2.13927054369005e-5</v>
      </c>
      <c r="P3145">
        <v>-2.94031819800631</v>
      </c>
      <c r="Q3145" t="s">
        <v>131</v>
      </c>
      <c r="R3145" t="s">
        <v>136</v>
      </c>
      <c r="S3145" t="s">
        <v>136</v>
      </c>
      <c r="T3145" t="s">
        <v>13324</v>
      </c>
      <c r="U3145" t="s">
        <v>13325</v>
      </c>
      <c r="V3145" t="s">
        <v>136</v>
      </c>
      <c r="W3145" t="s">
        <v>136</v>
      </c>
      <c r="X3145" t="s">
        <v>136</v>
      </c>
      <c r="Y3145" t="s">
        <v>11996</v>
      </c>
      <c r="Z3145" t="s">
        <v>136</v>
      </c>
      <c r="AA3145" t="s">
        <v>164</v>
      </c>
      <c r="AB3145" t="s">
        <v>165</v>
      </c>
      <c r="AC3145" t="s">
        <v>13326</v>
      </c>
      <c r="AD3145" t="s">
        <v>13327</v>
      </c>
    </row>
    <row r="3146" spans="1:30">
      <c r="A3146" t="s">
        <v>13328</v>
      </c>
      <c r="B3146" t="s">
        <v>136</v>
      </c>
      <c r="C3146" s="3">
        <v>0.120629</v>
      </c>
      <c r="D3146" s="3">
        <v>11</v>
      </c>
      <c r="E3146" s="3">
        <v>0.20115</v>
      </c>
      <c r="F3146" s="3">
        <v>16</v>
      </c>
      <c r="G3146" s="3">
        <v>0.061068</v>
      </c>
      <c r="H3146" s="3">
        <v>6</v>
      </c>
      <c r="I3146" s="3">
        <v>2.555952</v>
      </c>
      <c r="J3146" s="3">
        <v>229</v>
      </c>
      <c r="K3146" s="3">
        <v>7.689305</v>
      </c>
      <c r="L3146" s="3">
        <v>746</v>
      </c>
      <c r="M3146" s="3">
        <v>1.346101</v>
      </c>
      <c r="N3146">
        <v>116</v>
      </c>
      <c r="O3146" s="16">
        <v>5.52692840238756e-5</v>
      </c>
      <c r="P3146">
        <v>3.6122020223268</v>
      </c>
      <c r="Q3146" t="s">
        <v>157</v>
      </c>
      <c r="R3146" t="s">
        <v>136</v>
      </c>
      <c r="S3146" t="s">
        <v>136</v>
      </c>
      <c r="T3146" t="s">
        <v>178</v>
      </c>
      <c r="U3146" t="s">
        <v>136</v>
      </c>
      <c r="V3146" t="s">
        <v>136</v>
      </c>
      <c r="W3146" t="s">
        <v>136</v>
      </c>
      <c r="X3146" t="s">
        <v>136</v>
      </c>
      <c r="Y3146" t="s">
        <v>352</v>
      </c>
      <c r="Z3146" t="s">
        <v>136</v>
      </c>
      <c r="AA3146" t="s">
        <v>83</v>
      </c>
      <c r="AB3146" t="s">
        <v>191</v>
      </c>
      <c r="AC3146" t="s">
        <v>313</v>
      </c>
      <c r="AD3146" t="s">
        <v>184</v>
      </c>
    </row>
    <row r="3147" spans="1:30">
      <c r="A3147" t="s">
        <v>13329</v>
      </c>
      <c r="B3147" t="s">
        <v>136</v>
      </c>
      <c r="C3147" s="3">
        <v>0.47631</v>
      </c>
      <c r="D3147" s="3">
        <v>7</v>
      </c>
      <c r="E3147" s="3">
        <v>0</v>
      </c>
      <c r="F3147" s="3">
        <v>0</v>
      </c>
      <c r="G3147" s="3">
        <v>0</v>
      </c>
      <c r="H3147" s="3">
        <v>0</v>
      </c>
      <c r="I3147" s="3">
        <v>7.204042</v>
      </c>
      <c r="J3147" s="3">
        <v>105</v>
      </c>
      <c r="K3147" s="3">
        <v>4.679696</v>
      </c>
      <c r="L3147" s="3">
        <v>74</v>
      </c>
      <c r="M3147" s="3">
        <v>3.939179</v>
      </c>
      <c r="N3147">
        <v>56</v>
      </c>
      <c r="O3147">
        <v>0.000665120779310349</v>
      </c>
      <c r="P3147">
        <v>3.7814138671103</v>
      </c>
      <c r="Q3147" t="s">
        <v>157</v>
      </c>
      <c r="R3147" t="s">
        <v>136</v>
      </c>
      <c r="S3147" t="s">
        <v>136</v>
      </c>
      <c r="T3147" t="s">
        <v>136</v>
      </c>
      <c r="U3147" t="s">
        <v>136</v>
      </c>
      <c r="V3147" t="s">
        <v>136</v>
      </c>
      <c r="W3147" t="s">
        <v>136</v>
      </c>
      <c r="X3147" t="s">
        <v>136</v>
      </c>
      <c r="Y3147" t="s">
        <v>136</v>
      </c>
      <c r="Z3147" t="s">
        <v>136</v>
      </c>
      <c r="AA3147" t="s">
        <v>136</v>
      </c>
      <c r="AB3147" t="s">
        <v>136</v>
      </c>
      <c r="AC3147" t="s">
        <v>136</v>
      </c>
      <c r="AD3147" t="s">
        <v>136</v>
      </c>
    </row>
    <row r="3148" spans="1:30">
      <c r="A3148" t="s">
        <v>13330</v>
      </c>
      <c r="B3148" t="s">
        <v>136</v>
      </c>
      <c r="C3148" s="3">
        <v>0.722162</v>
      </c>
      <c r="D3148" s="3">
        <v>46</v>
      </c>
      <c r="E3148" s="3">
        <v>0.659313</v>
      </c>
      <c r="F3148" s="3">
        <v>37</v>
      </c>
      <c r="G3148" s="3">
        <v>1.76928</v>
      </c>
      <c r="H3148" s="3">
        <v>120</v>
      </c>
      <c r="I3148" s="3">
        <v>0.142706</v>
      </c>
      <c r="J3148" s="3">
        <v>10</v>
      </c>
      <c r="K3148" s="3">
        <v>0.098331</v>
      </c>
      <c r="L3148" s="3">
        <v>8</v>
      </c>
      <c r="M3148" s="3">
        <v>0.114213</v>
      </c>
      <c r="N3148">
        <v>8</v>
      </c>
      <c r="O3148" s="16">
        <v>7.21297035287918e-7</v>
      </c>
      <c r="P3148">
        <v>-3.49157633519493</v>
      </c>
      <c r="Q3148" t="s">
        <v>131</v>
      </c>
      <c r="R3148" t="s">
        <v>254</v>
      </c>
      <c r="S3148" t="s">
        <v>255</v>
      </c>
      <c r="T3148" t="s">
        <v>8805</v>
      </c>
      <c r="U3148" t="s">
        <v>13331</v>
      </c>
      <c r="V3148" t="s">
        <v>136</v>
      </c>
      <c r="W3148" t="s">
        <v>136</v>
      </c>
      <c r="X3148" t="s">
        <v>136</v>
      </c>
      <c r="Y3148" t="s">
        <v>181</v>
      </c>
      <c r="Z3148" t="s">
        <v>13332</v>
      </c>
      <c r="AA3148" t="s">
        <v>136</v>
      </c>
      <c r="AB3148" t="s">
        <v>136</v>
      </c>
      <c r="AC3148" t="s">
        <v>13333</v>
      </c>
      <c r="AD3148" t="s">
        <v>8809</v>
      </c>
    </row>
    <row r="3149" spans="1:30">
      <c r="A3149" t="s">
        <v>13334</v>
      </c>
      <c r="B3149" t="s">
        <v>13334</v>
      </c>
      <c r="C3149" s="3">
        <v>4.867046</v>
      </c>
      <c r="D3149" s="3">
        <v>229</v>
      </c>
      <c r="E3149" s="3">
        <v>6.626086</v>
      </c>
      <c r="F3149" s="3">
        <v>277</v>
      </c>
      <c r="G3149" s="3">
        <v>3.957471</v>
      </c>
      <c r="H3149" s="3">
        <v>200</v>
      </c>
      <c r="I3149" s="3">
        <v>1.290078</v>
      </c>
      <c r="J3149" s="3">
        <v>66</v>
      </c>
      <c r="K3149" s="3">
        <v>0.507473</v>
      </c>
      <c r="L3149" s="3">
        <v>28</v>
      </c>
      <c r="M3149" s="3">
        <v>2.016331</v>
      </c>
      <c r="N3149">
        <v>100</v>
      </c>
      <c r="O3149">
        <v>0.000350456206451983</v>
      </c>
      <c r="P3149">
        <v>-2.63851170097122</v>
      </c>
      <c r="Q3149" t="s">
        <v>131</v>
      </c>
      <c r="R3149" t="s">
        <v>325</v>
      </c>
      <c r="S3149" t="s">
        <v>326</v>
      </c>
      <c r="T3149" t="s">
        <v>4893</v>
      </c>
      <c r="U3149" t="s">
        <v>136</v>
      </c>
      <c r="V3149" t="s">
        <v>136</v>
      </c>
      <c r="W3149" t="s">
        <v>136</v>
      </c>
      <c r="X3149" t="s">
        <v>136</v>
      </c>
      <c r="Y3149" t="s">
        <v>4213</v>
      </c>
      <c r="Z3149" t="s">
        <v>13335</v>
      </c>
      <c r="AA3149" t="s">
        <v>48</v>
      </c>
      <c r="AB3149" t="s">
        <v>326</v>
      </c>
      <c r="AC3149" t="s">
        <v>13336</v>
      </c>
      <c r="AD3149" t="s">
        <v>144</v>
      </c>
    </row>
    <row r="3150" spans="1:30">
      <c r="A3150" t="s">
        <v>13337</v>
      </c>
      <c r="B3150" t="s">
        <v>13337</v>
      </c>
      <c r="C3150" s="3">
        <v>23.114765</v>
      </c>
      <c r="D3150" s="3">
        <v>815</v>
      </c>
      <c r="E3150" s="3">
        <v>23.547043</v>
      </c>
      <c r="F3150" s="3">
        <v>736</v>
      </c>
      <c r="G3150" s="3">
        <v>20.452274</v>
      </c>
      <c r="H3150" s="3">
        <v>773</v>
      </c>
      <c r="I3150" s="3">
        <v>7.883683</v>
      </c>
      <c r="J3150" s="3">
        <v>302</v>
      </c>
      <c r="K3150" s="3">
        <v>8.54846</v>
      </c>
      <c r="L3150" s="3">
        <v>349</v>
      </c>
      <c r="M3150" s="3">
        <v>8.598243</v>
      </c>
      <c r="N3150">
        <v>317</v>
      </c>
      <c r="O3150" s="16">
        <v>4.83318884263957e-6</v>
      </c>
      <c r="P3150">
        <v>-2.10339882822015</v>
      </c>
      <c r="Q3150" t="s">
        <v>131</v>
      </c>
      <c r="R3150" t="s">
        <v>136</v>
      </c>
      <c r="S3150" t="s">
        <v>136</v>
      </c>
      <c r="T3150" t="s">
        <v>136</v>
      </c>
      <c r="U3150" t="s">
        <v>136</v>
      </c>
      <c r="V3150" t="s">
        <v>136</v>
      </c>
      <c r="W3150" t="s">
        <v>136</v>
      </c>
      <c r="X3150" t="s">
        <v>136</v>
      </c>
      <c r="Y3150" t="s">
        <v>4419</v>
      </c>
      <c r="Z3150" t="s">
        <v>13338</v>
      </c>
      <c r="AA3150" t="s">
        <v>164</v>
      </c>
      <c r="AB3150" t="s">
        <v>165</v>
      </c>
      <c r="AC3150" t="s">
        <v>13339</v>
      </c>
      <c r="AD3150" t="s">
        <v>136</v>
      </c>
    </row>
    <row r="3151" spans="1:30">
      <c r="A3151" t="s">
        <v>13340</v>
      </c>
      <c r="B3151" t="s">
        <v>136</v>
      </c>
      <c r="C3151" s="3">
        <v>0.079619</v>
      </c>
      <c r="D3151" s="3">
        <v>4</v>
      </c>
      <c r="E3151" s="3">
        <v>0.133698</v>
      </c>
      <c r="F3151" s="3">
        <v>6</v>
      </c>
      <c r="G3151" s="3">
        <v>0.185382</v>
      </c>
      <c r="H3151" s="3">
        <v>10</v>
      </c>
      <c r="I3151" s="3">
        <v>1.390863</v>
      </c>
      <c r="J3151" s="3">
        <v>71</v>
      </c>
      <c r="K3151" s="3">
        <v>1.578294</v>
      </c>
      <c r="L3151" s="3">
        <v>86</v>
      </c>
      <c r="M3151" s="3">
        <v>0.915877</v>
      </c>
      <c r="N3151">
        <v>45</v>
      </c>
      <c r="O3151">
        <v>0.00336797278876675</v>
      </c>
      <c r="P3151">
        <v>2.32153574980275</v>
      </c>
      <c r="Q3151" t="s">
        <v>157</v>
      </c>
      <c r="R3151" t="s">
        <v>136</v>
      </c>
      <c r="S3151" t="s">
        <v>136</v>
      </c>
      <c r="T3151" t="s">
        <v>136</v>
      </c>
      <c r="U3151" t="s">
        <v>13341</v>
      </c>
      <c r="V3151" t="s">
        <v>136</v>
      </c>
      <c r="W3151" t="s">
        <v>254</v>
      </c>
      <c r="X3151" t="s">
        <v>255</v>
      </c>
      <c r="Y3151" t="s">
        <v>13342</v>
      </c>
      <c r="Z3151" t="s">
        <v>13343</v>
      </c>
      <c r="AA3151" t="s">
        <v>43</v>
      </c>
      <c r="AB3151" t="s">
        <v>538</v>
      </c>
      <c r="AC3151" t="s">
        <v>13344</v>
      </c>
      <c r="AD3151" t="s">
        <v>136</v>
      </c>
    </row>
    <row r="3152" spans="1:30">
      <c r="A3152" t="s">
        <v>13345</v>
      </c>
      <c r="B3152" t="s">
        <v>13345</v>
      </c>
      <c r="C3152" s="3">
        <v>1.162664</v>
      </c>
      <c r="D3152" s="3">
        <v>55</v>
      </c>
      <c r="E3152" s="3">
        <v>0.647444</v>
      </c>
      <c r="F3152" s="3">
        <v>27</v>
      </c>
      <c r="G3152" s="3">
        <v>0.322575</v>
      </c>
      <c r="H3152" s="3">
        <v>17</v>
      </c>
      <c r="I3152" s="3">
        <v>5.222861</v>
      </c>
      <c r="J3152" s="3">
        <v>264</v>
      </c>
      <c r="K3152" s="3">
        <v>12.606219</v>
      </c>
      <c r="L3152" s="3">
        <v>680</v>
      </c>
      <c r="M3152" s="3">
        <v>6.245806</v>
      </c>
      <c r="N3152">
        <v>304</v>
      </c>
      <c r="O3152">
        <v>0.000123481113492551</v>
      </c>
      <c r="P3152">
        <v>2.67346129480323</v>
      </c>
      <c r="Q3152" t="s">
        <v>157</v>
      </c>
      <c r="R3152" t="s">
        <v>136</v>
      </c>
      <c r="S3152" t="s">
        <v>136</v>
      </c>
      <c r="T3152" t="s">
        <v>136</v>
      </c>
      <c r="U3152" t="s">
        <v>136</v>
      </c>
      <c r="V3152" t="s">
        <v>136</v>
      </c>
      <c r="W3152" t="s">
        <v>136</v>
      </c>
      <c r="X3152" t="s">
        <v>136</v>
      </c>
      <c r="Y3152" t="s">
        <v>2294</v>
      </c>
      <c r="Z3152" t="s">
        <v>13346</v>
      </c>
      <c r="AA3152" t="s">
        <v>164</v>
      </c>
      <c r="AB3152" t="s">
        <v>165</v>
      </c>
      <c r="AC3152" t="s">
        <v>13347</v>
      </c>
      <c r="AD3152" t="s">
        <v>136</v>
      </c>
    </row>
    <row r="3153" spans="1:30">
      <c r="A3153" t="s">
        <v>13348</v>
      </c>
      <c r="B3153" t="s">
        <v>136</v>
      </c>
      <c r="C3153" s="3">
        <v>67.123509</v>
      </c>
      <c r="D3153" s="3">
        <v>1028</v>
      </c>
      <c r="E3153" s="3">
        <v>90.454152</v>
      </c>
      <c r="F3153" s="3">
        <v>1219</v>
      </c>
      <c r="G3153" s="3">
        <v>42.747305</v>
      </c>
      <c r="H3153" s="3">
        <v>701</v>
      </c>
      <c r="I3153" s="3">
        <v>21.18936</v>
      </c>
      <c r="J3153" s="3">
        <v>351</v>
      </c>
      <c r="K3153" s="3">
        <v>10.000795</v>
      </c>
      <c r="L3153" s="3">
        <v>177</v>
      </c>
      <c r="M3153" s="3">
        <v>25.975538</v>
      </c>
      <c r="N3153">
        <v>415</v>
      </c>
      <c r="O3153">
        <v>0.000223481104213065</v>
      </c>
      <c r="P3153">
        <v>-2.49516273006259</v>
      </c>
      <c r="Q3153" t="s">
        <v>131</v>
      </c>
      <c r="R3153" t="s">
        <v>136</v>
      </c>
      <c r="S3153" t="s">
        <v>136</v>
      </c>
      <c r="T3153" t="s">
        <v>1388</v>
      </c>
      <c r="U3153" t="s">
        <v>136</v>
      </c>
      <c r="V3153" t="s">
        <v>136</v>
      </c>
      <c r="W3153" t="s">
        <v>136</v>
      </c>
      <c r="X3153" t="s">
        <v>136</v>
      </c>
      <c r="Y3153" t="s">
        <v>136</v>
      </c>
      <c r="Z3153" t="s">
        <v>136</v>
      </c>
      <c r="AA3153" t="s">
        <v>164</v>
      </c>
      <c r="AB3153" t="s">
        <v>165</v>
      </c>
      <c r="AC3153" t="s">
        <v>13349</v>
      </c>
      <c r="AD3153" t="s">
        <v>1391</v>
      </c>
    </row>
    <row r="3154" spans="1:30">
      <c r="A3154" t="s">
        <v>13350</v>
      </c>
      <c r="B3154" t="s">
        <v>13350</v>
      </c>
      <c r="C3154" s="3">
        <v>189.459259</v>
      </c>
      <c r="D3154" s="3">
        <v>7174</v>
      </c>
      <c r="E3154" s="3">
        <v>474.312836</v>
      </c>
      <c r="F3154" s="3">
        <v>15910</v>
      </c>
      <c r="G3154" s="3">
        <v>220.798279</v>
      </c>
      <c r="H3154" s="3">
        <v>8965</v>
      </c>
      <c r="I3154" s="3">
        <v>11.317245</v>
      </c>
      <c r="J3154" s="3">
        <v>465</v>
      </c>
      <c r="K3154" s="3">
        <v>20.108227</v>
      </c>
      <c r="L3154" s="3">
        <v>882</v>
      </c>
      <c r="M3154" s="3">
        <v>52.706509</v>
      </c>
      <c r="N3154">
        <v>2084</v>
      </c>
      <c r="O3154" s="16">
        <v>1.34867575664858e-6</v>
      </c>
      <c r="P3154">
        <v>-3.92479199662695</v>
      </c>
      <c r="Q3154" t="s">
        <v>131</v>
      </c>
      <c r="R3154" t="s">
        <v>190</v>
      </c>
      <c r="S3154" t="s">
        <v>191</v>
      </c>
      <c r="T3154" t="s">
        <v>7784</v>
      </c>
      <c r="U3154" t="s">
        <v>13351</v>
      </c>
      <c r="V3154" t="s">
        <v>136</v>
      </c>
      <c r="W3154" t="s">
        <v>254</v>
      </c>
      <c r="X3154" t="s">
        <v>255</v>
      </c>
      <c r="Y3154" t="s">
        <v>181</v>
      </c>
      <c r="Z3154" t="s">
        <v>7786</v>
      </c>
      <c r="AA3154" t="s">
        <v>83</v>
      </c>
      <c r="AB3154" t="s">
        <v>191</v>
      </c>
      <c r="AC3154" t="s">
        <v>7787</v>
      </c>
      <c r="AD3154" t="s">
        <v>7788</v>
      </c>
    </row>
    <row r="3155" spans="1:30">
      <c r="A3155" t="s">
        <v>13352</v>
      </c>
      <c r="B3155" t="s">
        <v>136</v>
      </c>
      <c r="C3155" s="3">
        <v>0.116072</v>
      </c>
      <c r="D3155" s="3">
        <v>8</v>
      </c>
      <c r="E3155" s="3">
        <v>0.099312</v>
      </c>
      <c r="F3155" s="3">
        <v>6</v>
      </c>
      <c r="G3155" s="3">
        <v>0.062521</v>
      </c>
      <c r="H3155" s="3">
        <v>5</v>
      </c>
      <c r="I3155" s="3">
        <v>7.485256</v>
      </c>
      <c r="J3155" s="3">
        <v>528</v>
      </c>
      <c r="K3155" s="3">
        <v>6.821265</v>
      </c>
      <c r="L3155" s="3">
        <v>538</v>
      </c>
      <c r="M3155" s="3">
        <v>5.20257</v>
      </c>
      <c r="N3155">
        <v>370</v>
      </c>
      <c r="O3155" s="16">
        <v>8.49517006206285e-23</v>
      </c>
      <c r="P3155">
        <v>5.23429922805338</v>
      </c>
      <c r="Q3155" t="s">
        <v>157</v>
      </c>
      <c r="R3155" t="s">
        <v>1427</v>
      </c>
      <c r="S3155" t="s">
        <v>538</v>
      </c>
      <c r="T3155" t="s">
        <v>6676</v>
      </c>
      <c r="U3155" t="s">
        <v>13353</v>
      </c>
      <c r="V3155" t="s">
        <v>136</v>
      </c>
      <c r="W3155" t="s">
        <v>1557</v>
      </c>
      <c r="X3155" t="s">
        <v>1558</v>
      </c>
      <c r="Y3155" t="s">
        <v>7959</v>
      </c>
      <c r="Z3155" t="s">
        <v>136</v>
      </c>
      <c r="AA3155" t="s">
        <v>1875</v>
      </c>
      <c r="AB3155" t="s">
        <v>1558</v>
      </c>
      <c r="AC3155" t="s">
        <v>13354</v>
      </c>
      <c r="AD3155" t="s">
        <v>6680</v>
      </c>
    </row>
    <row r="3156" spans="1:30">
      <c r="A3156" t="s">
        <v>13355</v>
      </c>
      <c r="B3156" t="s">
        <v>13355</v>
      </c>
      <c r="C3156" s="3">
        <v>0.227937</v>
      </c>
      <c r="D3156" s="3">
        <v>12</v>
      </c>
      <c r="E3156" s="3">
        <v>0</v>
      </c>
      <c r="F3156" s="3">
        <v>0</v>
      </c>
      <c r="G3156" s="3">
        <v>0.509385</v>
      </c>
      <c r="H3156" s="3">
        <v>28</v>
      </c>
      <c r="I3156" s="3">
        <v>3.124039</v>
      </c>
      <c r="J3156" s="3">
        <v>169</v>
      </c>
      <c r="K3156" s="3">
        <v>12.336246</v>
      </c>
      <c r="L3156" s="3">
        <v>711</v>
      </c>
      <c r="M3156" s="3">
        <v>0.916671</v>
      </c>
      <c r="N3156">
        <v>48</v>
      </c>
      <c r="O3156">
        <v>0.00324502653923308</v>
      </c>
      <c r="P3156">
        <v>3.36642083799567</v>
      </c>
      <c r="Q3156" t="s">
        <v>157</v>
      </c>
      <c r="R3156" t="s">
        <v>136</v>
      </c>
      <c r="S3156" t="s">
        <v>136</v>
      </c>
      <c r="T3156" t="s">
        <v>13356</v>
      </c>
      <c r="U3156" t="s">
        <v>13357</v>
      </c>
      <c r="V3156" t="s">
        <v>136</v>
      </c>
      <c r="W3156" t="s">
        <v>136</v>
      </c>
      <c r="X3156" t="s">
        <v>136</v>
      </c>
      <c r="Y3156" t="s">
        <v>13358</v>
      </c>
      <c r="Z3156" t="s">
        <v>13359</v>
      </c>
      <c r="AA3156" t="s">
        <v>164</v>
      </c>
      <c r="AB3156" t="s">
        <v>165</v>
      </c>
      <c r="AC3156" t="s">
        <v>13360</v>
      </c>
      <c r="AD3156" t="s">
        <v>13361</v>
      </c>
    </row>
    <row r="3157" spans="1:30">
      <c r="A3157" t="s">
        <v>13362</v>
      </c>
      <c r="B3157" t="s">
        <v>13362</v>
      </c>
      <c r="C3157" s="3">
        <v>2.446042</v>
      </c>
      <c r="D3157" s="3">
        <v>56</v>
      </c>
      <c r="E3157" s="3">
        <v>2.977145</v>
      </c>
      <c r="F3157" s="3">
        <v>61</v>
      </c>
      <c r="G3157" s="3">
        <v>3.8109</v>
      </c>
      <c r="H3157" s="3">
        <v>94</v>
      </c>
      <c r="I3157" s="3">
        <v>1.030189</v>
      </c>
      <c r="J3157" s="3">
        <v>26</v>
      </c>
      <c r="K3157" s="3">
        <v>0.428265</v>
      </c>
      <c r="L3157" s="3">
        <v>12</v>
      </c>
      <c r="M3157" s="3">
        <v>0.343522</v>
      </c>
      <c r="N3157">
        <v>9</v>
      </c>
      <c r="O3157" s="16">
        <v>4.25838354235702e-5</v>
      </c>
      <c r="P3157">
        <v>-2.88485407268334</v>
      </c>
      <c r="Q3157" t="s">
        <v>131</v>
      </c>
      <c r="R3157" t="s">
        <v>136</v>
      </c>
      <c r="S3157" t="s">
        <v>136</v>
      </c>
      <c r="T3157" t="s">
        <v>136</v>
      </c>
      <c r="U3157" t="s">
        <v>136</v>
      </c>
      <c r="V3157" t="s">
        <v>136</v>
      </c>
      <c r="W3157" t="s">
        <v>136</v>
      </c>
      <c r="X3157" t="s">
        <v>136</v>
      </c>
      <c r="Y3157" t="s">
        <v>136</v>
      </c>
      <c r="Z3157" t="s">
        <v>136</v>
      </c>
      <c r="AA3157" t="s">
        <v>136</v>
      </c>
      <c r="AB3157" t="s">
        <v>136</v>
      </c>
      <c r="AC3157" t="s">
        <v>136</v>
      </c>
      <c r="AD3157" t="s">
        <v>136</v>
      </c>
    </row>
    <row r="3158" spans="1:30">
      <c r="A3158" t="s">
        <v>13363</v>
      </c>
      <c r="B3158" t="s">
        <v>136</v>
      </c>
      <c r="C3158" s="3">
        <v>80.400837</v>
      </c>
      <c r="D3158" s="3">
        <v>2452</v>
      </c>
      <c r="E3158" s="3">
        <v>114.150382</v>
      </c>
      <c r="F3158" s="3">
        <v>3088</v>
      </c>
      <c r="G3158" s="3">
        <v>68.2614289999999</v>
      </c>
      <c r="H3158" s="3">
        <v>2212</v>
      </c>
      <c r="I3158" s="3">
        <v>27.668882</v>
      </c>
      <c r="J3158" s="3">
        <v>919</v>
      </c>
      <c r="K3158" s="3">
        <v>7.076741</v>
      </c>
      <c r="L3158" s="3">
        <v>252</v>
      </c>
      <c r="M3158" s="3">
        <v>33.228333</v>
      </c>
      <c r="N3158">
        <v>1058</v>
      </c>
      <c r="O3158">
        <v>0.000430767223489466</v>
      </c>
      <c r="P3158">
        <v>-2.59619803512965</v>
      </c>
      <c r="Q3158" t="s">
        <v>131</v>
      </c>
      <c r="R3158" t="s">
        <v>136</v>
      </c>
      <c r="S3158" t="s">
        <v>136</v>
      </c>
      <c r="T3158" t="s">
        <v>13364</v>
      </c>
      <c r="U3158" t="s">
        <v>136</v>
      </c>
      <c r="V3158" t="s">
        <v>136</v>
      </c>
      <c r="W3158" t="s">
        <v>136</v>
      </c>
      <c r="X3158" t="s">
        <v>136</v>
      </c>
      <c r="Y3158" t="s">
        <v>136</v>
      </c>
      <c r="Z3158" t="s">
        <v>136</v>
      </c>
      <c r="AA3158" t="s">
        <v>164</v>
      </c>
      <c r="AB3158" t="s">
        <v>165</v>
      </c>
      <c r="AC3158" t="s">
        <v>13365</v>
      </c>
      <c r="AD3158" t="s">
        <v>5647</v>
      </c>
    </row>
    <row r="3159" spans="1:30">
      <c r="A3159" t="s">
        <v>13366</v>
      </c>
      <c r="B3159" t="s">
        <v>13366</v>
      </c>
      <c r="C3159" s="3">
        <v>0</v>
      </c>
      <c r="D3159" s="3">
        <v>0</v>
      </c>
      <c r="E3159" s="3">
        <v>0</v>
      </c>
      <c r="F3159" s="3">
        <v>0</v>
      </c>
      <c r="G3159" s="3">
        <v>0</v>
      </c>
      <c r="H3159" s="3">
        <v>0</v>
      </c>
      <c r="I3159" s="3">
        <v>1.266406</v>
      </c>
      <c r="J3159" s="3">
        <v>43</v>
      </c>
      <c r="K3159" s="3">
        <v>1.000319</v>
      </c>
      <c r="L3159" s="3">
        <v>36</v>
      </c>
      <c r="M3159" s="3">
        <v>0.861464</v>
      </c>
      <c r="N3159">
        <v>28</v>
      </c>
      <c r="O3159" s="16">
        <v>7.71646374526772e-5</v>
      </c>
      <c r="P3159">
        <v>5.30625611423256</v>
      </c>
      <c r="Q3159" t="s">
        <v>157</v>
      </c>
      <c r="R3159" t="s">
        <v>136</v>
      </c>
      <c r="S3159" t="s">
        <v>136</v>
      </c>
      <c r="T3159" t="s">
        <v>13367</v>
      </c>
      <c r="U3159" t="s">
        <v>13368</v>
      </c>
      <c r="V3159" t="s">
        <v>136</v>
      </c>
      <c r="W3159" t="s">
        <v>594</v>
      </c>
      <c r="X3159" t="s">
        <v>165</v>
      </c>
      <c r="Y3159" t="s">
        <v>13369</v>
      </c>
      <c r="Z3159" t="s">
        <v>13370</v>
      </c>
      <c r="AA3159" t="s">
        <v>174</v>
      </c>
      <c r="AB3159" t="s">
        <v>171</v>
      </c>
      <c r="AC3159" t="s">
        <v>13371</v>
      </c>
      <c r="AD3159" t="s">
        <v>12167</v>
      </c>
    </row>
    <row r="3160" spans="1:30">
      <c r="A3160" t="s">
        <v>13372</v>
      </c>
      <c r="B3160" t="s">
        <v>13372</v>
      </c>
      <c r="C3160" s="3">
        <v>0.165832</v>
      </c>
      <c r="D3160" s="3">
        <v>8</v>
      </c>
      <c r="E3160" s="3">
        <v>0.096415</v>
      </c>
      <c r="F3160" s="3">
        <v>4</v>
      </c>
      <c r="G3160" s="3">
        <v>0.216533</v>
      </c>
      <c r="H3160" s="3">
        <v>11</v>
      </c>
      <c r="I3160" s="3">
        <v>1.519941</v>
      </c>
      <c r="J3160" s="3">
        <v>78</v>
      </c>
      <c r="K3160" s="3">
        <v>1.42128</v>
      </c>
      <c r="L3160" s="3">
        <v>78</v>
      </c>
      <c r="M3160" s="3">
        <v>1.090911</v>
      </c>
      <c r="N3160">
        <v>54</v>
      </c>
      <c r="O3160">
        <v>0.000744765552780817</v>
      </c>
      <c r="P3160">
        <v>2.32327853458762</v>
      </c>
      <c r="Q3160" t="s">
        <v>157</v>
      </c>
      <c r="R3160" t="s">
        <v>190</v>
      </c>
      <c r="S3160" t="s">
        <v>191</v>
      </c>
      <c r="T3160" t="s">
        <v>13373</v>
      </c>
      <c r="U3160" t="s">
        <v>13374</v>
      </c>
      <c r="V3160" t="s">
        <v>136</v>
      </c>
      <c r="W3160" t="s">
        <v>325</v>
      </c>
      <c r="X3160" t="s">
        <v>326</v>
      </c>
      <c r="Y3160" t="s">
        <v>1664</v>
      </c>
      <c r="Z3160" t="s">
        <v>136</v>
      </c>
      <c r="AA3160" t="s">
        <v>164</v>
      </c>
      <c r="AB3160" t="s">
        <v>165</v>
      </c>
      <c r="AC3160" t="s">
        <v>13375</v>
      </c>
      <c r="AD3160" t="s">
        <v>13376</v>
      </c>
    </row>
    <row r="3161" spans="1:30">
      <c r="A3161" t="s">
        <v>13377</v>
      </c>
      <c r="B3161" t="s">
        <v>13377</v>
      </c>
      <c r="C3161" s="3">
        <v>6.361976</v>
      </c>
      <c r="D3161" s="3">
        <v>185</v>
      </c>
      <c r="E3161" s="3">
        <v>8.842652</v>
      </c>
      <c r="F3161" s="3">
        <v>227</v>
      </c>
      <c r="G3161" s="3">
        <v>3.304971</v>
      </c>
      <c r="H3161" s="3">
        <v>103</v>
      </c>
      <c r="I3161" s="3">
        <v>1.941708</v>
      </c>
      <c r="J3161" s="3">
        <v>62</v>
      </c>
      <c r="K3161" s="3">
        <v>3.869087</v>
      </c>
      <c r="L3161" s="3">
        <v>130</v>
      </c>
      <c r="M3161" s="3">
        <v>1.150148</v>
      </c>
      <c r="N3161">
        <v>35</v>
      </c>
      <c r="O3161">
        <v>0.00929967056657145</v>
      </c>
      <c r="P3161">
        <v>-2.08483978569649</v>
      </c>
      <c r="Q3161" t="s">
        <v>131</v>
      </c>
      <c r="R3161" t="s">
        <v>136</v>
      </c>
      <c r="S3161" t="s">
        <v>136</v>
      </c>
      <c r="T3161" t="s">
        <v>13378</v>
      </c>
      <c r="U3161" t="s">
        <v>136</v>
      </c>
      <c r="V3161" t="s">
        <v>136</v>
      </c>
      <c r="W3161" t="s">
        <v>136</v>
      </c>
      <c r="X3161" t="s">
        <v>136</v>
      </c>
      <c r="Y3161" t="s">
        <v>1189</v>
      </c>
      <c r="Z3161" t="s">
        <v>13379</v>
      </c>
      <c r="AA3161" t="s">
        <v>164</v>
      </c>
      <c r="AB3161" t="s">
        <v>165</v>
      </c>
      <c r="AC3161" t="s">
        <v>13380</v>
      </c>
      <c r="AD3161" t="s">
        <v>13381</v>
      </c>
    </row>
    <row r="3162" spans="1:30">
      <c r="A3162" t="s">
        <v>13382</v>
      </c>
      <c r="B3162" t="s">
        <v>13382</v>
      </c>
      <c r="C3162" s="3">
        <v>0.151847</v>
      </c>
      <c r="D3162" s="3">
        <v>10</v>
      </c>
      <c r="E3162" s="3">
        <v>0</v>
      </c>
      <c r="F3162" s="3">
        <v>0</v>
      </c>
      <c r="G3162" s="3">
        <v>0.229117</v>
      </c>
      <c r="H3162" s="3">
        <v>15</v>
      </c>
      <c r="I3162" s="3">
        <v>1.23564</v>
      </c>
      <c r="J3162" s="3">
        <v>81</v>
      </c>
      <c r="K3162" s="3">
        <v>3.36649</v>
      </c>
      <c r="L3162" s="3">
        <v>235</v>
      </c>
      <c r="M3162" s="3">
        <v>0.999553</v>
      </c>
      <c r="N3162">
        <v>63</v>
      </c>
      <c r="O3162">
        <v>0.00258915595149327</v>
      </c>
      <c r="P3162">
        <v>2.98838718679357</v>
      </c>
      <c r="Q3162" t="s">
        <v>157</v>
      </c>
      <c r="R3162" t="s">
        <v>325</v>
      </c>
      <c r="S3162" t="s">
        <v>326</v>
      </c>
      <c r="T3162" t="s">
        <v>13383</v>
      </c>
      <c r="U3162" t="s">
        <v>13384</v>
      </c>
      <c r="V3162" t="s">
        <v>136</v>
      </c>
      <c r="W3162" t="s">
        <v>254</v>
      </c>
      <c r="X3162" t="s">
        <v>255</v>
      </c>
      <c r="Y3162" t="s">
        <v>181</v>
      </c>
      <c r="Z3162" t="s">
        <v>9532</v>
      </c>
      <c r="AA3162" t="s">
        <v>83</v>
      </c>
      <c r="AB3162" t="s">
        <v>191</v>
      </c>
      <c r="AC3162" t="s">
        <v>13385</v>
      </c>
      <c r="AD3162" t="s">
        <v>195</v>
      </c>
    </row>
    <row r="3163" spans="1:30">
      <c r="A3163" t="s">
        <v>13386</v>
      </c>
      <c r="B3163" t="s">
        <v>136</v>
      </c>
      <c r="C3163" s="3">
        <v>4.428905</v>
      </c>
      <c r="D3163" s="3">
        <v>32</v>
      </c>
      <c r="E3163" s="3">
        <v>10.06781</v>
      </c>
      <c r="F3163" s="3">
        <v>63</v>
      </c>
      <c r="G3163" s="3">
        <v>8.358979</v>
      </c>
      <c r="H3163" s="3">
        <v>63</v>
      </c>
      <c r="I3163" s="3">
        <v>0</v>
      </c>
      <c r="J3163" s="3">
        <v>0</v>
      </c>
      <c r="K3163" s="3">
        <v>0.160123</v>
      </c>
      <c r="L3163" s="3">
        <v>2</v>
      </c>
      <c r="M3163" s="3">
        <v>0</v>
      </c>
      <c r="N3163">
        <v>0</v>
      </c>
      <c r="O3163" s="16">
        <v>2.82875977580738e-8</v>
      </c>
      <c r="P3163">
        <v>-5.99290871497331</v>
      </c>
      <c r="Q3163" t="s">
        <v>131</v>
      </c>
      <c r="R3163" t="s">
        <v>136</v>
      </c>
      <c r="S3163" t="s">
        <v>136</v>
      </c>
      <c r="T3163" t="s">
        <v>136</v>
      </c>
      <c r="U3163" t="s">
        <v>136</v>
      </c>
      <c r="V3163" t="s">
        <v>136</v>
      </c>
      <c r="W3163" t="s">
        <v>136</v>
      </c>
      <c r="X3163" t="s">
        <v>136</v>
      </c>
      <c r="Y3163" t="s">
        <v>136</v>
      </c>
      <c r="Z3163" t="s">
        <v>136</v>
      </c>
      <c r="AA3163" t="s">
        <v>136</v>
      </c>
      <c r="AB3163" t="s">
        <v>136</v>
      </c>
      <c r="AC3163" t="s">
        <v>136</v>
      </c>
      <c r="AD3163" t="s">
        <v>136</v>
      </c>
    </row>
    <row r="3164" spans="1:30">
      <c r="A3164" t="s">
        <v>13387</v>
      </c>
      <c r="B3164" t="s">
        <v>13387</v>
      </c>
      <c r="C3164" s="3">
        <v>4.500948</v>
      </c>
      <c r="D3164" s="3">
        <v>148</v>
      </c>
      <c r="E3164" s="3">
        <v>0.949478</v>
      </c>
      <c r="F3164" s="3">
        <v>28</v>
      </c>
      <c r="G3164" s="3">
        <v>3.236834</v>
      </c>
      <c r="H3164" s="3">
        <v>114</v>
      </c>
      <c r="I3164" s="3">
        <v>39.190262</v>
      </c>
      <c r="J3164" s="3">
        <v>1391</v>
      </c>
      <c r="K3164" s="3">
        <v>38.000355</v>
      </c>
      <c r="L3164" s="3">
        <v>1440</v>
      </c>
      <c r="M3164" s="3">
        <v>10.466852</v>
      </c>
      <c r="N3164">
        <v>358</v>
      </c>
      <c r="O3164" s="16">
        <v>6.35226490203286e-5</v>
      </c>
      <c r="P3164">
        <v>2.66246225082212</v>
      </c>
      <c r="Q3164" t="s">
        <v>157</v>
      </c>
      <c r="R3164" t="s">
        <v>136</v>
      </c>
      <c r="S3164" t="s">
        <v>136</v>
      </c>
      <c r="T3164" t="s">
        <v>136</v>
      </c>
      <c r="U3164" t="s">
        <v>13388</v>
      </c>
      <c r="V3164" t="s">
        <v>136</v>
      </c>
      <c r="W3164" t="s">
        <v>136</v>
      </c>
      <c r="X3164" t="s">
        <v>136</v>
      </c>
      <c r="Y3164" t="s">
        <v>4456</v>
      </c>
      <c r="Z3164" t="s">
        <v>10172</v>
      </c>
      <c r="AA3164" t="s">
        <v>164</v>
      </c>
      <c r="AB3164" t="s">
        <v>165</v>
      </c>
      <c r="AC3164" t="s">
        <v>10173</v>
      </c>
      <c r="AD3164" t="s">
        <v>136</v>
      </c>
    </row>
    <row r="3165" spans="1:30">
      <c r="A3165" t="s">
        <v>13389</v>
      </c>
      <c r="B3165" t="s">
        <v>13389</v>
      </c>
      <c r="C3165" s="3">
        <v>0.959118</v>
      </c>
      <c r="D3165" s="3">
        <v>42</v>
      </c>
      <c r="E3165" s="3">
        <v>0.070575</v>
      </c>
      <c r="F3165" s="3">
        <v>3</v>
      </c>
      <c r="G3165" s="3">
        <v>0.174059</v>
      </c>
      <c r="H3165" s="3">
        <v>9</v>
      </c>
      <c r="I3165" s="3">
        <v>4.669449</v>
      </c>
      <c r="J3165" s="3">
        <v>219</v>
      </c>
      <c r="K3165" s="3">
        <v>8.106066</v>
      </c>
      <c r="L3165" s="3">
        <v>405</v>
      </c>
      <c r="M3165" s="3">
        <v>2.057265</v>
      </c>
      <c r="N3165">
        <v>93</v>
      </c>
      <c r="O3165">
        <v>0.00160065387518603</v>
      </c>
      <c r="P3165">
        <v>2.84451144470124</v>
      </c>
      <c r="Q3165" t="s">
        <v>157</v>
      </c>
      <c r="R3165" t="s">
        <v>186</v>
      </c>
      <c r="S3165" t="s">
        <v>187</v>
      </c>
      <c r="T3165" t="s">
        <v>437</v>
      </c>
      <c r="U3165" t="s">
        <v>13390</v>
      </c>
      <c r="V3165" t="s">
        <v>439</v>
      </c>
      <c r="W3165" t="s">
        <v>186</v>
      </c>
      <c r="X3165" t="s">
        <v>187</v>
      </c>
      <c r="Y3165" t="s">
        <v>10008</v>
      </c>
      <c r="Z3165" t="s">
        <v>10009</v>
      </c>
      <c r="AA3165" t="s">
        <v>209</v>
      </c>
      <c r="AB3165" t="s">
        <v>187</v>
      </c>
      <c r="AC3165" t="s">
        <v>13391</v>
      </c>
      <c r="AD3165" t="s">
        <v>443</v>
      </c>
    </row>
    <row r="3166" spans="1:30">
      <c r="A3166" t="s">
        <v>13392</v>
      </c>
      <c r="B3166" t="s">
        <v>13392</v>
      </c>
      <c r="C3166" s="3">
        <v>0</v>
      </c>
      <c r="D3166" s="3">
        <v>0</v>
      </c>
      <c r="E3166" s="3">
        <v>0</v>
      </c>
      <c r="F3166" s="3">
        <v>0</v>
      </c>
      <c r="G3166" s="3">
        <v>0</v>
      </c>
      <c r="H3166" s="3">
        <v>0</v>
      </c>
      <c r="I3166" s="3">
        <v>6.809443</v>
      </c>
      <c r="J3166" s="3">
        <v>118</v>
      </c>
      <c r="K3166" s="3">
        <v>6.716991</v>
      </c>
      <c r="L3166" s="3">
        <v>124</v>
      </c>
      <c r="M3166" s="3">
        <v>5.396998</v>
      </c>
      <c r="N3166">
        <v>90</v>
      </c>
      <c r="O3166" s="16">
        <v>7.10343563218065e-9</v>
      </c>
      <c r="P3166">
        <v>6.8597923637344</v>
      </c>
      <c r="Q3166" t="s">
        <v>157</v>
      </c>
      <c r="R3166" t="s">
        <v>677</v>
      </c>
      <c r="S3166" t="s">
        <v>678</v>
      </c>
      <c r="T3166" t="s">
        <v>2256</v>
      </c>
      <c r="U3166" t="s">
        <v>13393</v>
      </c>
      <c r="V3166" t="s">
        <v>9349</v>
      </c>
      <c r="W3166" t="s">
        <v>218</v>
      </c>
      <c r="X3166" t="s">
        <v>219</v>
      </c>
      <c r="Y3166" t="s">
        <v>764</v>
      </c>
      <c r="Z3166" t="s">
        <v>136</v>
      </c>
      <c r="AA3166" t="s">
        <v>164</v>
      </c>
      <c r="AB3166" t="s">
        <v>165</v>
      </c>
      <c r="AC3166" t="s">
        <v>13394</v>
      </c>
      <c r="AD3166" t="s">
        <v>144</v>
      </c>
    </row>
    <row r="3167" spans="1:30">
      <c r="A3167" t="s">
        <v>13395</v>
      </c>
      <c r="B3167" t="s">
        <v>13395</v>
      </c>
      <c r="C3167" s="3">
        <v>5.05585</v>
      </c>
      <c r="D3167" s="3">
        <v>226</v>
      </c>
      <c r="E3167" s="3">
        <v>0.80846</v>
      </c>
      <c r="F3167" s="3">
        <v>32</v>
      </c>
      <c r="G3167" s="3">
        <v>1.795243</v>
      </c>
      <c r="H3167" s="3">
        <v>86</v>
      </c>
      <c r="I3167" s="3">
        <v>13.094291</v>
      </c>
      <c r="J3167" s="3">
        <v>634</v>
      </c>
      <c r="K3167" s="3">
        <v>31.011478</v>
      </c>
      <c r="L3167" s="3">
        <v>1602</v>
      </c>
      <c r="M3167" s="3">
        <v>8.390142</v>
      </c>
      <c r="N3167">
        <v>391</v>
      </c>
      <c r="O3167">
        <v>0.00411077378233538</v>
      </c>
      <c r="P3167">
        <v>2.16321662905078</v>
      </c>
      <c r="Q3167" t="s">
        <v>157</v>
      </c>
      <c r="R3167" t="s">
        <v>325</v>
      </c>
      <c r="S3167" t="s">
        <v>326</v>
      </c>
      <c r="T3167" t="s">
        <v>4893</v>
      </c>
      <c r="U3167" t="s">
        <v>13396</v>
      </c>
      <c r="V3167" t="s">
        <v>3436</v>
      </c>
      <c r="W3167" t="s">
        <v>241</v>
      </c>
      <c r="X3167" t="s">
        <v>242</v>
      </c>
      <c r="Y3167" t="s">
        <v>8356</v>
      </c>
      <c r="Z3167" t="s">
        <v>6641</v>
      </c>
      <c r="AA3167" t="s">
        <v>174</v>
      </c>
      <c r="AB3167" t="s">
        <v>171</v>
      </c>
      <c r="AC3167" t="s">
        <v>13397</v>
      </c>
      <c r="AD3167" t="s">
        <v>144</v>
      </c>
    </row>
    <row r="3168" spans="1:30">
      <c r="A3168" t="s">
        <v>13398</v>
      </c>
      <c r="B3168" t="s">
        <v>13398</v>
      </c>
      <c r="C3168" s="3">
        <v>0.728939</v>
      </c>
      <c r="D3168" s="3">
        <v>43</v>
      </c>
      <c r="E3168" s="3">
        <v>0.182315</v>
      </c>
      <c r="F3168" s="3">
        <v>10</v>
      </c>
      <c r="G3168" s="3">
        <v>0.34455</v>
      </c>
      <c r="H3168" s="3">
        <v>22</v>
      </c>
      <c r="I3168" s="3">
        <v>3.321282</v>
      </c>
      <c r="J3168" s="3">
        <v>209</v>
      </c>
      <c r="K3168" s="3">
        <v>10.617314</v>
      </c>
      <c r="L3168" s="3">
        <v>712</v>
      </c>
      <c r="M3168" s="3">
        <v>1.596734</v>
      </c>
      <c r="N3168">
        <v>97</v>
      </c>
      <c r="O3168">
        <v>0.000714261774020608</v>
      </c>
      <c r="P3168">
        <v>2.82445998601859</v>
      </c>
      <c r="Q3168" t="s">
        <v>157</v>
      </c>
      <c r="R3168" t="s">
        <v>137</v>
      </c>
      <c r="S3168" t="s">
        <v>138</v>
      </c>
      <c r="T3168" t="s">
        <v>13399</v>
      </c>
      <c r="U3168" t="s">
        <v>13400</v>
      </c>
      <c r="V3168" t="s">
        <v>13401</v>
      </c>
      <c r="W3168" t="s">
        <v>136</v>
      </c>
      <c r="X3168" t="s">
        <v>136</v>
      </c>
      <c r="Y3168" t="s">
        <v>13402</v>
      </c>
      <c r="Z3168" t="s">
        <v>13403</v>
      </c>
      <c r="AA3168" t="s">
        <v>153</v>
      </c>
      <c r="AB3168" t="s">
        <v>138</v>
      </c>
      <c r="AC3168" t="s">
        <v>13404</v>
      </c>
      <c r="AD3168" t="s">
        <v>144</v>
      </c>
    </row>
    <row r="3169" spans="1:30">
      <c r="A3169" t="s">
        <v>13405</v>
      </c>
      <c r="B3169" t="s">
        <v>13405</v>
      </c>
      <c r="C3169" s="3">
        <v>0.96236</v>
      </c>
      <c r="D3169" s="3">
        <v>32</v>
      </c>
      <c r="E3169" s="3">
        <v>0.308622</v>
      </c>
      <c r="F3169" s="3">
        <v>9</v>
      </c>
      <c r="G3169" s="3">
        <v>1.215147</v>
      </c>
      <c r="H3169" s="3">
        <v>43</v>
      </c>
      <c r="I3169" s="3">
        <v>0.900107</v>
      </c>
      <c r="J3169" s="3">
        <v>32</v>
      </c>
      <c r="K3169" s="3">
        <v>31.132704</v>
      </c>
      <c r="L3169" s="3">
        <v>1179</v>
      </c>
      <c r="M3169" s="3">
        <v>6.671386</v>
      </c>
      <c r="N3169">
        <v>228</v>
      </c>
      <c r="O3169">
        <v>0.00415706826411246</v>
      </c>
      <c r="P3169">
        <v>3.01403045072344</v>
      </c>
      <c r="Q3169" t="s">
        <v>157</v>
      </c>
      <c r="R3169" t="s">
        <v>190</v>
      </c>
      <c r="S3169" t="s">
        <v>191</v>
      </c>
      <c r="T3169" t="s">
        <v>1016</v>
      </c>
      <c r="U3169" t="s">
        <v>13406</v>
      </c>
      <c r="V3169" t="s">
        <v>136</v>
      </c>
      <c r="W3169" t="s">
        <v>190</v>
      </c>
      <c r="X3169" t="s">
        <v>191</v>
      </c>
      <c r="Y3169" t="s">
        <v>265</v>
      </c>
      <c r="Z3169" t="s">
        <v>12281</v>
      </c>
      <c r="AA3169" t="s">
        <v>83</v>
      </c>
      <c r="AB3169" t="s">
        <v>191</v>
      </c>
      <c r="AC3169" t="s">
        <v>13407</v>
      </c>
      <c r="AD3169" t="s">
        <v>195</v>
      </c>
    </row>
    <row r="3170" spans="1:30">
      <c r="A3170" t="s">
        <v>13408</v>
      </c>
      <c r="B3170" t="s">
        <v>13408</v>
      </c>
      <c r="C3170" s="3">
        <v>0.712838</v>
      </c>
      <c r="D3170" s="3">
        <v>27</v>
      </c>
      <c r="E3170" s="3">
        <v>1.549981</v>
      </c>
      <c r="F3170" s="3">
        <v>52</v>
      </c>
      <c r="G3170" s="3">
        <v>2.47907</v>
      </c>
      <c r="H3170" s="3">
        <v>101</v>
      </c>
      <c r="I3170" s="3">
        <v>0.238526</v>
      </c>
      <c r="J3170" s="3">
        <v>10</v>
      </c>
      <c r="K3170" s="3">
        <v>0.751587</v>
      </c>
      <c r="L3170" s="3">
        <v>33</v>
      </c>
      <c r="M3170" s="3">
        <v>0.324772</v>
      </c>
      <c r="N3170">
        <v>13</v>
      </c>
      <c r="O3170">
        <v>0.00708406792732576</v>
      </c>
      <c r="P3170">
        <v>-2.34508500290767</v>
      </c>
      <c r="Q3170" t="s">
        <v>131</v>
      </c>
      <c r="R3170" t="s">
        <v>136</v>
      </c>
      <c r="S3170" t="s">
        <v>136</v>
      </c>
      <c r="T3170" t="s">
        <v>13409</v>
      </c>
      <c r="U3170" t="s">
        <v>13410</v>
      </c>
      <c r="V3170" t="s">
        <v>136</v>
      </c>
      <c r="W3170" t="s">
        <v>136</v>
      </c>
      <c r="X3170" t="s">
        <v>136</v>
      </c>
      <c r="Y3170" t="s">
        <v>13411</v>
      </c>
      <c r="Z3170" t="s">
        <v>13412</v>
      </c>
      <c r="AA3170" t="s">
        <v>164</v>
      </c>
      <c r="AB3170" t="s">
        <v>165</v>
      </c>
      <c r="AC3170" t="s">
        <v>13413</v>
      </c>
      <c r="AD3170" t="s">
        <v>13414</v>
      </c>
    </row>
    <row r="3171" spans="1:30">
      <c r="A3171" t="s">
        <v>13415</v>
      </c>
      <c r="B3171" t="s">
        <v>13415</v>
      </c>
      <c r="C3171" s="3">
        <v>4.202953</v>
      </c>
      <c r="D3171" s="3">
        <v>321</v>
      </c>
      <c r="E3171" s="3">
        <v>9.942788</v>
      </c>
      <c r="F3171" s="3">
        <v>673</v>
      </c>
      <c r="G3171" s="3">
        <v>9.282971</v>
      </c>
      <c r="H3171" s="3">
        <v>760</v>
      </c>
      <c r="I3171" s="3">
        <v>0.47573</v>
      </c>
      <c r="J3171" s="3">
        <v>40</v>
      </c>
      <c r="K3171" s="3">
        <v>0.574569</v>
      </c>
      <c r="L3171" s="3">
        <v>51</v>
      </c>
      <c r="M3171" s="3">
        <v>0.94624</v>
      </c>
      <c r="N3171">
        <v>76</v>
      </c>
      <c r="O3171" s="16">
        <v>6.36104848063153e-10</v>
      </c>
      <c r="P3171">
        <v>-4.11098344755771</v>
      </c>
      <c r="Q3171" t="s">
        <v>131</v>
      </c>
      <c r="R3171" t="s">
        <v>190</v>
      </c>
      <c r="S3171" t="s">
        <v>191</v>
      </c>
      <c r="T3171" t="s">
        <v>13416</v>
      </c>
      <c r="U3171" t="s">
        <v>136</v>
      </c>
      <c r="V3171" t="s">
        <v>136</v>
      </c>
      <c r="W3171" t="s">
        <v>232</v>
      </c>
      <c r="X3171" t="s">
        <v>233</v>
      </c>
      <c r="Y3171" t="s">
        <v>2504</v>
      </c>
      <c r="Z3171" t="s">
        <v>13417</v>
      </c>
      <c r="AA3171" t="s">
        <v>237</v>
      </c>
      <c r="AB3171" t="s">
        <v>233</v>
      </c>
      <c r="AC3171" t="s">
        <v>13418</v>
      </c>
      <c r="AD3171" t="s">
        <v>13419</v>
      </c>
    </row>
    <row r="3172" spans="1:30">
      <c r="A3172" t="s">
        <v>13420</v>
      </c>
      <c r="B3172" t="s">
        <v>13420</v>
      </c>
      <c r="C3172" s="3">
        <v>1.606466</v>
      </c>
      <c r="D3172" s="3">
        <v>55</v>
      </c>
      <c r="E3172" s="3">
        <v>4.701403</v>
      </c>
      <c r="F3172" s="3">
        <v>142</v>
      </c>
      <c r="G3172" s="3">
        <v>1.068961</v>
      </c>
      <c r="H3172" s="3">
        <v>39</v>
      </c>
      <c r="I3172" s="3">
        <v>0.782242</v>
      </c>
      <c r="J3172" s="3">
        <v>29</v>
      </c>
      <c r="K3172" s="3">
        <v>0.349822</v>
      </c>
      <c r="L3172" s="3">
        <v>14</v>
      </c>
      <c r="M3172" s="3">
        <v>0.996693</v>
      </c>
      <c r="N3172">
        <v>36</v>
      </c>
      <c r="O3172">
        <v>0.00908241540965436</v>
      </c>
      <c r="P3172">
        <v>-2.47296425889239</v>
      </c>
      <c r="Q3172" t="s">
        <v>131</v>
      </c>
      <c r="R3172" t="s">
        <v>136</v>
      </c>
      <c r="S3172" t="s">
        <v>136</v>
      </c>
      <c r="T3172" t="s">
        <v>865</v>
      </c>
      <c r="U3172" t="s">
        <v>13421</v>
      </c>
      <c r="V3172" t="s">
        <v>136</v>
      </c>
      <c r="W3172" t="s">
        <v>305</v>
      </c>
      <c r="X3172" t="s">
        <v>142</v>
      </c>
      <c r="Y3172" t="s">
        <v>1377</v>
      </c>
      <c r="Z3172" t="s">
        <v>13422</v>
      </c>
      <c r="AA3172" t="s">
        <v>141</v>
      </c>
      <c r="AB3172" t="s">
        <v>142</v>
      </c>
      <c r="AC3172" t="s">
        <v>13423</v>
      </c>
      <c r="AD3172" t="s">
        <v>281</v>
      </c>
    </row>
    <row r="3173" spans="1:30">
      <c r="A3173" t="s">
        <v>13424</v>
      </c>
      <c r="B3173" t="s">
        <v>13424</v>
      </c>
      <c r="C3173" s="3">
        <v>0</v>
      </c>
      <c r="D3173" s="3">
        <v>0</v>
      </c>
      <c r="E3173" s="3">
        <v>0.097751</v>
      </c>
      <c r="F3173" s="3">
        <v>4</v>
      </c>
      <c r="G3173" s="3">
        <v>0.143002</v>
      </c>
      <c r="H3173" s="3">
        <v>7</v>
      </c>
      <c r="I3173" s="3">
        <v>0.919243</v>
      </c>
      <c r="J3173" s="3">
        <v>45</v>
      </c>
      <c r="K3173" s="3">
        <v>12.371286</v>
      </c>
      <c r="L3173" s="3">
        <v>640</v>
      </c>
      <c r="M3173" s="3">
        <v>0.787854</v>
      </c>
      <c r="N3173">
        <v>37</v>
      </c>
      <c r="O3173">
        <v>0.000797009468443501</v>
      </c>
      <c r="P3173">
        <v>4.09041091294671</v>
      </c>
      <c r="Q3173" t="s">
        <v>157</v>
      </c>
      <c r="R3173" t="s">
        <v>136</v>
      </c>
      <c r="S3173" t="s">
        <v>136</v>
      </c>
      <c r="T3173" t="s">
        <v>8774</v>
      </c>
      <c r="U3173" t="s">
        <v>13425</v>
      </c>
      <c r="V3173" t="s">
        <v>136</v>
      </c>
      <c r="W3173" t="s">
        <v>136</v>
      </c>
      <c r="X3173" t="s">
        <v>136</v>
      </c>
      <c r="Y3173" t="s">
        <v>1289</v>
      </c>
      <c r="Z3173" t="s">
        <v>13426</v>
      </c>
      <c r="AA3173" t="s">
        <v>248</v>
      </c>
      <c r="AB3173" t="s">
        <v>242</v>
      </c>
      <c r="AC3173" t="s">
        <v>13427</v>
      </c>
      <c r="AD3173" t="s">
        <v>8778</v>
      </c>
    </row>
    <row r="3174" spans="1:30">
      <c r="A3174" t="s">
        <v>13428</v>
      </c>
      <c r="B3174" t="s">
        <v>13428</v>
      </c>
      <c r="C3174" s="3">
        <v>46.138317</v>
      </c>
      <c r="D3174" s="3">
        <v>3240</v>
      </c>
      <c r="E3174" s="3">
        <v>111.754959</v>
      </c>
      <c r="F3174" s="3">
        <v>6951</v>
      </c>
      <c r="G3174" s="3">
        <v>42.642788</v>
      </c>
      <c r="H3174" s="3">
        <v>3211</v>
      </c>
      <c r="I3174" s="3">
        <v>19.875072</v>
      </c>
      <c r="J3174" s="3">
        <v>1514</v>
      </c>
      <c r="K3174" s="3">
        <v>26.78994</v>
      </c>
      <c r="L3174" s="3">
        <v>2179</v>
      </c>
      <c r="M3174" s="3">
        <v>28.579561</v>
      </c>
      <c r="N3174">
        <v>2096</v>
      </c>
      <c r="O3174">
        <v>0.00282453217310607</v>
      </c>
      <c r="P3174">
        <v>-2.18158018725008</v>
      </c>
      <c r="Q3174" t="s">
        <v>131</v>
      </c>
      <c r="R3174" t="s">
        <v>218</v>
      </c>
      <c r="S3174" t="s">
        <v>219</v>
      </c>
      <c r="T3174" t="s">
        <v>13429</v>
      </c>
      <c r="U3174" t="s">
        <v>136</v>
      </c>
      <c r="V3174" t="s">
        <v>136</v>
      </c>
      <c r="W3174" t="s">
        <v>218</v>
      </c>
      <c r="X3174" t="s">
        <v>219</v>
      </c>
      <c r="Y3174" t="s">
        <v>840</v>
      </c>
      <c r="Z3174" t="s">
        <v>13430</v>
      </c>
      <c r="AA3174" t="s">
        <v>164</v>
      </c>
      <c r="AB3174" t="s">
        <v>165</v>
      </c>
      <c r="AC3174" t="s">
        <v>13431</v>
      </c>
      <c r="AD3174" t="s">
        <v>13432</v>
      </c>
    </row>
    <row r="3175" spans="1:30">
      <c r="A3175" t="s">
        <v>13433</v>
      </c>
      <c r="B3175" t="s">
        <v>13433</v>
      </c>
      <c r="C3175" s="3">
        <v>4.709998</v>
      </c>
      <c r="D3175" s="3">
        <v>117</v>
      </c>
      <c r="E3175" s="3">
        <v>5.996204</v>
      </c>
      <c r="F3175" s="3">
        <v>132</v>
      </c>
      <c r="G3175" s="3">
        <v>6.776936</v>
      </c>
      <c r="H3175" s="3">
        <v>180</v>
      </c>
      <c r="I3175" s="3">
        <v>0.480949</v>
      </c>
      <c r="J3175" s="3">
        <v>13</v>
      </c>
      <c r="K3175" s="3">
        <v>1.007743</v>
      </c>
      <c r="L3175" s="3">
        <v>29</v>
      </c>
      <c r="M3175" s="3">
        <v>0.252759</v>
      </c>
      <c r="N3175">
        <v>7</v>
      </c>
      <c r="O3175" s="16">
        <v>3.79456977510226e-8</v>
      </c>
      <c r="P3175">
        <v>-3.81081619546271</v>
      </c>
      <c r="Q3175" t="s">
        <v>131</v>
      </c>
      <c r="R3175" t="s">
        <v>136</v>
      </c>
      <c r="S3175" t="s">
        <v>136</v>
      </c>
      <c r="T3175" t="s">
        <v>3315</v>
      </c>
      <c r="U3175" t="s">
        <v>13434</v>
      </c>
      <c r="V3175" t="s">
        <v>136</v>
      </c>
      <c r="W3175" t="s">
        <v>170</v>
      </c>
      <c r="X3175" t="s">
        <v>171</v>
      </c>
      <c r="Y3175" t="s">
        <v>2416</v>
      </c>
      <c r="Z3175" t="s">
        <v>2964</v>
      </c>
      <c r="AA3175" t="s">
        <v>174</v>
      </c>
      <c r="AB3175" t="s">
        <v>171</v>
      </c>
      <c r="AC3175" t="s">
        <v>3317</v>
      </c>
      <c r="AD3175" t="s">
        <v>3318</v>
      </c>
    </row>
    <row r="3176" spans="1:30">
      <c r="A3176" t="s">
        <v>13435</v>
      </c>
      <c r="B3176" t="s">
        <v>136</v>
      </c>
      <c r="C3176" s="3">
        <v>15.400249</v>
      </c>
      <c r="D3176" s="3">
        <v>442</v>
      </c>
      <c r="E3176" s="3">
        <v>12.253429</v>
      </c>
      <c r="F3176" s="3">
        <v>316</v>
      </c>
      <c r="G3176" s="3">
        <v>12.497948</v>
      </c>
      <c r="H3176" s="3">
        <v>381</v>
      </c>
      <c r="I3176" s="3">
        <v>3.652834</v>
      </c>
      <c r="J3176" s="3">
        <v>119</v>
      </c>
      <c r="K3176" s="3">
        <v>1.431123</v>
      </c>
      <c r="L3176" s="3">
        <v>49</v>
      </c>
      <c r="M3176" s="3">
        <v>7.290352</v>
      </c>
      <c r="N3176">
        <v>211</v>
      </c>
      <c r="O3176">
        <v>0.00100372952207751</v>
      </c>
      <c r="P3176">
        <v>-2.26756726619984</v>
      </c>
      <c r="Q3176" t="s">
        <v>131</v>
      </c>
      <c r="R3176" t="s">
        <v>136</v>
      </c>
      <c r="S3176" t="s">
        <v>136</v>
      </c>
      <c r="T3176" t="s">
        <v>136</v>
      </c>
      <c r="U3176" t="s">
        <v>136</v>
      </c>
      <c r="V3176" t="s">
        <v>136</v>
      </c>
      <c r="W3176" t="s">
        <v>136</v>
      </c>
      <c r="X3176" t="s">
        <v>136</v>
      </c>
      <c r="Y3176" t="s">
        <v>136</v>
      </c>
      <c r="Z3176" t="s">
        <v>136</v>
      </c>
      <c r="AA3176" t="s">
        <v>136</v>
      </c>
      <c r="AB3176" t="s">
        <v>136</v>
      </c>
      <c r="AC3176" t="s">
        <v>136</v>
      </c>
      <c r="AD3176" t="s">
        <v>136</v>
      </c>
    </row>
    <row r="3177" spans="1:30">
      <c r="A3177" t="s">
        <v>13436</v>
      </c>
      <c r="B3177" t="s">
        <v>136</v>
      </c>
      <c r="C3177" s="3">
        <v>4.241448</v>
      </c>
      <c r="D3177" s="3">
        <v>55</v>
      </c>
      <c r="E3177" s="3">
        <v>9.747463</v>
      </c>
      <c r="F3177" s="3">
        <v>112</v>
      </c>
      <c r="G3177" s="3">
        <v>7.162846</v>
      </c>
      <c r="H3177" s="3">
        <v>100</v>
      </c>
      <c r="I3177" s="3">
        <v>0</v>
      </c>
      <c r="J3177" s="3">
        <v>0</v>
      </c>
      <c r="K3177" s="3">
        <v>0</v>
      </c>
      <c r="L3177" s="3">
        <v>0</v>
      </c>
      <c r="M3177" s="3">
        <v>0.687642</v>
      </c>
      <c r="N3177">
        <v>10</v>
      </c>
      <c r="O3177">
        <v>0.000166453476638921</v>
      </c>
      <c r="P3177">
        <v>-4.53691470672325</v>
      </c>
      <c r="Q3177" t="s">
        <v>131</v>
      </c>
      <c r="R3177" t="s">
        <v>136</v>
      </c>
      <c r="S3177" t="s">
        <v>136</v>
      </c>
      <c r="T3177" t="s">
        <v>1966</v>
      </c>
      <c r="U3177" t="s">
        <v>13437</v>
      </c>
      <c r="V3177" t="s">
        <v>2162</v>
      </c>
      <c r="W3177" t="s">
        <v>136</v>
      </c>
      <c r="X3177" t="s">
        <v>136</v>
      </c>
      <c r="Y3177" t="s">
        <v>1969</v>
      </c>
      <c r="Z3177" t="s">
        <v>5437</v>
      </c>
      <c r="AA3177" t="s">
        <v>164</v>
      </c>
      <c r="AB3177" t="s">
        <v>165</v>
      </c>
      <c r="AC3177" t="s">
        <v>5438</v>
      </c>
      <c r="AD3177" t="s">
        <v>1972</v>
      </c>
    </row>
    <row r="3178" spans="1:30">
      <c r="A3178" t="s">
        <v>13438</v>
      </c>
      <c r="B3178" t="s">
        <v>13438</v>
      </c>
      <c r="C3178" s="3">
        <v>0.073075</v>
      </c>
      <c r="D3178" s="3">
        <v>7</v>
      </c>
      <c r="E3178" s="3">
        <v>0.023855</v>
      </c>
      <c r="F3178" s="3">
        <v>2</v>
      </c>
      <c r="G3178" s="3">
        <v>0.246981</v>
      </c>
      <c r="H3178" s="3">
        <v>25</v>
      </c>
      <c r="I3178" s="3">
        <v>1.402143</v>
      </c>
      <c r="J3178" s="3">
        <v>144</v>
      </c>
      <c r="K3178" s="3">
        <v>1.746887</v>
      </c>
      <c r="L3178" s="3">
        <v>191</v>
      </c>
      <c r="M3178" s="3">
        <v>0.348516</v>
      </c>
      <c r="N3178">
        <v>35</v>
      </c>
      <c r="O3178">
        <v>0.00879480072853902</v>
      </c>
      <c r="P3178">
        <v>2.51642102336869</v>
      </c>
      <c r="Q3178" t="s">
        <v>157</v>
      </c>
      <c r="R3178" t="s">
        <v>136</v>
      </c>
      <c r="S3178" t="s">
        <v>136</v>
      </c>
      <c r="T3178" t="s">
        <v>13439</v>
      </c>
      <c r="U3178" t="s">
        <v>136</v>
      </c>
      <c r="V3178" t="s">
        <v>136</v>
      </c>
      <c r="W3178" t="s">
        <v>254</v>
      </c>
      <c r="X3178" t="s">
        <v>255</v>
      </c>
      <c r="Y3178" t="s">
        <v>1815</v>
      </c>
      <c r="Z3178" t="s">
        <v>13440</v>
      </c>
      <c r="AA3178" t="s">
        <v>164</v>
      </c>
      <c r="AB3178" t="s">
        <v>165</v>
      </c>
      <c r="AC3178" t="s">
        <v>13441</v>
      </c>
      <c r="AD3178" t="s">
        <v>13442</v>
      </c>
    </row>
    <row r="3179" spans="1:30">
      <c r="A3179" t="s">
        <v>13443</v>
      </c>
      <c r="B3179" t="s">
        <v>136</v>
      </c>
      <c r="C3179" s="3">
        <v>0.218494</v>
      </c>
      <c r="D3179" s="3">
        <v>5</v>
      </c>
      <c r="E3179" s="3">
        <v>0.307175</v>
      </c>
      <c r="F3179" s="3">
        <v>6</v>
      </c>
      <c r="G3179" s="3">
        <v>0.173841</v>
      </c>
      <c r="H3179" s="3">
        <v>4</v>
      </c>
      <c r="I3179" s="3">
        <v>3.195696</v>
      </c>
      <c r="J3179" s="3">
        <v>75</v>
      </c>
      <c r="K3179" s="3">
        <v>6.951192</v>
      </c>
      <c r="L3179" s="3">
        <v>173</v>
      </c>
      <c r="M3179" s="3">
        <v>2.000967</v>
      </c>
      <c r="N3179">
        <v>45</v>
      </c>
      <c r="O3179">
        <v>0.000455263400460418</v>
      </c>
      <c r="P3179">
        <v>3.06492805284279</v>
      </c>
      <c r="Q3179" t="s">
        <v>157</v>
      </c>
      <c r="R3179" t="s">
        <v>136</v>
      </c>
      <c r="S3179" t="s">
        <v>136</v>
      </c>
      <c r="T3179" t="s">
        <v>136</v>
      </c>
      <c r="U3179" t="s">
        <v>136</v>
      </c>
      <c r="V3179" t="s">
        <v>136</v>
      </c>
      <c r="W3179" t="s">
        <v>136</v>
      </c>
      <c r="X3179" t="s">
        <v>136</v>
      </c>
      <c r="Y3179" t="s">
        <v>136</v>
      </c>
      <c r="Z3179" t="s">
        <v>136</v>
      </c>
      <c r="AA3179" t="s">
        <v>136</v>
      </c>
      <c r="AB3179" t="s">
        <v>136</v>
      </c>
      <c r="AC3179" t="s">
        <v>136</v>
      </c>
      <c r="AD3179" t="s">
        <v>136</v>
      </c>
    </row>
    <row r="3180" spans="1:30">
      <c r="A3180" t="s">
        <v>13444</v>
      </c>
      <c r="B3180" t="s">
        <v>13444</v>
      </c>
      <c r="C3180" s="3">
        <v>0.246296</v>
      </c>
      <c r="D3180" s="3">
        <v>9</v>
      </c>
      <c r="E3180" s="3">
        <v>0.446575</v>
      </c>
      <c r="F3180" s="3">
        <v>14</v>
      </c>
      <c r="G3180" s="3">
        <v>0.622875</v>
      </c>
      <c r="H3180" s="3">
        <v>24</v>
      </c>
      <c r="I3180" s="3">
        <v>4.057988</v>
      </c>
      <c r="J3180" s="3">
        <v>155</v>
      </c>
      <c r="K3180" s="3">
        <v>4.710345</v>
      </c>
      <c r="L3180" s="3">
        <v>192</v>
      </c>
      <c r="M3180" s="3">
        <v>1.546888</v>
      </c>
      <c r="N3180">
        <v>57</v>
      </c>
      <c r="O3180">
        <v>0.00808197805157074</v>
      </c>
      <c r="P3180">
        <v>2.07357789049067</v>
      </c>
      <c r="Q3180" t="s">
        <v>157</v>
      </c>
      <c r="R3180" t="s">
        <v>136</v>
      </c>
      <c r="S3180" t="s">
        <v>136</v>
      </c>
      <c r="T3180" t="s">
        <v>136</v>
      </c>
      <c r="U3180" t="s">
        <v>136</v>
      </c>
      <c r="V3180" t="s">
        <v>136</v>
      </c>
      <c r="W3180" t="s">
        <v>136</v>
      </c>
      <c r="X3180" t="s">
        <v>136</v>
      </c>
      <c r="Y3180" t="s">
        <v>5662</v>
      </c>
      <c r="Z3180" t="s">
        <v>136</v>
      </c>
      <c r="AA3180" t="s">
        <v>164</v>
      </c>
      <c r="AB3180" t="s">
        <v>165</v>
      </c>
      <c r="AC3180" t="s">
        <v>13445</v>
      </c>
      <c r="AD3180" t="s">
        <v>136</v>
      </c>
    </row>
    <row r="3181" spans="1:30">
      <c r="A3181" t="s">
        <v>13446</v>
      </c>
      <c r="B3181" t="s">
        <v>13446</v>
      </c>
      <c r="C3181" s="3">
        <v>0.231062</v>
      </c>
      <c r="D3181" s="3">
        <v>14</v>
      </c>
      <c r="E3181" s="3">
        <v>0</v>
      </c>
      <c r="F3181" s="3">
        <v>0</v>
      </c>
      <c r="G3181" s="3">
        <v>0</v>
      </c>
      <c r="H3181" s="3">
        <v>0</v>
      </c>
      <c r="I3181" s="3">
        <v>1.938374</v>
      </c>
      <c r="J3181" s="3">
        <v>119</v>
      </c>
      <c r="K3181" s="3">
        <v>2.494141</v>
      </c>
      <c r="L3181" s="3">
        <v>164</v>
      </c>
      <c r="M3181" s="3">
        <v>0.837972</v>
      </c>
      <c r="N3181">
        <v>50</v>
      </c>
      <c r="O3181">
        <v>0.00809013320233579</v>
      </c>
      <c r="P3181">
        <v>3.2691634896673</v>
      </c>
      <c r="Q3181" t="s">
        <v>157</v>
      </c>
      <c r="R3181" t="s">
        <v>136</v>
      </c>
      <c r="S3181" t="s">
        <v>136</v>
      </c>
      <c r="T3181" t="s">
        <v>136</v>
      </c>
      <c r="U3181" t="s">
        <v>136</v>
      </c>
      <c r="V3181" t="s">
        <v>136</v>
      </c>
      <c r="W3181" t="s">
        <v>136</v>
      </c>
      <c r="X3181" t="s">
        <v>136</v>
      </c>
      <c r="Y3181" t="s">
        <v>497</v>
      </c>
      <c r="Z3181" t="s">
        <v>136</v>
      </c>
      <c r="AA3181" t="s">
        <v>164</v>
      </c>
      <c r="AB3181" t="s">
        <v>165</v>
      </c>
      <c r="AC3181" t="s">
        <v>13447</v>
      </c>
      <c r="AD3181" t="s">
        <v>136</v>
      </c>
    </row>
    <row r="3182" spans="1:30">
      <c r="A3182" t="s">
        <v>13448</v>
      </c>
      <c r="B3182" t="s">
        <v>13448</v>
      </c>
      <c r="C3182" s="3">
        <v>0</v>
      </c>
      <c r="D3182" s="3">
        <v>0</v>
      </c>
      <c r="E3182" s="3">
        <v>0</v>
      </c>
      <c r="F3182" s="3">
        <v>0</v>
      </c>
      <c r="G3182" s="3">
        <v>0</v>
      </c>
      <c r="H3182" s="3">
        <v>0</v>
      </c>
      <c r="I3182" s="3">
        <v>7.852523</v>
      </c>
      <c r="J3182" s="3">
        <v>348</v>
      </c>
      <c r="K3182" s="3">
        <v>6.159469</v>
      </c>
      <c r="L3182" s="3">
        <v>291</v>
      </c>
      <c r="M3182" s="3">
        <v>9.678729</v>
      </c>
      <c r="N3182">
        <v>413</v>
      </c>
      <c r="O3182" s="16">
        <v>1.52535791688152e-14</v>
      </c>
      <c r="P3182">
        <v>8.32856441038989</v>
      </c>
      <c r="Q3182" t="s">
        <v>157</v>
      </c>
      <c r="R3182" t="s">
        <v>136</v>
      </c>
      <c r="S3182" t="s">
        <v>136</v>
      </c>
      <c r="T3182" t="s">
        <v>1608</v>
      </c>
      <c r="U3182" t="s">
        <v>136</v>
      </c>
      <c r="V3182" t="s">
        <v>136</v>
      </c>
      <c r="W3182" t="s">
        <v>305</v>
      </c>
      <c r="X3182" t="s">
        <v>142</v>
      </c>
      <c r="Y3182" t="s">
        <v>136</v>
      </c>
      <c r="Z3182" t="s">
        <v>7487</v>
      </c>
      <c r="AA3182" t="s">
        <v>164</v>
      </c>
      <c r="AB3182" t="s">
        <v>165</v>
      </c>
      <c r="AC3182" t="s">
        <v>13449</v>
      </c>
      <c r="AD3182" t="s">
        <v>1612</v>
      </c>
    </row>
    <row r="3183" spans="1:30">
      <c r="A3183" t="s">
        <v>13450</v>
      </c>
      <c r="B3183" t="s">
        <v>13450</v>
      </c>
      <c r="C3183" s="3">
        <v>0.309848</v>
      </c>
      <c r="D3183" s="3">
        <v>13</v>
      </c>
      <c r="E3183" s="3">
        <v>0</v>
      </c>
      <c r="F3183" s="3">
        <v>0</v>
      </c>
      <c r="G3183" s="3">
        <v>1.189533</v>
      </c>
      <c r="H3183" s="3">
        <v>51</v>
      </c>
      <c r="I3183" s="3">
        <v>8.721932</v>
      </c>
      <c r="J3183" s="3">
        <v>372</v>
      </c>
      <c r="K3183" s="3">
        <v>14.421008</v>
      </c>
      <c r="L3183" s="3">
        <v>656</v>
      </c>
      <c r="M3183" s="3">
        <v>2.956891</v>
      </c>
      <c r="N3183">
        <v>122</v>
      </c>
      <c r="O3183">
        <v>0.00391939813356575</v>
      </c>
      <c r="P3183">
        <v>3.13234808924838</v>
      </c>
      <c r="Q3183" t="s">
        <v>157</v>
      </c>
      <c r="R3183" t="s">
        <v>136</v>
      </c>
      <c r="S3183" t="s">
        <v>136</v>
      </c>
      <c r="T3183" t="s">
        <v>13451</v>
      </c>
      <c r="U3183" t="s">
        <v>13452</v>
      </c>
      <c r="V3183" t="s">
        <v>136</v>
      </c>
      <c r="W3183" t="s">
        <v>136</v>
      </c>
      <c r="X3183" t="s">
        <v>136</v>
      </c>
      <c r="Y3183" t="s">
        <v>13453</v>
      </c>
      <c r="Z3183" t="s">
        <v>136</v>
      </c>
      <c r="AA3183" t="s">
        <v>164</v>
      </c>
      <c r="AB3183" t="s">
        <v>165</v>
      </c>
      <c r="AC3183" t="s">
        <v>13454</v>
      </c>
      <c r="AD3183" t="s">
        <v>12909</v>
      </c>
    </row>
    <row r="3184" spans="1:30">
      <c r="A3184" t="s">
        <v>13455</v>
      </c>
      <c r="B3184" t="s">
        <v>13455</v>
      </c>
      <c r="C3184" s="3">
        <v>0.974752</v>
      </c>
      <c r="D3184" s="3">
        <v>41</v>
      </c>
      <c r="E3184" s="3">
        <v>1.613332</v>
      </c>
      <c r="F3184" s="3">
        <v>60</v>
      </c>
      <c r="G3184" s="3">
        <v>1.652466</v>
      </c>
      <c r="H3184" s="3">
        <v>75</v>
      </c>
      <c r="I3184" s="3">
        <v>13.757349</v>
      </c>
      <c r="J3184" s="3">
        <v>626</v>
      </c>
      <c r="K3184" s="3">
        <v>11.513614</v>
      </c>
      <c r="L3184" s="3">
        <v>560</v>
      </c>
      <c r="M3184" s="3">
        <v>10.398711</v>
      </c>
      <c r="N3184">
        <v>456</v>
      </c>
      <c r="O3184" s="16">
        <v>5.42379371719545e-5</v>
      </c>
      <c r="P3184">
        <v>2.22979019439094</v>
      </c>
      <c r="Q3184" t="s">
        <v>157</v>
      </c>
      <c r="R3184" t="s">
        <v>1427</v>
      </c>
      <c r="S3184" t="s">
        <v>538</v>
      </c>
      <c r="T3184" t="s">
        <v>13456</v>
      </c>
      <c r="U3184" t="s">
        <v>13457</v>
      </c>
      <c r="V3184" t="s">
        <v>1636</v>
      </c>
      <c r="W3184" t="s">
        <v>1427</v>
      </c>
      <c r="X3184" t="s">
        <v>538</v>
      </c>
      <c r="Y3184" t="s">
        <v>13067</v>
      </c>
      <c r="Z3184" t="s">
        <v>13458</v>
      </c>
      <c r="AA3184" t="s">
        <v>43</v>
      </c>
      <c r="AB3184" t="s">
        <v>538</v>
      </c>
      <c r="AC3184" t="s">
        <v>13459</v>
      </c>
      <c r="AD3184" t="s">
        <v>13460</v>
      </c>
    </row>
    <row r="3185" spans="1:30">
      <c r="A3185" t="s">
        <v>13461</v>
      </c>
      <c r="B3185" t="s">
        <v>13461</v>
      </c>
      <c r="C3185" s="3">
        <v>0.173301</v>
      </c>
      <c r="D3185" s="3">
        <v>9</v>
      </c>
      <c r="E3185" s="3">
        <v>0.043865</v>
      </c>
      <c r="F3185" s="3">
        <v>3</v>
      </c>
      <c r="G3185" s="3">
        <v>0.298863</v>
      </c>
      <c r="H3185" s="3">
        <v>17</v>
      </c>
      <c r="I3185" s="3">
        <v>2.627757</v>
      </c>
      <c r="J3185" s="3">
        <v>147</v>
      </c>
      <c r="K3185" s="3">
        <v>11.015107</v>
      </c>
      <c r="L3185" s="3">
        <v>657</v>
      </c>
      <c r="M3185" s="3">
        <v>0.668749</v>
      </c>
      <c r="N3185">
        <v>36</v>
      </c>
      <c r="O3185">
        <v>0.000244318316437782</v>
      </c>
      <c r="P3185">
        <v>3.67318074574322</v>
      </c>
      <c r="Q3185" t="s">
        <v>157</v>
      </c>
      <c r="R3185" t="s">
        <v>316</v>
      </c>
      <c r="S3185" t="s">
        <v>317</v>
      </c>
      <c r="T3185" t="s">
        <v>13462</v>
      </c>
      <c r="U3185" t="s">
        <v>13463</v>
      </c>
      <c r="V3185" t="s">
        <v>684</v>
      </c>
      <c r="W3185" t="s">
        <v>561</v>
      </c>
      <c r="X3185" t="s">
        <v>562</v>
      </c>
      <c r="Y3185" t="s">
        <v>13464</v>
      </c>
      <c r="Z3185" t="s">
        <v>13465</v>
      </c>
      <c r="AA3185" t="s">
        <v>164</v>
      </c>
      <c r="AB3185" t="s">
        <v>165</v>
      </c>
      <c r="AC3185" t="s">
        <v>13466</v>
      </c>
      <c r="AD3185" t="s">
        <v>3024</v>
      </c>
    </row>
    <row r="3186" spans="1:30">
      <c r="A3186" t="s">
        <v>13467</v>
      </c>
      <c r="B3186" t="s">
        <v>13467</v>
      </c>
      <c r="C3186" s="3">
        <v>0</v>
      </c>
      <c r="D3186" s="3">
        <v>0</v>
      </c>
      <c r="E3186" s="3">
        <v>0</v>
      </c>
      <c r="F3186" s="3">
        <v>0</v>
      </c>
      <c r="G3186" s="3">
        <v>0.034643</v>
      </c>
      <c r="H3186" s="3">
        <v>2</v>
      </c>
      <c r="I3186" s="3">
        <v>6.709722</v>
      </c>
      <c r="J3186" s="3">
        <v>385</v>
      </c>
      <c r="K3186" s="3">
        <v>2.097707</v>
      </c>
      <c r="L3186" s="3">
        <v>129</v>
      </c>
      <c r="M3186" s="3">
        <v>2.335296</v>
      </c>
      <c r="N3186">
        <v>129</v>
      </c>
      <c r="O3186" s="16">
        <v>1.5666698968399e-10</v>
      </c>
      <c r="P3186">
        <v>6.41409375887006</v>
      </c>
      <c r="Q3186" t="s">
        <v>157</v>
      </c>
      <c r="R3186" t="s">
        <v>412</v>
      </c>
      <c r="S3186" t="s">
        <v>413</v>
      </c>
      <c r="T3186" t="s">
        <v>7533</v>
      </c>
      <c r="U3186" t="s">
        <v>13468</v>
      </c>
      <c r="V3186" t="s">
        <v>2053</v>
      </c>
      <c r="W3186" t="s">
        <v>412</v>
      </c>
      <c r="X3186" t="s">
        <v>413</v>
      </c>
      <c r="Y3186" t="s">
        <v>7535</v>
      </c>
      <c r="Z3186" t="s">
        <v>13469</v>
      </c>
      <c r="AA3186" t="s">
        <v>419</v>
      </c>
      <c r="AB3186" t="s">
        <v>413</v>
      </c>
      <c r="AC3186" t="s">
        <v>13470</v>
      </c>
      <c r="AD3186" t="s">
        <v>7538</v>
      </c>
    </row>
    <row r="3187" spans="1:30">
      <c r="A3187" t="s">
        <v>13471</v>
      </c>
      <c r="B3187" t="s">
        <v>13471</v>
      </c>
      <c r="C3187" s="3">
        <v>1.708558</v>
      </c>
      <c r="D3187" s="3">
        <v>19</v>
      </c>
      <c r="E3187" s="3">
        <v>0.101481</v>
      </c>
      <c r="F3187" s="3">
        <v>1</v>
      </c>
      <c r="G3187" s="3">
        <v>1.779503</v>
      </c>
      <c r="H3187" s="3">
        <v>21</v>
      </c>
      <c r="I3187" s="3">
        <v>7.893036</v>
      </c>
      <c r="J3187" s="3">
        <v>91</v>
      </c>
      <c r="K3187" s="3">
        <v>11.842564</v>
      </c>
      <c r="L3187" s="3">
        <v>146</v>
      </c>
      <c r="M3187" s="3">
        <v>7.04383</v>
      </c>
      <c r="N3187">
        <v>78</v>
      </c>
      <c r="O3187">
        <v>0.00910396129235547</v>
      </c>
      <c r="P3187">
        <v>2.19258306704381</v>
      </c>
      <c r="Q3187" t="s">
        <v>157</v>
      </c>
      <c r="R3187" t="s">
        <v>136</v>
      </c>
      <c r="S3187" t="s">
        <v>136</v>
      </c>
      <c r="T3187" t="s">
        <v>136</v>
      </c>
      <c r="U3187" t="s">
        <v>136</v>
      </c>
      <c r="V3187" t="s">
        <v>136</v>
      </c>
      <c r="W3187" t="s">
        <v>136</v>
      </c>
      <c r="X3187" t="s">
        <v>136</v>
      </c>
      <c r="Y3187" t="s">
        <v>136</v>
      </c>
      <c r="Z3187" t="s">
        <v>136</v>
      </c>
      <c r="AA3187" t="s">
        <v>164</v>
      </c>
      <c r="AB3187" t="s">
        <v>165</v>
      </c>
      <c r="AC3187" t="s">
        <v>13472</v>
      </c>
      <c r="AD3187" t="s">
        <v>136</v>
      </c>
    </row>
    <row r="3188" spans="1:30">
      <c r="A3188" t="s">
        <v>13473</v>
      </c>
      <c r="B3188" t="s">
        <v>13473</v>
      </c>
      <c r="C3188" s="3">
        <v>5.005124</v>
      </c>
      <c r="D3188" s="3">
        <v>271</v>
      </c>
      <c r="E3188" s="3">
        <v>0.55145</v>
      </c>
      <c r="F3188" s="3">
        <v>27</v>
      </c>
      <c r="G3188" s="3">
        <v>2.952621</v>
      </c>
      <c r="H3188" s="3">
        <v>171</v>
      </c>
      <c r="I3188" s="3">
        <v>0.35919</v>
      </c>
      <c r="J3188" s="3">
        <v>22</v>
      </c>
      <c r="K3188" s="3">
        <v>0.546165</v>
      </c>
      <c r="L3188" s="3">
        <v>35</v>
      </c>
      <c r="M3188" s="3">
        <v>0.151041</v>
      </c>
      <c r="N3188">
        <v>9</v>
      </c>
      <c r="O3188" s="16">
        <v>6.25670539311368e-5</v>
      </c>
      <c r="P3188">
        <v>-3.1748838820025</v>
      </c>
      <c r="Q3188" t="s">
        <v>131</v>
      </c>
      <c r="R3188" t="s">
        <v>136</v>
      </c>
      <c r="S3188" t="s">
        <v>136</v>
      </c>
      <c r="T3188" t="s">
        <v>1138</v>
      </c>
      <c r="U3188" t="s">
        <v>13474</v>
      </c>
      <c r="V3188" t="s">
        <v>264</v>
      </c>
      <c r="W3188" t="s">
        <v>918</v>
      </c>
      <c r="X3188" t="s">
        <v>919</v>
      </c>
      <c r="Y3188" t="s">
        <v>920</v>
      </c>
      <c r="Z3188" t="s">
        <v>13475</v>
      </c>
      <c r="AA3188" t="s">
        <v>85</v>
      </c>
      <c r="AB3188" t="s">
        <v>342</v>
      </c>
      <c r="AC3188" t="s">
        <v>13476</v>
      </c>
      <c r="AD3188" t="s">
        <v>1142</v>
      </c>
    </row>
    <row r="3189" spans="1:30">
      <c r="A3189" t="s">
        <v>13477</v>
      </c>
      <c r="B3189" t="s">
        <v>13477</v>
      </c>
      <c r="C3189" s="3">
        <v>0</v>
      </c>
      <c r="D3189" s="3">
        <v>0</v>
      </c>
      <c r="E3189" s="3">
        <v>0</v>
      </c>
      <c r="F3189" s="3">
        <v>0</v>
      </c>
      <c r="G3189" s="3">
        <v>0.014658</v>
      </c>
      <c r="H3189" s="3">
        <v>1</v>
      </c>
      <c r="I3189" s="3">
        <v>1.393669</v>
      </c>
      <c r="J3189" s="3">
        <v>87</v>
      </c>
      <c r="K3189" s="3">
        <v>0.767942</v>
      </c>
      <c r="L3189" s="3">
        <v>51</v>
      </c>
      <c r="M3189" s="3">
        <v>0.891623</v>
      </c>
      <c r="N3189">
        <v>54</v>
      </c>
      <c r="O3189" s="16">
        <v>2.08114144575396e-6</v>
      </c>
      <c r="P3189">
        <v>5.38904457130318</v>
      </c>
      <c r="Q3189" t="s">
        <v>157</v>
      </c>
      <c r="R3189" t="s">
        <v>136</v>
      </c>
      <c r="S3189" t="s">
        <v>136</v>
      </c>
      <c r="T3189" t="s">
        <v>136</v>
      </c>
      <c r="U3189" t="s">
        <v>13478</v>
      </c>
      <c r="V3189" t="s">
        <v>136</v>
      </c>
      <c r="W3189" t="s">
        <v>136</v>
      </c>
      <c r="X3189" t="s">
        <v>136</v>
      </c>
      <c r="Y3189" t="s">
        <v>9535</v>
      </c>
      <c r="Z3189" t="s">
        <v>136</v>
      </c>
      <c r="AA3189" t="s">
        <v>164</v>
      </c>
      <c r="AB3189" t="s">
        <v>165</v>
      </c>
      <c r="AC3189" t="s">
        <v>13479</v>
      </c>
      <c r="AD3189" t="s">
        <v>136</v>
      </c>
    </row>
    <row r="3190" spans="1:30">
      <c r="A3190" t="s">
        <v>13480</v>
      </c>
      <c r="B3190" t="s">
        <v>13480</v>
      </c>
      <c r="C3190" s="3">
        <v>0.156991</v>
      </c>
      <c r="D3190" s="3">
        <v>10</v>
      </c>
      <c r="E3190" s="3">
        <v>0</v>
      </c>
      <c r="F3190" s="3">
        <v>0</v>
      </c>
      <c r="G3190" s="3">
        <v>0.133344</v>
      </c>
      <c r="H3190" s="3">
        <v>9</v>
      </c>
      <c r="I3190" s="3">
        <v>3.235215</v>
      </c>
      <c r="J3190" s="3">
        <v>212</v>
      </c>
      <c r="K3190" s="3">
        <v>6.786509</v>
      </c>
      <c r="L3190" s="3">
        <v>475</v>
      </c>
      <c r="M3190" s="3">
        <v>0.972247</v>
      </c>
      <c r="N3190">
        <v>62</v>
      </c>
      <c r="O3190" s="16">
        <v>1.29155902308893e-5</v>
      </c>
      <c r="P3190">
        <v>4.18763809561124</v>
      </c>
      <c r="Q3190" t="s">
        <v>157</v>
      </c>
      <c r="R3190" t="s">
        <v>190</v>
      </c>
      <c r="S3190" t="s">
        <v>191</v>
      </c>
      <c r="T3190" t="s">
        <v>13481</v>
      </c>
      <c r="U3190" t="s">
        <v>13482</v>
      </c>
      <c r="V3190" t="s">
        <v>763</v>
      </c>
      <c r="W3190" t="s">
        <v>241</v>
      </c>
      <c r="X3190" t="s">
        <v>242</v>
      </c>
      <c r="Y3190" t="s">
        <v>181</v>
      </c>
      <c r="Z3190" t="s">
        <v>13483</v>
      </c>
      <c r="AA3190" t="s">
        <v>83</v>
      </c>
      <c r="AB3190" t="s">
        <v>191</v>
      </c>
      <c r="AC3190" t="s">
        <v>13484</v>
      </c>
      <c r="AD3190" t="s">
        <v>13485</v>
      </c>
    </row>
    <row r="3191" spans="1:30">
      <c r="A3191" t="s">
        <v>13486</v>
      </c>
      <c r="B3191" t="s">
        <v>13486</v>
      </c>
      <c r="C3191" s="3">
        <v>0.456004</v>
      </c>
      <c r="D3191" s="3">
        <v>37</v>
      </c>
      <c r="E3191" s="3">
        <v>0.139556</v>
      </c>
      <c r="F3191" s="3">
        <v>11</v>
      </c>
      <c r="G3191" s="3">
        <v>0.305543</v>
      </c>
      <c r="H3191" s="3">
        <v>27</v>
      </c>
      <c r="I3191" s="3">
        <v>4.623012</v>
      </c>
      <c r="J3191" s="3">
        <v>406</v>
      </c>
      <c r="K3191" s="3">
        <v>2.920559</v>
      </c>
      <c r="L3191" s="3">
        <v>274</v>
      </c>
      <c r="M3191" s="3">
        <v>1.116186</v>
      </c>
      <c r="N3191">
        <v>95</v>
      </c>
      <c r="O3191">
        <v>0.000235513339124145</v>
      </c>
      <c r="P3191">
        <v>2.50051428671301</v>
      </c>
      <c r="Q3191" t="s">
        <v>157</v>
      </c>
      <c r="R3191" t="s">
        <v>241</v>
      </c>
      <c r="S3191" t="s">
        <v>242</v>
      </c>
      <c r="T3191" t="s">
        <v>13487</v>
      </c>
      <c r="U3191" t="s">
        <v>13488</v>
      </c>
      <c r="V3191" t="s">
        <v>329</v>
      </c>
      <c r="W3191" t="s">
        <v>136</v>
      </c>
      <c r="X3191" t="s">
        <v>136</v>
      </c>
      <c r="Y3191" t="s">
        <v>2808</v>
      </c>
      <c r="Z3191" t="s">
        <v>13489</v>
      </c>
      <c r="AA3191" t="s">
        <v>248</v>
      </c>
      <c r="AB3191" t="s">
        <v>242</v>
      </c>
      <c r="AC3191" t="s">
        <v>13490</v>
      </c>
      <c r="AD3191" t="s">
        <v>6062</v>
      </c>
    </row>
    <row r="3192" spans="1:30">
      <c r="A3192" t="s">
        <v>13491</v>
      </c>
      <c r="B3192" t="s">
        <v>13491</v>
      </c>
      <c r="C3192" s="3">
        <v>0.088377</v>
      </c>
      <c r="D3192" s="3">
        <v>8</v>
      </c>
      <c r="E3192" s="3">
        <v>0</v>
      </c>
      <c r="F3192" s="3">
        <v>0</v>
      </c>
      <c r="G3192" s="3">
        <v>0.195746</v>
      </c>
      <c r="H3192" s="3">
        <v>19</v>
      </c>
      <c r="I3192" s="3">
        <v>1.540043</v>
      </c>
      <c r="J3192" s="3">
        <v>147</v>
      </c>
      <c r="K3192" s="3">
        <v>1.211307</v>
      </c>
      <c r="L3192" s="3">
        <v>124</v>
      </c>
      <c r="M3192" s="3">
        <v>1.165614</v>
      </c>
      <c r="N3192">
        <v>108</v>
      </c>
      <c r="O3192">
        <v>0.000908482490076206</v>
      </c>
      <c r="P3192">
        <v>2.9619091758676</v>
      </c>
      <c r="Q3192" t="s">
        <v>157</v>
      </c>
      <c r="R3192" t="s">
        <v>136</v>
      </c>
      <c r="S3192" t="s">
        <v>136</v>
      </c>
      <c r="T3192" t="s">
        <v>13492</v>
      </c>
      <c r="U3192" t="s">
        <v>136</v>
      </c>
      <c r="V3192" t="s">
        <v>136</v>
      </c>
      <c r="W3192" t="s">
        <v>594</v>
      </c>
      <c r="X3192" t="s">
        <v>165</v>
      </c>
      <c r="Y3192" t="s">
        <v>13493</v>
      </c>
      <c r="Z3192" t="s">
        <v>13494</v>
      </c>
      <c r="AA3192" t="s">
        <v>164</v>
      </c>
      <c r="AB3192" t="s">
        <v>165</v>
      </c>
      <c r="AC3192" t="s">
        <v>13495</v>
      </c>
      <c r="AD3192" t="s">
        <v>13496</v>
      </c>
    </row>
    <row r="3193" spans="1:30">
      <c r="A3193" t="s">
        <v>13497</v>
      </c>
      <c r="B3193" t="s">
        <v>136</v>
      </c>
      <c r="C3193" s="3">
        <v>0</v>
      </c>
      <c r="D3193" s="3">
        <v>0</v>
      </c>
      <c r="E3193" s="3">
        <v>0</v>
      </c>
      <c r="F3193" s="3">
        <v>0</v>
      </c>
      <c r="G3193" s="3">
        <v>0</v>
      </c>
      <c r="H3193" s="3">
        <v>0</v>
      </c>
      <c r="I3193" s="3">
        <v>3.344405</v>
      </c>
      <c r="J3193" s="3">
        <v>111</v>
      </c>
      <c r="K3193" s="3">
        <v>1.272274</v>
      </c>
      <c r="L3193" s="3">
        <v>47</v>
      </c>
      <c r="M3193" s="3">
        <v>1.127522</v>
      </c>
      <c r="N3193">
        <v>38</v>
      </c>
      <c r="O3193" s="16">
        <v>3.03463469201792e-6</v>
      </c>
      <c r="P3193">
        <v>5.98814161249096</v>
      </c>
      <c r="Q3193" t="s">
        <v>157</v>
      </c>
      <c r="R3193" t="s">
        <v>136</v>
      </c>
      <c r="S3193" t="s">
        <v>136</v>
      </c>
      <c r="T3193" t="s">
        <v>136</v>
      </c>
      <c r="U3193" t="s">
        <v>136</v>
      </c>
      <c r="V3193" t="s">
        <v>136</v>
      </c>
      <c r="W3193" t="s">
        <v>136</v>
      </c>
      <c r="X3193" t="s">
        <v>136</v>
      </c>
      <c r="Y3193" t="s">
        <v>13498</v>
      </c>
      <c r="Z3193" t="s">
        <v>136</v>
      </c>
      <c r="AA3193" t="s">
        <v>164</v>
      </c>
      <c r="AB3193" t="s">
        <v>165</v>
      </c>
      <c r="AC3193" t="s">
        <v>13499</v>
      </c>
      <c r="AD3193" t="s">
        <v>136</v>
      </c>
    </row>
    <row r="3194" spans="1:30">
      <c r="A3194" t="s">
        <v>13500</v>
      </c>
      <c r="B3194" t="s">
        <v>13500</v>
      </c>
      <c r="C3194" s="3">
        <v>0.190014</v>
      </c>
      <c r="D3194" s="3">
        <v>18</v>
      </c>
      <c r="E3194" s="3">
        <v>0</v>
      </c>
      <c r="F3194" s="3">
        <v>0</v>
      </c>
      <c r="G3194" s="3">
        <v>0.134217</v>
      </c>
      <c r="H3194" s="3">
        <v>14</v>
      </c>
      <c r="I3194" s="3">
        <v>0.557071</v>
      </c>
      <c r="J3194" s="3">
        <v>56</v>
      </c>
      <c r="K3194" s="3">
        <v>3.182143</v>
      </c>
      <c r="L3194" s="3">
        <v>339</v>
      </c>
      <c r="M3194" s="3">
        <v>0.711274</v>
      </c>
      <c r="N3194">
        <v>69</v>
      </c>
      <c r="O3194">
        <v>0.00855090467458395</v>
      </c>
      <c r="P3194">
        <v>2.87439648297394</v>
      </c>
      <c r="Q3194" t="s">
        <v>157</v>
      </c>
      <c r="R3194" t="s">
        <v>136</v>
      </c>
      <c r="S3194" t="s">
        <v>136</v>
      </c>
      <c r="T3194" t="s">
        <v>9180</v>
      </c>
      <c r="U3194" t="s">
        <v>9181</v>
      </c>
      <c r="V3194" t="s">
        <v>136</v>
      </c>
      <c r="W3194" t="s">
        <v>136</v>
      </c>
      <c r="X3194" t="s">
        <v>136</v>
      </c>
      <c r="Y3194" t="s">
        <v>320</v>
      </c>
      <c r="Z3194" t="s">
        <v>9182</v>
      </c>
      <c r="AA3194" t="s">
        <v>164</v>
      </c>
      <c r="AB3194" t="s">
        <v>165</v>
      </c>
      <c r="AC3194" t="s">
        <v>9183</v>
      </c>
      <c r="AD3194" t="s">
        <v>9184</v>
      </c>
    </row>
    <row r="3195" spans="1:30">
      <c r="A3195" t="s">
        <v>13501</v>
      </c>
      <c r="B3195" t="s">
        <v>13501</v>
      </c>
      <c r="C3195" s="3">
        <v>25.271967</v>
      </c>
      <c r="D3195" s="3">
        <v>1282</v>
      </c>
      <c r="E3195" s="3">
        <v>92.902229</v>
      </c>
      <c r="F3195" s="3">
        <v>4175</v>
      </c>
      <c r="G3195" s="3">
        <v>25.492174</v>
      </c>
      <c r="H3195" s="3">
        <v>1387</v>
      </c>
      <c r="I3195" s="3">
        <v>9.62126</v>
      </c>
      <c r="J3195" s="3">
        <v>530</v>
      </c>
      <c r="K3195" s="3">
        <v>4.412894</v>
      </c>
      <c r="L3195" s="3">
        <v>260</v>
      </c>
      <c r="M3195" s="3">
        <v>13.867123</v>
      </c>
      <c r="N3195">
        <v>735</v>
      </c>
      <c r="O3195">
        <v>0.000360611098170458</v>
      </c>
      <c r="P3195">
        <v>-3.06331141976612</v>
      </c>
      <c r="Q3195" t="s">
        <v>131</v>
      </c>
      <c r="R3195" t="s">
        <v>136</v>
      </c>
      <c r="S3195" t="s">
        <v>136</v>
      </c>
      <c r="T3195" t="s">
        <v>136</v>
      </c>
      <c r="U3195" t="s">
        <v>136</v>
      </c>
      <c r="V3195" t="s">
        <v>136</v>
      </c>
      <c r="W3195" t="s">
        <v>136</v>
      </c>
      <c r="X3195" t="s">
        <v>136</v>
      </c>
      <c r="Y3195" t="s">
        <v>136</v>
      </c>
      <c r="Z3195" t="s">
        <v>136</v>
      </c>
      <c r="AA3195" t="s">
        <v>164</v>
      </c>
      <c r="AB3195" t="s">
        <v>165</v>
      </c>
      <c r="AC3195" t="s">
        <v>13502</v>
      </c>
      <c r="AD3195" t="s">
        <v>136</v>
      </c>
    </row>
    <row r="3196" spans="1:30">
      <c r="A3196" t="s">
        <v>13503</v>
      </c>
      <c r="B3196" t="s">
        <v>13503</v>
      </c>
      <c r="C3196" s="3">
        <v>0.491133</v>
      </c>
      <c r="D3196" s="3">
        <v>36</v>
      </c>
      <c r="E3196" s="3">
        <v>0.217986</v>
      </c>
      <c r="F3196" s="3">
        <v>14</v>
      </c>
      <c r="G3196" s="3">
        <v>0.197394</v>
      </c>
      <c r="H3196" s="3">
        <v>16</v>
      </c>
      <c r="I3196" s="3">
        <v>4.267199</v>
      </c>
      <c r="J3196" s="3">
        <v>332</v>
      </c>
      <c r="K3196" s="3">
        <v>7.935907</v>
      </c>
      <c r="L3196" s="3">
        <v>658</v>
      </c>
      <c r="M3196" s="3">
        <v>2.868242</v>
      </c>
      <c r="N3196">
        <v>215</v>
      </c>
      <c r="O3196" s="16">
        <v>3.22354559717501e-7</v>
      </c>
      <c r="P3196">
        <v>3.25278373352608</v>
      </c>
      <c r="Q3196" t="s">
        <v>157</v>
      </c>
      <c r="R3196" t="s">
        <v>136</v>
      </c>
      <c r="S3196" t="s">
        <v>136</v>
      </c>
      <c r="T3196" t="s">
        <v>13504</v>
      </c>
      <c r="U3196" t="s">
        <v>13505</v>
      </c>
      <c r="V3196" t="s">
        <v>1042</v>
      </c>
      <c r="W3196" t="s">
        <v>534</v>
      </c>
      <c r="X3196" t="s">
        <v>535</v>
      </c>
      <c r="Y3196" t="s">
        <v>1043</v>
      </c>
      <c r="Z3196" t="s">
        <v>1987</v>
      </c>
      <c r="AA3196" t="s">
        <v>1045</v>
      </c>
      <c r="AB3196" t="s">
        <v>535</v>
      </c>
      <c r="AC3196" t="s">
        <v>13506</v>
      </c>
      <c r="AD3196" t="s">
        <v>13507</v>
      </c>
    </row>
    <row r="3197" spans="1:30">
      <c r="A3197" t="s">
        <v>13508</v>
      </c>
      <c r="B3197" t="s">
        <v>13508</v>
      </c>
      <c r="C3197" s="3">
        <v>0.949862</v>
      </c>
      <c r="D3197" s="3">
        <v>49</v>
      </c>
      <c r="E3197" s="3">
        <v>0.110911</v>
      </c>
      <c r="F3197" s="3">
        <v>6</v>
      </c>
      <c r="G3197" s="3">
        <v>1.123788</v>
      </c>
      <c r="H3197" s="3">
        <v>62</v>
      </c>
      <c r="I3197" s="3">
        <v>12.503572</v>
      </c>
      <c r="J3197" s="3">
        <v>691</v>
      </c>
      <c r="K3197" s="3">
        <v>9.700349</v>
      </c>
      <c r="L3197" s="3">
        <v>572</v>
      </c>
      <c r="M3197" s="3">
        <v>6.385504</v>
      </c>
      <c r="N3197">
        <v>340</v>
      </c>
      <c r="O3197" s="16">
        <v>3.45805683603561e-6</v>
      </c>
      <c r="P3197">
        <v>3.02608639206803</v>
      </c>
      <c r="Q3197" t="s">
        <v>157</v>
      </c>
      <c r="R3197" t="s">
        <v>136</v>
      </c>
      <c r="S3197" t="s">
        <v>136</v>
      </c>
      <c r="T3197" t="s">
        <v>8183</v>
      </c>
      <c r="U3197" t="s">
        <v>136</v>
      </c>
      <c r="V3197" t="s">
        <v>136</v>
      </c>
      <c r="W3197" t="s">
        <v>594</v>
      </c>
      <c r="X3197" t="s">
        <v>165</v>
      </c>
      <c r="Y3197" t="s">
        <v>8184</v>
      </c>
      <c r="Z3197" t="s">
        <v>136</v>
      </c>
      <c r="AA3197" t="s">
        <v>164</v>
      </c>
      <c r="AB3197" t="s">
        <v>165</v>
      </c>
      <c r="AC3197" t="s">
        <v>13509</v>
      </c>
      <c r="AD3197" t="s">
        <v>8186</v>
      </c>
    </row>
    <row r="3198" spans="1:30">
      <c r="A3198" t="s">
        <v>13510</v>
      </c>
      <c r="B3198" t="s">
        <v>13510</v>
      </c>
      <c r="C3198" s="3">
        <v>1.22105</v>
      </c>
      <c r="D3198" s="3">
        <v>42</v>
      </c>
      <c r="E3198" s="3">
        <v>0.329643</v>
      </c>
      <c r="F3198" s="3">
        <v>10</v>
      </c>
      <c r="G3198" s="3">
        <v>1.151939</v>
      </c>
      <c r="H3198" s="3">
        <v>42</v>
      </c>
      <c r="I3198" s="3">
        <v>12.805947</v>
      </c>
      <c r="J3198" s="3">
        <v>469</v>
      </c>
      <c r="K3198" s="3">
        <v>8.229234</v>
      </c>
      <c r="L3198" s="3">
        <v>322</v>
      </c>
      <c r="M3198" s="3">
        <v>3.786897</v>
      </c>
      <c r="N3198">
        <v>134</v>
      </c>
      <c r="O3198">
        <v>0.000117199644399581</v>
      </c>
      <c r="P3198">
        <v>2.49361420437313</v>
      </c>
      <c r="Q3198" t="s">
        <v>157</v>
      </c>
      <c r="R3198" t="s">
        <v>136</v>
      </c>
      <c r="S3198" t="s">
        <v>136</v>
      </c>
      <c r="T3198" t="s">
        <v>2191</v>
      </c>
      <c r="U3198" t="s">
        <v>13511</v>
      </c>
      <c r="V3198" t="s">
        <v>136</v>
      </c>
      <c r="W3198" t="s">
        <v>399</v>
      </c>
      <c r="X3198" t="s">
        <v>342</v>
      </c>
      <c r="Y3198" t="s">
        <v>11124</v>
      </c>
      <c r="Z3198" t="s">
        <v>11125</v>
      </c>
      <c r="AA3198" t="s">
        <v>85</v>
      </c>
      <c r="AB3198" t="s">
        <v>342</v>
      </c>
      <c r="AC3198" t="s">
        <v>13512</v>
      </c>
      <c r="AD3198" t="s">
        <v>2196</v>
      </c>
    </row>
    <row r="3199" spans="1:30">
      <c r="A3199" t="s">
        <v>13513</v>
      </c>
      <c r="B3199" t="s">
        <v>13513</v>
      </c>
      <c r="C3199" s="3">
        <v>81.448967</v>
      </c>
      <c r="D3199" s="3">
        <v>1727</v>
      </c>
      <c r="E3199" s="3">
        <v>61.169846</v>
      </c>
      <c r="F3199" s="3">
        <v>1149</v>
      </c>
      <c r="G3199" s="3">
        <v>79.707809</v>
      </c>
      <c r="H3199" s="3">
        <v>1812</v>
      </c>
      <c r="I3199" s="3">
        <v>14.302034</v>
      </c>
      <c r="J3199" s="3">
        <v>329</v>
      </c>
      <c r="K3199" s="3">
        <v>14.62575</v>
      </c>
      <c r="L3199" s="3">
        <v>360</v>
      </c>
      <c r="M3199" s="3">
        <v>46.313992</v>
      </c>
      <c r="N3199">
        <v>1025</v>
      </c>
      <c r="O3199">
        <v>0.00119471162755319</v>
      </c>
      <c r="P3199">
        <v>-2.1023793088781</v>
      </c>
      <c r="Q3199" t="s">
        <v>131</v>
      </c>
      <c r="R3199" t="s">
        <v>136</v>
      </c>
      <c r="S3199" t="s">
        <v>136</v>
      </c>
      <c r="T3199" t="s">
        <v>1608</v>
      </c>
      <c r="U3199" t="s">
        <v>13514</v>
      </c>
      <c r="V3199" t="s">
        <v>763</v>
      </c>
      <c r="W3199" t="s">
        <v>136</v>
      </c>
      <c r="X3199" t="s">
        <v>136</v>
      </c>
      <c r="Y3199" t="s">
        <v>1377</v>
      </c>
      <c r="Z3199" t="s">
        <v>1610</v>
      </c>
      <c r="AA3199" t="s">
        <v>141</v>
      </c>
      <c r="AB3199" t="s">
        <v>142</v>
      </c>
      <c r="AC3199" t="s">
        <v>13515</v>
      </c>
      <c r="AD3199" t="s">
        <v>1612</v>
      </c>
    </row>
    <row r="3200" spans="1:30">
      <c r="A3200" t="s">
        <v>13516</v>
      </c>
      <c r="B3200" t="s">
        <v>13516</v>
      </c>
      <c r="C3200" s="3">
        <v>52.529812</v>
      </c>
      <c r="D3200" s="3">
        <v>2622</v>
      </c>
      <c r="E3200" s="3">
        <v>101.659698</v>
      </c>
      <c r="F3200" s="3">
        <v>4494</v>
      </c>
      <c r="G3200" s="3">
        <v>63.566479</v>
      </c>
      <c r="H3200" s="3">
        <v>3401</v>
      </c>
      <c r="I3200" s="3">
        <v>7.050839</v>
      </c>
      <c r="J3200" s="3">
        <v>382</v>
      </c>
      <c r="K3200" s="3">
        <v>9.562242</v>
      </c>
      <c r="L3200" s="3">
        <v>553</v>
      </c>
      <c r="M3200" s="3">
        <v>15.168435</v>
      </c>
      <c r="N3200">
        <v>791</v>
      </c>
      <c r="O3200" s="16">
        <v>1.55279474008601e-7</v>
      </c>
      <c r="P3200">
        <v>-3.42002625381703</v>
      </c>
      <c r="Q3200" t="s">
        <v>131</v>
      </c>
      <c r="R3200" t="s">
        <v>136</v>
      </c>
      <c r="S3200" t="s">
        <v>136</v>
      </c>
      <c r="T3200" t="s">
        <v>136</v>
      </c>
      <c r="U3200" t="s">
        <v>13517</v>
      </c>
      <c r="V3200" t="s">
        <v>136</v>
      </c>
      <c r="W3200" t="s">
        <v>136</v>
      </c>
      <c r="X3200" t="s">
        <v>136</v>
      </c>
      <c r="Y3200" t="s">
        <v>702</v>
      </c>
      <c r="Z3200" t="s">
        <v>136</v>
      </c>
      <c r="AA3200" t="s">
        <v>164</v>
      </c>
      <c r="AB3200" t="s">
        <v>165</v>
      </c>
      <c r="AC3200" t="s">
        <v>13518</v>
      </c>
      <c r="AD3200" t="s">
        <v>136</v>
      </c>
    </row>
    <row r="3201" spans="1:30">
      <c r="A3201" t="s">
        <v>13519</v>
      </c>
      <c r="B3201" t="s">
        <v>136</v>
      </c>
      <c r="C3201" s="3">
        <v>3.715131</v>
      </c>
      <c r="D3201" s="3">
        <v>143</v>
      </c>
      <c r="E3201" s="3">
        <v>1.776519</v>
      </c>
      <c r="F3201" s="3">
        <v>62</v>
      </c>
      <c r="G3201" s="3">
        <v>4.47633899999999</v>
      </c>
      <c r="H3201" s="3">
        <v>179</v>
      </c>
      <c r="I3201" s="3">
        <v>0.232824</v>
      </c>
      <c r="J3201" s="3">
        <v>10</v>
      </c>
      <c r="K3201" s="3">
        <v>0.026635</v>
      </c>
      <c r="L3201" s="3">
        <v>2</v>
      </c>
      <c r="M3201" s="3">
        <v>0.170325</v>
      </c>
      <c r="N3201">
        <v>8</v>
      </c>
      <c r="O3201" s="16">
        <v>1.39130349281967e-12</v>
      </c>
      <c r="P3201">
        <v>-4.69908568158215</v>
      </c>
      <c r="Q3201" t="s">
        <v>131</v>
      </c>
      <c r="R3201" t="s">
        <v>136</v>
      </c>
      <c r="S3201" t="s">
        <v>136</v>
      </c>
      <c r="T3201" t="s">
        <v>168</v>
      </c>
      <c r="U3201" t="s">
        <v>136</v>
      </c>
      <c r="V3201" t="s">
        <v>136</v>
      </c>
      <c r="W3201" t="s">
        <v>136</v>
      </c>
      <c r="X3201" t="s">
        <v>136</v>
      </c>
      <c r="Y3201" t="s">
        <v>8953</v>
      </c>
      <c r="Z3201" t="s">
        <v>136</v>
      </c>
      <c r="AA3201" t="s">
        <v>164</v>
      </c>
      <c r="AB3201" t="s">
        <v>165</v>
      </c>
      <c r="AC3201" t="s">
        <v>13520</v>
      </c>
      <c r="AD3201" t="s">
        <v>176</v>
      </c>
    </row>
    <row r="3202" spans="1:30">
      <c r="A3202" t="s">
        <v>13521</v>
      </c>
      <c r="B3202" t="s">
        <v>136</v>
      </c>
      <c r="C3202" s="3">
        <v>30.868427</v>
      </c>
      <c r="D3202" s="3">
        <v>584</v>
      </c>
      <c r="E3202" s="3">
        <v>8.471394</v>
      </c>
      <c r="F3202" s="3">
        <v>142</v>
      </c>
      <c r="G3202" s="3">
        <v>27.508692</v>
      </c>
      <c r="H3202" s="3">
        <v>558</v>
      </c>
      <c r="I3202" s="3">
        <v>7.701622</v>
      </c>
      <c r="J3202" s="3">
        <v>158</v>
      </c>
      <c r="K3202" s="3">
        <v>1.876528</v>
      </c>
      <c r="L3202" s="3">
        <v>42</v>
      </c>
      <c r="M3202" s="3">
        <v>4.204519</v>
      </c>
      <c r="N3202">
        <v>83</v>
      </c>
      <c r="O3202" s="16">
        <v>1.85285082679936e-5</v>
      </c>
      <c r="P3202">
        <v>-2.70544844857628</v>
      </c>
      <c r="Q3202" t="s">
        <v>131</v>
      </c>
      <c r="R3202" t="s">
        <v>136</v>
      </c>
      <c r="S3202" t="s">
        <v>136</v>
      </c>
      <c r="T3202" t="s">
        <v>974</v>
      </c>
      <c r="U3202" t="s">
        <v>13522</v>
      </c>
      <c r="V3202" t="s">
        <v>976</v>
      </c>
      <c r="W3202" t="s">
        <v>136</v>
      </c>
      <c r="X3202" t="s">
        <v>136</v>
      </c>
      <c r="Y3202" t="s">
        <v>136</v>
      </c>
      <c r="Z3202" t="s">
        <v>978</v>
      </c>
      <c r="AA3202" t="s">
        <v>174</v>
      </c>
      <c r="AB3202" t="s">
        <v>171</v>
      </c>
      <c r="AC3202" t="s">
        <v>13523</v>
      </c>
      <c r="AD3202" t="s">
        <v>980</v>
      </c>
    </row>
    <row r="3203" spans="1:30">
      <c r="A3203" t="s">
        <v>13524</v>
      </c>
      <c r="B3203" t="s">
        <v>13524</v>
      </c>
      <c r="C3203" s="3">
        <v>0.096173</v>
      </c>
      <c r="D3203" s="3">
        <v>4</v>
      </c>
      <c r="E3203" s="3">
        <v>0.163035</v>
      </c>
      <c r="F3203" s="3">
        <v>6</v>
      </c>
      <c r="G3203" s="3">
        <v>0.230095</v>
      </c>
      <c r="H3203" s="3">
        <v>11</v>
      </c>
      <c r="I3203" s="3">
        <v>2.002499</v>
      </c>
      <c r="J3203" s="3">
        <v>91</v>
      </c>
      <c r="K3203" s="3">
        <v>23.354301</v>
      </c>
      <c r="L3203" s="3">
        <v>1122</v>
      </c>
      <c r="M3203" s="3">
        <v>1.136888</v>
      </c>
      <c r="N3203">
        <v>50</v>
      </c>
      <c r="O3203" s="16">
        <v>6.37378320641439e-5</v>
      </c>
      <c r="P3203">
        <v>4.30176331348988</v>
      </c>
      <c r="Q3203" t="s">
        <v>157</v>
      </c>
      <c r="R3203" t="s">
        <v>136</v>
      </c>
      <c r="S3203" t="s">
        <v>136</v>
      </c>
      <c r="T3203" t="s">
        <v>865</v>
      </c>
      <c r="U3203" t="s">
        <v>13525</v>
      </c>
      <c r="V3203" t="s">
        <v>136</v>
      </c>
      <c r="W3203" t="s">
        <v>305</v>
      </c>
      <c r="X3203" t="s">
        <v>142</v>
      </c>
      <c r="Y3203" t="s">
        <v>1377</v>
      </c>
      <c r="Z3203" t="s">
        <v>6952</v>
      </c>
      <c r="AA3203" t="s">
        <v>141</v>
      </c>
      <c r="AB3203" t="s">
        <v>142</v>
      </c>
      <c r="AC3203" t="s">
        <v>13526</v>
      </c>
      <c r="AD3203" t="s">
        <v>281</v>
      </c>
    </row>
    <row r="3204" spans="1:30">
      <c r="A3204" t="s">
        <v>13527</v>
      </c>
      <c r="B3204" t="s">
        <v>13527</v>
      </c>
      <c r="C3204" s="3">
        <v>1.431382</v>
      </c>
      <c r="D3204" s="3">
        <v>97</v>
      </c>
      <c r="E3204" s="3">
        <v>2.707352</v>
      </c>
      <c r="F3204" s="3">
        <v>162</v>
      </c>
      <c r="G3204" s="3">
        <v>1.560458</v>
      </c>
      <c r="H3204" s="3">
        <v>113</v>
      </c>
      <c r="I3204" s="3">
        <v>0.799612</v>
      </c>
      <c r="J3204" s="3">
        <v>59</v>
      </c>
      <c r="K3204" s="3">
        <v>0.359355</v>
      </c>
      <c r="L3204" s="3">
        <v>29</v>
      </c>
      <c r="M3204" s="3">
        <v>1.034742</v>
      </c>
      <c r="N3204">
        <v>73</v>
      </c>
      <c r="O3204">
        <v>0.00687625596829773</v>
      </c>
      <c r="P3204">
        <v>-2.07059703544389</v>
      </c>
      <c r="Q3204" t="s">
        <v>131</v>
      </c>
      <c r="R3204" t="s">
        <v>254</v>
      </c>
      <c r="S3204" t="s">
        <v>255</v>
      </c>
      <c r="T3204" t="s">
        <v>2185</v>
      </c>
      <c r="U3204" t="s">
        <v>13528</v>
      </c>
      <c r="V3204" t="s">
        <v>264</v>
      </c>
      <c r="W3204" t="s">
        <v>190</v>
      </c>
      <c r="X3204" t="s">
        <v>191</v>
      </c>
      <c r="Y3204" t="s">
        <v>1318</v>
      </c>
      <c r="Z3204" t="s">
        <v>13529</v>
      </c>
      <c r="AA3204" t="s">
        <v>164</v>
      </c>
      <c r="AB3204" t="s">
        <v>165</v>
      </c>
      <c r="AC3204" t="s">
        <v>313</v>
      </c>
      <c r="AD3204" t="s">
        <v>2189</v>
      </c>
    </row>
    <row r="3205" spans="1:30">
      <c r="A3205" t="s">
        <v>13530</v>
      </c>
      <c r="B3205" t="s">
        <v>13530</v>
      </c>
      <c r="C3205" s="3">
        <v>37.277622</v>
      </c>
      <c r="D3205" s="3">
        <v>2669</v>
      </c>
      <c r="E3205" s="3">
        <v>42.27597</v>
      </c>
      <c r="F3205" s="3">
        <v>2682</v>
      </c>
      <c r="G3205" s="3">
        <v>36.079063</v>
      </c>
      <c r="H3205" s="3">
        <v>2770</v>
      </c>
      <c r="I3205" s="3">
        <v>13.961614</v>
      </c>
      <c r="J3205" s="3">
        <v>1085</v>
      </c>
      <c r="K3205" s="3">
        <v>8.780996</v>
      </c>
      <c r="L3205" s="3">
        <v>729</v>
      </c>
      <c r="M3205" s="3">
        <v>22.087563</v>
      </c>
      <c r="N3205">
        <v>1652</v>
      </c>
      <c r="O3205">
        <v>0.000496589332256762</v>
      </c>
      <c r="P3205">
        <v>-2.03165062092859</v>
      </c>
      <c r="Q3205" t="s">
        <v>131</v>
      </c>
      <c r="R3205" t="s">
        <v>136</v>
      </c>
      <c r="S3205" t="s">
        <v>136</v>
      </c>
      <c r="T3205" t="s">
        <v>136</v>
      </c>
      <c r="U3205" t="s">
        <v>136</v>
      </c>
      <c r="V3205" t="s">
        <v>136</v>
      </c>
      <c r="W3205" t="s">
        <v>136</v>
      </c>
      <c r="X3205" t="s">
        <v>136</v>
      </c>
      <c r="Y3205" t="s">
        <v>136</v>
      </c>
      <c r="Z3205" t="s">
        <v>136</v>
      </c>
      <c r="AA3205" t="s">
        <v>164</v>
      </c>
      <c r="AB3205" t="s">
        <v>165</v>
      </c>
      <c r="AC3205" t="s">
        <v>13531</v>
      </c>
      <c r="AD3205" t="s">
        <v>136</v>
      </c>
    </row>
    <row r="3206" spans="1:30">
      <c r="A3206" t="s">
        <v>13532</v>
      </c>
      <c r="B3206" t="s">
        <v>13532</v>
      </c>
      <c r="C3206" s="3">
        <v>0.299492</v>
      </c>
      <c r="D3206" s="3">
        <v>30</v>
      </c>
      <c r="E3206" s="3">
        <v>0.454539</v>
      </c>
      <c r="F3206" s="3">
        <v>40</v>
      </c>
      <c r="G3206" s="3">
        <v>0.275079</v>
      </c>
      <c r="H3206" s="3">
        <v>30</v>
      </c>
      <c r="I3206" s="3">
        <v>4.331786</v>
      </c>
      <c r="J3206" s="3">
        <v>463</v>
      </c>
      <c r="K3206" s="3">
        <v>6.55229</v>
      </c>
      <c r="L3206" s="3">
        <v>748</v>
      </c>
      <c r="M3206" s="3">
        <v>1.765993</v>
      </c>
      <c r="N3206">
        <v>182</v>
      </c>
      <c r="O3206">
        <v>0.000294733845081518</v>
      </c>
      <c r="P3206">
        <v>2.63643052554851</v>
      </c>
      <c r="Q3206" t="s">
        <v>157</v>
      </c>
      <c r="R3206" t="s">
        <v>1427</v>
      </c>
      <c r="S3206" t="s">
        <v>538</v>
      </c>
      <c r="T3206" t="s">
        <v>13533</v>
      </c>
      <c r="U3206" t="s">
        <v>13534</v>
      </c>
      <c r="V3206" t="s">
        <v>13535</v>
      </c>
      <c r="W3206" t="s">
        <v>1427</v>
      </c>
      <c r="X3206" t="s">
        <v>538</v>
      </c>
      <c r="Y3206" t="s">
        <v>13536</v>
      </c>
      <c r="Z3206" t="s">
        <v>13537</v>
      </c>
      <c r="AA3206" t="s">
        <v>43</v>
      </c>
      <c r="AB3206" t="s">
        <v>538</v>
      </c>
      <c r="AC3206" t="s">
        <v>13538</v>
      </c>
      <c r="AD3206" t="s">
        <v>5753</v>
      </c>
    </row>
    <row r="3207" spans="1:30">
      <c r="A3207" t="s">
        <v>13539</v>
      </c>
      <c r="B3207" t="s">
        <v>13539</v>
      </c>
      <c r="C3207" s="3">
        <v>0.323771</v>
      </c>
      <c r="D3207" s="3">
        <v>29</v>
      </c>
      <c r="E3207" s="3">
        <v>0.136303</v>
      </c>
      <c r="F3207" s="3">
        <v>11</v>
      </c>
      <c r="G3207" s="3">
        <v>0.829955</v>
      </c>
      <c r="H3207" s="3">
        <v>78</v>
      </c>
      <c r="I3207" s="3">
        <v>1.502892</v>
      </c>
      <c r="J3207" s="3">
        <v>142</v>
      </c>
      <c r="K3207" s="3">
        <v>10.906801</v>
      </c>
      <c r="L3207" s="3">
        <v>1096</v>
      </c>
      <c r="M3207" s="3">
        <v>1.367191</v>
      </c>
      <c r="N3207">
        <v>124</v>
      </c>
      <c r="O3207">
        <v>0.00801921946721764</v>
      </c>
      <c r="P3207">
        <v>2.57955699607615</v>
      </c>
      <c r="Q3207" t="s">
        <v>157</v>
      </c>
      <c r="R3207" t="s">
        <v>136</v>
      </c>
      <c r="S3207" t="s">
        <v>136</v>
      </c>
      <c r="T3207" t="s">
        <v>13540</v>
      </c>
      <c r="U3207" t="s">
        <v>136</v>
      </c>
      <c r="V3207" t="s">
        <v>136</v>
      </c>
      <c r="W3207" t="s">
        <v>1557</v>
      </c>
      <c r="X3207" t="s">
        <v>1558</v>
      </c>
      <c r="Y3207" t="s">
        <v>13541</v>
      </c>
      <c r="Z3207" t="s">
        <v>13542</v>
      </c>
      <c r="AA3207" t="s">
        <v>164</v>
      </c>
      <c r="AB3207" t="s">
        <v>165</v>
      </c>
      <c r="AC3207" t="s">
        <v>13543</v>
      </c>
      <c r="AD3207" t="s">
        <v>13544</v>
      </c>
    </row>
    <row r="3208" spans="1:30">
      <c r="A3208" t="s">
        <v>13545</v>
      </c>
      <c r="B3208" t="s">
        <v>13545</v>
      </c>
      <c r="C3208" s="3">
        <v>0</v>
      </c>
      <c r="D3208" s="3">
        <v>0</v>
      </c>
      <c r="E3208" s="3">
        <v>0</v>
      </c>
      <c r="F3208" s="3">
        <v>0</v>
      </c>
      <c r="G3208" s="3">
        <v>0</v>
      </c>
      <c r="H3208" s="3">
        <v>0</v>
      </c>
      <c r="I3208" s="3">
        <v>5.577352</v>
      </c>
      <c r="J3208" s="3">
        <v>148</v>
      </c>
      <c r="K3208" s="3">
        <v>13.109554</v>
      </c>
      <c r="L3208" s="3">
        <v>371</v>
      </c>
      <c r="M3208" s="3">
        <v>3.108084</v>
      </c>
      <c r="N3208">
        <v>80</v>
      </c>
      <c r="O3208" s="16">
        <v>7.12394522284272e-10</v>
      </c>
      <c r="P3208">
        <v>7.3088768593727</v>
      </c>
      <c r="Q3208" t="s">
        <v>157</v>
      </c>
      <c r="R3208" t="s">
        <v>136</v>
      </c>
      <c r="S3208" t="s">
        <v>136</v>
      </c>
      <c r="T3208" t="s">
        <v>136</v>
      </c>
      <c r="U3208" t="s">
        <v>13546</v>
      </c>
      <c r="V3208" t="s">
        <v>136</v>
      </c>
      <c r="W3208" t="s">
        <v>254</v>
      </c>
      <c r="X3208" t="s">
        <v>255</v>
      </c>
      <c r="Y3208" t="s">
        <v>13547</v>
      </c>
      <c r="Z3208" t="s">
        <v>136</v>
      </c>
      <c r="AA3208" t="s">
        <v>164</v>
      </c>
      <c r="AB3208" t="s">
        <v>165</v>
      </c>
      <c r="AC3208" t="s">
        <v>13548</v>
      </c>
      <c r="AD3208" t="s">
        <v>136</v>
      </c>
    </row>
    <row r="3209" spans="1:30">
      <c r="A3209" t="s">
        <v>13549</v>
      </c>
      <c r="B3209" t="s">
        <v>13549</v>
      </c>
      <c r="C3209" s="3">
        <v>1.034851</v>
      </c>
      <c r="D3209" s="3">
        <v>57</v>
      </c>
      <c r="E3209" s="3">
        <v>0.099412</v>
      </c>
      <c r="F3209" s="3">
        <v>5</v>
      </c>
      <c r="G3209" s="3">
        <v>0.519719</v>
      </c>
      <c r="H3209" s="3">
        <v>31</v>
      </c>
      <c r="I3209" s="3">
        <v>4.337875</v>
      </c>
      <c r="J3209" s="3">
        <v>257</v>
      </c>
      <c r="K3209" s="3">
        <v>5.17951</v>
      </c>
      <c r="L3209" s="3">
        <v>327</v>
      </c>
      <c r="M3209" s="3">
        <v>1.732942</v>
      </c>
      <c r="N3209">
        <v>99</v>
      </c>
      <c r="O3209">
        <v>0.00730500394500219</v>
      </c>
      <c r="P3209">
        <v>2.12311707564278</v>
      </c>
      <c r="Q3209" t="s">
        <v>157</v>
      </c>
      <c r="R3209" t="s">
        <v>137</v>
      </c>
      <c r="S3209" t="s">
        <v>138</v>
      </c>
      <c r="T3209" t="s">
        <v>13550</v>
      </c>
      <c r="U3209" t="s">
        <v>13551</v>
      </c>
      <c r="V3209" t="s">
        <v>3749</v>
      </c>
      <c r="W3209" t="s">
        <v>137</v>
      </c>
      <c r="X3209" t="s">
        <v>138</v>
      </c>
      <c r="Y3209" t="s">
        <v>9495</v>
      </c>
      <c r="Z3209" t="s">
        <v>13552</v>
      </c>
      <c r="AA3209" t="s">
        <v>153</v>
      </c>
      <c r="AB3209" t="s">
        <v>138</v>
      </c>
      <c r="AC3209" t="s">
        <v>13553</v>
      </c>
      <c r="AD3209" t="s">
        <v>1549</v>
      </c>
    </row>
    <row r="3210" spans="1:30">
      <c r="A3210" t="s">
        <v>13554</v>
      </c>
      <c r="B3210" t="s">
        <v>136</v>
      </c>
      <c r="C3210" s="3">
        <v>1.393098</v>
      </c>
      <c r="D3210" s="3">
        <v>29</v>
      </c>
      <c r="E3210" s="3">
        <v>0</v>
      </c>
      <c r="F3210" s="3">
        <v>0</v>
      </c>
      <c r="G3210" s="3">
        <v>0.52719</v>
      </c>
      <c r="H3210" s="3">
        <v>12</v>
      </c>
      <c r="I3210" s="3">
        <v>10.630664</v>
      </c>
      <c r="J3210" s="3">
        <v>239</v>
      </c>
      <c r="K3210" s="3">
        <v>4.186293</v>
      </c>
      <c r="L3210" s="3">
        <v>101</v>
      </c>
      <c r="M3210" s="3">
        <v>8.500314</v>
      </c>
      <c r="N3210">
        <v>184</v>
      </c>
      <c r="O3210">
        <v>0.00361990315543078</v>
      </c>
      <c r="P3210">
        <v>2.83292223570133</v>
      </c>
      <c r="Q3210" t="s">
        <v>157</v>
      </c>
      <c r="R3210" t="s">
        <v>186</v>
      </c>
      <c r="S3210" t="s">
        <v>187</v>
      </c>
      <c r="T3210" t="s">
        <v>13555</v>
      </c>
      <c r="U3210" t="s">
        <v>13556</v>
      </c>
      <c r="V3210" t="s">
        <v>386</v>
      </c>
      <c r="W3210" t="s">
        <v>186</v>
      </c>
      <c r="X3210" t="s">
        <v>187</v>
      </c>
      <c r="Y3210" t="s">
        <v>13557</v>
      </c>
      <c r="Z3210" t="s">
        <v>13558</v>
      </c>
      <c r="AA3210" t="s">
        <v>209</v>
      </c>
      <c r="AB3210" t="s">
        <v>187</v>
      </c>
      <c r="AC3210" t="s">
        <v>13559</v>
      </c>
      <c r="AD3210" t="s">
        <v>13560</v>
      </c>
    </row>
    <row r="3211" spans="1:30">
      <c r="A3211" t="s">
        <v>13561</v>
      </c>
      <c r="B3211" t="s">
        <v>13561</v>
      </c>
      <c r="C3211" s="3">
        <v>3.107263</v>
      </c>
      <c r="D3211" s="3">
        <v>82</v>
      </c>
      <c r="E3211" s="3">
        <v>5.765742</v>
      </c>
      <c r="F3211" s="3">
        <v>134</v>
      </c>
      <c r="G3211" s="3">
        <v>5.162283</v>
      </c>
      <c r="H3211" s="3">
        <v>145</v>
      </c>
      <c r="I3211" s="3">
        <v>0.428801</v>
      </c>
      <c r="J3211" s="3">
        <v>13</v>
      </c>
      <c r="K3211" s="3">
        <v>0.078443</v>
      </c>
      <c r="L3211" s="3">
        <v>3</v>
      </c>
      <c r="M3211" s="3">
        <v>1.54523</v>
      </c>
      <c r="N3211">
        <v>43</v>
      </c>
      <c r="O3211">
        <v>0.00134112053799043</v>
      </c>
      <c r="P3211">
        <v>-3.11737964533789</v>
      </c>
      <c r="Q3211" t="s">
        <v>131</v>
      </c>
      <c r="R3211" t="s">
        <v>136</v>
      </c>
      <c r="S3211" t="s">
        <v>136</v>
      </c>
      <c r="T3211" t="s">
        <v>2881</v>
      </c>
      <c r="U3211" t="s">
        <v>136</v>
      </c>
      <c r="V3211" t="s">
        <v>136</v>
      </c>
      <c r="W3211" t="s">
        <v>136</v>
      </c>
      <c r="X3211" t="s">
        <v>136</v>
      </c>
      <c r="Y3211" t="s">
        <v>2882</v>
      </c>
      <c r="Z3211" t="s">
        <v>2883</v>
      </c>
      <c r="AA3211" t="s">
        <v>164</v>
      </c>
      <c r="AB3211" t="s">
        <v>165</v>
      </c>
      <c r="AC3211" t="s">
        <v>2884</v>
      </c>
      <c r="AD3211" t="s">
        <v>2885</v>
      </c>
    </row>
    <row r="3212" spans="1:30">
      <c r="A3212" t="s">
        <v>13562</v>
      </c>
      <c r="B3212" t="s">
        <v>13562</v>
      </c>
      <c r="C3212" s="3">
        <v>17.303644</v>
      </c>
      <c r="D3212" s="3">
        <v>321</v>
      </c>
      <c r="E3212" s="3">
        <v>7.722038</v>
      </c>
      <c r="F3212" s="3">
        <v>127</v>
      </c>
      <c r="G3212" s="3">
        <v>12.704445</v>
      </c>
      <c r="H3212" s="3">
        <v>253</v>
      </c>
      <c r="I3212" s="3">
        <v>86.504318</v>
      </c>
      <c r="J3212" s="3">
        <v>1741</v>
      </c>
      <c r="K3212" s="3">
        <v>177.895325</v>
      </c>
      <c r="L3212" s="3">
        <v>3822</v>
      </c>
      <c r="M3212" s="3">
        <v>68.201546</v>
      </c>
      <c r="N3212">
        <v>1321</v>
      </c>
      <c r="O3212" s="16">
        <v>2.53109613545767e-6</v>
      </c>
      <c r="P3212">
        <v>2.47338601496161</v>
      </c>
      <c r="Q3212" t="s">
        <v>157</v>
      </c>
      <c r="R3212" t="s">
        <v>136</v>
      </c>
      <c r="S3212" t="s">
        <v>136</v>
      </c>
      <c r="T3212" t="s">
        <v>5288</v>
      </c>
      <c r="U3212" t="s">
        <v>13563</v>
      </c>
      <c r="V3212" t="s">
        <v>136</v>
      </c>
      <c r="W3212" t="s">
        <v>305</v>
      </c>
      <c r="X3212" t="s">
        <v>142</v>
      </c>
      <c r="Y3212" t="s">
        <v>5290</v>
      </c>
      <c r="Z3212" t="s">
        <v>13564</v>
      </c>
      <c r="AA3212" t="s">
        <v>209</v>
      </c>
      <c r="AB3212" t="s">
        <v>187</v>
      </c>
      <c r="AC3212" t="s">
        <v>13565</v>
      </c>
      <c r="AD3212" t="s">
        <v>5293</v>
      </c>
    </row>
    <row r="3213" spans="1:30">
      <c r="A3213" t="s">
        <v>13566</v>
      </c>
      <c r="B3213" t="s">
        <v>13566</v>
      </c>
      <c r="C3213" s="3">
        <v>1.102131</v>
      </c>
      <c r="D3213" s="3">
        <v>63</v>
      </c>
      <c r="E3213" s="3">
        <v>0.233623</v>
      </c>
      <c r="F3213" s="3">
        <v>12</v>
      </c>
      <c r="G3213" s="3">
        <v>0.634338</v>
      </c>
      <c r="H3213" s="3">
        <v>39</v>
      </c>
      <c r="I3213" s="3">
        <v>6.746157</v>
      </c>
      <c r="J3213" s="3">
        <v>413</v>
      </c>
      <c r="K3213" s="3">
        <v>6.231472</v>
      </c>
      <c r="L3213" s="3">
        <v>408</v>
      </c>
      <c r="M3213" s="3">
        <v>3.207189</v>
      </c>
      <c r="N3213">
        <v>189</v>
      </c>
      <c r="O3213" s="16">
        <v>4.89119329152941e-5</v>
      </c>
      <c r="P3213">
        <v>2.38549871625492</v>
      </c>
      <c r="Q3213" t="s">
        <v>157</v>
      </c>
      <c r="R3213" t="s">
        <v>136</v>
      </c>
      <c r="S3213" t="s">
        <v>136</v>
      </c>
      <c r="T3213" t="s">
        <v>13567</v>
      </c>
      <c r="U3213" t="s">
        <v>13568</v>
      </c>
      <c r="V3213" t="s">
        <v>136</v>
      </c>
      <c r="W3213" t="s">
        <v>136</v>
      </c>
      <c r="X3213" t="s">
        <v>136</v>
      </c>
      <c r="Y3213" t="s">
        <v>2314</v>
      </c>
      <c r="Z3213" t="s">
        <v>4867</v>
      </c>
      <c r="AA3213" t="s">
        <v>164</v>
      </c>
      <c r="AB3213" t="s">
        <v>165</v>
      </c>
      <c r="AC3213" t="s">
        <v>13569</v>
      </c>
      <c r="AD3213" t="s">
        <v>13570</v>
      </c>
    </row>
    <row r="3214" spans="1:30">
      <c r="A3214" t="s">
        <v>13571</v>
      </c>
      <c r="B3214" t="s">
        <v>13571</v>
      </c>
      <c r="C3214" s="3">
        <v>1.275319</v>
      </c>
      <c r="D3214" s="3">
        <v>76</v>
      </c>
      <c r="E3214" s="3">
        <v>0.074832</v>
      </c>
      <c r="F3214" s="3">
        <v>4</v>
      </c>
      <c r="G3214" s="3">
        <v>0.66132</v>
      </c>
      <c r="H3214" s="3">
        <v>43</v>
      </c>
      <c r="I3214" s="3">
        <v>6.892975</v>
      </c>
      <c r="J3214" s="3">
        <v>444</v>
      </c>
      <c r="K3214" s="3">
        <v>4.459049</v>
      </c>
      <c r="L3214" s="3">
        <v>307</v>
      </c>
      <c r="M3214" s="3">
        <v>3.452734</v>
      </c>
      <c r="N3214">
        <v>214</v>
      </c>
      <c r="O3214">
        <v>0.00415390385223962</v>
      </c>
      <c r="P3214">
        <v>2.25355098907905</v>
      </c>
      <c r="Q3214" t="s">
        <v>157</v>
      </c>
      <c r="R3214" t="s">
        <v>136</v>
      </c>
      <c r="S3214" t="s">
        <v>136</v>
      </c>
      <c r="T3214" t="s">
        <v>13572</v>
      </c>
      <c r="U3214" t="s">
        <v>13573</v>
      </c>
      <c r="V3214" t="s">
        <v>1173</v>
      </c>
      <c r="W3214" t="s">
        <v>190</v>
      </c>
      <c r="X3214" t="s">
        <v>191</v>
      </c>
      <c r="Y3214" t="s">
        <v>13574</v>
      </c>
      <c r="Z3214" t="s">
        <v>13575</v>
      </c>
      <c r="AA3214" t="s">
        <v>83</v>
      </c>
      <c r="AB3214" t="s">
        <v>191</v>
      </c>
      <c r="AC3214" t="s">
        <v>13576</v>
      </c>
      <c r="AD3214" t="s">
        <v>13577</v>
      </c>
    </row>
    <row r="3215" spans="1:30">
      <c r="A3215" t="s">
        <v>13578</v>
      </c>
      <c r="B3215" t="s">
        <v>13578</v>
      </c>
      <c r="C3215" s="3">
        <v>5.748316</v>
      </c>
      <c r="D3215" s="3">
        <v>209</v>
      </c>
      <c r="E3215" s="3">
        <v>0.987994</v>
      </c>
      <c r="F3215" s="3">
        <v>32</v>
      </c>
      <c r="G3215" s="3">
        <v>3.537783</v>
      </c>
      <c r="H3215" s="3">
        <v>138</v>
      </c>
      <c r="I3215" s="3">
        <v>23.534618</v>
      </c>
      <c r="J3215" s="3">
        <v>928</v>
      </c>
      <c r="K3215" s="3">
        <v>25.441904</v>
      </c>
      <c r="L3215" s="3">
        <v>1071</v>
      </c>
      <c r="M3215" s="3">
        <v>20.409744</v>
      </c>
      <c r="N3215">
        <v>774</v>
      </c>
      <c r="O3215" s="16">
        <v>4.64664047223406e-5</v>
      </c>
      <c r="P3215">
        <v>2.19279427458097</v>
      </c>
      <c r="Q3215" t="s">
        <v>157</v>
      </c>
      <c r="R3215" t="s">
        <v>186</v>
      </c>
      <c r="S3215" t="s">
        <v>187</v>
      </c>
      <c r="T3215" t="s">
        <v>136</v>
      </c>
      <c r="U3215" t="s">
        <v>13579</v>
      </c>
      <c r="V3215" t="s">
        <v>136</v>
      </c>
      <c r="W3215" t="s">
        <v>594</v>
      </c>
      <c r="X3215" t="s">
        <v>165</v>
      </c>
      <c r="Y3215" t="s">
        <v>13580</v>
      </c>
      <c r="Z3215" t="s">
        <v>136</v>
      </c>
      <c r="AA3215" t="s">
        <v>164</v>
      </c>
      <c r="AB3215" t="s">
        <v>165</v>
      </c>
      <c r="AC3215" t="s">
        <v>313</v>
      </c>
      <c r="AD3215" t="s">
        <v>136</v>
      </c>
    </row>
    <row r="3216" spans="1:30">
      <c r="A3216" t="s">
        <v>13581</v>
      </c>
      <c r="B3216" t="s">
        <v>13581</v>
      </c>
      <c r="C3216" s="3">
        <v>0.774022</v>
      </c>
      <c r="D3216" s="3">
        <v>47</v>
      </c>
      <c r="E3216" s="3">
        <v>0.295459</v>
      </c>
      <c r="F3216" s="3">
        <v>16</v>
      </c>
      <c r="G3216" s="3">
        <v>0.20909</v>
      </c>
      <c r="H3216" s="3">
        <v>14</v>
      </c>
      <c r="I3216" s="3">
        <v>6.828619</v>
      </c>
      <c r="J3216" s="3">
        <v>446</v>
      </c>
      <c r="K3216" s="3">
        <v>5.116632</v>
      </c>
      <c r="L3216" s="3">
        <v>357</v>
      </c>
      <c r="M3216" s="3">
        <v>1.826913</v>
      </c>
      <c r="N3216">
        <v>115</v>
      </c>
      <c r="O3216">
        <v>0.000362292789178443</v>
      </c>
      <c r="P3216">
        <v>2.61516739228047</v>
      </c>
      <c r="Q3216" t="s">
        <v>157</v>
      </c>
      <c r="R3216" t="s">
        <v>136</v>
      </c>
      <c r="S3216" t="s">
        <v>136</v>
      </c>
      <c r="T3216" t="s">
        <v>4820</v>
      </c>
      <c r="U3216" t="s">
        <v>13582</v>
      </c>
      <c r="V3216" t="s">
        <v>976</v>
      </c>
      <c r="W3216" t="s">
        <v>170</v>
      </c>
      <c r="X3216" t="s">
        <v>171</v>
      </c>
      <c r="Y3216" t="s">
        <v>977</v>
      </c>
      <c r="Z3216" t="s">
        <v>4822</v>
      </c>
      <c r="AA3216" t="s">
        <v>174</v>
      </c>
      <c r="AB3216" t="s">
        <v>171</v>
      </c>
      <c r="AC3216" t="s">
        <v>4823</v>
      </c>
      <c r="AD3216" t="s">
        <v>4824</v>
      </c>
    </row>
    <row r="3217" spans="1:30">
      <c r="A3217" t="s">
        <v>13583</v>
      </c>
      <c r="B3217" t="s">
        <v>136</v>
      </c>
      <c r="C3217" s="3">
        <v>0.524767</v>
      </c>
      <c r="D3217" s="3">
        <v>16</v>
      </c>
      <c r="E3217" s="3">
        <v>0.14296</v>
      </c>
      <c r="F3217" s="3">
        <v>4</v>
      </c>
      <c r="G3217" s="3">
        <v>1.283745</v>
      </c>
      <c r="H3217" s="3">
        <v>41</v>
      </c>
      <c r="I3217" s="3">
        <v>4.434259</v>
      </c>
      <c r="J3217" s="3">
        <v>143</v>
      </c>
      <c r="K3217" s="3">
        <v>7.662637</v>
      </c>
      <c r="L3217" s="3">
        <v>263</v>
      </c>
      <c r="M3217" s="3">
        <v>3.036011</v>
      </c>
      <c r="N3217">
        <v>94</v>
      </c>
      <c r="O3217">
        <v>0.00527263121448799</v>
      </c>
      <c r="P3217">
        <v>2.24517005103057</v>
      </c>
      <c r="Q3217" t="s">
        <v>157</v>
      </c>
      <c r="R3217" t="s">
        <v>136</v>
      </c>
      <c r="S3217" t="s">
        <v>136</v>
      </c>
      <c r="T3217" t="s">
        <v>3329</v>
      </c>
      <c r="U3217" t="s">
        <v>136</v>
      </c>
      <c r="V3217" t="s">
        <v>136</v>
      </c>
      <c r="W3217" t="s">
        <v>136</v>
      </c>
      <c r="X3217" t="s">
        <v>136</v>
      </c>
      <c r="Y3217" t="s">
        <v>136</v>
      </c>
      <c r="Z3217" t="s">
        <v>9434</v>
      </c>
      <c r="AA3217" t="s">
        <v>164</v>
      </c>
      <c r="AB3217" t="s">
        <v>165</v>
      </c>
      <c r="AC3217" t="s">
        <v>13584</v>
      </c>
      <c r="AD3217" t="s">
        <v>3334</v>
      </c>
    </row>
    <row r="3218" spans="1:30">
      <c r="A3218" t="s">
        <v>13585</v>
      </c>
      <c r="B3218" t="s">
        <v>13585</v>
      </c>
      <c r="C3218" s="3">
        <v>0.97311</v>
      </c>
      <c r="D3218" s="3">
        <v>40</v>
      </c>
      <c r="E3218" s="3">
        <v>0.607462</v>
      </c>
      <c r="F3218" s="3">
        <v>22</v>
      </c>
      <c r="G3218" s="3">
        <v>1.313763</v>
      </c>
      <c r="H3218" s="3">
        <v>58</v>
      </c>
      <c r="I3218" s="3">
        <v>7.61554</v>
      </c>
      <c r="J3218" s="3">
        <v>337</v>
      </c>
      <c r="K3218" s="3">
        <v>9.702637</v>
      </c>
      <c r="L3218" s="3">
        <v>458</v>
      </c>
      <c r="M3218" s="3">
        <v>3.267214</v>
      </c>
      <c r="N3218">
        <v>139</v>
      </c>
      <c r="O3218">
        <v>0.000528035055201473</v>
      </c>
      <c r="P3218">
        <v>2.10811917529288</v>
      </c>
      <c r="Q3218" t="s">
        <v>157</v>
      </c>
      <c r="R3218" t="s">
        <v>136</v>
      </c>
      <c r="S3218" t="s">
        <v>136</v>
      </c>
      <c r="T3218" t="s">
        <v>7907</v>
      </c>
      <c r="U3218" t="s">
        <v>13586</v>
      </c>
      <c r="V3218" t="s">
        <v>439</v>
      </c>
      <c r="W3218" t="s">
        <v>254</v>
      </c>
      <c r="X3218" t="s">
        <v>255</v>
      </c>
      <c r="Y3218" t="s">
        <v>13587</v>
      </c>
      <c r="Z3218" t="s">
        <v>136</v>
      </c>
      <c r="AA3218" t="s">
        <v>164</v>
      </c>
      <c r="AB3218" t="s">
        <v>165</v>
      </c>
      <c r="AC3218" t="s">
        <v>13588</v>
      </c>
      <c r="AD3218" t="s">
        <v>7910</v>
      </c>
    </row>
    <row r="3219" spans="1:30">
      <c r="A3219" t="s">
        <v>13589</v>
      </c>
      <c r="B3219" t="s">
        <v>13589</v>
      </c>
      <c r="C3219" s="3">
        <v>103.346802</v>
      </c>
      <c r="D3219" s="3">
        <v>11538</v>
      </c>
      <c r="E3219" s="3">
        <v>298.43396</v>
      </c>
      <c r="F3219" s="3">
        <v>29513</v>
      </c>
      <c r="G3219" s="3">
        <v>120.071045</v>
      </c>
      <c r="H3219" s="3">
        <v>14372</v>
      </c>
      <c r="I3219" s="3">
        <v>45.301662</v>
      </c>
      <c r="J3219" s="3">
        <v>5486</v>
      </c>
      <c r="K3219" s="3">
        <v>25.972755</v>
      </c>
      <c r="L3219" s="3">
        <v>3359</v>
      </c>
      <c r="M3219" s="3">
        <v>62.386398</v>
      </c>
      <c r="N3219">
        <v>7272</v>
      </c>
      <c r="O3219">
        <v>0.000430907953912826</v>
      </c>
      <c r="P3219">
        <v>-2.69963315652163</v>
      </c>
      <c r="Q3219" t="s">
        <v>131</v>
      </c>
      <c r="R3219" t="s">
        <v>136</v>
      </c>
      <c r="S3219" t="s">
        <v>136</v>
      </c>
      <c r="T3219" t="s">
        <v>136</v>
      </c>
      <c r="U3219" t="s">
        <v>136</v>
      </c>
      <c r="V3219" t="s">
        <v>136</v>
      </c>
      <c r="W3219" t="s">
        <v>190</v>
      </c>
      <c r="X3219" t="s">
        <v>191</v>
      </c>
      <c r="Y3219" t="s">
        <v>13590</v>
      </c>
      <c r="Z3219" t="s">
        <v>136</v>
      </c>
      <c r="AA3219" t="s">
        <v>164</v>
      </c>
      <c r="AB3219" t="s">
        <v>165</v>
      </c>
      <c r="AC3219" t="s">
        <v>313</v>
      </c>
      <c r="AD3219" t="s">
        <v>136</v>
      </c>
    </row>
    <row r="3220" spans="1:30">
      <c r="A3220" t="s">
        <v>13591</v>
      </c>
      <c r="B3220" t="s">
        <v>13591</v>
      </c>
      <c r="C3220" s="3">
        <v>0.057125</v>
      </c>
      <c r="D3220" s="3">
        <v>4</v>
      </c>
      <c r="E3220" s="3">
        <v>0.064225</v>
      </c>
      <c r="F3220" s="3">
        <v>4</v>
      </c>
      <c r="G3220" s="3">
        <v>0.097425</v>
      </c>
      <c r="H3220" s="3">
        <v>6</v>
      </c>
      <c r="I3220" s="3">
        <v>1.660846</v>
      </c>
      <c r="J3220" s="3">
        <v>104</v>
      </c>
      <c r="K3220" s="3">
        <v>19.527994</v>
      </c>
      <c r="L3220" s="3">
        <v>1294</v>
      </c>
      <c r="M3220" s="3">
        <v>3.318983</v>
      </c>
      <c r="N3220">
        <v>199</v>
      </c>
      <c r="O3220" s="16">
        <v>2.81986881655368e-8</v>
      </c>
      <c r="P3220">
        <v>5.28780651855656</v>
      </c>
      <c r="Q3220" t="s">
        <v>157</v>
      </c>
      <c r="R3220" t="s">
        <v>136</v>
      </c>
      <c r="S3220" t="s">
        <v>136</v>
      </c>
      <c r="T3220" t="s">
        <v>1978</v>
      </c>
      <c r="U3220" t="s">
        <v>13592</v>
      </c>
      <c r="V3220" t="s">
        <v>264</v>
      </c>
      <c r="W3220" t="s">
        <v>136</v>
      </c>
      <c r="X3220" t="s">
        <v>136</v>
      </c>
      <c r="Y3220" t="s">
        <v>1980</v>
      </c>
      <c r="Z3220" t="s">
        <v>13593</v>
      </c>
      <c r="AA3220" t="s">
        <v>141</v>
      </c>
      <c r="AB3220" t="s">
        <v>142</v>
      </c>
      <c r="AC3220" t="s">
        <v>13594</v>
      </c>
      <c r="AD3220" t="s">
        <v>1983</v>
      </c>
    </row>
    <row r="3221" spans="1:30">
      <c r="A3221" t="s">
        <v>13595</v>
      </c>
      <c r="B3221" t="s">
        <v>136</v>
      </c>
      <c r="C3221" s="3">
        <v>5.967604</v>
      </c>
      <c r="D3221" s="3">
        <v>171</v>
      </c>
      <c r="E3221" s="3">
        <v>1.876906</v>
      </c>
      <c r="F3221" s="3">
        <v>48</v>
      </c>
      <c r="G3221" s="3">
        <v>7.782339</v>
      </c>
      <c r="H3221" s="3">
        <v>200</v>
      </c>
      <c r="I3221" s="3">
        <v>0.29298</v>
      </c>
      <c r="J3221" s="3">
        <v>10</v>
      </c>
      <c r="K3221" s="3">
        <v>0.606776</v>
      </c>
      <c r="L3221" s="3">
        <v>22</v>
      </c>
      <c r="M3221" s="3">
        <v>0.314446</v>
      </c>
      <c r="N3221">
        <v>10</v>
      </c>
      <c r="O3221" s="16">
        <v>9.75140467195973e-10</v>
      </c>
      <c r="P3221">
        <v>-3.79087718622413</v>
      </c>
      <c r="Q3221" t="s">
        <v>131</v>
      </c>
      <c r="R3221" t="s">
        <v>136</v>
      </c>
      <c r="S3221" t="s">
        <v>136</v>
      </c>
      <c r="T3221" t="s">
        <v>5419</v>
      </c>
      <c r="U3221" t="s">
        <v>136</v>
      </c>
      <c r="V3221" t="s">
        <v>136</v>
      </c>
      <c r="W3221" t="s">
        <v>136</v>
      </c>
      <c r="X3221" t="s">
        <v>136</v>
      </c>
      <c r="Y3221" t="s">
        <v>136</v>
      </c>
      <c r="Z3221" t="s">
        <v>136</v>
      </c>
      <c r="AA3221" t="s">
        <v>136</v>
      </c>
      <c r="AB3221" t="s">
        <v>136</v>
      </c>
      <c r="AC3221" t="s">
        <v>136</v>
      </c>
      <c r="AD3221" t="s">
        <v>195</v>
      </c>
    </row>
    <row r="3222" spans="1:30">
      <c r="A3222" t="s">
        <v>13596</v>
      </c>
      <c r="B3222" t="s">
        <v>13596</v>
      </c>
      <c r="C3222" s="3">
        <v>71.001373</v>
      </c>
      <c r="D3222" s="3">
        <v>1282</v>
      </c>
      <c r="E3222" s="3">
        <v>538.327454</v>
      </c>
      <c r="F3222" s="3">
        <v>8608</v>
      </c>
      <c r="G3222" s="3">
        <v>127.539055</v>
      </c>
      <c r="H3222" s="3">
        <v>2469</v>
      </c>
      <c r="I3222" s="3">
        <v>0.39436</v>
      </c>
      <c r="J3222" s="3">
        <v>8</v>
      </c>
      <c r="K3222" s="3">
        <v>2.606178</v>
      </c>
      <c r="L3222" s="3">
        <v>55</v>
      </c>
      <c r="M3222" s="3">
        <v>4.58918</v>
      </c>
      <c r="N3222">
        <v>87</v>
      </c>
      <c r="O3222" s="16">
        <v>4.33220456865176e-11</v>
      </c>
      <c r="P3222">
        <v>-6.58127053954135</v>
      </c>
      <c r="Q3222" t="s">
        <v>131</v>
      </c>
      <c r="R3222" t="s">
        <v>136</v>
      </c>
      <c r="S3222" t="s">
        <v>136</v>
      </c>
      <c r="T3222" t="s">
        <v>13597</v>
      </c>
      <c r="U3222" t="s">
        <v>13598</v>
      </c>
      <c r="V3222" t="s">
        <v>3366</v>
      </c>
      <c r="W3222" t="s">
        <v>136</v>
      </c>
      <c r="X3222" t="s">
        <v>136</v>
      </c>
      <c r="Y3222" t="s">
        <v>3367</v>
      </c>
      <c r="Z3222" t="s">
        <v>13599</v>
      </c>
      <c r="AA3222" t="s">
        <v>164</v>
      </c>
      <c r="AB3222" t="s">
        <v>165</v>
      </c>
      <c r="AC3222" t="s">
        <v>13600</v>
      </c>
      <c r="AD3222" t="s">
        <v>13601</v>
      </c>
    </row>
    <row r="3223" spans="1:30">
      <c r="A3223" t="s">
        <v>13602</v>
      </c>
      <c r="B3223" t="s">
        <v>13602</v>
      </c>
      <c r="C3223" s="3">
        <v>0.517092</v>
      </c>
      <c r="D3223" s="3">
        <v>33</v>
      </c>
      <c r="E3223" s="3">
        <v>0.102396</v>
      </c>
      <c r="F3223" s="3">
        <v>6</v>
      </c>
      <c r="G3223" s="3">
        <v>0.356227</v>
      </c>
      <c r="H3223" s="3">
        <v>24</v>
      </c>
      <c r="I3223" s="3">
        <v>3.827739</v>
      </c>
      <c r="J3223" s="3">
        <v>260</v>
      </c>
      <c r="K3223" s="3">
        <v>3.557787</v>
      </c>
      <c r="L3223" s="3">
        <v>258</v>
      </c>
      <c r="M3223" s="3">
        <v>2.929396</v>
      </c>
      <c r="N3223">
        <v>191</v>
      </c>
      <c r="O3223" s="16">
        <v>3.41314318400225e-7</v>
      </c>
      <c r="P3223">
        <v>2.74005467255386</v>
      </c>
      <c r="Q3223" t="s">
        <v>157</v>
      </c>
      <c r="R3223" t="s">
        <v>136</v>
      </c>
      <c r="S3223" t="s">
        <v>136</v>
      </c>
      <c r="T3223" t="s">
        <v>5321</v>
      </c>
      <c r="U3223" t="s">
        <v>13603</v>
      </c>
      <c r="V3223" t="s">
        <v>136</v>
      </c>
      <c r="W3223" t="s">
        <v>136</v>
      </c>
      <c r="X3223" t="s">
        <v>136</v>
      </c>
      <c r="Y3223" t="s">
        <v>5323</v>
      </c>
      <c r="Z3223" t="s">
        <v>13604</v>
      </c>
      <c r="AA3223" t="s">
        <v>164</v>
      </c>
      <c r="AB3223" t="s">
        <v>165</v>
      </c>
      <c r="AC3223" t="s">
        <v>313</v>
      </c>
      <c r="AD3223" t="s">
        <v>5326</v>
      </c>
    </row>
    <row r="3224" spans="1:30">
      <c r="A3224" t="s">
        <v>13605</v>
      </c>
      <c r="B3224" t="s">
        <v>13605</v>
      </c>
      <c r="C3224" s="3">
        <v>3.110719</v>
      </c>
      <c r="D3224" s="3">
        <v>137</v>
      </c>
      <c r="E3224" s="3">
        <v>4.074666</v>
      </c>
      <c r="F3224" s="3">
        <v>159</v>
      </c>
      <c r="G3224" s="3">
        <v>3.956408</v>
      </c>
      <c r="H3224" s="3">
        <v>187</v>
      </c>
      <c r="I3224" s="3">
        <v>0.60429</v>
      </c>
      <c r="J3224" s="3">
        <v>29</v>
      </c>
      <c r="K3224" s="3">
        <v>1.155272</v>
      </c>
      <c r="L3224" s="3">
        <v>59</v>
      </c>
      <c r="M3224" s="3">
        <v>1.232129</v>
      </c>
      <c r="N3224">
        <v>57</v>
      </c>
      <c r="O3224" s="16">
        <v>6.19839327638234e-5</v>
      </c>
      <c r="P3224">
        <v>-2.50942258998068</v>
      </c>
      <c r="Q3224" t="s">
        <v>131</v>
      </c>
      <c r="R3224" t="s">
        <v>136</v>
      </c>
      <c r="S3224" t="s">
        <v>136</v>
      </c>
      <c r="T3224" t="s">
        <v>158</v>
      </c>
      <c r="U3224" t="s">
        <v>13606</v>
      </c>
      <c r="V3224" t="s">
        <v>136</v>
      </c>
      <c r="W3224" t="s">
        <v>160</v>
      </c>
      <c r="X3224" t="s">
        <v>161</v>
      </c>
      <c r="Y3224" t="s">
        <v>162</v>
      </c>
      <c r="Z3224" t="s">
        <v>13607</v>
      </c>
      <c r="AA3224" t="s">
        <v>164</v>
      </c>
      <c r="AB3224" t="s">
        <v>165</v>
      </c>
      <c r="AC3224" t="s">
        <v>313</v>
      </c>
      <c r="AD3224" t="s">
        <v>155</v>
      </c>
    </row>
    <row r="3225" spans="1:30">
      <c r="A3225" t="s">
        <v>13608</v>
      </c>
      <c r="B3225" t="s">
        <v>13608</v>
      </c>
      <c r="C3225" s="3">
        <v>6.168855</v>
      </c>
      <c r="D3225" s="3">
        <v>116</v>
      </c>
      <c r="E3225" s="3">
        <v>0.429852</v>
      </c>
      <c r="F3225" s="3">
        <v>8</v>
      </c>
      <c r="G3225" s="3">
        <v>6.881483</v>
      </c>
      <c r="H3225" s="3">
        <v>138</v>
      </c>
      <c r="I3225" s="3">
        <v>17.149626</v>
      </c>
      <c r="J3225" s="3">
        <v>348</v>
      </c>
      <c r="K3225" s="3">
        <v>59.269871</v>
      </c>
      <c r="L3225" s="3">
        <v>1283</v>
      </c>
      <c r="M3225" s="3">
        <v>38.879536</v>
      </c>
      <c r="N3225">
        <v>759</v>
      </c>
      <c r="O3225">
        <v>0.00359609913202258</v>
      </c>
      <c r="P3225">
        <v>2.46834328158389</v>
      </c>
      <c r="Q3225" t="s">
        <v>157</v>
      </c>
      <c r="R3225" t="s">
        <v>136</v>
      </c>
      <c r="S3225" t="s">
        <v>136</v>
      </c>
      <c r="T3225" t="s">
        <v>136</v>
      </c>
      <c r="U3225" t="s">
        <v>136</v>
      </c>
      <c r="V3225" t="s">
        <v>136</v>
      </c>
      <c r="W3225" t="s">
        <v>136</v>
      </c>
      <c r="X3225" t="s">
        <v>136</v>
      </c>
      <c r="Y3225" t="s">
        <v>136</v>
      </c>
      <c r="Z3225" t="s">
        <v>136</v>
      </c>
      <c r="AA3225" t="s">
        <v>141</v>
      </c>
      <c r="AB3225" t="s">
        <v>142</v>
      </c>
      <c r="AC3225" t="s">
        <v>136</v>
      </c>
      <c r="AD3225" t="s">
        <v>136</v>
      </c>
    </row>
    <row r="3226" spans="1:30">
      <c r="A3226" t="s">
        <v>13609</v>
      </c>
      <c r="B3226" t="s">
        <v>13609</v>
      </c>
      <c r="C3226" s="3">
        <v>1.69363</v>
      </c>
      <c r="D3226" s="3">
        <v>113</v>
      </c>
      <c r="E3226" s="3">
        <v>0.117777</v>
      </c>
      <c r="F3226" s="3">
        <v>7</v>
      </c>
      <c r="G3226" s="3">
        <v>1.57547</v>
      </c>
      <c r="H3226" s="3">
        <v>112</v>
      </c>
      <c r="I3226" s="3">
        <v>8.853671</v>
      </c>
      <c r="J3226" s="3">
        <v>637</v>
      </c>
      <c r="K3226" s="3">
        <v>7.914482</v>
      </c>
      <c r="L3226" s="3">
        <v>608</v>
      </c>
      <c r="M3226" s="3">
        <v>6.618909</v>
      </c>
      <c r="N3226">
        <v>458</v>
      </c>
      <c r="O3226">
        <v>0.00369062940662458</v>
      </c>
      <c r="P3226">
        <v>2.19659542770904</v>
      </c>
      <c r="Q3226" t="s">
        <v>157</v>
      </c>
      <c r="R3226" t="s">
        <v>4067</v>
      </c>
      <c r="S3226" t="s">
        <v>4068</v>
      </c>
      <c r="T3226" t="s">
        <v>13610</v>
      </c>
      <c r="U3226" t="s">
        <v>13611</v>
      </c>
      <c r="V3226" t="s">
        <v>763</v>
      </c>
      <c r="W3226" t="s">
        <v>136</v>
      </c>
      <c r="X3226" t="s">
        <v>136</v>
      </c>
      <c r="Y3226" t="s">
        <v>2263</v>
      </c>
      <c r="Z3226" t="s">
        <v>13612</v>
      </c>
      <c r="AA3226" t="s">
        <v>164</v>
      </c>
      <c r="AB3226" t="s">
        <v>165</v>
      </c>
      <c r="AC3226" t="s">
        <v>13613</v>
      </c>
      <c r="AD3226" t="s">
        <v>1934</v>
      </c>
    </row>
    <row r="3227" spans="1:30">
      <c r="A3227" t="s">
        <v>13614</v>
      </c>
      <c r="B3227" t="s">
        <v>13614</v>
      </c>
      <c r="C3227" s="3">
        <v>0.158019</v>
      </c>
      <c r="D3227" s="3">
        <v>16</v>
      </c>
      <c r="E3227" s="3">
        <v>0.040257</v>
      </c>
      <c r="F3227" s="3">
        <v>4</v>
      </c>
      <c r="G3227" s="3">
        <v>0</v>
      </c>
      <c r="H3227" s="3">
        <v>0</v>
      </c>
      <c r="I3227" s="3">
        <v>1.535048</v>
      </c>
      <c r="J3227" s="3">
        <v>162</v>
      </c>
      <c r="K3227" s="3">
        <v>0.962945</v>
      </c>
      <c r="L3227" s="3">
        <v>109</v>
      </c>
      <c r="M3227" s="3">
        <v>0.898759</v>
      </c>
      <c r="N3227">
        <v>92</v>
      </c>
      <c r="O3227">
        <v>0.00318586703736291</v>
      </c>
      <c r="P3227">
        <v>3.01432673077157</v>
      </c>
      <c r="Q3227" t="s">
        <v>157</v>
      </c>
      <c r="R3227" t="s">
        <v>325</v>
      </c>
      <c r="S3227" t="s">
        <v>326</v>
      </c>
      <c r="T3227" t="s">
        <v>349</v>
      </c>
      <c r="U3227" t="s">
        <v>13615</v>
      </c>
      <c r="V3227" t="s">
        <v>136</v>
      </c>
      <c r="W3227" t="s">
        <v>136</v>
      </c>
      <c r="X3227" t="s">
        <v>136</v>
      </c>
      <c r="Y3227" t="s">
        <v>181</v>
      </c>
      <c r="Z3227" t="s">
        <v>9640</v>
      </c>
      <c r="AA3227" t="s">
        <v>164</v>
      </c>
      <c r="AB3227" t="s">
        <v>165</v>
      </c>
      <c r="AC3227" t="s">
        <v>12855</v>
      </c>
      <c r="AD3227" t="s">
        <v>184</v>
      </c>
    </row>
    <row r="3228" spans="1:30">
      <c r="A3228" t="s">
        <v>13616</v>
      </c>
      <c r="B3228" t="s">
        <v>13616</v>
      </c>
      <c r="C3228" s="3">
        <v>1.690606</v>
      </c>
      <c r="D3228" s="3">
        <v>99</v>
      </c>
      <c r="E3228" s="3">
        <v>2.024072</v>
      </c>
      <c r="F3228" s="3">
        <v>105</v>
      </c>
      <c r="G3228" s="3">
        <v>1.972667</v>
      </c>
      <c r="H3228" s="3">
        <v>124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>
        <v>0</v>
      </c>
      <c r="O3228" s="16">
        <v>2.5412317016868e-13</v>
      </c>
      <c r="P3228">
        <v>-8.15671815335569</v>
      </c>
      <c r="Q3228" t="s">
        <v>131</v>
      </c>
      <c r="R3228" t="s">
        <v>136</v>
      </c>
      <c r="S3228" t="s">
        <v>136</v>
      </c>
      <c r="T3228" t="s">
        <v>168</v>
      </c>
      <c r="U3228" t="s">
        <v>13617</v>
      </c>
      <c r="V3228" t="s">
        <v>136</v>
      </c>
      <c r="W3228" t="s">
        <v>170</v>
      </c>
      <c r="X3228" t="s">
        <v>171</v>
      </c>
      <c r="Y3228" t="s">
        <v>172</v>
      </c>
      <c r="Z3228" t="s">
        <v>13618</v>
      </c>
      <c r="AA3228" t="s">
        <v>174</v>
      </c>
      <c r="AB3228" t="s">
        <v>171</v>
      </c>
      <c r="AC3228" t="s">
        <v>13619</v>
      </c>
      <c r="AD3228" t="s">
        <v>176</v>
      </c>
    </row>
    <row r="3229" spans="1:30">
      <c r="A3229" t="s">
        <v>13620</v>
      </c>
      <c r="B3229" t="s">
        <v>13620</v>
      </c>
      <c r="C3229" s="3">
        <v>0.138084</v>
      </c>
      <c r="D3229" s="3">
        <v>6</v>
      </c>
      <c r="E3229" s="3">
        <v>0.26348</v>
      </c>
      <c r="F3229" s="3">
        <v>10</v>
      </c>
      <c r="G3229" s="3">
        <v>0.187543</v>
      </c>
      <c r="H3229" s="3">
        <v>9</v>
      </c>
      <c r="I3229" s="3">
        <v>8.829258</v>
      </c>
      <c r="J3229" s="3">
        <v>392</v>
      </c>
      <c r="K3229" s="3">
        <v>4.22224</v>
      </c>
      <c r="L3229" s="3">
        <v>200</v>
      </c>
      <c r="M3229" s="3">
        <v>4.982656</v>
      </c>
      <c r="N3229">
        <v>213</v>
      </c>
      <c r="O3229" s="16">
        <v>3.54671382387462e-9</v>
      </c>
      <c r="P3229">
        <v>3.88246158588057</v>
      </c>
      <c r="Q3229" t="s">
        <v>157</v>
      </c>
      <c r="R3229" t="s">
        <v>5812</v>
      </c>
      <c r="S3229" t="s">
        <v>5813</v>
      </c>
      <c r="T3229" t="s">
        <v>12071</v>
      </c>
      <c r="U3229" t="s">
        <v>13621</v>
      </c>
      <c r="V3229" t="s">
        <v>1566</v>
      </c>
      <c r="W3229" t="s">
        <v>2487</v>
      </c>
      <c r="X3229" t="s">
        <v>2488</v>
      </c>
      <c r="Y3229" t="s">
        <v>3234</v>
      </c>
      <c r="Z3229" t="s">
        <v>12073</v>
      </c>
      <c r="AA3229" t="s">
        <v>10619</v>
      </c>
      <c r="AB3229" t="s">
        <v>10620</v>
      </c>
      <c r="AC3229" t="s">
        <v>13622</v>
      </c>
      <c r="AD3229" t="s">
        <v>281</v>
      </c>
    </row>
    <row r="3230" spans="1:30">
      <c r="A3230" t="s">
        <v>13623</v>
      </c>
      <c r="B3230" t="s">
        <v>136</v>
      </c>
      <c r="C3230" s="3">
        <v>0</v>
      </c>
      <c r="D3230" s="3">
        <v>0</v>
      </c>
      <c r="E3230" s="3">
        <v>0</v>
      </c>
      <c r="F3230" s="3">
        <v>0</v>
      </c>
      <c r="G3230" s="3">
        <v>0</v>
      </c>
      <c r="H3230" s="3">
        <v>0</v>
      </c>
      <c r="I3230" s="3">
        <v>19.572156</v>
      </c>
      <c r="J3230" s="3">
        <v>377</v>
      </c>
      <c r="K3230" s="3">
        <v>11.169166</v>
      </c>
      <c r="L3230" s="3">
        <v>238</v>
      </c>
      <c r="M3230" s="3">
        <v>18.115896</v>
      </c>
      <c r="N3230">
        <v>345</v>
      </c>
      <c r="O3230" s="16">
        <v>6.42654013319643e-14</v>
      </c>
      <c r="P3230">
        <v>8.19911302296041</v>
      </c>
      <c r="Q3230" t="s">
        <v>157</v>
      </c>
      <c r="R3230" t="s">
        <v>136</v>
      </c>
      <c r="S3230" t="s">
        <v>136</v>
      </c>
      <c r="T3230" t="s">
        <v>136</v>
      </c>
      <c r="U3230" t="s">
        <v>136</v>
      </c>
      <c r="V3230" t="s">
        <v>136</v>
      </c>
      <c r="W3230" t="s">
        <v>136</v>
      </c>
      <c r="X3230" t="s">
        <v>136</v>
      </c>
      <c r="Y3230" t="s">
        <v>136</v>
      </c>
      <c r="Z3230" t="s">
        <v>136</v>
      </c>
      <c r="AA3230" t="s">
        <v>136</v>
      </c>
      <c r="AB3230" t="s">
        <v>136</v>
      </c>
      <c r="AC3230" t="s">
        <v>136</v>
      </c>
      <c r="AD3230" t="s">
        <v>136</v>
      </c>
    </row>
    <row r="3231" spans="1:30">
      <c r="A3231" t="s">
        <v>13624</v>
      </c>
      <c r="B3231" t="s">
        <v>13624</v>
      </c>
      <c r="C3231" s="3">
        <v>3.155666</v>
      </c>
      <c r="D3231" s="3">
        <v>223</v>
      </c>
      <c r="E3231" s="3">
        <v>0.517338</v>
      </c>
      <c r="F3231" s="3">
        <v>33</v>
      </c>
      <c r="G3231" s="3">
        <v>2.033485</v>
      </c>
      <c r="H3231" s="3">
        <v>154</v>
      </c>
      <c r="I3231" s="3">
        <v>20.132135</v>
      </c>
      <c r="J3231" s="3">
        <v>1541</v>
      </c>
      <c r="K3231" s="3">
        <v>41.177917</v>
      </c>
      <c r="L3231" s="3">
        <v>3366</v>
      </c>
      <c r="M3231" s="3">
        <v>8.941869</v>
      </c>
      <c r="N3231">
        <v>659</v>
      </c>
      <c r="O3231" s="16">
        <v>4.08025601614532e-5</v>
      </c>
      <c r="P3231">
        <v>2.95733954764046</v>
      </c>
      <c r="Q3231" t="s">
        <v>157</v>
      </c>
      <c r="R3231" t="s">
        <v>136</v>
      </c>
      <c r="S3231" t="s">
        <v>136</v>
      </c>
      <c r="T3231" t="s">
        <v>13625</v>
      </c>
      <c r="U3231" t="s">
        <v>13626</v>
      </c>
      <c r="V3231" t="s">
        <v>2542</v>
      </c>
      <c r="W3231" t="s">
        <v>170</v>
      </c>
      <c r="X3231" t="s">
        <v>171</v>
      </c>
      <c r="Y3231" t="s">
        <v>13627</v>
      </c>
      <c r="Z3231" t="s">
        <v>13628</v>
      </c>
      <c r="AA3231" t="s">
        <v>164</v>
      </c>
      <c r="AB3231" t="s">
        <v>165</v>
      </c>
      <c r="AC3231" t="s">
        <v>13629</v>
      </c>
      <c r="AD3231" t="s">
        <v>2548</v>
      </c>
    </row>
    <row r="3232" spans="1:30">
      <c r="A3232" t="s">
        <v>13630</v>
      </c>
      <c r="B3232" t="s">
        <v>13630</v>
      </c>
      <c r="C3232" s="3">
        <v>5.772214</v>
      </c>
      <c r="D3232" s="3">
        <v>298</v>
      </c>
      <c r="E3232" s="3">
        <v>57.020645</v>
      </c>
      <c r="F3232" s="3">
        <v>2602</v>
      </c>
      <c r="G3232" s="3">
        <v>13.729963</v>
      </c>
      <c r="H3232" s="3">
        <v>759</v>
      </c>
      <c r="I3232" s="3">
        <v>0.556625</v>
      </c>
      <c r="J3232" s="3">
        <v>32</v>
      </c>
      <c r="K3232" s="3">
        <v>0.441173</v>
      </c>
      <c r="L3232" s="3">
        <v>27</v>
      </c>
      <c r="M3232" s="3">
        <v>1.427908</v>
      </c>
      <c r="N3232">
        <v>77</v>
      </c>
      <c r="O3232" s="16">
        <v>3.148129326281e-8</v>
      </c>
      <c r="P3232">
        <v>-5.30436940109057</v>
      </c>
      <c r="Q3232" t="s">
        <v>131</v>
      </c>
      <c r="R3232" t="s">
        <v>283</v>
      </c>
      <c r="S3232" t="s">
        <v>284</v>
      </c>
      <c r="T3232" t="s">
        <v>285</v>
      </c>
      <c r="U3232" t="s">
        <v>13631</v>
      </c>
      <c r="V3232" t="s">
        <v>520</v>
      </c>
      <c r="W3232" t="s">
        <v>371</v>
      </c>
      <c r="X3232" t="s">
        <v>293</v>
      </c>
      <c r="Y3232" t="s">
        <v>290</v>
      </c>
      <c r="Z3232" t="s">
        <v>521</v>
      </c>
      <c r="AA3232" t="s">
        <v>292</v>
      </c>
      <c r="AB3232" t="s">
        <v>293</v>
      </c>
      <c r="AC3232" t="s">
        <v>313</v>
      </c>
      <c r="AD3232" t="s">
        <v>295</v>
      </c>
    </row>
    <row r="3233" spans="1:30">
      <c r="A3233" t="s">
        <v>13632</v>
      </c>
      <c r="B3233" t="s">
        <v>13632</v>
      </c>
      <c r="C3233" s="3">
        <v>5.631069</v>
      </c>
      <c r="D3233" s="3">
        <v>85</v>
      </c>
      <c r="E3233" s="3">
        <v>6.005237</v>
      </c>
      <c r="F3233" s="3">
        <v>81</v>
      </c>
      <c r="G3233" s="3">
        <v>2.843834</v>
      </c>
      <c r="H3233" s="3">
        <v>46</v>
      </c>
      <c r="I3233" s="3">
        <v>0.814606</v>
      </c>
      <c r="J3233" s="3">
        <v>14</v>
      </c>
      <c r="K3233" s="3">
        <v>0.977169</v>
      </c>
      <c r="L3233" s="3">
        <v>18</v>
      </c>
      <c r="M3233" s="3">
        <v>1.913947</v>
      </c>
      <c r="N3233">
        <v>31</v>
      </c>
      <c r="O3233">
        <v>0.00136542761969261</v>
      </c>
      <c r="P3233">
        <v>-2.49731613287732</v>
      </c>
      <c r="Q3233" t="s">
        <v>131</v>
      </c>
      <c r="R3233" t="s">
        <v>136</v>
      </c>
      <c r="S3233" t="s">
        <v>136</v>
      </c>
      <c r="T3233" t="s">
        <v>13633</v>
      </c>
      <c r="U3233" t="s">
        <v>13634</v>
      </c>
      <c r="V3233" t="s">
        <v>136</v>
      </c>
      <c r="W3233" t="s">
        <v>136</v>
      </c>
      <c r="X3233" t="s">
        <v>136</v>
      </c>
      <c r="Y3233" t="s">
        <v>13635</v>
      </c>
      <c r="Z3233" t="s">
        <v>13636</v>
      </c>
      <c r="AA3233" t="s">
        <v>164</v>
      </c>
      <c r="AB3233" t="s">
        <v>165</v>
      </c>
      <c r="AC3233" t="s">
        <v>13637</v>
      </c>
      <c r="AD3233" t="s">
        <v>2669</v>
      </c>
    </row>
    <row r="3234" spans="1:30">
      <c r="A3234" t="s">
        <v>13638</v>
      </c>
      <c r="B3234" t="s">
        <v>13638</v>
      </c>
      <c r="C3234" s="3">
        <v>0.189833</v>
      </c>
      <c r="D3234" s="3">
        <v>21</v>
      </c>
      <c r="E3234" s="3">
        <v>0</v>
      </c>
      <c r="F3234" s="3">
        <v>0</v>
      </c>
      <c r="G3234" s="3">
        <v>0.207695</v>
      </c>
      <c r="H3234" s="3">
        <v>25</v>
      </c>
      <c r="I3234" s="3">
        <v>3.191644</v>
      </c>
      <c r="J3234" s="3">
        <v>381</v>
      </c>
      <c r="K3234" s="3">
        <v>3.965935</v>
      </c>
      <c r="L3234" s="3">
        <v>505</v>
      </c>
      <c r="M3234" s="3">
        <v>1.78773</v>
      </c>
      <c r="N3234">
        <v>206</v>
      </c>
      <c r="O3234" s="16">
        <v>1.85862447526173e-5</v>
      </c>
      <c r="P3234">
        <v>3.68072896334161</v>
      </c>
      <c r="Q3234" t="s">
        <v>157</v>
      </c>
      <c r="R3234" t="s">
        <v>136</v>
      </c>
      <c r="S3234" t="s">
        <v>136</v>
      </c>
      <c r="T3234" t="s">
        <v>136</v>
      </c>
      <c r="U3234" t="s">
        <v>10725</v>
      </c>
      <c r="V3234" t="s">
        <v>136</v>
      </c>
      <c r="W3234" t="s">
        <v>3789</v>
      </c>
      <c r="X3234" t="s">
        <v>3790</v>
      </c>
      <c r="Y3234" t="s">
        <v>10726</v>
      </c>
      <c r="Z3234" t="s">
        <v>136</v>
      </c>
      <c r="AA3234" t="s">
        <v>5145</v>
      </c>
      <c r="AB3234" t="s">
        <v>3790</v>
      </c>
      <c r="AC3234" t="s">
        <v>13639</v>
      </c>
      <c r="AD3234" t="s">
        <v>136</v>
      </c>
    </row>
    <row r="3235" spans="1:30">
      <c r="A3235" t="s">
        <v>13640</v>
      </c>
      <c r="B3235" t="s">
        <v>13640</v>
      </c>
      <c r="C3235" s="3">
        <v>166.8806</v>
      </c>
      <c r="D3235" s="3">
        <v>26202</v>
      </c>
      <c r="E3235" s="3">
        <v>194.820984</v>
      </c>
      <c r="F3235" s="3">
        <v>27097</v>
      </c>
      <c r="G3235" s="3">
        <v>137.404068</v>
      </c>
      <c r="H3235" s="3">
        <v>23131</v>
      </c>
      <c r="I3235" s="3">
        <v>29.166531</v>
      </c>
      <c r="J3235" s="3">
        <v>4967</v>
      </c>
      <c r="K3235" s="3">
        <v>18.201271</v>
      </c>
      <c r="L3235" s="3">
        <v>3310</v>
      </c>
      <c r="M3235" s="3">
        <v>48.832611</v>
      </c>
      <c r="N3235">
        <v>8006</v>
      </c>
      <c r="O3235" s="16">
        <v>5.44521861477309e-7</v>
      </c>
      <c r="P3235">
        <v>-3.00750351575547</v>
      </c>
      <c r="Q3235" t="s">
        <v>131</v>
      </c>
      <c r="R3235" t="s">
        <v>170</v>
      </c>
      <c r="S3235" t="s">
        <v>171</v>
      </c>
      <c r="T3235" t="s">
        <v>2857</v>
      </c>
      <c r="U3235" t="s">
        <v>13641</v>
      </c>
      <c r="V3235" t="s">
        <v>6775</v>
      </c>
      <c r="W3235" t="s">
        <v>190</v>
      </c>
      <c r="X3235" t="s">
        <v>191</v>
      </c>
      <c r="Y3235" t="s">
        <v>1078</v>
      </c>
      <c r="Z3235" t="s">
        <v>6776</v>
      </c>
      <c r="AA3235" t="s">
        <v>174</v>
      </c>
      <c r="AB3235" t="s">
        <v>171</v>
      </c>
      <c r="AC3235" t="s">
        <v>13642</v>
      </c>
      <c r="AD3235" t="s">
        <v>1633</v>
      </c>
    </row>
    <row r="3236" spans="1:30">
      <c r="A3236" t="s">
        <v>13643</v>
      </c>
      <c r="B3236" t="s">
        <v>13643</v>
      </c>
      <c r="C3236" s="3">
        <v>1.305492</v>
      </c>
      <c r="D3236" s="3">
        <v>45</v>
      </c>
      <c r="E3236" s="3">
        <v>0</v>
      </c>
      <c r="F3236" s="3">
        <v>0</v>
      </c>
      <c r="G3236" s="3">
        <v>0.708106</v>
      </c>
      <c r="H3236" s="3">
        <v>26</v>
      </c>
      <c r="I3236" s="3">
        <v>13.419165</v>
      </c>
      <c r="J3236" s="3">
        <v>492</v>
      </c>
      <c r="K3236" s="3">
        <v>10.178899</v>
      </c>
      <c r="L3236" s="3">
        <v>399</v>
      </c>
      <c r="M3236" s="3">
        <v>5.584197</v>
      </c>
      <c r="N3236">
        <v>197</v>
      </c>
      <c r="O3236">
        <v>0.00153729794631485</v>
      </c>
      <c r="P3236">
        <v>3.05580161137986</v>
      </c>
      <c r="Q3236" t="s">
        <v>157</v>
      </c>
      <c r="R3236" t="s">
        <v>136</v>
      </c>
      <c r="S3236" t="s">
        <v>136</v>
      </c>
      <c r="T3236" t="s">
        <v>13644</v>
      </c>
      <c r="U3236" t="s">
        <v>136</v>
      </c>
      <c r="V3236" t="s">
        <v>136</v>
      </c>
      <c r="W3236" t="s">
        <v>13023</v>
      </c>
      <c r="X3236" t="s">
        <v>13024</v>
      </c>
      <c r="Y3236" t="s">
        <v>7353</v>
      </c>
      <c r="Z3236" t="s">
        <v>13025</v>
      </c>
      <c r="AA3236" t="s">
        <v>174</v>
      </c>
      <c r="AB3236" t="s">
        <v>171</v>
      </c>
      <c r="AC3236" t="s">
        <v>13645</v>
      </c>
      <c r="AD3236" t="s">
        <v>11727</v>
      </c>
    </row>
    <row r="3237" spans="1:30">
      <c r="A3237" t="s">
        <v>13646</v>
      </c>
      <c r="B3237" t="s">
        <v>13646</v>
      </c>
      <c r="C3237" s="3">
        <v>0</v>
      </c>
      <c r="D3237" s="3">
        <v>0</v>
      </c>
      <c r="E3237" s="3">
        <v>0</v>
      </c>
      <c r="F3237" s="3">
        <v>0</v>
      </c>
      <c r="G3237" s="3">
        <v>0</v>
      </c>
      <c r="H3237" s="3">
        <v>0</v>
      </c>
      <c r="I3237" s="3">
        <v>1.798271</v>
      </c>
      <c r="J3237" s="3">
        <v>38</v>
      </c>
      <c r="K3237" s="3">
        <v>1.637916</v>
      </c>
      <c r="L3237" s="3">
        <v>37</v>
      </c>
      <c r="M3237" s="3">
        <v>3.58529</v>
      </c>
      <c r="N3237">
        <v>73</v>
      </c>
      <c r="O3237" s="16">
        <v>1.40699302838927e-5</v>
      </c>
      <c r="P3237">
        <v>5.69372286798422</v>
      </c>
      <c r="Q3237" t="s">
        <v>157</v>
      </c>
      <c r="R3237" t="s">
        <v>186</v>
      </c>
      <c r="S3237" t="s">
        <v>187</v>
      </c>
      <c r="T3237" t="s">
        <v>8256</v>
      </c>
      <c r="U3237" t="s">
        <v>13647</v>
      </c>
      <c r="V3237" t="s">
        <v>439</v>
      </c>
      <c r="W3237" t="s">
        <v>186</v>
      </c>
      <c r="X3237" t="s">
        <v>187</v>
      </c>
      <c r="Y3237" t="s">
        <v>8258</v>
      </c>
      <c r="Z3237" t="s">
        <v>13648</v>
      </c>
      <c r="AA3237" t="s">
        <v>209</v>
      </c>
      <c r="AB3237" t="s">
        <v>187</v>
      </c>
      <c r="AC3237" t="s">
        <v>313</v>
      </c>
      <c r="AD3237" t="s">
        <v>8005</v>
      </c>
    </row>
    <row r="3238" spans="1:30">
      <c r="A3238" t="s">
        <v>13649</v>
      </c>
      <c r="B3238" t="s">
        <v>136</v>
      </c>
      <c r="C3238" s="3">
        <v>4.479625</v>
      </c>
      <c r="D3238" s="3">
        <v>89</v>
      </c>
      <c r="E3238" s="3">
        <v>1.82632</v>
      </c>
      <c r="F3238" s="3">
        <v>33</v>
      </c>
      <c r="G3238" s="3">
        <v>3.656571</v>
      </c>
      <c r="H3238" s="3">
        <v>78</v>
      </c>
      <c r="I3238" s="3">
        <v>0</v>
      </c>
      <c r="J3238" s="3">
        <v>0</v>
      </c>
      <c r="K3238" s="3">
        <v>0</v>
      </c>
      <c r="L3238" s="3">
        <v>0</v>
      </c>
      <c r="M3238" s="3">
        <v>0</v>
      </c>
      <c r="N3238">
        <v>0</v>
      </c>
      <c r="O3238" s="16">
        <v>1.18046683559658e-10</v>
      </c>
      <c r="P3238">
        <v>-7.43804194097298</v>
      </c>
      <c r="Q3238" t="s">
        <v>131</v>
      </c>
      <c r="R3238" t="s">
        <v>136</v>
      </c>
      <c r="S3238" t="s">
        <v>136</v>
      </c>
      <c r="T3238" t="s">
        <v>136</v>
      </c>
      <c r="U3238" t="s">
        <v>136</v>
      </c>
      <c r="V3238" t="s">
        <v>136</v>
      </c>
      <c r="W3238" t="s">
        <v>136</v>
      </c>
      <c r="X3238" t="s">
        <v>136</v>
      </c>
      <c r="Y3238" t="s">
        <v>136</v>
      </c>
      <c r="Z3238" t="s">
        <v>136</v>
      </c>
      <c r="AA3238" t="s">
        <v>136</v>
      </c>
      <c r="AB3238" t="s">
        <v>136</v>
      </c>
      <c r="AC3238" t="s">
        <v>136</v>
      </c>
      <c r="AD3238" t="s">
        <v>136</v>
      </c>
    </row>
    <row r="3239" spans="1:30">
      <c r="A3239" t="s">
        <v>13650</v>
      </c>
      <c r="B3239" t="s">
        <v>13650</v>
      </c>
      <c r="C3239" s="3">
        <v>0.719463</v>
      </c>
      <c r="D3239" s="3">
        <v>74</v>
      </c>
      <c r="E3239" s="3">
        <v>0.178115</v>
      </c>
      <c r="F3239" s="3">
        <v>17</v>
      </c>
      <c r="G3239" s="3">
        <v>1.129519</v>
      </c>
      <c r="H3239" s="3">
        <v>124</v>
      </c>
      <c r="I3239" s="3">
        <v>7.155796</v>
      </c>
      <c r="J3239" s="3">
        <v>794</v>
      </c>
      <c r="K3239" s="3">
        <v>7.594621</v>
      </c>
      <c r="L3239" s="3">
        <v>900</v>
      </c>
      <c r="M3239" s="3">
        <v>2.673812</v>
      </c>
      <c r="N3239">
        <v>286</v>
      </c>
      <c r="O3239">
        <v>0.00031864763557873</v>
      </c>
      <c r="P3239">
        <v>2.4389910097386</v>
      </c>
      <c r="Q3239" t="s">
        <v>157</v>
      </c>
      <c r="R3239" t="s">
        <v>594</v>
      </c>
      <c r="S3239" t="s">
        <v>165</v>
      </c>
      <c r="T3239" t="s">
        <v>136</v>
      </c>
      <c r="U3239" t="s">
        <v>13651</v>
      </c>
      <c r="V3239" t="s">
        <v>136</v>
      </c>
      <c r="W3239" t="s">
        <v>136</v>
      </c>
      <c r="X3239" t="s">
        <v>136</v>
      </c>
      <c r="Y3239" t="s">
        <v>10333</v>
      </c>
      <c r="Z3239" t="s">
        <v>136</v>
      </c>
      <c r="AA3239" t="s">
        <v>164</v>
      </c>
      <c r="AB3239" t="s">
        <v>165</v>
      </c>
      <c r="AC3239" t="s">
        <v>13652</v>
      </c>
      <c r="AD3239" t="s">
        <v>136</v>
      </c>
    </row>
    <row r="3240" spans="1:30">
      <c r="A3240" t="s">
        <v>13653</v>
      </c>
      <c r="B3240" t="s">
        <v>13653</v>
      </c>
      <c r="C3240" s="3">
        <v>6.63143</v>
      </c>
      <c r="D3240" s="3">
        <v>433</v>
      </c>
      <c r="E3240" s="3">
        <v>0.310875</v>
      </c>
      <c r="F3240" s="3">
        <v>18</v>
      </c>
      <c r="G3240" s="3">
        <v>5.116981</v>
      </c>
      <c r="H3240" s="3">
        <v>358</v>
      </c>
      <c r="I3240" s="3">
        <v>56.381592</v>
      </c>
      <c r="J3240" s="3">
        <v>3990</v>
      </c>
      <c r="K3240" s="3">
        <v>123.853745</v>
      </c>
      <c r="L3240" s="3">
        <v>9359</v>
      </c>
      <c r="M3240" s="3">
        <v>19.50008</v>
      </c>
      <c r="N3240">
        <v>1329</v>
      </c>
      <c r="O3240">
        <v>0.000350307485718326</v>
      </c>
      <c r="P3240">
        <v>3.28971502357567</v>
      </c>
      <c r="Q3240" t="s">
        <v>157</v>
      </c>
      <c r="R3240" t="s">
        <v>136</v>
      </c>
      <c r="S3240" t="s">
        <v>136</v>
      </c>
      <c r="T3240" t="s">
        <v>13654</v>
      </c>
      <c r="U3240" t="s">
        <v>13655</v>
      </c>
      <c r="V3240" t="s">
        <v>136</v>
      </c>
      <c r="W3240" t="s">
        <v>136</v>
      </c>
      <c r="X3240" t="s">
        <v>136</v>
      </c>
      <c r="Y3240" t="s">
        <v>320</v>
      </c>
      <c r="Z3240" t="s">
        <v>8467</v>
      </c>
      <c r="AA3240" t="s">
        <v>164</v>
      </c>
      <c r="AB3240" t="s">
        <v>165</v>
      </c>
      <c r="AC3240" t="s">
        <v>13656</v>
      </c>
      <c r="AD3240" t="s">
        <v>3318</v>
      </c>
    </row>
    <row r="3241" spans="1:30">
      <c r="A3241" t="s">
        <v>13657</v>
      </c>
      <c r="B3241" t="s">
        <v>136</v>
      </c>
      <c r="C3241" s="3">
        <v>4.677187</v>
      </c>
      <c r="D3241" s="3">
        <v>124</v>
      </c>
      <c r="E3241" s="3">
        <v>7.252211</v>
      </c>
      <c r="F3241" s="3">
        <v>171</v>
      </c>
      <c r="G3241" s="3">
        <v>4.214426</v>
      </c>
      <c r="H3241" s="3">
        <v>120</v>
      </c>
      <c r="I3241" s="3">
        <v>1.974334</v>
      </c>
      <c r="J3241" s="3">
        <v>57</v>
      </c>
      <c r="K3241" s="3">
        <v>1.855628</v>
      </c>
      <c r="L3241" s="3">
        <v>57</v>
      </c>
      <c r="M3241" s="3">
        <v>2.197625</v>
      </c>
      <c r="N3241">
        <v>61</v>
      </c>
      <c r="O3241">
        <v>0.00109514112703471</v>
      </c>
      <c r="P3241">
        <v>-2.1326276729273</v>
      </c>
      <c r="Q3241" t="s">
        <v>131</v>
      </c>
      <c r="R3241" t="s">
        <v>136</v>
      </c>
      <c r="S3241" t="s">
        <v>136</v>
      </c>
      <c r="T3241" t="s">
        <v>1735</v>
      </c>
      <c r="U3241" t="s">
        <v>10198</v>
      </c>
      <c r="V3241" t="s">
        <v>5693</v>
      </c>
      <c r="W3241" t="s">
        <v>232</v>
      </c>
      <c r="X3241" t="s">
        <v>233</v>
      </c>
      <c r="Y3241" t="s">
        <v>1736</v>
      </c>
      <c r="Z3241" t="s">
        <v>10199</v>
      </c>
      <c r="AA3241" t="s">
        <v>237</v>
      </c>
      <c r="AB3241" t="s">
        <v>233</v>
      </c>
      <c r="AC3241" t="s">
        <v>10200</v>
      </c>
      <c r="AD3241" t="s">
        <v>1739</v>
      </c>
    </row>
    <row r="3242" spans="1:30">
      <c r="A3242" t="s">
        <v>13658</v>
      </c>
      <c r="B3242" t="s">
        <v>13658</v>
      </c>
      <c r="C3242" s="3">
        <v>15.601504</v>
      </c>
      <c r="D3242" s="3">
        <v>1125</v>
      </c>
      <c r="E3242" s="3">
        <v>106.524712</v>
      </c>
      <c r="F3242" s="3">
        <v>6803</v>
      </c>
      <c r="G3242" s="3">
        <v>25.137735</v>
      </c>
      <c r="H3242" s="3">
        <v>1943</v>
      </c>
      <c r="I3242" s="3">
        <v>6.593574</v>
      </c>
      <c r="J3242" s="3">
        <v>516</v>
      </c>
      <c r="K3242" s="3">
        <v>15.098999</v>
      </c>
      <c r="L3242" s="3">
        <v>1261</v>
      </c>
      <c r="M3242" s="3">
        <v>10.561284</v>
      </c>
      <c r="N3242">
        <v>795</v>
      </c>
      <c r="O3242">
        <v>0.00178548186269838</v>
      </c>
      <c r="P3242">
        <v>-2.90244620960571</v>
      </c>
      <c r="Q3242" t="s">
        <v>131</v>
      </c>
      <c r="R3242" t="s">
        <v>241</v>
      </c>
      <c r="S3242" t="s">
        <v>242</v>
      </c>
      <c r="T3242" t="s">
        <v>13487</v>
      </c>
      <c r="U3242" t="s">
        <v>13659</v>
      </c>
      <c r="V3242" t="s">
        <v>329</v>
      </c>
      <c r="W3242" t="s">
        <v>136</v>
      </c>
      <c r="X3242" t="s">
        <v>136</v>
      </c>
      <c r="Y3242" t="s">
        <v>2808</v>
      </c>
      <c r="Z3242" t="s">
        <v>13660</v>
      </c>
      <c r="AA3242" t="s">
        <v>248</v>
      </c>
      <c r="AB3242" t="s">
        <v>242</v>
      </c>
      <c r="AC3242" t="s">
        <v>13661</v>
      </c>
      <c r="AD3242" t="s">
        <v>6062</v>
      </c>
    </row>
    <row r="3243" spans="1:30">
      <c r="A3243" t="s">
        <v>13662</v>
      </c>
      <c r="B3243" t="s">
        <v>13662</v>
      </c>
      <c r="C3243" s="3">
        <v>0</v>
      </c>
      <c r="D3243" s="3">
        <v>0</v>
      </c>
      <c r="E3243" s="3">
        <v>0</v>
      </c>
      <c r="F3243" s="3">
        <v>0</v>
      </c>
      <c r="G3243" s="3">
        <v>0</v>
      </c>
      <c r="H3243" s="3">
        <v>0</v>
      </c>
      <c r="I3243" s="3">
        <v>7.946758</v>
      </c>
      <c r="J3243" s="3">
        <v>185</v>
      </c>
      <c r="K3243" s="3">
        <v>4.389417</v>
      </c>
      <c r="L3243" s="3">
        <v>109</v>
      </c>
      <c r="M3243" s="3">
        <v>5.575752</v>
      </c>
      <c r="N3243">
        <v>125</v>
      </c>
      <c r="O3243" s="16">
        <v>1.03788756346784e-9</v>
      </c>
      <c r="P3243">
        <v>7.12919680562602</v>
      </c>
      <c r="Q3243" t="s">
        <v>157</v>
      </c>
      <c r="R3243" t="s">
        <v>136</v>
      </c>
      <c r="S3243" t="s">
        <v>136</v>
      </c>
      <c r="T3243" t="s">
        <v>6511</v>
      </c>
      <c r="U3243" t="s">
        <v>13663</v>
      </c>
      <c r="V3243" t="s">
        <v>136</v>
      </c>
      <c r="W3243" t="s">
        <v>136</v>
      </c>
      <c r="X3243" t="s">
        <v>136</v>
      </c>
      <c r="Y3243" t="s">
        <v>136</v>
      </c>
      <c r="Z3243" t="s">
        <v>136</v>
      </c>
      <c r="AA3243" t="s">
        <v>83</v>
      </c>
      <c r="AB3243" t="s">
        <v>191</v>
      </c>
      <c r="AC3243" t="s">
        <v>13664</v>
      </c>
      <c r="AD3243" t="s">
        <v>1490</v>
      </c>
    </row>
    <row r="3244" spans="1:30">
      <c r="A3244" t="s">
        <v>13665</v>
      </c>
      <c r="B3244" t="s">
        <v>13665</v>
      </c>
      <c r="C3244" s="3">
        <v>1.250167</v>
      </c>
      <c r="D3244" s="3">
        <v>64</v>
      </c>
      <c r="E3244" s="3">
        <v>0.758611</v>
      </c>
      <c r="F3244" s="3">
        <v>35</v>
      </c>
      <c r="G3244" s="3">
        <v>2.637056</v>
      </c>
      <c r="H3244" s="3">
        <v>145</v>
      </c>
      <c r="I3244" s="3">
        <v>0.752942</v>
      </c>
      <c r="J3244" s="3">
        <v>42</v>
      </c>
      <c r="K3244" s="3">
        <v>0.303055</v>
      </c>
      <c r="L3244" s="3">
        <v>18</v>
      </c>
      <c r="M3244" s="3">
        <v>0.482323</v>
      </c>
      <c r="N3244">
        <v>26</v>
      </c>
      <c r="O3244">
        <v>0.00248056708296171</v>
      </c>
      <c r="P3244">
        <v>-2.08921887316523</v>
      </c>
      <c r="Q3244" t="s">
        <v>131</v>
      </c>
      <c r="R3244" t="s">
        <v>136</v>
      </c>
      <c r="S3244" t="s">
        <v>136</v>
      </c>
      <c r="T3244" t="s">
        <v>349</v>
      </c>
      <c r="U3244" t="s">
        <v>13666</v>
      </c>
      <c r="V3244" t="s">
        <v>351</v>
      </c>
      <c r="W3244" t="s">
        <v>254</v>
      </c>
      <c r="X3244" t="s">
        <v>255</v>
      </c>
      <c r="Y3244" t="s">
        <v>352</v>
      </c>
      <c r="Z3244" t="s">
        <v>13667</v>
      </c>
      <c r="AA3244" t="s">
        <v>164</v>
      </c>
      <c r="AB3244" t="s">
        <v>165</v>
      </c>
      <c r="AC3244" t="s">
        <v>5677</v>
      </c>
      <c r="AD3244" t="s">
        <v>184</v>
      </c>
    </row>
    <row r="3245" spans="1:30">
      <c r="A3245" t="s">
        <v>13668</v>
      </c>
      <c r="B3245" t="s">
        <v>13668</v>
      </c>
      <c r="C3245" s="3">
        <v>1.17065</v>
      </c>
      <c r="D3245" s="3">
        <v>68</v>
      </c>
      <c r="E3245" s="3">
        <v>0.268005</v>
      </c>
      <c r="F3245" s="3">
        <v>14</v>
      </c>
      <c r="G3245" s="3">
        <v>0.981335</v>
      </c>
      <c r="H3245" s="3">
        <v>61</v>
      </c>
      <c r="I3245" s="3">
        <v>231.262573</v>
      </c>
      <c r="J3245" s="3">
        <v>14496</v>
      </c>
      <c r="K3245" s="3">
        <v>105.142853</v>
      </c>
      <c r="L3245" s="3">
        <v>7038</v>
      </c>
      <c r="M3245" s="3">
        <v>38.402374</v>
      </c>
      <c r="N3245">
        <v>2318</v>
      </c>
      <c r="O3245" s="16">
        <v>2.64411841174873e-21</v>
      </c>
      <c r="P3245">
        <v>6.32611235288482</v>
      </c>
      <c r="Q3245" t="s">
        <v>157</v>
      </c>
      <c r="R3245" t="s">
        <v>136</v>
      </c>
      <c r="S3245" t="s">
        <v>136</v>
      </c>
      <c r="T3245" t="s">
        <v>13669</v>
      </c>
      <c r="U3245" t="s">
        <v>136</v>
      </c>
      <c r="V3245" t="s">
        <v>136</v>
      </c>
      <c r="W3245" t="s">
        <v>136</v>
      </c>
      <c r="X3245" t="s">
        <v>136</v>
      </c>
      <c r="Y3245" t="s">
        <v>577</v>
      </c>
      <c r="Z3245" t="s">
        <v>13670</v>
      </c>
      <c r="AA3245" t="s">
        <v>164</v>
      </c>
      <c r="AB3245" t="s">
        <v>165</v>
      </c>
      <c r="AC3245" t="s">
        <v>13671</v>
      </c>
      <c r="AD3245" t="s">
        <v>3340</v>
      </c>
    </row>
    <row r="3246" spans="1:30">
      <c r="A3246" t="s">
        <v>13672</v>
      </c>
      <c r="B3246" t="s">
        <v>13672</v>
      </c>
      <c r="C3246" s="3">
        <v>6.469212</v>
      </c>
      <c r="D3246" s="3">
        <v>325</v>
      </c>
      <c r="E3246" s="3">
        <v>50.309589</v>
      </c>
      <c r="F3246" s="3">
        <v>2237</v>
      </c>
      <c r="G3246" s="3">
        <v>12.607601</v>
      </c>
      <c r="H3246" s="3">
        <v>679</v>
      </c>
      <c r="I3246" s="3">
        <v>0.918329</v>
      </c>
      <c r="J3246" s="3">
        <v>50</v>
      </c>
      <c r="K3246" s="3">
        <v>0.575233</v>
      </c>
      <c r="L3246" s="3">
        <v>34</v>
      </c>
      <c r="M3246" s="3">
        <v>1.113872</v>
      </c>
      <c r="N3246">
        <v>59</v>
      </c>
      <c r="O3246" s="16">
        <v>6.65390051554357e-9</v>
      </c>
      <c r="P3246">
        <v>-5.19258370338037</v>
      </c>
      <c r="Q3246" t="s">
        <v>131</v>
      </c>
      <c r="R3246" t="s">
        <v>136</v>
      </c>
      <c r="S3246" t="s">
        <v>136</v>
      </c>
      <c r="T3246" t="s">
        <v>136</v>
      </c>
      <c r="U3246" t="s">
        <v>136</v>
      </c>
      <c r="V3246" t="s">
        <v>136</v>
      </c>
      <c r="W3246" t="s">
        <v>136</v>
      </c>
      <c r="X3246" t="s">
        <v>136</v>
      </c>
      <c r="Y3246" t="s">
        <v>13673</v>
      </c>
      <c r="Z3246" t="s">
        <v>136</v>
      </c>
      <c r="AA3246" t="s">
        <v>164</v>
      </c>
      <c r="AB3246" t="s">
        <v>165</v>
      </c>
      <c r="AC3246" t="s">
        <v>13674</v>
      </c>
      <c r="AD3246" t="s">
        <v>136</v>
      </c>
    </row>
    <row r="3247" spans="1:30">
      <c r="A3247" t="s">
        <v>13675</v>
      </c>
      <c r="B3247" t="s">
        <v>13675</v>
      </c>
      <c r="C3247" s="3">
        <v>3.712147</v>
      </c>
      <c r="D3247" s="3">
        <v>171</v>
      </c>
      <c r="E3247" s="3">
        <v>7.305232</v>
      </c>
      <c r="F3247" s="3">
        <v>297</v>
      </c>
      <c r="G3247" s="3">
        <v>1.266437</v>
      </c>
      <c r="H3247" s="3">
        <v>63</v>
      </c>
      <c r="I3247" s="3">
        <v>0.981216</v>
      </c>
      <c r="J3247" s="3">
        <v>49</v>
      </c>
      <c r="K3247" s="3">
        <v>1.569635</v>
      </c>
      <c r="L3247" s="3">
        <v>84</v>
      </c>
      <c r="M3247" s="3">
        <v>0.705724</v>
      </c>
      <c r="N3247">
        <v>34</v>
      </c>
      <c r="O3247">
        <v>0.0032433238930639</v>
      </c>
      <c r="P3247">
        <v>-2.59484227368217</v>
      </c>
      <c r="Q3247" t="s">
        <v>131</v>
      </c>
      <c r="R3247" t="s">
        <v>136</v>
      </c>
      <c r="S3247" t="s">
        <v>136</v>
      </c>
      <c r="T3247" t="s">
        <v>3125</v>
      </c>
      <c r="U3247" t="s">
        <v>13676</v>
      </c>
      <c r="V3247" t="s">
        <v>351</v>
      </c>
      <c r="W3247" t="s">
        <v>136</v>
      </c>
      <c r="X3247" t="s">
        <v>136</v>
      </c>
      <c r="Y3247" t="s">
        <v>4264</v>
      </c>
      <c r="Z3247" t="s">
        <v>6630</v>
      </c>
      <c r="AA3247" t="s">
        <v>83</v>
      </c>
      <c r="AB3247" t="s">
        <v>191</v>
      </c>
      <c r="AC3247" t="s">
        <v>13677</v>
      </c>
      <c r="AD3247" t="s">
        <v>3128</v>
      </c>
    </row>
    <row r="3248" spans="1:30">
      <c r="A3248" t="s">
        <v>13678</v>
      </c>
      <c r="B3248" t="s">
        <v>13678</v>
      </c>
      <c r="C3248" s="3">
        <v>14.600376</v>
      </c>
      <c r="D3248" s="3">
        <v>508</v>
      </c>
      <c r="E3248" s="3">
        <v>25.862268</v>
      </c>
      <c r="F3248" s="3">
        <v>797</v>
      </c>
      <c r="G3248" s="3">
        <v>17.157825</v>
      </c>
      <c r="H3248" s="3">
        <v>640</v>
      </c>
      <c r="I3248" s="3">
        <v>0.247999</v>
      </c>
      <c r="J3248" s="3">
        <v>10</v>
      </c>
      <c r="K3248" s="3">
        <v>0.758138</v>
      </c>
      <c r="L3248" s="3">
        <v>31</v>
      </c>
      <c r="M3248" s="3">
        <v>1.16603</v>
      </c>
      <c r="N3248">
        <v>43</v>
      </c>
      <c r="O3248" s="16">
        <v>1.46349519017325e-12</v>
      </c>
      <c r="P3248">
        <v>-5.13736573785004</v>
      </c>
      <c r="Q3248" t="s">
        <v>131</v>
      </c>
      <c r="R3248" t="s">
        <v>136</v>
      </c>
      <c r="S3248" t="s">
        <v>136</v>
      </c>
      <c r="T3248" t="s">
        <v>6325</v>
      </c>
      <c r="U3248" t="s">
        <v>13679</v>
      </c>
      <c r="V3248" t="s">
        <v>136</v>
      </c>
      <c r="W3248" t="s">
        <v>170</v>
      </c>
      <c r="X3248" t="s">
        <v>171</v>
      </c>
      <c r="Y3248" t="s">
        <v>5364</v>
      </c>
      <c r="Z3248" t="s">
        <v>6327</v>
      </c>
      <c r="AA3248" t="s">
        <v>174</v>
      </c>
      <c r="AB3248" t="s">
        <v>171</v>
      </c>
      <c r="AC3248" t="s">
        <v>13680</v>
      </c>
      <c r="AD3248" t="s">
        <v>6329</v>
      </c>
    </row>
    <row r="3249" spans="1:30">
      <c r="A3249" t="s">
        <v>13681</v>
      </c>
      <c r="B3249" t="s">
        <v>13681</v>
      </c>
      <c r="C3249" s="3">
        <v>30.083853</v>
      </c>
      <c r="D3249" s="3">
        <v>237</v>
      </c>
      <c r="E3249" s="3">
        <v>24.138109</v>
      </c>
      <c r="F3249" s="3">
        <v>169</v>
      </c>
      <c r="G3249" s="3">
        <v>25.697073</v>
      </c>
      <c r="H3249" s="3">
        <v>217</v>
      </c>
      <c r="I3249" s="3">
        <v>9.573514</v>
      </c>
      <c r="J3249" s="3">
        <v>82</v>
      </c>
      <c r="K3249" s="3">
        <v>5.618241</v>
      </c>
      <c r="L3249" s="3">
        <v>52</v>
      </c>
      <c r="M3249" s="3">
        <v>11.064341</v>
      </c>
      <c r="N3249">
        <v>91</v>
      </c>
      <c r="O3249" s="16">
        <v>1.17297649647895e-5</v>
      </c>
      <c r="P3249">
        <v>-2.2275542241329</v>
      </c>
      <c r="Q3249" t="s">
        <v>131</v>
      </c>
      <c r="R3249" t="s">
        <v>136</v>
      </c>
      <c r="S3249" t="s">
        <v>136</v>
      </c>
      <c r="T3249" t="s">
        <v>8685</v>
      </c>
      <c r="U3249" t="s">
        <v>136</v>
      </c>
      <c r="V3249" t="s">
        <v>136</v>
      </c>
      <c r="W3249" t="s">
        <v>136</v>
      </c>
      <c r="X3249" t="s">
        <v>136</v>
      </c>
      <c r="Y3249" t="s">
        <v>136</v>
      </c>
      <c r="Z3249" t="s">
        <v>136</v>
      </c>
      <c r="AA3249" t="s">
        <v>164</v>
      </c>
      <c r="AB3249" t="s">
        <v>165</v>
      </c>
      <c r="AC3249" t="s">
        <v>13682</v>
      </c>
      <c r="AD3249" t="s">
        <v>8688</v>
      </c>
    </row>
    <row r="3250" spans="1:30">
      <c r="A3250" t="s">
        <v>13683</v>
      </c>
      <c r="B3250" t="s">
        <v>13683</v>
      </c>
      <c r="C3250" s="3">
        <v>21.607729</v>
      </c>
      <c r="D3250" s="3">
        <v>204</v>
      </c>
      <c r="E3250" s="3">
        <v>30.260817</v>
      </c>
      <c r="F3250" s="3">
        <v>254</v>
      </c>
      <c r="G3250" s="3">
        <v>19.753098</v>
      </c>
      <c r="H3250" s="3">
        <v>200</v>
      </c>
      <c r="I3250" s="3">
        <v>3.579826</v>
      </c>
      <c r="J3250" s="3">
        <v>37</v>
      </c>
      <c r="K3250" s="3">
        <v>1.588675</v>
      </c>
      <c r="L3250" s="3">
        <v>18</v>
      </c>
      <c r="M3250" s="3">
        <v>9.269725</v>
      </c>
      <c r="N3250">
        <v>92</v>
      </c>
      <c r="O3250">
        <v>0.000402723217599937</v>
      </c>
      <c r="P3250">
        <v>-2.85307619377</v>
      </c>
      <c r="Q3250" t="s">
        <v>131</v>
      </c>
      <c r="R3250" t="s">
        <v>136</v>
      </c>
      <c r="S3250" t="s">
        <v>136</v>
      </c>
      <c r="T3250" t="s">
        <v>13684</v>
      </c>
      <c r="U3250" t="s">
        <v>13685</v>
      </c>
      <c r="V3250" t="s">
        <v>755</v>
      </c>
      <c r="W3250" t="s">
        <v>190</v>
      </c>
      <c r="X3250" t="s">
        <v>191</v>
      </c>
      <c r="Y3250" t="s">
        <v>265</v>
      </c>
      <c r="Z3250" t="s">
        <v>1146</v>
      </c>
      <c r="AA3250" t="s">
        <v>83</v>
      </c>
      <c r="AB3250" t="s">
        <v>191</v>
      </c>
      <c r="AC3250" t="s">
        <v>183</v>
      </c>
      <c r="AD3250" t="s">
        <v>13686</v>
      </c>
    </row>
    <row r="3251" spans="1:30">
      <c r="A3251" t="s">
        <v>13687</v>
      </c>
      <c r="B3251" t="s">
        <v>13687</v>
      </c>
      <c r="C3251" s="3">
        <v>8.718582</v>
      </c>
      <c r="D3251" s="3">
        <v>475</v>
      </c>
      <c r="E3251" s="3">
        <v>14.034867</v>
      </c>
      <c r="F3251" s="3">
        <v>678</v>
      </c>
      <c r="G3251" s="3">
        <v>9.730209</v>
      </c>
      <c r="H3251" s="3">
        <v>569</v>
      </c>
      <c r="I3251" s="3">
        <v>4.255799</v>
      </c>
      <c r="J3251" s="3">
        <v>252</v>
      </c>
      <c r="K3251" s="3">
        <v>4.868733</v>
      </c>
      <c r="L3251" s="3">
        <v>308</v>
      </c>
      <c r="M3251" s="3">
        <v>4.262424</v>
      </c>
      <c r="N3251">
        <v>243</v>
      </c>
      <c r="O3251">
        <v>0.000572398434137113</v>
      </c>
      <c r="P3251">
        <v>-2.00795352539649</v>
      </c>
      <c r="Q3251" t="s">
        <v>131</v>
      </c>
      <c r="R3251" t="s">
        <v>170</v>
      </c>
      <c r="S3251" t="s">
        <v>171</v>
      </c>
      <c r="T3251" t="s">
        <v>507</v>
      </c>
      <c r="U3251" t="s">
        <v>13688</v>
      </c>
      <c r="V3251" t="s">
        <v>432</v>
      </c>
      <c r="W3251" t="s">
        <v>170</v>
      </c>
      <c r="X3251" t="s">
        <v>171</v>
      </c>
      <c r="Y3251" t="s">
        <v>13689</v>
      </c>
      <c r="Z3251" t="s">
        <v>13690</v>
      </c>
      <c r="AA3251" t="s">
        <v>174</v>
      </c>
      <c r="AB3251" t="s">
        <v>171</v>
      </c>
      <c r="AC3251" t="s">
        <v>13691</v>
      </c>
      <c r="AD3251" t="s">
        <v>512</v>
      </c>
    </row>
    <row r="3252" spans="1:30">
      <c r="A3252" t="s">
        <v>13692</v>
      </c>
      <c r="B3252" t="s">
        <v>136</v>
      </c>
      <c r="C3252" s="3">
        <v>8.058587</v>
      </c>
      <c r="D3252" s="3">
        <v>141</v>
      </c>
      <c r="E3252" s="3">
        <v>5.369794</v>
      </c>
      <c r="F3252" s="3">
        <v>87</v>
      </c>
      <c r="G3252" s="3">
        <v>3.100374</v>
      </c>
      <c r="H3252" s="3">
        <v>69</v>
      </c>
      <c r="I3252" s="3">
        <v>0</v>
      </c>
      <c r="J3252" s="3">
        <v>0</v>
      </c>
      <c r="K3252" s="3">
        <v>0.366526</v>
      </c>
      <c r="L3252" s="3">
        <v>9</v>
      </c>
      <c r="M3252" s="3">
        <v>1.103703</v>
      </c>
      <c r="N3252">
        <v>21</v>
      </c>
      <c r="O3252">
        <v>0.00085968412654983</v>
      </c>
      <c r="P3252">
        <v>-3.54102619448419</v>
      </c>
      <c r="Q3252" t="s">
        <v>131</v>
      </c>
      <c r="R3252" t="s">
        <v>136</v>
      </c>
      <c r="S3252" t="s">
        <v>136</v>
      </c>
      <c r="T3252" t="s">
        <v>9996</v>
      </c>
      <c r="U3252" t="s">
        <v>136</v>
      </c>
      <c r="V3252" t="s">
        <v>136</v>
      </c>
      <c r="W3252" t="s">
        <v>136</v>
      </c>
      <c r="X3252" t="s">
        <v>136</v>
      </c>
      <c r="Y3252" t="s">
        <v>136</v>
      </c>
      <c r="Z3252" t="s">
        <v>136</v>
      </c>
      <c r="AA3252" t="s">
        <v>164</v>
      </c>
      <c r="AB3252" t="s">
        <v>165</v>
      </c>
      <c r="AC3252" t="s">
        <v>9998</v>
      </c>
      <c r="AD3252" t="s">
        <v>2758</v>
      </c>
    </row>
    <row r="3253" spans="1:30">
      <c r="A3253" t="s">
        <v>13693</v>
      </c>
      <c r="B3253" t="s">
        <v>13693</v>
      </c>
      <c r="C3253" s="3">
        <v>0.19029</v>
      </c>
      <c r="D3253" s="3">
        <v>12</v>
      </c>
      <c r="E3253" s="3">
        <v>0.091385</v>
      </c>
      <c r="F3253" s="3">
        <v>6</v>
      </c>
      <c r="G3253" s="3">
        <v>0.214725</v>
      </c>
      <c r="H3253" s="3">
        <v>15</v>
      </c>
      <c r="I3253" s="3">
        <v>1.519145</v>
      </c>
      <c r="J3253" s="3">
        <v>102</v>
      </c>
      <c r="K3253" s="3">
        <v>5.834482</v>
      </c>
      <c r="L3253" s="3">
        <v>418</v>
      </c>
      <c r="M3253" s="3">
        <v>1.213304</v>
      </c>
      <c r="N3253">
        <v>79</v>
      </c>
      <c r="O3253">
        <v>0.000141124051216232</v>
      </c>
      <c r="P3253">
        <v>3.15814006242119</v>
      </c>
      <c r="Q3253" t="s">
        <v>157</v>
      </c>
      <c r="R3253" t="s">
        <v>136</v>
      </c>
      <c r="S3253" t="s">
        <v>136</v>
      </c>
      <c r="T3253" t="s">
        <v>2110</v>
      </c>
      <c r="U3253" t="s">
        <v>136</v>
      </c>
      <c r="V3253" t="s">
        <v>136</v>
      </c>
      <c r="W3253" t="s">
        <v>254</v>
      </c>
      <c r="X3253" t="s">
        <v>255</v>
      </c>
      <c r="Y3253" t="s">
        <v>1815</v>
      </c>
      <c r="Z3253" t="s">
        <v>13694</v>
      </c>
      <c r="AA3253" t="s">
        <v>164</v>
      </c>
      <c r="AB3253" t="s">
        <v>165</v>
      </c>
      <c r="AC3253" t="s">
        <v>13695</v>
      </c>
      <c r="AD3253" t="s">
        <v>2113</v>
      </c>
    </row>
    <row r="3254" spans="1:30">
      <c r="A3254" t="s">
        <v>13696</v>
      </c>
      <c r="B3254" t="s">
        <v>13696</v>
      </c>
      <c r="C3254" s="3">
        <v>4.707678</v>
      </c>
      <c r="D3254" s="3">
        <v>214</v>
      </c>
      <c r="E3254" s="3">
        <v>3.646291</v>
      </c>
      <c r="F3254" s="3">
        <v>147</v>
      </c>
      <c r="G3254" s="3">
        <v>7.142718</v>
      </c>
      <c r="H3254" s="3">
        <v>347</v>
      </c>
      <c r="I3254" s="3">
        <v>0.54805</v>
      </c>
      <c r="J3254" s="3">
        <v>27</v>
      </c>
      <c r="K3254" s="3">
        <v>0.71697</v>
      </c>
      <c r="L3254" s="3">
        <v>38</v>
      </c>
      <c r="M3254" s="3">
        <v>0.546728</v>
      </c>
      <c r="N3254">
        <v>26</v>
      </c>
      <c r="O3254" s="16">
        <v>5.10957070734522e-15</v>
      </c>
      <c r="P3254">
        <v>-3.63122229757179</v>
      </c>
      <c r="Q3254" t="s">
        <v>131</v>
      </c>
      <c r="R3254" t="s">
        <v>254</v>
      </c>
      <c r="S3254" t="s">
        <v>255</v>
      </c>
      <c r="T3254" t="s">
        <v>136</v>
      </c>
      <c r="U3254" t="s">
        <v>136</v>
      </c>
      <c r="V3254" t="s">
        <v>136</v>
      </c>
      <c r="W3254" t="s">
        <v>136</v>
      </c>
      <c r="X3254" t="s">
        <v>136</v>
      </c>
      <c r="Y3254" t="s">
        <v>136</v>
      </c>
      <c r="Z3254" t="s">
        <v>136</v>
      </c>
      <c r="AA3254" t="s">
        <v>164</v>
      </c>
      <c r="AB3254" t="s">
        <v>165</v>
      </c>
      <c r="AC3254" t="s">
        <v>13697</v>
      </c>
      <c r="AD3254" t="s">
        <v>136</v>
      </c>
    </row>
    <row r="3255" spans="1:30">
      <c r="A3255" t="s">
        <v>13698</v>
      </c>
      <c r="B3255" t="s">
        <v>13698</v>
      </c>
      <c r="C3255" s="3">
        <v>3.013549</v>
      </c>
      <c r="D3255" s="3">
        <v>127</v>
      </c>
      <c r="E3255" s="3">
        <v>0.531975</v>
      </c>
      <c r="F3255" s="3">
        <v>20</v>
      </c>
      <c r="G3255" s="3">
        <v>3.771956</v>
      </c>
      <c r="H3255" s="3">
        <v>171</v>
      </c>
      <c r="I3255" s="3">
        <v>26.045141</v>
      </c>
      <c r="J3255" s="3">
        <v>1189</v>
      </c>
      <c r="K3255" s="3">
        <v>69.414116</v>
      </c>
      <c r="L3255" s="3">
        <v>3384</v>
      </c>
      <c r="M3255" s="3">
        <v>18.603548</v>
      </c>
      <c r="N3255">
        <v>818</v>
      </c>
      <c r="O3255" s="16">
        <v>9.89804491664037e-6</v>
      </c>
      <c r="P3255">
        <v>3.27168217275009</v>
      </c>
      <c r="Q3255" t="s">
        <v>157</v>
      </c>
      <c r="R3255" t="s">
        <v>186</v>
      </c>
      <c r="S3255" t="s">
        <v>187</v>
      </c>
      <c r="T3255" t="s">
        <v>9962</v>
      </c>
      <c r="U3255" t="s">
        <v>13699</v>
      </c>
      <c r="V3255" t="s">
        <v>439</v>
      </c>
      <c r="W3255" t="s">
        <v>186</v>
      </c>
      <c r="X3255" t="s">
        <v>187</v>
      </c>
      <c r="Y3255" t="s">
        <v>9964</v>
      </c>
      <c r="Z3255" t="s">
        <v>13700</v>
      </c>
      <c r="AA3255" t="s">
        <v>209</v>
      </c>
      <c r="AB3255" t="s">
        <v>187</v>
      </c>
      <c r="AC3255" t="s">
        <v>183</v>
      </c>
      <c r="AD3255" t="s">
        <v>9967</v>
      </c>
    </row>
    <row r="3256" spans="1:30">
      <c r="A3256" t="s">
        <v>13701</v>
      </c>
      <c r="B3256" t="s">
        <v>13701</v>
      </c>
      <c r="C3256" s="3">
        <v>0.928474</v>
      </c>
      <c r="D3256" s="3">
        <v>73</v>
      </c>
      <c r="E3256" s="3">
        <v>0.144805</v>
      </c>
      <c r="F3256" s="3">
        <v>10</v>
      </c>
      <c r="G3256" s="3">
        <v>0.992305</v>
      </c>
      <c r="H3256" s="3">
        <v>83</v>
      </c>
      <c r="I3256" s="3">
        <v>8.831137</v>
      </c>
      <c r="J3256" s="3">
        <v>746</v>
      </c>
      <c r="K3256" s="3">
        <v>10.754886</v>
      </c>
      <c r="L3256" s="3">
        <v>970</v>
      </c>
      <c r="M3256" s="3">
        <v>3.130094</v>
      </c>
      <c r="N3256">
        <v>255</v>
      </c>
      <c r="O3256">
        <v>0.00011115439685073</v>
      </c>
      <c r="P3256">
        <v>2.7882899728195</v>
      </c>
      <c r="Q3256" t="s">
        <v>157</v>
      </c>
      <c r="R3256" t="s">
        <v>561</v>
      </c>
      <c r="S3256" t="s">
        <v>562</v>
      </c>
      <c r="T3256" t="s">
        <v>13702</v>
      </c>
      <c r="U3256" t="s">
        <v>13703</v>
      </c>
      <c r="V3256" t="s">
        <v>7482</v>
      </c>
      <c r="W3256" t="s">
        <v>872</v>
      </c>
      <c r="X3256" t="s">
        <v>873</v>
      </c>
      <c r="Y3256" t="s">
        <v>7483</v>
      </c>
      <c r="Z3256" t="s">
        <v>13704</v>
      </c>
      <c r="AA3256" t="s">
        <v>686</v>
      </c>
      <c r="AB3256" t="s">
        <v>219</v>
      </c>
      <c r="AC3256" t="s">
        <v>13705</v>
      </c>
      <c r="AD3256" t="s">
        <v>937</v>
      </c>
    </row>
    <row r="3257" spans="1:30">
      <c r="A3257" t="s">
        <v>13706</v>
      </c>
      <c r="B3257" t="s">
        <v>13706</v>
      </c>
      <c r="C3257" s="3">
        <v>39.672298</v>
      </c>
      <c r="D3257" s="3">
        <v>1610</v>
      </c>
      <c r="E3257" s="3">
        <v>171.493423</v>
      </c>
      <c r="F3257" s="3">
        <v>6164</v>
      </c>
      <c r="G3257" s="3">
        <v>48.02195</v>
      </c>
      <c r="H3257" s="3">
        <v>2089</v>
      </c>
      <c r="I3257" s="3">
        <v>20.496754</v>
      </c>
      <c r="J3257" s="3">
        <v>902</v>
      </c>
      <c r="K3257" s="3">
        <v>19.482988</v>
      </c>
      <c r="L3257" s="3">
        <v>916</v>
      </c>
      <c r="M3257" s="3">
        <v>29.05028</v>
      </c>
      <c r="N3257">
        <v>1231</v>
      </c>
      <c r="O3257">
        <v>0.00147110082018813</v>
      </c>
      <c r="P3257">
        <v>-2.66995974878301</v>
      </c>
      <c r="Q3257" t="s">
        <v>131</v>
      </c>
      <c r="R3257" t="s">
        <v>254</v>
      </c>
      <c r="S3257" t="s">
        <v>255</v>
      </c>
      <c r="T3257" t="s">
        <v>136</v>
      </c>
      <c r="U3257" t="s">
        <v>13707</v>
      </c>
      <c r="V3257" t="s">
        <v>136</v>
      </c>
      <c r="W3257" t="s">
        <v>136</v>
      </c>
      <c r="X3257" t="s">
        <v>136</v>
      </c>
      <c r="Y3257" t="s">
        <v>7802</v>
      </c>
      <c r="Z3257" t="s">
        <v>13708</v>
      </c>
      <c r="AA3257" t="s">
        <v>164</v>
      </c>
      <c r="AB3257" t="s">
        <v>165</v>
      </c>
      <c r="AC3257" t="s">
        <v>13709</v>
      </c>
      <c r="AD3257" t="s">
        <v>136</v>
      </c>
    </row>
    <row r="3258" spans="1:30">
      <c r="A3258" t="s">
        <v>13710</v>
      </c>
      <c r="B3258" t="s">
        <v>136</v>
      </c>
      <c r="C3258" s="3">
        <v>1.219514</v>
      </c>
      <c r="D3258" s="3">
        <v>64</v>
      </c>
      <c r="E3258" s="3">
        <v>0.110337</v>
      </c>
      <c r="F3258" s="3">
        <v>6</v>
      </c>
      <c r="G3258" s="3">
        <v>1.399348</v>
      </c>
      <c r="H3258" s="3">
        <v>73</v>
      </c>
      <c r="I3258" s="3">
        <v>20.4955479999999</v>
      </c>
      <c r="J3258" s="3">
        <v>1142</v>
      </c>
      <c r="K3258" s="3">
        <v>13.738755</v>
      </c>
      <c r="L3258" s="3">
        <v>825</v>
      </c>
      <c r="M3258" s="3">
        <v>14.9332649999999</v>
      </c>
      <c r="N3258">
        <v>804</v>
      </c>
      <c r="O3258" s="16">
        <v>3.97241643404264e-8</v>
      </c>
      <c r="P3258">
        <v>3.53420287959905</v>
      </c>
      <c r="Q3258" t="s">
        <v>157</v>
      </c>
      <c r="R3258" t="s">
        <v>136</v>
      </c>
      <c r="S3258" t="s">
        <v>136</v>
      </c>
      <c r="T3258" t="s">
        <v>168</v>
      </c>
      <c r="U3258" t="s">
        <v>136</v>
      </c>
      <c r="V3258" t="s">
        <v>136</v>
      </c>
      <c r="W3258" t="s">
        <v>136</v>
      </c>
      <c r="X3258" t="s">
        <v>136</v>
      </c>
      <c r="Y3258" t="s">
        <v>136</v>
      </c>
      <c r="Z3258" t="s">
        <v>136</v>
      </c>
      <c r="AA3258" t="s">
        <v>136</v>
      </c>
      <c r="AB3258" t="s">
        <v>136</v>
      </c>
      <c r="AC3258" t="s">
        <v>136</v>
      </c>
      <c r="AD3258" t="s">
        <v>176</v>
      </c>
    </row>
    <row r="3259" spans="1:30">
      <c r="A3259" t="s">
        <v>13711</v>
      </c>
      <c r="B3259" t="s">
        <v>13711</v>
      </c>
      <c r="C3259" s="3">
        <v>0.147838</v>
      </c>
      <c r="D3259" s="3">
        <v>12</v>
      </c>
      <c r="E3259" s="3">
        <v>0.105598</v>
      </c>
      <c r="F3259" s="3">
        <v>7</v>
      </c>
      <c r="G3259" s="3">
        <v>0.268833</v>
      </c>
      <c r="H3259" s="3">
        <v>22</v>
      </c>
      <c r="I3259" s="3">
        <v>1.199332</v>
      </c>
      <c r="J3259" s="3">
        <v>97</v>
      </c>
      <c r="K3259" s="3">
        <v>6.331429</v>
      </c>
      <c r="L3259" s="3">
        <v>546</v>
      </c>
      <c r="M3259" s="3">
        <v>0.425889</v>
      </c>
      <c r="N3259">
        <v>34</v>
      </c>
      <c r="O3259">
        <v>0.00359597674644347</v>
      </c>
      <c r="P3259">
        <v>2.91336545301101</v>
      </c>
      <c r="Q3259" t="s">
        <v>157</v>
      </c>
      <c r="R3259" t="s">
        <v>1427</v>
      </c>
      <c r="S3259" t="s">
        <v>538</v>
      </c>
      <c r="T3259" t="s">
        <v>13712</v>
      </c>
      <c r="U3259" t="s">
        <v>13713</v>
      </c>
      <c r="V3259" t="s">
        <v>136</v>
      </c>
      <c r="W3259" t="s">
        <v>1174</v>
      </c>
      <c r="X3259" t="s">
        <v>1175</v>
      </c>
      <c r="Y3259" t="s">
        <v>2784</v>
      </c>
      <c r="Z3259" t="s">
        <v>13714</v>
      </c>
      <c r="AA3259" t="s">
        <v>43</v>
      </c>
      <c r="AB3259" t="s">
        <v>538</v>
      </c>
      <c r="AC3259" t="s">
        <v>13715</v>
      </c>
      <c r="AD3259" t="s">
        <v>1972</v>
      </c>
    </row>
    <row r="3260" spans="1:30">
      <c r="A3260" t="s">
        <v>13716</v>
      </c>
      <c r="B3260" t="s">
        <v>13716</v>
      </c>
      <c r="C3260" s="3">
        <v>0</v>
      </c>
      <c r="D3260" s="3">
        <v>0</v>
      </c>
      <c r="E3260" s="3">
        <v>0</v>
      </c>
      <c r="F3260" s="3">
        <v>0</v>
      </c>
      <c r="G3260" s="3">
        <v>0</v>
      </c>
      <c r="H3260" s="3">
        <v>0</v>
      </c>
      <c r="I3260" s="3">
        <v>7.016996</v>
      </c>
      <c r="J3260" s="3">
        <v>135</v>
      </c>
      <c r="K3260" s="3">
        <v>5.202137</v>
      </c>
      <c r="L3260" s="3">
        <v>107</v>
      </c>
      <c r="M3260" s="3">
        <v>5.316346</v>
      </c>
      <c r="N3260">
        <v>98</v>
      </c>
      <c r="O3260" s="16">
        <v>5.72503787755639e-9</v>
      </c>
      <c r="P3260">
        <v>6.89120462369853</v>
      </c>
      <c r="Q3260" t="s">
        <v>157</v>
      </c>
      <c r="R3260" t="s">
        <v>136</v>
      </c>
      <c r="S3260" t="s">
        <v>136</v>
      </c>
      <c r="T3260" t="s">
        <v>136</v>
      </c>
      <c r="U3260" t="s">
        <v>136</v>
      </c>
      <c r="V3260" t="s">
        <v>136</v>
      </c>
      <c r="W3260" t="s">
        <v>136</v>
      </c>
      <c r="X3260" t="s">
        <v>136</v>
      </c>
      <c r="Y3260" t="s">
        <v>136</v>
      </c>
      <c r="Z3260" t="s">
        <v>136</v>
      </c>
      <c r="AA3260" t="s">
        <v>164</v>
      </c>
      <c r="AB3260" t="s">
        <v>165</v>
      </c>
      <c r="AC3260" t="s">
        <v>11861</v>
      </c>
      <c r="AD3260" t="s">
        <v>136</v>
      </c>
    </row>
    <row r="3261" spans="1:30">
      <c r="A3261" t="s">
        <v>13717</v>
      </c>
      <c r="B3261" t="s">
        <v>136</v>
      </c>
      <c r="C3261" s="3">
        <v>0</v>
      </c>
      <c r="D3261" s="3">
        <v>0</v>
      </c>
      <c r="E3261" s="3">
        <v>0</v>
      </c>
      <c r="F3261" s="3">
        <v>0</v>
      </c>
      <c r="G3261" s="3">
        <v>0</v>
      </c>
      <c r="H3261" s="3">
        <v>0</v>
      </c>
      <c r="I3261" s="3">
        <v>2.437956</v>
      </c>
      <c r="J3261" s="3">
        <v>44</v>
      </c>
      <c r="K3261" s="3">
        <v>5.230547</v>
      </c>
      <c r="L3261" s="3">
        <v>103</v>
      </c>
      <c r="M3261" s="3">
        <v>2.307698</v>
      </c>
      <c r="N3261">
        <v>41</v>
      </c>
      <c r="O3261" s="16">
        <v>3.52935280210291e-6</v>
      </c>
      <c r="P3261">
        <v>5.9593909930861</v>
      </c>
      <c r="Q3261" t="s">
        <v>157</v>
      </c>
      <c r="R3261" t="s">
        <v>136</v>
      </c>
      <c r="S3261" t="s">
        <v>136</v>
      </c>
      <c r="T3261" t="s">
        <v>136</v>
      </c>
      <c r="U3261" t="s">
        <v>13718</v>
      </c>
      <c r="V3261" t="s">
        <v>2085</v>
      </c>
      <c r="W3261" t="s">
        <v>136</v>
      </c>
      <c r="X3261" t="s">
        <v>136</v>
      </c>
      <c r="Y3261" t="s">
        <v>136</v>
      </c>
      <c r="Z3261" t="s">
        <v>136</v>
      </c>
      <c r="AA3261" t="s">
        <v>43</v>
      </c>
      <c r="AB3261" t="s">
        <v>538</v>
      </c>
      <c r="AC3261" t="s">
        <v>13719</v>
      </c>
      <c r="AD3261" t="s">
        <v>136</v>
      </c>
    </row>
    <row r="3262" spans="1:30">
      <c r="A3262" t="s">
        <v>13720</v>
      </c>
      <c r="B3262" t="s">
        <v>13720</v>
      </c>
      <c r="C3262" s="3">
        <v>1.223696</v>
      </c>
      <c r="D3262" s="3">
        <v>118</v>
      </c>
      <c r="E3262" s="3">
        <v>0.417154</v>
      </c>
      <c r="F3262" s="3">
        <v>36</v>
      </c>
      <c r="G3262" s="3">
        <v>0.869578</v>
      </c>
      <c r="H3262" s="3">
        <v>90</v>
      </c>
      <c r="I3262" s="3">
        <v>57.73682</v>
      </c>
      <c r="J3262" s="3">
        <v>6013</v>
      </c>
      <c r="K3262" s="3">
        <v>186.507706</v>
      </c>
      <c r="L3262" s="3">
        <v>20740</v>
      </c>
      <c r="M3262" s="3">
        <v>13.897054</v>
      </c>
      <c r="N3262">
        <v>1394</v>
      </c>
      <c r="O3262" s="16">
        <v>4.40133521614176e-12</v>
      </c>
      <c r="P3262">
        <v>5.62391448138266</v>
      </c>
      <c r="Q3262" t="s">
        <v>157</v>
      </c>
      <c r="R3262" t="s">
        <v>170</v>
      </c>
      <c r="S3262" t="s">
        <v>171</v>
      </c>
      <c r="T3262" t="s">
        <v>279</v>
      </c>
      <c r="U3262" t="s">
        <v>13721</v>
      </c>
      <c r="V3262" t="s">
        <v>136</v>
      </c>
      <c r="W3262" t="s">
        <v>170</v>
      </c>
      <c r="X3262" t="s">
        <v>171</v>
      </c>
      <c r="Y3262" t="s">
        <v>1688</v>
      </c>
      <c r="Z3262" t="s">
        <v>13722</v>
      </c>
      <c r="AA3262" t="s">
        <v>174</v>
      </c>
      <c r="AB3262" t="s">
        <v>171</v>
      </c>
      <c r="AC3262" t="s">
        <v>13723</v>
      </c>
      <c r="AD3262" t="s">
        <v>281</v>
      </c>
    </row>
    <row r="3263" spans="1:30">
      <c r="A3263" t="s">
        <v>13724</v>
      </c>
      <c r="B3263" t="s">
        <v>13724</v>
      </c>
      <c r="C3263" s="3">
        <v>0</v>
      </c>
      <c r="D3263" s="3">
        <v>0</v>
      </c>
      <c r="E3263" s="3">
        <v>0.078492</v>
      </c>
      <c r="F3263" s="3">
        <v>5</v>
      </c>
      <c r="G3263" s="3">
        <v>0</v>
      </c>
      <c r="H3263" s="3">
        <v>0</v>
      </c>
      <c r="I3263" s="3">
        <v>1.364</v>
      </c>
      <c r="J3263" s="3">
        <v>94</v>
      </c>
      <c r="K3263" s="3">
        <v>1.113107</v>
      </c>
      <c r="L3263" s="3">
        <v>82</v>
      </c>
      <c r="M3263" s="3">
        <v>1.333561</v>
      </c>
      <c r="N3263">
        <v>88</v>
      </c>
      <c r="O3263">
        <v>0.00276827531582898</v>
      </c>
      <c r="P3263">
        <v>3.58525597174535</v>
      </c>
      <c r="Q3263" t="s">
        <v>157</v>
      </c>
      <c r="R3263" t="s">
        <v>136</v>
      </c>
      <c r="S3263" t="s">
        <v>136</v>
      </c>
      <c r="T3263" t="s">
        <v>13725</v>
      </c>
      <c r="U3263" t="s">
        <v>13726</v>
      </c>
      <c r="V3263" t="s">
        <v>206</v>
      </c>
      <c r="W3263" t="s">
        <v>136</v>
      </c>
      <c r="X3263" t="s">
        <v>136</v>
      </c>
      <c r="Y3263" t="s">
        <v>136</v>
      </c>
      <c r="Z3263" t="s">
        <v>13727</v>
      </c>
      <c r="AA3263" t="s">
        <v>164</v>
      </c>
      <c r="AB3263" t="s">
        <v>165</v>
      </c>
      <c r="AC3263" t="s">
        <v>13728</v>
      </c>
      <c r="AD3263" t="s">
        <v>13729</v>
      </c>
    </row>
    <row r="3264" spans="1:30">
      <c r="A3264" t="s">
        <v>13730</v>
      </c>
      <c r="B3264" t="s">
        <v>13730</v>
      </c>
      <c r="C3264" s="3">
        <v>0</v>
      </c>
      <c r="D3264" s="3">
        <v>0</v>
      </c>
      <c r="E3264" s="3">
        <v>0.046093</v>
      </c>
      <c r="F3264" s="3">
        <v>3</v>
      </c>
      <c r="G3264" s="3">
        <v>0.147293</v>
      </c>
      <c r="H3264" s="3">
        <v>11</v>
      </c>
      <c r="I3264" s="3">
        <v>1.122316</v>
      </c>
      <c r="J3264" s="3">
        <v>78</v>
      </c>
      <c r="K3264" s="3">
        <v>5.102508</v>
      </c>
      <c r="L3264" s="3">
        <v>376</v>
      </c>
      <c r="M3264" s="3">
        <v>0.945495</v>
      </c>
      <c r="N3264">
        <v>63</v>
      </c>
      <c r="O3264">
        <v>0.000723696875186209</v>
      </c>
      <c r="P3264">
        <v>3.7435646216847</v>
      </c>
      <c r="Q3264" t="s">
        <v>157</v>
      </c>
      <c r="R3264" t="s">
        <v>170</v>
      </c>
      <c r="S3264" t="s">
        <v>171</v>
      </c>
      <c r="T3264" t="s">
        <v>13731</v>
      </c>
      <c r="U3264" t="s">
        <v>13732</v>
      </c>
      <c r="V3264" t="s">
        <v>8663</v>
      </c>
      <c r="W3264" t="s">
        <v>170</v>
      </c>
      <c r="X3264" t="s">
        <v>171</v>
      </c>
      <c r="Y3264" t="s">
        <v>9008</v>
      </c>
      <c r="Z3264" t="s">
        <v>13733</v>
      </c>
      <c r="AA3264" t="s">
        <v>174</v>
      </c>
      <c r="AB3264" t="s">
        <v>171</v>
      </c>
      <c r="AC3264" t="s">
        <v>13734</v>
      </c>
      <c r="AD3264" t="s">
        <v>13735</v>
      </c>
    </row>
    <row r="3265" spans="1:30">
      <c r="A3265" t="s">
        <v>13736</v>
      </c>
      <c r="B3265" t="s">
        <v>136</v>
      </c>
      <c r="C3265" s="3">
        <v>0.164542</v>
      </c>
      <c r="D3265" s="3">
        <v>7</v>
      </c>
      <c r="E3265" s="3">
        <v>0</v>
      </c>
      <c r="F3265" s="3">
        <v>0</v>
      </c>
      <c r="G3265" s="3">
        <v>0.206541</v>
      </c>
      <c r="H3265" s="3">
        <v>5</v>
      </c>
      <c r="I3265" s="3">
        <v>3.287703</v>
      </c>
      <c r="J3265" s="3">
        <v>105</v>
      </c>
      <c r="K3265" s="3">
        <v>5.28028699999999</v>
      </c>
      <c r="L3265" s="3">
        <v>192</v>
      </c>
      <c r="M3265" s="3">
        <v>1.929058</v>
      </c>
      <c r="N3265">
        <v>60</v>
      </c>
      <c r="O3265" s="16">
        <v>1.12159884626474e-5</v>
      </c>
      <c r="P3265">
        <v>3.87615290694737</v>
      </c>
      <c r="Q3265" t="s">
        <v>157</v>
      </c>
      <c r="R3265" t="s">
        <v>136</v>
      </c>
      <c r="S3265" t="s">
        <v>136</v>
      </c>
      <c r="T3265" t="s">
        <v>1829</v>
      </c>
      <c r="U3265" t="s">
        <v>136</v>
      </c>
      <c r="V3265" t="s">
        <v>136</v>
      </c>
      <c r="W3265" t="s">
        <v>136</v>
      </c>
      <c r="X3265" t="s">
        <v>136</v>
      </c>
      <c r="Y3265" t="s">
        <v>136</v>
      </c>
      <c r="Z3265" t="s">
        <v>136</v>
      </c>
      <c r="AA3265" t="s">
        <v>136</v>
      </c>
      <c r="AB3265" t="s">
        <v>136</v>
      </c>
      <c r="AC3265" t="s">
        <v>13737</v>
      </c>
      <c r="AD3265" t="s">
        <v>1834</v>
      </c>
    </row>
    <row r="3266" spans="1:30">
      <c r="A3266" t="s">
        <v>13738</v>
      </c>
      <c r="B3266" t="s">
        <v>136</v>
      </c>
      <c r="C3266" s="3">
        <v>2.7593</v>
      </c>
      <c r="D3266" s="3">
        <v>55</v>
      </c>
      <c r="E3266" s="3">
        <v>6.074124</v>
      </c>
      <c r="F3266" s="3">
        <v>107</v>
      </c>
      <c r="G3266" s="3">
        <v>2.447601</v>
      </c>
      <c r="H3266" s="3">
        <v>52</v>
      </c>
      <c r="I3266" s="3">
        <v>0.475338</v>
      </c>
      <c r="J3266" s="3">
        <v>11</v>
      </c>
      <c r="K3266" s="3">
        <v>0.522678</v>
      </c>
      <c r="L3266" s="3">
        <v>12</v>
      </c>
      <c r="M3266" s="3">
        <v>1.130513</v>
      </c>
      <c r="N3266">
        <v>24</v>
      </c>
      <c r="O3266">
        <v>0.000580163016710426</v>
      </c>
      <c r="P3266">
        <v>-2.96562342058391</v>
      </c>
      <c r="Q3266" t="s">
        <v>131</v>
      </c>
      <c r="R3266" t="s">
        <v>136</v>
      </c>
      <c r="S3266" t="s">
        <v>136</v>
      </c>
      <c r="T3266" t="s">
        <v>136</v>
      </c>
      <c r="U3266" t="s">
        <v>136</v>
      </c>
      <c r="V3266" t="s">
        <v>136</v>
      </c>
      <c r="W3266" t="s">
        <v>136</v>
      </c>
      <c r="X3266" t="s">
        <v>136</v>
      </c>
      <c r="Y3266" t="s">
        <v>136</v>
      </c>
      <c r="Z3266" t="s">
        <v>136</v>
      </c>
      <c r="AA3266" t="s">
        <v>136</v>
      </c>
      <c r="AB3266" t="s">
        <v>136</v>
      </c>
      <c r="AC3266" t="s">
        <v>136</v>
      </c>
      <c r="AD3266" t="s">
        <v>136</v>
      </c>
    </row>
    <row r="3267" spans="1:30">
      <c r="A3267" t="s">
        <v>13739</v>
      </c>
      <c r="B3267" t="s">
        <v>13739</v>
      </c>
      <c r="C3267" s="3">
        <v>20.868212</v>
      </c>
      <c r="D3267" s="3">
        <v>805</v>
      </c>
      <c r="E3267" s="3">
        <v>5.778121</v>
      </c>
      <c r="F3267" s="3">
        <v>198</v>
      </c>
      <c r="G3267" s="3">
        <v>27.007973</v>
      </c>
      <c r="H3267" s="3">
        <v>1116</v>
      </c>
      <c r="I3267" s="3">
        <v>2.664044</v>
      </c>
      <c r="J3267" s="3">
        <v>112</v>
      </c>
      <c r="K3267" s="3">
        <v>2.263052</v>
      </c>
      <c r="L3267" s="3">
        <v>101</v>
      </c>
      <c r="M3267" s="3">
        <v>2.201486</v>
      </c>
      <c r="N3267">
        <v>89</v>
      </c>
      <c r="O3267" s="16">
        <v>3.67711899148933e-11</v>
      </c>
      <c r="P3267">
        <v>-3.32707685285929</v>
      </c>
      <c r="Q3267" t="s">
        <v>131</v>
      </c>
      <c r="R3267" t="s">
        <v>136</v>
      </c>
      <c r="S3267" t="s">
        <v>136</v>
      </c>
      <c r="T3267" t="s">
        <v>1119</v>
      </c>
      <c r="U3267" t="s">
        <v>13740</v>
      </c>
      <c r="V3267" t="s">
        <v>136</v>
      </c>
      <c r="W3267" t="s">
        <v>136</v>
      </c>
      <c r="X3267" t="s">
        <v>136</v>
      </c>
      <c r="Y3267" t="s">
        <v>1121</v>
      </c>
      <c r="Z3267" t="s">
        <v>13741</v>
      </c>
      <c r="AA3267" t="s">
        <v>248</v>
      </c>
      <c r="AB3267" t="s">
        <v>242</v>
      </c>
      <c r="AC3267" t="s">
        <v>2000</v>
      </c>
      <c r="AD3267" t="s">
        <v>1124</v>
      </c>
    </row>
    <row r="3268" spans="1:30">
      <c r="A3268" t="s">
        <v>13742</v>
      </c>
      <c r="B3268" t="s">
        <v>13742</v>
      </c>
      <c r="C3268" s="3">
        <v>1.95997</v>
      </c>
      <c r="D3268" s="3">
        <v>268</v>
      </c>
      <c r="E3268" s="3">
        <v>0.237232</v>
      </c>
      <c r="F3268" s="3">
        <v>29</v>
      </c>
      <c r="G3268" s="3">
        <v>1.238324</v>
      </c>
      <c r="H3268" s="3">
        <v>181</v>
      </c>
      <c r="I3268" s="3">
        <v>17.658947</v>
      </c>
      <c r="J3268" s="3">
        <v>2610</v>
      </c>
      <c r="K3268" s="3">
        <v>6.240456</v>
      </c>
      <c r="L3268" s="3">
        <v>985</v>
      </c>
      <c r="M3268" s="3">
        <v>6.573861</v>
      </c>
      <c r="N3268">
        <v>936</v>
      </c>
      <c r="O3268">
        <v>0.000371145153893004</v>
      </c>
      <c r="P3268">
        <v>2.50690483600107</v>
      </c>
      <c r="Q3268" t="s">
        <v>157</v>
      </c>
      <c r="R3268" t="s">
        <v>254</v>
      </c>
      <c r="S3268" t="s">
        <v>255</v>
      </c>
      <c r="T3268" t="s">
        <v>13743</v>
      </c>
      <c r="U3268" t="s">
        <v>13744</v>
      </c>
      <c r="V3268" t="s">
        <v>13745</v>
      </c>
      <c r="W3268" t="s">
        <v>561</v>
      </c>
      <c r="X3268" t="s">
        <v>562</v>
      </c>
      <c r="Y3268" t="s">
        <v>13746</v>
      </c>
      <c r="Z3268" t="s">
        <v>13747</v>
      </c>
      <c r="AA3268" t="s">
        <v>164</v>
      </c>
      <c r="AB3268" t="s">
        <v>165</v>
      </c>
      <c r="AC3268" t="s">
        <v>13748</v>
      </c>
      <c r="AD3268" t="s">
        <v>13749</v>
      </c>
    </row>
    <row r="3269" spans="1:30">
      <c r="A3269" t="s">
        <v>13750</v>
      </c>
      <c r="B3269" t="s">
        <v>13750</v>
      </c>
      <c r="C3269" s="3">
        <v>7.086564</v>
      </c>
      <c r="D3269" s="3">
        <v>455</v>
      </c>
      <c r="E3269" s="3">
        <v>7.402118</v>
      </c>
      <c r="F3269" s="3">
        <v>421</v>
      </c>
      <c r="G3269" s="3">
        <v>4.835947</v>
      </c>
      <c r="H3269" s="3">
        <v>333</v>
      </c>
      <c r="I3269" s="3">
        <v>2.819321</v>
      </c>
      <c r="J3269" s="3">
        <v>197</v>
      </c>
      <c r="K3269" s="3">
        <v>1.29924</v>
      </c>
      <c r="L3269" s="3">
        <v>97</v>
      </c>
      <c r="M3269" s="3">
        <v>2.115499</v>
      </c>
      <c r="N3269">
        <v>142</v>
      </c>
      <c r="O3269" s="16">
        <v>6.21720243825448e-5</v>
      </c>
      <c r="P3269">
        <v>-2.31633679482314</v>
      </c>
      <c r="Q3269" t="s">
        <v>131</v>
      </c>
      <c r="R3269" t="s">
        <v>190</v>
      </c>
      <c r="S3269" t="s">
        <v>191</v>
      </c>
      <c r="T3269" t="s">
        <v>178</v>
      </c>
      <c r="U3269" t="s">
        <v>13751</v>
      </c>
      <c r="V3269" t="s">
        <v>264</v>
      </c>
      <c r="W3269" t="s">
        <v>190</v>
      </c>
      <c r="X3269" t="s">
        <v>191</v>
      </c>
      <c r="Y3269" t="s">
        <v>181</v>
      </c>
      <c r="Z3269" t="s">
        <v>13752</v>
      </c>
      <c r="AA3269" t="s">
        <v>83</v>
      </c>
      <c r="AB3269" t="s">
        <v>191</v>
      </c>
      <c r="AC3269" t="s">
        <v>13753</v>
      </c>
      <c r="AD3269" t="s">
        <v>184</v>
      </c>
    </row>
    <row r="3270" spans="1:30">
      <c r="A3270" t="s">
        <v>13754</v>
      </c>
      <c r="B3270" t="s">
        <v>136</v>
      </c>
      <c r="C3270" s="3">
        <v>7.876067</v>
      </c>
      <c r="D3270" s="3">
        <v>148</v>
      </c>
      <c r="E3270" s="3">
        <v>3.034406</v>
      </c>
      <c r="F3270" s="3">
        <v>61</v>
      </c>
      <c r="G3270" s="3">
        <v>8.215984</v>
      </c>
      <c r="H3270" s="3">
        <v>172</v>
      </c>
      <c r="I3270" s="3">
        <v>1.863576</v>
      </c>
      <c r="J3270" s="3">
        <v>40</v>
      </c>
      <c r="K3270" s="3">
        <v>1.524513</v>
      </c>
      <c r="L3270" s="3">
        <v>38</v>
      </c>
      <c r="M3270" s="3">
        <v>1.348828</v>
      </c>
      <c r="N3270">
        <v>38</v>
      </c>
      <c r="O3270" s="16">
        <v>1.37383513455967e-7</v>
      </c>
      <c r="P3270">
        <v>-2.36472479809499</v>
      </c>
      <c r="Q3270" t="s">
        <v>131</v>
      </c>
      <c r="R3270" t="s">
        <v>136</v>
      </c>
      <c r="S3270" t="s">
        <v>136</v>
      </c>
      <c r="T3270" t="s">
        <v>234</v>
      </c>
      <c r="U3270" t="s">
        <v>136</v>
      </c>
      <c r="V3270" t="s">
        <v>136</v>
      </c>
      <c r="W3270" t="s">
        <v>190</v>
      </c>
      <c r="X3270" t="s">
        <v>191</v>
      </c>
      <c r="Y3270" t="s">
        <v>596</v>
      </c>
      <c r="Z3270" t="s">
        <v>13755</v>
      </c>
      <c r="AA3270" t="s">
        <v>83</v>
      </c>
      <c r="AB3270" t="s">
        <v>191</v>
      </c>
      <c r="AC3270" t="s">
        <v>9056</v>
      </c>
      <c r="AD3270" t="s">
        <v>239</v>
      </c>
    </row>
    <row r="3271" spans="1:30">
      <c r="A3271" t="s">
        <v>13756</v>
      </c>
      <c r="B3271" t="s">
        <v>13756</v>
      </c>
      <c r="C3271" s="3">
        <v>1.620454</v>
      </c>
      <c r="D3271" s="3">
        <v>109</v>
      </c>
      <c r="E3271" s="3">
        <v>3.938547</v>
      </c>
      <c r="F3271" s="3">
        <v>233</v>
      </c>
      <c r="G3271" s="3">
        <v>3.075488</v>
      </c>
      <c r="H3271" s="3">
        <v>221</v>
      </c>
      <c r="I3271" s="3">
        <v>0.286067</v>
      </c>
      <c r="J3271" s="3">
        <v>21</v>
      </c>
      <c r="K3271" s="3">
        <v>0.9706</v>
      </c>
      <c r="L3271" s="3">
        <v>76</v>
      </c>
      <c r="M3271" s="3">
        <v>0.465872</v>
      </c>
      <c r="N3271">
        <v>33</v>
      </c>
      <c r="O3271">
        <v>0.000219728880272098</v>
      </c>
      <c r="P3271">
        <v>-2.9061364457163</v>
      </c>
      <c r="Q3271" t="s">
        <v>131</v>
      </c>
      <c r="R3271" t="s">
        <v>136</v>
      </c>
      <c r="S3271" t="s">
        <v>136</v>
      </c>
      <c r="T3271" t="s">
        <v>136</v>
      </c>
      <c r="U3271" t="s">
        <v>136</v>
      </c>
      <c r="V3271" t="s">
        <v>136</v>
      </c>
      <c r="W3271" t="s">
        <v>136</v>
      </c>
      <c r="X3271" t="s">
        <v>136</v>
      </c>
      <c r="Y3271" t="s">
        <v>4949</v>
      </c>
      <c r="Z3271" t="s">
        <v>10478</v>
      </c>
      <c r="AA3271" t="s">
        <v>164</v>
      </c>
      <c r="AB3271" t="s">
        <v>165</v>
      </c>
      <c r="AC3271" t="s">
        <v>13757</v>
      </c>
      <c r="AD3271" t="s">
        <v>136</v>
      </c>
    </row>
    <row r="3272" spans="1:30">
      <c r="A3272" t="s">
        <v>13758</v>
      </c>
      <c r="B3272" t="s">
        <v>13758</v>
      </c>
      <c r="C3272" s="3">
        <v>2.007772</v>
      </c>
      <c r="D3272" s="3">
        <v>139</v>
      </c>
      <c r="E3272" s="3">
        <v>0.299809</v>
      </c>
      <c r="F3272" s="3">
        <v>19</v>
      </c>
      <c r="G3272" s="3">
        <v>1.493177</v>
      </c>
      <c r="H3272" s="3">
        <v>111</v>
      </c>
      <c r="I3272" s="3">
        <v>13.180153</v>
      </c>
      <c r="J3272" s="3">
        <v>986</v>
      </c>
      <c r="K3272" s="3">
        <v>12.092303</v>
      </c>
      <c r="L3272" s="3">
        <v>966</v>
      </c>
      <c r="M3272" s="3">
        <v>4.651888</v>
      </c>
      <c r="N3272">
        <v>335</v>
      </c>
      <c r="O3272">
        <v>0.000447527062573219</v>
      </c>
      <c r="P3272">
        <v>2.34915115251375</v>
      </c>
      <c r="Q3272" t="s">
        <v>157</v>
      </c>
      <c r="R3272" t="s">
        <v>136</v>
      </c>
      <c r="S3272" t="s">
        <v>136</v>
      </c>
      <c r="T3272" t="s">
        <v>13759</v>
      </c>
      <c r="U3272" t="s">
        <v>13760</v>
      </c>
      <c r="V3272" t="s">
        <v>7181</v>
      </c>
      <c r="W3272" t="s">
        <v>170</v>
      </c>
      <c r="X3272" t="s">
        <v>171</v>
      </c>
      <c r="Y3272" t="s">
        <v>13761</v>
      </c>
      <c r="Z3272" t="s">
        <v>13762</v>
      </c>
      <c r="AA3272" t="s">
        <v>48</v>
      </c>
      <c r="AB3272" t="s">
        <v>326</v>
      </c>
      <c r="AC3272" t="s">
        <v>13763</v>
      </c>
      <c r="AD3272" t="s">
        <v>3318</v>
      </c>
    </row>
    <row r="3273" spans="1:30">
      <c r="A3273" t="s">
        <v>13764</v>
      </c>
      <c r="B3273" t="s">
        <v>13764</v>
      </c>
      <c r="C3273" s="3">
        <v>5.196406</v>
      </c>
      <c r="D3273" s="3">
        <v>157</v>
      </c>
      <c r="E3273" s="3">
        <v>1.358201</v>
      </c>
      <c r="F3273" s="3">
        <v>37</v>
      </c>
      <c r="G3273" s="3">
        <v>2.87479</v>
      </c>
      <c r="H3273" s="3">
        <v>93</v>
      </c>
      <c r="I3273" s="3">
        <v>20.882404</v>
      </c>
      <c r="J3273" s="3">
        <v>681</v>
      </c>
      <c r="K3273" s="3">
        <v>14.939167</v>
      </c>
      <c r="L3273" s="3">
        <v>520</v>
      </c>
      <c r="M3273" s="3">
        <v>22.59165</v>
      </c>
      <c r="N3273">
        <v>709</v>
      </c>
      <c r="O3273" s="16">
        <v>2.96032950201987e-5</v>
      </c>
      <c r="P3273">
        <v>2.02886917997942</v>
      </c>
      <c r="Q3273" t="s">
        <v>157</v>
      </c>
      <c r="R3273" t="s">
        <v>136</v>
      </c>
      <c r="S3273" t="s">
        <v>136</v>
      </c>
      <c r="T3273" t="s">
        <v>168</v>
      </c>
      <c r="U3273" t="s">
        <v>13765</v>
      </c>
      <c r="V3273" t="s">
        <v>136</v>
      </c>
      <c r="W3273" t="s">
        <v>399</v>
      </c>
      <c r="X3273" t="s">
        <v>342</v>
      </c>
      <c r="Y3273" t="s">
        <v>11952</v>
      </c>
      <c r="Z3273" t="s">
        <v>11953</v>
      </c>
      <c r="AA3273" t="s">
        <v>85</v>
      </c>
      <c r="AB3273" t="s">
        <v>342</v>
      </c>
      <c r="AC3273" t="s">
        <v>13766</v>
      </c>
      <c r="AD3273" t="s">
        <v>176</v>
      </c>
    </row>
    <row r="3274" spans="1:30">
      <c r="A3274" t="s">
        <v>13767</v>
      </c>
      <c r="B3274" t="s">
        <v>13767</v>
      </c>
      <c r="C3274" s="3">
        <v>22.913467</v>
      </c>
      <c r="D3274" s="3">
        <v>649</v>
      </c>
      <c r="E3274" s="3">
        <v>36.742779</v>
      </c>
      <c r="F3274" s="3">
        <v>921</v>
      </c>
      <c r="G3274" s="3">
        <v>10.520729</v>
      </c>
      <c r="H3274" s="3">
        <v>320</v>
      </c>
      <c r="I3274" s="3">
        <v>11.722545</v>
      </c>
      <c r="J3274" s="3">
        <v>360</v>
      </c>
      <c r="K3274" s="3">
        <v>1.780278</v>
      </c>
      <c r="L3274" s="3">
        <v>59</v>
      </c>
      <c r="M3274" s="3">
        <v>1.913344</v>
      </c>
      <c r="N3274">
        <v>57</v>
      </c>
      <c r="O3274">
        <v>0.00202317022909978</v>
      </c>
      <c r="P3274">
        <v>-2.83631835311663</v>
      </c>
      <c r="Q3274" t="s">
        <v>131</v>
      </c>
      <c r="R3274" t="s">
        <v>136</v>
      </c>
      <c r="S3274" t="s">
        <v>136</v>
      </c>
      <c r="T3274" t="s">
        <v>1608</v>
      </c>
      <c r="U3274" t="s">
        <v>13768</v>
      </c>
      <c r="V3274" t="s">
        <v>136</v>
      </c>
      <c r="W3274" t="s">
        <v>305</v>
      </c>
      <c r="X3274" t="s">
        <v>142</v>
      </c>
      <c r="Y3274" t="s">
        <v>1377</v>
      </c>
      <c r="Z3274" t="s">
        <v>13769</v>
      </c>
      <c r="AA3274" t="s">
        <v>141</v>
      </c>
      <c r="AB3274" t="s">
        <v>142</v>
      </c>
      <c r="AC3274" t="s">
        <v>13770</v>
      </c>
      <c r="AD3274" t="s">
        <v>1612</v>
      </c>
    </row>
    <row r="3275" spans="1:30">
      <c r="A3275" t="s">
        <v>13771</v>
      </c>
      <c r="B3275" t="s">
        <v>13771</v>
      </c>
      <c r="C3275" s="3">
        <v>0</v>
      </c>
      <c r="D3275" s="3">
        <v>0</v>
      </c>
      <c r="E3275" s="3">
        <v>0</v>
      </c>
      <c r="F3275" s="3">
        <v>0</v>
      </c>
      <c r="G3275" s="3">
        <v>0.194724</v>
      </c>
      <c r="H3275" s="3">
        <v>6</v>
      </c>
      <c r="I3275" s="3">
        <v>4.190758</v>
      </c>
      <c r="J3275" s="3">
        <v>128</v>
      </c>
      <c r="K3275" s="3">
        <v>1.792847</v>
      </c>
      <c r="L3275" s="3">
        <v>59</v>
      </c>
      <c r="M3275" s="3">
        <v>1.583974</v>
      </c>
      <c r="N3275">
        <v>47</v>
      </c>
      <c r="O3275">
        <v>0.000613335326565621</v>
      </c>
      <c r="P3275">
        <v>3.88607755459493</v>
      </c>
      <c r="Q3275" t="s">
        <v>157</v>
      </c>
      <c r="R3275" t="s">
        <v>137</v>
      </c>
      <c r="S3275" t="s">
        <v>138</v>
      </c>
      <c r="T3275" t="s">
        <v>12300</v>
      </c>
      <c r="U3275" t="s">
        <v>13772</v>
      </c>
      <c r="V3275" t="s">
        <v>13773</v>
      </c>
      <c r="W3275" t="s">
        <v>412</v>
      </c>
      <c r="X3275" t="s">
        <v>413</v>
      </c>
      <c r="Y3275" t="s">
        <v>2071</v>
      </c>
      <c r="Z3275" t="s">
        <v>13774</v>
      </c>
      <c r="AA3275" t="s">
        <v>153</v>
      </c>
      <c r="AB3275" t="s">
        <v>138</v>
      </c>
      <c r="AC3275" t="s">
        <v>13775</v>
      </c>
      <c r="AD3275" t="s">
        <v>1399</v>
      </c>
    </row>
    <row r="3276" spans="1:30">
      <c r="A3276" t="s">
        <v>13776</v>
      </c>
      <c r="B3276" t="s">
        <v>13776</v>
      </c>
      <c r="C3276" s="3">
        <v>10.656684</v>
      </c>
      <c r="D3276" s="3">
        <v>333</v>
      </c>
      <c r="E3276" s="3">
        <v>22.226643</v>
      </c>
      <c r="F3276" s="3">
        <v>615</v>
      </c>
      <c r="G3276" s="3">
        <v>13.619096</v>
      </c>
      <c r="H3276" s="3">
        <v>456</v>
      </c>
      <c r="I3276" s="3">
        <v>1.807078</v>
      </c>
      <c r="J3276" s="3">
        <v>62</v>
      </c>
      <c r="K3276" s="3">
        <v>1.792583</v>
      </c>
      <c r="L3276" s="3">
        <v>65</v>
      </c>
      <c r="M3276" s="3">
        <v>8.126146</v>
      </c>
      <c r="N3276">
        <v>265</v>
      </c>
      <c r="O3276">
        <v>0.00263820225863415</v>
      </c>
      <c r="P3276">
        <v>-2.57312088087397</v>
      </c>
      <c r="Q3276" t="s">
        <v>131</v>
      </c>
      <c r="R3276" t="s">
        <v>136</v>
      </c>
      <c r="S3276" t="s">
        <v>136</v>
      </c>
      <c r="T3276" t="s">
        <v>168</v>
      </c>
      <c r="U3276" t="s">
        <v>136</v>
      </c>
      <c r="V3276" t="s">
        <v>136</v>
      </c>
      <c r="W3276" t="s">
        <v>136</v>
      </c>
      <c r="X3276" t="s">
        <v>136</v>
      </c>
      <c r="Y3276" t="s">
        <v>136</v>
      </c>
      <c r="Z3276" t="s">
        <v>136</v>
      </c>
      <c r="AA3276" t="s">
        <v>164</v>
      </c>
      <c r="AB3276" t="s">
        <v>165</v>
      </c>
      <c r="AC3276" t="s">
        <v>8105</v>
      </c>
      <c r="AD3276" t="s">
        <v>176</v>
      </c>
    </row>
    <row r="3277" spans="1:30">
      <c r="A3277" t="s">
        <v>13777</v>
      </c>
      <c r="B3277" t="s">
        <v>13777</v>
      </c>
      <c r="C3277" s="3">
        <v>0.781398</v>
      </c>
      <c r="D3277" s="3">
        <v>45</v>
      </c>
      <c r="E3277" s="3">
        <v>0.095489</v>
      </c>
      <c r="F3277" s="3">
        <v>5</v>
      </c>
      <c r="G3277" s="3">
        <v>1.121485</v>
      </c>
      <c r="H3277" s="3">
        <v>69</v>
      </c>
      <c r="I3277" s="3">
        <v>18.203899</v>
      </c>
      <c r="J3277" s="3">
        <v>1131</v>
      </c>
      <c r="K3277" s="3">
        <v>5.569465</v>
      </c>
      <c r="L3277" s="3">
        <v>370</v>
      </c>
      <c r="M3277" s="3">
        <v>9.436226</v>
      </c>
      <c r="N3277">
        <v>564</v>
      </c>
      <c r="O3277" s="16">
        <v>1.03053202472855e-5</v>
      </c>
      <c r="P3277">
        <v>3.31556781122443</v>
      </c>
      <c r="Q3277" t="s">
        <v>157</v>
      </c>
      <c r="R3277" t="s">
        <v>136</v>
      </c>
      <c r="S3277" t="s">
        <v>136</v>
      </c>
      <c r="T3277" t="s">
        <v>2790</v>
      </c>
      <c r="U3277" t="s">
        <v>13778</v>
      </c>
      <c r="V3277" t="s">
        <v>2053</v>
      </c>
      <c r="W3277" t="s">
        <v>2054</v>
      </c>
      <c r="X3277" t="s">
        <v>2055</v>
      </c>
      <c r="Y3277" t="s">
        <v>2056</v>
      </c>
      <c r="Z3277" t="s">
        <v>13779</v>
      </c>
      <c r="AA3277" t="s">
        <v>164</v>
      </c>
      <c r="AB3277" t="s">
        <v>165</v>
      </c>
      <c r="AC3277" t="s">
        <v>13780</v>
      </c>
      <c r="AD3277" t="s">
        <v>2794</v>
      </c>
    </row>
    <row r="3278" spans="1:30">
      <c r="A3278" t="s">
        <v>13781</v>
      </c>
      <c r="B3278" t="s">
        <v>13781</v>
      </c>
      <c r="C3278" s="3">
        <v>53.141983</v>
      </c>
      <c r="D3278" s="3">
        <v>5078</v>
      </c>
      <c r="E3278" s="3">
        <v>77.245171</v>
      </c>
      <c r="F3278" s="3">
        <v>6538</v>
      </c>
      <c r="G3278" s="3">
        <v>76.946434</v>
      </c>
      <c r="H3278" s="3">
        <v>7883</v>
      </c>
      <c r="I3278" s="3">
        <v>17.440546</v>
      </c>
      <c r="J3278" s="3">
        <v>1808</v>
      </c>
      <c r="K3278" s="3">
        <v>11.301022</v>
      </c>
      <c r="L3278" s="3">
        <v>1251</v>
      </c>
      <c r="M3278" s="3">
        <v>30.442545</v>
      </c>
      <c r="N3278">
        <v>3037</v>
      </c>
      <c r="O3278" s="16">
        <v>6.53513804337232e-5</v>
      </c>
      <c r="P3278">
        <v>-2.45446994187026</v>
      </c>
      <c r="Q3278" t="s">
        <v>131</v>
      </c>
      <c r="R3278" t="s">
        <v>136</v>
      </c>
      <c r="S3278" t="s">
        <v>136</v>
      </c>
      <c r="T3278" t="s">
        <v>13782</v>
      </c>
      <c r="U3278" t="s">
        <v>13783</v>
      </c>
      <c r="V3278" t="s">
        <v>2106</v>
      </c>
      <c r="W3278" t="s">
        <v>170</v>
      </c>
      <c r="X3278" t="s">
        <v>171</v>
      </c>
      <c r="Y3278" t="s">
        <v>1218</v>
      </c>
      <c r="Z3278" t="s">
        <v>13784</v>
      </c>
      <c r="AA3278" t="s">
        <v>174</v>
      </c>
      <c r="AB3278" t="s">
        <v>171</v>
      </c>
      <c r="AC3278" t="s">
        <v>13785</v>
      </c>
      <c r="AD3278" t="s">
        <v>5394</v>
      </c>
    </row>
    <row r="3279" spans="1:30">
      <c r="A3279" t="s">
        <v>13786</v>
      </c>
      <c r="B3279" t="s">
        <v>13786</v>
      </c>
      <c r="C3279" s="3">
        <v>1.828873</v>
      </c>
      <c r="D3279" s="3">
        <v>71</v>
      </c>
      <c r="E3279" s="3">
        <v>8.41763</v>
      </c>
      <c r="F3279" s="3">
        <v>287</v>
      </c>
      <c r="G3279" s="3">
        <v>2.068765</v>
      </c>
      <c r="H3279" s="3">
        <v>86</v>
      </c>
      <c r="I3279" s="3">
        <v>0.06352</v>
      </c>
      <c r="J3279" s="3">
        <v>3</v>
      </c>
      <c r="K3279" s="3">
        <v>0.655529</v>
      </c>
      <c r="L3279" s="3">
        <v>30</v>
      </c>
      <c r="M3279" s="3">
        <v>0.562922</v>
      </c>
      <c r="N3279">
        <v>23</v>
      </c>
      <c r="O3279">
        <v>0.000394503410274472</v>
      </c>
      <c r="P3279">
        <v>-3.66040991010589</v>
      </c>
      <c r="Q3279" t="s">
        <v>131</v>
      </c>
      <c r="R3279" t="s">
        <v>136</v>
      </c>
      <c r="S3279" t="s">
        <v>136</v>
      </c>
      <c r="T3279" t="s">
        <v>1859</v>
      </c>
      <c r="U3279" t="s">
        <v>136</v>
      </c>
      <c r="V3279" t="s">
        <v>136</v>
      </c>
      <c r="W3279" t="s">
        <v>136</v>
      </c>
      <c r="X3279" t="s">
        <v>136</v>
      </c>
      <c r="Y3279" t="s">
        <v>654</v>
      </c>
      <c r="Z3279" t="s">
        <v>136</v>
      </c>
      <c r="AA3279" t="s">
        <v>164</v>
      </c>
      <c r="AB3279" t="s">
        <v>165</v>
      </c>
      <c r="AC3279" t="s">
        <v>13787</v>
      </c>
      <c r="AD3279" t="s">
        <v>1863</v>
      </c>
    </row>
    <row r="3280" spans="1:30">
      <c r="A3280" t="s">
        <v>13788</v>
      </c>
      <c r="B3280" t="s">
        <v>13788</v>
      </c>
      <c r="C3280" s="3">
        <v>21.974205</v>
      </c>
      <c r="D3280" s="3">
        <v>1204</v>
      </c>
      <c r="E3280" s="3">
        <v>4.361987</v>
      </c>
      <c r="F3280" s="3">
        <v>212</v>
      </c>
      <c r="G3280" s="3">
        <v>24.188274</v>
      </c>
      <c r="H3280" s="3">
        <v>1421</v>
      </c>
      <c r="I3280" s="3">
        <v>139.090775</v>
      </c>
      <c r="J3280" s="3">
        <v>8261</v>
      </c>
      <c r="K3280" s="3">
        <v>180.10318</v>
      </c>
      <c r="L3280" s="3">
        <v>11422</v>
      </c>
      <c r="M3280" s="3">
        <v>48.680962</v>
      </c>
      <c r="N3280">
        <v>2784</v>
      </c>
      <c r="O3280">
        <v>0.00108781272276442</v>
      </c>
      <c r="P3280">
        <v>2.24639303738658</v>
      </c>
      <c r="Q3280" t="s">
        <v>157</v>
      </c>
      <c r="R3280" t="s">
        <v>136</v>
      </c>
      <c r="S3280" t="s">
        <v>136</v>
      </c>
      <c r="T3280" t="s">
        <v>13789</v>
      </c>
      <c r="U3280" t="s">
        <v>136</v>
      </c>
      <c r="V3280" t="s">
        <v>136</v>
      </c>
      <c r="W3280" t="s">
        <v>136</v>
      </c>
      <c r="X3280" t="s">
        <v>136</v>
      </c>
      <c r="Y3280" t="s">
        <v>13790</v>
      </c>
      <c r="Z3280" t="s">
        <v>13791</v>
      </c>
      <c r="AA3280" t="s">
        <v>164</v>
      </c>
      <c r="AB3280" t="s">
        <v>165</v>
      </c>
      <c r="AC3280" t="s">
        <v>13792</v>
      </c>
      <c r="AD3280" t="s">
        <v>13793</v>
      </c>
    </row>
    <row r="3281" spans="1:30">
      <c r="A3281" t="s">
        <v>13794</v>
      </c>
      <c r="B3281" t="s">
        <v>13794</v>
      </c>
      <c r="C3281" s="3">
        <v>63.554214</v>
      </c>
      <c r="D3281" s="3">
        <v>3961</v>
      </c>
      <c r="E3281" s="3">
        <v>83.723557</v>
      </c>
      <c r="F3281" s="3">
        <v>4622</v>
      </c>
      <c r="G3281" s="3">
        <v>123.295723</v>
      </c>
      <c r="H3281" s="3">
        <v>8239</v>
      </c>
      <c r="I3281" s="3">
        <v>12.0973</v>
      </c>
      <c r="J3281" s="3">
        <v>818</v>
      </c>
      <c r="K3281" s="3">
        <v>10.659923</v>
      </c>
      <c r="L3281" s="3">
        <v>770</v>
      </c>
      <c r="M3281" s="3">
        <v>24.670395</v>
      </c>
      <c r="N3281">
        <v>1606</v>
      </c>
      <c r="O3281" s="16">
        <v>1.2721600572052e-7</v>
      </c>
      <c r="P3281">
        <v>-3.08265907719962</v>
      </c>
      <c r="Q3281" t="s">
        <v>131</v>
      </c>
      <c r="R3281" t="s">
        <v>137</v>
      </c>
      <c r="S3281" t="s">
        <v>138</v>
      </c>
      <c r="T3281" t="s">
        <v>12983</v>
      </c>
      <c r="U3281" t="s">
        <v>12984</v>
      </c>
      <c r="V3281" t="s">
        <v>12985</v>
      </c>
      <c r="W3281" t="s">
        <v>137</v>
      </c>
      <c r="X3281" t="s">
        <v>138</v>
      </c>
      <c r="Y3281" t="s">
        <v>12986</v>
      </c>
      <c r="Z3281" t="s">
        <v>12987</v>
      </c>
      <c r="AA3281" t="s">
        <v>153</v>
      </c>
      <c r="AB3281" t="s">
        <v>138</v>
      </c>
      <c r="AC3281" t="s">
        <v>12988</v>
      </c>
      <c r="AD3281" t="s">
        <v>12989</v>
      </c>
    </row>
    <row r="3282" spans="1:30">
      <c r="A3282" t="s">
        <v>13795</v>
      </c>
      <c r="B3282" t="s">
        <v>13795</v>
      </c>
      <c r="C3282" s="3">
        <v>22.286463</v>
      </c>
      <c r="D3282" s="3">
        <v>493</v>
      </c>
      <c r="E3282" s="3">
        <v>125.671432</v>
      </c>
      <c r="F3282" s="3">
        <v>2461</v>
      </c>
      <c r="G3282" s="3">
        <v>32.250805</v>
      </c>
      <c r="H3282" s="3">
        <v>765</v>
      </c>
      <c r="I3282" s="3">
        <v>2.254465</v>
      </c>
      <c r="J3282" s="3">
        <v>55</v>
      </c>
      <c r="K3282" s="3">
        <v>4.301088</v>
      </c>
      <c r="L3282" s="3">
        <v>111</v>
      </c>
      <c r="M3282" s="3">
        <v>1.467826</v>
      </c>
      <c r="N3282">
        <v>34</v>
      </c>
      <c r="O3282" s="16">
        <v>1.87733400795506e-8</v>
      </c>
      <c r="P3282">
        <v>-4.96855294404409</v>
      </c>
      <c r="Q3282" t="s">
        <v>131</v>
      </c>
      <c r="R3282" t="s">
        <v>136</v>
      </c>
      <c r="S3282" t="s">
        <v>136</v>
      </c>
      <c r="T3282" t="s">
        <v>13796</v>
      </c>
      <c r="U3282" t="s">
        <v>13797</v>
      </c>
      <c r="V3282" t="s">
        <v>662</v>
      </c>
      <c r="W3282" t="s">
        <v>534</v>
      </c>
      <c r="X3282" t="s">
        <v>535</v>
      </c>
      <c r="Y3282" t="s">
        <v>5957</v>
      </c>
      <c r="Z3282" t="s">
        <v>136</v>
      </c>
      <c r="AA3282" t="s">
        <v>164</v>
      </c>
      <c r="AB3282" t="s">
        <v>165</v>
      </c>
      <c r="AC3282" t="s">
        <v>313</v>
      </c>
      <c r="AD3282" t="s">
        <v>3213</v>
      </c>
    </row>
    <row r="3283" spans="1:30">
      <c r="A3283" t="s">
        <v>13798</v>
      </c>
      <c r="B3283" t="s">
        <v>13798</v>
      </c>
      <c r="C3283" s="3">
        <v>15.459543</v>
      </c>
      <c r="D3283" s="3">
        <v>437</v>
      </c>
      <c r="E3283" s="3">
        <v>2.491325</v>
      </c>
      <c r="F3283" s="3">
        <v>63</v>
      </c>
      <c r="G3283" s="3">
        <v>9.212408</v>
      </c>
      <c r="H3283" s="3">
        <v>279</v>
      </c>
      <c r="I3283" s="3">
        <v>54.757919</v>
      </c>
      <c r="J3283" s="3">
        <v>1676</v>
      </c>
      <c r="K3283" s="3">
        <v>78.86055</v>
      </c>
      <c r="L3283" s="3">
        <v>2577</v>
      </c>
      <c r="M3283" s="3">
        <v>34.403698</v>
      </c>
      <c r="N3283">
        <v>1014</v>
      </c>
      <c r="O3283">
        <v>0.000878667288294581</v>
      </c>
      <c r="P3283">
        <v>2.05880292188721</v>
      </c>
      <c r="Q3283" t="s">
        <v>157</v>
      </c>
      <c r="R3283" t="s">
        <v>186</v>
      </c>
      <c r="S3283" t="s">
        <v>187</v>
      </c>
      <c r="T3283" t="s">
        <v>437</v>
      </c>
      <c r="U3283" t="s">
        <v>13799</v>
      </c>
      <c r="V3283" t="s">
        <v>439</v>
      </c>
      <c r="W3283" t="s">
        <v>186</v>
      </c>
      <c r="X3283" t="s">
        <v>187</v>
      </c>
      <c r="Y3283" t="s">
        <v>13800</v>
      </c>
      <c r="Z3283" t="s">
        <v>13801</v>
      </c>
      <c r="AA3283" t="s">
        <v>209</v>
      </c>
      <c r="AB3283" t="s">
        <v>187</v>
      </c>
      <c r="AC3283" t="s">
        <v>13802</v>
      </c>
      <c r="AD3283" t="s">
        <v>443</v>
      </c>
    </row>
    <row r="3284" spans="1:30">
      <c r="A3284" t="s">
        <v>13803</v>
      </c>
      <c r="B3284" t="s">
        <v>13803</v>
      </c>
      <c r="C3284" s="3">
        <v>1.014003</v>
      </c>
      <c r="D3284" s="3">
        <v>46</v>
      </c>
      <c r="E3284" s="3">
        <v>0.10469</v>
      </c>
      <c r="F3284" s="3">
        <v>5</v>
      </c>
      <c r="G3284" s="3">
        <v>1.321292</v>
      </c>
      <c r="H3284" s="3">
        <v>65</v>
      </c>
      <c r="I3284" s="3">
        <v>8.969329</v>
      </c>
      <c r="J3284" s="3">
        <v>441</v>
      </c>
      <c r="K3284" s="3">
        <v>14.673288</v>
      </c>
      <c r="L3284" s="3">
        <v>770</v>
      </c>
      <c r="M3284" s="3">
        <v>4.030465</v>
      </c>
      <c r="N3284">
        <v>191</v>
      </c>
      <c r="O3284">
        <v>0.000416329864189245</v>
      </c>
      <c r="P3284">
        <v>2.79854753863087</v>
      </c>
      <c r="Q3284" t="s">
        <v>157</v>
      </c>
      <c r="R3284" t="s">
        <v>136</v>
      </c>
      <c r="S3284" t="s">
        <v>136</v>
      </c>
      <c r="T3284" t="s">
        <v>13804</v>
      </c>
      <c r="U3284" t="s">
        <v>13805</v>
      </c>
      <c r="V3284" t="s">
        <v>7181</v>
      </c>
      <c r="W3284" t="s">
        <v>7440</v>
      </c>
      <c r="X3284" t="s">
        <v>7441</v>
      </c>
      <c r="Y3284" t="s">
        <v>7442</v>
      </c>
      <c r="Z3284" t="s">
        <v>13806</v>
      </c>
      <c r="AA3284" t="s">
        <v>164</v>
      </c>
      <c r="AB3284" t="s">
        <v>165</v>
      </c>
      <c r="AC3284" t="s">
        <v>13807</v>
      </c>
      <c r="AD3284" t="s">
        <v>13808</v>
      </c>
    </row>
    <row r="3285" spans="1:30">
      <c r="A3285" t="s">
        <v>13809</v>
      </c>
      <c r="B3285" t="s">
        <v>13809</v>
      </c>
      <c r="C3285" s="3">
        <v>0.495033</v>
      </c>
      <c r="D3285" s="3">
        <v>21</v>
      </c>
      <c r="E3285" s="3">
        <v>0</v>
      </c>
      <c r="F3285" s="3">
        <v>0</v>
      </c>
      <c r="G3285" s="3">
        <v>0.137004</v>
      </c>
      <c r="H3285" s="3">
        <v>6</v>
      </c>
      <c r="I3285" s="3">
        <v>7.456735</v>
      </c>
      <c r="J3285" s="3">
        <v>331</v>
      </c>
      <c r="K3285" s="3">
        <v>14.056399</v>
      </c>
      <c r="L3285" s="3">
        <v>665</v>
      </c>
      <c r="M3285" s="3">
        <v>2.572067</v>
      </c>
      <c r="N3285">
        <v>110</v>
      </c>
      <c r="O3285" s="16">
        <v>1.45768742624765e-5</v>
      </c>
      <c r="P3285">
        <v>4.2435824546652</v>
      </c>
      <c r="Q3285" t="s">
        <v>157</v>
      </c>
      <c r="R3285" t="s">
        <v>136</v>
      </c>
      <c r="S3285" t="s">
        <v>136</v>
      </c>
      <c r="T3285" t="s">
        <v>168</v>
      </c>
      <c r="U3285" t="s">
        <v>13810</v>
      </c>
      <c r="V3285" t="s">
        <v>4981</v>
      </c>
      <c r="W3285" t="s">
        <v>594</v>
      </c>
      <c r="X3285" t="s">
        <v>165</v>
      </c>
      <c r="Y3285" t="s">
        <v>3933</v>
      </c>
      <c r="Z3285" t="s">
        <v>136</v>
      </c>
      <c r="AA3285" t="s">
        <v>164</v>
      </c>
      <c r="AB3285" t="s">
        <v>165</v>
      </c>
      <c r="AC3285" t="s">
        <v>5524</v>
      </c>
      <c r="AD3285" t="s">
        <v>176</v>
      </c>
    </row>
    <row r="3286" spans="1:30">
      <c r="A3286" t="s">
        <v>13811</v>
      </c>
      <c r="B3286" t="s">
        <v>13811</v>
      </c>
      <c r="C3286" s="3">
        <v>0.690388</v>
      </c>
      <c r="D3286" s="3">
        <v>30</v>
      </c>
      <c r="E3286" s="3">
        <v>0</v>
      </c>
      <c r="F3286" s="3">
        <v>0</v>
      </c>
      <c r="G3286" s="3">
        <v>0.155455</v>
      </c>
      <c r="H3286" s="3">
        <v>8</v>
      </c>
      <c r="I3286" s="3">
        <v>6.420862</v>
      </c>
      <c r="J3286" s="3">
        <v>302</v>
      </c>
      <c r="K3286" s="3">
        <v>8.500552</v>
      </c>
      <c r="L3286" s="3">
        <v>427</v>
      </c>
      <c r="M3286" s="3">
        <v>4.204163</v>
      </c>
      <c r="N3286">
        <v>191</v>
      </c>
      <c r="O3286" s="16">
        <v>8.28311958399526e-5</v>
      </c>
      <c r="P3286">
        <v>3.65885125672978</v>
      </c>
      <c r="Q3286" t="s">
        <v>157</v>
      </c>
      <c r="R3286" t="s">
        <v>136</v>
      </c>
      <c r="S3286" t="s">
        <v>136</v>
      </c>
      <c r="T3286" t="s">
        <v>13812</v>
      </c>
      <c r="U3286" t="s">
        <v>13813</v>
      </c>
      <c r="V3286" t="s">
        <v>1179</v>
      </c>
      <c r="W3286" t="s">
        <v>1180</v>
      </c>
      <c r="X3286" t="s">
        <v>1181</v>
      </c>
      <c r="Y3286" t="s">
        <v>2099</v>
      </c>
      <c r="Z3286" t="s">
        <v>13814</v>
      </c>
      <c r="AA3286" t="s">
        <v>85</v>
      </c>
      <c r="AB3286" t="s">
        <v>342</v>
      </c>
      <c r="AC3286" t="s">
        <v>13815</v>
      </c>
      <c r="AD3286" t="s">
        <v>13816</v>
      </c>
    </row>
    <row r="3287" spans="1:30">
      <c r="A3287" t="s">
        <v>13817</v>
      </c>
      <c r="B3287" t="s">
        <v>13817</v>
      </c>
      <c r="C3287" s="3">
        <v>0</v>
      </c>
      <c r="D3287" s="3">
        <v>0</v>
      </c>
      <c r="E3287" s="3">
        <v>0</v>
      </c>
      <c r="F3287" s="3">
        <v>0</v>
      </c>
      <c r="G3287" s="3">
        <v>0.130249</v>
      </c>
      <c r="H3287" s="3">
        <v>6</v>
      </c>
      <c r="I3287" s="3">
        <v>2.395635</v>
      </c>
      <c r="J3287" s="3">
        <v>111</v>
      </c>
      <c r="K3287" s="3">
        <v>1.042424</v>
      </c>
      <c r="L3287" s="3">
        <v>52</v>
      </c>
      <c r="M3287" s="3">
        <v>5.130405</v>
      </c>
      <c r="N3287">
        <v>228</v>
      </c>
      <c r="O3287" s="16">
        <v>4.64562465567536e-5</v>
      </c>
      <c r="P3287">
        <v>4.56719541246682</v>
      </c>
      <c r="Q3287" t="s">
        <v>157</v>
      </c>
      <c r="R3287" t="s">
        <v>136</v>
      </c>
      <c r="S3287" t="s">
        <v>136</v>
      </c>
      <c r="T3287" t="s">
        <v>3084</v>
      </c>
      <c r="U3287" t="s">
        <v>13818</v>
      </c>
      <c r="V3287" t="s">
        <v>136</v>
      </c>
      <c r="W3287" t="s">
        <v>137</v>
      </c>
      <c r="X3287" t="s">
        <v>138</v>
      </c>
      <c r="Y3287" t="s">
        <v>1523</v>
      </c>
      <c r="Z3287" t="s">
        <v>3086</v>
      </c>
      <c r="AA3287" t="s">
        <v>153</v>
      </c>
      <c r="AB3287" t="s">
        <v>138</v>
      </c>
      <c r="AC3287" t="s">
        <v>13819</v>
      </c>
      <c r="AD3287" t="s">
        <v>3087</v>
      </c>
    </row>
    <row r="3288" spans="1:30">
      <c r="A3288" t="s">
        <v>13820</v>
      </c>
      <c r="B3288" t="s">
        <v>13820</v>
      </c>
      <c r="C3288" s="3">
        <v>55.476151</v>
      </c>
      <c r="D3288" s="3">
        <v>2818</v>
      </c>
      <c r="E3288" s="3">
        <v>240.046036</v>
      </c>
      <c r="F3288" s="3">
        <v>10799</v>
      </c>
      <c r="G3288" s="3">
        <v>37.496872</v>
      </c>
      <c r="H3288" s="3">
        <v>2042</v>
      </c>
      <c r="I3288" s="3">
        <v>0.929621</v>
      </c>
      <c r="J3288" s="3">
        <v>52</v>
      </c>
      <c r="K3288" s="3">
        <v>2.806523</v>
      </c>
      <c r="L3288" s="3">
        <v>166</v>
      </c>
      <c r="M3288" s="3">
        <v>7.175922</v>
      </c>
      <c r="N3288">
        <v>381</v>
      </c>
      <c r="O3288" s="16">
        <v>1.00430741057612e-7</v>
      </c>
      <c r="P3288">
        <v>-5.20520976114598</v>
      </c>
      <c r="Q3288" t="s">
        <v>131</v>
      </c>
      <c r="R3288" t="s">
        <v>241</v>
      </c>
      <c r="S3288" t="s">
        <v>242</v>
      </c>
      <c r="T3288" t="s">
        <v>3005</v>
      </c>
      <c r="U3288" t="s">
        <v>13821</v>
      </c>
      <c r="V3288" t="s">
        <v>136</v>
      </c>
      <c r="W3288" t="s">
        <v>2054</v>
      </c>
      <c r="X3288" t="s">
        <v>2055</v>
      </c>
      <c r="Y3288" t="s">
        <v>2056</v>
      </c>
      <c r="Z3288" t="s">
        <v>5333</v>
      </c>
      <c r="AA3288" t="s">
        <v>164</v>
      </c>
      <c r="AB3288" t="s">
        <v>165</v>
      </c>
      <c r="AC3288" t="s">
        <v>13822</v>
      </c>
      <c r="AD3288" t="s">
        <v>2794</v>
      </c>
    </row>
    <row r="3289" spans="1:30">
      <c r="A3289" t="s">
        <v>13823</v>
      </c>
      <c r="B3289" t="s">
        <v>13823</v>
      </c>
      <c r="C3289" s="3">
        <v>349.947815</v>
      </c>
      <c r="D3289" s="3">
        <v>19461</v>
      </c>
      <c r="E3289" s="3">
        <v>1743.270142</v>
      </c>
      <c r="F3289" s="3">
        <v>85877</v>
      </c>
      <c r="G3289" s="3">
        <v>501.053528</v>
      </c>
      <c r="H3289" s="3">
        <v>29876</v>
      </c>
      <c r="I3289" s="3">
        <v>44.056824</v>
      </c>
      <c r="J3289" s="3">
        <v>2658</v>
      </c>
      <c r="K3289" s="3">
        <v>64.825302</v>
      </c>
      <c r="L3289" s="3">
        <v>4176</v>
      </c>
      <c r="M3289" s="3">
        <v>217.865662</v>
      </c>
      <c r="N3289">
        <v>12651</v>
      </c>
      <c r="O3289">
        <v>0.000175698673229319</v>
      </c>
      <c r="P3289">
        <v>-3.54368607772271</v>
      </c>
      <c r="Q3289" t="s">
        <v>131</v>
      </c>
      <c r="R3289" t="s">
        <v>136</v>
      </c>
      <c r="S3289" t="s">
        <v>136</v>
      </c>
      <c r="T3289" t="s">
        <v>12226</v>
      </c>
      <c r="U3289" t="s">
        <v>136</v>
      </c>
      <c r="V3289" t="s">
        <v>136</v>
      </c>
      <c r="W3289" t="s">
        <v>136</v>
      </c>
      <c r="X3289" t="s">
        <v>136</v>
      </c>
      <c r="Y3289" t="s">
        <v>4630</v>
      </c>
      <c r="Z3289" t="s">
        <v>4631</v>
      </c>
      <c r="AA3289" t="s">
        <v>164</v>
      </c>
      <c r="AB3289" t="s">
        <v>165</v>
      </c>
      <c r="AC3289" t="s">
        <v>13824</v>
      </c>
      <c r="AD3289" t="s">
        <v>1633</v>
      </c>
    </row>
    <row r="3290" spans="1:30">
      <c r="A3290" t="s">
        <v>13825</v>
      </c>
      <c r="B3290" t="s">
        <v>136</v>
      </c>
      <c r="C3290" s="3">
        <v>1.34771</v>
      </c>
      <c r="D3290" s="3">
        <v>88</v>
      </c>
      <c r="E3290" s="3">
        <v>0.226121</v>
      </c>
      <c r="F3290" s="3">
        <v>13</v>
      </c>
      <c r="G3290" s="3">
        <v>1.441102</v>
      </c>
      <c r="H3290" s="3">
        <v>101</v>
      </c>
      <c r="I3290" s="3">
        <v>17.543028</v>
      </c>
      <c r="J3290" s="3">
        <v>1233</v>
      </c>
      <c r="K3290" s="3">
        <v>20.3857</v>
      </c>
      <c r="L3290" s="3">
        <v>1530</v>
      </c>
      <c r="M3290" s="3">
        <v>6.168652</v>
      </c>
      <c r="N3290">
        <v>418</v>
      </c>
      <c r="O3290" s="16">
        <v>3.92861031687663e-6</v>
      </c>
      <c r="P3290">
        <v>3.18122908810557</v>
      </c>
      <c r="Q3290" t="s">
        <v>157</v>
      </c>
      <c r="R3290" t="s">
        <v>136</v>
      </c>
      <c r="S3290" t="s">
        <v>136</v>
      </c>
      <c r="T3290" t="s">
        <v>136</v>
      </c>
      <c r="U3290" t="s">
        <v>136</v>
      </c>
      <c r="V3290" t="s">
        <v>136</v>
      </c>
      <c r="W3290" t="s">
        <v>136</v>
      </c>
      <c r="X3290" t="s">
        <v>136</v>
      </c>
      <c r="Y3290" t="s">
        <v>136</v>
      </c>
      <c r="Z3290" t="s">
        <v>604</v>
      </c>
      <c r="AA3290" t="s">
        <v>164</v>
      </c>
      <c r="AB3290" t="s">
        <v>165</v>
      </c>
      <c r="AC3290" t="s">
        <v>6454</v>
      </c>
      <c r="AD3290" t="s">
        <v>136</v>
      </c>
    </row>
    <row r="3291" spans="1:30">
      <c r="A3291" t="s">
        <v>13826</v>
      </c>
      <c r="B3291" t="s">
        <v>13826</v>
      </c>
      <c r="C3291" s="3">
        <v>137.600922</v>
      </c>
      <c r="D3291" s="3">
        <v>9749</v>
      </c>
      <c r="E3291" s="3">
        <v>229.403</v>
      </c>
      <c r="F3291" s="3">
        <v>14397</v>
      </c>
      <c r="G3291" s="3">
        <v>157.613571</v>
      </c>
      <c r="H3291" s="3">
        <v>11973</v>
      </c>
      <c r="I3291" s="3">
        <v>39.881493</v>
      </c>
      <c r="J3291" s="3">
        <v>3065</v>
      </c>
      <c r="K3291" s="3">
        <v>27.232866</v>
      </c>
      <c r="L3291" s="3">
        <v>2235</v>
      </c>
      <c r="M3291" s="3">
        <v>63.492168</v>
      </c>
      <c r="N3291">
        <v>4697</v>
      </c>
      <c r="O3291" s="16">
        <v>2.08922993263103e-5</v>
      </c>
      <c r="P3291">
        <v>-2.68799251929742</v>
      </c>
      <c r="Q3291" t="s">
        <v>131</v>
      </c>
      <c r="R3291" t="s">
        <v>412</v>
      </c>
      <c r="S3291" t="s">
        <v>413</v>
      </c>
      <c r="T3291" t="s">
        <v>13827</v>
      </c>
      <c r="U3291" t="s">
        <v>13828</v>
      </c>
      <c r="V3291" t="s">
        <v>1395</v>
      </c>
      <c r="W3291" t="s">
        <v>412</v>
      </c>
      <c r="X3291" t="s">
        <v>413</v>
      </c>
      <c r="Y3291" t="s">
        <v>2924</v>
      </c>
      <c r="Z3291" t="s">
        <v>13829</v>
      </c>
      <c r="AA3291" t="s">
        <v>419</v>
      </c>
      <c r="AB3291" t="s">
        <v>413</v>
      </c>
      <c r="AC3291" t="s">
        <v>13830</v>
      </c>
      <c r="AD3291" t="s">
        <v>13831</v>
      </c>
    </row>
    <row r="3292" spans="1:30">
      <c r="A3292" t="s">
        <v>13832</v>
      </c>
      <c r="B3292" t="s">
        <v>13832</v>
      </c>
      <c r="C3292" s="3">
        <v>0.057656</v>
      </c>
      <c r="D3292" s="3">
        <v>4</v>
      </c>
      <c r="E3292" s="3">
        <v>0.164764</v>
      </c>
      <c r="F3292" s="3">
        <v>10</v>
      </c>
      <c r="G3292" s="3">
        <v>0.181176</v>
      </c>
      <c r="H3292" s="3">
        <v>14</v>
      </c>
      <c r="I3292" s="3">
        <v>1.565204</v>
      </c>
      <c r="J3292" s="3">
        <v>116</v>
      </c>
      <c r="K3292" s="3">
        <v>0.660731</v>
      </c>
      <c r="L3292" s="3">
        <v>53</v>
      </c>
      <c r="M3292" s="3">
        <v>2.086495</v>
      </c>
      <c r="N3292">
        <v>149</v>
      </c>
      <c r="O3292">
        <v>0.00530112283722766</v>
      </c>
      <c r="P3292">
        <v>2.41661509436595</v>
      </c>
      <c r="Q3292" t="s">
        <v>157</v>
      </c>
      <c r="R3292" t="s">
        <v>241</v>
      </c>
      <c r="S3292" t="s">
        <v>242</v>
      </c>
      <c r="T3292" t="s">
        <v>13833</v>
      </c>
      <c r="U3292" t="s">
        <v>13834</v>
      </c>
      <c r="V3292" t="s">
        <v>2522</v>
      </c>
      <c r="W3292" t="s">
        <v>241</v>
      </c>
      <c r="X3292" t="s">
        <v>242</v>
      </c>
      <c r="Y3292" t="s">
        <v>4157</v>
      </c>
      <c r="Z3292" t="s">
        <v>13835</v>
      </c>
      <c r="AA3292" t="s">
        <v>248</v>
      </c>
      <c r="AB3292" t="s">
        <v>242</v>
      </c>
      <c r="AC3292" t="s">
        <v>13836</v>
      </c>
      <c r="AD3292" t="s">
        <v>13837</v>
      </c>
    </row>
    <row r="3293" spans="1:30">
      <c r="A3293" t="s">
        <v>13838</v>
      </c>
      <c r="B3293" t="s">
        <v>13838</v>
      </c>
      <c r="C3293" s="3">
        <v>5.104167</v>
      </c>
      <c r="D3293" s="3">
        <v>146</v>
      </c>
      <c r="E3293" s="3">
        <v>7.662406</v>
      </c>
      <c r="F3293" s="3">
        <v>193</v>
      </c>
      <c r="G3293" s="3">
        <v>3.555943</v>
      </c>
      <c r="H3293" s="3">
        <v>109</v>
      </c>
      <c r="I3293" s="3">
        <v>2.510268</v>
      </c>
      <c r="J3293" s="3">
        <v>78</v>
      </c>
      <c r="K3293" s="3">
        <v>1.156859</v>
      </c>
      <c r="L3293" s="3">
        <v>39</v>
      </c>
      <c r="M3293" s="3">
        <v>2.796322</v>
      </c>
      <c r="N3293">
        <v>83</v>
      </c>
      <c r="O3293">
        <v>0.00550485141288906</v>
      </c>
      <c r="P3293">
        <v>-2.04131860919839</v>
      </c>
      <c r="Q3293" t="s">
        <v>131</v>
      </c>
      <c r="R3293" t="s">
        <v>136</v>
      </c>
      <c r="S3293" t="s">
        <v>136</v>
      </c>
      <c r="T3293" t="s">
        <v>136</v>
      </c>
      <c r="U3293" t="s">
        <v>13839</v>
      </c>
      <c r="V3293" t="s">
        <v>136</v>
      </c>
      <c r="W3293" t="s">
        <v>170</v>
      </c>
      <c r="X3293" t="s">
        <v>171</v>
      </c>
      <c r="Y3293" t="s">
        <v>13840</v>
      </c>
      <c r="Z3293" t="s">
        <v>136</v>
      </c>
      <c r="AA3293" t="s">
        <v>164</v>
      </c>
      <c r="AB3293" t="s">
        <v>165</v>
      </c>
      <c r="AC3293" t="s">
        <v>13841</v>
      </c>
      <c r="AD3293" t="s">
        <v>136</v>
      </c>
    </row>
    <row r="3294" spans="1:30">
      <c r="A3294" t="s">
        <v>13842</v>
      </c>
      <c r="B3294" t="s">
        <v>13842</v>
      </c>
      <c r="C3294" s="3">
        <v>94.858658</v>
      </c>
      <c r="D3294" s="3">
        <v>1828</v>
      </c>
      <c r="E3294" s="3">
        <v>263.744812</v>
      </c>
      <c r="F3294" s="3">
        <v>4501</v>
      </c>
      <c r="G3294" s="3">
        <v>214.350494</v>
      </c>
      <c r="H3294" s="3">
        <v>4428</v>
      </c>
      <c r="I3294" s="3">
        <v>24.78863</v>
      </c>
      <c r="J3294" s="3">
        <v>518</v>
      </c>
      <c r="K3294" s="3">
        <v>39.006763</v>
      </c>
      <c r="L3294" s="3">
        <v>871</v>
      </c>
      <c r="M3294" s="3">
        <v>54.17477</v>
      </c>
      <c r="N3294">
        <v>1090</v>
      </c>
      <c r="O3294" s="16">
        <v>3.00146231830026e-5</v>
      </c>
      <c r="P3294">
        <v>-2.93017681729996</v>
      </c>
      <c r="Q3294" t="s">
        <v>131</v>
      </c>
      <c r="R3294" t="s">
        <v>136</v>
      </c>
      <c r="S3294" t="s">
        <v>136</v>
      </c>
      <c r="T3294" t="s">
        <v>3262</v>
      </c>
      <c r="U3294" t="s">
        <v>13843</v>
      </c>
      <c r="V3294" t="s">
        <v>3264</v>
      </c>
      <c r="W3294" t="s">
        <v>136</v>
      </c>
      <c r="X3294" t="s">
        <v>136</v>
      </c>
      <c r="Y3294" t="s">
        <v>4063</v>
      </c>
      <c r="Z3294" t="s">
        <v>4064</v>
      </c>
      <c r="AA3294" t="s">
        <v>136</v>
      </c>
      <c r="AB3294" t="s">
        <v>136</v>
      </c>
      <c r="AC3294" t="s">
        <v>13844</v>
      </c>
      <c r="AD3294" t="s">
        <v>3267</v>
      </c>
    </row>
    <row r="3295" spans="1:30">
      <c r="A3295" t="s">
        <v>13845</v>
      </c>
      <c r="B3295" t="s">
        <v>13845</v>
      </c>
      <c r="C3295" s="3">
        <v>158.40152</v>
      </c>
      <c r="D3295" s="3">
        <v>6422</v>
      </c>
      <c r="E3295" s="3">
        <v>370.268097</v>
      </c>
      <c r="F3295" s="3">
        <v>13298</v>
      </c>
      <c r="G3295" s="3">
        <v>194.150406</v>
      </c>
      <c r="H3295" s="3">
        <v>8440</v>
      </c>
      <c r="I3295" s="3">
        <v>47.699116</v>
      </c>
      <c r="J3295" s="3">
        <v>2098</v>
      </c>
      <c r="K3295" s="3">
        <v>29.360058</v>
      </c>
      <c r="L3295" s="3">
        <v>1379</v>
      </c>
      <c r="M3295" s="3">
        <v>108.66893</v>
      </c>
      <c r="N3295">
        <v>4601</v>
      </c>
      <c r="O3295">
        <v>0.000739708947418518</v>
      </c>
      <c r="P3295">
        <v>-2.63101557380555</v>
      </c>
      <c r="Q3295" t="s">
        <v>131</v>
      </c>
      <c r="R3295" t="s">
        <v>305</v>
      </c>
      <c r="S3295" t="s">
        <v>142</v>
      </c>
      <c r="T3295" t="s">
        <v>13846</v>
      </c>
      <c r="U3295" t="s">
        <v>13847</v>
      </c>
      <c r="V3295" t="s">
        <v>136</v>
      </c>
      <c r="W3295" t="s">
        <v>1174</v>
      </c>
      <c r="X3295" t="s">
        <v>1175</v>
      </c>
      <c r="Y3295" t="s">
        <v>13848</v>
      </c>
      <c r="Z3295" t="s">
        <v>13849</v>
      </c>
      <c r="AA3295" t="s">
        <v>141</v>
      </c>
      <c r="AB3295" t="s">
        <v>142</v>
      </c>
      <c r="AC3295" t="s">
        <v>13850</v>
      </c>
      <c r="AD3295" t="s">
        <v>1633</v>
      </c>
    </row>
    <row r="3296" spans="1:30">
      <c r="A3296" t="s">
        <v>13851</v>
      </c>
      <c r="B3296" t="s">
        <v>13851</v>
      </c>
      <c r="C3296" s="3">
        <v>0.093603</v>
      </c>
      <c r="D3296" s="3">
        <v>8</v>
      </c>
      <c r="E3296" s="3">
        <v>0.112412</v>
      </c>
      <c r="F3296" s="3">
        <v>8</v>
      </c>
      <c r="G3296" s="3">
        <v>0.339529</v>
      </c>
      <c r="H3296" s="3">
        <v>30</v>
      </c>
      <c r="I3296" s="3">
        <v>2.579278</v>
      </c>
      <c r="J3296" s="3">
        <v>225</v>
      </c>
      <c r="K3296" s="3">
        <v>3.815677</v>
      </c>
      <c r="L3296" s="3">
        <v>356</v>
      </c>
      <c r="M3296" s="3">
        <v>2.183534</v>
      </c>
      <c r="N3296">
        <v>184</v>
      </c>
      <c r="O3296" s="16">
        <v>3.16076367318287e-6</v>
      </c>
      <c r="P3296">
        <v>3.14429647775367</v>
      </c>
      <c r="Q3296" t="s">
        <v>157</v>
      </c>
      <c r="R3296" t="s">
        <v>136</v>
      </c>
      <c r="S3296" t="s">
        <v>136</v>
      </c>
      <c r="T3296" t="s">
        <v>7392</v>
      </c>
      <c r="U3296" t="s">
        <v>13852</v>
      </c>
      <c r="V3296" t="s">
        <v>136</v>
      </c>
      <c r="W3296" t="s">
        <v>534</v>
      </c>
      <c r="X3296" t="s">
        <v>535</v>
      </c>
      <c r="Y3296" t="s">
        <v>1103</v>
      </c>
      <c r="Z3296" t="s">
        <v>13853</v>
      </c>
      <c r="AA3296" t="s">
        <v>1045</v>
      </c>
      <c r="AB3296" t="s">
        <v>535</v>
      </c>
      <c r="AC3296" t="s">
        <v>13854</v>
      </c>
      <c r="AD3296" t="s">
        <v>7396</v>
      </c>
    </row>
    <row r="3297" spans="1:30">
      <c r="A3297" t="s">
        <v>13855</v>
      </c>
      <c r="B3297" t="s">
        <v>13855</v>
      </c>
      <c r="C3297" s="3">
        <v>0</v>
      </c>
      <c r="D3297" s="3">
        <v>0</v>
      </c>
      <c r="E3297" s="3">
        <v>0.042701</v>
      </c>
      <c r="F3297" s="3">
        <v>5</v>
      </c>
      <c r="G3297" s="3">
        <v>0</v>
      </c>
      <c r="H3297" s="3">
        <v>0</v>
      </c>
      <c r="I3297" s="3">
        <v>2.845951</v>
      </c>
      <c r="J3297" s="3">
        <v>331</v>
      </c>
      <c r="K3297" s="3">
        <v>1.896361</v>
      </c>
      <c r="L3297" s="3">
        <v>236</v>
      </c>
      <c r="M3297" s="3">
        <v>1.457801</v>
      </c>
      <c r="N3297">
        <v>164</v>
      </c>
      <c r="O3297" s="16">
        <v>1.23417635243324e-6</v>
      </c>
      <c r="P3297">
        <v>5.04321430244506</v>
      </c>
      <c r="Q3297" t="s">
        <v>157</v>
      </c>
      <c r="R3297" t="s">
        <v>136</v>
      </c>
      <c r="S3297" t="s">
        <v>136</v>
      </c>
      <c r="T3297" t="s">
        <v>168</v>
      </c>
      <c r="U3297" t="s">
        <v>13856</v>
      </c>
      <c r="V3297" t="s">
        <v>136</v>
      </c>
      <c r="W3297" t="s">
        <v>136</v>
      </c>
      <c r="X3297" t="s">
        <v>136</v>
      </c>
      <c r="Y3297" t="s">
        <v>2276</v>
      </c>
      <c r="Z3297" t="s">
        <v>136</v>
      </c>
      <c r="AA3297" t="s">
        <v>164</v>
      </c>
      <c r="AB3297" t="s">
        <v>165</v>
      </c>
      <c r="AC3297" t="s">
        <v>13857</v>
      </c>
      <c r="AD3297" t="s">
        <v>176</v>
      </c>
    </row>
    <row r="3298" spans="1:30">
      <c r="A3298" t="s">
        <v>13858</v>
      </c>
      <c r="B3298" t="s">
        <v>136</v>
      </c>
      <c r="C3298" s="3">
        <v>4.437649</v>
      </c>
      <c r="D3298" s="3">
        <v>130</v>
      </c>
      <c r="E3298" s="3">
        <v>4.457152</v>
      </c>
      <c r="F3298" s="3">
        <v>110</v>
      </c>
      <c r="G3298" s="3">
        <v>12.657327</v>
      </c>
      <c r="H3298" s="3">
        <v>369</v>
      </c>
      <c r="I3298" s="3">
        <v>0.792686999999999</v>
      </c>
      <c r="J3298" s="3">
        <v>24</v>
      </c>
      <c r="K3298" s="3">
        <v>1.75421199999999</v>
      </c>
      <c r="L3298" s="3">
        <v>55</v>
      </c>
      <c r="M3298" s="3">
        <v>1.225253</v>
      </c>
      <c r="N3298">
        <v>35</v>
      </c>
      <c r="O3298" s="16">
        <v>2.96383450299411e-6</v>
      </c>
      <c r="P3298">
        <v>-2.99991541019161</v>
      </c>
      <c r="Q3298" t="s">
        <v>131</v>
      </c>
      <c r="R3298" t="s">
        <v>136</v>
      </c>
      <c r="S3298" t="s">
        <v>136</v>
      </c>
      <c r="T3298" t="s">
        <v>136</v>
      </c>
      <c r="U3298" t="s">
        <v>136</v>
      </c>
      <c r="V3298" t="s">
        <v>136</v>
      </c>
      <c r="W3298" t="s">
        <v>136</v>
      </c>
      <c r="X3298" t="s">
        <v>136</v>
      </c>
      <c r="Y3298" t="s">
        <v>136</v>
      </c>
      <c r="Z3298" t="s">
        <v>136</v>
      </c>
      <c r="AA3298" t="s">
        <v>136</v>
      </c>
      <c r="AB3298" t="s">
        <v>136</v>
      </c>
      <c r="AC3298" t="s">
        <v>136</v>
      </c>
      <c r="AD3298" t="s">
        <v>136</v>
      </c>
    </row>
    <row r="3299" spans="1:30">
      <c r="A3299" t="s">
        <v>13859</v>
      </c>
      <c r="B3299" t="s">
        <v>13859</v>
      </c>
      <c r="C3299" s="3">
        <v>13.932624</v>
      </c>
      <c r="D3299" s="3">
        <v>377</v>
      </c>
      <c r="E3299" s="3">
        <v>3.260047</v>
      </c>
      <c r="F3299" s="3">
        <v>78</v>
      </c>
      <c r="G3299" s="3">
        <v>17.06115</v>
      </c>
      <c r="H3299" s="3">
        <v>494</v>
      </c>
      <c r="I3299" s="3">
        <v>50.103256</v>
      </c>
      <c r="J3299" s="3">
        <v>1467</v>
      </c>
      <c r="K3299" s="3">
        <v>130.95311</v>
      </c>
      <c r="L3299" s="3">
        <v>4094</v>
      </c>
      <c r="M3299" s="3">
        <v>34.327438</v>
      </c>
      <c r="N3299">
        <v>968</v>
      </c>
      <c r="O3299">
        <v>0.00476532603415335</v>
      </c>
      <c r="P3299">
        <v>2.04341542715316</v>
      </c>
      <c r="Q3299" t="s">
        <v>157</v>
      </c>
      <c r="R3299" t="s">
        <v>186</v>
      </c>
      <c r="S3299" t="s">
        <v>187</v>
      </c>
      <c r="T3299" t="s">
        <v>13860</v>
      </c>
      <c r="U3299" t="s">
        <v>13861</v>
      </c>
      <c r="V3299" t="s">
        <v>439</v>
      </c>
      <c r="W3299" t="s">
        <v>186</v>
      </c>
      <c r="X3299" t="s">
        <v>187</v>
      </c>
      <c r="Y3299" t="s">
        <v>4298</v>
      </c>
      <c r="Z3299" t="s">
        <v>8388</v>
      </c>
      <c r="AA3299" t="s">
        <v>209</v>
      </c>
      <c r="AB3299" t="s">
        <v>187</v>
      </c>
      <c r="AC3299" t="s">
        <v>13862</v>
      </c>
      <c r="AD3299" t="s">
        <v>9967</v>
      </c>
    </row>
    <row r="3300" spans="1:30">
      <c r="A3300" t="s">
        <v>13863</v>
      </c>
      <c r="B3300" t="s">
        <v>13863</v>
      </c>
      <c r="C3300" s="3">
        <v>1.5621</v>
      </c>
      <c r="D3300" s="3">
        <v>38</v>
      </c>
      <c r="E3300" s="3">
        <v>8.802165</v>
      </c>
      <c r="F3300" s="3">
        <v>188</v>
      </c>
      <c r="G3300" s="3">
        <v>1.264701</v>
      </c>
      <c r="H3300" s="3">
        <v>33</v>
      </c>
      <c r="I3300" s="3">
        <v>0</v>
      </c>
      <c r="J3300" s="3">
        <v>0</v>
      </c>
      <c r="K3300" s="3">
        <v>0.21479</v>
      </c>
      <c r="L3300" s="3">
        <v>6</v>
      </c>
      <c r="M3300" s="3">
        <v>0.198718</v>
      </c>
      <c r="N3300">
        <v>5</v>
      </c>
      <c r="O3300" s="16">
        <v>3.13692609099027e-5</v>
      </c>
      <c r="P3300">
        <v>-4.79789672001096</v>
      </c>
      <c r="Q3300" t="s">
        <v>131</v>
      </c>
      <c r="R3300" t="s">
        <v>136</v>
      </c>
      <c r="S3300" t="s">
        <v>136</v>
      </c>
      <c r="T3300" t="s">
        <v>13864</v>
      </c>
      <c r="U3300" t="s">
        <v>13865</v>
      </c>
      <c r="V3300" t="s">
        <v>136</v>
      </c>
      <c r="W3300" t="s">
        <v>305</v>
      </c>
      <c r="X3300" t="s">
        <v>142</v>
      </c>
      <c r="Y3300" t="s">
        <v>1377</v>
      </c>
      <c r="Z3300" t="s">
        <v>13866</v>
      </c>
      <c r="AA3300" t="s">
        <v>141</v>
      </c>
      <c r="AB3300" t="s">
        <v>142</v>
      </c>
      <c r="AC3300" t="s">
        <v>13867</v>
      </c>
      <c r="AD3300" t="s">
        <v>13868</v>
      </c>
    </row>
    <row r="3301" spans="1:30">
      <c r="A3301" t="s">
        <v>13869</v>
      </c>
      <c r="B3301" t="s">
        <v>136</v>
      </c>
      <c r="C3301" s="3">
        <v>0.605237</v>
      </c>
      <c r="D3301" s="3">
        <v>8</v>
      </c>
      <c r="E3301" s="3">
        <v>0</v>
      </c>
      <c r="F3301" s="3">
        <v>0</v>
      </c>
      <c r="G3301" s="3">
        <v>1.491541</v>
      </c>
      <c r="H3301" s="3">
        <v>21</v>
      </c>
      <c r="I3301" s="3">
        <v>13.917443</v>
      </c>
      <c r="J3301" s="3">
        <v>193</v>
      </c>
      <c r="K3301" s="3">
        <v>61.787174</v>
      </c>
      <c r="L3301" s="3">
        <v>911</v>
      </c>
      <c r="M3301" s="3">
        <v>5.898712</v>
      </c>
      <c r="N3301">
        <v>79</v>
      </c>
      <c r="O3301">
        <v>0.000151990809832286</v>
      </c>
      <c r="P3301">
        <v>4.10420561426387</v>
      </c>
      <c r="Q3301" t="s">
        <v>157</v>
      </c>
      <c r="R3301" t="s">
        <v>136</v>
      </c>
      <c r="S3301" t="s">
        <v>136</v>
      </c>
      <c r="T3301" t="s">
        <v>136</v>
      </c>
      <c r="U3301" t="s">
        <v>136</v>
      </c>
      <c r="V3301" t="s">
        <v>136</v>
      </c>
      <c r="W3301" t="s">
        <v>136</v>
      </c>
      <c r="X3301" t="s">
        <v>136</v>
      </c>
      <c r="Y3301" t="s">
        <v>13870</v>
      </c>
      <c r="Z3301" t="s">
        <v>136</v>
      </c>
      <c r="AA3301" t="s">
        <v>164</v>
      </c>
      <c r="AB3301" t="s">
        <v>165</v>
      </c>
      <c r="AC3301" t="s">
        <v>13871</v>
      </c>
      <c r="AD3301" t="s">
        <v>136</v>
      </c>
    </row>
    <row r="3302" spans="1:30">
      <c r="A3302" t="s">
        <v>13872</v>
      </c>
      <c r="B3302" t="s">
        <v>13872</v>
      </c>
      <c r="C3302" s="3">
        <v>57.800865</v>
      </c>
      <c r="D3302" s="3">
        <v>4486</v>
      </c>
      <c r="E3302" s="3">
        <v>54.271954</v>
      </c>
      <c r="F3302" s="3">
        <v>3732</v>
      </c>
      <c r="G3302" s="3">
        <v>37.394135</v>
      </c>
      <c r="H3302" s="3">
        <v>3112</v>
      </c>
      <c r="I3302" s="3">
        <v>12.508132</v>
      </c>
      <c r="J3302" s="3">
        <v>1053</v>
      </c>
      <c r="K3302" s="3">
        <v>24.161716</v>
      </c>
      <c r="L3302" s="3">
        <v>2172</v>
      </c>
      <c r="M3302" s="3">
        <v>16.777678</v>
      </c>
      <c r="N3302">
        <v>1360</v>
      </c>
      <c r="O3302">
        <v>0.00011081444220809</v>
      </c>
      <c r="P3302">
        <v>-2.13867698738474</v>
      </c>
      <c r="Q3302" t="s">
        <v>131</v>
      </c>
      <c r="R3302" t="s">
        <v>241</v>
      </c>
      <c r="S3302" t="s">
        <v>242</v>
      </c>
      <c r="T3302" t="s">
        <v>13873</v>
      </c>
      <c r="U3302" t="s">
        <v>6107</v>
      </c>
      <c r="V3302" t="s">
        <v>329</v>
      </c>
      <c r="W3302" t="s">
        <v>241</v>
      </c>
      <c r="X3302" t="s">
        <v>242</v>
      </c>
      <c r="Y3302" t="s">
        <v>6108</v>
      </c>
      <c r="Z3302" t="s">
        <v>6109</v>
      </c>
      <c r="AA3302" t="s">
        <v>248</v>
      </c>
      <c r="AB3302" t="s">
        <v>242</v>
      </c>
      <c r="AC3302" t="s">
        <v>13874</v>
      </c>
      <c r="AD3302" t="s">
        <v>13875</v>
      </c>
    </row>
    <row r="3303" spans="1:30">
      <c r="A3303" t="s">
        <v>13876</v>
      </c>
      <c r="B3303" t="s">
        <v>13876</v>
      </c>
      <c r="C3303" s="3">
        <v>0.277739</v>
      </c>
      <c r="D3303" s="3">
        <v>42</v>
      </c>
      <c r="E3303" s="3">
        <v>0.210569</v>
      </c>
      <c r="F3303" s="3">
        <v>29</v>
      </c>
      <c r="G3303" s="3">
        <v>0.62154</v>
      </c>
      <c r="H3303" s="3">
        <v>101</v>
      </c>
      <c r="I3303" s="3">
        <v>3.509911</v>
      </c>
      <c r="J3303" s="3">
        <v>575</v>
      </c>
      <c r="K3303" s="3">
        <v>3.175637</v>
      </c>
      <c r="L3303" s="3">
        <v>555</v>
      </c>
      <c r="M3303" s="3">
        <v>1.511456</v>
      </c>
      <c r="N3303">
        <v>239</v>
      </c>
      <c r="O3303">
        <v>0.000315549688917889</v>
      </c>
      <c r="P3303">
        <v>2.15746498879834</v>
      </c>
      <c r="Q3303" t="s">
        <v>157</v>
      </c>
      <c r="R3303" t="s">
        <v>170</v>
      </c>
      <c r="S3303" t="s">
        <v>171</v>
      </c>
      <c r="T3303" t="s">
        <v>4649</v>
      </c>
      <c r="U3303" t="s">
        <v>13877</v>
      </c>
      <c r="V3303" t="s">
        <v>136</v>
      </c>
      <c r="W3303" t="s">
        <v>170</v>
      </c>
      <c r="X3303" t="s">
        <v>171</v>
      </c>
      <c r="Y3303" t="s">
        <v>4651</v>
      </c>
      <c r="Z3303" t="s">
        <v>4652</v>
      </c>
      <c r="AA3303" t="s">
        <v>174</v>
      </c>
      <c r="AB3303" t="s">
        <v>171</v>
      </c>
      <c r="AC3303" t="s">
        <v>13878</v>
      </c>
      <c r="AD3303" t="s">
        <v>144</v>
      </c>
    </row>
    <row r="3304" spans="1:30">
      <c r="A3304" t="s">
        <v>13879</v>
      </c>
      <c r="B3304" t="s">
        <v>136</v>
      </c>
      <c r="C3304" s="3">
        <v>0</v>
      </c>
      <c r="D3304" s="3">
        <v>0</v>
      </c>
      <c r="E3304" s="3">
        <v>0</v>
      </c>
      <c r="F3304" s="3">
        <v>0</v>
      </c>
      <c r="G3304" s="3">
        <v>0.252737</v>
      </c>
      <c r="H3304" s="3">
        <v>13</v>
      </c>
      <c r="I3304" s="3">
        <v>2.652922</v>
      </c>
      <c r="J3304" s="3">
        <v>136</v>
      </c>
      <c r="K3304" s="3">
        <v>3.323979</v>
      </c>
      <c r="L3304" s="3">
        <v>182</v>
      </c>
      <c r="M3304" s="3">
        <v>2.552129</v>
      </c>
      <c r="N3304">
        <v>126</v>
      </c>
      <c r="O3304">
        <v>0.000768543803737576</v>
      </c>
      <c r="P3304">
        <v>3.81170545674665</v>
      </c>
      <c r="Q3304" t="s">
        <v>157</v>
      </c>
      <c r="R3304" t="s">
        <v>136</v>
      </c>
      <c r="S3304" t="s">
        <v>136</v>
      </c>
      <c r="T3304" t="s">
        <v>136</v>
      </c>
      <c r="U3304" t="s">
        <v>136</v>
      </c>
      <c r="V3304" t="s">
        <v>136</v>
      </c>
      <c r="W3304" t="s">
        <v>136</v>
      </c>
      <c r="X3304" t="s">
        <v>136</v>
      </c>
      <c r="Y3304" t="s">
        <v>136</v>
      </c>
      <c r="Z3304" t="s">
        <v>136</v>
      </c>
      <c r="AA3304" t="s">
        <v>136</v>
      </c>
      <c r="AB3304" t="s">
        <v>136</v>
      </c>
      <c r="AC3304" t="s">
        <v>136</v>
      </c>
      <c r="AD3304" t="s">
        <v>136</v>
      </c>
    </row>
    <row r="3305" spans="1:30">
      <c r="A3305" t="s">
        <v>13880</v>
      </c>
      <c r="B3305" t="s">
        <v>13880</v>
      </c>
      <c r="C3305" s="3">
        <v>1639.961914</v>
      </c>
      <c r="D3305" s="3">
        <v>93690</v>
      </c>
      <c r="E3305" s="3">
        <v>2694.427246</v>
      </c>
      <c r="F3305" s="3">
        <v>136356</v>
      </c>
      <c r="G3305" s="3">
        <v>1777.206543</v>
      </c>
      <c r="H3305" s="3">
        <v>108860</v>
      </c>
      <c r="I3305" s="3">
        <v>105.052063</v>
      </c>
      <c r="J3305" s="3">
        <v>6510</v>
      </c>
      <c r="K3305" s="3">
        <v>159.936386</v>
      </c>
      <c r="L3305" s="3">
        <v>10583</v>
      </c>
      <c r="M3305" s="3">
        <v>333.108276</v>
      </c>
      <c r="N3305">
        <v>19870</v>
      </c>
      <c r="O3305" s="16">
        <v>6.83713976852734e-9</v>
      </c>
      <c r="P3305">
        <v>-3.91915868191593</v>
      </c>
      <c r="Q3305" t="s">
        <v>131</v>
      </c>
      <c r="R3305" t="s">
        <v>137</v>
      </c>
      <c r="S3305" t="s">
        <v>138</v>
      </c>
      <c r="T3305" t="s">
        <v>10302</v>
      </c>
      <c r="U3305" t="s">
        <v>13881</v>
      </c>
      <c r="V3305" t="s">
        <v>10304</v>
      </c>
      <c r="W3305" t="s">
        <v>137</v>
      </c>
      <c r="X3305" t="s">
        <v>138</v>
      </c>
      <c r="Y3305" t="s">
        <v>13882</v>
      </c>
      <c r="Z3305" t="s">
        <v>10306</v>
      </c>
      <c r="AA3305" t="s">
        <v>153</v>
      </c>
      <c r="AB3305" t="s">
        <v>138</v>
      </c>
      <c r="AC3305" t="s">
        <v>13883</v>
      </c>
      <c r="AD3305" t="s">
        <v>10308</v>
      </c>
    </row>
    <row r="3306" spans="1:30">
      <c r="A3306" t="s">
        <v>13884</v>
      </c>
      <c r="B3306" t="s">
        <v>13884</v>
      </c>
      <c r="C3306" s="3">
        <v>1433.966431</v>
      </c>
      <c r="D3306" s="3">
        <v>12229</v>
      </c>
      <c r="E3306" s="3">
        <v>1758.567993</v>
      </c>
      <c r="F3306" s="3">
        <v>13285</v>
      </c>
      <c r="G3306" s="3">
        <v>1338.999268</v>
      </c>
      <c r="H3306" s="3">
        <v>12244</v>
      </c>
      <c r="I3306" s="3">
        <v>352.494995</v>
      </c>
      <c r="J3306" s="3">
        <v>3261</v>
      </c>
      <c r="K3306" s="3">
        <v>210.080719</v>
      </c>
      <c r="L3306" s="3">
        <v>2075</v>
      </c>
      <c r="M3306" s="3">
        <v>559.622925</v>
      </c>
      <c r="N3306">
        <v>4983</v>
      </c>
      <c r="O3306" s="16">
        <v>8.57833459003835e-6</v>
      </c>
      <c r="P3306">
        <v>-2.66499202337922</v>
      </c>
      <c r="Q3306" t="s">
        <v>131</v>
      </c>
      <c r="R3306" t="s">
        <v>137</v>
      </c>
      <c r="S3306" t="s">
        <v>138</v>
      </c>
      <c r="T3306" t="s">
        <v>13885</v>
      </c>
      <c r="U3306" t="s">
        <v>13886</v>
      </c>
      <c r="V3306" t="s">
        <v>2174</v>
      </c>
      <c r="W3306" t="s">
        <v>137</v>
      </c>
      <c r="X3306" t="s">
        <v>138</v>
      </c>
      <c r="Y3306" t="s">
        <v>13887</v>
      </c>
      <c r="Z3306" t="s">
        <v>13888</v>
      </c>
      <c r="AA3306" t="s">
        <v>153</v>
      </c>
      <c r="AB3306" t="s">
        <v>138</v>
      </c>
      <c r="AC3306" t="s">
        <v>13889</v>
      </c>
      <c r="AD3306" t="s">
        <v>13890</v>
      </c>
    </row>
    <row r="3307" spans="1:30">
      <c r="A3307" t="s">
        <v>13891</v>
      </c>
      <c r="B3307" t="s">
        <v>13891</v>
      </c>
      <c r="C3307" s="3">
        <v>0.428433</v>
      </c>
      <c r="D3307" s="3">
        <v>29</v>
      </c>
      <c r="E3307" s="3">
        <v>0.305943</v>
      </c>
      <c r="F3307" s="3">
        <v>18</v>
      </c>
      <c r="G3307" s="3">
        <v>0.567916</v>
      </c>
      <c r="H3307" s="3">
        <v>41</v>
      </c>
      <c r="I3307" s="3">
        <v>1.81792</v>
      </c>
      <c r="J3307" s="3">
        <v>131</v>
      </c>
      <c r="K3307" s="3">
        <v>3.429569</v>
      </c>
      <c r="L3307" s="3">
        <v>264</v>
      </c>
      <c r="M3307" s="3">
        <v>3.364562</v>
      </c>
      <c r="N3307">
        <v>233</v>
      </c>
      <c r="O3307">
        <v>0.00050212536290549</v>
      </c>
      <c r="P3307">
        <v>2.02150957388946</v>
      </c>
      <c r="Q3307" t="s">
        <v>157</v>
      </c>
      <c r="R3307" t="s">
        <v>136</v>
      </c>
      <c r="S3307" t="s">
        <v>136</v>
      </c>
      <c r="T3307" t="s">
        <v>13892</v>
      </c>
      <c r="U3307" t="s">
        <v>136</v>
      </c>
      <c r="V3307" t="s">
        <v>136</v>
      </c>
      <c r="W3307" t="s">
        <v>254</v>
      </c>
      <c r="X3307" t="s">
        <v>255</v>
      </c>
      <c r="Y3307" t="s">
        <v>1350</v>
      </c>
      <c r="Z3307" t="s">
        <v>136</v>
      </c>
      <c r="AA3307" t="s">
        <v>164</v>
      </c>
      <c r="AB3307" t="s">
        <v>165</v>
      </c>
      <c r="AC3307" t="s">
        <v>13893</v>
      </c>
      <c r="AD3307" t="s">
        <v>13894</v>
      </c>
    </row>
    <row r="3308" spans="1:30">
      <c r="A3308" t="s">
        <v>13895</v>
      </c>
      <c r="B3308" t="s">
        <v>13895</v>
      </c>
      <c r="C3308" s="3">
        <v>0</v>
      </c>
      <c r="D3308" s="3">
        <v>0</v>
      </c>
      <c r="E3308" s="3">
        <v>0</v>
      </c>
      <c r="F3308" s="3">
        <v>0</v>
      </c>
      <c r="G3308" s="3">
        <v>0</v>
      </c>
      <c r="H3308" s="3">
        <v>0</v>
      </c>
      <c r="I3308" s="3">
        <v>7.586371</v>
      </c>
      <c r="J3308" s="3">
        <v>75</v>
      </c>
      <c r="K3308" s="3">
        <v>5.474352</v>
      </c>
      <c r="L3308" s="3">
        <v>58</v>
      </c>
      <c r="M3308" s="3">
        <v>5.986747</v>
      </c>
      <c r="N3308">
        <v>57</v>
      </c>
      <c r="O3308" s="16">
        <v>1.11299227479699e-6</v>
      </c>
      <c r="P3308">
        <v>6.11187345982423</v>
      </c>
      <c r="Q3308" t="s">
        <v>157</v>
      </c>
      <c r="R3308" t="s">
        <v>136</v>
      </c>
      <c r="S3308" t="s">
        <v>136</v>
      </c>
      <c r="T3308" t="s">
        <v>2041</v>
      </c>
      <c r="U3308" t="s">
        <v>13896</v>
      </c>
      <c r="V3308" t="s">
        <v>136</v>
      </c>
      <c r="W3308" t="s">
        <v>136</v>
      </c>
      <c r="X3308" t="s">
        <v>136</v>
      </c>
      <c r="Y3308" t="s">
        <v>2043</v>
      </c>
      <c r="Z3308" t="s">
        <v>5895</v>
      </c>
      <c r="AA3308" t="s">
        <v>48</v>
      </c>
      <c r="AB3308" t="s">
        <v>326</v>
      </c>
      <c r="AC3308" t="s">
        <v>13897</v>
      </c>
      <c r="AD3308" t="s">
        <v>2046</v>
      </c>
    </row>
    <row r="3309" spans="1:30">
      <c r="A3309" t="s">
        <v>13898</v>
      </c>
      <c r="B3309" t="s">
        <v>13898</v>
      </c>
      <c r="C3309" s="3">
        <v>8.790163</v>
      </c>
      <c r="D3309" s="3">
        <v>236</v>
      </c>
      <c r="E3309" s="3">
        <v>13.513886</v>
      </c>
      <c r="F3309" s="3">
        <v>321</v>
      </c>
      <c r="G3309" s="3">
        <v>7.779524</v>
      </c>
      <c r="H3309" s="3">
        <v>224</v>
      </c>
      <c r="I3309" s="3">
        <v>3.60598</v>
      </c>
      <c r="J3309" s="3">
        <v>105</v>
      </c>
      <c r="K3309" s="3">
        <v>2.189885</v>
      </c>
      <c r="L3309" s="3">
        <v>68</v>
      </c>
      <c r="M3309" s="3">
        <v>4.316577</v>
      </c>
      <c r="N3309">
        <v>121</v>
      </c>
      <c r="O3309">
        <v>0.000529345121304564</v>
      </c>
      <c r="P3309">
        <v>-2.27966331658415</v>
      </c>
      <c r="Q3309" t="s">
        <v>131</v>
      </c>
      <c r="R3309" t="s">
        <v>136</v>
      </c>
      <c r="S3309" t="s">
        <v>136</v>
      </c>
      <c r="T3309" t="s">
        <v>136</v>
      </c>
      <c r="U3309" t="s">
        <v>136</v>
      </c>
      <c r="V3309" t="s">
        <v>136</v>
      </c>
      <c r="W3309" t="s">
        <v>136</v>
      </c>
      <c r="X3309" t="s">
        <v>136</v>
      </c>
      <c r="Y3309" t="s">
        <v>13899</v>
      </c>
      <c r="Z3309" t="s">
        <v>13900</v>
      </c>
      <c r="AA3309" t="s">
        <v>164</v>
      </c>
      <c r="AB3309" t="s">
        <v>165</v>
      </c>
      <c r="AC3309" t="s">
        <v>13901</v>
      </c>
      <c r="AD3309" t="s">
        <v>136</v>
      </c>
    </row>
    <row r="3310" spans="1:30">
      <c r="A3310" t="s">
        <v>13902</v>
      </c>
      <c r="B3310" t="s">
        <v>13902</v>
      </c>
      <c r="C3310" s="3">
        <v>0.062727</v>
      </c>
      <c r="D3310" s="3">
        <v>5</v>
      </c>
      <c r="E3310" s="3">
        <v>0.03225</v>
      </c>
      <c r="F3310" s="3">
        <v>3</v>
      </c>
      <c r="G3310" s="3">
        <v>0.133955</v>
      </c>
      <c r="H3310" s="3">
        <v>11</v>
      </c>
      <c r="I3310" s="3">
        <v>1.110467</v>
      </c>
      <c r="J3310" s="3">
        <v>92</v>
      </c>
      <c r="K3310" s="3">
        <v>1.718163</v>
      </c>
      <c r="L3310" s="3">
        <v>152</v>
      </c>
      <c r="M3310" s="3">
        <v>0.404217</v>
      </c>
      <c r="N3310">
        <v>33</v>
      </c>
      <c r="O3310">
        <v>0.00104485817792785</v>
      </c>
      <c r="P3310">
        <v>2.85062443675633</v>
      </c>
      <c r="Q3310" t="s">
        <v>157</v>
      </c>
      <c r="R3310" t="s">
        <v>136</v>
      </c>
      <c r="S3310" t="s">
        <v>136</v>
      </c>
      <c r="T3310" t="s">
        <v>501</v>
      </c>
      <c r="U3310" t="s">
        <v>136</v>
      </c>
      <c r="V3310" t="s">
        <v>136</v>
      </c>
      <c r="W3310" t="s">
        <v>136</v>
      </c>
      <c r="X3310" t="s">
        <v>136</v>
      </c>
      <c r="Y3310" t="s">
        <v>502</v>
      </c>
      <c r="Z3310" t="s">
        <v>503</v>
      </c>
      <c r="AA3310" t="s">
        <v>164</v>
      </c>
      <c r="AB3310" t="s">
        <v>165</v>
      </c>
      <c r="AC3310" t="s">
        <v>13903</v>
      </c>
      <c r="AD3310" t="s">
        <v>281</v>
      </c>
    </row>
    <row r="3311" spans="1:30">
      <c r="A3311" t="s">
        <v>13904</v>
      </c>
      <c r="B3311" t="s">
        <v>13904</v>
      </c>
      <c r="C3311" s="3">
        <v>120.317886</v>
      </c>
      <c r="D3311" s="3">
        <v>3998</v>
      </c>
      <c r="E3311" s="3">
        <v>214.636063</v>
      </c>
      <c r="F3311" s="3">
        <v>6318</v>
      </c>
      <c r="G3311" s="3">
        <v>94.023819</v>
      </c>
      <c r="H3311" s="3">
        <v>3350</v>
      </c>
      <c r="I3311" s="3">
        <v>47.419262</v>
      </c>
      <c r="J3311" s="3">
        <v>1709</v>
      </c>
      <c r="K3311" s="3">
        <v>28.543356</v>
      </c>
      <c r="L3311" s="3">
        <v>1099</v>
      </c>
      <c r="M3311" s="3">
        <v>98.010727</v>
      </c>
      <c r="N3311">
        <v>3401</v>
      </c>
      <c r="O3311">
        <v>0.00895906588759105</v>
      </c>
      <c r="P3311">
        <v>-2.01411664242754</v>
      </c>
      <c r="Q3311" t="s">
        <v>131</v>
      </c>
      <c r="R3311" t="s">
        <v>136</v>
      </c>
      <c r="S3311" t="s">
        <v>136</v>
      </c>
      <c r="T3311" t="s">
        <v>13905</v>
      </c>
      <c r="U3311" t="s">
        <v>13906</v>
      </c>
      <c r="V3311" t="s">
        <v>136</v>
      </c>
      <c r="W3311" t="s">
        <v>366</v>
      </c>
      <c r="X3311" t="s">
        <v>367</v>
      </c>
      <c r="Y3311" t="s">
        <v>8613</v>
      </c>
      <c r="Z3311" t="s">
        <v>13907</v>
      </c>
      <c r="AA3311" t="s">
        <v>164</v>
      </c>
      <c r="AB3311" t="s">
        <v>165</v>
      </c>
      <c r="AC3311" t="s">
        <v>13908</v>
      </c>
      <c r="AD3311" t="s">
        <v>13909</v>
      </c>
    </row>
    <row r="3312" spans="1:30">
      <c r="A3312" t="s">
        <v>13910</v>
      </c>
      <c r="B3312" t="s">
        <v>13910</v>
      </c>
      <c r="C3312" s="3">
        <v>2.69893</v>
      </c>
      <c r="D3312" s="3">
        <v>213</v>
      </c>
      <c r="E3312" s="3">
        <v>0.276794</v>
      </c>
      <c r="F3312" s="3">
        <v>20</v>
      </c>
      <c r="G3312" s="3">
        <v>1.927025</v>
      </c>
      <c r="H3312" s="3">
        <v>164</v>
      </c>
      <c r="I3312" s="3">
        <v>18.390348</v>
      </c>
      <c r="J3312" s="3">
        <v>1574</v>
      </c>
      <c r="K3312" s="3">
        <v>25.692682</v>
      </c>
      <c r="L3312" s="3">
        <v>2348</v>
      </c>
      <c r="M3312" s="3">
        <v>6.073646</v>
      </c>
      <c r="N3312">
        <v>501</v>
      </c>
      <c r="O3312">
        <v>0.000467990966324692</v>
      </c>
      <c r="P3312">
        <v>2.70171571949454</v>
      </c>
      <c r="Q3312" t="s">
        <v>157</v>
      </c>
      <c r="R3312" t="s">
        <v>136</v>
      </c>
      <c r="S3312" t="s">
        <v>136</v>
      </c>
      <c r="T3312" t="s">
        <v>13625</v>
      </c>
      <c r="U3312" t="s">
        <v>13626</v>
      </c>
      <c r="V3312" t="s">
        <v>2542</v>
      </c>
      <c r="W3312" t="s">
        <v>170</v>
      </c>
      <c r="X3312" t="s">
        <v>171</v>
      </c>
      <c r="Y3312" t="s">
        <v>13627</v>
      </c>
      <c r="Z3312" t="s">
        <v>13628</v>
      </c>
      <c r="AA3312" t="s">
        <v>164</v>
      </c>
      <c r="AB3312" t="s">
        <v>165</v>
      </c>
      <c r="AC3312" t="s">
        <v>13629</v>
      </c>
      <c r="AD3312" t="s">
        <v>2548</v>
      </c>
    </row>
    <row r="3313" spans="1:30">
      <c r="A3313" t="s">
        <v>13911</v>
      </c>
      <c r="B3313" t="s">
        <v>13911</v>
      </c>
      <c r="C3313" s="3">
        <v>0.970732</v>
      </c>
      <c r="D3313" s="3">
        <v>48</v>
      </c>
      <c r="E3313" s="3">
        <v>0.220092</v>
      </c>
      <c r="F3313" s="3">
        <v>10</v>
      </c>
      <c r="G3313" s="3">
        <v>0.817568</v>
      </c>
      <c r="H3313" s="3">
        <v>43</v>
      </c>
      <c r="I3313" s="3">
        <v>4.888193</v>
      </c>
      <c r="J3313" s="3">
        <v>260</v>
      </c>
      <c r="K3313" s="3">
        <v>9.378742</v>
      </c>
      <c r="L3313" s="3">
        <v>532</v>
      </c>
      <c r="M3313" s="3">
        <v>2.991325</v>
      </c>
      <c r="N3313">
        <v>153</v>
      </c>
      <c r="O3313">
        <v>0.000308021526977523</v>
      </c>
      <c r="P3313">
        <v>2.44073094554807</v>
      </c>
      <c r="Q3313" t="s">
        <v>157</v>
      </c>
      <c r="R3313" t="s">
        <v>137</v>
      </c>
      <c r="S3313" t="s">
        <v>138</v>
      </c>
      <c r="T3313" t="s">
        <v>13912</v>
      </c>
      <c r="U3313" t="s">
        <v>13913</v>
      </c>
      <c r="V3313" t="s">
        <v>13914</v>
      </c>
      <c r="W3313" t="s">
        <v>137</v>
      </c>
      <c r="X3313" t="s">
        <v>138</v>
      </c>
      <c r="Y3313" t="s">
        <v>13915</v>
      </c>
      <c r="Z3313" t="s">
        <v>13916</v>
      </c>
      <c r="AA3313" t="s">
        <v>153</v>
      </c>
      <c r="AB3313" t="s">
        <v>138</v>
      </c>
      <c r="AC3313" t="s">
        <v>13917</v>
      </c>
      <c r="AD3313" t="s">
        <v>13918</v>
      </c>
    </row>
    <row r="3314" spans="1:30">
      <c r="A3314" t="s">
        <v>13919</v>
      </c>
      <c r="B3314" t="s">
        <v>13919</v>
      </c>
      <c r="C3314" s="3">
        <v>0.587159</v>
      </c>
      <c r="D3314" s="3">
        <v>32</v>
      </c>
      <c r="E3314" s="3">
        <v>0.391127</v>
      </c>
      <c r="F3314" s="3">
        <v>19</v>
      </c>
      <c r="G3314" s="3">
        <v>0.41809</v>
      </c>
      <c r="H3314" s="3">
        <v>25</v>
      </c>
      <c r="I3314" s="3">
        <v>16.397865</v>
      </c>
      <c r="J3314" s="3">
        <v>953</v>
      </c>
      <c r="K3314" s="3">
        <v>17.601984</v>
      </c>
      <c r="L3314" s="3">
        <v>1093</v>
      </c>
      <c r="M3314" s="3">
        <v>6.86194</v>
      </c>
      <c r="N3314">
        <v>384</v>
      </c>
      <c r="O3314" s="16">
        <v>8.30620574534132e-14</v>
      </c>
      <c r="P3314">
        <v>4.02528653570921</v>
      </c>
      <c r="Q3314" t="s">
        <v>157</v>
      </c>
      <c r="R3314" t="s">
        <v>170</v>
      </c>
      <c r="S3314" t="s">
        <v>171</v>
      </c>
      <c r="T3314" t="s">
        <v>7083</v>
      </c>
      <c r="U3314" t="s">
        <v>13920</v>
      </c>
      <c r="V3314" t="s">
        <v>206</v>
      </c>
      <c r="W3314" t="s">
        <v>170</v>
      </c>
      <c r="X3314" t="s">
        <v>171</v>
      </c>
      <c r="Y3314" t="s">
        <v>1652</v>
      </c>
      <c r="Z3314" t="s">
        <v>13921</v>
      </c>
      <c r="AA3314" t="s">
        <v>174</v>
      </c>
      <c r="AB3314" t="s">
        <v>171</v>
      </c>
      <c r="AC3314" t="s">
        <v>13922</v>
      </c>
      <c r="AD3314" t="s">
        <v>1934</v>
      </c>
    </row>
    <row r="3315" spans="1:30">
      <c r="A3315" t="s">
        <v>13923</v>
      </c>
      <c r="B3315" t="s">
        <v>13923</v>
      </c>
      <c r="C3315" s="3">
        <v>0.160651</v>
      </c>
      <c r="D3315" s="3">
        <v>13</v>
      </c>
      <c r="E3315" s="3">
        <v>0</v>
      </c>
      <c r="F3315" s="3">
        <v>0</v>
      </c>
      <c r="G3315" s="3">
        <v>0.069807</v>
      </c>
      <c r="H3315" s="3">
        <v>6</v>
      </c>
      <c r="I3315" s="3">
        <v>2.340342</v>
      </c>
      <c r="J3315" s="3">
        <v>204</v>
      </c>
      <c r="K3315" s="3">
        <v>1.384818</v>
      </c>
      <c r="L3315" s="3">
        <v>129</v>
      </c>
      <c r="M3315" s="3">
        <v>0.742764</v>
      </c>
      <c r="N3315">
        <v>63</v>
      </c>
      <c r="O3315">
        <v>0.000174360652606338</v>
      </c>
      <c r="P3315">
        <v>3.4223387835544</v>
      </c>
      <c r="Q3315" t="s">
        <v>157</v>
      </c>
      <c r="R3315" t="s">
        <v>136</v>
      </c>
      <c r="S3315" t="s">
        <v>136</v>
      </c>
      <c r="T3315" t="s">
        <v>460</v>
      </c>
      <c r="U3315" t="s">
        <v>13924</v>
      </c>
      <c r="V3315" t="s">
        <v>439</v>
      </c>
      <c r="W3315" t="s">
        <v>136</v>
      </c>
      <c r="X3315" t="s">
        <v>136</v>
      </c>
      <c r="Y3315" t="s">
        <v>736</v>
      </c>
      <c r="Z3315" t="s">
        <v>136</v>
      </c>
      <c r="AA3315" t="s">
        <v>164</v>
      </c>
      <c r="AB3315" t="s">
        <v>165</v>
      </c>
      <c r="AC3315" t="s">
        <v>313</v>
      </c>
      <c r="AD3315" t="s">
        <v>281</v>
      </c>
    </row>
    <row r="3316" spans="1:30">
      <c r="A3316" t="s">
        <v>13925</v>
      </c>
      <c r="B3316" t="s">
        <v>13925</v>
      </c>
      <c r="C3316" s="3">
        <v>5.053081</v>
      </c>
      <c r="D3316" s="3">
        <v>186</v>
      </c>
      <c r="E3316" s="3">
        <v>5.451906</v>
      </c>
      <c r="F3316" s="3">
        <v>177</v>
      </c>
      <c r="G3316" s="3">
        <v>7.607245</v>
      </c>
      <c r="H3316" s="3">
        <v>299</v>
      </c>
      <c r="I3316" s="3">
        <v>0.376797</v>
      </c>
      <c r="J3316" s="3">
        <v>15</v>
      </c>
      <c r="K3316" s="3">
        <v>1.080104</v>
      </c>
      <c r="L3316" s="3">
        <v>46</v>
      </c>
      <c r="M3316" s="3">
        <v>0.866479</v>
      </c>
      <c r="N3316">
        <v>34</v>
      </c>
      <c r="O3316" s="16">
        <v>2.05353973163649e-8</v>
      </c>
      <c r="P3316">
        <v>-3.46283963823399</v>
      </c>
      <c r="Q3316" t="s">
        <v>131</v>
      </c>
      <c r="R3316" t="s">
        <v>136</v>
      </c>
      <c r="S3316" t="s">
        <v>136</v>
      </c>
      <c r="T3316" t="s">
        <v>168</v>
      </c>
      <c r="U3316" t="s">
        <v>13926</v>
      </c>
      <c r="V3316" t="s">
        <v>136</v>
      </c>
      <c r="W3316" t="s">
        <v>170</v>
      </c>
      <c r="X3316" t="s">
        <v>171</v>
      </c>
      <c r="Y3316" t="s">
        <v>172</v>
      </c>
      <c r="Z3316" t="s">
        <v>13927</v>
      </c>
      <c r="AA3316" t="s">
        <v>174</v>
      </c>
      <c r="AB3316" t="s">
        <v>171</v>
      </c>
      <c r="AC3316" t="s">
        <v>13928</v>
      </c>
      <c r="AD3316" t="s">
        <v>176</v>
      </c>
    </row>
    <row r="3317" spans="1:30">
      <c r="A3317" t="s">
        <v>13929</v>
      </c>
      <c r="B3317" t="s">
        <v>136</v>
      </c>
      <c r="C3317" s="3">
        <v>24.732027</v>
      </c>
      <c r="D3317" s="3">
        <v>529</v>
      </c>
      <c r="E3317" s="3">
        <v>44.895091</v>
      </c>
      <c r="F3317" s="3">
        <v>841</v>
      </c>
      <c r="G3317" s="3">
        <v>20.908816</v>
      </c>
      <c r="H3317" s="3">
        <v>478</v>
      </c>
      <c r="I3317" s="3">
        <v>11.935353</v>
      </c>
      <c r="J3317" s="3">
        <v>275</v>
      </c>
      <c r="K3317" s="3">
        <v>5.43926899999999</v>
      </c>
      <c r="L3317" s="3">
        <v>135</v>
      </c>
      <c r="M3317" s="3">
        <v>14.969716</v>
      </c>
      <c r="N3317">
        <v>334</v>
      </c>
      <c r="O3317">
        <v>0.00240563701542751</v>
      </c>
      <c r="P3317">
        <v>-2.2054585900535</v>
      </c>
      <c r="Q3317" t="s">
        <v>131</v>
      </c>
      <c r="R3317" t="s">
        <v>136</v>
      </c>
      <c r="S3317" t="s">
        <v>136</v>
      </c>
      <c r="T3317" t="s">
        <v>136</v>
      </c>
      <c r="U3317" t="s">
        <v>136</v>
      </c>
      <c r="V3317" t="s">
        <v>136</v>
      </c>
      <c r="W3317" t="s">
        <v>136</v>
      </c>
      <c r="X3317" t="s">
        <v>136</v>
      </c>
      <c r="Y3317" t="s">
        <v>5502</v>
      </c>
      <c r="Z3317" t="s">
        <v>5503</v>
      </c>
      <c r="AA3317" t="s">
        <v>164</v>
      </c>
      <c r="AB3317" t="s">
        <v>165</v>
      </c>
      <c r="AC3317" t="s">
        <v>13930</v>
      </c>
      <c r="AD3317" t="s">
        <v>136</v>
      </c>
    </row>
    <row r="3318" spans="1:30">
      <c r="A3318" t="s">
        <v>13931</v>
      </c>
      <c r="B3318" t="s">
        <v>136</v>
      </c>
      <c r="C3318" s="3">
        <v>9.071036</v>
      </c>
      <c r="D3318" s="3">
        <v>68</v>
      </c>
      <c r="E3318" s="3">
        <v>6.539054</v>
      </c>
      <c r="F3318" s="3">
        <v>44</v>
      </c>
      <c r="G3318" s="3">
        <v>4.315365</v>
      </c>
      <c r="H3318" s="3">
        <v>35</v>
      </c>
      <c r="I3318" s="3">
        <v>0.124194</v>
      </c>
      <c r="J3318" s="3">
        <v>2</v>
      </c>
      <c r="K3318" s="3">
        <v>0.234933</v>
      </c>
      <c r="L3318" s="3">
        <v>3</v>
      </c>
      <c r="M3318" s="3">
        <v>0.822201</v>
      </c>
      <c r="N3318">
        <v>7</v>
      </c>
      <c r="O3318" s="16">
        <v>2.06747617217022e-6</v>
      </c>
      <c r="P3318">
        <v>-4.05264124805241</v>
      </c>
      <c r="Q3318" t="s">
        <v>131</v>
      </c>
      <c r="R3318" t="s">
        <v>136</v>
      </c>
      <c r="S3318" t="s">
        <v>136</v>
      </c>
      <c r="T3318" t="s">
        <v>1096</v>
      </c>
      <c r="U3318" t="s">
        <v>136</v>
      </c>
      <c r="V3318" t="s">
        <v>136</v>
      </c>
      <c r="W3318" t="s">
        <v>136</v>
      </c>
      <c r="X3318" t="s">
        <v>136</v>
      </c>
      <c r="Y3318" t="s">
        <v>136</v>
      </c>
      <c r="Z3318" t="s">
        <v>136</v>
      </c>
      <c r="AA3318" t="s">
        <v>136</v>
      </c>
      <c r="AB3318" t="s">
        <v>136</v>
      </c>
      <c r="AC3318" t="s">
        <v>1242</v>
      </c>
      <c r="AD3318" t="s">
        <v>281</v>
      </c>
    </row>
    <row r="3319" spans="1:30">
      <c r="A3319" t="s">
        <v>13932</v>
      </c>
      <c r="B3319" t="s">
        <v>13932</v>
      </c>
      <c r="C3319" s="3">
        <v>3.293639</v>
      </c>
      <c r="D3319" s="3">
        <v>140</v>
      </c>
      <c r="E3319" s="3">
        <v>18.6105</v>
      </c>
      <c r="F3319" s="3">
        <v>697</v>
      </c>
      <c r="G3319" s="3">
        <v>2.519839</v>
      </c>
      <c r="H3319" s="3">
        <v>115</v>
      </c>
      <c r="I3319" s="3">
        <v>0.832397</v>
      </c>
      <c r="J3319" s="3">
        <v>39</v>
      </c>
      <c r="K3319" s="3">
        <v>1.215729</v>
      </c>
      <c r="L3319" s="3">
        <v>60</v>
      </c>
      <c r="M3319" s="3">
        <v>1.166373</v>
      </c>
      <c r="N3319">
        <v>52</v>
      </c>
      <c r="O3319">
        <v>0.000214347237908838</v>
      </c>
      <c r="P3319">
        <v>-3.53989334076384</v>
      </c>
      <c r="Q3319" t="s">
        <v>131</v>
      </c>
      <c r="R3319" t="s">
        <v>136</v>
      </c>
      <c r="S3319" t="s">
        <v>136</v>
      </c>
      <c r="T3319" t="s">
        <v>9577</v>
      </c>
      <c r="U3319" t="s">
        <v>136</v>
      </c>
      <c r="V3319" t="s">
        <v>136</v>
      </c>
      <c r="W3319" t="s">
        <v>136</v>
      </c>
      <c r="X3319" t="s">
        <v>136</v>
      </c>
      <c r="Y3319" t="s">
        <v>2882</v>
      </c>
      <c r="Z3319" t="s">
        <v>13933</v>
      </c>
      <c r="AA3319" t="s">
        <v>164</v>
      </c>
      <c r="AB3319" t="s">
        <v>165</v>
      </c>
      <c r="AC3319" t="s">
        <v>13934</v>
      </c>
      <c r="AD3319" t="s">
        <v>9579</v>
      </c>
    </row>
    <row r="3320" spans="1:30">
      <c r="A3320" t="s">
        <v>13935</v>
      </c>
      <c r="B3320" t="s">
        <v>13935</v>
      </c>
      <c r="C3320" s="3">
        <v>1.436246</v>
      </c>
      <c r="D3320" s="3">
        <v>73</v>
      </c>
      <c r="E3320" s="3">
        <v>1.949216</v>
      </c>
      <c r="F3320" s="3">
        <v>88</v>
      </c>
      <c r="G3320" s="3">
        <v>1.015812</v>
      </c>
      <c r="H3320" s="3">
        <v>56</v>
      </c>
      <c r="I3320" s="3">
        <v>0.204707</v>
      </c>
      <c r="J3320" s="3">
        <v>12</v>
      </c>
      <c r="K3320" s="3">
        <v>0.258441</v>
      </c>
      <c r="L3320" s="3">
        <v>16</v>
      </c>
      <c r="M3320" s="3">
        <v>0.398439</v>
      </c>
      <c r="N3320">
        <v>22</v>
      </c>
      <c r="O3320">
        <v>0.000121531023944826</v>
      </c>
      <c r="P3320">
        <v>-2.8845273357984</v>
      </c>
      <c r="Q3320" t="s">
        <v>131</v>
      </c>
      <c r="R3320" t="s">
        <v>254</v>
      </c>
      <c r="S3320" t="s">
        <v>255</v>
      </c>
      <c r="T3320" t="s">
        <v>2185</v>
      </c>
      <c r="U3320" t="s">
        <v>13936</v>
      </c>
      <c r="V3320" t="s">
        <v>136</v>
      </c>
      <c r="W3320" t="s">
        <v>190</v>
      </c>
      <c r="X3320" t="s">
        <v>191</v>
      </c>
      <c r="Y3320" t="s">
        <v>1318</v>
      </c>
      <c r="Z3320" t="s">
        <v>1701</v>
      </c>
      <c r="AA3320" t="s">
        <v>164</v>
      </c>
      <c r="AB3320" t="s">
        <v>165</v>
      </c>
      <c r="AC3320" t="s">
        <v>3710</v>
      </c>
      <c r="AD3320" t="s">
        <v>2189</v>
      </c>
    </row>
    <row r="3321" spans="1:30">
      <c r="A3321" t="s">
        <v>13937</v>
      </c>
      <c r="B3321" t="s">
        <v>13937</v>
      </c>
      <c r="C3321" s="3">
        <v>53.303822</v>
      </c>
      <c r="D3321" s="3">
        <v>1673</v>
      </c>
      <c r="E3321" s="3">
        <v>62.112106</v>
      </c>
      <c r="F3321" s="3">
        <v>1727</v>
      </c>
      <c r="G3321" s="3">
        <v>59.158775</v>
      </c>
      <c r="H3321" s="3">
        <v>1991</v>
      </c>
      <c r="I3321" s="3">
        <v>20.096756</v>
      </c>
      <c r="J3321" s="3">
        <v>684</v>
      </c>
      <c r="K3321" s="3">
        <v>20.324732</v>
      </c>
      <c r="L3321" s="3">
        <v>739</v>
      </c>
      <c r="M3321" s="3">
        <v>28.760235</v>
      </c>
      <c r="N3321">
        <v>943</v>
      </c>
      <c r="O3321" s="16">
        <v>5.17254163477847e-5</v>
      </c>
      <c r="P3321">
        <v>-2.01444826269269</v>
      </c>
      <c r="Q3321" t="s">
        <v>131</v>
      </c>
      <c r="R3321" t="s">
        <v>136</v>
      </c>
      <c r="S3321" t="s">
        <v>136</v>
      </c>
      <c r="T3321" t="s">
        <v>136</v>
      </c>
      <c r="U3321" t="s">
        <v>136</v>
      </c>
      <c r="V3321" t="s">
        <v>136</v>
      </c>
      <c r="W3321" t="s">
        <v>136</v>
      </c>
      <c r="X3321" t="s">
        <v>136</v>
      </c>
      <c r="Y3321" t="s">
        <v>136</v>
      </c>
      <c r="Z3321" t="s">
        <v>136</v>
      </c>
      <c r="AA3321" t="s">
        <v>164</v>
      </c>
      <c r="AB3321" t="s">
        <v>165</v>
      </c>
      <c r="AC3321" t="s">
        <v>13938</v>
      </c>
      <c r="AD3321" t="s">
        <v>136</v>
      </c>
    </row>
    <row r="3322" spans="1:30">
      <c r="A3322" t="s">
        <v>13939</v>
      </c>
      <c r="B3322" t="s">
        <v>136</v>
      </c>
      <c r="C3322" s="3">
        <v>0.181694</v>
      </c>
      <c r="D3322" s="3">
        <v>7</v>
      </c>
      <c r="E3322" s="3">
        <v>0.087582</v>
      </c>
      <c r="F3322" s="3">
        <v>3</v>
      </c>
      <c r="G3322" s="3">
        <v>0.095404</v>
      </c>
      <c r="H3322" s="3">
        <v>4</v>
      </c>
      <c r="I3322" s="3">
        <v>3.11475</v>
      </c>
      <c r="J3322" s="3">
        <v>128</v>
      </c>
      <c r="K3322" s="3">
        <v>2.397306</v>
      </c>
      <c r="L3322" s="3">
        <v>106</v>
      </c>
      <c r="M3322" s="3">
        <v>0.907575</v>
      </c>
      <c r="N3322">
        <v>37</v>
      </c>
      <c r="O3322">
        <v>0.000100054726539586</v>
      </c>
      <c r="P3322">
        <v>3.20870660144584</v>
      </c>
      <c r="Q3322" t="s">
        <v>157</v>
      </c>
      <c r="R3322" t="s">
        <v>136</v>
      </c>
      <c r="S3322" t="s">
        <v>136</v>
      </c>
      <c r="T3322" t="s">
        <v>168</v>
      </c>
      <c r="U3322" t="s">
        <v>13940</v>
      </c>
      <c r="V3322" t="s">
        <v>329</v>
      </c>
      <c r="W3322" t="s">
        <v>136</v>
      </c>
      <c r="X3322" t="s">
        <v>136</v>
      </c>
      <c r="Y3322" t="s">
        <v>136</v>
      </c>
      <c r="Z3322" t="s">
        <v>136</v>
      </c>
      <c r="AA3322" t="s">
        <v>136</v>
      </c>
      <c r="AB3322" t="s">
        <v>136</v>
      </c>
      <c r="AC3322" t="s">
        <v>175</v>
      </c>
      <c r="AD3322" t="s">
        <v>176</v>
      </c>
    </row>
    <row r="3323" spans="1:30">
      <c r="A3323" t="s">
        <v>13941</v>
      </c>
      <c r="B3323" t="s">
        <v>13941</v>
      </c>
      <c r="C3323" s="3">
        <v>16.730137</v>
      </c>
      <c r="D3323" s="3">
        <v>1336</v>
      </c>
      <c r="E3323" s="3">
        <v>25.385098</v>
      </c>
      <c r="F3323" s="3">
        <v>1795</v>
      </c>
      <c r="G3323" s="3">
        <v>23.796265</v>
      </c>
      <c r="H3323" s="3">
        <v>2037</v>
      </c>
      <c r="I3323" s="3">
        <v>4.127666</v>
      </c>
      <c r="J3323" s="3">
        <v>358</v>
      </c>
      <c r="K3323" s="3">
        <v>2.960882</v>
      </c>
      <c r="L3323" s="3">
        <v>274</v>
      </c>
      <c r="M3323" s="3">
        <v>7.862112</v>
      </c>
      <c r="N3323">
        <v>656</v>
      </c>
      <c r="O3323" s="16">
        <v>9.94911327488658e-6</v>
      </c>
      <c r="P3323">
        <v>-2.77111540519567</v>
      </c>
      <c r="Q3323" t="s">
        <v>131</v>
      </c>
      <c r="R3323" t="s">
        <v>254</v>
      </c>
      <c r="S3323" t="s">
        <v>255</v>
      </c>
      <c r="T3323" t="s">
        <v>2185</v>
      </c>
      <c r="U3323" t="s">
        <v>13942</v>
      </c>
      <c r="V3323" t="s">
        <v>264</v>
      </c>
      <c r="W3323" t="s">
        <v>190</v>
      </c>
      <c r="X3323" t="s">
        <v>191</v>
      </c>
      <c r="Y3323" t="s">
        <v>1318</v>
      </c>
      <c r="Z3323" t="s">
        <v>2516</v>
      </c>
      <c r="AA3323" t="s">
        <v>164</v>
      </c>
      <c r="AB3323" t="s">
        <v>165</v>
      </c>
      <c r="AC3323" t="s">
        <v>313</v>
      </c>
      <c r="AD3323" t="s">
        <v>2189</v>
      </c>
    </row>
    <row r="3324" spans="1:30">
      <c r="A3324" t="s">
        <v>13943</v>
      </c>
      <c r="B3324" t="s">
        <v>13943</v>
      </c>
      <c r="C3324" s="3">
        <v>3.476684</v>
      </c>
      <c r="D3324" s="3">
        <v>302</v>
      </c>
      <c r="E3324" s="3">
        <v>0.731459</v>
      </c>
      <c r="F3324" s="3">
        <v>57</v>
      </c>
      <c r="G3324" s="3">
        <v>3.559948</v>
      </c>
      <c r="H3324" s="3">
        <v>332</v>
      </c>
      <c r="I3324" s="3">
        <v>12.809432</v>
      </c>
      <c r="J3324" s="3">
        <v>1206</v>
      </c>
      <c r="K3324" s="3">
        <v>37.127613</v>
      </c>
      <c r="L3324" s="3">
        <v>3733</v>
      </c>
      <c r="M3324" s="3">
        <v>5.560456</v>
      </c>
      <c r="N3324">
        <v>504</v>
      </c>
      <c r="O3324">
        <v>0.00691848021337862</v>
      </c>
      <c r="P3324">
        <v>2.18513604668227</v>
      </c>
      <c r="Q3324" t="s">
        <v>157</v>
      </c>
      <c r="R3324" t="s">
        <v>136</v>
      </c>
      <c r="S3324" t="s">
        <v>136</v>
      </c>
      <c r="T3324" t="s">
        <v>2956</v>
      </c>
      <c r="U3324" t="s">
        <v>13944</v>
      </c>
      <c r="V3324" t="s">
        <v>763</v>
      </c>
      <c r="W3324" t="s">
        <v>136</v>
      </c>
      <c r="X3324" t="s">
        <v>136</v>
      </c>
      <c r="Y3324" t="s">
        <v>2958</v>
      </c>
      <c r="Z3324" t="s">
        <v>13945</v>
      </c>
      <c r="AA3324" t="s">
        <v>141</v>
      </c>
      <c r="AB3324" t="s">
        <v>142</v>
      </c>
      <c r="AC3324" t="s">
        <v>13946</v>
      </c>
      <c r="AD3324" t="s">
        <v>2961</v>
      </c>
    </row>
    <row r="3325" spans="1:30">
      <c r="A3325" t="s">
        <v>13947</v>
      </c>
      <c r="B3325" t="s">
        <v>13947</v>
      </c>
      <c r="C3325" s="3">
        <v>69.919479</v>
      </c>
      <c r="D3325" s="3">
        <v>2750</v>
      </c>
      <c r="E3325" s="3">
        <v>301.628021</v>
      </c>
      <c r="F3325" s="3">
        <v>10509</v>
      </c>
      <c r="G3325" s="3">
        <v>51.523399</v>
      </c>
      <c r="H3325" s="3">
        <v>2173</v>
      </c>
      <c r="I3325" s="3">
        <v>13.791235</v>
      </c>
      <c r="J3325" s="3">
        <v>589</v>
      </c>
      <c r="K3325" s="3">
        <v>16.249928</v>
      </c>
      <c r="L3325" s="3">
        <v>741</v>
      </c>
      <c r="M3325" s="3">
        <v>65.274422</v>
      </c>
      <c r="N3325">
        <v>2681</v>
      </c>
      <c r="O3325">
        <v>0.00534105621868155</v>
      </c>
      <c r="P3325">
        <v>-2.78695052071269</v>
      </c>
      <c r="Q3325" t="s">
        <v>131</v>
      </c>
      <c r="R3325" t="s">
        <v>136</v>
      </c>
      <c r="S3325" t="s">
        <v>136</v>
      </c>
      <c r="T3325" t="s">
        <v>136</v>
      </c>
      <c r="U3325" t="s">
        <v>136</v>
      </c>
      <c r="V3325" t="s">
        <v>136</v>
      </c>
      <c r="W3325" t="s">
        <v>136</v>
      </c>
      <c r="X3325" t="s">
        <v>136</v>
      </c>
      <c r="Y3325" t="s">
        <v>5554</v>
      </c>
      <c r="Z3325" t="s">
        <v>13948</v>
      </c>
      <c r="AA3325" t="s">
        <v>164</v>
      </c>
      <c r="AB3325" t="s">
        <v>165</v>
      </c>
      <c r="AC3325" t="s">
        <v>13949</v>
      </c>
      <c r="AD3325" t="s">
        <v>136</v>
      </c>
    </row>
    <row r="3326" spans="1:30">
      <c r="A3326" t="s">
        <v>13950</v>
      </c>
      <c r="B3326" t="s">
        <v>13950</v>
      </c>
      <c r="C3326" s="3">
        <v>33.840786</v>
      </c>
      <c r="D3326" s="3">
        <v>282</v>
      </c>
      <c r="E3326" s="3">
        <v>35.040218</v>
      </c>
      <c r="F3326" s="3">
        <v>258</v>
      </c>
      <c r="G3326" s="3">
        <v>42.182323</v>
      </c>
      <c r="H3326" s="3">
        <v>376</v>
      </c>
      <c r="I3326" s="3">
        <v>8.656777</v>
      </c>
      <c r="J3326" s="3">
        <v>78</v>
      </c>
      <c r="K3326" s="3">
        <v>10.594289</v>
      </c>
      <c r="L3326" s="3">
        <v>102</v>
      </c>
      <c r="M3326" s="3">
        <v>0.984262</v>
      </c>
      <c r="N3326">
        <v>9</v>
      </c>
      <c r="O3326">
        <v>0.000254261256665693</v>
      </c>
      <c r="P3326">
        <v>-2.95414996543243</v>
      </c>
      <c r="Q3326" t="s">
        <v>131</v>
      </c>
      <c r="R3326" t="s">
        <v>136</v>
      </c>
      <c r="S3326" t="s">
        <v>136</v>
      </c>
      <c r="T3326" t="s">
        <v>13951</v>
      </c>
      <c r="U3326" t="s">
        <v>13952</v>
      </c>
      <c r="V3326" t="s">
        <v>13953</v>
      </c>
      <c r="W3326" t="s">
        <v>137</v>
      </c>
      <c r="X3326" t="s">
        <v>138</v>
      </c>
      <c r="Y3326" t="s">
        <v>136</v>
      </c>
      <c r="Z3326" t="s">
        <v>13954</v>
      </c>
      <c r="AA3326" t="s">
        <v>153</v>
      </c>
      <c r="AB3326" t="s">
        <v>138</v>
      </c>
      <c r="AC3326" t="s">
        <v>13955</v>
      </c>
      <c r="AD3326" t="s">
        <v>13956</v>
      </c>
    </row>
    <row r="3327" spans="1:30">
      <c r="A3327" t="s">
        <v>13957</v>
      </c>
      <c r="B3327" t="s">
        <v>13957</v>
      </c>
      <c r="C3327" s="3">
        <v>2.517607</v>
      </c>
      <c r="D3327" s="3">
        <v>93</v>
      </c>
      <c r="E3327" s="3">
        <v>4.68164</v>
      </c>
      <c r="F3327" s="3">
        <v>152</v>
      </c>
      <c r="G3327" s="3">
        <v>2.88517</v>
      </c>
      <c r="H3327" s="3">
        <v>114</v>
      </c>
      <c r="I3327" s="3">
        <v>1.052805</v>
      </c>
      <c r="J3327" s="3">
        <v>42</v>
      </c>
      <c r="K3327" s="3">
        <v>0.836957</v>
      </c>
      <c r="L3327" s="3">
        <v>36</v>
      </c>
      <c r="M3327" s="3">
        <v>0.414025</v>
      </c>
      <c r="N3327">
        <v>16</v>
      </c>
      <c r="O3327">
        <v>0.000112568636380799</v>
      </c>
      <c r="P3327">
        <v>-2.80003379587363</v>
      </c>
      <c r="Q3327" t="s">
        <v>131</v>
      </c>
      <c r="R3327" t="s">
        <v>136</v>
      </c>
      <c r="S3327" t="s">
        <v>136</v>
      </c>
      <c r="T3327" t="s">
        <v>13958</v>
      </c>
      <c r="U3327" t="s">
        <v>13959</v>
      </c>
      <c r="V3327" t="s">
        <v>755</v>
      </c>
      <c r="W3327" t="s">
        <v>136</v>
      </c>
      <c r="X3327" t="s">
        <v>136</v>
      </c>
      <c r="Y3327" t="s">
        <v>770</v>
      </c>
      <c r="Z3327" t="s">
        <v>13960</v>
      </c>
      <c r="AA3327" t="s">
        <v>141</v>
      </c>
      <c r="AB3327" t="s">
        <v>142</v>
      </c>
      <c r="AC3327" t="s">
        <v>13961</v>
      </c>
      <c r="AD3327" t="s">
        <v>13962</v>
      </c>
    </row>
    <row r="3328" spans="1:30">
      <c r="A3328" t="s">
        <v>13963</v>
      </c>
      <c r="B3328" t="s">
        <v>13963</v>
      </c>
      <c r="C3328" s="3">
        <v>96.342239</v>
      </c>
      <c r="D3328" s="3">
        <v>1500</v>
      </c>
      <c r="E3328" s="3">
        <v>73.199188</v>
      </c>
      <c r="F3328" s="3">
        <v>1010</v>
      </c>
      <c r="G3328" s="3">
        <v>92.104935</v>
      </c>
      <c r="H3328" s="3">
        <v>1538</v>
      </c>
      <c r="I3328" s="3">
        <v>6.739699</v>
      </c>
      <c r="J3328" s="3">
        <v>114</v>
      </c>
      <c r="K3328" s="3">
        <v>3.809374</v>
      </c>
      <c r="L3328" s="3">
        <v>69</v>
      </c>
      <c r="M3328" s="3">
        <v>12.178773</v>
      </c>
      <c r="N3328">
        <v>198</v>
      </c>
      <c r="O3328" s="16">
        <v>1.4492792442994e-13</v>
      </c>
      <c r="P3328">
        <v>-4.03727951251858</v>
      </c>
      <c r="Q3328" t="s">
        <v>131</v>
      </c>
      <c r="R3328" t="s">
        <v>136</v>
      </c>
      <c r="S3328" t="s">
        <v>136</v>
      </c>
      <c r="T3328" t="s">
        <v>136</v>
      </c>
      <c r="U3328" t="s">
        <v>136</v>
      </c>
      <c r="V3328" t="s">
        <v>136</v>
      </c>
      <c r="W3328" t="s">
        <v>136</v>
      </c>
      <c r="X3328" t="s">
        <v>136</v>
      </c>
      <c r="Y3328" t="s">
        <v>3415</v>
      </c>
      <c r="Z3328" t="s">
        <v>136</v>
      </c>
      <c r="AA3328" t="s">
        <v>164</v>
      </c>
      <c r="AB3328" t="s">
        <v>165</v>
      </c>
      <c r="AC3328" t="s">
        <v>13964</v>
      </c>
      <c r="AD3328" t="s">
        <v>136</v>
      </c>
    </row>
    <row r="3329" spans="1:30">
      <c r="A3329" t="s">
        <v>13965</v>
      </c>
      <c r="B3329" t="s">
        <v>13965</v>
      </c>
      <c r="C3329" s="3">
        <v>1.317745</v>
      </c>
      <c r="D3329" s="3">
        <v>80</v>
      </c>
      <c r="E3329" s="3">
        <v>0.215598</v>
      </c>
      <c r="F3329" s="3">
        <v>12</v>
      </c>
      <c r="G3329" s="3">
        <v>1.332598</v>
      </c>
      <c r="H3329" s="3">
        <v>87</v>
      </c>
      <c r="I3329" s="3">
        <v>10.027694</v>
      </c>
      <c r="J3329" s="3">
        <v>660</v>
      </c>
      <c r="K3329" s="3">
        <v>18.760828</v>
      </c>
      <c r="L3329" s="3">
        <v>1318</v>
      </c>
      <c r="M3329" s="3">
        <v>4.866965</v>
      </c>
      <c r="N3329">
        <v>309</v>
      </c>
      <c r="O3329" s="16">
        <v>6.65079566097217e-5</v>
      </c>
      <c r="P3329">
        <v>2.8846175999471</v>
      </c>
      <c r="Q3329" t="s">
        <v>157</v>
      </c>
      <c r="R3329" t="s">
        <v>4067</v>
      </c>
      <c r="S3329" t="s">
        <v>4068</v>
      </c>
      <c r="T3329" t="s">
        <v>13966</v>
      </c>
      <c r="U3329" t="s">
        <v>13967</v>
      </c>
      <c r="V3329" t="s">
        <v>217</v>
      </c>
      <c r="W3329" t="s">
        <v>4067</v>
      </c>
      <c r="X3329" t="s">
        <v>4068</v>
      </c>
      <c r="Y3329" t="s">
        <v>13968</v>
      </c>
      <c r="Z3329" t="s">
        <v>13969</v>
      </c>
      <c r="AA3329" t="s">
        <v>686</v>
      </c>
      <c r="AB3329" t="s">
        <v>219</v>
      </c>
      <c r="AC3329" t="s">
        <v>13970</v>
      </c>
      <c r="AD3329" t="s">
        <v>6062</v>
      </c>
    </row>
    <row r="3330" spans="1:30">
      <c r="A3330" t="s">
        <v>13971</v>
      </c>
      <c r="B3330" t="s">
        <v>13971</v>
      </c>
      <c r="C3330" s="3">
        <v>0</v>
      </c>
      <c r="D3330" s="3">
        <v>0</v>
      </c>
      <c r="E3330" s="3">
        <v>0</v>
      </c>
      <c r="F3330" s="3">
        <v>0</v>
      </c>
      <c r="G3330" s="3">
        <v>0.31935</v>
      </c>
      <c r="H3330" s="3">
        <v>3</v>
      </c>
      <c r="I3330" s="3">
        <v>4.835726</v>
      </c>
      <c r="J3330" s="3">
        <v>45</v>
      </c>
      <c r="K3330" s="3">
        <v>3.491704</v>
      </c>
      <c r="L3330" s="3">
        <v>35</v>
      </c>
      <c r="M3330" s="3">
        <v>6.245918</v>
      </c>
      <c r="N3330">
        <v>56</v>
      </c>
      <c r="O3330">
        <v>0.000467896589202106</v>
      </c>
      <c r="P3330">
        <v>4.01104494730015</v>
      </c>
      <c r="Q3330" t="s">
        <v>157</v>
      </c>
      <c r="R3330" t="s">
        <v>136</v>
      </c>
      <c r="S3330" t="s">
        <v>136</v>
      </c>
      <c r="T3330" t="s">
        <v>10378</v>
      </c>
      <c r="U3330" t="s">
        <v>13972</v>
      </c>
      <c r="V3330" t="s">
        <v>136</v>
      </c>
      <c r="W3330" t="s">
        <v>136</v>
      </c>
      <c r="X3330" t="s">
        <v>136</v>
      </c>
      <c r="Y3330" t="s">
        <v>136</v>
      </c>
      <c r="Z3330" t="s">
        <v>136</v>
      </c>
      <c r="AA3330" t="s">
        <v>136</v>
      </c>
      <c r="AB3330" t="s">
        <v>136</v>
      </c>
      <c r="AC3330" t="s">
        <v>13973</v>
      </c>
      <c r="AD3330" t="s">
        <v>1490</v>
      </c>
    </row>
    <row r="3331" spans="1:30">
      <c r="A3331" t="s">
        <v>13974</v>
      </c>
      <c r="B3331" t="s">
        <v>13974</v>
      </c>
      <c r="C3331" s="3">
        <v>17.462914</v>
      </c>
      <c r="D3331" s="3">
        <v>284</v>
      </c>
      <c r="E3331" s="3">
        <v>62.522732</v>
      </c>
      <c r="F3331" s="3">
        <v>899</v>
      </c>
      <c r="G3331" s="3">
        <v>14.016187</v>
      </c>
      <c r="H3331" s="3">
        <v>244</v>
      </c>
      <c r="I3331" s="3">
        <v>2.244261</v>
      </c>
      <c r="J3331" s="3">
        <v>40</v>
      </c>
      <c r="K3331" s="3">
        <v>0.904516</v>
      </c>
      <c r="L3331" s="3">
        <v>18</v>
      </c>
      <c r="M3331" s="3">
        <v>5.163703</v>
      </c>
      <c r="N3331">
        <v>88</v>
      </c>
      <c r="O3331" s="16">
        <v>1.78471605535939e-5</v>
      </c>
      <c r="P3331">
        <v>-3.99788070835635</v>
      </c>
      <c r="Q3331" t="s">
        <v>131</v>
      </c>
      <c r="R3331" t="s">
        <v>136</v>
      </c>
      <c r="S3331" t="s">
        <v>136</v>
      </c>
      <c r="T3331" t="s">
        <v>136</v>
      </c>
      <c r="U3331" t="s">
        <v>136</v>
      </c>
      <c r="V3331" t="s">
        <v>136</v>
      </c>
      <c r="W3331" t="s">
        <v>254</v>
      </c>
      <c r="X3331" t="s">
        <v>255</v>
      </c>
      <c r="Y3331" t="s">
        <v>1626</v>
      </c>
      <c r="Z3331" t="s">
        <v>13975</v>
      </c>
      <c r="AA3331" t="s">
        <v>164</v>
      </c>
      <c r="AB3331" t="s">
        <v>165</v>
      </c>
      <c r="AC3331" t="s">
        <v>13976</v>
      </c>
      <c r="AD3331" t="s">
        <v>136</v>
      </c>
    </row>
    <row r="3332" spans="1:30">
      <c r="A3332" t="s">
        <v>13977</v>
      </c>
      <c r="B3332" t="s">
        <v>13977</v>
      </c>
      <c r="C3332" s="3">
        <v>2.247369</v>
      </c>
      <c r="D3332" s="3">
        <v>40</v>
      </c>
      <c r="E3332" s="3">
        <v>7.628573</v>
      </c>
      <c r="F3332" s="3">
        <v>120</v>
      </c>
      <c r="G3332" s="3">
        <v>2.227918</v>
      </c>
      <c r="H3332" s="3">
        <v>43</v>
      </c>
      <c r="I3332" s="3">
        <v>0.344713</v>
      </c>
      <c r="J3332" s="3">
        <v>7</v>
      </c>
      <c r="K3332" s="3">
        <v>0.488623</v>
      </c>
      <c r="L3332" s="3">
        <v>10</v>
      </c>
      <c r="M3332" s="3">
        <v>1.501794</v>
      </c>
      <c r="N3332">
        <v>28</v>
      </c>
      <c r="O3332">
        <v>0.00354668014317575</v>
      </c>
      <c r="P3332">
        <v>-2.91662551047002</v>
      </c>
      <c r="Q3332" t="s">
        <v>131</v>
      </c>
      <c r="R3332" t="s">
        <v>136</v>
      </c>
      <c r="S3332" t="s">
        <v>136</v>
      </c>
      <c r="T3332" t="s">
        <v>13978</v>
      </c>
      <c r="U3332" t="s">
        <v>13979</v>
      </c>
      <c r="V3332" t="s">
        <v>136</v>
      </c>
      <c r="W3332" t="s">
        <v>136</v>
      </c>
      <c r="X3332" t="s">
        <v>136</v>
      </c>
      <c r="Y3332" t="s">
        <v>577</v>
      </c>
      <c r="Z3332" t="s">
        <v>13152</v>
      </c>
      <c r="AA3332" t="s">
        <v>164</v>
      </c>
      <c r="AB3332" t="s">
        <v>165</v>
      </c>
      <c r="AC3332" t="s">
        <v>13980</v>
      </c>
      <c r="AD3332" t="s">
        <v>9859</v>
      </c>
    </row>
    <row r="3333" spans="1:30">
      <c r="A3333" t="s">
        <v>13981</v>
      </c>
      <c r="B3333" t="s">
        <v>13981</v>
      </c>
      <c r="C3333" s="3">
        <v>52.503345</v>
      </c>
      <c r="D3333" s="3">
        <v>2252</v>
      </c>
      <c r="E3333" s="3">
        <v>401.668823</v>
      </c>
      <c r="F3333" s="3">
        <v>15260</v>
      </c>
      <c r="G3333" s="3">
        <v>100.600479</v>
      </c>
      <c r="H3333" s="3">
        <v>4627</v>
      </c>
      <c r="I3333" s="3">
        <v>0.236486</v>
      </c>
      <c r="J3333" s="3">
        <v>12</v>
      </c>
      <c r="K3333" s="3">
        <v>0.120123</v>
      </c>
      <c r="L3333" s="3">
        <v>6</v>
      </c>
      <c r="M3333" s="3">
        <v>0.21304</v>
      </c>
      <c r="N3333">
        <v>10</v>
      </c>
      <c r="O3333" s="16">
        <v>7.00559691229544e-29</v>
      </c>
      <c r="P3333">
        <v>-9.72204335791731</v>
      </c>
      <c r="Q3333" t="s">
        <v>131</v>
      </c>
      <c r="R3333" t="s">
        <v>137</v>
      </c>
      <c r="S3333" t="s">
        <v>138</v>
      </c>
      <c r="T3333" t="s">
        <v>13982</v>
      </c>
      <c r="U3333" t="s">
        <v>136</v>
      </c>
      <c r="V3333" t="s">
        <v>136</v>
      </c>
      <c r="W3333" t="s">
        <v>136</v>
      </c>
      <c r="X3333" t="s">
        <v>136</v>
      </c>
      <c r="Y3333" t="s">
        <v>13983</v>
      </c>
      <c r="Z3333" t="s">
        <v>13984</v>
      </c>
      <c r="AA3333" t="s">
        <v>164</v>
      </c>
      <c r="AB3333" t="s">
        <v>165</v>
      </c>
      <c r="AC3333" t="s">
        <v>13985</v>
      </c>
      <c r="AD3333" t="s">
        <v>13986</v>
      </c>
    </row>
    <row r="3334" spans="1:30">
      <c r="A3334" t="s">
        <v>13987</v>
      </c>
      <c r="B3334" t="s">
        <v>13987</v>
      </c>
      <c r="C3334" s="3">
        <v>0.766767</v>
      </c>
      <c r="D3334" s="3">
        <v>48</v>
      </c>
      <c r="E3334" s="3">
        <v>1.918147</v>
      </c>
      <c r="F3334" s="3">
        <v>106</v>
      </c>
      <c r="G3334" s="3">
        <v>0.52097</v>
      </c>
      <c r="H3334" s="3">
        <v>35</v>
      </c>
      <c r="I3334" s="3">
        <v>0.103421</v>
      </c>
      <c r="J3334" s="3">
        <v>7</v>
      </c>
      <c r="K3334" s="3">
        <v>0.041826</v>
      </c>
      <c r="L3334" s="3">
        <v>4</v>
      </c>
      <c r="M3334" s="3">
        <v>0</v>
      </c>
      <c r="N3334">
        <v>0</v>
      </c>
      <c r="O3334" s="16">
        <v>1.86237690562207e-5</v>
      </c>
      <c r="P3334">
        <v>-4.54794214610229</v>
      </c>
      <c r="Q3334" t="s">
        <v>131</v>
      </c>
      <c r="R3334" t="s">
        <v>136</v>
      </c>
      <c r="S3334" t="s">
        <v>136</v>
      </c>
      <c r="T3334" t="s">
        <v>1859</v>
      </c>
      <c r="U3334" t="s">
        <v>13988</v>
      </c>
      <c r="V3334" t="s">
        <v>1831</v>
      </c>
      <c r="W3334" t="s">
        <v>136</v>
      </c>
      <c r="X3334" t="s">
        <v>136</v>
      </c>
      <c r="Y3334" t="s">
        <v>7722</v>
      </c>
      <c r="Z3334" t="s">
        <v>7723</v>
      </c>
      <c r="AA3334" t="s">
        <v>164</v>
      </c>
      <c r="AB3334" t="s">
        <v>165</v>
      </c>
      <c r="AC3334" t="s">
        <v>9153</v>
      </c>
      <c r="AD3334" t="s">
        <v>1863</v>
      </c>
    </row>
    <row r="3335" spans="1:30">
      <c r="A3335" t="s">
        <v>13989</v>
      </c>
      <c r="B3335" t="s">
        <v>13989</v>
      </c>
      <c r="C3335" s="3">
        <v>0.906693</v>
      </c>
      <c r="D3335" s="3">
        <v>43</v>
      </c>
      <c r="E3335" s="3">
        <v>1.341961</v>
      </c>
      <c r="F3335" s="3">
        <v>57</v>
      </c>
      <c r="G3335" s="3">
        <v>0.694704</v>
      </c>
      <c r="H3335" s="3">
        <v>36</v>
      </c>
      <c r="I3335" s="3">
        <v>12.397607</v>
      </c>
      <c r="J3335" s="3">
        <v>636</v>
      </c>
      <c r="K3335" s="3">
        <v>15.311431</v>
      </c>
      <c r="L3335" s="3">
        <v>838</v>
      </c>
      <c r="M3335" s="3">
        <v>20.196098</v>
      </c>
      <c r="N3335">
        <v>997</v>
      </c>
      <c r="O3335" s="16">
        <v>7.72055595423019e-7</v>
      </c>
      <c r="P3335">
        <v>3.07812115387174</v>
      </c>
      <c r="Q3335" t="s">
        <v>157</v>
      </c>
      <c r="R3335" t="s">
        <v>136</v>
      </c>
      <c r="S3335" t="s">
        <v>136</v>
      </c>
      <c r="T3335" t="s">
        <v>13990</v>
      </c>
      <c r="U3335" t="s">
        <v>13991</v>
      </c>
      <c r="V3335" t="s">
        <v>4009</v>
      </c>
      <c r="W3335" t="s">
        <v>254</v>
      </c>
      <c r="X3335" t="s">
        <v>255</v>
      </c>
      <c r="Y3335" t="s">
        <v>1480</v>
      </c>
      <c r="Z3335" t="s">
        <v>13992</v>
      </c>
      <c r="AA3335" t="s">
        <v>43</v>
      </c>
      <c r="AB3335" t="s">
        <v>538</v>
      </c>
      <c r="AC3335" t="s">
        <v>13993</v>
      </c>
      <c r="AD3335" t="s">
        <v>1972</v>
      </c>
    </row>
    <row r="3336" spans="1:30">
      <c r="A3336" t="s">
        <v>13994</v>
      </c>
      <c r="B3336" t="s">
        <v>13994</v>
      </c>
      <c r="C3336" s="3">
        <v>2.084938</v>
      </c>
      <c r="D3336" s="3">
        <v>142</v>
      </c>
      <c r="E3336" s="3">
        <v>3.064374</v>
      </c>
      <c r="F3336" s="3">
        <v>184</v>
      </c>
      <c r="G3336" s="3">
        <v>2.712273</v>
      </c>
      <c r="H3336" s="3">
        <v>197</v>
      </c>
      <c r="I3336" s="3">
        <v>0.31968</v>
      </c>
      <c r="J3336" s="3">
        <v>24</v>
      </c>
      <c r="K3336" s="3">
        <v>1.063447</v>
      </c>
      <c r="L3336" s="3">
        <v>84</v>
      </c>
      <c r="M3336" s="3">
        <v>0.503857</v>
      </c>
      <c r="N3336">
        <v>36</v>
      </c>
      <c r="O3336">
        <v>0.000223481104213065</v>
      </c>
      <c r="P3336">
        <v>-2.64041379594223</v>
      </c>
      <c r="Q3336" t="s">
        <v>131</v>
      </c>
      <c r="R3336" t="s">
        <v>136</v>
      </c>
      <c r="S3336" t="s">
        <v>136</v>
      </c>
      <c r="T3336" t="s">
        <v>136</v>
      </c>
      <c r="U3336" t="s">
        <v>13995</v>
      </c>
      <c r="V3336" t="s">
        <v>136</v>
      </c>
      <c r="W3336" t="s">
        <v>254</v>
      </c>
      <c r="X3336" t="s">
        <v>255</v>
      </c>
      <c r="Y3336" t="s">
        <v>136</v>
      </c>
      <c r="Z3336" t="s">
        <v>13996</v>
      </c>
      <c r="AA3336" t="s">
        <v>164</v>
      </c>
      <c r="AB3336" t="s">
        <v>165</v>
      </c>
      <c r="AC3336" t="s">
        <v>13997</v>
      </c>
      <c r="AD3336" t="s">
        <v>136</v>
      </c>
    </row>
    <row r="3337" spans="1:30">
      <c r="A3337" t="s">
        <v>13998</v>
      </c>
      <c r="B3337" t="s">
        <v>13998</v>
      </c>
      <c r="C3337" s="3">
        <v>10.4269</v>
      </c>
      <c r="D3337" s="3">
        <v>173</v>
      </c>
      <c r="E3337" s="3">
        <v>17.467667</v>
      </c>
      <c r="F3337" s="3">
        <v>257</v>
      </c>
      <c r="G3337" s="3">
        <v>9.01007</v>
      </c>
      <c r="H3337" s="3">
        <v>160</v>
      </c>
      <c r="I3337" s="3">
        <v>1.043651</v>
      </c>
      <c r="J3337" s="3">
        <v>19</v>
      </c>
      <c r="K3337" s="3">
        <v>0</v>
      </c>
      <c r="L3337" s="3">
        <v>0</v>
      </c>
      <c r="M3337" s="3">
        <v>2.436126</v>
      </c>
      <c r="N3337">
        <v>43</v>
      </c>
      <c r="O3337">
        <v>0.00149478570906802</v>
      </c>
      <c r="P3337">
        <v>-3.56866401555975</v>
      </c>
      <c r="Q3337" t="s">
        <v>131</v>
      </c>
      <c r="R3337" t="s">
        <v>2694</v>
      </c>
      <c r="S3337" t="s">
        <v>2695</v>
      </c>
      <c r="T3337" t="s">
        <v>2256</v>
      </c>
      <c r="U3337" t="s">
        <v>13999</v>
      </c>
      <c r="V3337" t="s">
        <v>2698</v>
      </c>
      <c r="W3337" t="s">
        <v>254</v>
      </c>
      <c r="X3337" t="s">
        <v>255</v>
      </c>
      <c r="Y3337" t="s">
        <v>2699</v>
      </c>
      <c r="Z3337" t="s">
        <v>2700</v>
      </c>
      <c r="AA3337" t="s">
        <v>153</v>
      </c>
      <c r="AB3337" t="s">
        <v>138</v>
      </c>
      <c r="AC3337" t="s">
        <v>14000</v>
      </c>
      <c r="AD3337" t="s">
        <v>144</v>
      </c>
    </row>
    <row r="3338" spans="1:30">
      <c r="A3338" t="s">
        <v>14001</v>
      </c>
      <c r="B3338" t="s">
        <v>14001</v>
      </c>
      <c r="C3338" s="3">
        <v>7.572614</v>
      </c>
      <c r="D3338" s="3">
        <v>68</v>
      </c>
      <c r="E3338" s="3">
        <v>22.754143</v>
      </c>
      <c r="F3338" s="3">
        <v>179</v>
      </c>
      <c r="G3338" s="3">
        <v>10.340061</v>
      </c>
      <c r="H3338" s="3">
        <v>99</v>
      </c>
      <c r="I3338" s="3">
        <v>0.838849</v>
      </c>
      <c r="J3338" s="3">
        <v>9</v>
      </c>
      <c r="K3338" s="3">
        <v>1.906376</v>
      </c>
      <c r="L3338" s="3">
        <v>20</v>
      </c>
      <c r="M3338" s="3">
        <v>4.727211</v>
      </c>
      <c r="N3338">
        <v>44</v>
      </c>
      <c r="O3338">
        <v>0.00123538365511505</v>
      </c>
      <c r="P3338">
        <v>-2.97846528795219</v>
      </c>
      <c r="Q3338" t="s">
        <v>131</v>
      </c>
      <c r="R3338" t="s">
        <v>136</v>
      </c>
      <c r="S3338" t="s">
        <v>136</v>
      </c>
      <c r="T3338" t="s">
        <v>136</v>
      </c>
      <c r="U3338" t="s">
        <v>136</v>
      </c>
      <c r="V3338" t="s">
        <v>136</v>
      </c>
      <c r="W3338" t="s">
        <v>136</v>
      </c>
      <c r="X3338" t="s">
        <v>136</v>
      </c>
      <c r="Y3338" t="s">
        <v>11751</v>
      </c>
      <c r="Z3338" t="s">
        <v>136</v>
      </c>
      <c r="AA3338" t="s">
        <v>136</v>
      </c>
      <c r="AB3338" t="s">
        <v>136</v>
      </c>
      <c r="AC3338" t="s">
        <v>14002</v>
      </c>
      <c r="AD3338" t="s">
        <v>136</v>
      </c>
    </row>
    <row r="3339" spans="1:30">
      <c r="A3339" t="s">
        <v>14003</v>
      </c>
      <c r="B3339" t="s">
        <v>14003</v>
      </c>
      <c r="C3339" s="3">
        <v>79.596664</v>
      </c>
      <c r="D3339" s="3">
        <v>4664</v>
      </c>
      <c r="E3339" s="3">
        <v>57.645592</v>
      </c>
      <c r="F3339" s="3">
        <v>2992</v>
      </c>
      <c r="G3339" s="3">
        <v>67.926743</v>
      </c>
      <c r="H3339" s="3">
        <v>4268</v>
      </c>
      <c r="I3339" s="3">
        <v>15.453712</v>
      </c>
      <c r="J3339" s="3">
        <v>983</v>
      </c>
      <c r="K3339" s="3">
        <v>21.009695</v>
      </c>
      <c r="L3339" s="3">
        <v>1426</v>
      </c>
      <c r="M3339" s="3">
        <v>8.195708</v>
      </c>
      <c r="N3339">
        <v>502</v>
      </c>
      <c r="O3339" s="16">
        <v>7.0636315164773e-9</v>
      </c>
      <c r="P3339">
        <v>-2.80074875881297</v>
      </c>
      <c r="Q3339" t="s">
        <v>131</v>
      </c>
      <c r="R3339" t="s">
        <v>594</v>
      </c>
      <c r="S3339" t="s">
        <v>165</v>
      </c>
      <c r="T3339" t="s">
        <v>136</v>
      </c>
      <c r="U3339" t="s">
        <v>136</v>
      </c>
      <c r="V3339" t="s">
        <v>136</v>
      </c>
      <c r="W3339" t="s">
        <v>136</v>
      </c>
      <c r="X3339" t="s">
        <v>136</v>
      </c>
      <c r="Y3339" t="s">
        <v>14004</v>
      </c>
      <c r="Z3339" t="s">
        <v>14005</v>
      </c>
      <c r="AA3339" t="s">
        <v>164</v>
      </c>
      <c r="AB3339" t="s">
        <v>165</v>
      </c>
      <c r="AC3339" t="s">
        <v>14006</v>
      </c>
      <c r="AD3339" t="s">
        <v>136</v>
      </c>
    </row>
    <row r="3340" spans="1:30">
      <c r="A3340" t="s">
        <v>14007</v>
      </c>
      <c r="B3340" t="s">
        <v>14007</v>
      </c>
      <c r="C3340" s="3">
        <v>0.435779</v>
      </c>
      <c r="D3340" s="3">
        <v>31</v>
      </c>
      <c r="E3340" s="3">
        <v>0</v>
      </c>
      <c r="F3340" s="3">
        <v>0</v>
      </c>
      <c r="G3340" s="3">
        <v>0.133994</v>
      </c>
      <c r="H3340" s="3">
        <v>10</v>
      </c>
      <c r="I3340" s="3">
        <v>1.270548</v>
      </c>
      <c r="J3340" s="3">
        <v>95</v>
      </c>
      <c r="K3340" s="3">
        <v>8.776617</v>
      </c>
      <c r="L3340" s="3">
        <v>701</v>
      </c>
      <c r="M3340" s="3">
        <v>0.675151</v>
      </c>
      <c r="N3340">
        <v>49</v>
      </c>
      <c r="O3340">
        <v>0.00779532294850874</v>
      </c>
      <c r="P3340">
        <v>3.18336671261894</v>
      </c>
      <c r="Q3340" t="s">
        <v>157</v>
      </c>
      <c r="R3340" t="s">
        <v>136</v>
      </c>
      <c r="S3340" t="s">
        <v>136</v>
      </c>
      <c r="T3340" t="s">
        <v>14008</v>
      </c>
      <c r="U3340" t="s">
        <v>14009</v>
      </c>
      <c r="V3340" t="s">
        <v>136</v>
      </c>
      <c r="W3340" t="s">
        <v>186</v>
      </c>
      <c r="X3340" t="s">
        <v>187</v>
      </c>
      <c r="Y3340" t="s">
        <v>14010</v>
      </c>
      <c r="Z3340" t="s">
        <v>14011</v>
      </c>
      <c r="AA3340" t="s">
        <v>164</v>
      </c>
      <c r="AB3340" t="s">
        <v>165</v>
      </c>
      <c r="AC3340" t="s">
        <v>14012</v>
      </c>
      <c r="AD3340" t="s">
        <v>14013</v>
      </c>
    </row>
    <row r="3341" spans="1:30">
      <c r="A3341" t="s">
        <v>14014</v>
      </c>
      <c r="B3341" t="s">
        <v>14014</v>
      </c>
      <c r="C3341" s="3">
        <v>0.155446</v>
      </c>
      <c r="D3341" s="3">
        <v>6</v>
      </c>
      <c r="E3341" s="3">
        <v>0</v>
      </c>
      <c r="F3341" s="3">
        <v>0</v>
      </c>
      <c r="G3341" s="3">
        <v>0</v>
      </c>
      <c r="H3341" s="3">
        <v>0</v>
      </c>
      <c r="I3341" s="3">
        <v>2.297256</v>
      </c>
      <c r="J3341" s="3">
        <v>96</v>
      </c>
      <c r="K3341" s="3">
        <v>4.370396</v>
      </c>
      <c r="L3341" s="3">
        <v>196</v>
      </c>
      <c r="M3341" s="3">
        <v>1.03147</v>
      </c>
      <c r="N3341">
        <v>42</v>
      </c>
      <c r="O3341">
        <v>0.00011538556932021</v>
      </c>
      <c r="P3341">
        <v>4.33186338349176</v>
      </c>
      <c r="Q3341" t="s">
        <v>157</v>
      </c>
      <c r="R3341" t="s">
        <v>190</v>
      </c>
      <c r="S3341" t="s">
        <v>191</v>
      </c>
      <c r="T3341" t="s">
        <v>514</v>
      </c>
      <c r="U3341" t="s">
        <v>136</v>
      </c>
      <c r="V3341" t="s">
        <v>136</v>
      </c>
      <c r="W3341" t="s">
        <v>14015</v>
      </c>
      <c r="X3341" t="s">
        <v>14016</v>
      </c>
      <c r="Y3341" t="s">
        <v>3017</v>
      </c>
      <c r="Z3341" t="s">
        <v>14017</v>
      </c>
      <c r="AA3341" t="s">
        <v>164</v>
      </c>
      <c r="AB3341" t="s">
        <v>165</v>
      </c>
      <c r="AC3341" t="s">
        <v>14018</v>
      </c>
      <c r="AD3341" t="s">
        <v>144</v>
      </c>
    </row>
    <row r="3342" spans="1:30">
      <c r="A3342" t="s">
        <v>14019</v>
      </c>
      <c r="B3342" t="s">
        <v>14019</v>
      </c>
      <c r="C3342" s="3">
        <v>7.735096</v>
      </c>
      <c r="D3342" s="3">
        <v>199</v>
      </c>
      <c r="E3342" s="3">
        <v>1.551823</v>
      </c>
      <c r="F3342" s="3">
        <v>36</v>
      </c>
      <c r="G3342" s="3">
        <v>3.531403</v>
      </c>
      <c r="H3342" s="3">
        <v>97</v>
      </c>
      <c r="I3342" s="3">
        <v>20.810312</v>
      </c>
      <c r="J3342" s="3">
        <v>579</v>
      </c>
      <c r="K3342" s="3">
        <v>48.385826</v>
      </c>
      <c r="L3342" s="3">
        <v>1436</v>
      </c>
      <c r="M3342" s="3">
        <v>13.358558</v>
      </c>
      <c r="N3342">
        <v>358</v>
      </c>
      <c r="O3342">
        <v>0.00352375071370024</v>
      </c>
      <c r="P3342">
        <v>2.06771092646558</v>
      </c>
      <c r="Q3342" t="s">
        <v>157</v>
      </c>
      <c r="R3342" t="s">
        <v>186</v>
      </c>
      <c r="S3342" t="s">
        <v>187</v>
      </c>
      <c r="T3342" t="s">
        <v>437</v>
      </c>
      <c r="U3342" t="s">
        <v>14020</v>
      </c>
      <c r="V3342" t="s">
        <v>439</v>
      </c>
      <c r="W3342" t="s">
        <v>186</v>
      </c>
      <c r="X3342" t="s">
        <v>187</v>
      </c>
      <c r="Y3342" t="s">
        <v>14021</v>
      </c>
      <c r="Z3342" t="s">
        <v>14022</v>
      </c>
      <c r="AA3342" t="s">
        <v>209</v>
      </c>
      <c r="AB3342" t="s">
        <v>187</v>
      </c>
      <c r="AC3342" t="s">
        <v>14023</v>
      </c>
      <c r="AD3342" t="s">
        <v>443</v>
      </c>
    </row>
    <row r="3343" spans="1:30">
      <c r="A3343" t="s">
        <v>14024</v>
      </c>
      <c r="B3343" t="s">
        <v>14024</v>
      </c>
      <c r="C3343" s="3">
        <v>19.296495</v>
      </c>
      <c r="D3343" s="3">
        <v>926</v>
      </c>
      <c r="E3343" s="3">
        <v>8.911736</v>
      </c>
      <c r="F3343" s="3">
        <v>379</v>
      </c>
      <c r="G3343" s="3">
        <v>19.140223</v>
      </c>
      <c r="H3343" s="3">
        <v>984</v>
      </c>
      <c r="I3343" s="3">
        <v>3.216449</v>
      </c>
      <c r="J3343" s="3">
        <v>168</v>
      </c>
      <c r="K3343" s="3">
        <v>2.15313</v>
      </c>
      <c r="L3343" s="3">
        <v>120</v>
      </c>
      <c r="M3343" s="3">
        <v>7.745615</v>
      </c>
      <c r="N3343">
        <v>388</v>
      </c>
      <c r="O3343">
        <v>0.000196199522621871</v>
      </c>
      <c r="P3343">
        <v>-2.31425748363969</v>
      </c>
      <c r="Q3343" t="s">
        <v>131</v>
      </c>
      <c r="R3343" t="s">
        <v>190</v>
      </c>
      <c r="S3343" t="s">
        <v>191</v>
      </c>
      <c r="T3343" t="s">
        <v>349</v>
      </c>
      <c r="U3343" t="s">
        <v>14025</v>
      </c>
      <c r="V3343" t="s">
        <v>136</v>
      </c>
      <c r="W3343" t="s">
        <v>136</v>
      </c>
      <c r="X3343" t="s">
        <v>136</v>
      </c>
      <c r="Y3343" t="s">
        <v>265</v>
      </c>
      <c r="Z3343" t="s">
        <v>14026</v>
      </c>
      <c r="AA3343" t="s">
        <v>83</v>
      </c>
      <c r="AB3343" t="s">
        <v>191</v>
      </c>
      <c r="AC3343" t="s">
        <v>6498</v>
      </c>
      <c r="AD3343" t="s">
        <v>184</v>
      </c>
    </row>
    <row r="3344" spans="1:30">
      <c r="A3344" t="s">
        <v>14027</v>
      </c>
      <c r="B3344" t="s">
        <v>14027</v>
      </c>
      <c r="C3344" s="3">
        <v>10.351171</v>
      </c>
      <c r="D3344" s="3">
        <v>460</v>
      </c>
      <c r="E3344" s="3">
        <v>34.828884</v>
      </c>
      <c r="F3344" s="3">
        <v>1370</v>
      </c>
      <c r="G3344" s="3">
        <v>60.387711</v>
      </c>
      <c r="H3344" s="3">
        <v>2874</v>
      </c>
      <c r="I3344" s="3">
        <v>3.16541</v>
      </c>
      <c r="J3344" s="3">
        <v>153</v>
      </c>
      <c r="K3344" s="3">
        <v>2.134032</v>
      </c>
      <c r="L3344" s="3">
        <v>110</v>
      </c>
      <c r="M3344" s="3">
        <v>5.681299</v>
      </c>
      <c r="N3344">
        <v>264</v>
      </c>
      <c r="O3344" s="16">
        <v>1.14856153504002e-6</v>
      </c>
      <c r="P3344">
        <v>-3.72297305256268</v>
      </c>
      <c r="Q3344" t="s">
        <v>131</v>
      </c>
      <c r="R3344" t="s">
        <v>190</v>
      </c>
      <c r="S3344" t="s">
        <v>191</v>
      </c>
      <c r="T3344" t="s">
        <v>14028</v>
      </c>
      <c r="U3344" t="s">
        <v>14029</v>
      </c>
      <c r="V3344" t="s">
        <v>136</v>
      </c>
      <c r="W3344" t="s">
        <v>190</v>
      </c>
      <c r="X3344" t="s">
        <v>191</v>
      </c>
      <c r="Y3344" t="s">
        <v>4642</v>
      </c>
      <c r="Z3344" t="s">
        <v>4643</v>
      </c>
      <c r="AA3344" t="s">
        <v>83</v>
      </c>
      <c r="AB3344" t="s">
        <v>191</v>
      </c>
      <c r="AC3344" t="s">
        <v>14030</v>
      </c>
      <c r="AD3344" t="s">
        <v>14031</v>
      </c>
    </row>
    <row r="3345" spans="1:30">
      <c r="A3345" t="s">
        <v>14032</v>
      </c>
      <c r="B3345" t="s">
        <v>14032</v>
      </c>
      <c r="C3345" s="3">
        <v>1.070421</v>
      </c>
      <c r="D3345" s="3">
        <v>56</v>
      </c>
      <c r="E3345" s="3">
        <v>0.310161</v>
      </c>
      <c r="F3345" s="3">
        <v>15</v>
      </c>
      <c r="G3345" s="3">
        <v>0.869149</v>
      </c>
      <c r="H3345" s="3">
        <v>49</v>
      </c>
      <c r="I3345" s="3">
        <v>11.257722</v>
      </c>
      <c r="J3345" s="3">
        <v>636</v>
      </c>
      <c r="K3345" s="3">
        <v>46.179272</v>
      </c>
      <c r="L3345" s="3">
        <v>2783</v>
      </c>
      <c r="M3345" s="3">
        <v>11.681045</v>
      </c>
      <c r="N3345">
        <v>635</v>
      </c>
      <c r="O3345" s="16">
        <v>5.67629306666721e-9</v>
      </c>
      <c r="P3345">
        <v>4.13816164834531</v>
      </c>
      <c r="Q3345" t="s">
        <v>157</v>
      </c>
      <c r="R3345" t="s">
        <v>136</v>
      </c>
      <c r="S3345" t="s">
        <v>136</v>
      </c>
      <c r="T3345" t="s">
        <v>2256</v>
      </c>
      <c r="U3345" t="s">
        <v>14033</v>
      </c>
      <c r="V3345" t="s">
        <v>136</v>
      </c>
      <c r="W3345" t="s">
        <v>190</v>
      </c>
      <c r="X3345" t="s">
        <v>191</v>
      </c>
      <c r="Y3345" t="s">
        <v>192</v>
      </c>
      <c r="Z3345" t="s">
        <v>14034</v>
      </c>
      <c r="AA3345" t="s">
        <v>83</v>
      </c>
      <c r="AB3345" t="s">
        <v>191</v>
      </c>
      <c r="AC3345" t="s">
        <v>14035</v>
      </c>
      <c r="AD3345" t="s">
        <v>144</v>
      </c>
    </row>
    <row r="3346" spans="1:30">
      <c r="A3346" t="s">
        <v>14036</v>
      </c>
      <c r="B3346" t="s">
        <v>14036</v>
      </c>
      <c r="C3346" s="3">
        <v>0.379222</v>
      </c>
      <c r="D3346" s="3">
        <v>41</v>
      </c>
      <c r="E3346" s="3">
        <v>0</v>
      </c>
      <c r="F3346" s="3">
        <v>0</v>
      </c>
      <c r="G3346" s="3">
        <v>0.942725</v>
      </c>
      <c r="H3346" s="3">
        <v>110</v>
      </c>
      <c r="I3346" s="3">
        <v>7.603615</v>
      </c>
      <c r="J3346" s="3">
        <v>891</v>
      </c>
      <c r="K3346" s="3">
        <v>21.975828</v>
      </c>
      <c r="L3346" s="3">
        <v>2749</v>
      </c>
      <c r="M3346" s="3">
        <v>2.743464</v>
      </c>
      <c r="N3346">
        <v>310</v>
      </c>
      <c r="O3346">
        <v>0.00228725553911414</v>
      </c>
      <c r="P3346">
        <v>3.5165759987005</v>
      </c>
      <c r="Q3346" t="s">
        <v>157</v>
      </c>
      <c r="R3346" t="s">
        <v>241</v>
      </c>
      <c r="S3346" t="s">
        <v>242</v>
      </c>
      <c r="T3346" t="s">
        <v>6807</v>
      </c>
      <c r="U3346" t="s">
        <v>14037</v>
      </c>
      <c r="V3346" t="s">
        <v>2522</v>
      </c>
      <c r="W3346" t="s">
        <v>241</v>
      </c>
      <c r="X3346" t="s">
        <v>242</v>
      </c>
      <c r="Y3346" t="s">
        <v>4157</v>
      </c>
      <c r="Z3346" t="s">
        <v>14038</v>
      </c>
      <c r="AA3346" t="s">
        <v>248</v>
      </c>
      <c r="AB3346" t="s">
        <v>242</v>
      </c>
      <c r="AC3346" t="s">
        <v>14039</v>
      </c>
      <c r="AD3346" t="s">
        <v>2177</v>
      </c>
    </row>
    <row r="3347" spans="1:30">
      <c r="A3347" t="s">
        <v>14040</v>
      </c>
      <c r="B3347" t="s">
        <v>14040</v>
      </c>
      <c r="C3347" s="3">
        <v>43.203014</v>
      </c>
      <c r="D3347" s="3">
        <v>823</v>
      </c>
      <c r="E3347" s="3">
        <v>102.545929</v>
      </c>
      <c r="F3347" s="3">
        <v>1730</v>
      </c>
      <c r="G3347" s="3">
        <v>57.86655</v>
      </c>
      <c r="H3347" s="3">
        <v>1182</v>
      </c>
      <c r="I3347" s="3">
        <v>8.169685</v>
      </c>
      <c r="J3347" s="3">
        <v>169</v>
      </c>
      <c r="K3347" s="3">
        <v>8.351023</v>
      </c>
      <c r="L3347" s="3">
        <v>185</v>
      </c>
      <c r="M3347" s="3">
        <v>20.930616</v>
      </c>
      <c r="N3347">
        <v>417</v>
      </c>
      <c r="O3347" s="16">
        <v>3.51710514553443e-5</v>
      </c>
      <c r="P3347">
        <v>-3.08250990869202</v>
      </c>
      <c r="Q3347" t="s">
        <v>131</v>
      </c>
      <c r="R3347" t="s">
        <v>136</v>
      </c>
      <c r="S3347" t="s">
        <v>136</v>
      </c>
      <c r="T3347" t="s">
        <v>1388</v>
      </c>
      <c r="U3347" t="s">
        <v>14041</v>
      </c>
      <c r="V3347" t="s">
        <v>136</v>
      </c>
      <c r="W3347" t="s">
        <v>4121</v>
      </c>
      <c r="X3347" t="s">
        <v>4122</v>
      </c>
      <c r="Y3347" t="s">
        <v>840</v>
      </c>
      <c r="Z3347" t="s">
        <v>14042</v>
      </c>
      <c r="AA3347" t="s">
        <v>1045</v>
      </c>
      <c r="AB3347" t="s">
        <v>535</v>
      </c>
      <c r="AC3347" t="s">
        <v>7167</v>
      </c>
      <c r="AD3347" t="s">
        <v>1391</v>
      </c>
    </row>
    <row r="3348" spans="1:30">
      <c r="A3348" t="s">
        <v>14043</v>
      </c>
      <c r="B3348" t="s">
        <v>14043</v>
      </c>
      <c r="C3348" s="3">
        <v>58.745289</v>
      </c>
      <c r="D3348" s="3">
        <v>2366</v>
      </c>
      <c r="E3348" s="3">
        <v>162.546936</v>
      </c>
      <c r="F3348" s="3">
        <v>5798</v>
      </c>
      <c r="G3348" s="3">
        <v>22.858261</v>
      </c>
      <c r="H3348" s="3">
        <v>987</v>
      </c>
      <c r="I3348" s="3">
        <v>5.702223</v>
      </c>
      <c r="J3348" s="3">
        <v>250</v>
      </c>
      <c r="K3348" s="3">
        <v>4.303219</v>
      </c>
      <c r="L3348" s="3">
        <v>201</v>
      </c>
      <c r="M3348" s="3">
        <v>19.5986</v>
      </c>
      <c r="N3348">
        <v>824</v>
      </c>
      <c r="O3348">
        <v>0.000180805608197092</v>
      </c>
      <c r="P3348">
        <v>-3.57657429405147</v>
      </c>
      <c r="Q3348" t="s">
        <v>131</v>
      </c>
      <c r="R3348" t="s">
        <v>316</v>
      </c>
      <c r="S3348" t="s">
        <v>317</v>
      </c>
      <c r="T3348" t="s">
        <v>7665</v>
      </c>
      <c r="U3348" t="s">
        <v>14044</v>
      </c>
      <c r="V3348" t="s">
        <v>136</v>
      </c>
      <c r="W3348" t="s">
        <v>136</v>
      </c>
      <c r="X3348" t="s">
        <v>136</v>
      </c>
      <c r="Y3348" t="s">
        <v>7667</v>
      </c>
      <c r="Z3348" t="s">
        <v>7668</v>
      </c>
      <c r="AA3348" t="s">
        <v>164</v>
      </c>
      <c r="AB3348" t="s">
        <v>165</v>
      </c>
      <c r="AC3348" t="s">
        <v>12513</v>
      </c>
      <c r="AD3348" t="s">
        <v>7670</v>
      </c>
    </row>
    <row r="3349" spans="1:30">
      <c r="A3349" t="s">
        <v>14045</v>
      </c>
      <c r="B3349" t="s">
        <v>14045</v>
      </c>
      <c r="C3349" s="3">
        <v>51.592815</v>
      </c>
      <c r="D3349" s="3">
        <v>492</v>
      </c>
      <c r="E3349" s="3">
        <v>154.698273</v>
      </c>
      <c r="F3349" s="3">
        <v>1305</v>
      </c>
      <c r="G3349" s="3">
        <v>43.425785</v>
      </c>
      <c r="H3349" s="3">
        <v>444</v>
      </c>
      <c r="I3349" s="3">
        <v>6.215547</v>
      </c>
      <c r="J3349" s="3">
        <v>65</v>
      </c>
      <c r="K3349" s="3">
        <v>6.980772</v>
      </c>
      <c r="L3349" s="3">
        <v>77</v>
      </c>
      <c r="M3349" s="3">
        <v>23.006405</v>
      </c>
      <c r="N3349">
        <v>229</v>
      </c>
      <c r="O3349">
        <v>0.00014488298688271</v>
      </c>
      <c r="P3349">
        <v>-3.3740901545209</v>
      </c>
      <c r="Q3349" t="s">
        <v>131</v>
      </c>
      <c r="R3349" t="s">
        <v>136</v>
      </c>
      <c r="S3349" t="s">
        <v>136</v>
      </c>
      <c r="T3349" t="s">
        <v>136</v>
      </c>
      <c r="U3349" t="s">
        <v>136</v>
      </c>
      <c r="V3349" t="s">
        <v>136</v>
      </c>
      <c r="W3349" t="s">
        <v>136</v>
      </c>
      <c r="X3349" t="s">
        <v>136</v>
      </c>
      <c r="Y3349" t="s">
        <v>1626</v>
      </c>
      <c r="Z3349" t="s">
        <v>136</v>
      </c>
      <c r="AA3349" t="s">
        <v>164</v>
      </c>
      <c r="AB3349" t="s">
        <v>165</v>
      </c>
      <c r="AC3349" t="s">
        <v>14046</v>
      </c>
      <c r="AD3349" t="s">
        <v>136</v>
      </c>
    </row>
    <row r="3350" spans="1:30">
      <c r="A3350" t="s">
        <v>14047</v>
      </c>
      <c r="B3350" t="s">
        <v>14047</v>
      </c>
      <c r="C3350" s="3">
        <v>1.163162</v>
      </c>
      <c r="D3350" s="3">
        <v>67</v>
      </c>
      <c r="E3350" s="3">
        <v>0.311574</v>
      </c>
      <c r="F3350" s="3">
        <v>16</v>
      </c>
      <c r="G3350" s="3">
        <v>0.612077</v>
      </c>
      <c r="H3350" s="3">
        <v>38</v>
      </c>
      <c r="I3350" s="3">
        <v>5.890458</v>
      </c>
      <c r="J3350" s="3">
        <v>364</v>
      </c>
      <c r="K3350" s="3">
        <v>3.831754</v>
      </c>
      <c r="L3350" s="3">
        <v>253</v>
      </c>
      <c r="M3350" s="3">
        <v>3.422365</v>
      </c>
      <c r="N3350">
        <v>204</v>
      </c>
      <c r="O3350">
        <v>0.000169603402947875</v>
      </c>
      <c r="P3350">
        <v>2.00786867623838</v>
      </c>
      <c r="Q3350" t="s">
        <v>157</v>
      </c>
      <c r="R3350" t="s">
        <v>136</v>
      </c>
      <c r="S3350" t="s">
        <v>136</v>
      </c>
      <c r="T3350" t="s">
        <v>3657</v>
      </c>
      <c r="U3350" t="s">
        <v>14048</v>
      </c>
      <c r="V3350" t="s">
        <v>136</v>
      </c>
      <c r="W3350" t="s">
        <v>254</v>
      </c>
      <c r="X3350" t="s">
        <v>255</v>
      </c>
      <c r="Y3350" t="s">
        <v>14049</v>
      </c>
      <c r="Z3350" t="s">
        <v>136</v>
      </c>
      <c r="AA3350" t="s">
        <v>48</v>
      </c>
      <c r="AB3350" t="s">
        <v>326</v>
      </c>
      <c r="AC3350" t="s">
        <v>14050</v>
      </c>
      <c r="AD3350" t="s">
        <v>877</v>
      </c>
    </row>
    <row r="3351" spans="1:30">
      <c r="A3351" t="s">
        <v>14051</v>
      </c>
      <c r="B3351" t="s">
        <v>14051</v>
      </c>
      <c r="C3351" s="3">
        <v>0.531164</v>
      </c>
      <c r="D3351" s="3">
        <v>43</v>
      </c>
      <c r="E3351" s="3">
        <v>1.064732</v>
      </c>
      <c r="F3351" s="3">
        <v>76</v>
      </c>
      <c r="G3351" s="3">
        <v>0.6058</v>
      </c>
      <c r="H3351" s="3">
        <v>53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>
        <v>0</v>
      </c>
      <c r="O3351" s="16">
        <v>1.66817650714943e-9</v>
      </c>
      <c r="P3351">
        <v>-7.24683906346455</v>
      </c>
      <c r="Q3351" t="s">
        <v>131</v>
      </c>
      <c r="R3351" t="s">
        <v>232</v>
      </c>
      <c r="S3351" t="s">
        <v>233</v>
      </c>
      <c r="T3351" t="s">
        <v>787</v>
      </c>
      <c r="U3351" t="s">
        <v>14052</v>
      </c>
      <c r="V3351" t="s">
        <v>136</v>
      </c>
      <c r="W3351" t="s">
        <v>136</v>
      </c>
      <c r="X3351" t="s">
        <v>136</v>
      </c>
      <c r="Y3351" t="s">
        <v>789</v>
      </c>
      <c r="Z3351" t="s">
        <v>14053</v>
      </c>
      <c r="AA3351" t="s">
        <v>237</v>
      </c>
      <c r="AB3351" t="s">
        <v>233</v>
      </c>
      <c r="AC3351" t="s">
        <v>14054</v>
      </c>
      <c r="AD3351" t="s">
        <v>792</v>
      </c>
    </row>
    <row r="3352" spans="1:30">
      <c r="A3352" t="s">
        <v>14055</v>
      </c>
      <c r="B3352" t="s">
        <v>14055</v>
      </c>
      <c r="C3352" s="3">
        <v>0</v>
      </c>
      <c r="D3352" s="3">
        <v>0</v>
      </c>
      <c r="E3352" s="3">
        <v>0</v>
      </c>
      <c r="F3352" s="3">
        <v>0</v>
      </c>
      <c r="G3352" s="3">
        <v>0.163968</v>
      </c>
      <c r="H3352" s="3">
        <v>10</v>
      </c>
      <c r="I3352" s="3">
        <v>1.526682</v>
      </c>
      <c r="J3352" s="3">
        <v>92</v>
      </c>
      <c r="K3352" s="3">
        <v>1.046516</v>
      </c>
      <c r="L3352" s="3">
        <v>67</v>
      </c>
      <c r="M3352" s="3">
        <v>1.663529</v>
      </c>
      <c r="N3352">
        <v>96</v>
      </c>
      <c r="O3352">
        <v>0.00361720314693914</v>
      </c>
      <c r="P3352">
        <v>3.41669527966261</v>
      </c>
      <c r="Q3352" t="s">
        <v>157</v>
      </c>
      <c r="R3352" t="s">
        <v>136</v>
      </c>
      <c r="S3352" t="s">
        <v>136</v>
      </c>
      <c r="T3352" t="s">
        <v>4263</v>
      </c>
      <c r="U3352" t="s">
        <v>136</v>
      </c>
      <c r="V3352" t="s">
        <v>136</v>
      </c>
      <c r="W3352" t="s">
        <v>136</v>
      </c>
      <c r="X3352" t="s">
        <v>136</v>
      </c>
      <c r="Y3352" t="s">
        <v>9190</v>
      </c>
      <c r="Z3352" t="s">
        <v>9191</v>
      </c>
      <c r="AA3352" t="s">
        <v>83</v>
      </c>
      <c r="AB3352" t="s">
        <v>191</v>
      </c>
      <c r="AC3352" t="s">
        <v>14056</v>
      </c>
      <c r="AD3352" t="s">
        <v>4267</v>
      </c>
    </row>
    <row r="3353" spans="1:30">
      <c r="A3353" t="s">
        <v>14057</v>
      </c>
      <c r="B3353" t="s">
        <v>14057</v>
      </c>
      <c r="C3353" s="3">
        <v>47.043919</v>
      </c>
      <c r="D3353" s="3">
        <v>2228</v>
      </c>
      <c r="E3353" s="3">
        <v>79.933983</v>
      </c>
      <c r="F3353" s="3">
        <v>3354</v>
      </c>
      <c r="G3353" s="3">
        <v>45.68475</v>
      </c>
      <c r="H3353" s="3">
        <v>2320</v>
      </c>
      <c r="I3353" s="3">
        <v>8.625534</v>
      </c>
      <c r="J3353" s="3">
        <v>444</v>
      </c>
      <c r="K3353" s="3">
        <v>5.43864</v>
      </c>
      <c r="L3353" s="3">
        <v>299</v>
      </c>
      <c r="M3353" s="3">
        <v>3.108012</v>
      </c>
      <c r="N3353">
        <v>154</v>
      </c>
      <c r="O3353" s="16">
        <v>3.50561709190388e-10</v>
      </c>
      <c r="P3353">
        <v>-3.99301244045136</v>
      </c>
      <c r="Q3353" t="s">
        <v>131</v>
      </c>
      <c r="R3353" t="s">
        <v>3243</v>
      </c>
      <c r="S3353" t="s">
        <v>3244</v>
      </c>
      <c r="T3353" t="s">
        <v>3245</v>
      </c>
      <c r="U3353" t="s">
        <v>14058</v>
      </c>
      <c r="V3353" t="s">
        <v>136</v>
      </c>
      <c r="W3353" t="s">
        <v>170</v>
      </c>
      <c r="X3353" t="s">
        <v>171</v>
      </c>
      <c r="Y3353" t="s">
        <v>3247</v>
      </c>
      <c r="Z3353" t="s">
        <v>14059</v>
      </c>
      <c r="AA3353" t="s">
        <v>174</v>
      </c>
      <c r="AB3353" t="s">
        <v>171</v>
      </c>
      <c r="AC3353" t="s">
        <v>183</v>
      </c>
      <c r="AD3353" t="s">
        <v>745</v>
      </c>
    </row>
    <row r="3354" spans="1:30">
      <c r="A3354" t="s">
        <v>14060</v>
      </c>
      <c r="B3354" t="s">
        <v>14060</v>
      </c>
      <c r="C3354" s="3">
        <v>0.926875</v>
      </c>
      <c r="D3354" s="3">
        <v>58</v>
      </c>
      <c r="E3354" s="3">
        <v>1.339847</v>
      </c>
      <c r="F3354" s="3">
        <v>74</v>
      </c>
      <c r="G3354" s="3">
        <v>1.341544</v>
      </c>
      <c r="H3354" s="3">
        <v>89</v>
      </c>
      <c r="I3354" s="3">
        <v>7.872911</v>
      </c>
      <c r="J3354" s="3">
        <v>528</v>
      </c>
      <c r="K3354" s="3">
        <v>14.121217</v>
      </c>
      <c r="L3354" s="3">
        <v>1012</v>
      </c>
      <c r="M3354" s="3">
        <v>4.535575</v>
      </c>
      <c r="N3354">
        <v>293</v>
      </c>
      <c r="O3354">
        <v>0.00253094544917672</v>
      </c>
      <c r="P3354">
        <v>2.01807968795354</v>
      </c>
      <c r="Q3354" t="s">
        <v>157</v>
      </c>
      <c r="R3354" t="s">
        <v>136</v>
      </c>
      <c r="S3354" t="s">
        <v>136</v>
      </c>
      <c r="T3354" t="s">
        <v>11102</v>
      </c>
      <c r="U3354" t="s">
        <v>14061</v>
      </c>
      <c r="V3354" t="s">
        <v>136</v>
      </c>
      <c r="W3354" t="s">
        <v>4121</v>
      </c>
      <c r="X3354" t="s">
        <v>4122</v>
      </c>
      <c r="Y3354" t="s">
        <v>11104</v>
      </c>
      <c r="Z3354" t="s">
        <v>11250</v>
      </c>
      <c r="AA3354" t="s">
        <v>164</v>
      </c>
      <c r="AB3354" t="s">
        <v>165</v>
      </c>
      <c r="AC3354" t="s">
        <v>14062</v>
      </c>
      <c r="AD3354" t="s">
        <v>11107</v>
      </c>
    </row>
    <row r="3355" spans="1:30">
      <c r="A3355" t="s">
        <v>14063</v>
      </c>
      <c r="B3355" t="s">
        <v>14063</v>
      </c>
      <c r="C3355" s="3">
        <v>1.689269</v>
      </c>
      <c r="D3355" s="3">
        <v>96</v>
      </c>
      <c r="E3355" s="3">
        <v>1.814064</v>
      </c>
      <c r="F3355" s="3">
        <v>92</v>
      </c>
      <c r="G3355" s="3">
        <v>2.7985</v>
      </c>
      <c r="H3355" s="3">
        <v>171</v>
      </c>
      <c r="I3355" s="3">
        <v>0.869989</v>
      </c>
      <c r="J3355" s="3">
        <v>54</v>
      </c>
      <c r="K3355" s="3">
        <v>0.290701</v>
      </c>
      <c r="L3355" s="3">
        <v>20</v>
      </c>
      <c r="M3355" s="3">
        <v>0.850501</v>
      </c>
      <c r="N3355">
        <v>51</v>
      </c>
      <c r="O3355">
        <v>0.000736015078095173</v>
      </c>
      <c r="P3355">
        <v>-2.22463863113661</v>
      </c>
      <c r="Q3355" t="s">
        <v>131</v>
      </c>
      <c r="R3355" t="s">
        <v>136</v>
      </c>
      <c r="S3355" t="s">
        <v>136</v>
      </c>
      <c r="T3355" t="s">
        <v>168</v>
      </c>
      <c r="U3355" t="s">
        <v>14064</v>
      </c>
      <c r="V3355" t="s">
        <v>136</v>
      </c>
      <c r="W3355" t="s">
        <v>170</v>
      </c>
      <c r="X3355" t="s">
        <v>171</v>
      </c>
      <c r="Y3355" t="s">
        <v>172</v>
      </c>
      <c r="Z3355" t="s">
        <v>11571</v>
      </c>
      <c r="AA3355" t="s">
        <v>174</v>
      </c>
      <c r="AB3355" t="s">
        <v>171</v>
      </c>
      <c r="AC3355" t="s">
        <v>11572</v>
      </c>
      <c r="AD3355" t="s">
        <v>176</v>
      </c>
    </row>
    <row r="3356" spans="1:30">
      <c r="A3356" t="s">
        <v>14065</v>
      </c>
      <c r="B3356" t="s">
        <v>14065</v>
      </c>
      <c r="C3356" s="3">
        <v>12.488539</v>
      </c>
      <c r="D3356" s="3">
        <v>518</v>
      </c>
      <c r="E3356" s="3">
        <v>6.015402</v>
      </c>
      <c r="F3356" s="3">
        <v>221</v>
      </c>
      <c r="G3356" s="3">
        <v>10.811466</v>
      </c>
      <c r="H3356" s="3">
        <v>481</v>
      </c>
      <c r="I3356" s="3">
        <v>1.965793</v>
      </c>
      <c r="J3356" s="3">
        <v>89</v>
      </c>
      <c r="K3356" s="3">
        <v>2.216932</v>
      </c>
      <c r="L3356" s="3">
        <v>107</v>
      </c>
      <c r="M3356" s="3">
        <v>2.705981</v>
      </c>
      <c r="N3356">
        <v>118</v>
      </c>
      <c r="O3356" s="16">
        <v>2.24993552450927e-12</v>
      </c>
      <c r="P3356">
        <v>-2.62951443931407</v>
      </c>
      <c r="Q3356" t="s">
        <v>131</v>
      </c>
      <c r="R3356" t="s">
        <v>136</v>
      </c>
      <c r="S3356" t="s">
        <v>136</v>
      </c>
      <c r="T3356" t="s">
        <v>768</v>
      </c>
      <c r="U3356" t="s">
        <v>14066</v>
      </c>
      <c r="V3356" t="s">
        <v>955</v>
      </c>
      <c r="W3356" t="s">
        <v>136</v>
      </c>
      <c r="X3356" t="s">
        <v>136</v>
      </c>
      <c r="Y3356" t="s">
        <v>770</v>
      </c>
      <c r="Z3356" t="s">
        <v>14067</v>
      </c>
      <c r="AA3356" t="s">
        <v>164</v>
      </c>
      <c r="AB3356" t="s">
        <v>165</v>
      </c>
      <c r="AC3356" t="s">
        <v>14068</v>
      </c>
      <c r="AD3356" t="s">
        <v>281</v>
      </c>
    </row>
    <row r="3357" spans="1:30">
      <c r="A3357" t="s">
        <v>14069</v>
      </c>
      <c r="B3357" t="s">
        <v>136</v>
      </c>
      <c r="C3357" s="3">
        <v>46.567379</v>
      </c>
      <c r="D3357" s="3">
        <v>644</v>
      </c>
      <c r="E3357" s="3">
        <v>80.321396</v>
      </c>
      <c r="F3357" s="3">
        <v>984</v>
      </c>
      <c r="G3357" s="3">
        <v>89.968506</v>
      </c>
      <c r="H3357" s="3">
        <v>1334</v>
      </c>
      <c r="I3357" s="3">
        <v>12.774495</v>
      </c>
      <c r="J3357" s="3">
        <v>192</v>
      </c>
      <c r="K3357" s="3">
        <v>22.531675</v>
      </c>
      <c r="L3357" s="3">
        <v>361</v>
      </c>
      <c r="M3357" s="3">
        <v>19.078194</v>
      </c>
      <c r="N3357">
        <v>276</v>
      </c>
      <c r="O3357" s="16">
        <v>7.80274963022221e-6</v>
      </c>
      <c r="P3357">
        <v>-2.63822376569282</v>
      </c>
      <c r="Q3357" t="s">
        <v>131</v>
      </c>
      <c r="R3357" t="s">
        <v>254</v>
      </c>
      <c r="S3357" t="s">
        <v>255</v>
      </c>
      <c r="T3357" t="s">
        <v>14070</v>
      </c>
      <c r="U3357" t="s">
        <v>14071</v>
      </c>
      <c r="V3357" t="s">
        <v>136</v>
      </c>
      <c r="W3357" t="s">
        <v>136</v>
      </c>
      <c r="X3357" t="s">
        <v>136</v>
      </c>
      <c r="Y3357" t="s">
        <v>14072</v>
      </c>
      <c r="Z3357" t="s">
        <v>14073</v>
      </c>
      <c r="AA3357" t="s">
        <v>164</v>
      </c>
      <c r="AB3357" t="s">
        <v>165</v>
      </c>
      <c r="AC3357" t="s">
        <v>14074</v>
      </c>
      <c r="AD3357" t="s">
        <v>14075</v>
      </c>
    </row>
    <row r="3358" spans="1:30">
      <c r="A3358" t="s">
        <v>14076</v>
      </c>
      <c r="B3358" t="s">
        <v>136</v>
      </c>
      <c r="C3358" s="3">
        <v>3.060151</v>
      </c>
      <c r="D3358" s="3">
        <v>65</v>
      </c>
      <c r="E3358" s="3">
        <v>6.673012</v>
      </c>
      <c r="F3358" s="3">
        <v>123</v>
      </c>
      <c r="G3358" s="3">
        <v>1.77723599999999</v>
      </c>
      <c r="H3358" s="3">
        <v>38</v>
      </c>
      <c r="I3358" s="3">
        <v>0.397878</v>
      </c>
      <c r="J3358" s="3">
        <v>9</v>
      </c>
      <c r="K3358" s="3">
        <v>0.161888</v>
      </c>
      <c r="L3358" s="3">
        <v>5</v>
      </c>
      <c r="M3358" s="3">
        <v>0.228404</v>
      </c>
      <c r="N3358">
        <v>6</v>
      </c>
      <c r="O3358" s="16">
        <v>2.48152638455089e-6</v>
      </c>
      <c r="P3358">
        <v>-4.19277803684646</v>
      </c>
      <c r="Q3358" t="s">
        <v>131</v>
      </c>
      <c r="R3358" t="s">
        <v>136</v>
      </c>
      <c r="S3358" t="s">
        <v>136</v>
      </c>
      <c r="T3358" t="s">
        <v>136</v>
      </c>
      <c r="U3358" t="s">
        <v>136</v>
      </c>
      <c r="V3358" t="s">
        <v>136</v>
      </c>
      <c r="W3358" t="s">
        <v>136</v>
      </c>
      <c r="X3358" t="s">
        <v>136</v>
      </c>
      <c r="Y3358" t="s">
        <v>136</v>
      </c>
      <c r="Z3358" t="s">
        <v>136</v>
      </c>
      <c r="AA3358" t="s">
        <v>136</v>
      </c>
      <c r="AB3358" t="s">
        <v>136</v>
      </c>
      <c r="AC3358" t="s">
        <v>14077</v>
      </c>
      <c r="AD3358" t="s">
        <v>136</v>
      </c>
    </row>
    <row r="3359" spans="1:30">
      <c r="A3359" t="s">
        <v>14078</v>
      </c>
      <c r="B3359" t="s">
        <v>14078</v>
      </c>
      <c r="C3359" s="3">
        <v>65.441856</v>
      </c>
      <c r="D3359" s="3">
        <v>3015</v>
      </c>
      <c r="E3359" s="3">
        <v>93.331116</v>
      </c>
      <c r="F3359" s="3">
        <v>3809</v>
      </c>
      <c r="G3359" s="3">
        <v>66.420715</v>
      </c>
      <c r="H3359" s="3">
        <v>3281</v>
      </c>
      <c r="I3359" s="3">
        <v>19.582355</v>
      </c>
      <c r="J3359" s="3">
        <v>979</v>
      </c>
      <c r="K3359" s="3">
        <v>8.847838</v>
      </c>
      <c r="L3359" s="3">
        <v>473</v>
      </c>
      <c r="M3359" s="3">
        <v>26.463831</v>
      </c>
      <c r="N3359">
        <v>1273</v>
      </c>
      <c r="O3359" s="16">
        <v>2.45839884012708e-5</v>
      </c>
      <c r="P3359">
        <v>-2.70030858343791</v>
      </c>
      <c r="Q3359" t="s">
        <v>131</v>
      </c>
      <c r="R3359" t="s">
        <v>241</v>
      </c>
      <c r="S3359" t="s">
        <v>242</v>
      </c>
      <c r="T3359" t="s">
        <v>8752</v>
      </c>
      <c r="U3359" t="s">
        <v>14079</v>
      </c>
      <c r="V3359" t="s">
        <v>2441</v>
      </c>
      <c r="W3359" t="s">
        <v>241</v>
      </c>
      <c r="X3359" t="s">
        <v>242</v>
      </c>
      <c r="Y3359" t="s">
        <v>8754</v>
      </c>
      <c r="Z3359" t="s">
        <v>8755</v>
      </c>
      <c r="AA3359" t="s">
        <v>248</v>
      </c>
      <c r="AB3359" t="s">
        <v>242</v>
      </c>
      <c r="AC3359" t="s">
        <v>14080</v>
      </c>
      <c r="AD3359" t="s">
        <v>8757</v>
      </c>
    </row>
    <row r="3360" spans="1:30">
      <c r="A3360" t="s">
        <v>14081</v>
      </c>
      <c r="B3360" t="s">
        <v>14081</v>
      </c>
      <c r="C3360" s="3">
        <v>0.153343</v>
      </c>
      <c r="D3360" s="3">
        <v>17</v>
      </c>
      <c r="E3360" s="3">
        <v>0.101537</v>
      </c>
      <c r="F3360" s="3">
        <v>10</v>
      </c>
      <c r="G3360" s="3">
        <v>0.116707</v>
      </c>
      <c r="H3360" s="3">
        <v>14</v>
      </c>
      <c r="I3360" s="3">
        <v>1.086458</v>
      </c>
      <c r="J3360" s="3">
        <v>128</v>
      </c>
      <c r="K3360" s="3">
        <v>0.551942</v>
      </c>
      <c r="L3360" s="3">
        <v>70</v>
      </c>
      <c r="M3360" s="3">
        <v>1.457875</v>
      </c>
      <c r="N3360">
        <v>165</v>
      </c>
      <c r="O3360">
        <v>0.000947329631500478</v>
      </c>
      <c r="P3360">
        <v>2.26322776548957</v>
      </c>
      <c r="Q3360" t="s">
        <v>157</v>
      </c>
      <c r="R3360" t="s">
        <v>218</v>
      </c>
      <c r="S3360" t="s">
        <v>219</v>
      </c>
      <c r="T3360" t="s">
        <v>1966</v>
      </c>
      <c r="U3360" t="s">
        <v>14082</v>
      </c>
      <c r="V3360" t="s">
        <v>1578</v>
      </c>
      <c r="W3360" t="s">
        <v>136</v>
      </c>
      <c r="X3360" t="s">
        <v>136</v>
      </c>
      <c r="Y3360" t="s">
        <v>7280</v>
      </c>
      <c r="Z3360" t="s">
        <v>14083</v>
      </c>
      <c r="AA3360" t="s">
        <v>686</v>
      </c>
      <c r="AB3360" t="s">
        <v>219</v>
      </c>
      <c r="AC3360" t="s">
        <v>14084</v>
      </c>
      <c r="AD3360" t="s">
        <v>1972</v>
      </c>
    </row>
    <row r="3361" spans="1:30">
      <c r="A3361" t="s">
        <v>14085</v>
      </c>
      <c r="B3361" t="s">
        <v>14085</v>
      </c>
      <c r="C3361" s="3">
        <v>0.551575</v>
      </c>
      <c r="D3361" s="3">
        <v>25</v>
      </c>
      <c r="E3361" s="3">
        <v>0.958351</v>
      </c>
      <c r="F3361" s="3">
        <v>39</v>
      </c>
      <c r="G3361" s="3">
        <v>0.742724</v>
      </c>
      <c r="H3361" s="3">
        <v>36</v>
      </c>
      <c r="I3361" s="3">
        <v>5.747145</v>
      </c>
      <c r="J3361" s="3">
        <v>281</v>
      </c>
      <c r="K3361" s="3">
        <v>7.843323</v>
      </c>
      <c r="L3361" s="3">
        <v>410</v>
      </c>
      <c r="M3361" s="3">
        <v>3.563476</v>
      </c>
      <c r="N3361">
        <v>168</v>
      </c>
      <c r="O3361">
        <v>0.0028269432972213</v>
      </c>
      <c r="P3361">
        <v>2.02494600469331</v>
      </c>
      <c r="Q3361" t="s">
        <v>157</v>
      </c>
      <c r="R3361" t="s">
        <v>254</v>
      </c>
      <c r="S3361" t="s">
        <v>255</v>
      </c>
      <c r="T3361" t="s">
        <v>136</v>
      </c>
      <c r="U3361" t="s">
        <v>14086</v>
      </c>
      <c r="V3361" t="s">
        <v>2106</v>
      </c>
      <c r="W3361" t="s">
        <v>412</v>
      </c>
      <c r="X3361" t="s">
        <v>413</v>
      </c>
      <c r="Y3361" t="s">
        <v>4965</v>
      </c>
      <c r="Z3361" t="s">
        <v>14087</v>
      </c>
      <c r="AA3361" t="s">
        <v>419</v>
      </c>
      <c r="AB3361" t="s">
        <v>413</v>
      </c>
      <c r="AC3361" t="s">
        <v>14088</v>
      </c>
      <c r="AD3361" t="s">
        <v>136</v>
      </c>
    </row>
    <row r="3362" spans="1:30">
      <c r="A3362" t="s">
        <v>14089</v>
      </c>
      <c r="B3362" t="s">
        <v>14089</v>
      </c>
      <c r="C3362" s="3">
        <v>0.141828</v>
      </c>
      <c r="D3362" s="3">
        <v>6</v>
      </c>
      <c r="E3362" s="3">
        <v>0</v>
      </c>
      <c r="F3362" s="3">
        <v>0</v>
      </c>
      <c r="G3362" s="3">
        <v>0.532856</v>
      </c>
      <c r="H3362" s="3">
        <v>23</v>
      </c>
      <c r="I3362" s="3">
        <v>3.421688</v>
      </c>
      <c r="J3362" s="3">
        <v>149</v>
      </c>
      <c r="K3362" s="3">
        <v>10.359158</v>
      </c>
      <c r="L3362" s="3">
        <v>479</v>
      </c>
      <c r="M3362" s="3">
        <v>0.716134</v>
      </c>
      <c r="N3362">
        <v>30</v>
      </c>
      <c r="O3362">
        <v>0.00460177742472853</v>
      </c>
      <c r="P3362">
        <v>3.30124235973657</v>
      </c>
      <c r="Q3362" t="s">
        <v>157</v>
      </c>
      <c r="R3362" t="s">
        <v>137</v>
      </c>
      <c r="S3362" t="s">
        <v>138</v>
      </c>
      <c r="T3362" t="s">
        <v>14090</v>
      </c>
      <c r="U3362" t="s">
        <v>14091</v>
      </c>
      <c r="V3362" t="s">
        <v>14092</v>
      </c>
      <c r="W3362" t="s">
        <v>136</v>
      </c>
      <c r="X3362" t="s">
        <v>136</v>
      </c>
      <c r="Y3362" t="s">
        <v>14093</v>
      </c>
      <c r="Z3362" t="s">
        <v>14094</v>
      </c>
      <c r="AA3362" t="s">
        <v>153</v>
      </c>
      <c r="AB3362" t="s">
        <v>138</v>
      </c>
      <c r="AC3362" t="s">
        <v>14095</v>
      </c>
      <c r="AD3362" t="s">
        <v>14096</v>
      </c>
    </row>
    <row r="3363" spans="1:30">
      <c r="A3363" t="s">
        <v>14097</v>
      </c>
      <c r="B3363" t="s">
        <v>14097</v>
      </c>
      <c r="C3363" s="3">
        <v>7.638955</v>
      </c>
      <c r="D3363" s="3">
        <v>255</v>
      </c>
      <c r="E3363" s="3">
        <v>28.468824</v>
      </c>
      <c r="F3363" s="3">
        <v>840</v>
      </c>
      <c r="G3363" s="3">
        <v>9.877676</v>
      </c>
      <c r="H3363" s="3">
        <v>353</v>
      </c>
      <c r="I3363" s="3">
        <v>5.88384</v>
      </c>
      <c r="J3363" s="3">
        <v>213</v>
      </c>
      <c r="K3363" s="3">
        <v>3.871702</v>
      </c>
      <c r="L3363" s="3">
        <v>150</v>
      </c>
      <c r="M3363" s="3">
        <v>6.828324</v>
      </c>
      <c r="N3363">
        <v>238</v>
      </c>
      <c r="O3363">
        <v>0.00619814133753246</v>
      </c>
      <c r="P3363">
        <v>-2.25314293232196</v>
      </c>
      <c r="Q3363" t="s">
        <v>131</v>
      </c>
      <c r="R3363" t="s">
        <v>254</v>
      </c>
      <c r="S3363" t="s">
        <v>255</v>
      </c>
      <c r="T3363" t="s">
        <v>14098</v>
      </c>
      <c r="U3363" t="s">
        <v>14099</v>
      </c>
      <c r="V3363" t="s">
        <v>955</v>
      </c>
      <c r="W3363" t="s">
        <v>136</v>
      </c>
      <c r="X3363" t="s">
        <v>136</v>
      </c>
      <c r="Y3363" t="s">
        <v>14100</v>
      </c>
      <c r="Z3363" t="s">
        <v>14101</v>
      </c>
      <c r="AA3363" t="s">
        <v>164</v>
      </c>
      <c r="AB3363" t="s">
        <v>165</v>
      </c>
      <c r="AC3363" t="s">
        <v>14102</v>
      </c>
      <c r="AD3363" t="s">
        <v>1490</v>
      </c>
    </row>
    <row r="3364" spans="1:30">
      <c r="A3364" t="s">
        <v>14103</v>
      </c>
      <c r="B3364" t="s">
        <v>136</v>
      </c>
      <c r="C3364" s="3">
        <v>0.070763</v>
      </c>
      <c r="D3364" s="3">
        <v>2</v>
      </c>
      <c r="E3364" s="3">
        <v>0</v>
      </c>
      <c r="F3364" s="3">
        <v>0</v>
      </c>
      <c r="G3364" s="3">
        <v>0</v>
      </c>
      <c r="H3364" s="3">
        <v>0</v>
      </c>
      <c r="I3364" s="3">
        <v>2.720405</v>
      </c>
      <c r="J3364" s="3">
        <v>62</v>
      </c>
      <c r="K3364" s="3">
        <v>1.731046</v>
      </c>
      <c r="L3364" s="3">
        <v>40</v>
      </c>
      <c r="M3364" s="3">
        <v>1.862211</v>
      </c>
      <c r="N3364">
        <v>41</v>
      </c>
      <c r="O3364" s="16">
        <v>7.38982500014904e-5</v>
      </c>
      <c r="P3364">
        <v>4.48251310489409</v>
      </c>
      <c r="Q3364" t="s">
        <v>157</v>
      </c>
      <c r="R3364" t="s">
        <v>136</v>
      </c>
      <c r="S3364" t="s">
        <v>136</v>
      </c>
      <c r="T3364" t="s">
        <v>14104</v>
      </c>
      <c r="U3364" t="s">
        <v>14105</v>
      </c>
      <c r="V3364" t="s">
        <v>136</v>
      </c>
      <c r="W3364" t="s">
        <v>170</v>
      </c>
      <c r="X3364" t="s">
        <v>171</v>
      </c>
      <c r="Y3364" t="s">
        <v>14106</v>
      </c>
      <c r="Z3364" t="s">
        <v>14107</v>
      </c>
      <c r="AA3364" t="s">
        <v>174</v>
      </c>
      <c r="AB3364" t="s">
        <v>171</v>
      </c>
      <c r="AC3364" t="s">
        <v>313</v>
      </c>
      <c r="AD3364" t="s">
        <v>14108</v>
      </c>
    </row>
    <row r="3365" spans="1:30">
      <c r="A3365" t="s">
        <v>14109</v>
      </c>
      <c r="B3365" t="s">
        <v>14109</v>
      </c>
      <c r="C3365" s="3">
        <v>1.303998</v>
      </c>
      <c r="D3365" s="3">
        <v>118</v>
      </c>
      <c r="E3365" s="3">
        <v>6.906513</v>
      </c>
      <c r="F3365" s="3">
        <v>553</v>
      </c>
      <c r="G3365" s="3">
        <v>1.607559</v>
      </c>
      <c r="H3365" s="3">
        <v>156</v>
      </c>
      <c r="I3365" s="3">
        <v>0</v>
      </c>
      <c r="J3365" s="3">
        <v>0</v>
      </c>
      <c r="K3365" s="3">
        <v>0.387414</v>
      </c>
      <c r="L3365" s="3">
        <v>41</v>
      </c>
      <c r="M3365" s="3">
        <v>0.179186</v>
      </c>
      <c r="N3365">
        <v>17</v>
      </c>
      <c r="O3365">
        <v>0.000457702945977939</v>
      </c>
      <c r="P3365">
        <v>-4.16360729777762</v>
      </c>
      <c r="Q3365" t="s">
        <v>131</v>
      </c>
      <c r="R3365" t="s">
        <v>366</v>
      </c>
      <c r="S3365" t="s">
        <v>367</v>
      </c>
      <c r="T3365" t="s">
        <v>11060</v>
      </c>
      <c r="U3365" t="s">
        <v>14110</v>
      </c>
      <c r="V3365" t="s">
        <v>136</v>
      </c>
      <c r="W3365" t="s">
        <v>371</v>
      </c>
      <c r="X3365" t="s">
        <v>293</v>
      </c>
      <c r="Y3365" t="s">
        <v>448</v>
      </c>
      <c r="Z3365" t="s">
        <v>14111</v>
      </c>
      <c r="AA3365" t="s">
        <v>374</v>
      </c>
      <c r="AB3365" t="s">
        <v>367</v>
      </c>
      <c r="AC3365" t="s">
        <v>14112</v>
      </c>
      <c r="AD3365" t="s">
        <v>11063</v>
      </c>
    </row>
    <row r="3366" spans="1:30">
      <c r="A3366" t="s">
        <v>14113</v>
      </c>
      <c r="B3366" t="s">
        <v>136</v>
      </c>
      <c r="C3366" s="3">
        <v>0.455418</v>
      </c>
      <c r="D3366" s="3">
        <v>8</v>
      </c>
      <c r="E3366" s="3">
        <v>0</v>
      </c>
      <c r="F3366" s="3">
        <v>0</v>
      </c>
      <c r="G3366" s="3">
        <v>0.283803</v>
      </c>
      <c r="H3366" s="3">
        <v>5</v>
      </c>
      <c r="I3366" s="3">
        <v>3.838939</v>
      </c>
      <c r="J3366" s="3">
        <v>60</v>
      </c>
      <c r="K3366" s="3">
        <v>2.494519</v>
      </c>
      <c r="L3366" s="3">
        <v>48</v>
      </c>
      <c r="M3366" s="3">
        <v>5.702718</v>
      </c>
      <c r="N3366">
        <v>96</v>
      </c>
      <c r="O3366">
        <v>0.00119133454925432</v>
      </c>
      <c r="P3366">
        <v>3.06958262398391</v>
      </c>
      <c r="Q3366" t="s">
        <v>157</v>
      </c>
      <c r="R3366" t="s">
        <v>136</v>
      </c>
      <c r="S3366" t="s">
        <v>136</v>
      </c>
      <c r="T3366" t="s">
        <v>136</v>
      </c>
      <c r="U3366" t="s">
        <v>136</v>
      </c>
      <c r="V3366" t="s">
        <v>136</v>
      </c>
      <c r="W3366" t="s">
        <v>136</v>
      </c>
      <c r="X3366" t="s">
        <v>136</v>
      </c>
      <c r="Y3366" t="s">
        <v>136</v>
      </c>
      <c r="Z3366" t="s">
        <v>136</v>
      </c>
      <c r="AA3366" t="s">
        <v>136</v>
      </c>
      <c r="AB3366" t="s">
        <v>136</v>
      </c>
      <c r="AC3366" t="s">
        <v>136</v>
      </c>
      <c r="AD3366" t="s">
        <v>136</v>
      </c>
    </row>
    <row r="3367" spans="1:30">
      <c r="A3367" t="s">
        <v>14114</v>
      </c>
      <c r="B3367" t="s">
        <v>14114</v>
      </c>
      <c r="C3367" s="3">
        <v>0.588165</v>
      </c>
      <c r="D3367" s="3">
        <v>47</v>
      </c>
      <c r="E3367" s="3">
        <v>0.335317</v>
      </c>
      <c r="F3367" s="3">
        <v>24</v>
      </c>
      <c r="G3367" s="3">
        <v>0.917558</v>
      </c>
      <c r="H3367" s="3">
        <v>78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>
        <v>0</v>
      </c>
      <c r="O3367" s="16">
        <v>5.44574945545066e-9</v>
      </c>
      <c r="P3367">
        <v>-6.9863529157037</v>
      </c>
      <c r="Q3367" t="s">
        <v>131</v>
      </c>
      <c r="R3367" t="s">
        <v>136</v>
      </c>
      <c r="S3367" t="s">
        <v>136</v>
      </c>
      <c r="T3367" t="s">
        <v>2185</v>
      </c>
      <c r="U3367" t="s">
        <v>14115</v>
      </c>
      <c r="V3367" t="s">
        <v>264</v>
      </c>
      <c r="W3367" t="s">
        <v>190</v>
      </c>
      <c r="X3367" t="s">
        <v>191</v>
      </c>
      <c r="Y3367" t="s">
        <v>1318</v>
      </c>
      <c r="Z3367" t="s">
        <v>4621</v>
      </c>
      <c r="AA3367" t="s">
        <v>164</v>
      </c>
      <c r="AB3367" t="s">
        <v>165</v>
      </c>
      <c r="AC3367" t="s">
        <v>14116</v>
      </c>
      <c r="AD3367" t="s">
        <v>2189</v>
      </c>
    </row>
    <row r="3368" spans="1:30">
      <c r="A3368" t="s">
        <v>14117</v>
      </c>
      <c r="B3368" t="s">
        <v>14117</v>
      </c>
      <c r="C3368" s="3">
        <v>5.43194</v>
      </c>
      <c r="D3368" s="3">
        <v>220</v>
      </c>
      <c r="E3368" s="3">
        <v>37.637684</v>
      </c>
      <c r="F3368" s="3">
        <v>1346</v>
      </c>
      <c r="G3368" s="3">
        <v>13.293488</v>
      </c>
      <c r="H3368" s="3">
        <v>576</v>
      </c>
      <c r="I3368" s="3">
        <v>0.495106</v>
      </c>
      <c r="J3368" s="3">
        <v>22</v>
      </c>
      <c r="K3368" s="3">
        <v>0.253937</v>
      </c>
      <c r="L3368" s="3">
        <v>12</v>
      </c>
      <c r="M3368" s="3">
        <v>1.507741</v>
      </c>
      <c r="N3368">
        <v>64</v>
      </c>
      <c r="O3368" s="16">
        <v>1.93584766749787e-7</v>
      </c>
      <c r="P3368">
        <v>-4.97223653026206</v>
      </c>
      <c r="Q3368" t="s">
        <v>131</v>
      </c>
      <c r="R3368" t="s">
        <v>136</v>
      </c>
      <c r="S3368" t="s">
        <v>136</v>
      </c>
      <c r="T3368" t="s">
        <v>10654</v>
      </c>
      <c r="U3368" t="s">
        <v>14118</v>
      </c>
      <c r="V3368" t="s">
        <v>1831</v>
      </c>
      <c r="W3368" t="s">
        <v>305</v>
      </c>
      <c r="X3368" t="s">
        <v>142</v>
      </c>
      <c r="Y3368" t="s">
        <v>10656</v>
      </c>
      <c r="Z3368" t="s">
        <v>14119</v>
      </c>
      <c r="AA3368" t="s">
        <v>141</v>
      </c>
      <c r="AB3368" t="s">
        <v>142</v>
      </c>
      <c r="AC3368" t="s">
        <v>14120</v>
      </c>
      <c r="AD3368" t="s">
        <v>1256</v>
      </c>
    </row>
    <row r="3369" spans="1:30">
      <c r="A3369" t="s">
        <v>14121</v>
      </c>
      <c r="B3369" t="s">
        <v>14121</v>
      </c>
      <c r="C3369" s="3">
        <v>109.814468</v>
      </c>
      <c r="D3369" s="3">
        <v>6465</v>
      </c>
      <c r="E3369" s="3">
        <v>346.139282</v>
      </c>
      <c r="F3369" s="3">
        <v>18050</v>
      </c>
      <c r="G3369" s="3">
        <v>110.19767</v>
      </c>
      <c r="H3369" s="3">
        <v>6956</v>
      </c>
      <c r="I3369" s="3">
        <v>100.613472</v>
      </c>
      <c r="J3369" s="3">
        <v>6424</v>
      </c>
      <c r="K3369" s="3">
        <v>70.843193</v>
      </c>
      <c r="L3369" s="3">
        <v>4830</v>
      </c>
      <c r="M3369" s="3">
        <v>54.969696</v>
      </c>
      <c r="N3369">
        <v>3379</v>
      </c>
      <c r="O3369">
        <v>0.00666915045328422</v>
      </c>
      <c r="P3369">
        <v>-2.14414607607549</v>
      </c>
      <c r="Q3369" t="s">
        <v>131</v>
      </c>
      <c r="R3369" t="s">
        <v>136</v>
      </c>
      <c r="S3369" t="s">
        <v>136</v>
      </c>
      <c r="T3369" t="s">
        <v>168</v>
      </c>
      <c r="U3369" t="s">
        <v>136</v>
      </c>
      <c r="V3369" t="s">
        <v>136</v>
      </c>
      <c r="W3369" t="s">
        <v>136</v>
      </c>
      <c r="X3369" t="s">
        <v>136</v>
      </c>
      <c r="Y3369" t="s">
        <v>2642</v>
      </c>
      <c r="Z3369" t="s">
        <v>14122</v>
      </c>
      <c r="AA3369" t="s">
        <v>164</v>
      </c>
      <c r="AB3369" t="s">
        <v>165</v>
      </c>
      <c r="AC3369" t="s">
        <v>14123</v>
      </c>
      <c r="AD3369" t="s">
        <v>176</v>
      </c>
    </row>
    <row r="3370" spans="1:30">
      <c r="A3370" t="s">
        <v>14124</v>
      </c>
      <c r="B3370" t="s">
        <v>14124</v>
      </c>
      <c r="C3370" s="3">
        <v>2.598275</v>
      </c>
      <c r="D3370" s="3">
        <v>41</v>
      </c>
      <c r="E3370" s="3">
        <v>2.162484</v>
      </c>
      <c r="F3370" s="3">
        <v>30</v>
      </c>
      <c r="G3370" s="3">
        <v>4.830116</v>
      </c>
      <c r="H3370" s="3">
        <v>80</v>
      </c>
      <c r="I3370" s="3">
        <v>0.951971</v>
      </c>
      <c r="J3370" s="3">
        <v>16</v>
      </c>
      <c r="K3370" s="3">
        <v>0.924365</v>
      </c>
      <c r="L3370" s="3">
        <v>17</v>
      </c>
      <c r="M3370" s="3">
        <v>0.186989</v>
      </c>
      <c r="N3370">
        <v>4</v>
      </c>
      <c r="O3370">
        <v>0.000817724576640351</v>
      </c>
      <c r="P3370">
        <v>-2.62844254883422</v>
      </c>
      <c r="Q3370" t="s">
        <v>131</v>
      </c>
      <c r="R3370" t="s">
        <v>136</v>
      </c>
      <c r="S3370" t="s">
        <v>136</v>
      </c>
      <c r="T3370" t="s">
        <v>6026</v>
      </c>
      <c r="U3370" t="s">
        <v>14125</v>
      </c>
      <c r="V3370" t="s">
        <v>136</v>
      </c>
      <c r="W3370" t="s">
        <v>190</v>
      </c>
      <c r="X3370" t="s">
        <v>191</v>
      </c>
      <c r="Y3370" t="s">
        <v>192</v>
      </c>
      <c r="Z3370" t="s">
        <v>6028</v>
      </c>
      <c r="AA3370" t="s">
        <v>83</v>
      </c>
      <c r="AB3370" t="s">
        <v>191</v>
      </c>
      <c r="AC3370" t="s">
        <v>14126</v>
      </c>
      <c r="AD3370" t="s">
        <v>1490</v>
      </c>
    </row>
    <row r="3371" spans="1:30">
      <c r="A3371" t="s">
        <v>14127</v>
      </c>
      <c r="B3371" t="s">
        <v>136</v>
      </c>
      <c r="C3371" s="3">
        <v>0</v>
      </c>
      <c r="D3371" s="3">
        <v>0</v>
      </c>
      <c r="E3371" s="3">
        <v>0.077673</v>
      </c>
      <c r="F3371" s="3">
        <v>4</v>
      </c>
      <c r="G3371" s="3">
        <v>0.02027</v>
      </c>
      <c r="H3371" s="3">
        <v>2</v>
      </c>
      <c r="I3371" s="3">
        <v>2.417396</v>
      </c>
      <c r="J3371" s="3">
        <v>124</v>
      </c>
      <c r="K3371" s="3">
        <v>3.057941</v>
      </c>
      <c r="L3371" s="3">
        <v>167</v>
      </c>
      <c r="M3371" s="3">
        <v>3.191556</v>
      </c>
      <c r="N3371">
        <v>158</v>
      </c>
      <c r="O3371" s="16">
        <v>8.93327223852515e-8</v>
      </c>
      <c r="P3371">
        <v>4.7207488075037</v>
      </c>
      <c r="Q3371" t="s">
        <v>157</v>
      </c>
      <c r="R3371" t="s">
        <v>136</v>
      </c>
      <c r="S3371" t="s">
        <v>136</v>
      </c>
      <c r="T3371" t="s">
        <v>136</v>
      </c>
      <c r="U3371" t="s">
        <v>136</v>
      </c>
      <c r="V3371" t="s">
        <v>136</v>
      </c>
      <c r="W3371" t="s">
        <v>136</v>
      </c>
      <c r="X3371" t="s">
        <v>136</v>
      </c>
      <c r="Y3371" t="s">
        <v>14128</v>
      </c>
      <c r="Z3371" t="s">
        <v>136</v>
      </c>
      <c r="AA3371" t="s">
        <v>136</v>
      </c>
      <c r="AB3371" t="s">
        <v>136</v>
      </c>
      <c r="AC3371" t="s">
        <v>14129</v>
      </c>
      <c r="AD3371" t="s">
        <v>136</v>
      </c>
    </row>
    <row r="3372" spans="1:30">
      <c r="A3372" t="s">
        <v>14130</v>
      </c>
      <c r="B3372" t="s">
        <v>14130</v>
      </c>
      <c r="C3372" s="3">
        <v>16.88649</v>
      </c>
      <c r="D3372" s="3">
        <v>1085</v>
      </c>
      <c r="E3372" s="3">
        <v>29.276001</v>
      </c>
      <c r="F3372" s="3">
        <v>1667</v>
      </c>
      <c r="G3372" s="3">
        <v>18.931627</v>
      </c>
      <c r="H3372" s="3">
        <v>1305</v>
      </c>
      <c r="I3372" s="3">
        <v>4.14715</v>
      </c>
      <c r="J3372" s="3">
        <v>289</v>
      </c>
      <c r="K3372" s="3">
        <v>3.998217</v>
      </c>
      <c r="L3372" s="3">
        <v>298</v>
      </c>
      <c r="M3372" s="3">
        <v>9.283195</v>
      </c>
      <c r="N3372">
        <v>623</v>
      </c>
      <c r="O3372">
        <v>0.00015808898754269</v>
      </c>
      <c r="P3372">
        <v>-2.56873582327203</v>
      </c>
      <c r="Q3372" t="s">
        <v>131</v>
      </c>
      <c r="R3372" t="s">
        <v>325</v>
      </c>
      <c r="S3372" t="s">
        <v>326</v>
      </c>
      <c r="T3372" t="s">
        <v>4468</v>
      </c>
      <c r="U3372" t="s">
        <v>14131</v>
      </c>
      <c r="V3372" t="s">
        <v>136</v>
      </c>
      <c r="W3372" t="s">
        <v>136</v>
      </c>
      <c r="X3372" t="s">
        <v>136</v>
      </c>
      <c r="Y3372" t="s">
        <v>181</v>
      </c>
      <c r="Z3372" t="s">
        <v>6534</v>
      </c>
      <c r="AA3372" t="s">
        <v>83</v>
      </c>
      <c r="AB3372" t="s">
        <v>191</v>
      </c>
      <c r="AC3372" t="s">
        <v>6633</v>
      </c>
      <c r="AD3372" t="s">
        <v>184</v>
      </c>
    </row>
    <row r="3373" spans="1:30">
      <c r="A3373" t="s">
        <v>14132</v>
      </c>
      <c r="B3373" t="s">
        <v>14132</v>
      </c>
      <c r="C3373" s="3">
        <v>1.757396</v>
      </c>
      <c r="D3373" s="3">
        <v>115</v>
      </c>
      <c r="E3373" s="3">
        <v>0.356844</v>
      </c>
      <c r="F3373" s="3">
        <v>21</v>
      </c>
      <c r="G3373" s="3">
        <v>1.902312</v>
      </c>
      <c r="H3373" s="3">
        <v>134</v>
      </c>
      <c r="I3373" s="3">
        <v>8.645729</v>
      </c>
      <c r="J3373" s="3">
        <v>614</v>
      </c>
      <c r="K3373" s="3">
        <v>34.013958</v>
      </c>
      <c r="L3373" s="3">
        <v>2576</v>
      </c>
      <c r="M3373" s="3">
        <v>3.016848</v>
      </c>
      <c r="N3373">
        <v>206</v>
      </c>
      <c r="O3373">
        <v>0.00237341953984747</v>
      </c>
      <c r="P3373">
        <v>2.7498556181459</v>
      </c>
      <c r="Q3373" t="s">
        <v>157</v>
      </c>
      <c r="R3373" t="s">
        <v>186</v>
      </c>
      <c r="S3373" t="s">
        <v>187</v>
      </c>
      <c r="T3373" t="s">
        <v>14133</v>
      </c>
      <c r="U3373" t="s">
        <v>14134</v>
      </c>
      <c r="V3373" t="s">
        <v>136</v>
      </c>
      <c r="W3373" t="s">
        <v>1174</v>
      </c>
      <c r="X3373" t="s">
        <v>1175</v>
      </c>
      <c r="Y3373" t="s">
        <v>14135</v>
      </c>
      <c r="Z3373" t="s">
        <v>14136</v>
      </c>
      <c r="AA3373" t="s">
        <v>209</v>
      </c>
      <c r="AB3373" t="s">
        <v>187</v>
      </c>
      <c r="AC3373" t="s">
        <v>14137</v>
      </c>
      <c r="AD3373" t="s">
        <v>14138</v>
      </c>
    </row>
    <row r="3374" spans="1:30">
      <c r="A3374" t="s">
        <v>14139</v>
      </c>
      <c r="B3374" t="s">
        <v>14139</v>
      </c>
      <c r="C3374" s="3">
        <v>1.034207</v>
      </c>
      <c r="D3374" s="3">
        <v>7</v>
      </c>
      <c r="E3374" s="3">
        <v>0.393103</v>
      </c>
      <c r="F3374" s="3">
        <v>3</v>
      </c>
      <c r="G3374" s="3">
        <v>0.849489</v>
      </c>
      <c r="H3374" s="3">
        <v>6</v>
      </c>
      <c r="I3374" s="3">
        <v>11.245996</v>
      </c>
      <c r="J3374" s="3">
        <v>78</v>
      </c>
      <c r="K3374" s="3">
        <v>8.888183</v>
      </c>
      <c r="L3374" s="3">
        <v>66</v>
      </c>
      <c r="M3374" s="3">
        <v>5.34312</v>
      </c>
      <c r="N3374">
        <v>36</v>
      </c>
      <c r="O3374">
        <v>0.00114131435828261</v>
      </c>
      <c r="P3374">
        <v>2.54525478991937</v>
      </c>
      <c r="Q3374" t="s">
        <v>157</v>
      </c>
      <c r="R3374" t="s">
        <v>136</v>
      </c>
      <c r="S3374" t="s">
        <v>136</v>
      </c>
      <c r="T3374" t="s">
        <v>136</v>
      </c>
      <c r="U3374" t="s">
        <v>136</v>
      </c>
      <c r="V3374" t="s">
        <v>136</v>
      </c>
      <c r="W3374" t="s">
        <v>136</v>
      </c>
      <c r="X3374" t="s">
        <v>136</v>
      </c>
      <c r="Y3374" t="s">
        <v>136</v>
      </c>
      <c r="Z3374" t="s">
        <v>136</v>
      </c>
      <c r="AA3374" t="s">
        <v>136</v>
      </c>
      <c r="AB3374" t="s">
        <v>136</v>
      </c>
      <c r="AC3374" t="s">
        <v>136</v>
      </c>
      <c r="AD3374" t="s">
        <v>136</v>
      </c>
    </row>
    <row r="3375" spans="1:30">
      <c r="A3375" t="s">
        <v>14140</v>
      </c>
      <c r="B3375" t="s">
        <v>14140</v>
      </c>
      <c r="C3375" s="3">
        <v>10.74042</v>
      </c>
      <c r="D3375" s="3">
        <v>375</v>
      </c>
      <c r="E3375" s="3">
        <v>8.877742</v>
      </c>
      <c r="F3375" s="3">
        <v>275</v>
      </c>
      <c r="G3375" s="3">
        <v>10.724348</v>
      </c>
      <c r="H3375" s="3">
        <v>401</v>
      </c>
      <c r="I3375" s="3">
        <v>4.679446</v>
      </c>
      <c r="J3375" s="3">
        <v>177</v>
      </c>
      <c r="K3375" s="3">
        <v>2.072992</v>
      </c>
      <c r="L3375" s="3">
        <v>84</v>
      </c>
      <c r="M3375" s="3">
        <v>4.855818</v>
      </c>
      <c r="N3375">
        <v>177</v>
      </c>
      <c r="O3375">
        <v>0.000131933556526719</v>
      </c>
      <c r="P3375">
        <v>-2.01608137230081</v>
      </c>
      <c r="Q3375" t="s">
        <v>131</v>
      </c>
      <c r="R3375" t="s">
        <v>136</v>
      </c>
      <c r="S3375" t="s">
        <v>136</v>
      </c>
      <c r="T3375" t="s">
        <v>9715</v>
      </c>
      <c r="U3375" t="s">
        <v>14141</v>
      </c>
      <c r="V3375" t="s">
        <v>136</v>
      </c>
      <c r="W3375" t="s">
        <v>136</v>
      </c>
      <c r="X3375" t="s">
        <v>136</v>
      </c>
      <c r="Y3375" t="s">
        <v>1664</v>
      </c>
      <c r="Z3375" t="s">
        <v>14142</v>
      </c>
      <c r="AA3375" t="s">
        <v>164</v>
      </c>
      <c r="AB3375" t="s">
        <v>165</v>
      </c>
      <c r="AC3375" t="s">
        <v>14143</v>
      </c>
      <c r="AD3375" t="s">
        <v>9719</v>
      </c>
    </row>
    <row r="3376" spans="1:30">
      <c r="A3376" t="s">
        <v>14144</v>
      </c>
      <c r="B3376" t="s">
        <v>14144</v>
      </c>
      <c r="C3376" s="3">
        <v>0</v>
      </c>
      <c r="D3376" s="3">
        <v>0</v>
      </c>
      <c r="E3376" s="3">
        <v>0</v>
      </c>
      <c r="F3376" s="3">
        <v>0</v>
      </c>
      <c r="G3376" s="3">
        <v>0</v>
      </c>
      <c r="H3376" s="3">
        <v>0</v>
      </c>
      <c r="I3376" s="3">
        <v>0.827344</v>
      </c>
      <c r="J3376" s="3">
        <v>53</v>
      </c>
      <c r="K3376" s="3">
        <v>0.521691</v>
      </c>
      <c r="L3376" s="3">
        <v>36</v>
      </c>
      <c r="M3376" s="3">
        <v>0.546818</v>
      </c>
      <c r="N3376">
        <v>34</v>
      </c>
      <c r="O3376" s="16">
        <v>3.2396785916679e-5</v>
      </c>
      <c r="P3376">
        <v>5.49336964569386</v>
      </c>
      <c r="Q3376" t="s">
        <v>157</v>
      </c>
      <c r="R3376" t="s">
        <v>190</v>
      </c>
      <c r="S3376" t="s">
        <v>191</v>
      </c>
      <c r="T3376" t="s">
        <v>178</v>
      </c>
      <c r="U3376" t="s">
        <v>14145</v>
      </c>
      <c r="V3376" t="s">
        <v>136</v>
      </c>
      <c r="W3376" t="s">
        <v>136</v>
      </c>
      <c r="X3376" t="s">
        <v>136</v>
      </c>
      <c r="Y3376" t="s">
        <v>352</v>
      </c>
      <c r="Z3376" t="s">
        <v>5369</v>
      </c>
      <c r="AA3376" t="s">
        <v>164</v>
      </c>
      <c r="AB3376" t="s">
        <v>165</v>
      </c>
      <c r="AC3376" t="s">
        <v>14146</v>
      </c>
      <c r="AD3376" t="s">
        <v>184</v>
      </c>
    </row>
    <row r="3377" spans="1:30">
      <c r="A3377" t="s">
        <v>14147</v>
      </c>
      <c r="B3377" t="s">
        <v>14147</v>
      </c>
      <c r="C3377" s="3">
        <v>0.867212</v>
      </c>
      <c r="D3377" s="3">
        <v>81</v>
      </c>
      <c r="E3377" s="3">
        <v>0.133322</v>
      </c>
      <c r="F3377" s="3">
        <v>12</v>
      </c>
      <c r="G3377" s="3">
        <v>0.625642</v>
      </c>
      <c r="H3377" s="3">
        <v>63</v>
      </c>
      <c r="I3377" s="3">
        <v>2.68175</v>
      </c>
      <c r="J3377" s="3">
        <v>272</v>
      </c>
      <c r="K3377" s="3">
        <v>9.998502</v>
      </c>
      <c r="L3377" s="3">
        <v>1081</v>
      </c>
      <c r="M3377" s="3">
        <v>2.210396</v>
      </c>
      <c r="N3377">
        <v>216</v>
      </c>
      <c r="O3377">
        <v>0.00181540330871332</v>
      </c>
      <c r="P3377">
        <v>2.52128811478984</v>
      </c>
      <c r="Q3377" t="s">
        <v>157</v>
      </c>
      <c r="R3377" t="s">
        <v>325</v>
      </c>
      <c r="S3377" t="s">
        <v>326</v>
      </c>
      <c r="T3377" t="s">
        <v>178</v>
      </c>
      <c r="U3377" t="s">
        <v>14148</v>
      </c>
      <c r="V3377" t="s">
        <v>136</v>
      </c>
      <c r="W3377" t="s">
        <v>136</v>
      </c>
      <c r="X3377" t="s">
        <v>136</v>
      </c>
      <c r="Y3377" t="s">
        <v>181</v>
      </c>
      <c r="Z3377" t="s">
        <v>14149</v>
      </c>
      <c r="AA3377" t="s">
        <v>83</v>
      </c>
      <c r="AB3377" t="s">
        <v>191</v>
      </c>
      <c r="AC3377" t="s">
        <v>14150</v>
      </c>
      <c r="AD3377" t="s">
        <v>184</v>
      </c>
    </row>
    <row r="3378" spans="1:30">
      <c r="A3378" t="s">
        <v>14151</v>
      </c>
      <c r="B3378" t="s">
        <v>14151</v>
      </c>
      <c r="C3378" s="3">
        <v>0.536879</v>
      </c>
      <c r="D3378" s="3">
        <v>25</v>
      </c>
      <c r="E3378" s="3">
        <v>0.093419</v>
      </c>
      <c r="F3378" s="3">
        <v>4</v>
      </c>
      <c r="G3378" s="3">
        <v>0.432925</v>
      </c>
      <c r="H3378" s="3">
        <v>22</v>
      </c>
      <c r="I3378" s="3">
        <v>11.162329</v>
      </c>
      <c r="J3378" s="3">
        <v>554</v>
      </c>
      <c r="K3378" s="3">
        <v>1.029854</v>
      </c>
      <c r="L3378" s="3">
        <v>55</v>
      </c>
      <c r="M3378" s="3">
        <v>2.354068</v>
      </c>
      <c r="N3378">
        <v>113</v>
      </c>
      <c r="O3378">
        <v>0.00261183928855885</v>
      </c>
      <c r="P3378">
        <v>2.8478647395773</v>
      </c>
      <c r="Q3378" t="s">
        <v>157</v>
      </c>
      <c r="R3378" t="s">
        <v>136</v>
      </c>
      <c r="S3378" t="s">
        <v>136</v>
      </c>
      <c r="T3378" t="s">
        <v>136</v>
      </c>
      <c r="U3378" t="s">
        <v>136</v>
      </c>
      <c r="V3378" t="s">
        <v>136</v>
      </c>
      <c r="W3378" t="s">
        <v>136</v>
      </c>
      <c r="X3378" t="s">
        <v>136</v>
      </c>
      <c r="Y3378" t="s">
        <v>826</v>
      </c>
      <c r="Z3378" t="s">
        <v>14152</v>
      </c>
      <c r="AA3378" t="s">
        <v>85</v>
      </c>
      <c r="AB3378" t="s">
        <v>342</v>
      </c>
      <c r="AC3378" t="s">
        <v>14153</v>
      </c>
      <c r="AD3378" t="s">
        <v>136</v>
      </c>
    </row>
    <row r="3379" spans="1:30">
      <c r="A3379" t="s">
        <v>14154</v>
      </c>
      <c r="B3379" t="s">
        <v>136</v>
      </c>
      <c r="C3379" s="3">
        <v>25.988976</v>
      </c>
      <c r="D3379" s="3">
        <v>997</v>
      </c>
      <c r="E3379" s="3">
        <v>12.478924</v>
      </c>
      <c r="F3379" s="3">
        <v>426</v>
      </c>
      <c r="G3379" s="3">
        <v>41.719557</v>
      </c>
      <c r="H3379" s="3">
        <v>1716</v>
      </c>
      <c r="I3379" s="3">
        <v>7.99900399999999</v>
      </c>
      <c r="J3379" s="3">
        <v>334</v>
      </c>
      <c r="K3379" s="3">
        <v>11.555805</v>
      </c>
      <c r="L3379" s="3">
        <v>516</v>
      </c>
      <c r="M3379" s="3">
        <v>5.677677</v>
      </c>
      <c r="N3379">
        <v>228</v>
      </c>
      <c r="O3379" s="16">
        <v>2.59411118168087e-5</v>
      </c>
      <c r="P3379">
        <v>-2.16595724040757</v>
      </c>
      <c r="Q3379" t="s">
        <v>131</v>
      </c>
      <c r="R3379" t="s">
        <v>136</v>
      </c>
      <c r="S3379" t="s">
        <v>136</v>
      </c>
      <c r="T3379" t="s">
        <v>136</v>
      </c>
      <c r="U3379" t="s">
        <v>14155</v>
      </c>
      <c r="V3379" t="s">
        <v>136</v>
      </c>
      <c r="W3379" t="s">
        <v>190</v>
      </c>
      <c r="X3379" t="s">
        <v>191</v>
      </c>
      <c r="Y3379" t="s">
        <v>6289</v>
      </c>
      <c r="Z3379" t="s">
        <v>6290</v>
      </c>
      <c r="AA3379" t="s">
        <v>174</v>
      </c>
      <c r="AB3379" t="s">
        <v>171</v>
      </c>
      <c r="AC3379" t="s">
        <v>14156</v>
      </c>
      <c r="AD3379" t="s">
        <v>136</v>
      </c>
    </row>
    <row r="3380" spans="1:30">
      <c r="A3380" t="s">
        <v>14157</v>
      </c>
      <c r="B3380" t="s">
        <v>136</v>
      </c>
      <c r="C3380" s="3">
        <v>0</v>
      </c>
      <c r="D3380" s="3">
        <v>0</v>
      </c>
      <c r="E3380" s="3">
        <v>0</v>
      </c>
      <c r="F3380" s="3">
        <v>0</v>
      </c>
      <c r="G3380" s="3">
        <v>0</v>
      </c>
      <c r="H3380" s="3">
        <v>0</v>
      </c>
      <c r="I3380" s="3">
        <v>4.671101</v>
      </c>
      <c r="J3380" s="3">
        <v>98</v>
      </c>
      <c r="K3380" s="3">
        <v>1.672153</v>
      </c>
      <c r="L3380" s="3">
        <v>38</v>
      </c>
      <c r="M3380" s="3">
        <v>2.659763</v>
      </c>
      <c r="N3380">
        <v>54</v>
      </c>
      <c r="O3380" s="16">
        <v>2.7051552100991e-6</v>
      </c>
      <c r="P3380">
        <v>5.99725570284946</v>
      </c>
      <c r="Q3380" t="s">
        <v>157</v>
      </c>
      <c r="R3380" t="s">
        <v>136</v>
      </c>
      <c r="S3380" t="s">
        <v>136</v>
      </c>
      <c r="T3380" t="s">
        <v>136</v>
      </c>
      <c r="U3380" t="s">
        <v>136</v>
      </c>
      <c r="V3380" t="s">
        <v>136</v>
      </c>
      <c r="W3380" t="s">
        <v>136</v>
      </c>
      <c r="X3380" t="s">
        <v>136</v>
      </c>
      <c r="Y3380" t="s">
        <v>136</v>
      </c>
      <c r="Z3380" t="s">
        <v>136</v>
      </c>
      <c r="AA3380" t="s">
        <v>136</v>
      </c>
      <c r="AB3380" t="s">
        <v>136</v>
      </c>
      <c r="AC3380" t="s">
        <v>136</v>
      </c>
      <c r="AD3380" t="s">
        <v>136</v>
      </c>
    </row>
    <row r="3381" spans="1:30">
      <c r="A3381" t="s">
        <v>14158</v>
      </c>
      <c r="B3381" t="s">
        <v>136</v>
      </c>
      <c r="C3381" s="3">
        <v>0.839665</v>
      </c>
      <c r="D3381" s="3">
        <v>21</v>
      </c>
      <c r="E3381" s="3">
        <v>0.22003</v>
      </c>
      <c r="F3381" s="3">
        <v>7</v>
      </c>
      <c r="G3381" s="3">
        <v>0.598081</v>
      </c>
      <c r="H3381" s="3">
        <v>18</v>
      </c>
      <c r="I3381" s="3">
        <v>4.242805</v>
      </c>
      <c r="J3381" s="3">
        <v>119</v>
      </c>
      <c r="K3381" s="3">
        <v>4.077149</v>
      </c>
      <c r="L3381" s="3">
        <v>120</v>
      </c>
      <c r="M3381" s="3">
        <v>3.17094799999999</v>
      </c>
      <c r="N3381">
        <v>102</v>
      </c>
      <c r="O3381">
        <v>0.000134345927512927</v>
      </c>
      <c r="P3381">
        <v>2.1065650972146</v>
      </c>
      <c r="Q3381" t="s">
        <v>157</v>
      </c>
      <c r="R3381" t="s">
        <v>136</v>
      </c>
      <c r="S3381" t="s">
        <v>136</v>
      </c>
      <c r="T3381" t="s">
        <v>136</v>
      </c>
      <c r="U3381" t="s">
        <v>136</v>
      </c>
      <c r="V3381" t="s">
        <v>136</v>
      </c>
      <c r="W3381" t="s">
        <v>136</v>
      </c>
      <c r="X3381" t="s">
        <v>136</v>
      </c>
      <c r="Y3381" t="s">
        <v>136</v>
      </c>
      <c r="Z3381" t="s">
        <v>136</v>
      </c>
      <c r="AA3381" t="s">
        <v>136</v>
      </c>
      <c r="AB3381" t="s">
        <v>136</v>
      </c>
      <c r="AC3381" t="s">
        <v>136</v>
      </c>
      <c r="AD3381" t="s">
        <v>136</v>
      </c>
    </row>
    <row r="3382" spans="1:30">
      <c r="A3382" t="s">
        <v>14159</v>
      </c>
      <c r="B3382" t="s">
        <v>136</v>
      </c>
      <c r="C3382" s="3">
        <v>6.59749</v>
      </c>
      <c r="D3382" s="3">
        <v>542</v>
      </c>
      <c r="E3382" s="3">
        <v>2.823437</v>
      </c>
      <c r="F3382" s="3">
        <v>206</v>
      </c>
      <c r="G3382" s="3">
        <v>5.921299</v>
      </c>
      <c r="H3382" s="3">
        <v>521</v>
      </c>
      <c r="I3382" s="3">
        <v>1.156345</v>
      </c>
      <c r="J3382" s="3">
        <v>103</v>
      </c>
      <c r="K3382" s="3">
        <v>2.114427</v>
      </c>
      <c r="L3382" s="3">
        <v>201</v>
      </c>
      <c r="M3382" s="3">
        <v>0.732492</v>
      </c>
      <c r="N3382">
        <v>63</v>
      </c>
      <c r="O3382" s="16">
        <v>7.69719805860556e-6</v>
      </c>
      <c r="P3382">
        <v>-2.4341939323384</v>
      </c>
      <c r="Q3382" t="s">
        <v>131</v>
      </c>
      <c r="R3382" t="s">
        <v>136</v>
      </c>
      <c r="S3382" t="s">
        <v>136</v>
      </c>
      <c r="T3382" t="s">
        <v>136</v>
      </c>
      <c r="U3382" t="s">
        <v>136</v>
      </c>
      <c r="V3382" t="s">
        <v>136</v>
      </c>
      <c r="W3382" t="s">
        <v>136</v>
      </c>
      <c r="X3382" t="s">
        <v>136</v>
      </c>
      <c r="Y3382" t="s">
        <v>136</v>
      </c>
      <c r="Z3382" t="s">
        <v>136</v>
      </c>
      <c r="AA3382" t="s">
        <v>136</v>
      </c>
      <c r="AB3382" t="s">
        <v>136</v>
      </c>
      <c r="AC3382" t="s">
        <v>14160</v>
      </c>
      <c r="AD3382" t="s">
        <v>136</v>
      </c>
    </row>
    <row r="3383" spans="1:30">
      <c r="A3383" t="s">
        <v>14161</v>
      </c>
      <c r="B3383" t="s">
        <v>14161</v>
      </c>
      <c r="C3383" s="3">
        <v>119.444649</v>
      </c>
      <c r="D3383" s="3">
        <v>9402</v>
      </c>
      <c r="E3383" s="3">
        <v>81.601967</v>
      </c>
      <c r="F3383" s="3">
        <v>5690</v>
      </c>
      <c r="G3383" s="3">
        <v>134.364304</v>
      </c>
      <c r="H3383" s="3">
        <v>11340</v>
      </c>
      <c r="I3383" s="3">
        <v>1.597005</v>
      </c>
      <c r="J3383" s="3">
        <v>137</v>
      </c>
      <c r="K3383" s="3">
        <v>18.301716</v>
      </c>
      <c r="L3383" s="3">
        <v>1669</v>
      </c>
      <c r="M3383" s="3">
        <v>1.76945</v>
      </c>
      <c r="N3383">
        <v>146</v>
      </c>
      <c r="O3383" s="16">
        <v>5.38608622525239e-6</v>
      </c>
      <c r="P3383">
        <v>-4.12077889845861</v>
      </c>
      <c r="Q3383" t="s">
        <v>131</v>
      </c>
      <c r="R3383" t="s">
        <v>170</v>
      </c>
      <c r="S3383" t="s">
        <v>171</v>
      </c>
      <c r="T3383" t="s">
        <v>279</v>
      </c>
      <c r="U3383" t="s">
        <v>14162</v>
      </c>
      <c r="V3383" t="s">
        <v>817</v>
      </c>
      <c r="W3383" t="s">
        <v>170</v>
      </c>
      <c r="X3383" t="s">
        <v>171</v>
      </c>
      <c r="Y3383" t="s">
        <v>14163</v>
      </c>
      <c r="Z3383" t="s">
        <v>14164</v>
      </c>
      <c r="AA3383" t="s">
        <v>174</v>
      </c>
      <c r="AB3383" t="s">
        <v>171</v>
      </c>
      <c r="AC3383" t="s">
        <v>14165</v>
      </c>
      <c r="AD3383" t="s">
        <v>281</v>
      </c>
    </row>
    <row r="3384" spans="1:30">
      <c r="A3384" t="s">
        <v>14166</v>
      </c>
      <c r="B3384" t="s">
        <v>14166</v>
      </c>
      <c r="C3384" s="3">
        <v>0.292058</v>
      </c>
      <c r="D3384" s="3">
        <v>13</v>
      </c>
      <c r="E3384" s="3">
        <v>0</v>
      </c>
      <c r="F3384" s="3">
        <v>0</v>
      </c>
      <c r="G3384" s="3">
        <v>0.212095</v>
      </c>
      <c r="H3384" s="3">
        <v>10</v>
      </c>
      <c r="I3384" s="3">
        <v>3.04663</v>
      </c>
      <c r="J3384" s="3">
        <v>137</v>
      </c>
      <c r="K3384" s="3">
        <v>6.160475</v>
      </c>
      <c r="L3384" s="3">
        <v>296</v>
      </c>
      <c r="M3384" s="3">
        <v>0.820359</v>
      </c>
      <c r="N3384">
        <v>36</v>
      </c>
      <c r="O3384">
        <v>0.00142084430503506</v>
      </c>
      <c r="P3384">
        <v>3.30579007453623</v>
      </c>
      <c r="Q3384" t="s">
        <v>157</v>
      </c>
      <c r="R3384" t="s">
        <v>218</v>
      </c>
      <c r="S3384" t="s">
        <v>219</v>
      </c>
      <c r="T3384" t="s">
        <v>2256</v>
      </c>
      <c r="U3384" t="s">
        <v>136</v>
      </c>
      <c r="V3384" t="s">
        <v>136</v>
      </c>
      <c r="W3384" t="s">
        <v>254</v>
      </c>
      <c r="X3384" t="s">
        <v>255</v>
      </c>
      <c r="Y3384" t="s">
        <v>764</v>
      </c>
      <c r="Z3384" t="s">
        <v>136</v>
      </c>
      <c r="AA3384" t="s">
        <v>164</v>
      </c>
      <c r="AB3384" t="s">
        <v>165</v>
      </c>
      <c r="AC3384" t="s">
        <v>175</v>
      </c>
      <c r="AD3384" t="s">
        <v>144</v>
      </c>
    </row>
    <row r="3385" spans="1:30">
      <c r="A3385" t="s">
        <v>14167</v>
      </c>
      <c r="B3385" t="s">
        <v>136</v>
      </c>
      <c r="C3385" s="3">
        <v>0</v>
      </c>
      <c r="D3385" s="3">
        <v>0</v>
      </c>
      <c r="E3385" s="3">
        <v>0</v>
      </c>
      <c r="F3385" s="3">
        <v>0</v>
      </c>
      <c r="G3385" s="3">
        <v>0</v>
      </c>
      <c r="H3385" s="3">
        <v>0</v>
      </c>
      <c r="I3385" s="3">
        <v>5.314502</v>
      </c>
      <c r="J3385" s="3">
        <v>102</v>
      </c>
      <c r="K3385" s="3">
        <v>2.791765</v>
      </c>
      <c r="L3385" s="3">
        <v>57</v>
      </c>
      <c r="M3385" s="3">
        <v>7.812166</v>
      </c>
      <c r="N3385">
        <v>144</v>
      </c>
      <c r="O3385" s="16">
        <v>6.47380484790312e-8</v>
      </c>
      <c r="P3385">
        <v>6.61823214469666</v>
      </c>
      <c r="Q3385" t="s">
        <v>157</v>
      </c>
      <c r="R3385" t="s">
        <v>136</v>
      </c>
      <c r="S3385" t="s">
        <v>136</v>
      </c>
      <c r="T3385" t="s">
        <v>136</v>
      </c>
      <c r="U3385" t="s">
        <v>136</v>
      </c>
      <c r="V3385" t="s">
        <v>136</v>
      </c>
      <c r="W3385" t="s">
        <v>136</v>
      </c>
      <c r="X3385" t="s">
        <v>136</v>
      </c>
      <c r="Y3385" t="s">
        <v>136</v>
      </c>
      <c r="Z3385" t="s">
        <v>136</v>
      </c>
      <c r="AA3385" t="s">
        <v>136</v>
      </c>
      <c r="AB3385" t="s">
        <v>136</v>
      </c>
      <c r="AC3385" t="s">
        <v>136</v>
      </c>
      <c r="AD3385" t="s">
        <v>136</v>
      </c>
    </row>
    <row r="3386" spans="1:30">
      <c r="A3386" t="s">
        <v>14168</v>
      </c>
      <c r="B3386" t="s">
        <v>14168</v>
      </c>
      <c r="C3386" s="3">
        <v>508.846008</v>
      </c>
      <c r="D3386" s="3">
        <v>20293</v>
      </c>
      <c r="E3386" s="3">
        <v>809.713867</v>
      </c>
      <c r="F3386" s="3">
        <v>28605</v>
      </c>
      <c r="G3386" s="3">
        <v>653.4151</v>
      </c>
      <c r="H3386" s="3">
        <v>27940</v>
      </c>
      <c r="I3386" s="3">
        <v>119.602013</v>
      </c>
      <c r="J3386" s="3">
        <v>5174</v>
      </c>
      <c r="K3386" s="3">
        <v>167.946213</v>
      </c>
      <c r="L3386" s="3">
        <v>7757</v>
      </c>
      <c r="M3386" s="3">
        <v>135.312469</v>
      </c>
      <c r="N3386">
        <v>5635</v>
      </c>
      <c r="O3386" s="16">
        <v>8.93327223852515e-8</v>
      </c>
      <c r="P3386">
        <v>-2.90812125350797</v>
      </c>
      <c r="Q3386" t="s">
        <v>131</v>
      </c>
      <c r="R3386" t="s">
        <v>136</v>
      </c>
      <c r="S3386" t="s">
        <v>136</v>
      </c>
      <c r="T3386" t="s">
        <v>1735</v>
      </c>
      <c r="U3386" t="s">
        <v>136</v>
      </c>
      <c r="V3386" t="s">
        <v>136</v>
      </c>
      <c r="W3386" t="s">
        <v>232</v>
      </c>
      <c r="X3386" t="s">
        <v>233</v>
      </c>
      <c r="Y3386" t="s">
        <v>1736</v>
      </c>
      <c r="Z3386" t="s">
        <v>5972</v>
      </c>
      <c r="AA3386" t="s">
        <v>164</v>
      </c>
      <c r="AB3386" t="s">
        <v>165</v>
      </c>
      <c r="AC3386" t="s">
        <v>14169</v>
      </c>
      <c r="AD3386" t="s">
        <v>1739</v>
      </c>
    </row>
    <row r="3387" spans="1:30">
      <c r="A3387" t="s">
        <v>14170</v>
      </c>
      <c r="B3387" t="s">
        <v>14170</v>
      </c>
      <c r="C3387" s="3">
        <v>23.902235</v>
      </c>
      <c r="D3387" s="3">
        <v>468</v>
      </c>
      <c r="E3387" s="3">
        <v>4.836448</v>
      </c>
      <c r="F3387" s="3">
        <v>84</v>
      </c>
      <c r="G3387" s="3">
        <v>6.839996</v>
      </c>
      <c r="H3387" s="3">
        <v>144</v>
      </c>
      <c r="I3387" s="3">
        <v>77.238792</v>
      </c>
      <c r="J3387" s="3">
        <v>1637</v>
      </c>
      <c r="K3387" s="3">
        <v>79.605667</v>
      </c>
      <c r="L3387" s="3">
        <v>1802</v>
      </c>
      <c r="M3387" s="3">
        <v>62.230358</v>
      </c>
      <c r="N3387">
        <v>1270</v>
      </c>
      <c r="O3387">
        <v>0.000608617321267099</v>
      </c>
      <c r="P3387">
        <v>2.02993696843606</v>
      </c>
      <c r="Q3387" t="s">
        <v>157</v>
      </c>
      <c r="R3387" t="s">
        <v>136</v>
      </c>
      <c r="S3387" t="s">
        <v>136</v>
      </c>
      <c r="T3387" t="s">
        <v>11009</v>
      </c>
      <c r="U3387" t="s">
        <v>14171</v>
      </c>
      <c r="V3387" t="s">
        <v>136</v>
      </c>
      <c r="W3387" t="s">
        <v>170</v>
      </c>
      <c r="X3387" t="s">
        <v>171</v>
      </c>
      <c r="Y3387" t="s">
        <v>14172</v>
      </c>
      <c r="Z3387" t="s">
        <v>14173</v>
      </c>
      <c r="AA3387" t="s">
        <v>83</v>
      </c>
      <c r="AB3387" t="s">
        <v>191</v>
      </c>
      <c r="AC3387" t="s">
        <v>14174</v>
      </c>
      <c r="AD3387" t="s">
        <v>1667</v>
      </c>
    </row>
    <row r="3388" spans="1:30">
      <c r="A3388" t="s">
        <v>14175</v>
      </c>
      <c r="B3388" t="s">
        <v>14175</v>
      </c>
      <c r="C3388" s="3">
        <v>6.555568</v>
      </c>
      <c r="D3388" s="3">
        <v>287</v>
      </c>
      <c r="E3388" s="3">
        <v>10.646214</v>
      </c>
      <c r="F3388" s="3">
        <v>413</v>
      </c>
      <c r="G3388" s="3">
        <v>6.782818</v>
      </c>
      <c r="H3388" s="3">
        <v>318</v>
      </c>
      <c r="I3388" s="3">
        <v>3.226722</v>
      </c>
      <c r="J3388" s="3">
        <v>153</v>
      </c>
      <c r="K3388" s="3">
        <v>2.624054</v>
      </c>
      <c r="L3388" s="3">
        <v>133</v>
      </c>
      <c r="M3388" s="3">
        <v>3.233883</v>
      </c>
      <c r="N3388">
        <v>148</v>
      </c>
      <c r="O3388">
        <v>0.000433505145620517</v>
      </c>
      <c r="P3388">
        <v>-2.13176814926373</v>
      </c>
      <c r="Q3388" t="s">
        <v>131</v>
      </c>
      <c r="R3388" t="s">
        <v>136</v>
      </c>
      <c r="S3388" t="s">
        <v>136</v>
      </c>
      <c r="T3388" t="s">
        <v>14176</v>
      </c>
      <c r="U3388" t="s">
        <v>14177</v>
      </c>
      <c r="V3388" t="s">
        <v>136</v>
      </c>
      <c r="W3388" t="s">
        <v>399</v>
      </c>
      <c r="X3388" t="s">
        <v>342</v>
      </c>
      <c r="Y3388" t="s">
        <v>14178</v>
      </c>
      <c r="Z3388" t="s">
        <v>14179</v>
      </c>
      <c r="AA3388" t="s">
        <v>85</v>
      </c>
      <c r="AB3388" t="s">
        <v>342</v>
      </c>
      <c r="AC3388" t="s">
        <v>14180</v>
      </c>
      <c r="AD3388" t="s">
        <v>4780</v>
      </c>
    </row>
    <row r="3389" spans="1:30">
      <c r="A3389" t="s">
        <v>14181</v>
      </c>
      <c r="B3389" t="s">
        <v>14181</v>
      </c>
      <c r="C3389" s="3">
        <v>2.547228</v>
      </c>
      <c r="D3389" s="3">
        <v>153</v>
      </c>
      <c r="E3389" s="3">
        <v>0.370883</v>
      </c>
      <c r="F3389" s="3">
        <v>20</v>
      </c>
      <c r="G3389" s="3">
        <v>2.870149</v>
      </c>
      <c r="H3389" s="3">
        <v>185</v>
      </c>
      <c r="I3389" s="3">
        <v>11.914119</v>
      </c>
      <c r="J3389" s="3">
        <v>774</v>
      </c>
      <c r="K3389" s="3">
        <v>31.249359</v>
      </c>
      <c r="L3389" s="3">
        <v>2167</v>
      </c>
      <c r="M3389" s="3">
        <v>7.444315</v>
      </c>
      <c r="N3389">
        <v>466</v>
      </c>
      <c r="O3389">
        <v>0.00164276975355315</v>
      </c>
      <c r="P3389">
        <v>2.48403685402691</v>
      </c>
      <c r="Q3389" t="s">
        <v>157</v>
      </c>
      <c r="R3389" t="s">
        <v>136</v>
      </c>
      <c r="S3389" t="s">
        <v>136</v>
      </c>
      <c r="T3389" t="s">
        <v>14182</v>
      </c>
      <c r="U3389" t="s">
        <v>14183</v>
      </c>
      <c r="V3389" t="s">
        <v>136</v>
      </c>
      <c r="W3389" t="s">
        <v>190</v>
      </c>
      <c r="X3389" t="s">
        <v>191</v>
      </c>
      <c r="Y3389" t="s">
        <v>8184</v>
      </c>
      <c r="Z3389" t="s">
        <v>14184</v>
      </c>
      <c r="AA3389" t="s">
        <v>164</v>
      </c>
      <c r="AB3389" t="s">
        <v>165</v>
      </c>
      <c r="AC3389" t="s">
        <v>14185</v>
      </c>
      <c r="AD3389" t="s">
        <v>14186</v>
      </c>
    </row>
    <row r="3390" spans="1:30">
      <c r="A3390" t="s">
        <v>14187</v>
      </c>
      <c r="B3390" t="s">
        <v>14187</v>
      </c>
      <c r="C3390" s="3">
        <v>663.603394</v>
      </c>
      <c r="D3390" s="3">
        <v>23828</v>
      </c>
      <c r="E3390" s="3">
        <v>832.492004</v>
      </c>
      <c r="F3390" s="3">
        <v>26479</v>
      </c>
      <c r="G3390" s="3">
        <v>582.017578</v>
      </c>
      <c r="H3390" s="3">
        <v>22407</v>
      </c>
      <c r="I3390" s="3">
        <v>210.682159</v>
      </c>
      <c r="J3390" s="3">
        <v>8205</v>
      </c>
      <c r="K3390" s="3">
        <v>248.562912</v>
      </c>
      <c r="L3390" s="3">
        <v>10337</v>
      </c>
      <c r="M3390" s="3">
        <v>375.396637</v>
      </c>
      <c r="N3390">
        <v>14074</v>
      </c>
      <c r="O3390">
        <v>0.000464714841188917</v>
      </c>
      <c r="P3390">
        <v>-2.00719461256742</v>
      </c>
      <c r="Q3390" t="s">
        <v>131</v>
      </c>
      <c r="R3390" t="s">
        <v>136</v>
      </c>
      <c r="S3390" t="s">
        <v>136</v>
      </c>
      <c r="T3390" t="s">
        <v>136</v>
      </c>
      <c r="U3390" t="s">
        <v>136</v>
      </c>
      <c r="V3390" t="s">
        <v>136</v>
      </c>
      <c r="W3390" t="s">
        <v>136</v>
      </c>
      <c r="X3390" t="s">
        <v>136</v>
      </c>
      <c r="Y3390" t="s">
        <v>269</v>
      </c>
      <c r="Z3390" t="s">
        <v>270</v>
      </c>
      <c r="AA3390" t="s">
        <v>164</v>
      </c>
      <c r="AB3390" t="s">
        <v>165</v>
      </c>
      <c r="AC3390" t="s">
        <v>14188</v>
      </c>
      <c r="AD3390" t="s">
        <v>136</v>
      </c>
    </row>
    <row r="3391" spans="1:30">
      <c r="A3391" t="s">
        <v>14189</v>
      </c>
      <c r="B3391" t="s">
        <v>14189</v>
      </c>
      <c r="C3391" s="3">
        <v>1.238641</v>
      </c>
      <c r="D3391" s="3">
        <v>62</v>
      </c>
      <c r="E3391" s="3">
        <v>0.600558</v>
      </c>
      <c r="F3391" s="3">
        <v>27</v>
      </c>
      <c r="G3391" s="3">
        <v>1.545307</v>
      </c>
      <c r="H3391" s="3">
        <v>83</v>
      </c>
      <c r="I3391" s="3">
        <v>9.610826</v>
      </c>
      <c r="J3391" s="3">
        <v>521</v>
      </c>
      <c r="K3391" s="3">
        <v>15.352834</v>
      </c>
      <c r="L3391" s="3">
        <v>888</v>
      </c>
      <c r="M3391" s="3">
        <v>8.506294</v>
      </c>
      <c r="N3391">
        <v>444</v>
      </c>
      <c r="O3391" s="16">
        <v>3.71741310670004e-8</v>
      </c>
      <c r="P3391">
        <v>2.64408715544457</v>
      </c>
      <c r="Q3391" t="s">
        <v>157</v>
      </c>
      <c r="R3391" t="s">
        <v>136</v>
      </c>
      <c r="S3391" t="s">
        <v>136</v>
      </c>
      <c r="T3391" t="s">
        <v>14190</v>
      </c>
      <c r="U3391" t="s">
        <v>14191</v>
      </c>
      <c r="V3391" t="s">
        <v>136</v>
      </c>
      <c r="W3391" t="s">
        <v>254</v>
      </c>
      <c r="X3391" t="s">
        <v>255</v>
      </c>
      <c r="Y3391" t="s">
        <v>1664</v>
      </c>
      <c r="Z3391" t="s">
        <v>14192</v>
      </c>
      <c r="AA3391" t="s">
        <v>164</v>
      </c>
      <c r="AB3391" t="s">
        <v>165</v>
      </c>
      <c r="AC3391" t="s">
        <v>14193</v>
      </c>
      <c r="AD3391" t="s">
        <v>4459</v>
      </c>
    </row>
    <row r="3392" spans="1:30">
      <c r="A3392" t="s">
        <v>14194</v>
      </c>
      <c r="B3392" t="s">
        <v>14194</v>
      </c>
      <c r="C3392" s="3">
        <v>1.512809</v>
      </c>
      <c r="D3392" s="3">
        <v>32</v>
      </c>
      <c r="E3392" s="3">
        <v>0.998387</v>
      </c>
      <c r="F3392" s="3">
        <v>19</v>
      </c>
      <c r="G3392" s="3">
        <v>2.496909</v>
      </c>
      <c r="H3392" s="3">
        <v>57</v>
      </c>
      <c r="I3392" s="3">
        <v>26.896553</v>
      </c>
      <c r="J3392" s="3">
        <v>612</v>
      </c>
      <c r="K3392" s="3">
        <v>46.442654</v>
      </c>
      <c r="L3392" s="3">
        <v>1127</v>
      </c>
      <c r="M3392" s="3">
        <v>12.00863</v>
      </c>
      <c r="N3392">
        <v>263</v>
      </c>
      <c r="O3392" s="16">
        <v>3.48362072733218e-7</v>
      </c>
      <c r="P3392">
        <v>3.28966617027164</v>
      </c>
      <c r="Q3392" t="s">
        <v>157</v>
      </c>
      <c r="R3392" t="s">
        <v>136</v>
      </c>
      <c r="S3392" t="s">
        <v>136</v>
      </c>
      <c r="T3392" t="s">
        <v>136</v>
      </c>
      <c r="U3392" t="s">
        <v>14195</v>
      </c>
      <c r="V3392" t="s">
        <v>439</v>
      </c>
      <c r="W3392" t="s">
        <v>186</v>
      </c>
      <c r="X3392" t="s">
        <v>187</v>
      </c>
      <c r="Y3392" t="s">
        <v>14196</v>
      </c>
      <c r="Z3392" t="s">
        <v>14197</v>
      </c>
      <c r="AA3392" t="s">
        <v>209</v>
      </c>
      <c r="AB3392" t="s">
        <v>187</v>
      </c>
      <c r="AC3392" t="s">
        <v>14198</v>
      </c>
      <c r="AD3392" t="s">
        <v>136</v>
      </c>
    </row>
    <row r="3393" spans="1:30">
      <c r="A3393" t="s">
        <v>14199</v>
      </c>
      <c r="B3393" t="s">
        <v>14199</v>
      </c>
      <c r="C3393" s="3">
        <v>1.348154</v>
      </c>
      <c r="D3393" s="3">
        <v>54</v>
      </c>
      <c r="E3393" s="3">
        <v>0.460038</v>
      </c>
      <c r="F3393" s="3">
        <v>17</v>
      </c>
      <c r="G3393" s="3">
        <v>0.418021</v>
      </c>
      <c r="H3393" s="3">
        <v>18</v>
      </c>
      <c r="I3393" s="3">
        <v>5.185741</v>
      </c>
      <c r="J3393" s="3">
        <v>222</v>
      </c>
      <c r="K3393" s="3">
        <v>9.420299</v>
      </c>
      <c r="L3393" s="3">
        <v>430</v>
      </c>
      <c r="M3393" s="3">
        <v>2.098237</v>
      </c>
      <c r="N3393">
        <v>87</v>
      </c>
      <c r="O3393">
        <v>0.00645771515419812</v>
      </c>
      <c r="P3393">
        <v>2.13552858406806</v>
      </c>
      <c r="Q3393" t="s">
        <v>157</v>
      </c>
      <c r="R3393" t="s">
        <v>136</v>
      </c>
      <c r="S3393" t="s">
        <v>136</v>
      </c>
      <c r="T3393" t="s">
        <v>14200</v>
      </c>
      <c r="U3393" t="s">
        <v>14201</v>
      </c>
      <c r="V3393" t="s">
        <v>136</v>
      </c>
      <c r="W3393" t="s">
        <v>190</v>
      </c>
      <c r="X3393" t="s">
        <v>191</v>
      </c>
      <c r="Y3393" t="s">
        <v>14202</v>
      </c>
      <c r="Z3393" t="s">
        <v>14203</v>
      </c>
      <c r="AA3393" t="s">
        <v>164</v>
      </c>
      <c r="AB3393" t="s">
        <v>165</v>
      </c>
      <c r="AC3393" t="s">
        <v>14204</v>
      </c>
      <c r="AD3393" t="s">
        <v>14205</v>
      </c>
    </row>
    <row r="3394" spans="1:30">
      <c r="A3394" t="s">
        <v>14206</v>
      </c>
      <c r="B3394" t="s">
        <v>14206</v>
      </c>
      <c r="C3394" s="3">
        <v>150.11586</v>
      </c>
      <c r="D3394" s="3">
        <v>7263</v>
      </c>
      <c r="E3394" s="3">
        <v>114.657806</v>
      </c>
      <c r="F3394" s="3">
        <v>4914</v>
      </c>
      <c r="G3394" s="3">
        <v>138.402679</v>
      </c>
      <c r="H3394" s="3">
        <v>7180</v>
      </c>
      <c r="I3394" s="3">
        <v>15.376685</v>
      </c>
      <c r="J3394" s="3">
        <v>807</v>
      </c>
      <c r="K3394" s="3">
        <v>23.131304</v>
      </c>
      <c r="L3394" s="3">
        <v>1297</v>
      </c>
      <c r="M3394" s="3">
        <v>34.078232</v>
      </c>
      <c r="N3394">
        <v>1722</v>
      </c>
      <c r="O3394" s="16">
        <v>3.18360562718032e-10</v>
      </c>
      <c r="P3394">
        <v>-3.04289409491016</v>
      </c>
      <c r="Q3394" t="s">
        <v>131</v>
      </c>
      <c r="R3394" t="s">
        <v>136</v>
      </c>
      <c r="S3394" t="s">
        <v>136</v>
      </c>
      <c r="T3394" t="s">
        <v>1582</v>
      </c>
      <c r="U3394" t="s">
        <v>136</v>
      </c>
      <c r="V3394" t="s">
        <v>136</v>
      </c>
      <c r="W3394" t="s">
        <v>305</v>
      </c>
      <c r="X3394" t="s">
        <v>142</v>
      </c>
      <c r="Y3394" t="s">
        <v>1583</v>
      </c>
      <c r="Z3394" t="s">
        <v>14207</v>
      </c>
      <c r="AA3394" t="s">
        <v>1585</v>
      </c>
      <c r="AB3394" t="s">
        <v>1586</v>
      </c>
      <c r="AC3394" t="s">
        <v>14208</v>
      </c>
      <c r="AD3394" t="s">
        <v>1588</v>
      </c>
    </row>
    <row r="3395" spans="1:30">
      <c r="A3395" t="s">
        <v>14209</v>
      </c>
      <c r="B3395" t="s">
        <v>14209</v>
      </c>
      <c r="C3395" s="3">
        <v>2.840123</v>
      </c>
      <c r="D3395" s="3">
        <v>90</v>
      </c>
      <c r="E3395" s="3">
        <v>4.197746</v>
      </c>
      <c r="F3395" s="3">
        <v>117</v>
      </c>
      <c r="G3395" s="3">
        <v>1.167062</v>
      </c>
      <c r="H3395" s="3">
        <v>40</v>
      </c>
      <c r="I3395" s="3">
        <v>0</v>
      </c>
      <c r="J3395" s="3">
        <v>0</v>
      </c>
      <c r="K3395" s="3">
        <v>0.055136</v>
      </c>
      <c r="L3395" s="3">
        <v>3</v>
      </c>
      <c r="M3395" s="3">
        <v>0</v>
      </c>
      <c r="N3395">
        <v>0</v>
      </c>
      <c r="O3395" s="16">
        <v>6.8888949214966e-9</v>
      </c>
      <c r="P3395">
        <v>-6.1839893978302</v>
      </c>
      <c r="Q3395" t="s">
        <v>131</v>
      </c>
      <c r="R3395" t="s">
        <v>241</v>
      </c>
      <c r="S3395" t="s">
        <v>242</v>
      </c>
      <c r="T3395" t="s">
        <v>14210</v>
      </c>
      <c r="U3395" t="s">
        <v>14211</v>
      </c>
      <c r="V3395" t="s">
        <v>136</v>
      </c>
      <c r="W3395" t="s">
        <v>241</v>
      </c>
      <c r="X3395" t="s">
        <v>242</v>
      </c>
      <c r="Y3395" t="s">
        <v>2511</v>
      </c>
      <c r="Z3395" t="s">
        <v>14212</v>
      </c>
      <c r="AA3395" t="s">
        <v>248</v>
      </c>
      <c r="AB3395" t="s">
        <v>242</v>
      </c>
      <c r="AC3395" t="s">
        <v>14213</v>
      </c>
      <c r="AD3395" t="s">
        <v>14214</v>
      </c>
    </row>
    <row r="3396" spans="1:30">
      <c r="A3396" t="s">
        <v>14215</v>
      </c>
      <c r="B3396" t="s">
        <v>14215</v>
      </c>
      <c r="C3396" s="3">
        <v>5.561126</v>
      </c>
      <c r="D3396" s="3">
        <v>289</v>
      </c>
      <c r="E3396" s="3">
        <v>7.381275</v>
      </c>
      <c r="F3396" s="3">
        <v>340</v>
      </c>
      <c r="G3396" s="3">
        <v>7.591006</v>
      </c>
      <c r="H3396" s="3">
        <v>423</v>
      </c>
      <c r="I3396" s="3">
        <v>1.114674</v>
      </c>
      <c r="J3396" s="3">
        <v>63</v>
      </c>
      <c r="K3396" s="3">
        <v>0.379088</v>
      </c>
      <c r="L3396" s="3">
        <v>23</v>
      </c>
      <c r="M3396" s="3">
        <v>1.903974</v>
      </c>
      <c r="N3396">
        <v>104</v>
      </c>
      <c r="O3396" s="16">
        <v>1.18209400220878e-5</v>
      </c>
      <c r="P3396">
        <v>-3.13838560907112</v>
      </c>
      <c r="Q3396" t="s">
        <v>131</v>
      </c>
      <c r="R3396" t="s">
        <v>136</v>
      </c>
      <c r="S3396" t="s">
        <v>136</v>
      </c>
      <c r="T3396" t="s">
        <v>243</v>
      </c>
      <c r="U3396" t="s">
        <v>14216</v>
      </c>
      <c r="V3396" t="s">
        <v>329</v>
      </c>
      <c r="W3396" t="s">
        <v>136</v>
      </c>
      <c r="X3396" t="s">
        <v>136</v>
      </c>
      <c r="Y3396" t="s">
        <v>711</v>
      </c>
      <c r="Z3396" t="s">
        <v>14217</v>
      </c>
      <c r="AA3396" t="s">
        <v>164</v>
      </c>
      <c r="AB3396" t="s">
        <v>165</v>
      </c>
      <c r="AC3396" t="s">
        <v>14218</v>
      </c>
      <c r="AD3396" t="s">
        <v>250</v>
      </c>
    </row>
    <row r="3397" spans="1:30">
      <c r="A3397" t="s">
        <v>14219</v>
      </c>
      <c r="B3397" t="s">
        <v>14219</v>
      </c>
      <c r="C3397" s="3">
        <v>0.078191</v>
      </c>
      <c r="D3397" s="3">
        <v>6</v>
      </c>
      <c r="E3397" s="3">
        <v>0.06739</v>
      </c>
      <c r="F3397" s="3">
        <v>4</v>
      </c>
      <c r="G3397" s="3">
        <v>0.207567</v>
      </c>
      <c r="H3397" s="3">
        <v>15</v>
      </c>
      <c r="I3397" s="3">
        <v>2.359845</v>
      </c>
      <c r="J3397" s="3">
        <v>167</v>
      </c>
      <c r="K3397" s="3">
        <v>2.015445</v>
      </c>
      <c r="L3397" s="3">
        <v>152</v>
      </c>
      <c r="M3397" s="3">
        <v>1.193561</v>
      </c>
      <c r="N3397">
        <v>81</v>
      </c>
      <c r="O3397" s="16">
        <v>8.88313549092686e-6</v>
      </c>
      <c r="P3397">
        <v>3.07828901660817</v>
      </c>
      <c r="Q3397" t="s">
        <v>157</v>
      </c>
      <c r="R3397" t="s">
        <v>1427</v>
      </c>
      <c r="S3397" t="s">
        <v>538</v>
      </c>
      <c r="T3397" t="s">
        <v>14220</v>
      </c>
      <c r="U3397" t="s">
        <v>14221</v>
      </c>
      <c r="V3397" t="s">
        <v>3292</v>
      </c>
      <c r="W3397" t="s">
        <v>1427</v>
      </c>
      <c r="X3397" t="s">
        <v>538</v>
      </c>
      <c r="Y3397" t="s">
        <v>1430</v>
      </c>
      <c r="Z3397" t="s">
        <v>14222</v>
      </c>
      <c r="AA3397" t="s">
        <v>43</v>
      </c>
      <c r="AB3397" t="s">
        <v>538</v>
      </c>
      <c r="AC3397" t="s">
        <v>14223</v>
      </c>
      <c r="AD3397" t="s">
        <v>14224</v>
      </c>
    </row>
    <row r="3398" spans="1:30">
      <c r="A3398" t="s">
        <v>14225</v>
      </c>
      <c r="B3398" t="s">
        <v>14225</v>
      </c>
      <c r="C3398" s="3">
        <v>0.197229</v>
      </c>
      <c r="D3398" s="3">
        <v>7</v>
      </c>
      <c r="E3398" s="3">
        <v>0</v>
      </c>
      <c r="F3398" s="3">
        <v>0</v>
      </c>
      <c r="G3398" s="3">
        <v>0.052207</v>
      </c>
      <c r="H3398" s="3">
        <v>2</v>
      </c>
      <c r="I3398" s="3">
        <v>2.646335</v>
      </c>
      <c r="J3398" s="3">
        <v>102</v>
      </c>
      <c r="K3398" s="3">
        <v>1.499082</v>
      </c>
      <c r="L3398" s="3">
        <v>62</v>
      </c>
      <c r="M3398" s="3">
        <v>1.102436</v>
      </c>
      <c r="N3398">
        <v>41</v>
      </c>
      <c r="O3398">
        <v>0.000465225097840963</v>
      </c>
      <c r="P3398">
        <v>3.43875962118548</v>
      </c>
      <c r="Q3398" t="s">
        <v>157</v>
      </c>
      <c r="R3398" t="s">
        <v>170</v>
      </c>
      <c r="S3398" t="s">
        <v>171</v>
      </c>
      <c r="T3398" t="s">
        <v>14226</v>
      </c>
      <c r="U3398" t="s">
        <v>14227</v>
      </c>
      <c r="V3398" t="s">
        <v>136</v>
      </c>
      <c r="W3398" t="s">
        <v>170</v>
      </c>
      <c r="X3398" t="s">
        <v>171</v>
      </c>
      <c r="Y3398" t="s">
        <v>14228</v>
      </c>
      <c r="Z3398" t="s">
        <v>14229</v>
      </c>
      <c r="AA3398" t="s">
        <v>174</v>
      </c>
      <c r="AB3398" t="s">
        <v>171</v>
      </c>
      <c r="AC3398" t="s">
        <v>14230</v>
      </c>
      <c r="AD3398" t="s">
        <v>14231</v>
      </c>
    </row>
    <row r="3399" spans="1:30">
      <c r="A3399" t="s">
        <v>14232</v>
      </c>
      <c r="B3399" t="s">
        <v>14232</v>
      </c>
      <c r="C3399" s="3">
        <v>205.875534</v>
      </c>
      <c r="D3399" s="3">
        <v>24529</v>
      </c>
      <c r="E3399" s="3">
        <v>81.835854</v>
      </c>
      <c r="F3399" s="3">
        <v>8637</v>
      </c>
      <c r="G3399" s="3">
        <v>236.95578</v>
      </c>
      <c r="H3399" s="3">
        <v>30270</v>
      </c>
      <c r="I3399" s="3">
        <v>50.010162</v>
      </c>
      <c r="J3399" s="3">
        <v>6463</v>
      </c>
      <c r="K3399" s="3">
        <v>50.419212</v>
      </c>
      <c r="L3399" s="3">
        <v>6958</v>
      </c>
      <c r="M3399" s="3">
        <v>70.173714</v>
      </c>
      <c r="N3399">
        <v>8730</v>
      </c>
      <c r="O3399" s="16">
        <v>2.79239628714598e-7</v>
      </c>
      <c r="P3399">
        <v>-2.12722080876991</v>
      </c>
      <c r="Q3399" t="s">
        <v>131</v>
      </c>
      <c r="R3399" t="s">
        <v>241</v>
      </c>
      <c r="S3399" t="s">
        <v>242</v>
      </c>
      <c r="T3399" t="s">
        <v>13833</v>
      </c>
      <c r="U3399" t="s">
        <v>14233</v>
      </c>
      <c r="V3399" t="s">
        <v>2522</v>
      </c>
      <c r="W3399" t="s">
        <v>241</v>
      </c>
      <c r="X3399" t="s">
        <v>242</v>
      </c>
      <c r="Y3399" t="s">
        <v>4157</v>
      </c>
      <c r="Z3399" t="s">
        <v>2523</v>
      </c>
      <c r="AA3399" t="s">
        <v>248</v>
      </c>
      <c r="AB3399" t="s">
        <v>242</v>
      </c>
      <c r="AC3399" t="s">
        <v>2524</v>
      </c>
      <c r="AD3399" t="s">
        <v>13837</v>
      </c>
    </row>
    <row r="3400" spans="1:30">
      <c r="A3400" t="s">
        <v>14234</v>
      </c>
      <c r="B3400" t="s">
        <v>136</v>
      </c>
      <c r="C3400" s="3">
        <v>0</v>
      </c>
      <c r="D3400" s="3">
        <v>0</v>
      </c>
      <c r="E3400" s="3">
        <v>0</v>
      </c>
      <c r="F3400" s="3">
        <v>0</v>
      </c>
      <c r="G3400" s="3">
        <v>0</v>
      </c>
      <c r="H3400" s="3">
        <v>0</v>
      </c>
      <c r="I3400" s="3">
        <v>5.981966</v>
      </c>
      <c r="J3400" s="3">
        <v>76</v>
      </c>
      <c r="K3400" s="3">
        <v>4.058767</v>
      </c>
      <c r="L3400" s="3">
        <v>56</v>
      </c>
      <c r="M3400" s="3">
        <v>4.394042</v>
      </c>
      <c r="N3400">
        <v>54</v>
      </c>
      <c r="O3400" s="16">
        <v>1.38640268882965e-6</v>
      </c>
      <c r="P3400">
        <v>6.07626559282498</v>
      </c>
      <c r="Q3400" t="s">
        <v>157</v>
      </c>
      <c r="R3400" t="s">
        <v>136</v>
      </c>
      <c r="S3400" t="s">
        <v>136</v>
      </c>
      <c r="T3400" t="s">
        <v>14235</v>
      </c>
      <c r="U3400" t="s">
        <v>14236</v>
      </c>
      <c r="V3400" t="s">
        <v>1195</v>
      </c>
      <c r="W3400" t="s">
        <v>412</v>
      </c>
      <c r="X3400" t="s">
        <v>413</v>
      </c>
      <c r="Y3400" t="s">
        <v>14237</v>
      </c>
      <c r="Z3400" t="s">
        <v>14238</v>
      </c>
      <c r="AA3400" t="s">
        <v>419</v>
      </c>
      <c r="AB3400" t="s">
        <v>413</v>
      </c>
      <c r="AC3400" t="s">
        <v>14239</v>
      </c>
      <c r="AD3400" t="s">
        <v>14240</v>
      </c>
    </row>
    <row r="3401" spans="1:30">
      <c r="A3401" t="s">
        <v>14241</v>
      </c>
      <c r="B3401" t="s">
        <v>14241</v>
      </c>
      <c r="C3401" s="3">
        <v>0.051551</v>
      </c>
      <c r="D3401" s="3">
        <v>9</v>
      </c>
      <c r="E3401" s="3">
        <v>0.103637</v>
      </c>
      <c r="F3401" s="3">
        <v>16</v>
      </c>
      <c r="G3401" s="3">
        <v>0.092439</v>
      </c>
      <c r="H3401" s="3">
        <v>17</v>
      </c>
      <c r="I3401" s="3">
        <v>1.055988</v>
      </c>
      <c r="J3401" s="3">
        <v>194</v>
      </c>
      <c r="K3401" s="3">
        <v>3.632968</v>
      </c>
      <c r="L3401" s="3">
        <v>711</v>
      </c>
      <c r="M3401" s="3">
        <v>0.630684</v>
      </c>
      <c r="N3401">
        <v>112</v>
      </c>
      <c r="O3401">
        <v>0.000114165126745765</v>
      </c>
      <c r="P3401">
        <v>3.32145473088396</v>
      </c>
      <c r="Q3401" t="s">
        <v>157</v>
      </c>
      <c r="R3401" t="s">
        <v>136</v>
      </c>
      <c r="S3401" t="s">
        <v>136</v>
      </c>
      <c r="T3401" t="s">
        <v>14242</v>
      </c>
      <c r="U3401" t="s">
        <v>14243</v>
      </c>
      <c r="V3401" t="s">
        <v>976</v>
      </c>
      <c r="W3401" t="s">
        <v>2543</v>
      </c>
      <c r="X3401" t="s">
        <v>2544</v>
      </c>
      <c r="Y3401" t="s">
        <v>14244</v>
      </c>
      <c r="Z3401" t="s">
        <v>14245</v>
      </c>
      <c r="AA3401" t="s">
        <v>174</v>
      </c>
      <c r="AB3401" t="s">
        <v>171</v>
      </c>
      <c r="AC3401" t="s">
        <v>14246</v>
      </c>
      <c r="AD3401" t="s">
        <v>14247</v>
      </c>
    </row>
    <row r="3402" spans="1:30">
      <c r="A3402" t="s">
        <v>14248</v>
      </c>
      <c r="B3402" t="s">
        <v>14248</v>
      </c>
      <c r="C3402" s="3">
        <v>94.818733</v>
      </c>
      <c r="D3402" s="3">
        <v>1209</v>
      </c>
      <c r="E3402" s="3">
        <v>243.630463</v>
      </c>
      <c r="F3402" s="3">
        <v>2752</v>
      </c>
      <c r="G3402" s="3">
        <v>74.087944</v>
      </c>
      <c r="H3402" s="3">
        <v>1013</v>
      </c>
      <c r="I3402" s="3">
        <v>20.896786</v>
      </c>
      <c r="J3402" s="3">
        <v>289</v>
      </c>
      <c r="K3402" s="3">
        <v>10.90527</v>
      </c>
      <c r="L3402" s="3">
        <v>162</v>
      </c>
      <c r="M3402" s="3">
        <v>47.678951</v>
      </c>
      <c r="N3402">
        <v>635</v>
      </c>
      <c r="O3402">
        <v>0.000420337141642583</v>
      </c>
      <c r="P3402">
        <v>-3.02027698696286</v>
      </c>
      <c r="Q3402" t="s">
        <v>131</v>
      </c>
      <c r="R3402" t="s">
        <v>136</v>
      </c>
      <c r="S3402" t="s">
        <v>136</v>
      </c>
      <c r="T3402" t="s">
        <v>136</v>
      </c>
      <c r="U3402" t="s">
        <v>136</v>
      </c>
      <c r="V3402" t="s">
        <v>136</v>
      </c>
      <c r="W3402" t="s">
        <v>136</v>
      </c>
      <c r="X3402" t="s">
        <v>136</v>
      </c>
      <c r="Y3402" t="s">
        <v>136</v>
      </c>
      <c r="Z3402" t="s">
        <v>136</v>
      </c>
      <c r="AA3402" t="s">
        <v>164</v>
      </c>
      <c r="AB3402" t="s">
        <v>165</v>
      </c>
      <c r="AC3402" t="s">
        <v>987</v>
      </c>
      <c r="AD3402" t="s">
        <v>136</v>
      </c>
    </row>
    <row r="3403" spans="1:30">
      <c r="A3403" t="s">
        <v>14249</v>
      </c>
      <c r="B3403" t="s">
        <v>14249</v>
      </c>
      <c r="C3403" s="3">
        <v>0.409371</v>
      </c>
      <c r="D3403" s="3">
        <v>33</v>
      </c>
      <c r="E3403" s="3">
        <v>0.323288</v>
      </c>
      <c r="F3403" s="3">
        <v>23</v>
      </c>
      <c r="G3403" s="3">
        <v>0.499543</v>
      </c>
      <c r="H3403" s="3">
        <v>42</v>
      </c>
      <c r="I3403" s="3">
        <v>4.156227</v>
      </c>
      <c r="J3403" s="3">
        <v>353</v>
      </c>
      <c r="K3403" s="3">
        <v>3.576502</v>
      </c>
      <c r="L3403" s="3">
        <v>325</v>
      </c>
      <c r="M3403" s="3">
        <v>2.646784</v>
      </c>
      <c r="N3403">
        <v>217</v>
      </c>
      <c r="O3403" s="16">
        <v>2.58757559210945e-7</v>
      </c>
      <c r="P3403">
        <v>2.33804711854952</v>
      </c>
      <c r="Q3403" t="s">
        <v>157</v>
      </c>
      <c r="R3403" t="s">
        <v>1427</v>
      </c>
      <c r="S3403" t="s">
        <v>538</v>
      </c>
      <c r="T3403" t="s">
        <v>14250</v>
      </c>
      <c r="U3403" t="s">
        <v>14251</v>
      </c>
      <c r="V3403" t="s">
        <v>3292</v>
      </c>
      <c r="W3403" t="s">
        <v>1427</v>
      </c>
      <c r="X3403" t="s">
        <v>538</v>
      </c>
      <c r="Y3403" t="s">
        <v>1430</v>
      </c>
      <c r="Z3403" t="s">
        <v>14252</v>
      </c>
      <c r="AA3403" t="s">
        <v>43</v>
      </c>
      <c r="AB3403" t="s">
        <v>538</v>
      </c>
      <c r="AC3403" t="s">
        <v>14253</v>
      </c>
      <c r="AD3403" t="s">
        <v>14254</v>
      </c>
    </row>
    <row r="3404" spans="1:30">
      <c r="A3404" t="s">
        <v>14255</v>
      </c>
      <c r="B3404" t="s">
        <v>14255</v>
      </c>
      <c r="C3404" s="3">
        <v>0.533009</v>
      </c>
      <c r="D3404" s="3">
        <v>12</v>
      </c>
      <c r="E3404" s="3">
        <v>0</v>
      </c>
      <c r="F3404" s="3">
        <v>0</v>
      </c>
      <c r="G3404" s="3">
        <v>0.652178</v>
      </c>
      <c r="H3404" s="3">
        <v>15</v>
      </c>
      <c r="I3404" s="3">
        <v>4.296344</v>
      </c>
      <c r="J3404" s="3">
        <v>99</v>
      </c>
      <c r="K3404" s="3">
        <v>91.217789</v>
      </c>
      <c r="L3404" s="3">
        <v>2231</v>
      </c>
      <c r="M3404" s="3">
        <v>11.869698</v>
      </c>
      <c r="N3404">
        <v>262</v>
      </c>
      <c r="O3404" s="16">
        <v>5.46280092212368e-6</v>
      </c>
      <c r="P3404">
        <v>5.06874636555691</v>
      </c>
      <c r="Q3404" t="s">
        <v>157</v>
      </c>
      <c r="R3404" t="s">
        <v>136</v>
      </c>
      <c r="S3404" t="s">
        <v>136</v>
      </c>
      <c r="T3404" t="s">
        <v>168</v>
      </c>
      <c r="U3404" t="s">
        <v>14256</v>
      </c>
      <c r="V3404" t="s">
        <v>136</v>
      </c>
      <c r="W3404" t="s">
        <v>137</v>
      </c>
      <c r="X3404" t="s">
        <v>138</v>
      </c>
      <c r="Y3404" t="s">
        <v>663</v>
      </c>
      <c r="Z3404" t="s">
        <v>14257</v>
      </c>
      <c r="AA3404" t="s">
        <v>153</v>
      </c>
      <c r="AB3404" t="s">
        <v>138</v>
      </c>
      <c r="AC3404" t="s">
        <v>14258</v>
      </c>
      <c r="AD3404" t="s">
        <v>176</v>
      </c>
    </row>
    <row r="3405" spans="1:30">
      <c r="A3405" t="s">
        <v>14259</v>
      </c>
      <c r="B3405" t="s">
        <v>14259</v>
      </c>
      <c r="C3405" s="3">
        <v>0.26549</v>
      </c>
      <c r="D3405" s="3">
        <v>8</v>
      </c>
      <c r="E3405" s="3">
        <v>0</v>
      </c>
      <c r="F3405" s="3">
        <v>0</v>
      </c>
      <c r="G3405" s="3">
        <v>0.09431</v>
      </c>
      <c r="H3405" s="3">
        <v>4</v>
      </c>
      <c r="I3405" s="3">
        <v>1.613296</v>
      </c>
      <c r="J3405" s="3">
        <v>52</v>
      </c>
      <c r="K3405" s="3">
        <v>2.60022</v>
      </c>
      <c r="L3405" s="3">
        <v>90</v>
      </c>
      <c r="M3405" s="3">
        <v>3.33952</v>
      </c>
      <c r="N3405">
        <v>104</v>
      </c>
      <c r="O3405">
        <v>0.00019914565302036</v>
      </c>
      <c r="P3405">
        <v>3.41989490795474</v>
      </c>
      <c r="Q3405" t="s">
        <v>157</v>
      </c>
      <c r="R3405" t="s">
        <v>371</v>
      </c>
      <c r="S3405" t="s">
        <v>293</v>
      </c>
      <c r="T3405" t="s">
        <v>136</v>
      </c>
      <c r="U3405" t="s">
        <v>14260</v>
      </c>
      <c r="V3405" t="s">
        <v>136</v>
      </c>
      <c r="W3405" t="s">
        <v>254</v>
      </c>
      <c r="X3405" t="s">
        <v>255</v>
      </c>
      <c r="Y3405" t="s">
        <v>4965</v>
      </c>
      <c r="Z3405" t="s">
        <v>4966</v>
      </c>
      <c r="AA3405" t="s">
        <v>164</v>
      </c>
      <c r="AB3405" t="s">
        <v>165</v>
      </c>
      <c r="AC3405" t="s">
        <v>4967</v>
      </c>
      <c r="AD3405" t="s">
        <v>136</v>
      </c>
    </row>
    <row r="3406" spans="1:30">
      <c r="A3406" t="s">
        <v>14261</v>
      </c>
      <c r="B3406" t="s">
        <v>14261</v>
      </c>
      <c r="C3406" s="3">
        <v>0.711909</v>
      </c>
      <c r="D3406" s="3">
        <v>56</v>
      </c>
      <c r="E3406" s="3">
        <v>0</v>
      </c>
      <c r="F3406" s="3">
        <v>0</v>
      </c>
      <c r="G3406" s="3">
        <v>0.572149</v>
      </c>
      <c r="H3406" s="3">
        <v>48</v>
      </c>
      <c r="I3406" s="3">
        <v>4.725744</v>
      </c>
      <c r="J3406" s="3">
        <v>399</v>
      </c>
      <c r="K3406" s="3">
        <v>19.884396</v>
      </c>
      <c r="L3406" s="3">
        <v>1792</v>
      </c>
      <c r="M3406" s="3">
        <v>2.23555</v>
      </c>
      <c r="N3406">
        <v>182</v>
      </c>
      <c r="O3406">
        <v>0.00281343699905243</v>
      </c>
      <c r="P3406">
        <v>3.38598553137692</v>
      </c>
      <c r="Q3406" t="s">
        <v>157</v>
      </c>
      <c r="R3406" t="s">
        <v>254</v>
      </c>
      <c r="S3406" t="s">
        <v>255</v>
      </c>
      <c r="T3406" t="s">
        <v>12287</v>
      </c>
      <c r="U3406" t="s">
        <v>12288</v>
      </c>
      <c r="V3406" t="s">
        <v>136</v>
      </c>
      <c r="W3406" t="s">
        <v>186</v>
      </c>
      <c r="X3406" t="s">
        <v>187</v>
      </c>
      <c r="Y3406" t="s">
        <v>12289</v>
      </c>
      <c r="Z3406" t="s">
        <v>12290</v>
      </c>
      <c r="AA3406" t="s">
        <v>209</v>
      </c>
      <c r="AB3406" t="s">
        <v>187</v>
      </c>
      <c r="AC3406" t="s">
        <v>12291</v>
      </c>
      <c r="AD3406" t="s">
        <v>12292</v>
      </c>
    </row>
    <row r="3407" spans="1:30">
      <c r="A3407" t="s">
        <v>14262</v>
      </c>
      <c r="B3407" t="s">
        <v>14262</v>
      </c>
      <c r="C3407" s="3">
        <v>0.597563</v>
      </c>
      <c r="D3407" s="3">
        <v>69</v>
      </c>
      <c r="E3407" s="3">
        <v>0.623409</v>
      </c>
      <c r="F3407" s="3">
        <v>64</v>
      </c>
      <c r="G3407" s="3">
        <v>0.646743</v>
      </c>
      <c r="H3407" s="3">
        <v>80</v>
      </c>
      <c r="I3407" s="3">
        <v>0.149328</v>
      </c>
      <c r="J3407" s="3">
        <v>19</v>
      </c>
      <c r="K3407" s="3">
        <v>0.092768</v>
      </c>
      <c r="L3407" s="3">
        <v>13</v>
      </c>
      <c r="M3407" s="3">
        <v>0.187843</v>
      </c>
      <c r="N3407">
        <v>23</v>
      </c>
      <c r="O3407" s="16">
        <v>2.65162603590739e-5</v>
      </c>
      <c r="P3407">
        <v>-2.67953440690601</v>
      </c>
      <c r="Q3407" t="s">
        <v>131</v>
      </c>
      <c r="R3407" t="s">
        <v>254</v>
      </c>
      <c r="S3407" t="s">
        <v>255</v>
      </c>
      <c r="T3407" t="s">
        <v>2185</v>
      </c>
      <c r="U3407" t="s">
        <v>14263</v>
      </c>
      <c r="V3407" t="s">
        <v>136</v>
      </c>
      <c r="W3407" t="s">
        <v>190</v>
      </c>
      <c r="X3407" t="s">
        <v>191</v>
      </c>
      <c r="Y3407" t="s">
        <v>1318</v>
      </c>
      <c r="Z3407" t="s">
        <v>9379</v>
      </c>
      <c r="AA3407" t="s">
        <v>164</v>
      </c>
      <c r="AB3407" t="s">
        <v>165</v>
      </c>
      <c r="AC3407" t="s">
        <v>14264</v>
      </c>
      <c r="AD3407" t="s">
        <v>2189</v>
      </c>
    </row>
    <row r="3408" spans="1:30">
      <c r="A3408" t="s">
        <v>14265</v>
      </c>
      <c r="B3408" t="s">
        <v>14265</v>
      </c>
      <c r="C3408" s="3">
        <v>0.87721</v>
      </c>
      <c r="D3408" s="3">
        <v>31</v>
      </c>
      <c r="E3408" s="3">
        <v>0.897248</v>
      </c>
      <c r="F3408" s="3">
        <v>28</v>
      </c>
      <c r="G3408" s="3">
        <v>0.178601</v>
      </c>
      <c r="H3408" s="3">
        <v>7</v>
      </c>
      <c r="I3408" s="3">
        <v>11.752427</v>
      </c>
      <c r="J3408" s="3">
        <v>437</v>
      </c>
      <c r="K3408" s="3">
        <v>9.716465</v>
      </c>
      <c r="L3408" s="3">
        <v>386</v>
      </c>
      <c r="M3408" s="3">
        <v>2.161085</v>
      </c>
      <c r="N3408">
        <v>78</v>
      </c>
      <c r="O3408">
        <v>0.00665828816470255</v>
      </c>
      <c r="P3408">
        <v>2.48162554511263</v>
      </c>
      <c r="Q3408" t="s">
        <v>157</v>
      </c>
      <c r="R3408" t="s">
        <v>241</v>
      </c>
      <c r="S3408" t="s">
        <v>242</v>
      </c>
      <c r="T3408" t="s">
        <v>14266</v>
      </c>
      <c r="U3408" t="s">
        <v>14267</v>
      </c>
      <c r="V3408" t="s">
        <v>934</v>
      </c>
      <c r="W3408" t="s">
        <v>241</v>
      </c>
      <c r="X3408" t="s">
        <v>242</v>
      </c>
      <c r="Y3408" t="s">
        <v>14268</v>
      </c>
      <c r="Z3408" t="s">
        <v>14269</v>
      </c>
      <c r="AA3408" t="s">
        <v>248</v>
      </c>
      <c r="AB3408" t="s">
        <v>242</v>
      </c>
      <c r="AC3408" t="s">
        <v>14270</v>
      </c>
      <c r="AD3408" t="s">
        <v>2532</v>
      </c>
    </row>
    <row r="3409" spans="1:30">
      <c r="A3409" t="s">
        <v>14271</v>
      </c>
      <c r="B3409" t="s">
        <v>14271</v>
      </c>
      <c r="C3409" s="3">
        <v>19.806076</v>
      </c>
      <c r="D3409" s="3">
        <v>1194</v>
      </c>
      <c r="E3409" s="3">
        <v>46.99358</v>
      </c>
      <c r="F3409" s="3">
        <v>2510</v>
      </c>
      <c r="G3409" s="3">
        <v>28.696648</v>
      </c>
      <c r="H3409" s="3">
        <v>1855</v>
      </c>
      <c r="I3409" s="3">
        <v>8.516964</v>
      </c>
      <c r="J3409" s="3">
        <v>557</v>
      </c>
      <c r="K3409" s="3">
        <v>11.275998</v>
      </c>
      <c r="L3409" s="3">
        <v>788</v>
      </c>
      <c r="M3409" s="3">
        <v>12.368318</v>
      </c>
      <c r="N3409">
        <v>779</v>
      </c>
      <c r="O3409">
        <v>0.00058332416584987</v>
      </c>
      <c r="P3409">
        <v>-2.30396389946645</v>
      </c>
      <c r="Q3409" t="s">
        <v>131</v>
      </c>
      <c r="R3409" t="s">
        <v>254</v>
      </c>
      <c r="S3409" t="s">
        <v>255</v>
      </c>
      <c r="T3409" t="s">
        <v>14272</v>
      </c>
      <c r="U3409" t="s">
        <v>14273</v>
      </c>
      <c r="V3409" t="s">
        <v>763</v>
      </c>
      <c r="W3409" t="s">
        <v>136</v>
      </c>
      <c r="X3409" t="s">
        <v>136</v>
      </c>
      <c r="Y3409" t="s">
        <v>2263</v>
      </c>
      <c r="Z3409" t="s">
        <v>14274</v>
      </c>
      <c r="AA3409" t="s">
        <v>164</v>
      </c>
      <c r="AB3409" t="s">
        <v>165</v>
      </c>
      <c r="AC3409" t="s">
        <v>14275</v>
      </c>
      <c r="AD3409" t="s">
        <v>14276</v>
      </c>
    </row>
    <row r="3410" spans="1:30">
      <c r="A3410" t="s">
        <v>14277</v>
      </c>
      <c r="B3410" t="s">
        <v>14277</v>
      </c>
      <c r="C3410" s="3">
        <v>0.970008</v>
      </c>
      <c r="D3410" s="3">
        <v>95</v>
      </c>
      <c r="E3410" s="3">
        <v>0.107931</v>
      </c>
      <c r="F3410" s="3">
        <v>10</v>
      </c>
      <c r="G3410" s="3">
        <v>0.745099</v>
      </c>
      <c r="H3410" s="3">
        <v>78</v>
      </c>
      <c r="I3410" s="3">
        <v>6.249801</v>
      </c>
      <c r="J3410" s="3">
        <v>659</v>
      </c>
      <c r="K3410" s="3">
        <v>10.007953</v>
      </c>
      <c r="L3410" s="3">
        <v>1127</v>
      </c>
      <c r="M3410" s="3">
        <v>1.965722</v>
      </c>
      <c r="N3410">
        <v>200</v>
      </c>
      <c r="O3410">
        <v>0.000959072703390313</v>
      </c>
      <c r="P3410">
        <v>2.64065761853743</v>
      </c>
      <c r="Q3410" t="s">
        <v>157</v>
      </c>
      <c r="R3410" t="s">
        <v>241</v>
      </c>
      <c r="S3410" t="s">
        <v>242</v>
      </c>
      <c r="T3410" t="s">
        <v>14278</v>
      </c>
      <c r="U3410" t="s">
        <v>14279</v>
      </c>
      <c r="V3410" t="s">
        <v>329</v>
      </c>
      <c r="W3410" t="s">
        <v>241</v>
      </c>
      <c r="X3410" t="s">
        <v>242</v>
      </c>
      <c r="Y3410" t="s">
        <v>14280</v>
      </c>
      <c r="Z3410" t="s">
        <v>14281</v>
      </c>
      <c r="AA3410" t="s">
        <v>248</v>
      </c>
      <c r="AB3410" t="s">
        <v>242</v>
      </c>
      <c r="AC3410" t="s">
        <v>313</v>
      </c>
      <c r="AD3410" t="s">
        <v>4221</v>
      </c>
    </row>
    <row r="3411" spans="1:30">
      <c r="A3411" t="s">
        <v>14282</v>
      </c>
      <c r="B3411" t="s">
        <v>14282</v>
      </c>
      <c r="C3411" s="3">
        <v>28.004208</v>
      </c>
      <c r="D3411" s="3">
        <v>599</v>
      </c>
      <c r="E3411" s="3">
        <v>46.303814</v>
      </c>
      <c r="F3411" s="3">
        <v>878</v>
      </c>
      <c r="G3411" s="3">
        <v>56.082806</v>
      </c>
      <c r="H3411" s="3">
        <v>1287</v>
      </c>
      <c r="I3411" s="3">
        <v>9.197237</v>
      </c>
      <c r="J3411" s="3">
        <v>214</v>
      </c>
      <c r="K3411" s="3">
        <v>11.182563</v>
      </c>
      <c r="L3411" s="3">
        <v>278</v>
      </c>
      <c r="M3411" s="3">
        <v>24.785469</v>
      </c>
      <c r="N3411">
        <v>554</v>
      </c>
      <c r="O3411">
        <v>0.00148154960853623</v>
      </c>
      <c r="P3411">
        <v>-2.14511944384528</v>
      </c>
      <c r="Q3411" t="s">
        <v>131</v>
      </c>
      <c r="R3411" t="s">
        <v>136</v>
      </c>
      <c r="S3411" t="s">
        <v>136</v>
      </c>
      <c r="T3411" t="s">
        <v>136</v>
      </c>
      <c r="U3411" t="s">
        <v>14283</v>
      </c>
      <c r="V3411" t="s">
        <v>136</v>
      </c>
      <c r="W3411" t="s">
        <v>136</v>
      </c>
      <c r="X3411" t="s">
        <v>136</v>
      </c>
      <c r="Y3411" t="s">
        <v>136</v>
      </c>
      <c r="Z3411" t="s">
        <v>136</v>
      </c>
      <c r="AA3411" t="s">
        <v>164</v>
      </c>
      <c r="AB3411" t="s">
        <v>165</v>
      </c>
      <c r="AC3411" t="s">
        <v>10587</v>
      </c>
      <c r="AD3411" t="s">
        <v>136</v>
      </c>
    </row>
    <row r="3412" spans="1:30">
      <c r="A3412" t="s">
        <v>14284</v>
      </c>
      <c r="B3412" t="s">
        <v>14284</v>
      </c>
      <c r="C3412" s="3">
        <v>22.364134</v>
      </c>
      <c r="D3412" s="3">
        <v>176</v>
      </c>
      <c r="E3412" s="3">
        <v>38.269974</v>
      </c>
      <c r="F3412" s="3">
        <v>267</v>
      </c>
      <c r="G3412" s="3">
        <v>30.529457</v>
      </c>
      <c r="H3412" s="3">
        <v>258</v>
      </c>
      <c r="I3412" s="3">
        <v>5.613367</v>
      </c>
      <c r="J3412" s="3">
        <v>48</v>
      </c>
      <c r="K3412" s="3">
        <v>2.216339</v>
      </c>
      <c r="L3412" s="3">
        <v>21</v>
      </c>
      <c r="M3412" s="3">
        <v>5.632802</v>
      </c>
      <c r="N3412">
        <v>47</v>
      </c>
      <c r="O3412" s="16">
        <v>4.1292402054602e-7</v>
      </c>
      <c r="P3412">
        <v>-3.37055806311168</v>
      </c>
      <c r="Q3412" t="s">
        <v>131</v>
      </c>
      <c r="R3412" t="s">
        <v>1360</v>
      </c>
      <c r="S3412" t="s">
        <v>1361</v>
      </c>
      <c r="T3412" t="s">
        <v>14285</v>
      </c>
      <c r="U3412" t="s">
        <v>14286</v>
      </c>
      <c r="V3412" t="s">
        <v>2657</v>
      </c>
      <c r="W3412" t="s">
        <v>1360</v>
      </c>
      <c r="X3412" t="s">
        <v>1361</v>
      </c>
      <c r="Y3412" t="s">
        <v>2666</v>
      </c>
      <c r="Z3412" t="s">
        <v>136</v>
      </c>
      <c r="AA3412" t="s">
        <v>2660</v>
      </c>
      <c r="AB3412" t="s">
        <v>1361</v>
      </c>
      <c r="AC3412" t="s">
        <v>14287</v>
      </c>
      <c r="AD3412" t="s">
        <v>4977</v>
      </c>
    </row>
    <row r="3413" spans="1:30">
      <c r="A3413" t="s">
        <v>14288</v>
      </c>
      <c r="B3413" t="s">
        <v>14288</v>
      </c>
      <c r="C3413" s="3">
        <v>7.987106</v>
      </c>
      <c r="D3413" s="3">
        <v>143</v>
      </c>
      <c r="E3413" s="3">
        <v>3.322393</v>
      </c>
      <c r="F3413" s="3">
        <v>53</v>
      </c>
      <c r="G3413" s="3">
        <v>3.832102</v>
      </c>
      <c r="H3413" s="3">
        <v>74</v>
      </c>
      <c r="I3413" s="3">
        <v>41.190784</v>
      </c>
      <c r="J3413" s="3">
        <v>799</v>
      </c>
      <c r="K3413" s="3">
        <v>79.970139</v>
      </c>
      <c r="L3413" s="3">
        <v>1657</v>
      </c>
      <c r="M3413" s="3">
        <v>24.455072</v>
      </c>
      <c r="N3413">
        <v>457</v>
      </c>
      <c r="O3413" s="16">
        <v>3.17245964444603e-5</v>
      </c>
      <c r="P3413">
        <v>2.55247591703869</v>
      </c>
      <c r="Q3413" t="s">
        <v>157</v>
      </c>
      <c r="R3413" t="s">
        <v>136</v>
      </c>
      <c r="S3413" t="s">
        <v>136</v>
      </c>
      <c r="T3413" t="s">
        <v>14289</v>
      </c>
      <c r="U3413" t="s">
        <v>14290</v>
      </c>
      <c r="V3413" t="s">
        <v>439</v>
      </c>
      <c r="W3413" t="s">
        <v>186</v>
      </c>
      <c r="X3413" t="s">
        <v>187</v>
      </c>
      <c r="Y3413" t="s">
        <v>14291</v>
      </c>
      <c r="Z3413" t="s">
        <v>14292</v>
      </c>
      <c r="AA3413" t="s">
        <v>209</v>
      </c>
      <c r="AB3413" t="s">
        <v>187</v>
      </c>
      <c r="AC3413" t="s">
        <v>14293</v>
      </c>
      <c r="AD3413" t="s">
        <v>14294</v>
      </c>
    </row>
    <row r="3414" spans="1:30">
      <c r="A3414" t="s">
        <v>14295</v>
      </c>
      <c r="B3414" t="s">
        <v>14295</v>
      </c>
      <c r="C3414" s="3">
        <v>0</v>
      </c>
      <c r="D3414" s="3">
        <v>0</v>
      </c>
      <c r="E3414" s="3">
        <v>0</v>
      </c>
      <c r="F3414" s="3">
        <v>0</v>
      </c>
      <c r="G3414" s="3">
        <v>0</v>
      </c>
      <c r="H3414" s="3">
        <v>0</v>
      </c>
      <c r="I3414" s="3">
        <v>4.873161</v>
      </c>
      <c r="J3414" s="3">
        <v>109</v>
      </c>
      <c r="K3414" s="3">
        <v>3.118442</v>
      </c>
      <c r="L3414" s="3">
        <v>74</v>
      </c>
      <c r="M3414" s="3">
        <v>3.128237</v>
      </c>
      <c r="N3414">
        <v>67</v>
      </c>
      <c r="O3414" s="16">
        <v>1.3117985479297e-7</v>
      </c>
      <c r="P3414">
        <v>6.45736865061307</v>
      </c>
      <c r="Q3414" t="s">
        <v>157</v>
      </c>
      <c r="R3414" t="s">
        <v>136</v>
      </c>
      <c r="S3414" t="s">
        <v>136</v>
      </c>
      <c r="T3414" t="s">
        <v>7306</v>
      </c>
      <c r="U3414" t="s">
        <v>14296</v>
      </c>
      <c r="V3414" t="s">
        <v>1042</v>
      </c>
      <c r="W3414" t="s">
        <v>254</v>
      </c>
      <c r="X3414" t="s">
        <v>255</v>
      </c>
      <c r="Y3414" t="s">
        <v>3652</v>
      </c>
      <c r="Z3414" t="s">
        <v>14297</v>
      </c>
      <c r="AA3414" t="s">
        <v>164</v>
      </c>
      <c r="AB3414" t="s">
        <v>165</v>
      </c>
      <c r="AC3414" t="s">
        <v>14298</v>
      </c>
      <c r="AD3414" t="s">
        <v>7309</v>
      </c>
    </row>
    <row r="3415" spans="1:30">
      <c r="A3415" t="s">
        <v>14299</v>
      </c>
      <c r="B3415" t="s">
        <v>14299</v>
      </c>
      <c r="C3415" s="3">
        <v>1.794124</v>
      </c>
      <c r="D3415" s="3">
        <v>93</v>
      </c>
      <c r="E3415" s="3">
        <v>0.217657</v>
      </c>
      <c r="F3415" s="3">
        <v>10</v>
      </c>
      <c r="G3415" s="3">
        <v>0.665848</v>
      </c>
      <c r="H3415" s="3">
        <v>37</v>
      </c>
      <c r="I3415" s="3">
        <v>18.977253</v>
      </c>
      <c r="J3415" s="3">
        <v>1059</v>
      </c>
      <c r="K3415" s="3">
        <v>10.121782</v>
      </c>
      <c r="L3415" s="3">
        <v>603</v>
      </c>
      <c r="M3415" s="3">
        <v>6.908508</v>
      </c>
      <c r="N3415">
        <v>371</v>
      </c>
      <c r="O3415" s="16">
        <v>1.05054867591876e-5</v>
      </c>
      <c r="P3415">
        <v>3.06376264596663</v>
      </c>
      <c r="Q3415" t="s">
        <v>157</v>
      </c>
      <c r="R3415" t="s">
        <v>136</v>
      </c>
      <c r="S3415" t="s">
        <v>136</v>
      </c>
      <c r="T3415" t="s">
        <v>136</v>
      </c>
      <c r="U3415" t="s">
        <v>136</v>
      </c>
      <c r="V3415" t="s">
        <v>136</v>
      </c>
      <c r="W3415" t="s">
        <v>136</v>
      </c>
      <c r="X3415" t="s">
        <v>136</v>
      </c>
      <c r="Y3415" t="s">
        <v>1424</v>
      </c>
      <c r="Z3415" t="s">
        <v>136</v>
      </c>
      <c r="AA3415" t="s">
        <v>164</v>
      </c>
      <c r="AB3415" t="s">
        <v>165</v>
      </c>
      <c r="AC3415" t="s">
        <v>14300</v>
      </c>
      <c r="AD3415" t="s">
        <v>136</v>
      </c>
    </row>
    <row r="3416" spans="1:30">
      <c r="A3416" t="s">
        <v>14301</v>
      </c>
      <c r="B3416" t="s">
        <v>14301</v>
      </c>
      <c r="C3416" s="3">
        <v>34.098377</v>
      </c>
      <c r="D3416" s="3">
        <v>266</v>
      </c>
      <c r="E3416" s="3">
        <v>110.462875</v>
      </c>
      <c r="F3416" s="3">
        <v>762</v>
      </c>
      <c r="G3416" s="3">
        <v>41.461483</v>
      </c>
      <c r="H3416" s="3">
        <v>346</v>
      </c>
      <c r="I3416" s="3">
        <v>7.124722</v>
      </c>
      <c r="J3416" s="3">
        <v>61</v>
      </c>
      <c r="K3416" s="3">
        <v>10.205173</v>
      </c>
      <c r="L3416" s="3">
        <v>92</v>
      </c>
      <c r="M3416" s="3">
        <v>23.273804</v>
      </c>
      <c r="N3416">
        <v>190</v>
      </c>
      <c r="O3416">
        <v>0.000853123556946307</v>
      </c>
      <c r="P3416">
        <v>-2.84882669560898</v>
      </c>
      <c r="Q3416" t="s">
        <v>131</v>
      </c>
      <c r="R3416" t="s">
        <v>190</v>
      </c>
      <c r="S3416" t="s">
        <v>191</v>
      </c>
      <c r="T3416" t="s">
        <v>13074</v>
      </c>
      <c r="U3416" t="s">
        <v>136</v>
      </c>
      <c r="V3416" t="s">
        <v>136</v>
      </c>
      <c r="W3416" t="s">
        <v>136</v>
      </c>
      <c r="X3416" t="s">
        <v>136</v>
      </c>
      <c r="Y3416" t="s">
        <v>13075</v>
      </c>
      <c r="Z3416" t="s">
        <v>14302</v>
      </c>
      <c r="AA3416" t="s">
        <v>164</v>
      </c>
      <c r="AB3416" t="s">
        <v>165</v>
      </c>
      <c r="AC3416" t="s">
        <v>13077</v>
      </c>
      <c r="AD3416" t="s">
        <v>495</v>
      </c>
    </row>
    <row r="3417" spans="1:30">
      <c r="A3417" t="s">
        <v>14303</v>
      </c>
      <c r="B3417" t="s">
        <v>14303</v>
      </c>
      <c r="C3417" s="3">
        <v>0.148843</v>
      </c>
      <c r="D3417" s="3">
        <v>22</v>
      </c>
      <c r="E3417" s="3">
        <v>0</v>
      </c>
      <c r="F3417" s="3">
        <v>0</v>
      </c>
      <c r="G3417" s="3">
        <v>0.086867</v>
      </c>
      <c r="H3417" s="3">
        <v>14</v>
      </c>
      <c r="I3417" s="3">
        <v>2.094258</v>
      </c>
      <c r="J3417" s="3">
        <v>324</v>
      </c>
      <c r="K3417" s="3">
        <v>5.371283</v>
      </c>
      <c r="L3417" s="3">
        <v>886</v>
      </c>
      <c r="M3417" s="3">
        <v>0.549482</v>
      </c>
      <c r="N3417">
        <v>82</v>
      </c>
      <c r="O3417">
        <v>0.000103779248050197</v>
      </c>
      <c r="P3417">
        <v>4.02046770214005</v>
      </c>
      <c r="Q3417" t="s">
        <v>157</v>
      </c>
      <c r="R3417" t="s">
        <v>136</v>
      </c>
      <c r="S3417" t="s">
        <v>136</v>
      </c>
      <c r="T3417" t="s">
        <v>14304</v>
      </c>
      <c r="U3417" t="s">
        <v>136</v>
      </c>
      <c r="V3417" t="s">
        <v>136</v>
      </c>
      <c r="W3417" t="s">
        <v>136</v>
      </c>
      <c r="X3417" t="s">
        <v>136</v>
      </c>
      <c r="Y3417" t="s">
        <v>6891</v>
      </c>
      <c r="Z3417" t="s">
        <v>9758</v>
      </c>
      <c r="AA3417" t="s">
        <v>164</v>
      </c>
      <c r="AB3417" t="s">
        <v>165</v>
      </c>
      <c r="AC3417" t="s">
        <v>14305</v>
      </c>
      <c r="AD3417" t="s">
        <v>8970</v>
      </c>
    </row>
    <row r="3418" spans="1:30">
      <c r="A3418" t="s">
        <v>14306</v>
      </c>
      <c r="B3418" t="s">
        <v>14306</v>
      </c>
      <c r="C3418" s="3">
        <v>3.245585</v>
      </c>
      <c r="D3418" s="3">
        <v>75</v>
      </c>
      <c r="E3418" s="3">
        <v>5.740713</v>
      </c>
      <c r="F3418" s="3">
        <v>117</v>
      </c>
      <c r="G3418" s="3">
        <v>4.683852</v>
      </c>
      <c r="H3418" s="3">
        <v>115</v>
      </c>
      <c r="I3418" s="3">
        <v>27.099951</v>
      </c>
      <c r="J3418" s="3">
        <v>672</v>
      </c>
      <c r="K3418" s="3">
        <v>180.09227</v>
      </c>
      <c r="L3418" s="3">
        <v>4767</v>
      </c>
      <c r="M3418" s="3">
        <v>34.776779</v>
      </c>
      <c r="N3418">
        <v>830</v>
      </c>
      <c r="O3418">
        <v>0.000336934701474547</v>
      </c>
      <c r="P3418">
        <v>3.0851839122006</v>
      </c>
      <c r="Q3418" t="s">
        <v>157</v>
      </c>
      <c r="R3418" t="s">
        <v>137</v>
      </c>
      <c r="S3418" t="s">
        <v>138</v>
      </c>
      <c r="T3418" t="s">
        <v>12765</v>
      </c>
      <c r="U3418" t="s">
        <v>14307</v>
      </c>
      <c r="V3418" t="s">
        <v>3834</v>
      </c>
      <c r="W3418" t="s">
        <v>137</v>
      </c>
      <c r="X3418" t="s">
        <v>138</v>
      </c>
      <c r="Y3418" t="s">
        <v>12767</v>
      </c>
      <c r="Z3418" t="s">
        <v>14308</v>
      </c>
      <c r="AA3418" t="s">
        <v>153</v>
      </c>
      <c r="AB3418" t="s">
        <v>138</v>
      </c>
      <c r="AC3418" t="s">
        <v>14309</v>
      </c>
      <c r="AD3418" t="s">
        <v>4686</v>
      </c>
    </row>
    <row r="3419" spans="1:30">
      <c r="A3419" t="s">
        <v>14310</v>
      </c>
      <c r="B3419" t="s">
        <v>14310</v>
      </c>
      <c r="C3419" s="3">
        <v>3.734333</v>
      </c>
      <c r="D3419" s="3">
        <v>295</v>
      </c>
      <c r="E3419" s="3">
        <v>1.020169</v>
      </c>
      <c r="F3419" s="3">
        <v>72</v>
      </c>
      <c r="G3419" s="3">
        <v>2.137391</v>
      </c>
      <c r="H3419" s="3">
        <v>182</v>
      </c>
      <c r="I3419" s="3">
        <v>21.298903</v>
      </c>
      <c r="J3419" s="3">
        <v>1825</v>
      </c>
      <c r="K3419" s="3">
        <v>24.872133</v>
      </c>
      <c r="L3419" s="3">
        <v>2276</v>
      </c>
      <c r="M3419" s="3">
        <v>7.192834</v>
      </c>
      <c r="N3419">
        <v>594</v>
      </c>
      <c r="O3419">
        <v>0.000177328074072509</v>
      </c>
      <c r="P3419">
        <v>2.30098931978772</v>
      </c>
      <c r="Q3419" t="s">
        <v>157</v>
      </c>
      <c r="R3419" t="s">
        <v>137</v>
      </c>
      <c r="S3419" t="s">
        <v>138</v>
      </c>
      <c r="T3419" t="s">
        <v>14311</v>
      </c>
      <c r="U3419" t="s">
        <v>14312</v>
      </c>
      <c r="V3419" t="s">
        <v>2281</v>
      </c>
      <c r="W3419" t="s">
        <v>137</v>
      </c>
      <c r="X3419" t="s">
        <v>138</v>
      </c>
      <c r="Y3419" t="s">
        <v>14313</v>
      </c>
      <c r="Z3419" t="s">
        <v>14314</v>
      </c>
      <c r="AA3419" t="s">
        <v>153</v>
      </c>
      <c r="AB3419" t="s">
        <v>138</v>
      </c>
      <c r="AC3419" t="s">
        <v>14315</v>
      </c>
      <c r="AD3419" t="s">
        <v>14316</v>
      </c>
    </row>
    <row r="3420" spans="1:30">
      <c r="A3420" t="s">
        <v>14317</v>
      </c>
      <c r="B3420" t="s">
        <v>136</v>
      </c>
      <c r="C3420" s="3">
        <v>1.367918</v>
      </c>
      <c r="D3420" s="3">
        <v>34</v>
      </c>
      <c r="E3420" s="3">
        <v>1.877171</v>
      </c>
      <c r="F3420" s="3">
        <v>41</v>
      </c>
      <c r="G3420" s="3">
        <v>1.238353</v>
      </c>
      <c r="H3420" s="3">
        <v>33</v>
      </c>
      <c r="I3420" s="3">
        <v>0</v>
      </c>
      <c r="J3420" s="3">
        <v>0</v>
      </c>
      <c r="K3420" s="3">
        <v>0</v>
      </c>
      <c r="L3420" s="3">
        <v>0</v>
      </c>
      <c r="M3420" s="3">
        <v>0.188928</v>
      </c>
      <c r="N3420">
        <v>5</v>
      </c>
      <c r="O3420">
        <v>0.000285760446634258</v>
      </c>
      <c r="P3420">
        <v>-4.30066404007086</v>
      </c>
      <c r="Q3420" t="s">
        <v>131</v>
      </c>
      <c r="R3420" t="s">
        <v>136</v>
      </c>
      <c r="S3420" t="s">
        <v>136</v>
      </c>
      <c r="T3420" t="s">
        <v>136</v>
      </c>
      <c r="U3420" t="s">
        <v>14318</v>
      </c>
      <c r="V3420" t="s">
        <v>136</v>
      </c>
      <c r="W3420" t="s">
        <v>136</v>
      </c>
      <c r="X3420" t="s">
        <v>136</v>
      </c>
      <c r="Y3420" t="s">
        <v>136</v>
      </c>
      <c r="Z3420" t="s">
        <v>136</v>
      </c>
      <c r="AA3420" t="s">
        <v>136</v>
      </c>
      <c r="AB3420" t="s">
        <v>136</v>
      </c>
      <c r="AC3420" t="s">
        <v>14319</v>
      </c>
      <c r="AD3420" t="s">
        <v>136</v>
      </c>
    </row>
    <row r="3421" spans="1:30">
      <c r="A3421" t="s">
        <v>14320</v>
      </c>
      <c r="B3421" t="s">
        <v>14320</v>
      </c>
      <c r="C3421" s="3">
        <v>10.359934</v>
      </c>
      <c r="D3421" s="3">
        <v>389</v>
      </c>
      <c r="E3421" s="3">
        <v>3.332612</v>
      </c>
      <c r="F3421" s="3">
        <v>111</v>
      </c>
      <c r="G3421" s="3">
        <v>8.662254</v>
      </c>
      <c r="H3421" s="3">
        <v>349</v>
      </c>
      <c r="I3421" s="3">
        <v>2.454823</v>
      </c>
      <c r="J3421" s="3">
        <v>100</v>
      </c>
      <c r="K3421" s="3">
        <v>1.806385</v>
      </c>
      <c r="L3421" s="3">
        <v>79</v>
      </c>
      <c r="M3421" s="3">
        <v>2.494988</v>
      </c>
      <c r="N3421">
        <v>98</v>
      </c>
      <c r="O3421" s="16">
        <v>4.25131132204102e-7</v>
      </c>
      <c r="P3421">
        <v>-2.22444734414728</v>
      </c>
      <c r="Q3421" t="s">
        <v>131</v>
      </c>
      <c r="R3421" t="s">
        <v>218</v>
      </c>
      <c r="S3421" t="s">
        <v>219</v>
      </c>
      <c r="T3421" t="s">
        <v>14321</v>
      </c>
      <c r="U3421" t="s">
        <v>14322</v>
      </c>
      <c r="V3421" t="s">
        <v>9802</v>
      </c>
      <c r="W3421" t="s">
        <v>218</v>
      </c>
      <c r="X3421" t="s">
        <v>219</v>
      </c>
      <c r="Y3421" t="s">
        <v>14323</v>
      </c>
      <c r="Z3421" t="s">
        <v>14324</v>
      </c>
      <c r="AA3421" t="s">
        <v>686</v>
      </c>
      <c r="AB3421" t="s">
        <v>219</v>
      </c>
      <c r="AC3421" t="s">
        <v>14325</v>
      </c>
      <c r="AD3421" t="s">
        <v>14326</v>
      </c>
    </row>
    <row r="3422" spans="1:30">
      <c r="A3422" t="s">
        <v>14327</v>
      </c>
      <c r="B3422" t="s">
        <v>14327</v>
      </c>
      <c r="C3422" s="3">
        <v>0.288371</v>
      </c>
      <c r="D3422" s="3">
        <v>17</v>
      </c>
      <c r="E3422" s="3">
        <v>0</v>
      </c>
      <c r="F3422" s="3">
        <v>0</v>
      </c>
      <c r="G3422" s="3">
        <v>0.195623</v>
      </c>
      <c r="H3422" s="3">
        <v>13</v>
      </c>
      <c r="I3422" s="3">
        <v>1.50929</v>
      </c>
      <c r="J3422" s="3">
        <v>97</v>
      </c>
      <c r="K3422" s="3">
        <v>1.436842</v>
      </c>
      <c r="L3422" s="3">
        <v>98</v>
      </c>
      <c r="M3422" s="3">
        <v>1.193539</v>
      </c>
      <c r="N3422">
        <v>74</v>
      </c>
      <c r="O3422">
        <v>0.00945619591633468</v>
      </c>
      <c r="P3422">
        <v>2.38125390633305</v>
      </c>
      <c r="Q3422" t="s">
        <v>157</v>
      </c>
      <c r="R3422" t="s">
        <v>136</v>
      </c>
      <c r="S3422" t="s">
        <v>136</v>
      </c>
      <c r="T3422" t="s">
        <v>14328</v>
      </c>
      <c r="U3422" t="s">
        <v>136</v>
      </c>
      <c r="V3422" t="s">
        <v>136</v>
      </c>
      <c r="W3422" t="s">
        <v>136</v>
      </c>
      <c r="X3422" t="s">
        <v>136</v>
      </c>
      <c r="Y3422" t="s">
        <v>14329</v>
      </c>
      <c r="Z3422" t="s">
        <v>136</v>
      </c>
      <c r="AA3422" t="s">
        <v>164</v>
      </c>
      <c r="AB3422" t="s">
        <v>165</v>
      </c>
      <c r="AC3422" t="s">
        <v>14330</v>
      </c>
      <c r="AD3422" t="s">
        <v>1239</v>
      </c>
    </row>
    <row r="3423" spans="1:30">
      <c r="A3423" t="s">
        <v>14331</v>
      </c>
      <c r="B3423" t="s">
        <v>14331</v>
      </c>
      <c r="C3423" s="3">
        <v>1.00918</v>
      </c>
      <c r="D3423" s="3">
        <v>39</v>
      </c>
      <c r="E3423" s="3">
        <v>0.200952</v>
      </c>
      <c r="F3423" s="3">
        <v>7</v>
      </c>
      <c r="G3423" s="3">
        <v>0.144732</v>
      </c>
      <c r="H3423" s="3">
        <v>6</v>
      </c>
      <c r="I3423" s="3">
        <v>3.879348</v>
      </c>
      <c r="J3423" s="3">
        <v>162</v>
      </c>
      <c r="K3423" s="3">
        <v>15.537482</v>
      </c>
      <c r="L3423" s="3">
        <v>693</v>
      </c>
      <c r="M3423" s="3">
        <v>3.725175</v>
      </c>
      <c r="N3423">
        <v>150</v>
      </c>
      <c r="O3423">
        <v>0.000340927855121165</v>
      </c>
      <c r="P3423">
        <v>3.24917008250833</v>
      </c>
      <c r="Q3423" t="s">
        <v>157</v>
      </c>
      <c r="R3423" t="s">
        <v>136</v>
      </c>
      <c r="S3423" t="s">
        <v>136</v>
      </c>
      <c r="T3423" t="s">
        <v>865</v>
      </c>
      <c r="U3423" t="s">
        <v>14332</v>
      </c>
      <c r="V3423" t="s">
        <v>136</v>
      </c>
      <c r="W3423" t="s">
        <v>305</v>
      </c>
      <c r="X3423" t="s">
        <v>142</v>
      </c>
      <c r="Y3423" t="s">
        <v>1377</v>
      </c>
      <c r="Z3423" t="s">
        <v>6952</v>
      </c>
      <c r="AA3423" t="s">
        <v>141</v>
      </c>
      <c r="AB3423" t="s">
        <v>142</v>
      </c>
      <c r="AC3423" t="s">
        <v>313</v>
      </c>
      <c r="AD3423" t="s">
        <v>281</v>
      </c>
    </row>
    <row r="3424" spans="1:30">
      <c r="A3424" t="s">
        <v>14333</v>
      </c>
      <c r="B3424" t="s">
        <v>14333</v>
      </c>
      <c r="C3424" s="3">
        <v>11.736704</v>
      </c>
      <c r="D3424" s="3">
        <v>368</v>
      </c>
      <c r="E3424" s="3">
        <v>70.211937</v>
      </c>
      <c r="F3424" s="3">
        <v>1947</v>
      </c>
      <c r="G3424" s="3">
        <v>18.980612</v>
      </c>
      <c r="H3424" s="3">
        <v>637</v>
      </c>
      <c r="I3424" s="3">
        <v>0.562696</v>
      </c>
      <c r="J3424" s="3">
        <v>20</v>
      </c>
      <c r="K3424" s="3">
        <v>1.277174</v>
      </c>
      <c r="L3424" s="3">
        <v>47</v>
      </c>
      <c r="M3424" s="3">
        <v>1.795525</v>
      </c>
      <c r="N3424">
        <v>59</v>
      </c>
      <c r="O3424" s="16">
        <v>6.29571813743972e-9</v>
      </c>
      <c r="P3424">
        <v>-5.19405452997488</v>
      </c>
      <c r="Q3424" t="s">
        <v>131</v>
      </c>
      <c r="R3424" t="s">
        <v>136</v>
      </c>
      <c r="S3424" t="s">
        <v>136</v>
      </c>
      <c r="T3424" t="s">
        <v>136</v>
      </c>
      <c r="U3424" t="s">
        <v>136</v>
      </c>
      <c r="V3424" t="s">
        <v>136</v>
      </c>
      <c r="W3424" t="s">
        <v>232</v>
      </c>
      <c r="X3424" t="s">
        <v>233</v>
      </c>
      <c r="Y3424" t="s">
        <v>6298</v>
      </c>
      <c r="Z3424" t="s">
        <v>136</v>
      </c>
      <c r="AA3424" t="s">
        <v>237</v>
      </c>
      <c r="AB3424" t="s">
        <v>233</v>
      </c>
      <c r="AC3424" t="s">
        <v>14334</v>
      </c>
      <c r="AD3424" t="s">
        <v>136</v>
      </c>
    </row>
    <row r="3425" spans="1:30">
      <c r="A3425" t="s">
        <v>14335</v>
      </c>
      <c r="B3425" t="s">
        <v>14335</v>
      </c>
      <c r="C3425" s="3">
        <v>0.117232</v>
      </c>
      <c r="D3425" s="3">
        <v>5</v>
      </c>
      <c r="E3425" s="3">
        <v>0</v>
      </c>
      <c r="F3425" s="3">
        <v>0</v>
      </c>
      <c r="G3425" s="3">
        <v>0.037076</v>
      </c>
      <c r="H3425" s="3">
        <v>2</v>
      </c>
      <c r="I3425" s="3">
        <v>3.789371</v>
      </c>
      <c r="J3425" s="3">
        <v>171</v>
      </c>
      <c r="K3425" s="3">
        <v>3.190703</v>
      </c>
      <c r="L3425" s="3">
        <v>154</v>
      </c>
      <c r="M3425" s="3">
        <v>1.111931</v>
      </c>
      <c r="N3425">
        <v>49</v>
      </c>
      <c r="O3425" s="16">
        <v>8.92031019295911e-7</v>
      </c>
      <c r="P3425">
        <v>4.53047081950593</v>
      </c>
      <c r="Q3425" t="s">
        <v>157</v>
      </c>
      <c r="R3425" t="s">
        <v>316</v>
      </c>
      <c r="S3425" t="s">
        <v>317</v>
      </c>
      <c r="T3425" t="s">
        <v>2256</v>
      </c>
      <c r="U3425" t="s">
        <v>14336</v>
      </c>
      <c r="V3425" t="s">
        <v>11020</v>
      </c>
      <c r="W3425" t="s">
        <v>14337</v>
      </c>
      <c r="X3425" t="s">
        <v>14338</v>
      </c>
      <c r="Y3425" t="s">
        <v>14339</v>
      </c>
      <c r="Z3425" t="s">
        <v>14340</v>
      </c>
      <c r="AA3425" t="s">
        <v>3882</v>
      </c>
      <c r="AB3425" t="s">
        <v>317</v>
      </c>
      <c r="AC3425" t="s">
        <v>14341</v>
      </c>
      <c r="AD3425" t="s">
        <v>144</v>
      </c>
    </row>
    <row r="3426" spans="1:30">
      <c r="A3426" t="s">
        <v>14342</v>
      </c>
      <c r="B3426" t="s">
        <v>14342</v>
      </c>
      <c r="C3426" s="3">
        <v>0.387163</v>
      </c>
      <c r="D3426" s="3">
        <v>11</v>
      </c>
      <c r="E3426" s="3">
        <v>0</v>
      </c>
      <c r="F3426" s="3">
        <v>0</v>
      </c>
      <c r="G3426" s="3">
        <v>0.17323</v>
      </c>
      <c r="H3426" s="3">
        <v>5</v>
      </c>
      <c r="I3426" s="3">
        <v>3.512906</v>
      </c>
      <c r="J3426" s="3">
        <v>99</v>
      </c>
      <c r="K3426" s="3">
        <v>5.455046</v>
      </c>
      <c r="L3426" s="3">
        <v>164</v>
      </c>
      <c r="M3426" s="3">
        <v>3.913759</v>
      </c>
      <c r="N3426">
        <v>106</v>
      </c>
      <c r="O3426" s="16">
        <v>1.51817030008349e-5</v>
      </c>
      <c r="P3426">
        <v>3.62019510204065</v>
      </c>
      <c r="Q3426" t="s">
        <v>157</v>
      </c>
      <c r="R3426" t="s">
        <v>136</v>
      </c>
      <c r="S3426" t="s">
        <v>136</v>
      </c>
      <c r="T3426" t="s">
        <v>136</v>
      </c>
      <c r="U3426" t="s">
        <v>136</v>
      </c>
      <c r="V3426" t="s">
        <v>136</v>
      </c>
      <c r="W3426" t="s">
        <v>136</v>
      </c>
      <c r="X3426" t="s">
        <v>136</v>
      </c>
      <c r="Y3426" t="s">
        <v>136</v>
      </c>
      <c r="Z3426" t="s">
        <v>136</v>
      </c>
      <c r="AA3426" t="s">
        <v>136</v>
      </c>
      <c r="AB3426" t="s">
        <v>136</v>
      </c>
      <c r="AC3426" t="s">
        <v>136</v>
      </c>
      <c r="AD3426" t="s">
        <v>136</v>
      </c>
    </row>
    <row r="3427" spans="1:30">
      <c r="A3427" t="s">
        <v>14343</v>
      </c>
      <c r="B3427" t="s">
        <v>14343</v>
      </c>
      <c r="C3427" s="3">
        <v>0.070038</v>
      </c>
      <c r="D3427" s="3">
        <v>10</v>
      </c>
      <c r="E3427" s="3">
        <v>0</v>
      </c>
      <c r="F3427" s="3">
        <v>0</v>
      </c>
      <c r="G3427" s="3">
        <v>0.095391</v>
      </c>
      <c r="H3427" s="3">
        <v>15</v>
      </c>
      <c r="I3427" s="3">
        <v>0.589717</v>
      </c>
      <c r="J3427" s="3">
        <v>92</v>
      </c>
      <c r="K3427" s="3">
        <v>1.003116</v>
      </c>
      <c r="L3427" s="3">
        <v>166</v>
      </c>
      <c r="M3427" s="3">
        <v>0.686268</v>
      </c>
      <c r="N3427">
        <v>103</v>
      </c>
      <c r="O3427">
        <v>0.000611523642268185</v>
      </c>
      <c r="P3427">
        <v>3.01063324507853</v>
      </c>
      <c r="Q3427" t="s">
        <v>157</v>
      </c>
      <c r="R3427" t="s">
        <v>136</v>
      </c>
      <c r="S3427" t="s">
        <v>136</v>
      </c>
      <c r="T3427" t="s">
        <v>136</v>
      </c>
      <c r="U3427" t="s">
        <v>136</v>
      </c>
      <c r="V3427" t="s">
        <v>136</v>
      </c>
      <c r="W3427" t="s">
        <v>136</v>
      </c>
      <c r="X3427" t="s">
        <v>136</v>
      </c>
      <c r="Y3427" t="s">
        <v>10922</v>
      </c>
      <c r="Z3427" t="s">
        <v>136</v>
      </c>
      <c r="AA3427" t="s">
        <v>164</v>
      </c>
      <c r="AB3427" t="s">
        <v>165</v>
      </c>
      <c r="AC3427" t="s">
        <v>10923</v>
      </c>
      <c r="AD3427" t="s">
        <v>136</v>
      </c>
    </row>
    <row r="3428" spans="1:30">
      <c r="A3428" t="s">
        <v>14344</v>
      </c>
      <c r="B3428" t="s">
        <v>14344</v>
      </c>
      <c r="C3428" s="3">
        <v>33.07008</v>
      </c>
      <c r="D3428" s="3">
        <v>2017</v>
      </c>
      <c r="E3428" s="3">
        <v>71.436279</v>
      </c>
      <c r="F3428" s="3">
        <v>3858</v>
      </c>
      <c r="G3428" s="3">
        <v>29.176884</v>
      </c>
      <c r="H3428" s="3">
        <v>1908</v>
      </c>
      <c r="I3428" s="3">
        <v>6.467094</v>
      </c>
      <c r="J3428" s="3">
        <v>428</v>
      </c>
      <c r="K3428" s="3">
        <v>4.31342</v>
      </c>
      <c r="L3428" s="3">
        <v>305</v>
      </c>
      <c r="M3428" s="3">
        <v>12.445541</v>
      </c>
      <c r="N3428">
        <v>793</v>
      </c>
      <c r="O3428" s="16">
        <v>2.25441682915676e-5</v>
      </c>
      <c r="P3428">
        <v>-3.18466498990825</v>
      </c>
      <c r="Q3428" t="s">
        <v>131</v>
      </c>
      <c r="R3428" t="s">
        <v>325</v>
      </c>
      <c r="S3428" t="s">
        <v>326</v>
      </c>
      <c r="T3428" t="s">
        <v>14345</v>
      </c>
      <c r="U3428" t="s">
        <v>14346</v>
      </c>
      <c r="V3428" t="s">
        <v>136</v>
      </c>
      <c r="W3428" t="s">
        <v>190</v>
      </c>
      <c r="X3428" t="s">
        <v>191</v>
      </c>
      <c r="Y3428" t="s">
        <v>181</v>
      </c>
      <c r="Z3428" t="s">
        <v>14347</v>
      </c>
      <c r="AA3428" t="s">
        <v>83</v>
      </c>
      <c r="AB3428" t="s">
        <v>191</v>
      </c>
      <c r="AC3428" t="s">
        <v>14348</v>
      </c>
      <c r="AD3428" t="s">
        <v>14349</v>
      </c>
    </row>
    <row r="3429" spans="1:30">
      <c r="A3429" t="s">
        <v>14350</v>
      </c>
      <c r="B3429" t="s">
        <v>14350</v>
      </c>
      <c r="C3429" s="3">
        <v>2.413882</v>
      </c>
      <c r="D3429" s="3">
        <v>132</v>
      </c>
      <c r="E3429" s="3">
        <v>0.709773</v>
      </c>
      <c r="F3429" s="3">
        <v>35</v>
      </c>
      <c r="G3429" s="3">
        <v>2.888536</v>
      </c>
      <c r="H3429" s="3">
        <v>170</v>
      </c>
      <c r="I3429" s="3">
        <v>19.027901</v>
      </c>
      <c r="J3429" s="3">
        <v>1128</v>
      </c>
      <c r="K3429" s="3">
        <v>9.971452</v>
      </c>
      <c r="L3429" s="3">
        <v>631</v>
      </c>
      <c r="M3429" s="3">
        <v>13.464802</v>
      </c>
      <c r="N3429">
        <v>768</v>
      </c>
      <c r="O3429" s="16">
        <v>1.83524274651498e-5</v>
      </c>
      <c r="P3429">
        <v>2.20102108465583</v>
      </c>
      <c r="Q3429" t="s">
        <v>157</v>
      </c>
      <c r="R3429" t="s">
        <v>136</v>
      </c>
      <c r="S3429" t="s">
        <v>136</v>
      </c>
      <c r="T3429" t="s">
        <v>158</v>
      </c>
      <c r="U3429" t="s">
        <v>14351</v>
      </c>
      <c r="V3429" t="s">
        <v>136</v>
      </c>
      <c r="W3429" t="s">
        <v>160</v>
      </c>
      <c r="X3429" t="s">
        <v>161</v>
      </c>
      <c r="Y3429" t="s">
        <v>162</v>
      </c>
      <c r="Z3429" t="s">
        <v>14352</v>
      </c>
      <c r="AA3429" t="s">
        <v>164</v>
      </c>
      <c r="AB3429" t="s">
        <v>165</v>
      </c>
      <c r="AC3429" t="s">
        <v>14353</v>
      </c>
      <c r="AD3429" t="s">
        <v>155</v>
      </c>
    </row>
    <row r="3430" spans="1:30">
      <c r="A3430" t="s">
        <v>14354</v>
      </c>
      <c r="B3430" t="s">
        <v>14354</v>
      </c>
      <c r="C3430" s="3">
        <v>19.036516</v>
      </c>
      <c r="D3430" s="3">
        <v>1078</v>
      </c>
      <c r="E3430" s="3">
        <v>204.468857</v>
      </c>
      <c r="F3430" s="3">
        <v>10248</v>
      </c>
      <c r="G3430" s="3">
        <v>60.336246</v>
      </c>
      <c r="H3430" s="3">
        <v>3661</v>
      </c>
      <c r="I3430" s="3">
        <v>5.856411</v>
      </c>
      <c r="J3430" s="3">
        <v>360</v>
      </c>
      <c r="K3430" s="3">
        <v>5.388503</v>
      </c>
      <c r="L3430" s="3">
        <v>354</v>
      </c>
      <c r="M3430" s="3">
        <v>10.185272</v>
      </c>
      <c r="N3430">
        <v>602</v>
      </c>
      <c r="O3430" s="16">
        <v>4.14761850571014e-6</v>
      </c>
      <c r="P3430">
        <v>-4.26646808445744</v>
      </c>
      <c r="Q3430" t="s">
        <v>131</v>
      </c>
      <c r="R3430" t="s">
        <v>283</v>
      </c>
      <c r="S3430" t="s">
        <v>284</v>
      </c>
      <c r="T3430" t="s">
        <v>285</v>
      </c>
      <c r="U3430" t="s">
        <v>9780</v>
      </c>
      <c r="V3430" t="s">
        <v>520</v>
      </c>
      <c r="W3430" t="s">
        <v>371</v>
      </c>
      <c r="X3430" t="s">
        <v>293</v>
      </c>
      <c r="Y3430" t="s">
        <v>290</v>
      </c>
      <c r="Z3430" t="s">
        <v>521</v>
      </c>
      <c r="AA3430" t="s">
        <v>292</v>
      </c>
      <c r="AB3430" t="s">
        <v>293</v>
      </c>
      <c r="AC3430" t="s">
        <v>313</v>
      </c>
      <c r="AD3430" t="s">
        <v>295</v>
      </c>
    </row>
    <row r="3431" spans="1:30">
      <c r="A3431" t="s">
        <v>14355</v>
      </c>
      <c r="B3431" t="s">
        <v>14355</v>
      </c>
      <c r="C3431" s="3">
        <v>4.480645</v>
      </c>
      <c r="D3431" s="3">
        <v>44</v>
      </c>
      <c r="E3431" s="3">
        <v>14.789674</v>
      </c>
      <c r="F3431" s="3">
        <v>126</v>
      </c>
      <c r="G3431" s="3">
        <v>4.810827</v>
      </c>
      <c r="H3431" s="3">
        <v>50</v>
      </c>
      <c r="I3431" s="3">
        <v>0.341122</v>
      </c>
      <c r="J3431" s="3">
        <v>4</v>
      </c>
      <c r="K3431" s="3">
        <v>0.863651</v>
      </c>
      <c r="L3431" s="3">
        <v>10</v>
      </c>
      <c r="M3431" s="3">
        <v>1.480517</v>
      </c>
      <c r="N3431">
        <v>15</v>
      </c>
      <c r="O3431">
        <v>0.000147418663023814</v>
      </c>
      <c r="P3431">
        <v>-3.61240838475778</v>
      </c>
      <c r="Q3431" t="s">
        <v>131</v>
      </c>
      <c r="R3431" t="s">
        <v>137</v>
      </c>
      <c r="S3431" t="s">
        <v>138</v>
      </c>
      <c r="T3431" t="s">
        <v>14356</v>
      </c>
      <c r="U3431" t="s">
        <v>14357</v>
      </c>
      <c r="V3431" t="s">
        <v>14358</v>
      </c>
      <c r="W3431" t="s">
        <v>137</v>
      </c>
      <c r="X3431" t="s">
        <v>138</v>
      </c>
      <c r="Y3431" t="s">
        <v>4684</v>
      </c>
      <c r="Z3431" t="s">
        <v>14359</v>
      </c>
      <c r="AA3431" t="s">
        <v>153</v>
      </c>
      <c r="AB3431" t="s">
        <v>138</v>
      </c>
      <c r="AC3431" t="s">
        <v>14360</v>
      </c>
      <c r="AD3431" t="s">
        <v>937</v>
      </c>
    </row>
    <row r="3432" spans="1:30">
      <c r="A3432" t="s">
        <v>14361</v>
      </c>
      <c r="B3432" t="s">
        <v>14361</v>
      </c>
      <c r="C3432" s="3">
        <v>0.114146</v>
      </c>
      <c r="D3432" s="3">
        <v>6</v>
      </c>
      <c r="E3432" s="3">
        <v>0</v>
      </c>
      <c r="F3432" s="3">
        <v>0</v>
      </c>
      <c r="G3432" s="3">
        <v>0</v>
      </c>
      <c r="H3432" s="3">
        <v>0</v>
      </c>
      <c r="I3432" s="3">
        <v>1.506732</v>
      </c>
      <c r="J3432" s="3">
        <v>83</v>
      </c>
      <c r="K3432" s="3">
        <v>5.73371</v>
      </c>
      <c r="L3432" s="3">
        <v>338</v>
      </c>
      <c r="M3432" s="3">
        <v>0.861624</v>
      </c>
      <c r="N3432">
        <v>46</v>
      </c>
      <c r="O3432" s="16">
        <v>6.26838118460641e-5</v>
      </c>
      <c r="P3432">
        <v>4.64959754405634</v>
      </c>
      <c r="Q3432" t="s">
        <v>157</v>
      </c>
      <c r="R3432" t="s">
        <v>136</v>
      </c>
      <c r="S3432" t="s">
        <v>136</v>
      </c>
      <c r="T3432" t="s">
        <v>178</v>
      </c>
      <c r="U3432" t="s">
        <v>14362</v>
      </c>
      <c r="V3432" t="s">
        <v>264</v>
      </c>
      <c r="W3432" t="s">
        <v>136</v>
      </c>
      <c r="X3432" t="s">
        <v>136</v>
      </c>
      <c r="Y3432" t="s">
        <v>265</v>
      </c>
      <c r="Z3432" t="s">
        <v>266</v>
      </c>
      <c r="AA3432" t="s">
        <v>164</v>
      </c>
      <c r="AB3432" t="s">
        <v>165</v>
      </c>
      <c r="AC3432" t="s">
        <v>14363</v>
      </c>
      <c r="AD3432" t="s">
        <v>184</v>
      </c>
    </row>
    <row r="3433" spans="1:30">
      <c r="A3433" t="s">
        <v>14364</v>
      </c>
      <c r="B3433" t="s">
        <v>14364</v>
      </c>
      <c r="C3433" s="3">
        <v>2.065962</v>
      </c>
      <c r="D3433" s="3">
        <v>185</v>
      </c>
      <c r="E3433" s="3">
        <v>0.446513</v>
      </c>
      <c r="F3433" s="3">
        <v>36</v>
      </c>
      <c r="G3433" s="3">
        <v>0.758445</v>
      </c>
      <c r="H3433" s="3">
        <v>73</v>
      </c>
      <c r="I3433" s="3">
        <v>13.559515</v>
      </c>
      <c r="J3433" s="3">
        <v>1312</v>
      </c>
      <c r="K3433" s="3">
        <v>7.891636</v>
      </c>
      <c r="L3433" s="3">
        <v>816</v>
      </c>
      <c r="M3433" s="3">
        <v>5.659449</v>
      </c>
      <c r="N3433">
        <v>527</v>
      </c>
      <c r="O3433" s="16">
        <v>6.42281971122281e-5</v>
      </c>
      <c r="P3433">
        <v>2.39847430322832</v>
      </c>
      <c r="Q3433" t="s">
        <v>157</v>
      </c>
      <c r="R3433" t="s">
        <v>137</v>
      </c>
      <c r="S3433" t="s">
        <v>138</v>
      </c>
      <c r="T3433" t="s">
        <v>14365</v>
      </c>
      <c r="U3433" t="s">
        <v>14366</v>
      </c>
      <c r="V3433" t="s">
        <v>5744</v>
      </c>
      <c r="W3433" t="s">
        <v>137</v>
      </c>
      <c r="X3433" t="s">
        <v>138</v>
      </c>
      <c r="Y3433" t="s">
        <v>14367</v>
      </c>
      <c r="Z3433" t="s">
        <v>14368</v>
      </c>
      <c r="AA3433" t="s">
        <v>153</v>
      </c>
      <c r="AB3433" t="s">
        <v>138</v>
      </c>
      <c r="AC3433" t="s">
        <v>14369</v>
      </c>
      <c r="AD3433" t="s">
        <v>14096</v>
      </c>
    </row>
    <row r="3434" spans="1:30">
      <c r="A3434" t="s">
        <v>14370</v>
      </c>
      <c r="B3434" t="s">
        <v>136</v>
      </c>
      <c r="C3434" s="3">
        <v>0.224402</v>
      </c>
      <c r="D3434" s="3">
        <v>8</v>
      </c>
      <c r="E3434" s="3">
        <v>0.115548</v>
      </c>
      <c r="F3434" s="3">
        <v>4</v>
      </c>
      <c r="G3434" s="3">
        <v>0.334215</v>
      </c>
      <c r="H3434" s="3">
        <v>13</v>
      </c>
      <c r="I3434" s="3">
        <v>3.934201</v>
      </c>
      <c r="J3434" s="3">
        <v>144</v>
      </c>
      <c r="K3434" s="3">
        <v>6.269919</v>
      </c>
      <c r="L3434" s="3">
        <v>230</v>
      </c>
      <c r="M3434" s="3">
        <v>2.275877</v>
      </c>
      <c r="N3434">
        <v>80</v>
      </c>
      <c r="O3434" s="16">
        <v>3.46538566853221e-6</v>
      </c>
      <c r="P3434">
        <v>3.24801986896442</v>
      </c>
      <c r="Q3434" t="s">
        <v>157</v>
      </c>
      <c r="R3434" t="s">
        <v>325</v>
      </c>
      <c r="S3434" t="s">
        <v>326</v>
      </c>
      <c r="T3434" t="s">
        <v>4468</v>
      </c>
      <c r="U3434" t="s">
        <v>14371</v>
      </c>
      <c r="V3434" t="s">
        <v>136</v>
      </c>
      <c r="W3434" t="s">
        <v>136</v>
      </c>
      <c r="X3434" t="s">
        <v>136</v>
      </c>
      <c r="Y3434" t="s">
        <v>181</v>
      </c>
      <c r="Z3434" t="s">
        <v>14372</v>
      </c>
      <c r="AA3434" t="s">
        <v>83</v>
      </c>
      <c r="AB3434" t="s">
        <v>191</v>
      </c>
      <c r="AC3434" t="s">
        <v>14373</v>
      </c>
      <c r="AD3434" t="s">
        <v>184</v>
      </c>
    </row>
    <row r="3435" spans="1:30">
      <c r="A3435" t="s">
        <v>14374</v>
      </c>
      <c r="B3435" t="s">
        <v>14374</v>
      </c>
      <c r="C3435" s="3">
        <v>0.757521</v>
      </c>
      <c r="D3435" s="3">
        <v>23</v>
      </c>
      <c r="E3435" s="3">
        <v>0.076171</v>
      </c>
      <c r="F3435" s="3">
        <v>3</v>
      </c>
      <c r="G3435" s="3">
        <v>0.375076</v>
      </c>
      <c r="H3435" s="3">
        <v>12</v>
      </c>
      <c r="I3435" s="3">
        <v>8.085795</v>
      </c>
      <c r="J3435" s="3">
        <v>260</v>
      </c>
      <c r="K3435" s="3">
        <v>13.51982</v>
      </c>
      <c r="L3435" s="3">
        <v>465</v>
      </c>
      <c r="M3435" s="3">
        <v>3.820317</v>
      </c>
      <c r="N3435">
        <v>119</v>
      </c>
      <c r="O3435" s="16">
        <v>1.62877746766948e-6</v>
      </c>
      <c r="P3435">
        <v>3.57345374587721</v>
      </c>
      <c r="Q3435" t="s">
        <v>157</v>
      </c>
      <c r="R3435" t="s">
        <v>254</v>
      </c>
      <c r="S3435" t="s">
        <v>255</v>
      </c>
      <c r="T3435" t="s">
        <v>14375</v>
      </c>
      <c r="U3435" t="s">
        <v>14376</v>
      </c>
      <c r="V3435" t="s">
        <v>662</v>
      </c>
      <c r="W3435" t="s">
        <v>399</v>
      </c>
      <c r="X3435" t="s">
        <v>342</v>
      </c>
      <c r="Y3435" t="s">
        <v>3652</v>
      </c>
      <c r="Z3435" t="s">
        <v>14377</v>
      </c>
      <c r="AA3435" t="s">
        <v>164</v>
      </c>
      <c r="AB3435" t="s">
        <v>165</v>
      </c>
      <c r="AC3435" t="s">
        <v>14378</v>
      </c>
      <c r="AD3435" t="s">
        <v>11434</v>
      </c>
    </row>
    <row r="3436" spans="1:30">
      <c r="A3436" t="s">
        <v>14379</v>
      </c>
      <c r="B3436" t="s">
        <v>136</v>
      </c>
      <c r="C3436" s="3">
        <v>10.426366</v>
      </c>
      <c r="D3436" s="3">
        <v>377</v>
      </c>
      <c r="E3436" s="3">
        <v>19.340387</v>
      </c>
      <c r="F3436" s="3">
        <v>617</v>
      </c>
      <c r="G3436" s="3">
        <v>16.912754</v>
      </c>
      <c r="H3436" s="3">
        <v>656</v>
      </c>
      <c r="I3436" s="3">
        <v>1.816306</v>
      </c>
      <c r="J3436" s="3">
        <v>72</v>
      </c>
      <c r="K3436" s="3">
        <v>0.922247</v>
      </c>
      <c r="L3436" s="3">
        <v>40</v>
      </c>
      <c r="M3436" s="3">
        <v>6.08112699999999</v>
      </c>
      <c r="N3436">
        <v>230</v>
      </c>
      <c r="O3436">
        <v>0.000420930132544023</v>
      </c>
      <c r="P3436">
        <v>-2.92015155844148</v>
      </c>
      <c r="Q3436" t="s">
        <v>131</v>
      </c>
      <c r="R3436" t="s">
        <v>136</v>
      </c>
      <c r="S3436" t="s">
        <v>136</v>
      </c>
      <c r="T3436" t="s">
        <v>136</v>
      </c>
      <c r="U3436" t="s">
        <v>136</v>
      </c>
      <c r="V3436" t="s">
        <v>136</v>
      </c>
      <c r="W3436" t="s">
        <v>136</v>
      </c>
      <c r="X3436" t="s">
        <v>136</v>
      </c>
      <c r="Y3436" t="s">
        <v>136</v>
      </c>
      <c r="Z3436" t="s">
        <v>136</v>
      </c>
      <c r="AA3436" t="s">
        <v>136</v>
      </c>
      <c r="AB3436" t="s">
        <v>136</v>
      </c>
      <c r="AC3436" t="s">
        <v>136</v>
      </c>
      <c r="AD3436" t="s">
        <v>136</v>
      </c>
    </row>
    <row r="3437" spans="1:30">
      <c r="A3437" t="s">
        <v>14380</v>
      </c>
      <c r="B3437" t="s">
        <v>14380</v>
      </c>
      <c r="C3437" s="3">
        <v>2.616318</v>
      </c>
      <c r="D3437" s="3">
        <v>72</v>
      </c>
      <c r="E3437" s="3">
        <v>1.383674</v>
      </c>
      <c r="F3437" s="3">
        <v>34</v>
      </c>
      <c r="G3437" s="3">
        <v>3.170027</v>
      </c>
      <c r="H3437" s="3">
        <v>93</v>
      </c>
      <c r="I3437" s="3">
        <v>18.620121</v>
      </c>
      <c r="J3437" s="3">
        <v>549</v>
      </c>
      <c r="K3437" s="3">
        <v>22.572916</v>
      </c>
      <c r="L3437" s="3">
        <v>711</v>
      </c>
      <c r="M3437" s="3">
        <v>10.215404</v>
      </c>
      <c r="N3437">
        <v>290</v>
      </c>
      <c r="O3437" s="16">
        <v>1.60822324976056e-5</v>
      </c>
      <c r="P3437">
        <v>2.15792995265637</v>
      </c>
      <c r="Q3437" t="s">
        <v>157</v>
      </c>
      <c r="R3437" t="s">
        <v>136</v>
      </c>
      <c r="S3437" t="s">
        <v>136</v>
      </c>
      <c r="T3437" t="s">
        <v>262</v>
      </c>
      <c r="U3437" t="s">
        <v>14381</v>
      </c>
      <c r="V3437" t="s">
        <v>264</v>
      </c>
      <c r="W3437" t="s">
        <v>136</v>
      </c>
      <c r="X3437" t="s">
        <v>136</v>
      </c>
      <c r="Y3437" t="s">
        <v>265</v>
      </c>
      <c r="Z3437" t="s">
        <v>266</v>
      </c>
      <c r="AA3437" t="s">
        <v>164</v>
      </c>
      <c r="AB3437" t="s">
        <v>165</v>
      </c>
      <c r="AC3437" t="s">
        <v>267</v>
      </c>
      <c r="AD3437" t="s">
        <v>195</v>
      </c>
    </row>
    <row r="3438" spans="1:30">
      <c r="A3438" t="s">
        <v>14382</v>
      </c>
      <c r="B3438" t="s">
        <v>14382</v>
      </c>
      <c r="C3438" s="3">
        <v>0.072164</v>
      </c>
      <c r="D3438" s="3">
        <v>4</v>
      </c>
      <c r="E3438" s="3">
        <v>0</v>
      </c>
      <c r="F3438" s="3">
        <v>0</v>
      </c>
      <c r="G3438" s="3">
        <v>0.232947</v>
      </c>
      <c r="H3438" s="3">
        <v>11</v>
      </c>
      <c r="I3438" s="3">
        <v>3.236817</v>
      </c>
      <c r="J3438" s="3">
        <v>155</v>
      </c>
      <c r="K3438" s="3">
        <v>9.107261</v>
      </c>
      <c r="L3438" s="3">
        <v>463</v>
      </c>
      <c r="M3438" s="3">
        <v>0.995685</v>
      </c>
      <c r="N3438">
        <v>46</v>
      </c>
      <c r="O3438" s="16">
        <v>5.16792934754845e-5</v>
      </c>
      <c r="P3438">
        <v>4.21987920419021</v>
      </c>
      <c r="Q3438" t="s">
        <v>157</v>
      </c>
      <c r="R3438" t="s">
        <v>136</v>
      </c>
      <c r="S3438" t="s">
        <v>136</v>
      </c>
      <c r="T3438" t="s">
        <v>14321</v>
      </c>
      <c r="U3438" t="s">
        <v>14383</v>
      </c>
      <c r="V3438" t="s">
        <v>9802</v>
      </c>
      <c r="W3438" t="s">
        <v>218</v>
      </c>
      <c r="X3438" t="s">
        <v>219</v>
      </c>
      <c r="Y3438" t="s">
        <v>14323</v>
      </c>
      <c r="Z3438" t="s">
        <v>14384</v>
      </c>
      <c r="AA3438" t="s">
        <v>686</v>
      </c>
      <c r="AB3438" t="s">
        <v>219</v>
      </c>
      <c r="AC3438" t="s">
        <v>14385</v>
      </c>
      <c r="AD3438" t="s">
        <v>14326</v>
      </c>
    </row>
    <row r="3439" spans="1:30">
      <c r="A3439" t="s">
        <v>14386</v>
      </c>
      <c r="B3439" t="s">
        <v>14386</v>
      </c>
      <c r="C3439" s="3">
        <v>0.060846</v>
      </c>
      <c r="D3439" s="3">
        <v>4</v>
      </c>
      <c r="E3439" s="3">
        <v>0.034115</v>
      </c>
      <c r="F3439" s="3">
        <v>2</v>
      </c>
      <c r="G3439" s="3">
        <v>0.211297</v>
      </c>
      <c r="H3439" s="3">
        <v>15</v>
      </c>
      <c r="I3439" s="3">
        <v>1.265175</v>
      </c>
      <c r="J3439" s="3">
        <v>91</v>
      </c>
      <c r="K3439" s="3">
        <v>8.621538</v>
      </c>
      <c r="L3439" s="3">
        <v>657</v>
      </c>
      <c r="M3439" s="3">
        <v>1.159866</v>
      </c>
      <c r="N3439">
        <v>80</v>
      </c>
      <c r="O3439" s="16">
        <v>4.6716090949463e-5</v>
      </c>
      <c r="P3439">
        <v>4.06726062907829</v>
      </c>
      <c r="Q3439" t="s">
        <v>157</v>
      </c>
      <c r="R3439" t="s">
        <v>136</v>
      </c>
      <c r="S3439" t="s">
        <v>136</v>
      </c>
      <c r="T3439" t="s">
        <v>136</v>
      </c>
      <c r="U3439" t="s">
        <v>136</v>
      </c>
      <c r="V3439" t="s">
        <v>136</v>
      </c>
      <c r="W3439" t="s">
        <v>136</v>
      </c>
      <c r="X3439" t="s">
        <v>136</v>
      </c>
      <c r="Y3439" t="s">
        <v>7449</v>
      </c>
      <c r="Z3439" t="s">
        <v>7450</v>
      </c>
      <c r="AA3439" t="s">
        <v>164</v>
      </c>
      <c r="AB3439" t="s">
        <v>165</v>
      </c>
      <c r="AC3439" t="s">
        <v>7451</v>
      </c>
      <c r="AD3439" t="s">
        <v>136</v>
      </c>
    </row>
    <row r="3440" spans="1:30">
      <c r="A3440" t="s">
        <v>14387</v>
      </c>
      <c r="B3440" t="s">
        <v>14387</v>
      </c>
      <c r="C3440" s="3">
        <v>0</v>
      </c>
      <c r="D3440" s="3">
        <v>0</v>
      </c>
      <c r="E3440" s="3">
        <v>0</v>
      </c>
      <c r="F3440" s="3">
        <v>0</v>
      </c>
      <c r="G3440" s="3">
        <v>0</v>
      </c>
      <c r="H3440" s="3">
        <v>0</v>
      </c>
      <c r="I3440" s="3">
        <v>4.162831</v>
      </c>
      <c r="J3440" s="3">
        <v>159</v>
      </c>
      <c r="K3440" s="3">
        <v>1.168913</v>
      </c>
      <c r="L3440" s="3">
        <v>48</v>
      </c>
      <c r="M3440" s="3">
        <v>0.975708</v>
      </c>
      <c r="N3440">
        <v>36</v>
      </c>
      <c r="O3440" s="16">
        <v>1.75984219754529e-6</v>
      </c>
      <c r="P3440">
        <v>6.13023762311518</v>
      </c>
      <c r="Q3440" t="s">
        <v>157</v>
      </c>
      <c r="R3440" t="s">
        <v>232</v>
      </c>
      <c r="S3440" t="s">
        <v>233</v>
      </c>
      <c r="T3440" t="s">
        <v>6766</v>
      </c>
      <c r="U3440" t="s">
        <v>136</v>
      </c>
      <c r="V3440" t="s">
        <v>136</v>
      </c>
      <c r="W3440" t="s">
        <v>232</v>
      </c>
      <c r="X3440" t="s">
        <v>233</v>
      </c>
      <c r="Y3440" t="s">
        <v>14388</v>
      </c>
      <c r="Z3440" t="s">
        <v>14389</v>
      </c>
      <c r="AA3440" t="s">
        <v>237</v>
      </c>
      <c r="AB3440" t="s">
        <v>233</v>
      </c>
      <c r="AC3440" t="s">
        <v>14390</v>
      </c>
      <c r="AD3440" t="s">
        <v>792</v>
      </c>
    </row>
    <row r="3441" spans="1:30">
      <c r="A3441" t="s">
        <v>14391</v>
      </c>
      <c r="B3441" t="s">
        <v>14391</v>
      </c>
      <c r="C3441" s="3">
        <v>7.354671</v>
      </c>
      <c r="D3441" s="3">
        <v>107</v>
      </c>
      <c r="E3441" s="3">
        <v>1.830953</v>
      </c>
      <c r="F3441" s="3">
        <v>24</v>
      </c>
      <c r="G3441" s="3">
        <v>2.91426</v>
      </c>
      <c r="H3441" s="3">
        <v>46</v>
      </c>
      <c r="I3441" s="3">
        <v>31.556908</v>
      </c>
      <c r="J3441" s="3">
        <v>496</v>
      </c>
      <c r="K3441" s="3">
        <v>26.978928</v>
      </c>
      <c r="L3441" s="3">
        <v>453</v>
      </c>
      <c r="M3441" s="3">
        <v>18.330544</v>
      </c>
      <c r="N3441">
        <v>278</v>
      </c>
      <c r="O3441">
        <v>0.000248396942668566</v>
      </c>
      <c r="P3441">
        <v>2.0335749599156</v>
      </c>
      <c r="Q3441" t="s">
        <v>157</v>
      </c>
      <c r="R3441" t="s">
        <v>136</v>
      </c>
      <c r="S3441" t="s">
        <v>136</v>
      </c>
      <c r="T3441" t="s">
        <v>3481</v>
      </c>
      <c r="U3441" t="s">
        <v>14392</v>
      </c>
      <c r="V3441" t="s">
        <v>439</v>
      </c>
      <c r="W3441" t="s">
        <v>186</v>
      </c>
      <c r="X3441" t="s">
        <v>187</v>
      </c>
      <c r="Y3441" t="s">
        <v>3483</v>
      </c>
      <c r="Z3441" t="s">
        <v>14393</v>
      </c>
      <c r="AA3441" t="s">
        <v>209</v>
      </c>
      <c r="AB3441" t="s">
        <v>187</v>
      </c>
      <c r="AC3441" t="s">
        <v>14394</v>
      </c>
      <c r="AD3441" t="s">
        <v>443</v>
      </c>
    </row>
    <row r="3442" spans="1:30">
      <c r="A3442" t="s">
        <v>14395</v>
      </c>
      <c r="B3442" t="s">
        <v>14395</v>
      </c>
      <c r="C3442" s="3">
        <v>2.914482</v>
      </c>
      <c r="D3442" s="3">
        <v>130</v>
      </c>
      <c r="E3442" s="3">
        <v>2.096269</v>
      </c>
      <c r="F3442" s="3">
        <v>83</v>
      </c>
      <c r="G3442" s="3">
        <v>2.705642</v>
      </c>
      <c r="H3442" s="3">
        <v>129</v>
      </c>
      <c r="I3442" s="3">
        <v>0.083105</v>
      </c>
      <c r="J3442" s="3">
        <v>4</v>
      </c>
      <c r="K3442" s="3">
        <v>0</v>
      </c>
      <c r="L3442" s="3">
        <v>0</v>
      </c>
      <c r="M3442" s="3">
        <v>0.08057</v>
      </c>
      <c r="N3442">
        <v>4</v>
      </c>
      <c r="O3442" s="16">
        <v>1.41462916632548e-14</v>
      </c>
      <c r="P3442">
        <v>-5.75828247818637</v>
      </c>
      <c r="Q3442" t="s">
        <v>131</v>
      </c>
      <c r="R3442" t="s">
        <v>136</v>
      </c>
      <c r="S3442" t="s">
        <v>136</v>
      </c>
      <c r="T3442" t="s">
        <v>12952</v>
      </c>
      <c r="U3442" t="s">
        <v>136</v>
      </c>
      <c r="V3442" t="s">
        <v>136</v>
      </c>
      <c r="W3442" t="s">
        <v>136</v>
      </c>
      <c r="X3442" t="s">
        <v>136</v>
      </c>
      <c r="Y3442" t="s">
        <v>12953</v>
      </c>
      <c r="Z3442" t="s">
        <v>12954</v>
      </c>
      <c r="AA3442" t="s">
        <v>164</v>
      </c>
      <c r="AB3442" t="s">
        <v>165</v>
      </c>
      <c r="AC3442" t="s">
        <v>14396</v>
      </c>
      <c r="AD3442" t="s">
        <v>2982</v>
      </c>
    </row>
    <row r="3443" spans="1:30">
      <c r="A3443" t="s">
        <v>14397</v>
      </c>
      <c r="B3443" t="s">
        <v>14397</v>
      </c>
      <c r="C3443" s="3">
        <v>0.353529</v>
      </c>
      <c r="D3443" s="3">
        <v>13</v>
      </c>
      <c r="E3443" s="3">
        <v>0</v>
      </c>
      <c r="F3443" s="3">
        <v>0</v>
      </c>
      <c r="G3443" s="3">
        <v>0.367894</v>
      </c>
      <c r="H3443" s="3">
        <v>14</v>
      </c>
      <c r="I3443" s="3">
        <v>2.21822</v>
      </c>
      <c r="J3443" s="3">
        <v>85</v>
      </c>
      <c r="K3443" s="3">
        <v>10.574127</v>
      </c>
      <c r="L3443" s="3">
        <v>431</v>
      </c>
      <c r="M3443" s="3">
        <v>2.082436</v>
      </c>
      <c r="N3443">
        <v>77</v>
      </c>
      <c r="O3443">
        <v>0.000989666509838069</v>
      </c>
      <c r="P3443">
        <v>3.41669801545048</v>
      </c>
      <c r="Q3443" t="s">
        <v>157</v>
      </c>
      <c r="R3443" t="s">
        <v>136</v>
      </c>
      <c r="S3443" t="s">
        <v>136</v>
      </c>
      <c r="T3443" t="s">
        <v>14398</v>
      </c>
      <c r="U3443" t="s">
        <v>14399</v>
      </c>
      <c r="V3443" t="s">
        <v>136</v>
      </c>
      <c r="W3443" t="s">
        <v>594</v>
      </c>
      <c r="X3443" t="s">
        <v>165</v>
      </c>
      <c r="Y3443" t="s">
        <v>14400</v>
      </c>
      <c r="Z3443" t="s">
        <v>14401</v>
      </c>
      <c r="AA3443" t="s">
        <v>164</v>
      </c>
      <c r="AB3443" t="s">
        <v>165</v>
      </c>
      <c r="AC3443" t="s">
        <v>14402</v>
      </c>
      <c r="AD3443" t="s">
        <v>14403</v>
      </c>
    </row>
    <row r="3444" spans="1:30">
      <c r="A3444" t="s">
        <v>14404</v>
      </c>
      <c r="B3444" t="s">
        <v>14404</v>
      </c>
      <c r="C3444" s="3">
        <v>4.27704</v>
      </c>
      <c r="D3444" s="3">
        <v>74</v>
      </c>
      <c r="E3444" s="3">
        <v>15.012967</v>
      </c>
      <c r="F3444" s="3">
        <v>230</v>
      </c>
      <c r="G3444" s="3">
        <v>2.95772</v>
      </c>
      <c r="H3444" s="3">
        <v>55</v>
      </c>
      <c r="I3444" s="3">
        <v>0.911315</v>
      </c>
      <c r="J3444" s="3">
        <v>18</v>
      </c>
      <c r="K3444" s="3">
        <v>0</v>
      </c>
      <c r="L3444" s="3">
        <v>0</v>
      </c>
      <c r="M3444" s="3">
        <v>1.866014</v>
      </c>
      <c r="N3444">
        <v>34</v>
      </c>
      <c r="O3444">
        <v>0.00816001778239979</v>
      </c>
      <c r="P3444">
        <v>-3.23617430481478</v>
      </c>
      <c r="Q3444" t="s">
        <v>131</v>
      </c>
      <c r="R3444" t="s">
        <v>136</v>
      </c>
      <c r="S3444" t="s">
        <v>136</v>
      </c>
      <c r="T3444" t="s">
        <v>136</v>
      </c>
      <c r="U3444" t="s">
        <v>136</v>
      </c>
      <c r="V3444" t="s">
        <v>136</v>
      </c>
      <c r="W3444" t="s">
        <v>136</v>
      </c>
      <c r="X3444" t="s">
        <v>136</v>
      </c>
      <c r="Y3444" t="s">
        <v>136</v>
      </c>
      <c r="Z3444" t="s">
        <v>136</v>
      </c>
      <c r="AA3444" t="s">
        <v>164</v>
      </c>
      <c r="AB3444" t="s">
        <v>165</v>
      </c>
      <c r="AC3444" t="s">
        <v>14405</v>
      </c>
      <c r="AD3444" t="s">
        <v>136</v>
      </c>
    </row>
    <row r="3445" spans="1:30">
      <c r="A3445" t="s">
        <v>14406</v>
      </c>
      <c r="B3445" t="s">
        <v>136</v>
      </c>
      <c r="C3445" s="3">
        <v>0</v>
      </c>
      <c r="D3445" s="3">
        <v>0</v>
      </c>
      <c r="E3445" s="3">
        <v>0</v>
      </c>
      <c r="F3445" s="3">
        <v>0</v>
      </c>
      <c r="G3445" s="3">
        <v>0</v>
      </c>
      <c r="H3445" s="3">
        <v>0</v>
      </c>
      <c r="I3445" s="3">
        <v>1.643037</v>
      </c>
      <c r="J3445" s="3">
        <v>81</v>
      </c>
      <c r="K3445" s="3">
        <v>0.879921</v>
      </c>
      <c r="L3445" s="3">
        <v>46</v>
      </c>
      <c r="M3445" s="3">
        <v>0.890104</v>
      </c>
      <c r="N3445">
        <v>42</v>
      </c>
      <c r="O3445" s="16">
        <v>4.35614028112187e-6</v>
      </c>
      <c r="P3445">
        <v>5.89280396477905</v>
      </c>
      <c r="Q3445" t="s">
        <v>157</v>
      </c>
      <c r="R3445" t="s">
        <v>136</v>
      </c>
      <c r="S3445" t="s">
        <v>136</v>
      </c>
      <c r="T3445" t="s">
        <v>136</v>
      </c>
      <c r="U3445" t="s">
        <v>136</v>
      </c>
      <c r="V3445" t="s">
        <v>136</v>
      </c>
      <c r="W3445" t="s">
        <v>136</v>
      </c>
      <c r="X3445" t="s">
        <v>136</v>
      </c>
      <c r="Y3445" t="s">
        <v>136</v>
      </c>
      <c r="Z3445" t="s">
        <v>136</v>
      </c>
      <c r="AA3445" t="s">
        <v>136</v>
      </c>
      <c r="AB3445" t="s">
        <v>136</v>
      </c>
      <c r="AC3445" t="s">
        <v>136</v>
      </c>
      <c r="AD3445" t="s">
        <v>136</v>
      </c>
    </row>
    <row r="3446" spans="1:30">
      <c r="A3446" t="s">
        <v>14407</v>
      </c>
      <c r="B3446" t="s">
        <v>136</v>
      </c>
      <c r="C3446" s="3">
        <v>2.674906</v>
      </c>
      <c r="D3446" s="3">
        <v>29</v>
      </c>
      <c r="E3446" s="3">
        <v>3.34549</v>
      </c>
      <c r="F3446" s="3">
        <v>32</v>
      </c>
      <c r="G3446" s="3">
        <v>2.596513</v>
      </c>
      <c r="H3446" s="3">
        <v>30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>
        <v>0</v>
      </c>
      <c r="O3446" s="16">
        <v>3.08563481691015e-7</v>
      </c>
      <c r="P3446">
        <v>-6.4332123193499</v>
      </c>
      <c r="Q3446" t="s">
        <v>131</v>
      </c>
      <c r="R3446" t="s">
        <v>136</v>
      </c>
      <c r="S3446" t="s">
        <v>136</v>
      </c>
      <c r="T3446" t="s">
        <v>14408</v>
      </c>
      <c r="U3446" t="s">
        <v>14409</v>
      </c>
      <c r="V3446" t="s">
        <v>136</v>
      </c>
      <c r="W3446" t="s">
        <v>325</v>
      </c>
      <c r="X3446" t="s">
        <v>326</v>
      </c>
      <c r="Y3446" t="s">
        <v>136</v>
      </c>
      <c r="Z3446" t="s">
        <v>571</v>
      </c>
      <c r="AA3446" t="s">
        <v>48</v>
      </c>
      <c r="AB3446" t="s">
        <v>326</v>
      </c>
      <c r="AC3446" t="s">
        <v>14410</v>
      </c>
      <c r="AD3446" t="s">
        <v>573</v>
      </c>
    </row>
    <row r="3447" spans="1:30">
      <c r="A3447" t="s">
        <v>14411</v>
      </c>
      <c r="B3447" t="s">
        <v>14411</v>
      </c>
      <c r="C3447" s="3">
        <v>7.381271</v>
      </c>
      <c r="D3447" s="3">
        <v>110</v>
      </c>
      <c r="E3447" s="3">
        <v>4.193479</v>
      </c>
      <c r="F3447" s="3">
        <v>56</v>
      </c>
      <c r="G3447" s="3">
        <v>9.078091</v>
      </c>
      <c r="H3447" s="3">
        <v>145</v>
      </c>
      <c r="I3447" s="3">
        <v>31.258173</v>
      </c>
      <c r="J3447" s="3">
        <v>503</v>
      </c>
      <c r="K3447" s="3">
        <v>80.161461</v>
      </c>
      <c r="L3447" s="3">
        <v>1376</v>
      </c>
      <c r="M3447" s="3">
        <v>44.111465</v>
      </c>
      <c r="N3447">
        <v>683</v>
      </c>
      <c r="O3447" s="16">
        <v>5.0046522823678e-5</v>
      </c>
      <c r="P3447">
        <v>2.23687749074564</v>
      </c>
      <c r="Q3447" t="s">
        <v>157</v>
      </c>
      <c r="R3447" t="s">
        <v>136</v>
      </c>
      <c r="S3447" t="s">
        <v>136</v>
      </c>
      <c r="T3447" t="s">
        <v>136</v>
      </c>
      <c r="U3447" t="s">
        <v>14412</v>
      </c>
      <c r="V3447" t="s">
        <v>136</v>
      </c>
      <c r="W3447" t="s">
        <v>136</v>
      </c>
      <c r="X3447" t="s">
        <v>136</v>
      </c>
      <c r="Y3447" t="s">
        <v>3415</v>
      </c>
      <c r="Z3447" t="s">
        <v>136</v>
      </c>
      <c r="AA3447" t="s">
        <v>164</v>
      </c>
      <c r="AB3447" t="s">
        <v>165</v>
      </c>
      <c r="AC3447" t="s">
        <v>14413</v>
      </c>
      <c r="AD3447" t="s">
        <v>136</v>
      </c>
    </row>
    <row r="3448" spans="1:30">
      <c r="A3448" t="s">
        <v>14414</v>
      </c>
      <c r="B3448" t="s">
        <v>14414</v>
      </c>
      <c r="C3448" s="3">
        <v>0.199408</v>
      </c>
      <c r="D3448" s="3">
        <v>20</v>
      </c>
      <c r="E3448" s="3">
        <v>0</v>
      </c>
      <c r="F3448" s="3">
        <v>0</v>
      </c>
      <c r="G3448" s="3">
        <v>0.301402</v>
      </c>
      <c r="H3448" s="3">
        <v>32</v>
      </c>
      <c r="I3448" s="3">
        <v>2.112087</v>
      </c>
      <c r="J3448" s="3">
        <v>227</v>
      </c>
      <c r="K3448" s="3">
        <v>3.658124</v>
      </c>
      <c r="L3448" s="3">
        <v>419</v>
      </c>
      <c r="M3448" s="3">
        <v>0.68972</v>
      </c>
      <c r="N3448">
        <v>72</v>
      </c>
      <c r="O3448">
        <v>0.00679669920480332</v>
      </c>
      <c r="P3448">
        <v>2.84160317794462</v>
      </c>
      <c r="Q3448" t="s">
        <v>157</v>
      </c>
      <c r="R3448" t="s">
        <v>4121</v>
      </c>
      <c r="S3448" t="s">
        <v>4122</v>
      </c>
      <c r="T3448" t="s">
        <v>1511</v>
      </c>
      <c r="U3448" t="s">
        <v>14415</v>
      </c>
      <c r="V3448" t="s">
        <v>976</v>
      </c>
      <c r="W3448" t="s">
        <v>136</v>
      </c>
      <c r="X3448" t="s">
        <v>136</v>
      </c>
      <c r="Y3448" t="s">
        <v>4124</v>
      </c>
      <c r="Z3448" t="s">
        <v>7284</v>
      </c>
      <c r="AA3448" t="s">
        <v>4126</v>
      </c>
      <c r="AB3448" t="s">
        <v>4122</v>
      </c>
      <c r="AC3448" t="s">
        <v>14416</v>
      </c>
      <c r="AD3448" t="s">
        <v>281</v>
      </c>
    </row>
    <row r="3449" spans="1:30">
      <c r="A3449" t="s">
        <v>14417</v>
      </c>
      <c r="B3449" t="s">
        <v>136</v>
      </c>
      <c r="C3449" s="3">
        <v>0</v>
      </c>
      <c r="D3449" s="3">
        <v>0</v>
      </c>
      <c r="E3449" s="3">
        <v>0</v>
      </c>
      <c r="F3449" s="3">
        <v>0</v>
      </c>
      <c r="G3449" s="3">
        <v>0</v>
      </c>
      <c r="H3449" s="3">
        <v>0</v>
      </c>
      <c r="I3449" s="3">
        <v>4.819494</v>
      </c>
      <c r="J3449" s="3">
        <v>159</v>
      </c>
      <c r="K3449" s="3">
        <v>3.102871</v>
      </c>
      <c r="L3449" s="3">
        <v>109</v>
      </c>
      <c r="M3449" s="3">
        <v>3.388154</v>
      </c>
      <c r="N3449">
        <v>107</v>
      </c>
      <c r="O3449" s="16">
        <v>2.57616565926553e-9</v>
      </c>
      <c r="P3449">
        <v>7.00376803646639</v>
      </c>
      <c r="Q3449" t="s">
        <v>157</v>
      </c>
      <c r="R3449" t="s">
        <v>136</v>
      </c>
      <c r="S3449" t="s">
        <v>136</v>
      </c>
      <c r="T3449" t="s">
        <v>136</v>
      </c>
      <c r="U3449" t="s">
        <v>136</v>
      </c>
      <c r="V3449" t="s">
        <v>136</v>
      </c>
      <c r="W3449" t="s">
        <v>136</v>
      </c>
      <c r="X3449" t="s">
        <v>136</v>
      </c>
      <c r="Y3449" t="s">
        <v>136</v>
      </c>
      <c r="Z3449" t="s">
        <v>136</v>
      </c>
      <c r="AA3449" t="s">
        <v>136</v>
      </c>
      <c r="AB3449" t="s">
        <v>136</v>
      </c>
      <c r="AC3449" t="s">
        <v>136</v>
      </c>
      <c r="AD3449" t="s">
        <v>136</v>
      </c>
    </row>
    <row r="3450" spans="1:30">
      <c r="A3450" t="s">
        <v>14418</v>
      </c>
      <c r="B3450" t="s">
        <v>136</v>
      </c>
      <c r="C3450" s="3">
        <v>0.309036</v>
      </c>
      <c r="D3450" s="3">
        <v>6</v>
      </c>
      <c r="E3450" s="3">
        <v>0</v>
      </c>
      <c r="F3450" s="3">
        <v>0</v>
      </c>
      <c r="G3450" s="3">
        <v>0</v>
      </c>
      <c r="H3450" s="3">
        <v>0</v>
      </c>
      <c r="I3450" s="3">
        <v>2.980788</v>
      </c>
      <c r="J3450" s="3">
        <v>54</v>
      </c>
      <c r="K3450" s="3">
        <v>2.584898</v>
      </c>
      <c r="L3450" s="3">
        <v>50</v>
      </c>
      <c r="M3450" s="3">
        <v>2.588461</v>
      </c>
      <c r="N3450">
        <v>46</v>
      </c>
      <c r="O3450">
        <v>0.00400837979751497</v>
      </c>
      <c r="P3450">
        <v>3.36830355141631</v>
      </c>
      <c r="Q3450" t="s">
        <v>157</v>
      </c>
      <c r="R3450" t="s">
        <v>136</v>
      </c>
      <c r="S3450" t="s">
        <v>136</v>
      </c>
      <c r="T3450" t="s">
        <v>136</v>
      </c>
      <c r="U3450" t="s">
        <v>136</v>
      </c>
      <c r="V3450" t="s">
        <v>136</v>
      </c>
      <c r="W3450" t="s">
        <v>136</v>
      </c>
      <c r="X3450" t="s">
        <v>136</v>
      </c>
      <c r="Y3450" t="s">
        <v>136</v>
      </c>
      <c r="Z3450" t="s">
        <v>136</v>
      </c>
      <c r="AA3450" t="s">
        <v>136</v>
      </c>
      <c r="AB3450" t="s">
        <v>136</v>
      </c>
      <c r="AC3450" t="s">
        <v>136</v>
      </c>
      <c r="AD3450" t="s">
        <v>136</v>
      </c>
    </row>
    <row r="3451" spans="1:30">
      <c r="A3451" t="s">
        <v>14419</v>
      </c>
      <c r="B3451" t="s">
        <v>14419</v>
      </c>
      <c r="C3451" s="3">
        <v>10.894221</v>
      </c>
      <c r="D3451" s="3">
        <v>195</v>
      </c>
      <c r="E3451" s="3">
        <v>15.455777</v>
      </c>
      <c r="F3451" s="3">
        <v>245</v>
      </c>
      <c r="G3451" s="3">
        <v>4.886623</v>
      </c>
      <c r="H3451" s="3">
        <v>94</v>
      </c>
      <c r="I3451" s="3">
        <v>97.019348</v>
      </c>
      <c r="J3451" s="3">
        <v>1877</v>
      </c>
      <c r="K3451" s="3">
        <v>53.156422</v>
      </c>
      <c r="L3451" s="3">
        <v>1098</v>
      </c>
      <c r="M3451" s="3">
        <v>142.167831</v>
      </c>
      <c r="N3451">
        <v>2647</v>
      </c>
      <c r="O3451">
        <v>0.00296611255572659</v>
      </c>
      <c r="P3451">
        <v>2.23684464904114</v>
      </c>
      <c r="Q3451" t="s">
        <v>157</v>
      </c>
      <c r="R3451" t="s">
        <v>241</v>
      </c>
      <c r="S3451" t="s">
        <v>242</v>
      </c>
      <c r="T3451" t="s">
        <v>14420</v>
      </c>
      <c r="U3451" t="s">
        <v>14421</v>
      </c>
      <c r="V3451" t="s">
        <v>473</v>
      </c>
      <c r="W3451" t="s">
        <v>136</v>
      </c>
      <c r="X3451" t="s">
        <v>136</v>
      </c>
      <c r="Y3451" t="s">
        <v>136</v>
      </c>
      <c r="Z3451" t="s">
        <v>14422</v>
      </c>
      <c r="AA3451" t="s">
        <v>248</v>
      </c>
      <c r="AB3451" t="s">
        <v>242</v>
      </c>
      <c r="AC3451" t="s">
        <v>14423</v>
      </c>
      <c r="AD3451" t="s">
        <v>14424</v>
      </c>
    </row>
    <row r="3452" spans="1:30">
      <c r="A3452" t="s">
        <v>14425</v>
      </c>
      <c r="B3452" t="s">
        <v>136</v>
      </c>
      <c r="C3452" s="3">
        <v>1.963253</v>
      </c>
      <c r="D3452" s="3">
        <v>47</v>
      </c>
      <c r="E3452" s="3">
        <v>1.918506</v>
      </c>
      <c r="F3452" s="3">
        <v>41</v>
      </c>
      <c r="G3452" s="3">
        <v>3.819726</v>
      </c>
      <c r="H3452" s="3">
        <v>98</v>
      </c>
      <c r="I3452" s="3">
        <v>0</v>
      </c>
      <c r="J3452" s="3">
        <v>0</v>
      </c>
      <c r="K3452" s="3">
        <v>0</v>
      </c>
      <c r="L3452" s="3">
        <v>0</v>
      </c>
      <c r="M3452" s="3">
        <v>0.190478</v>
      </c>
      <c r="N3452">
        <v>5</v>
      </c>
      <c r="O3452" s="16">
        <v>2.61455719157015e-6</v>
      </c>
      <c r="P3452">
        <v>-5.0086350502515</v>
      </c>
      <c r="Q3452" t="s">
        <v>131</v>
      </c>
      <c r="R3452" t="s">
        <v>136</v>
      </c>
      <c r="S3452" t="s">
        <v>136</v>
      </c>
      <c r="T3452" t="s">
        <v>136</v>
      </c>
      <c r="U3452" t="s">
        <v>136</v>
      </c>
      <c r="V3452" t="s">
        <v>136</v>
      </c>
      <c r="W3452" t="s">
        <v>136</v>
      </c>
      <c r="X3452" t="s">
        <v>136</v>
      </c>
      <c r="Y3452" t="s">
        <v>136</v>
      </c>
      <c r="Z3452" t="s">
        <v>136</v>
      </c>
      <c r="AA3452" t="s">
        <v>136</v>
      </c>
      <c r="AB3452" t="s">
        <v>136</v>
      </c>
      <c r="AC3452" t="s">
        <v>136</v>
      </c>
      <c r="AD3452" t="s">
        <v>136</v>
      </c>
    </row>
    <row r="3453" spans="1:30">
      <c r="A3453" t="s">
        <v>14426</v>
      </c>
      <c r="B3453" t="s">
        <v>14426</v>
      </c>
      <c r="C3453" s="3">
        <v>0.034932</v>
      </c>
      <c r="D3453" s="3">
        <v>2</v>
      </c>
      <c r="E3453" s="3">
        <v>0</v>
      </c>
      <c r="F3453" s="3">
        <v>0</v>
      </c>
      <c r="G3453" s="3">
        <v>0</v>
      </c>
      <c r="H3453" s="3">
        <v>0</v>
      </c>
      <c r="I3453" s="3">
        <v>2.757133</v>
      </c>
      <c r="J3453" s="3">
        <v>128</v>
      </c>
      <c r="K3453" s="3">
        <v>4.624911</v>
      </c>
      <c r="L3453" s="3">
        <v>229</v>
      </c>
      <c r="M3453" s="3">
        <v>0.71362</v>
      </c>
      <c r="N3453">
        <v>32</v>
      </c>
      <c r="O3453" s="16">
        <v>6.00204577141349e-7</v>
      </c>
      <c r="P3453">
        <v>5.5849103569747</v>
      </c>
      <c r="Q3453" t="s">
        <v>157</v>
      </c>
      <c r="R3453" t="s">
        <v>137</v>
      </c>
      <c r="S3453" t="s">
        <v>138</v>
      </c>
      <c r="T3453" t="s">
        <v>14427</v>
      </c>
      <c r="U3453" t="s">
        <v>14428</v>
      </c>
      <c r="V3453" t="s">
        <v>136</v>
      </c>
      <c r="W3453" t="s">
        <v>137</v>
      </c>
      <c r="X3453" t="s">
        <v>138</v>
      </c>
      <c r="Y3453" t="s">
        <v>14429</v>
      </c>
      <c r="Z3453" t="s">
        <v>14430</v>
      </c>
      <c r="AA3453" t="s">
        <v>153</v>
      </c>
      <c r="AB3453" t="s">
        <v>138</v>
      </c>
      <c r="AC3453" t="s">
        <v>14431</v>
      </c>
      <c r="AD3453" t="s">
        <v>1490</v>
      </c>
    </row>
    <row r="3454" spans="1:30">
      <c r="A3454" t="s">
        <v>14432</v>
      </c>
      <c r="B3454" t="s">
        <v>14432</v>
      </c>
      <c r="C3454" s="3">
        <v>1.437701</v>
      </c>
      <c r="D3454" s="3">
        <v>79</v>
      </c>
      <c r="E3454" s="3">
        <v>1.741075</v>
      </c>
      <c r="F3454" s="3">
        <v>85</v>
      </c>
      <c r="G3454" s="3">
        <v>0.847203</v>
      </c>
      <c r="H3454" s="3">
        <v>50</v>
      </c>
      <c r="I3454" s="3">
        <v>0.50396</v>
      </c>
      <c r="J3454" s="3">
        <v>30</v>
      </c>
      <c r="K3454" s="3">
        <v>0.403784</v>
      </c>
      <c r="L3454" s="3">
        <v>26</v>
      </c>
      <c r="M3454" s="3">
        <v>0.196235</v>
      </c>
      <c r="N3454">
        <v>12</v>
      </c>
      <c r="O3454">
        <v>0.000902659619087643</v>
      </c>
      <c r="P3454">
        <v>-2.49359754012413</v>
      </c>
      <c r="Q3454" t="s">
        <v>131</v>
      </c>
      <c r="R3454" t="s">
        <v>254</v>
      </c>
      <c r="S3454" t="s">
        <v>255</v>
      </c>
      <c r="T3454" t="s">
        <v>2185</v>
      </c>
      <c r="U3454" t="s">
        <v>14433</v>
      </c>
      <c r="V3454" t="s">
        <v>136</v>
      </c>
      <c r="W3454" t="s">
        <v>190</v>
      </c>
      <c r="X3454" t="s">
        <v>191</v>
      </c>
      <c r="Y3454" t="s">
        <v>1318</v>
      </c>
      <c r="Z3454" t="s">
        <v>9379</v>
      </c>
      <c r="AA3454" t="s">
        <v>164</v>
      </c>
      <c r="AB3454" t="s">
        <v>165</v>
      </c>
      <c r="AC3454" t="s">
        <v>3710</v>
      </c>
      <c r="AD3454" t="s">
        <v>2189</v>
      </c>
    </row>
    <row r="3455" spans="1:30">
      <c r="A3455" t="s">
        <v>14434</v>
      </c>
      <c r="B3455" t="s">
        <v>14434</v>
      </c>
      <c r="C3455" s="3">
        <v>0.479002</v>
      </c>
      <c r="D3455" s="3">
        <v>45</v>
      </c>
      <c r="E3455" s="3">
        <v>0.21178</v>
      </c>
      <c r="F3455" s="3">
        <v>18</v>
      </c>
      <c r="G3455" s="3">
        <v>0.38897</v>
      </c>
      <c r="H3455" s="3">
        <v>39</v>
      </c>
      <c r="I3455" s="3">
        <v>2.390211</v>
      </c>
      <c r="J3455" s="3">
        <v>242</v>
      </c>
      <c r="K3455" s="3">
        <v>3.173109</v>
      </c>
      <c r="L3455" s="3">
        <v>342</v>
      </c>
      <c r="M3455" s="3">
        <v>1.400394</v>
      </c>
      <c r="N3455">
        <v>137</v>
      </c>
      <c r="O3455">
        <v>0.000255673940954548</v>
      </c>
      <c r="P3455">
        <v>2.00749830722462</v>
      </c>
      <c r="Q3455" t="s">
        <v>157</v>
      </c>
      <c r="R3455" t="s">
        <v>136</v>
      </c>
      <c r="S3455" t="s">
        <v>136</v>
      </c>
      <c r="T3455" t="s">
        <v>14435</v>
      </c>
      <c r="U3455" t="s">
        <v>14436</v>
      </c>
      <c r="V3455" t="s">
        <v>136</v>
      </c>
      <c r="W3455" t="s">
        <v>136</v>
      </c>
      <c r="X3455" t="s">
        <v>136</v>
      </c>
      <c r="Y3455" t="s">
        <v>2812</v>
      </c>
      <c r="Z3455" t="s">
        <v>14437</v>
      </c>
      <c r="AA3455" t="s">
        <v>164</v>
      </c>
      <c r="AB3455" t="s">
        <v>165</v>
      </c>
      <c r="AC3455" t="s">
        <v>14438</v>
      </c>
      <c r="AD3455" t="s">
        <v>14439</v>
      </c>
    </row>
    <row r="3456" spans="1:30">
      <c r="A3456" t="s">
        <v>14440</v>
      </c>
      <c r="B3456" t="s">
        <v>14440</v>
      </c>
      <c r="C3456" s="3">
        <v>5.993714</v>
      </c>
      <c r="D3456" s="3">
        <v>252</v>
      </c>
      <c r="E3456" s="3">
        <v>1.139358</v>
      </c>
      <c r="F3456" s="3">
        <v>43</v>
      </c>
      <c r="G3456" s="3">
        <v>5.514767</v>
      </c>
      <c r="H3456" s="3">
        <v>249</v>
      </c>
      <c r="I3456" s="3">
        <v>34.332661</v>
      </c>
      <c r="J3456" s="3">
        <v>1564</v>
      </c>
      <c r="K3456" s="3">
        <v>29.23336</v>
      </c>
      <c r="L3456" s="3">
        <v>1422</v>
      </c>
      <c r="M3456" s="3">
        <v>16.59396</v>
      </c>
      <c r="N3456">
        <v>728</v>
      </c>
      <c r="O3456">
        <v>0.000363270700135944</v>
      </c>
      <c r="P3456">
        <v>2.07436110832679</v>
      </c>
      <c r="Q3456" t="s">
        <v>157</v>
      </c>
      <c r="R3456" t="s">
        <v>254</v>
      </c>
      <c r="S3456" t="s">
        <v>255</v>
      </c>
      <c r="T3456" t="s">
        <v>14441</v>
      </c>
      <c r="U3456" t="s">
        <v>14442</v>
      </c>
      <c r="V3456" t="s">
        <v>14443</v>
      </c>
      <c r="W3456" t="s">
        <v>371</v>
      </c>
      <c r="X3456" t="s">
        <v>293</v>
      </c>
      <c r="Y3456" t="s">
        <v>14444</v>
      </c>
      <c r="Z3456" t="s">
        <v>14445</v>
      </c>
      <c r="AA3456" t="s">
        <v>419</v>
      </c>
      <c r="AB3456" t="s">
        <v>413</v>
      </c>
      <c r="AC3456" t="s">
        <v>14446</v>
      </c>
      <c r="AD3456" t="s">
        <v>1887</v>
      </c>
    </row>
    <row r="3457" spans="1:30">
      <c r="A3457" t="s">
        <v>14447</v>
      </c>
      <c r="B3457" t="s">
        <v>14447</v>
      </c>
      <c r="C3457" s="3">
        <v>2.295839</v>
      </c>
      <c r="D3457" s="3">
        <v>90</v>
      </c>
      <c r="E3457" s="3">
        <v>7.686845</v>
      </c>
      <c r="F3457" s="3">
        <v>265</v>
      </c>
      <c r="G3457" s="3">
        <v>2.926759</v>
      </c>
      <c r="H3457" s="3">
        <v>123</v>
      </c>
      <c r="I3457" s="3">
        <v>0.338979</v>
      </c>
      <c r="J3457" s="3">
        <v>15</v>
      </c>
      <c r="K3457" s="3">
        <v>0.39022</v>
      </c>
      <c r="L3457" s="3">
        <v>18</v>
      </c>
      <c r="M3457" s="3">
        <v>0.262034</v>
      </c>
      <c r="N3457">
        <v>11</v>
      </c>
      <c r="O3457" s="16">
        <v>1.76786880673211e-7</v>
      </c>
      <c r="P3457">
        <v>-4.23805675739357</v>
      </c>
      <c r="Q3457" t="s">
        <v>131</v>
      </c>
      <c r="R3457" t="s">
        <v>136</v>
      </c>
      <c r="S3457" t="s">
        <v>136</v>
      </c>
      <c r="T3457" t="s">
        <v>2051</v>
      </c>
      <c r="U3457" t="s">
        <v>14448</v>
      </c>
      <c r="V3457" t="s">
        <v>1260</v>
      </c>
      <c r="W3457" t="s">
        <v>2054</v>
      </c>
      <c r="X3457" t="s">
        <v>2055</v>
      </c>
      <c r="Y3457" t="s">
        <v>2056</v>
      </c>
      <c r="Z3457" t="s">
        <v>12103</v>
      </c>
      <c r="AA3457" t="s">
        <v>164</v>
      </c>
      <c r="AB3457" t="s">
        <v>165</v>
      </c>
      <c r="AC3457" t="s">
        <v>14449</v>
      </c>
      <c r="AD3457" t="s">
        <v>144</v>
      </c>
    </row>
    <row r="3458" spans="1:30">
      <c r="A3458" t="s">
        <v>14450</v>
      </c>
      <c r="B3458" t="s">
        <v>14450</v>
      </c>
      <c r="C3458" s="3">
        <v>46.485558</v>
      </c>
      <c r="D3458" s="3">
        <v>362</v>
      </c>
      <c r="E3458" s="3">
        <v>69.594711</v>
      </c>
      <c r="F3458" s="3">
        <v>480</v>
      </c>
      <c r="G3458" s="3">
        <v>36.098339</v>
      </c>
      <c r="H3458" s="3">
        <v>302</v>
      </c>
      <c r="I3458" s="3">
        <v>14.762812</v>
      </c>
      <c r="J3458" s="3">
        <v>125</v>
      </c>
      <c r="K3458" s="3">
        <v>12.240587</v>
      </c>
      <c r="L3458" s="3">
        <v>111</v>
      </c>
      <c r="M3458" s="3">
        <v>31.098734</v>
      </c>
      <c r="N3458">
        <v>253</v>
      </c>
      <c r="O3458">
        <v>0.00381531222249656</v>
      </c>
      <c r="P3458">
        <v>-2.07403918668076</v>
      </c>
      <c r="Q3458" t="s">
        <v>131</v>
      </c>
      <c r="R3458" t="s">
        <v>136</v>
      </c>
      <c r="S3458" t="s">
        <v>136</v>
      </c>
      <c r="T3458" t="s">
        <v>14451</v>
      </c>
      <c r="U3458" t="s">
        <v>14452</v>
      </c>
      <c r="V3458" t="s">
        <v>136</v>
      </c>
      <c r="W3458" t="s">
        <v>170</v>
      </c>
      <c r="X3458" t="s">
        <v>171</v>
      </c>
      <c r="Y3458" t="s">
        <v>1730</v>
      </c>
      <c r="Z3458" t="s">
        <v>14453</v>
      </c>
      <c r="AA3458" t="s">
        <v>174</v>
      </c>
      <c r="AB3458" t="s">
        <v>171</v>
      </c>
      <c r="AC3458" t="s">
        <v>14454</v>
      </c>
      <c r="AD3458" t="s">
        <v>14455</v>
      </c>
    </row>
    <row r="3459" spans="1:30">
      <c r="A3459" t="s">
        <v>14456</v>
      </c>
      <c r="B3459" t="s">
        <v>14456</v>
      </c>
      <c r="C3459" s="3">
        <v>3.373967</v>
      </c>
      <c r="D3459" s="3">
        <v>308</v>
      </c>
      <c r="E3459" s="3">
        <v>0.637494</v>
      </c>
      <c r="F3459" s="3">
        <v>52</v>
      </c>
      <c r="G3459" s="3">
        <v>3.78941</v>
      </c>
      <c r="H3459" s="3">
        <v>371</v>
      </c>
      <c r="I3459" s="3">
        <v>12.957524</v>
      </c>
      <c r="J3459" s="3">
        <v>1282</v>
      </c>
      <c r="K3459" s="3">
        <v>37.262321</v>
      </c>
      <c r="L3459" s="3">
        <v>3936</v>
      </c>
      <c r="M3459" s="3">
        <v>7.855205</v>
      </c>
      <c r="N3459">
        <v>748</v>
      </c>
      <c r="O3459">
        <v>0.00354538001640919</v>
      </c>
      <c r="P3459">
        <v>2.26541912045392</v>
      </c>
      <c r="Q3459" t="s">
        <v>157</v>
      </c>
      <c r="R3459" t="s">
        <v>241</v>
      </c>
      <c r="S3459" t="s">
        <v>242</v>
      </c>
      <c r="T3459" t="s">
        <v>13487</v>
      </c>
      <c r="U3459" t="s">
        <v>14457</v>
      </c>
      <c r="V3459" t="s">
        <v>329</v>
      </c>
      <c r="W3459" t="s">
        <v>136</v>
      </c>
      <c r="X3459" t="s">
        <v>136</v>
      </c>
      <c r="Y3459" t="s">
        <v>2808</v>
      </c>
      <c r="Z3459" t="s">
        <v>14458</v>
      </c>
      <c r="AA3459" t="s">
        <v>248</v>
      </c>
      <c r="AB3459" t="s">
        <v>242</v>
      </c>
      <c r="AC3459" t="s">
        <v>14459</v>
      </c>
      <c r="AD3459" t="s">
        <v>6062</v>
      </c>
    </row>
    <row r="3460" spans="1:30">
      <c r="A3460" t="s">
        <v>14460</v>
      </c>
      <c r="B3460" t="s">
        <v>136</v>
      </c>
      <c r="C3460" s="3">
        <v>0</v>
      </c>
      <c r="D3460" s="3">
        <v>0</v>
      </c>
      <c r="E3460" s="3">
        <v>0</v>
      </c>
      <c r="F3460" s="3">
        <v>0</v>
      </c>
      <c r="G3460" s="3">
        <v>0</v>
      </c>
      <c r="H3460" s="3">
        <v>0</v>
      </c>
      <c r="I3460" s="3">
        <v>21.941988</v>
      </c>
      <c r="J3460" s="3">
        <v>300</v>
      </c>
      <c r="K3460" s="3">
        <v>9.75114</v>
      </c>
      <c r="L3460" s="3">
        <v>143</v>
      </c>
      <c r="M3460" s="3">
        <v>18.919077</v>
      </c>
      <c r="N3460">
        <v>249</v>
      </c>
      <c r="O3460" s="16">
        <v>8.75007305841527e-12</v>
      </c>
      <c r="P3460">
        <v>7.72637336280469</v>
      </c>
      <c r="Q3460" t="s">
        <v>157</v>
      </c>
      <c r="R3460" t="s">
        <v>136</v>
      </c>
      <c r="S3460" t="s">
        <v>136</v>
      </c>
      <c r="T3460" t="s">
        <v>136</v>
      </c>
      <c r="U3460" t="s">
        <v>14461</v>
      </c>
      <c r="V3460" t="s">
        <v>136</v>
      </c>
      <c r="W3460" t="s">
        <v>254</v>
      </c>
      <c r="X3460" t="s">
        <v>255</v>
      </c>
      <c r="Y3460" t="s">
        <v>136</v>
      </c>
      <c r="Z3460" t="s">
        <v>136</v>
      </c>
      <c r="AA3460" t="s">
        <v>164</v>
      </c>
      <c r="AB3460" t="s">
        <v>165</v>
      </c>
      <c r="AC3460" t="s">
        <v>14462</v>
      </c>
      <c r="AD3460" t="s">
        <v>136</v>
      </c>
    </row>
    <row r="3461" spans="1:30">
      <c r="A3461" t="s">
        <v>14463</v>
      </c>
      <c r="B3461" t="s">
        <v>14463</v>
      </c>
      <c r="C3461" s="3">
        <v>0.206824</v>
      </c>
      <c r="D3461" s="3">
        <v>15</v>
      </c>
      <c r="E3461" s="3">
        <v>0</v>
      </c>
      <c r="F3461" s="3">
        <v>0</v>
      </c>
      <c r="G3461" s="3">
        <v>0</v>
      </c>
      <c r="H3461" s="3">
        <v>0</v>
      </c>
      <c r="I3461" s="3">
        <v>1.467372</v>
      </c>
      <c r="J3461" s="3">
        <v>112</v>
      </c>
      <c r="K3461" s="3">
        <v>1.578167</v>
      </c>
      <c r="L3461" s="3">
        <v>128</v>
      </c>
      <c r="M3461" s="3">
        <v>1.712879</v>
      </c>
      <c r="N3461">
        <v>125</v>
      </c>
      <c r="O3461">
        <v>0.00440019356836213</v>
      </c>
      <c r="P3461">
        <v>3.38647879017006</v>
      </c>
      <c r="Q3461" t="s">
        <v>157</v>
      </c>
      <c r="R3461" t="s">
        <v>136</v>
      </c>
      <c r="T3461" t="s">
        <v>349</v>
      </c>
      <c r="U3461" t="s">
        <v>14464</v>
      </c>
      <c r="V3461" t="s">
        <v>136</v>
      </c>
      <c r="W3461" t="s">
        <v>136</v>
      </c>
      <c r="X3461" t="s">
        <v>136</v>
      </c>
      <c r="Y3461" t="s">
        <v>265</v>
      </c>
      <c r="Z3461" t="s">
        <v>14465</v>
      </c>
      <c r="AA3461" t="s">
        <v>83</v>
      </c>
      <c r="AB3461" t="s">
        <v>191</v>
      </c>
      <c r="AC3461" t="s">
        <v>14466</v>
      </c>
      <c r="AD3461" t="s">
        <v>184</v>
      </c>
    </row>
    <row r="3462" spans="1:30">
      <c r="A3462" t="s">
        <v>14467</v>
      </c>
      <c r="B3462" t="s">
        <v>14467</v>
      </c>
      <c r="C3462" s="3">
        <v>10.482569</v>
      </c>
      <c r="D3462" s="3">
        <v>333</v>
      </c>
      <c r="E3462" s="3">
        <v>8.091711</v>
      </c>
      <c r="F3462" s="3">
        <v>228</v>
      </c>
      <c r="G3462" s="3">
        <v>10.020293</v>
      </c>
      <c r="H3462" s="3">
        <v>341</v>
      </c>
      <c r="I3462" s="3">
        <v>5.049165</v>
      </c>
      <c r="J3462" s="3">
        <v>174</v>
      </c>
      <c r="K3462" s="3">
        <v>2.699973</v>
      </c>
      <c r="L3462" s="3">
        <v>100</v>
      </c>
      <c r="M3462" s="3">
        <v>2.248221</v>
      </c>
      <c r="N3462">
        <v>75</v>
      </c>
      <c r="O3462" s="16">
        <v>8.43775708808508e-6</v>
      </c>
      <c r="P3462">
        <v>-2.15600196508354</v>
      </c>
      <c r="Q3462" t="s">
        <v>131</v>
      </c>
      <c r="R3462" t="s">
        <v>170</v>
      </c>
      <c r="S3462" t="s">
        <v>171</v>
      </c>
      <c r="T3462" t="s">
        <v>2754</v>
      </c>
      <c r="U3462" t="s">
        <v>14468</v>
      </c>
      <c r="V3462" t="s">
        <v>669</v>
      </c>
      <c r="W3462" t="s">
        <v>190</v>
      </c>
      <c r="X3462" t="s">
        <v>191</v>
      </c>
      <c r="Y3462" t="s">
        <v>670</v>
      </c>
      <c r="Z3462" t="s">
        <v>671</v>
      </c>
      <c r="AA3462" t="s">
        <v>164</v>
      </c>
      <c r="AB3462" t="s">
        <v>165</v>
      </c>
      <c r="AC3462" t="s">
        <v>2757</v>
      </c>
      <c r="AD3462" t="s">
        <v>2758</v>
      </c>
    </row>
    <row r="3463" spans="1:30">
      <c r="A3463" t="s">
        <v>14469</v>
      </c>
      <c r="B3463" t="s">
        <v>14469</v>
      </c>
      <c r="C3463" s="3">
        <v>1.189829</v>
      </c>
      <c r="D3463" s="3">
        <v>49</v>
      </c>
      <c r="E3463" s="3">
        <v>2.125308</v>
      </c>
      <c r="F3463" s="3">
        <v>77</v>
      </c>
      <c r="G3463" s="3">
        <v>0.771849</v>
      </c>
      <c r="H3463" s="3">
        <v>34</v>
      </c>
      <c r="I3463" s="3">
        <v>0.199154</v>
      </c>
      <c r="J3463" s="3">
        <v>9</v>
      </c>
      <c r="K3463" s="3">
        <v>0.046396</v>
      </c>
      <c r="L3463" s="3">
        <v>3</v>
      </c>
      <c r="M3463" s="3">
        <v>0.11127</v>
      </c>
      <c r="N3463">
        <v>5</v>
      </c>
      <c r="O3463" s="16">
        <v>1.44815925834232e-5</v>
      </c>
      <c r="P3463">
        <v>-3.89542582543879</v>
      </c>
      <c r="Q3463" t="s">
        <v>131</v>
      </c>
      <c r="R3463" t="s">
        <v>136</v>
      </c>
      <c r="S3463" t="s">
        <v>136</v>
      </c>
      <c r="T3463" t="s">
        <v>2754</v>
      </c>
      <c r="U3463" t="s">
        <v>14470</v>
      </c>
      <c r="V3463" t="s">
        <v>136</v>
      </c>
      <c r="W3463" t="s">
        <v>594</v>
      </c>
      <c r="X3463" t="s">
        <v>165</v>
      </c>
      <c r="Y3463" t="s">
        <v>14471</v>
      </c>
      <c r="Z3463" t="s">
        <v>14472</v>
      </c>
      <c r="AA3463" t="s">
        <v>164</v>
      </c>
      <c r="AB3463" t="s">
        <v>165</v>
      </c>
      <c r="AC3463" t="s">
        <v>14473</v>
      </c>
      <c r="AD3463" t="s">
        <v>2758</v>
      </c>
    </row>
    <row r="3464" spans="1:30">
      <c r="A3464" t="s">
        <v>14474</v>
      </c>
      <c r="B3464" t="s">
        <v>136</v>
      </c>
      <c r="C3464" s="3">
        <v>0.276376</v>
      </c>
      <c r="D3464" s="3">
        <v>12</v>
      </c>
      <c r="E3464" s="3">
        <v>0.185737</v>
      </c>
      <c r="F3464" s="3">
        <v>8</v>
      </c>
      <c r="G3464" s="3">
        <v>0.225583</v>
      </c>
      <c r="H3464" s="3">
        <v>11</v>
      </c>
      <c r="I3464" s="3">
        <v>4.834266</v>
      </c>
      <c r="J3464" s="3">
        <v>227</v>
      </c>
      <c r="K3464" s="3">
        <v>3.989572</v>
      </c>
      <c r="L3464" s="3">
        <v>200</v>
      </c>
      <c r="M3464" s="3">
        <v>2.869734</v>
      </c>
      <c r="N3464">
        <v>130</v>
      </c>
      <c r="O3464" s="16">
        <v>5.2333402800018e-9</v>
      </c>
      <c r="P3464">
        <v>3.24301003647266</v>
      </c>
      <c r="Q3464" t="s">
        <v>157</v>
      </c>
      <c r="R3464" t="s">
        <v>254</v>
      </c>
      <c r="S3464" t="s">
        <v>255</v>
      </c>
      <c r="T3464" t="s">
        <v>2185</v>
      </c>
      <c r="U3464" t="s">
        <v>14475</v>
      </c>
      <c r="V3464" t="s">
        <v>264</v>
      </c>
      <c r="W3464" t="s">
        <v>190</v>
      </c>
      <c r="X3464" t="s">
        <v>191</v>
      </c>
      <c r="Y3464" t="s">
        <v>1318</v>
      </c>
      <c r="Z3464" t="s">
        <v>4615</v>
      </c>
      <c r="AA3464" t="s">
        <v>83</v>
      </c>
      <c r="AB3464" t="s">
        <v>191</v>
      </c>
      <c r="AC3464" t="s">
        <v>313</v>
      </c>
      <c r="AD3464" t="s">
        <v>2189</v>
      </c>
    </row>
    <row r="3465" spans="1:30">
      <c r="A3465" t="s">
        <v>14476</v>
      </c>
      <c r="B3465" t="s">
        <v>14476</v>
      </c>
      <c r="C3465" s="3">
        <v>0.308924</v>
      </c>
      <c r="D3465" s="3">
        <v>12</v>
      </c>
      <c r="E3465" s="3">
        <v>0</v>
      </c>
      <c r="F3465" s="3">
        <v>0</v>
      </c>
      <c r="G3465" s="3">
        <v>0.076183</v>
      </c>
      <c r="H3465" s="3">
        <v>3</v>
      </c>
      <c r="I3465" s="3">
        <v>1.729139</v>
      </c>
      <c r="J3465" s="3">
        <v>69</v>
      </c>
      <c r="K3465" s="3">
        <v>2.994004</v>
      </c>
      <c r="L3465" s="3">
        <v>126</v>
      </c>
      <c r="M3465" s="3">
        <v>1.340468</v>
      </c>
      <c r="N3465">
        <v>51</v>
      </c>
      <c r="O3465">
        <v>0.00233669517780982</v>
      </c>
      <c r="P3465">
        <v>3.06124916547732</v>
      </c>
      <c r="Q3465" t="s">
        <v>157</v>
      </c>
      <c r="R3465" t="s">
        <v>136</v>
      </c>
      <c r="S3465" t="s">
        <v>136</v>
      </c>
      <c r="T3465" t="s">
        <v>168</v>
      </c>
      <c r="U3465" t="s">
        <v>14477</v>
      </c>
      <c r="V3465" t="s">
        <v>136</v>
      </c>
      <c r="W3465" t="s">
        <v>412</v>
      </c>
      <c r="X3465" t="s">
        <v>413</v>
      </c>
      <c r="Y3465" t="s">
        <v>6091</v>
      </c>
      <c r="Z3465" t="s">
        <v>14478</v>
      </c>
      <c r="AA3465" t="s">
        <v>164</v>
      </c>
      <c r="AB3465" t="s">
        <v>165</v>
      </c>
      <c r="AC3465" t="s">
        <v>14479</v>
      </c>
      <c r="AD3465" t="s">
        <v>176</v>
      </c>
    </row>
    <row r="3466" spans="1:30">
      <c r="A3466" t="s">
        <v>14480</v>
      </c>
      <c r="B3466" t="s">
        <v>14480</v>
      </c>
      <c r="C3466" s="3">
        <v>3.86073</v>
      </c>
      <c r="D3466" s="3">
        <v>80</v>
      </c>
      <c r="E3466" s="3">
        <v>1.372981</v>
      </c>
      <c r="F3466" s="3">
        <v>26</v>
      </c>
      <c r="G3466" s="3">
        <v>2.782167</v>
      </c>
      <c r="H3466" s="3">
        <v>62</v>
      </c>
      <c r="I3466" s="3">
        <v>0</v>
      </c>
      <c r="J3466" s="3">
        <v>0</v>
      </c>
      <c r="K3466" s="3">
        <v>0</v>
      </c>
      <c r="L3466" s="3">
        <v>0</v>
      </c>
      <c r="M3466" s="3">
        <v>0.409911</v>
      </c>
      <c r="N3466">
        <v>9</v>
      </c>
      <c r="O3466">
        <v>0.00141426115465059</v>
      </c>
      <c r="P3466">
        <v>-3.88243289467845</v>
      </c>
      <c r="Q3466" t="s">
        <v>131</v>
      </c>
      <c r="R3466" t="s">
        <v>371</v>
      </c>
      <c r="S3466" t="s">
        <v>293</v>
      </c>
      <c r="T3466" t="s">
        <v>136</v>
      </c>
      <c r="U3466" t="s">
        <v>136</v>
      </c>
      <c r="V3466" t="s">
        <v>136</v>
      </c>
      <c r="W3466" t="s">
        <v>136</v>
      </c>
      <c r="X3466" t="s">
        <v>136</v>
      </c>
      <c r="Y3466" t="s">
        <v>14481</v>
      </c>
      <c r="Z3466" t="s">
        <v>136</v>
      </c>
      <c r="AA3466" t="s">
        <v>164</v>
      </c>
      <c r="AB3466" t="s">
        <v>165</v>
      </c>
      <c r="AC3466" t="s">
        <v>14482</v>
      </c>
      <c r="AD3466" t="s">
        <v>136</v>
      </c>
    </row>
    <row r="3467" spans="1:30">
      <c r="A3467" t="s">
        <v>14483</v>
      </c>
      <c r="B3467" t="s">
        <v>14483</v>
      </c>
      <c r="C3467" s="3">
        <v>61.775856</v>
      </c>
      <c r="D3467" s="3">
        <v>1110</v>
      </c>
      <c r="E3467" s="3">
        <v>87.034485</v>
      </c>
      <c r="F3467" s="3">
        <v>1386</v>
      </c>
      <c r="G3467" s="3">
        <v>48.341709</v>
      </c>
      <c r="H3467" s="3">
        <v>932</v>
      </c>
      <c r="I3467" s="3">
        <v>25.775494</v>
      </c>
      <c r="J3467" s="3">
        <v>503</v>
      </c>
      <c r="K3467" s="3">
        <v>6.325044</v>
      </c>
      <c r="L3467" s="3">
        <v>132</v>
      </c>
      <c r="M3467" s="3">
        <v>21.11323</v>
      </c>
      <c r="N3467">
        <v>397</v>
      </c>
      <c r="O3467">
        <v>0.000341767455859526</v>
      </c>
      <c r="P3467">
        <v>-2.56810806956168</v>
      </c>
      <c r="Q3467" t="s">
        <v>131</v>
      </c>
      <c r="R3467" t="s">
        <v>136</v>
      </c>
      <c r="S3467" t="s">
        <v>136</v>
      </c>
      <c r="T3467" t="s">
        <v>136</v>
      </c>
      <c r="U3467" t="s">
        <v>136</v>
      </c>
      <c r="V3467" t="s">
        <v>136</v>
      </c>
      <c r="W3467" t="s">
        <v>136</v>
      </c>
      <c r="X3467" t="s">
        <v>136</v>
      </c>
      <c r="Y3467" t="s">
        <v>1189</v>
      </c>
      <c r="Z3467" t="s">
        <v>11241</v>
      </c>
      <c r="AA3467" t="s">
        <v>164</v>
      </c>
      <c r="AB3467" t="s">
        <v>165</v>
      </c>
      <c r="AC3467" t="s">
        <v>14484</v>
      </c>
      <c r="AD3467" t="s">
        <v>136</v>
      </c>
    </row>
    <row r="3468" spans="1:30">
      <c r="A3468" t="s">
        <v>14485</v>
      </c>
      <c r="B3468" t="s">
        <v>14485</v>
      </c>
      <c r="C3468" s="3">
        <v>0.413495</v>
      </c>
      <c r="D3468" s="3">
        <v>54</v>
      </c>
      <c r="E3468" s="3">
        <v>0.241741</v>
      </c>
      <c r="F3468" s="3">
        <v>28</v>
      </c>
      <c r="G3468" s="3">
        <v>0.824828</v>
      </c>
      <c r="H3468" s="3">
        <v>115</v>
      </c>
      <c r="I3468" s="3">
        <v>3.015319</v>
      </c>
      <c r="J3468" s="3">
        <v>424</v>
      </c>
      <c r="K3468" s="3">
        <v>8.313904</v>
      </c>
      <c r="L3468" s="3">
        <v>1246</v>
      </c>
      <c r="M3468" s="3">
        <v>1.190036</v>
      </c>
      <c r="N3468">
        <v>161</v>
      </c>
      <c r="O3468">
        <v>0.00435039668354963</v>
      </c>
      <c r="P3468">
        <v>2.31975016637773</v>
      </c>
      <c r="Q3468" t="s">
        <v>157</v>
      </c>
      <c r="R3468" t="s">
        <v>366</v>
      </c>
      <c r="S3468" t="s">
        <v>367</v>
      </c>
      <c r="T3468" t="s">
        <v>368</v>
      </c>
      <c r="U3468" t="s">
        <v>14486</v>
      </c>
      <c r="V3468" t="s">
        <v>370</v>
      </c>
      <c r="W3468" t="s">
        <v>371</v>
      </c>
      <c r="X3468" t="s">
        <v>293</v>
      </c>
      <c r="Y3468" t="s">
        <v>2816</v>
      </c>
      <c r="Z3468" t="s">
        <v>14487</v>
      </c>
      <c r="AA3468" t="s">
        <v>374</v>
      </c>
      <c r="AB3468" t="s">
        <v>367</v>
      </c>
      <c r="AC3468" t="s">
        <v>175</v>
      </c>
      <c r="AD3468" t="s">
        <v>376</v>
      </c>
    </row>
    <row r="3469" spans="1:30">
      <c r="A3469" t="s">
        <v>14488</v>
      </c>
      <c r="B3469" t="s">
        <v>14488</v>
      </c>
      <c r="C3469" s="3">
        <v>1.49586</v>
      </c>
      <c r="D3469" s="3">
        <v>74</v>
      </c>
      <c r="E3469" s="3">
        <v>0.796166</v>
      </c>
      <c r="F3469" s="3">
        <v>35</v>
      </c>
      <c r="G3469" s="3">
        <v>2.089951</v>
      </c>
      <c r="H3469" s="3">
        <v>111</v>
      </c>
      <c r="I3469" s="3">
        <v>8.254869</v>
      </c>
      <c r="J3469" s="3">
        <v>443</v>
      </c>
      <c r="K3469" s="3">
        <v>21.107496</v>
      </c>
      <c r="L3469" s="3">
        <v>1210</v>
      </c>
      <c r="M3469" s="3">
        <v>5.152607</v>
      </c>
      <c r="N3469">
        <v>267</v>
      </c>
      <c r="O3469">
        <v>0.000891836833337583</v>
      </c>
      <c r="P3469">
        <v>2.2751169251407</v>
      </c>
      <c r="Q3469" t="s">
        <v>157</v>
      </c>
      <c r="R3469" t="s">
        <v>136</v>
      </c>
      <c r="S3469" t="s">
        <v>136</v>
      </c>
      <c r="T3469" t="s">
        <v>14489</v>
      </c>
      <c r="U3469" t="s">
        <v>136</v>
      </c>
      <c r="V3469" t="s">
        <v>136</v>
      </c>
      <c r="W3469" t="s">
        <v>254</v>
      </c>
      <c r="X3469" t="s">
        <v>255</v>
      </c>
      <c r="Y3469" t="s">
        <v>1815</v>
      </c>
      <c r="Z3469" t="s">
        <v>14490</v>
      </c>
      <c r="AA3469" t="s">
        <v>164</v>
      </c>
      <c r="AB3469" t="s">
        <v>165</v>
      </c>
      <c r="AC3469" t="s">
        <v>313</v>
      </c>
      <c r="AD3469" t="s">
        <v>2113</v>
      </c>
    </row>
    <row r="3470" spans="1:30">
      <c r="A3470" t="s">
        <v>14491</v>
      </c>
      <c r="B3470" t="s">
        <v>14491</v>
      </c>
      <c r="C3470" s="3">
        <v>0.075446</v>
      </c>
      <c r="D3470" s="3">
        <v>10</v>
      </c>
      <c r="E3470" s="3">
        <v>0</v>
      </c>
      <c r="F3470" s="3">
        <v>0</v>
      </c>
      <c r="G3470" s="3">
        <v>0.231445</v>
      </c>
      <c r="H3470" s="3">
        <v>31</v>
      </c>
      <c r="I3470" s="3">
        <v>2.261693</v>
      </c>
      <c r="J3470" s="3">
        <v>298</v>
      </c>
      <c r="K3470" s="3">
        <v>7.518439</v>
      </c>
      <c r="L3470" s="3">
        <v>1057</v>
      </c>
      <c r="M3470" s="3">
        <v>0.251298</v>
      </c>
      <c r="N3470">
        <v>32</v>
      </c>
      <c r="O3470">
        <v>0.00175023644438403</v>
      </c>
      <c r="P3470">
        <v>3.73056600043144</v>
      </c>
      <c r="Q3470" t="s">
        <v>157</v>
      </c>
      <c r="R3470" t="s">
        <v>136</v>
      </c>
      <c r="S3470" t="s">
        <v>136</v>
      </c>
      <c r="T3470" t="s">
        <v>14492</v>
      </c>
      <c r="U3470" t="s">
        <v>14493</v>
      </c>
      <c r="V3470" t="s">
        <v>136</v>
      </c>
      <c r="W3470" t="s">
        <v>534</v>
      </c>
      <c r="X3470" t="s">
        <v>535</v>
      </c>
      <c r="Y3470" t="s">
        <v>14494</v>
      </c>
      <c r="Z3470" t="s">
        <v>14495</v>
      </c>
      <c r="AA3470" t="s">
        <v>164</v>
      </c>
      <c r="AB3470" t="s">
        <v>165</v>
      </c>
      <c r="AC3470" t="s">
        <v>14496</v>
      </c>
      <c r="AD3470" t="s">
        <v>14497</v>
      </c>
    </row>
    <row r="3471" spans="1:30">
      <c r="A3471" t="s">
        <v>14498</v>
      </c>
      <c r="B3471" t="s">
        <v>14498</v>
      </c>
      <c r="C3471" s="3">
        <v>1.451775</v>
      </c>
      <c r="D3471" s="3">
        <v>300</v>
      </c>
      <c r="E3471" s="3">
        <v>0.277721</v>
      </c>
      <c r="F3471" s="3">
        <v>51</v>
      </c>
      <c r="G3471" s="3">
        <v>1.555725</v>
      </c>
      <c r="H3471" s="3">
        <v>345</v>
      </c>
      <c r="I3471" s="3">
        <v>6.805105</v>
      </c>
      <c r="J3471" s="3">
        <v>1525</v>
      </c>
      <c r="K3471" s="3">
        <v>8.247516</v>
      </c>
      <c r="L3471" s="3">
        <v>1974</v>
      </c>
      <c r="M3471" s="3">
        <v>4.739152</v>
      </c>
      <c r="N3471">
        <v>1023</v>
      </c>
      <c r="O3471">
        <v>0.000603304998503528</v>
      </c>
      <c r="P3471">
        <v>2.02213865551708</v>
      </c>
      <c r="Q3471" t="s">
        <v>157</v>
      </c>
      <c r="R3471" t="s">
        <v>1427</v>
      </c>
      <c r="S3471" t="s">
        <v>538</v>
      </c>
      <c r="T3471" t="s">
        <v>14499</v>
      </c>
      <c r="U3471" t="s">
        <v>14500</v>
      </c>
      <c r="V3471" t="s">
        <v>1254</v>
      </c>
      <c r="W3471" t="s">
        <v>1427</v>
      </c>
      <c r="X3471" t="s">
        <v>538</v>
      </c>
      <c r="Y3471" t="s">
        <v>14501</v>
      </c>
      <c r="Z3471" t="s">
        <v>14502</v>
      </c>
      <c r="AA3471" t="s">
        <v>43</v>
      </c>
      <c r="AB3471" t="s">
        <v>538</v>
      </c>
      <c r="AC3471" t="s">
        <v>14503</v>
      </c>
      <c r="AD3471" t="s">
        <v>14504</v>
      </c>
    </row>
    <row r="3472" spans="1:30">
      <c r="A3472" t="s">
        <v>14505</v>
      </c>
      <c r="B3472" t="s">
        <v>14505</v>
      </c>
      <c r="C3472" s="3">
        <v>156.230133</v>
      </c>
      <c r="D3472" s="3">
        <v>13763</v>
      </c>
      <c r="E3472" s="3">
        <v>450.865784</v>
      </c>
      <c r="F3472" s="3">
        <v>35184</v>
      </c>
      <c r="G3472" s="3">
        <v>131.713516</v>
      </c>
      <c r="H3472" s="3">
        <v>12441</v>
      </c>
      <c r="I3472" s="3">
        <v>35.717484</v>
      </c>
      <c r="J3472" s="3">
        <v>3413</v>
      </c>
      <c r="K3472" s="3">
        <v>20.774776</v>
      </c>
      <c r="L3472" s="3">
        <v>2120</v>
      </c>
      <c r="M3472" s="3">
        <v>42.948872</v>
      </c>
      <c r="N3472">
        <v>3951</v>
      </c>
      <c r="O3472" s="16">
        <v>3.89070391930565e-6</v>
      </c>
      <c r="P3472">
        <v>-3.5802404973688</v>
      </c>
      <c r="Q3472" t="s">
        <v>131</v>
      </c>
      <c r="R3472" t="s">
        <v>232</v>
      </c>
      <c r="S3472" t="s">
        <v>233</v>
      </c>
      <c r="T3472" t="s">
        <v>953</v>
      </c>
      <c r="U3472" t="s">
        <v>954</v>
      </c>
      <c r="V3472" t="s">
        <v>955</v>
      </c>
      <c r="W3472" t="s">
        <v>232</v>
      </c>
      <c r="X3472" t="s">
        <v>233</v>
      </c>
      <c r="Y3472" t="s">
        <v>956</v>
      </c>
      <c r="Z3472" t="s">
        <v>957</v>
      </c>
      <c r="AA3472" t="s">
        <v>237</v>
      </c>
      <c r="AB3472" t="s">
        <v>233</v>
      </c>
      <c r="AC3472" t="s">
        <v>958</v>
      </c>
      <c r="AD3472" t="s">
        <v>959</v>
      </c>
    </row>
    <row r="3473" spans="1:30">
      <c r="A3473" t="s">
        <v>14506</v>
      </c>
      <c r="B3473" t="s">
        <v>14506</v>
      </c>
      <c r="C3473" s="3">
        <v>0.636426</v>
      </c>
      <c r="D3473" s="3">
        <v>38</v>
      </c>
      <c r="E3473" s="3">
        <v>0.336502</v>
      </c>
      <c r="F3473" s="3">
        <v>18</v>
      </c>
      <c r="G3473" s="3">
        <v>0.718722</v>
      </c>
      <c r="H3473" s="3">
        <v>45</v>
      </c>
      <c r="I3473" s="3">
        <v>3.616877</v>
      </c>
      <c r="J3473" s="3">
        <v>229</v>
      </c>
      <c r="K3473" s="3">
        <v>30.962818</v>
      </c>
      <c r="L3473" s="3">
        <v>2088</v>
      </c>
      <c r="M3473" s="3">
        <v>4.386467</v>
      </c>
      <c r="N3473">
        <v>267</v>
      </c>
      <c r="O3473" s="16">
        <v>4.67826541016331e-5</v>
      </c>
      <c r="P3473">
        <v>3.57641038137771</v>
      </c>
      <c r="Q3473" t="s">
        <v>157</v>
      </c>
      <c r="R3473" t="s">
        <v>218</v>
      </c>
      <c r="S3473" t="s">
        <v>219</v>
      </c>
      <c r="T3473" t="s">
        <v>14507</v>
      </c>
      <c r="U3473" t="s">
        <v>14508</v>
      </c>
      <c r="V3473" t="s">
        <v>2162</v>
      </c>
      <c r="W3473" t="s">
        <v>136</v>
      </c>
      <c r="X3473" t="s">
        <v>136</v>
      </c>
      <c r="Y3473" t="s">
        <v>14509</v>
      </c>
      <c r="Z3473" t="s">
        <v>14510</v>
      </c>
      <c r="AA3473" t="s">
        <v>686</v>
      </c>
      <c r="AB3473" t="s">
        <v>219</v>
      </c>
      <c r="AC3473" t="s">
        <v>14511</v>
      </c>
      <c r="AD3473" t="s">
        <v>8665</v>
      </c>
    </row>
    <row r="3474" spans="1:30">
      <c r="A3474" t="s">
        <v>14512</v>
      </c>
      <c r="B3474" t="s">
        <v>14512</v>
      </c>
      <c r="C3474" s="3">
        <v>9.656546</v>
      </c>
      <c r="D3474" s="3">
        <v>521</v>
      </c>
      <c r="E3474" s="3">
        <v>19.278635</v>
      </c>
      <c r="F3474" s="3">
        <v>921</v>
      </c>
      <c r="G3474" s="3">
        <v>7.239104</v>
      </c>
      <c r="H3474" s="3">
        <v>419</v>
      </c>
      <c r="I3474" s="3">
        <v>0.714831</v>
      </c>
      <c r="J3474" s="3">
        <v>42</v>
      </c>
      <c r="K3474" s="3">
        <v>0.610753</v>
      </c>
      <c r="L3474" s="3">
        <v>39</v>
      </c>
      <c r="M3474" s="3">
        <v>1.258922</v>
      </c>
      <c r="N3474">
        <v>71</v>
      </c>
      <c r="O3474" s="16">
        <v>1.05482197788366e-9</v>
      </c>
      <c r="P3474">
        <v>-4.3857663507147</v>
      </c>
      <c r="Q3474" t="s">
        <v>131</v>
      </c>
      <c r="R3474" t="s">
        <v>136</v>
      </c>
      <c r="S3474" t="s">
        <v>136</v>
      </c>
      <c r="T3474" t="s">
        <v>136</v>
      </c>
      <c r="U3474" t="s">
        <v>14513</v>
      </c>
      <c r="V3474" t="s">
        <v>136</v>
      </c>
      <c r="W3474" t="s">
        <v>137</v>
      </c>
      <c r="X3474" t="s">
        <v>138</v>
      </c>
      <c r="Y3474" t="s">
        <v>663</v>
      </c>
      <c r="Z3474" t="s">
        <v>14257</v>
      </c>
      <c r="AA3474" t="s">
        <v>153</v>
      </c>
      <c r="AB3474" t="s">
        <v>138</v>
      </c>
      <c r="AC3474" t="s">
        <v>14514</v>
      </c>
      <c r="AD3474" t="s">
        <v>136</v>
      </c>
    </row>
    <row r="3475" spans="1:30">
      <c r="A3475" t="s">
        <v>14515</v>
      </c>
      <c r="B3475" t="s">
        <v>14515</v>
      </c>
      <c r="C3475" s="3">
        <v>0.228868</v>
      </c>
      <c r="D3475" s="3">
        <v>21</v>
      </c>
      <c r="E3475" s="3">
        <v>0</v>
      </c>
      <c r="F3475" s="3">
        <v>0</v>
      </c>
      <c r="G3475" s="3">
        <v>0.050998</v>
      </c>
      <c r="H3475" s="3">
        <v>5</v>
      </c>
      <c r="I3475" s="3">
        <v>1.241781</v>
      </c>
      <c r="J3475" s="3">
        <v>123</v>
      </c>
      <c r="K3475" s="3">
        <v>3.754765</v>
      </c>
      <c r="L3475" s="3">
        <v>395</v>
      </c>
      <c r="M3475" s="3">
        <v>0.319328</v>
      </c>
      <c r="N3475">
        <v>31</v>
      </c>
      <c r="O3475">
        <v>0.00494349256089757</v>
      </c>
      <c r="P3475">
        <v>3.24303690074487</v>
      </c>
      <c r="Q3475" t="s">
        <v>157</v>
      </c>
      <c r="R3475" t="s">
        <v>325</v>
      </c>
      <c r="S3475" t="s">
        <v>326</v>
      </c>
      <c r="T3475" t="s">
        <v>349</v>
      </c>
      <c r="U3475" t="s">
        <v>14516</v>
      </c>
      <c r="V3475" t="s">
        <v>763</v>
      </c>
      <c r="W3475" t="s">
        <v>136</v>
      </c>
      <c r="X3475" t="s">
        <v>136</v>
      </c>
      <c r="Y3475" t="s">
        <v>352</v>
      </c>
      <c r="Z3475" t="s">
        <v>5369</v>
      </c>
      <c r="AA3475" t="s">
        <v>164</v>
      </c>
      <c r="AB3475" t="s">
        <v>165</v>
      </c>
      <c r="AC3475" t="s">
        <v>14517</v>
      </c>
      <c r="AD3475" t="s">
        <v>184</v>
      </c>
    </row>
    <row r="3476" spans="1:30">
      <c r="A3476" t="s">
        <v>14518</v>
      </c>
      <c r="B3476" t="s">
        <v>14518</v>
      </c>
      <c r="C3476" s="3">
        <v>5.490989</v>
      </c>
      <c r="D3476" s="3">
        <v>468</v>
      </c>
      <c r="E3476" s="3">
        <v>16.245235</v>
      </c>
      <c r="F3476" s="3">
        <v>1227</v>
      </c>
      <c r="G3476" s="3">
        <v>9.884593</v>
      </c>
      <c r="H3476" s="3">
        <v>903</v>
      </c>
      <c r="I3476" s="3">
        <v>1.69469</v>
      </c>
      <c r="J3476" s="3">
        <v>157</v>
      </c>
      <c r="K3476" s="3">
        <v>0.407007</v>
      </c>
      <c r="L3476" s="3">
        <v>41</v>
      </c>
      <c r="M3476" s="3">
        <v>3.242144</v>
      </c>
      <c r="N3476">
        <v>289</v>
      </c>
      <c r="O3476">
        <v>0.000357387344818854</v>
      </c>
      <c r="P3476">
        <v>-3.13396533282069</v>
      </c>
      <c r="Q3476" t="s">
        <v>131</v>
      </c>
      <c r="R3476" t="s">
        <v>232</v>
      </c>
      <c r="S3476" t="s">
        <v>233</v>
      </c>
      <c r="T3476" t="s">
        <v>14519</v>
      </c>
      <c r="U3476" t="s">
        <v>14520</v>
      </c>
      <c r="V3476" t="s">
        <v>136</v>
      </c>
      <c r="W3476" t="s">
        <v>136</v>
      </c>
      <c r="X3476" t="s">
        <v>136</v>
      </c>
      <c r="Y3476" t="s">
        <v>789</v>
      </c>
      <c r="Z3476" t="s">
        <v>14521</v>
      </c>
      <c r="AA3476" t="s">
        <v>237</v>
      </c>
      <c r="AB3476" t="s">
        <v>233</v>
      </c>
      <c r="AC3476" t="s">
        <v>14522</v>
      </c>
      <c r="AD3476" t="s">
        <v>14523</v>
      </c>
    </row>
    <row r="3477" spans="1:30">
      <c r="A3477" t="s">
        <v>14524</v>
      </c>
      <c r="B3477" t="s">
        <v>14524</v>
      </c>
      <c r="C3477" s="3">
        <v>0.05106</v>
      </c>
      <c r="D3477" s="3">
        <v>2</v>
      </c>
      <c r="E3477" s="3">
        <v>0.127648</v>
      </c>
      <c r="F3477" s="3">
        <v>5</v>
      </c>
      <c r="G3477" s="3">
        <v>0.696086</v>
      </c>
      <c r="H3477" s="3">
        <v>27</v>
      </c>
      <c r="I3477" s="3">
        <v>2.881601</v>
      </c>
      <c r="J3477" s="3">
        <v>113</v>
      </c>
      <c r="K3477" s="3">
        <v>86.538933</v>
      </c>
      <c r="L3477" s="3">
        <v>3599</v>
      </c>
      <c r="M3477" s="3">
        <v>13.828837</v>
      </c>
      <c r="N3477">
        <v>519</v>
      </c>
      <c r="O3477" s="16">
        <v>1.54032100759663e-6</v>
      </c>
      <c r="P3477">
        <v>5.2611756299078</v>
      </c>
      <c r="Q3477" t="s">
        <v>157</v>
      </c>
      <c r="R3477" t="s">
        <v>137</v>
      </c>
      <c r="S3477" t="s">
        <v>138</v>
      </c>
      <c r="T3477" t="s">
        <v>6281</v>
      </c>
      <c r="U3477" t="s">
        <v>14525</v>
      </c>
      <c r="V3477" t="s">
        <v>6283</v>
      </c>
      <c r="W3477" t="s">
        <v>137</v>
      </c>
      <c r="X3477" t="s">
        <v>138</v>
      </c>
      <c r="Y3477" t="s">
        <v>6284</v>
      </c>
      <c r="Z3477" t="s">
        <v>6285</v>
      </c>
      <c r="AA3477" t="s">
        <v>153</v>
      </c>
      <c r="AB3477" t="s">
        <v>138</v>
      </c>
      <c r="AC3477" t="s">
        <v>13168</v>
      </c>
      <c r="AD3477" t="s">
        <v>144</v>
      </c>
    </row>
    <row r="3478" spans="1:30">
      <c r="A3478" t="s">
        <v>14526</v>
      </c>
      <c r="B3478" t="s">
        <v>14526</v>
      </c>
      <c r="C3478" s="3">
        <v>1.353682</v>
      </c>
      <c r="D3478" s="3">
        <v>80</v>
      </c>
      <c r="E3478" s="3">
        <v>0.820065</v>
      </c>
      <c r="F3478" s="3">
        <v>43</v>
      </c>
      <c r="G3478" s="3">
        <v>0.931812</v>
      </c>
      <c r="H3478" s="3">
        <v>59</v>
      </c>
      <c r="I3478" s="3">
        <v>0.342351</v>
      </c>
      <c r="J3478" s="3">
        <v>22</v>
      </c>
      <c r="K3478" s="3">
        <v>0.319962</v>
      </c>
      <c r="L3478" s="3">
        <v>22</v>
      </c>
      <c r="M3478" s="3">
        <v>0.390732</v>
      </c>
      <c r="N3478">
        <v>24</v>
      </c>
      <c r="O3478">
        <v>0.000170849312137772</v>
      </c>
      <c r="P3478">
        <v>-2.12855676598582</v>
      </c>
      <c r="Q3478" t="s">
        <v>131</v>
      </c>
      <c r="R3478" t="s">
        <v>190</v>
      </c>
      <c r="S3478" t="s">
        <v>191</v>
      </c>
      <c r="T3478" t="s">
        <v>14527</v>
      </c>
      <c r="U3478" t="s">
        <v>14528</v>
      </c>
      <c r="V3478" t="s">
        <v>136</v>
      </c>
      <c r="W3478" t="s">
        <v>136</v>
      </c>
      <c r="X3478" t="s">
        <v>136</v>
      </c>
      <c r="Y3478" t="s">
        <v>181</v>
      </c>
      <c r="Z3478" t="s">
        <v>14529</v>
      </c>
      <c r="AA3478" t="s">
        <v>83</v>
      </c>
      <c r="AB3478" t="s">
        <v>191</v>
      </c>
      <c r="AC3478" t="s">
        <v>14530</v>
      </c>
      <c r="AD3478" t="s">
        <v>14531</v>
      </c>
    </row>
    <row r="3479" spans="1:30">
      <c r="A3479" t="s">
        <v>14532</v>
      </c>
      <c r="B3479" t="s">
        <v>14532</v>
      </c>
      <c r="C3479" s="3">
        <v>34.730526</v>
      </c>
      <c r="D3479" s="3">
        <v>2971</v>
      </c>
      <c r="E3479" s="3">
        <v>22.901497</v>
      </c>
      <c r="F3479" s="3">
        <v>1736</v>
      </c>
      <c r="G3479" s="3">
        <v>34.924297</v>
      </c>
      <c r="H3479" s="3">
        <v>3203</v>
      </c>
      <c r="I3479" s="3">
        <v>0.053686</v>
      </c>
      <c r="J3479" s="3">
        <v>5</v>
      </c>
      <c r="K3479" s="3">
        <v>1.285749</v>
      </c>
      <c r="L3479" s="3">
        <v>128</v>
      </c>
      <c r="M3479" s="3">
        <v>0.044494</v>
      </c>
      <c r="N3479">
        <v>4</v>
      </c>
      <c r="O3479" s="16">
        <v>1.81942463218934e-8</v>
      </c>
      <c r="P3479">
        <v>-5.75950004612616</v>
      </c>
      <c r="Q3479" t="s">
        <v>131</v>
      </c>
      <c r="R3479" t="s">
        <v>170</v>
      </c>
      <c r="S3479" t="s">
        <v>171</v>
      </c>
      <c r="T3479" t="s">
        <v>279</v>
      </c>
      <c r="U3479" t="s">
        <v>14533</v>
      </c>
      <c r="V3479" t="s">
        <v>817</v>
      </c>
      <c r="W3479" t="s">
        <v>170</v>
      </c>
      <c r="X3479" t="s">
        <v>171</v>
      </c>
      <c r="Y3479" t="s">
        <v>14163</v>
      </c>
      <c r="Z3479" t="s">
        <v>14534</v>
      </c>
      <c r="AA3479" t="s">
        <v>174</v>
      </c>
      <c r="AB3479" t="s">
        <v>171</v>
      </c>
      <c r="AC3479" t="s">
        <v>14535</v>
      </c>
      <c r="AD3479" t="s">
        <v>281</v>
      </c>
    </row>
    <row r="3480" spans="1:30">
      <c r="A3480" t="s">
        <v>14536</v>
      </c>
      <c r="B3480" t="s">
        <v>14536</v>
      </c>
      <c r="C3480" s="3">
        <v>4.627256</v>
      </c>
      <c r="D3480" s="3">
        <v>161</v>
      </c>
      <c r="E3480" s="3">
        <v>4.798463</v>
      </c>
      <c r="F3480" s="3">
        <v>148</v>
      </c>
      <c r="G3480" s="3">
        <v>2.017537</v>
      </c>
      <c r="H3480" s="3">
        <v>76</v>
      </c>
      <c r="I3480" s="3">
        <v>1.376519</v>
      </c>
      <c r="J3480" s="3">
        <v>52</v>
      </c>
      <c r="K3480" s="3">
        <v>1.266014</v>
      </c>
      <c r="L3480" s="3">
        <v>51</v>
      </c>
      <c r="M3480" s="3">
        <v>0.632631</v>
      </c>
      <c r="N3480">
        <v>23</v>
      </c>
      <c r="O3480">
        <v>0.000557385430487477</v>
      </c>
      <c r="P3480">
        <v>-2.45939699879889</v>
      </c>
      <c r="Q3480" t="s">
        <v>131</v>
      </c>
      <c r="R3480" t="s">
        <v>254</v>
      </c>
      <c r="S3480" t="s">
        <v>255</v>
      </c>
      <c r="T3480" t="s">
        <v>168</v>
      </c>
      <c r="U3480" t="s">
        <v>14537</v>
      </c>
      <c r="V3480" t="s">
        <v>4138</v>
      </c>
      <c r="W3480" t="s">
        <v>136</v>
      </c>
      <c r="X3480" t="s">
        <v>136</v>
      </c>
      <c r="Y3480" t="s">
        <v>551</v>
      </c>
      <c r="Z3480" t="s">
        <v>7221</v>
      </c>
      <c r="AA3480" t="s">
        <v>164</v>
      </c>
      <c r="AB3480" t="s">
        <v>165</v>
      </c>
      <c r="AC3480" t="s">
        <v>7222</v>
      </c>
      <c r="AD3480" t="s">
        <v>176</v>
      </c>
    </row>
    <row r="3481" spans="1:30">
      <c r="A3481" t="s">
        <v>14538</v>
      </c>
      <c r="B3481" t="s">
        <v>14538</v>
      </c>
      <c r="C3481" s="3">
        <v>8.266094</v>
      </c>
      <c r="D3481" s="3">
        <v>248</v>
      </c>
      <c r="E3481" s="3">
        <v>1.350371</v>
      </c>
      <c r="F3481" s="3">
        <v>36</v>
      </c>
      <c r="G3481" s="3">
        <v>4.021298</v>
      </c>
      <c r="H3481" s="3">
        <v>129</v>
      </c>
      <c r="I3481" s="3">
        <v>24.238508</v>
      </c>
      <c r="J3481" s="3">
        <v>786</v>
      </c>
      <c r="K3481" s="3">
        <v>56.597683</v>
      </c>
      <c r="L3481" s="3">
        <v>1960</v>
      </c>
      <c r="M3481" s="3">
        <v>19.513746</v>
      </c>
      <c r="N3481">
        <v>609</v>
      </c>
      <c r="O3481">
        <v>0.00096732198808606</v>
      </c>
      <c r="P3481">
        <v>2.28097289903922</v>
      </c>
      <c r="Q3481" t="s">
        <v>157</v>
      </c>
      <c r="R3481" t="s">
        <v>136</v>
      </c>
      <c r="S3481" t="s">
        <v>136</v>
      </c>
      <c r="T3481" t="s">
        <v>9561</v>
      </c>
      <c r="U3481" t="s">
        <v>14539</v>
      </c>
      <c r="V3481" t="s">
        <v>439</v>
      </c>
      <c r="W3481" t="s">
        <v>186</v>
      </c>
      <c r="X3481" t="s">
        <v>187</v>
      </c>
      <c r="Y3481" t="s">
        <v>4463</v>
      </c>
      <c r="Z3481" t="s">
        <v>9563</v>
      </c>
      <c r="AA3481" t="s">
        <v>209</v>
      </c>
      <c r="AB3481" t="s">
        <v>187</v>
      </c>
      <c r="AC3481" t="s">
        <v>9564</v>
      </c>
      <c r="AD3481" t="s">
        <v>9565</v>
      </c>
    </row>
    <row r="3482" spans="1:30">
      <c r="A3482" t="s">
        <v>14540</v>
      </c>
      <c r="B3482" t="s">
        <v>14540</v>
      </c>
      <c r="C3482" s="3">
        <v>4.006327</v>
      </c>
      <c r="D3482" s="3">
        <v>124</v>
      </c>
      <c r="E3482" s="3">
        <v>2.296061</v>
      </c>
      <c r="F3482" s="3">
        <v>63</v>
      </c>
      <c r="G3482" s="3">
        <v>6.594724</v>
      </c>
      <c r="H3482" s="3">
        <v>219</v>
      </c>
      <c r="I3482" s="3">
        <v>0.682138</v>
      </c>
      <c r="J3482" s="3">
        <v>23</v>
      </c>
      <c r="K3482" s="3">
        <v>0.882905</v>
      </c>
      <c r="L3482" s="3">
        <v>32</v>
      </c>
      <c r="M3482" s="3">
        <v>1.800048</v>
      </c>
      <c r="N3482">
        <v>59</v>
      </c>
      <c r="O3482">
        <v>0.000315549688917889</v>
      </c>
      <c r="P3482">
        <v>-2.37318105135889</v>
      </c>
      <c r="Q3482" t="s">
        <v>131</v>
      </c>
      <c r="R3482" t="s">
        <v>136</v>
      </c>
      <c r="S3482" t="s">
        <v>136</v>
      </c>
      <c r="T3482" t="s">
        <v>136</v>
      </c>
      <c r="U3482" t="s">
        <v>136</v>
      </c>
      <c r="V3482" t="s">
        <v>136</v>
      </c>
      <c r="W3482" t="s">
        <v>136</v>
      </c>
      <c r="X3482" t="s">
        <v>136</v>
      </c>
      <c r="Y3482" t="s">
        <v>10819</v>
      </c>
      <c r="Z3482" t="s">
        <v>14541</v>
      </c>
      <c r="AA3482" t="s">
        <v>164</v>
      </c>
      <c r="AB3482" t="s">
        <v>165</v>
      </c>
      <c r="AC3482" t="s">
        <v>14542</v>
      </c>
      <c r="AD3482" t="s">
        <v>136</v>
      </c>
    </row>
    <row r="3483" spans="1:30">
      <c r="A3483" t="s">
        <v>14543</v>
      </c>
      <c r="B3483" t="s">
        <v>14543</v>
      </c>
      <c r="C3483" s="3">
        <v>0.664179</v>
      </c>
      <c r="D3483" s="3">
        <v>41</v>
      </c>
      <c r="E3483" s="3">
        <v>0.072104</v>
      </c>
      <c r="F3483" s="3">
        <v>4</v>
      </c>
      <c r="G3483" s="3">
        <v>0.631435</v>
      </c>
      <c r="H3483" s="3">
        <v>42</v>
      </c>
      <c r="I3483" s="3">
        <v>7.581065</v>
      </c>
      <c r="J3483" s="3">
        <v>504</v>
      </c>
      <c r="K3483" s="3">
        <v>4.296369</v>
      </c>
      <c r="L3483" s="3">
        <v>305</v>
      </c>
      <c r="M3483" s="3">
        <v>2.9217</v>
      </c>
      <c r="N3483">
        <v>187</v>
      </c>
      <c r="O3483">
        <v>0.00013116890454621</v>
      </c>
      <c r="P3483">
        <v>2.74916842112239</v>
      </c>
      <c r="Q3483" t="s">
        <v>157</v>
      </c>
      <c r="R3483" t="s">
        <v>136</v>
      </c>
      <c r="S3483" t="s">
        <v>136</v>
      </c>
      <c r="T3483" t="s">
        <v>136</v>
      </c>
      <c r="U3483" t="s">
        <v>136</v>
      </c>
      <c r="V3483" t="s">
        <v>136</v>
      </c>
      <c r="W3483" t="s">
        <v>136</v>
      </c>
      <c r="X3483" t="s">
        <v>136</v>
      </c>
      <c r="Y3483" t="s">
        <v>4572</v>
      </c>
      <c r="Z3483" t="s">
        <v>136</v>
      </c>
      <c r="AA3483" t="s">
        <v>164</v>
      </c>
      <c r="AB3483" t="s">
        <v>165</v>
      </c>
      <c r="AC3483" t="s">
        <v>14544</v>
      </c>
      <c r="AD3483" t="s">
        <v>136</v>
      </c>
    </row>
    <row r="3484" spans="1:30">
      <c r="A3484" t="s">
        <v>14545</v>
      </c>
      <c r="B3484" t="s">
        <v>14545</v>
      </c>
      <c r="C3484" s="3">
        <v>1.052805</v>
      </c>
      <c r="D3484" s="3">
        <v>96</v>
      </c>
      <c r="E3484" s="3">
        <v>0.183227</v>
      </c>
      <c r="F3484" s="3">
        <v>15</v>
      </c>
      <c r="G3484" s="3">
        <v>0.999495</v>
      </c>
      <c r="H3484" s="3">
        <v>98</v>
      </c>
      <c r="I3484" s="3">
        <v>6.8286</v>
      </c>
      <c r="J3484" s="3">
        <v>675</v>
      </c>
      <c r="K3484" s="3">
        <v>11.601486</v>
      </c>
      <c r="L3484" s="3">
        <v>1225</v>
      </c>
      <c r="M3484" s="3">
        <v>2.313235</v>
      </c>
      <c r="N3484">
        <v>221</v>
      </c>
      <c r="O3484">
        <v>0.000798054583940106</v>
      </c>
      <c r="P3484">
        <v>2.5482777363618</v>
      </c>
      <c r="Q3484" t="s">
        <v>157</v>
      </c>
      <c r="R3484" t="s">
        <v>190</v>
      </c>
      <c r="S3484" t="s">
        <v>191</v>
      </c>
      <c r="T3484" t="s">
        <v>14546</v>
      </c>
      <c r="U3484" t="s">
        <v>14547</v>
      </c>
      <c r="V3484" t="s">
        <v>136</v>
      </c>
      <c r="W3484" t="s">
        <v>254</v>
      </c>
      <c r="X3484" t="s">
        <v>255</v>
      </c>
      <c r="Y3484" t="s">
        <v>3017</v>
      </c>
      <c r="Z3484" t="s">
        <v>14548</v>
      </c>
      <c r="AA3484" t="s">
        <v>83</v>
      </c>
      <c r="AB3484" t="s">
        <v>191</v>
      </c>
      <c r="AC3484" t="s">
        <v>14549</v>
      </c>
      <c r="AD3484" t="s">
        <v>14550</v>
      </c>
    </row>
    <row r="3485" spans="1:30">
      <c r="A3485" t="s">
        <v>14551</v>
      </c>
      <c r="B3485" t="s">
        <v>14551</v>
      </c>
      <c r="C3485" s="3">
        <v>0.166526</v>
      </c>
      <c r="D3485" s="3">
        <v>6</v>
      </c>
      <c r="E3485" s="3">
        <v>0.064608</v>
      </c>
      <c r="F3485" s="3">
        <v>2</v>
      </c>
      <c r="G3485" s="3">
        <v>0.293133</v>
      </c>
      <c r="H3485" s="3">
        <v>11</v>
      </c>
      <c r="I3485" s="3">
        <v>4.416489</v>
      </c>
      <c r="J3485" s="3">
        <v>167</v>
      </c>
      <c r="K3485" s="3">
        <v>7.670676</v>
      </c>
      <c r="L3485" s="3">
        <v>310</v>
      </c>
      <c r="M3485" s="3">
        <v>0.959687</v>
      </c>
      <c r="N3485">
        <v>35</v>
      </c>
      <c r="O3485" s="16">
        <v>6.8635958818423e-5</v>
      </c>
      <c r="P3485">
        <v>3.64558645989358</v>
      </c>
      <c r="Q3485" t="s">
        <v>157</v>
      </c>
      <c r="R3485" t="s">
        <v>136</v>
      </c>
      <c r="S3485" t="s">
        <v>136</v>
      </c>
      <c r="T3485" t="s">
        <v>136</v>
      </c>
      <c r="U3485" t="s">
        <v>14552</v>
      </c>
      <c r="V3485" t="s">
        <v>136</v>
      </c>
      <c r="W3485" t="s">
        <v>366</v>
      </c>
      <c r="X3485" t="s">
        <v>367</v>
      </c>
      <c r="Y3485" t="s">
        <v>12650</v>
      </c>
      <c r="Z3485" t="s">
        <v>136</v>
      </c>
      <c r="AA3485" t="s">
        <v>164</v>
      </c>
      <c r="AB3485" t="s">
        <v>165</v>
      </c>
      <c r="AC3485" t="s">
        <v>14553</v>
      </c>
      <c r="AD3485" t="s">
        <v>136</v>
      </c>
    </row>
    <row r="3486" spans="1:30">
      <c r="A3486" t="s">
        <v>14554</v>
      </c>
      <c r="B3486" t="s">
        <v>14554</v>
      </c>
      <c r="C3486" s="3">
        <v>0.102135</v>
      </c>
      <c r="D3486" s="3">
        <v>8</v>
      </c>
      <c r="E3486" s="3">
        <v>0.062211</v>
      </c>
      <c r="F3486" s="3">
        <v>5</v>
      </c>
      <c r="G3486" s="3">
        <v>0.287315</v>
      </c>
      <c r="H3486" s="3">
        <v>23</v>
      </c>
      <c r="I3486" s="3">
        <v>0.722279</v>
      </c>
      <c r="J3486" s="3">
        <v>57</v>
      </c>
      <c r="K3486" s="3">
        <v>4.676688</v>
      </c>
      <c r="L3486" s="3">
        <v>394</v>
      </c>
      <c r="M3486" s="3">
        <v>0.504149</v>
      </c>
      <c r="N3486">
        <v>39</v>
      </c>
      <c r="O3486">
        <v>0.00868995307047089</v>
      </c>
      <c r="P3486">
        <v>2.68995706350893</v>
      </c>
      <c r="Q3486" t="s">
        <v>157</v>
      </c>
      <c r="R3486" t="s">
        <v>136</v>
      </c>
      <c r="S3486" t="s">
        <v>136</v>
      </c>
      <c r="T3486" t="s">
        <v>14555</v>
      </c>
      <c r="U3486" t="s">
        <v>14556</v>
      </c>
      <c r="V3486" t="s">
        <v>136</v>
      </c>
      <c r="W3486" t="s">
        <v>136</v>
      </c>
      <c r="X3486" t="s">
        <v>136</v>
      </c>
      <c r="Y3486" t="s">
        <v>14557</v>
      </c>
      <c r="Z3486" t="s">
        <v>14558</v>
      </c>
      <c r="AA3486" t="s">
        <v>141</v>
      </c>
      <c r="AB3486" t="s">
        <v>142</v>
      </c>
      <c r="AC3486" t="s">
        <v>14559</v>
      </c>
      <c r="AD3486" t="s">
        <v>14560</v>
      </c>
    </row>
    <row r="3487" spans="1:30">
      <c r="A3487" t="s">
        <v>14561</v>
      </c>
      <c r="B3487" t="s">
        <v>14561</v>
      </c>
      <c r="C3487" s="3">
        <v>11.647558</v>
      </c>
      <c r="D3487" s="3">
        <v>469</v>
      </c>
      <c r="E3487" s="3">
        <v>3.618562</v>
      </c>
      <c r="F3487" s="3">
        <v>129</v>
      </c>
      <c r="G3487" s="3">
        <v>34.638535</v>
      </c>
      <c r="H3487" s="3">
        <v>1494</v>
      </c>
      <c r="I3487" s="3">
        <v>2.96738</v>
      </c>
      <c r="J3487" s="3">
        <v>130</v>
      </c>
      <c r="K3487" s="3">
        <v>6.494323</v>
      </c>
      <c r="L3487" s="3">
        <v>303</v>
      </c>
      <c r="M3487" s="3">
        <v>3.303865</v>
      </c>
      <c r="N3487">
        <v>139</v>
      </c>
      <c r="O3487">
        <v>0.00321137405085201</v>
      </c>
      <c r="P3487">
        <v>-2.29008223164657</v>
      </c>
      <c r="Q3487" t="s">
        <v>131</v>
      </c>
      <c r="R3487" t="s">
        <v>136</v>
      </c>
      <c r="S3487" t="s">
        <v>136</v>
      </c>
      <c r="T3487" t="s">
        <v>136</v>
      </c>
      <c r="U3487" t="s">
        <v>136</v>
      </c>
      <c r="V3487" t="s">
        <v>136</v>
      </c>
      <c r="W3487" t="s">
        <v>136</v>
      </c>
      <c r="X3487" t="s">
        <v>136</v>
      </c>
      <c r="Y3487" t="s">
        <v>136</v>
      </c>
      <c r="Z3487" t="s">
        <v>136</v>
      </c>
      <c r="AA3487" t="s">
        <v>136</v>
      </c>
      <c r="AB3487" t="s">
        <v>136</v>
      </c>
      <c r="AC3487" t="s">
        <v>136</v>
      </c>
      <c r="AD3487" t="s">
        <v>136</v>
      </c>
    </row>
    <row r="3488" spans="1:30">
      <c r="A3488" t="s">
        <v>14562</v>
      </c>
      <c r="B3488" t="s">
        <v>14562</v>
      </c>
      <c r="C3488" s="3">
        <v>0.172639</v>
      </c>
      <c r="D3488" s="3">
        <v>12</v>
      </c>
      <c r="E3488" s="3">
        <v>0</v>
      </c>
      <c r="F3488" s="3">
        <v>0</v>
      </c>
      <c r="G3488" s="3">
        <v>0.407737</v>
      </c>
      <c r="H3488" s="3">
        <v>31</v>
      </c>
      <c r="I3488" s="3">
        <v>2.531537</v>
      </c>
      <c r="J3488" s="3">
        <v>189</v>
      </c>
      <c r="K3488" s="3">
        <v>15.334049</v>
      </c>
      <c r="L3488" s="3">
        <v>1222</v>
      </c>
      <c r="M3488" s="3">
        <v>1.328322</v>
      </c>
      <c r="N3488">
        <v>96</v>
      </c>
      <c r="O3488">
        <v>0.000635771636053495</v>
      </c>
      <c r="P3488">
        <v>3.86966074589929</v>
      </c>
      <c r="Q3488" t="s">
        <v>157</v>
      </c>
      <c r="R3488" t="s">
        <v>136</v>
      </c>
      <c r="S3488" t="s">
        <v>136</v>
      </c>
      <c r="T3488" t="s">
        <v>14563</v>
      </c>
      <c r="U3488" t="s">
        <v>14564</v>
      </c>
      <c r="V3488" t="s">
        <v>264</v>
      </c>
      <c r="W3488" t="s">
        <v>136</v>
      </c>
      <c r="X3488" t="s">
        <v>136</v>
      </c>
      <c r="Y3488" t="s">
        <v>181</v>
      </c>
      <c r="Z3488" t="s">
        <v>14565</v>
      </c>
      <c r="AA3488" t="s">
        <v>164</v>
      </c>
      <c r="AB3488" t="s">
        <v>165</v>
      </c>
      <c r="AC3488" t="s">
        <v>14566</v>
      </c>
      <c r="AD3488" t="s">
        <v>14567</v>
      </c>
    </row>
    <row r="3489" spans="1:30">
      <c r="A3489" t="s">
        <v>14568</v>
      </c>
      <c r="B3489" t="s">
        <v>136</v>
      </c>
      <c r="C3489" s="3">
        <v>1.126736</v>
      </c>
      <c r="D3489" s="3">
        <v>47</v>
      </c>
      <c r="E3489" s="3">
        <v>0.105104</v>
      </c>
      <c r="F3489" s="3">
        <v>4</v>
      </c>
      <c r="G3489" s="3">
        <v>1.020892</v>
      </c>
      <c r="H3489" s="3">
        <v>45</v>
      </c>
      <c r="I3489" s="3">
        <v>22.099018</v>
      </c>
      <c r="J3489" s="3">
        <v>981</v>
      </c>
      <c r="K3489" s="3">
        <v>8.998143</v>
      </c>
      <c r="L3489" s="3">
        <v>428</v>
      </c>
      <c r="M3489" s="3">
        <v>4.822195</v>
      </c>
      <c r="N3489">
        <v>207</v>
      </c>
      <c r="O3489" s="16">
        <v>5.53122760392067e-5</v>
      </c>
      <c r="P3489">
        <v>3.21968766490891</v>
      </c>
      <c r="Q3489" t="s">
        <v>157</v>
      </c>
      <c r="R3489" t="s">
        <v>218</v>
      </c>
      <c r="S3489" t="s">
        <v>219</v>
      </c>
      <c r="T3489" t="s">
        <v>14569</v>
      </c>
      <c r="U3489" t="s">
        <v>14570</v>
      </c>
      <c r="V3489" t="s">
        <v>2162</v>
      </c>
      <c r="W3489" t="s">
        <v>136</v>
      </c>
      <c r="X3489" t="s">
        <v>136</v>
      </c>
      <c r="Y3489" t="s">
        <v>136</v>
      </c>
      <c r="Z3489" t="s">
        <v>14571</v>
      </c>
      <c r="AA3489" t="s">
        <v>248</v>
      </c>
      <c r="AB3489" t="s">
        <v>242</v>
      </c>
      <c r="AC3489" t="s">
        <v>14572</v>
      </c>
      <c r="AD3489" t="s">
        <v>14573</v>
      </c>
    </row>
    <row r="3490" spans="1:30">
      <c r="A3490" t="s">
        <v>14574</v>
      </c>
      <c r="B3490" t="s">
        <v>14574</v>
      </c>
      <c r="C3490" s="3">
        <v>4.15197</v>
      </c>
      <c r="D3490" s="3">
        <v>273</v>
      </c>
      <c r="E3490" s="3">
        <v>2.830534</v>
      </c>
      <c r="F3490" s="3">
        <v>165</v>
      </c>
      <c r="G3490" s="3">
        <v>3.387749</v>
      </c>
      <c r="H3490" s="3">
        <v>239</v>
      </c>
      <c r="I3490" s="3">
        <v>0.961995</v>
      </c>
      <c r="J3490" s="3">
        <v>69</v>
      </c>
      <c r="K3490" s="3">
        <v>1.183239</v>
      </c>
      <c r="L3490" s="3">
        <v>91</v>
      </c>
      <c r="M3490" s="3">
        <v>1.088382</v>
      </c>
      <c r="N3490">
        <v>75</v>
      </c>
      <c r="O3490" s="16">
        <v>3.57855029127004e-8</v>
      </c>
      <c r="P3490">
        <v>-2.28209783426002</v>
      </c>
      <c r="Q3490" t="s">
        <v>131</v>
      </c>
      <c r="R3490" t="s">
        <v>136</v>
      </c>
      <c r="S3490" t="s">
        <v>136</v>
      </c>
      <c r="T3490" t="s">
        <v>1316</v>
      </c>
      <c r="U3490" t="s">
        <v>14575</v>
      </c>
      <c r="V3490" t="s">
        <v>136</v>
      </c>
      <c r="W3490" t="s">
        <v>190</v>
      </c>
      <c r="X3490" t="s">
        <v>191</v>
      </c>
      <c r="Y3490" t="s">
        <v>1318</v>
      </c>
      <c r="Z3490" t="s">
        <v>12674</v>
      </c>
      <c r="AA3490" t="s">
        <v>164</v>
      </c>
      <c r="AB3490" t="s">
        <v>165</v>
      </c>
      <c r="AC3490" t="s">
        <v>14576</v>
      </c>
      <c r="AD3490" t="s">
        <v>281</v>
      </c>
    </row>
    <row r="3491" spans="1:30">
      <c r="A3491" t="s">
        <v>14577</v>
      </c>
      <c r="B3491" t="s">
        <v>14577</v>
      </c>
      <c r="C3491" s="3">
        <v>0.364842</v>
      </c>
      <c r="D3491" s="3">
        <v>25</v>
      </c>
      <c r="E3491" s="3">
        <v>0.091632</v>
      </c>
      <c r="F3491" s="3">
        <v>6</v>
      </c>
      <c r="G3491" s="3">
        <v>0.246124</v>
      </c>
      <c r="H3491" s="3">
        <v>18</v>
      </c>
      <c r="I3491" s="3">
        <v>1.842901</v>
      </c>
      <c r="J3491" s="3">
        <v>134</v>
      </c>
      <c r="K3491" s="3">
        <v>4.085245</v>
      </c>
      <c r="L3491" s="3">
        <v>315</v>
      </c>
      <c r="M3491" s="3">
        <v>0.552241</v>
      </c>
      <c r="N3491">
        <v>39</v>
      </c>
      <c r="O3491">
        <v>0.00599749533636186</v>
      </c>
      <c r="P3491">
        <v>2.39872605872674</v>
      </c>
      <c r="Q3491" t="s">
        <v>157</v>
      </c>
      <c r="R3491" t="s">
        <v>371</v>
      </c>
      <c r="S3491" t="s">
        <v>293</v>
      </c>
      <c r="T3491" t="s">
        <v>2851</v>
      </c>
      <c r="U3491" t="s">
        <v>14578</v>
      </c>
      <c r="V3491" t="s">
        <v>1566</v>
      </c>
      <c r="W3491" t="s">
        <v>316</v>
      </c>
      <c r="X3491" t="s">
        <v>317</v>
      </c>
      <c r="Y3491" t="s">
        <v>14579</v>
      </c>
      <c r="Z3491" t="s">
        <v>1568</v>
      </c>
      <c r="AA3491" t="s">
        <v>292</v>
      </c>
      <c r="AB3491" t="s">
        <v>293</v>
      </c>
      <c r="AC3491" t="s">
        <v>14580</v>
      </c>
      <c r="AD3491" t="s">
        <v>144</v>
      </c>
    </row>
    <row r="3492" spans="1:30">
      <c r="A3492" t="s">
        <v>14581</v>
      </c>
      <c r="B3492" t="s">
        <v>14581</v>
      </c>
      <c r="C3492" s="3">
        <v>2.684122</v>
      </c>
      <c r="D3492" s="3">
        <v>143</v>
      </c>
      <c r="E3492" s="3">
        <v>2.531947</v>
      </c>
      <c r="F3492" s="3">
        <v>120</v>
      </c>
      <c r="G3492" s="3">
        <v>4.142803</v>
      </c>
      <c r="H3492" s="3">
        <v>237</v>
      </c>
      <c r="I3492" s="3">
        <v>0.656452</v>
      </c>
      <c r="J3492" s="3">
        <v>38</v>
      </c>
      <c r="K3492" s="3">
        <v>1.145734</v>
      </c>
      <c r="L3492" s="3">
        <v>71</v>
      </c>
      <c r="M3492" s="3">
        <v>0.891842</v>
      </c>
      <c r="N3492">
        <v>50</v>
      </c>
      <c r="O3492" s="16">
        <v>9.58630725467935e-6</v>
      </c>
      <c r="P3492">
        <v>-2.37348545921464</v>
      </c>
      <c r="Q3492" t="s">
        <v>131</v>
      </c>
      <c r="R3492" t="s">
        <v>136</v>
      </c>
      <c r="S3492" t="s">
        <v>136</v>
      </c>
      <c r="T3492" t="s">
        <v>14582</v>
      </c>
      <c r="U3492" t="s">
        <v>136</v>
      </c>
      <c r="V3492" t="s">
        <v>136</v>
      </c>
      <c r="W3492" t="s">
        <v>254</v>
      </c>
      <c r="X3492" t="s">
        <v>255</v>
      </c>
      <c r="Y3492" t="s">
        <v>1815</v>
      </c>
      <c r="Z3492" t="s">
        <v>14583</v>
      </c>
      <c r="AA3492" t="s">
        <v>164</v>
      </c>
      <c r="AB3492" t="s">
        <v>165</v>
      </c>
      <c r="AC3492" t="s">
        <v>14584</v>
      </c>
      <c r="AD3492" t="s">
        <v>3288</v>
      </c>
    </row>
    <row r="3493" spans="1:30">
      <c r="A3493" t="s">
        <v>14585</v>
      </c>
      <c r="B3493" t="s">
        <v>14585</v>
      </c>
      <c r="C3493" s="3">
        <v>0.195619</v>
      </c>
      <c r="D3493" s="3">
        <v>7</v>
      </c>
      <c r="E3493" s="3">
        <v>0</v>
      </c>
      <c r="F3493" s="3">
        <v>0</v>
      </c>
      <c r="G3493" s="3">
        <v>0</v>
      </c>
      <c r="H3493" s="3">
        <v>0</v>
      </c>
      <c r="I3493" s="3">
        <v>2.751032</v>
      </c>
      <c r="J3493" s="3">
        <v>94</v>
      </c>
      <c r="K3493" s="3">
        <v>2.218795</v>
      </c>
      <c r="L3493" s="3">
        <v>81</v>
      </c>
      <c r="M3493" s="3">
        <v>0.991709</v>
      </c>
      <c r="N3493">
        <v>33</v>
      </c>
      <c r="O3493">
        <v>0.00253633579618998</v>
      </c>
      <c r="P3493">
        <v>3.54819686798011</v>
      </c>
      <c r="Q3493" t="s">
        <v>157</v>
      </c>
      <c r="R3493" t="s">
        <v>1360</v>
      </c>
      <c r="S3493" t="s">
        <v>1361</v>
      </c>
      <c r="T3493" t="s">
        <v>14586</v>
      </c>
      <c r="U3493" t="s">
        <v>14587</v>
      </c>
      <c r="V3493" t="s">
        <v>590</v>
      </c>
      <c r="W3493" t="s">
        <v>1360</v>
      </c>
      <c r="X3493" t="s">
        <v>1361</v>
      </c>
      <c r="Y3493" t="s">
        <v>14588</v>
      </c>
      <c r="Z3493" t="s">
        <v>14589</v>
      </c>
      <c r="AA3493" t="s">
        <v>2660</v>
      </c>
      <c r="AB3493" t="s">
        <v>1361</v>
      </c>
      <c r="AC3493" t="s">
        <v>175</v>
      </c>
      <c r="AD3493" t="s">
        <v>14590</v>
      </c>
    </row>
    <row r="3494" spans="1:30">
      <c r="A3494" t="s">
        <v>14591</v>
      </c>
      <c r="B3494" t="s">
        <v>14591</v>
      </c>
      <c r="C3494" s="3">
        <v>0.204483</v>
      </c>
      <c r="D3494" s="3">
        <v>9</v>
      </c>
      <c r="E3494" s="3">
        <v>0.044527</v>
      </c>
      <c r="F3494" s="3">
        <v>2</v>
      </c>
      <c r="G3494" s="3">
        <v>0.288671</v>
      </c>
      <c r="H3494" s="3">
        <v>14</v>
      </c>
      <c r="I3494" s="3">
        <v>1.447619</v>
      </c>
      <c r="J3494" s="3">
        <v>68</v>
      </c>
      <c r="K3494" s="3">
        <v>12.543444</v>
      </c>
      <c r="L3494" s="3">
        <v>622</v>
      </c>
      <c r="M3494" s="3">
        <v>0.795103</v>
      </c>
      <c r="N3494">
        <v>36</v>
      </c>
      <c r="O3494">
        <v>0.000663811555477144</v>
      </c>
      <c r="P3494">
        <v>3.63238396831454</v>
      </c>
      <c r="Q3494" t="s">
        <v>157</v>
      </c>
      <c r="R3494" t="s">
        <v>136</v>
      </c>
      <c r="S3494" t="s">
        <v>136</v>
      </c>
      <c r="T3494" t="s">
        <v>14592</v>
      </c>
      <c r="U3494" t="s">
        <v>14593</v>
      </c>
      <c r="V3494" t="s">
        <v>136</v>
      </c>
      <c r="W3494" t="s">
        <v>186</v>
      </c>
      <c r="X3494" t="s">
        <v>187</v>
      </c>
      <c r="Y3494" t="s">
        <v>136</v>
      </c>
      <c r="Z3494" t="s">
        <v>136</v>
      </c>
      <c r="AA3494" t="s">
        <v>164</v>
      </c>
      <c r="AB3494" t="s">
        <v>165</v>
      </c>
      <c r="AC3494" t="s">
        <v>14594</v>
      </c>
      <c r="AD3494" t="s">
        <v>14595</v>
      </c>
    </row>
    <row r="3495" spans="1:30">
      <c r="A3495" t="s">
        <v>14596</v>
      </c>
      <c r="B3495" t="s">
        <v>14596</v>
      </c>
      <c r="C3495" s="3">
        <v>3.330305</v>
      </c>
      <c r="D3495" s="3">
        <v>150</v>
      </c>
      <c r="E3495" s="3">
        <v>1.745503</v>
      </c>
      <c r="F3495" s="3">
        <v>70</v>
      </c>
      <c r="G3495" s="3">
        <v>3.738707</v>
      </c>
      <c r="H3495" s="3">
        <v>180</v>
      </c>
      <c r="I3495" s="3">
        <v>0.760108</v>
      </c>
      <c r="J3495" s="3">
        <v>37</v>
      </c>
      <c r="K3495" s="3">
        <v>0.591977</v>
      </c>
      <c r="L3495" s="3">
        <v>31</v>
      </c>
      <c r="M3495" s="3">
        <v>1.374166</v>
      </c>
      <c r="N3495">
        <v>65</v>
      </c>
      <c r="O3495">
        <v>0.000126281726708708</v>
      </c>
      <c r="P3495">
        <v>-2.19789853698272</v>
      </c>
      <c r="Q3495" t="s">
        <v>131</v>
      </c>
      <c r="R3495" t="s">
        <v>137</v>
      </c>
      <c r="S3495" t="s">
        <v>138</v>
      </c>
      <c r="T3495" t="s">
        <v>635</v>
      </c>
      <c r="U3495" t="s">
        <v>14597</v>
      </c>
      <c r="V3495" t="s">
        <v>136</v>
      </c>
      <c r="W3495" t="s">
        <v>137</v>
      </c>
      <c r="X3495" t="s">
        <v>138</v>
      </c>
      <c r="Y3495" t="s">
        <v>637</v>
      </c>
      <c r="Z3495" t="s">
        <v>14598</v>
      </c>
      <c r="AA3495" t="s">
        <v>153</v>
      </c>
      <c r="AB3495" t="s">
        <v>138</v>
      </c>
      <c r="AC3495" t="s">
        <v>14599</v>
      </c>
      <c r="AD3495" t="s">
        <v>640</v>
      </c>
    </row>
    <row r="3496" spans="1:30">
      <c r="A3496" t="s">
        <v>14600</v>
      </c>
      <c r="B3496" t="s">
        <v>14600</v>
      </c>
      <c r="C3496" s="3">
        <v>30.341465</v>
      </c>
      <c r="D3496" s="3">
        <v>1518</v>
      </c>
      <c r="E3496" s="3">
        <v>47.277336</v>
      </c>
      <c r="F3496" s="3">
        <v>2095</v>
      </c>
      <c r="G3496" s="3">
        <v>21.527538</v>
      </c>
      <c r="H3496" s="3">
        <v>1155</v>
      </c>
      <c r="I3496" s="3">
        <v>2.378977</v>
      </c>
      <c r="J3496" s="3">
        <v>130</v>
      </c>
      <c r="K3496" s="3">
        <v>0.665847</v>
      </c>
      <c r="L3496" s="3">
        <v>39</v>
      </c>
      <c r="M3496" s="3">
        <v>7.200995</v>
      </c>
      <c r="N3496">
        <v>376</v>
      </c>
      <c r="O3496" s="16">
        <v>2.60890007080175e-5</v>
      </c>
      <c r="P3496">
        <v>-3.7169036414888</v>
      </c>
      <c r="Q3496" t="s">
        <v>131</v>
      </c>
      <c r="R3496" t="s">
        <v>136</v>
      </c>
      <c r="S3496" t="s">
        <v>136</v>
      </c>
      <c r="T3496" t="s">
        <v>1966</v>
      </c>
      <c r="U3496" t="s">
        <v>14601</v>
      </c>
      <c r="V3496" t="s">
        <v>1968</v>
      </c>
      <c r="W3496" t="s">
        <v>136</v>
      </c>
      <c r="X3496" t="s">
        <v>136</v>
      </c>
      <c r="Y3496" t="s">
        <v>1969</v>
      </c>
      <c r="Z3496" t="s">
        <v>4603</v>
      </c>
      <c r="AA3496" t="s">
        <v>164</v>
      </c>
      <c r="AB3496" t="s">
        <v>165</v>
      </c>
      <c r="AC3496" t="s">
        <v>1971</v>
      </c>
      <c r="AD3496" t="s">
        <v>1972</v>
      </c>
    </row>
    <row r="3497" spans="1:30">
      <c r="A3497" t="s">
        <v>14602</v>
      </c>
      <c r="B3497" t="s">
        <v>14602</v>
      </c>
      <c r="C3497" s="3">
        <v>5.92516</v>
      </c>
      <c r="D3497" s="3">
        <v>352</v>
      </c>
      <c r="E3497" s="3">
        <v>11.436876</v>
      </c>
      <c r="F3497" s="3">
        <v>602</v>
      </c>
      <c r="G3497" s="3">
        <v>8.951001</v>
      </c>
      <c r="H3497" s="3">
        <v>570</v>
      </c>
      <c r="I3497" s="3">
        <v>2.850754</v>
      </c>
      <c r="J3497" s="3">
        <v>184</v>
      </c>
      <c r="K3497" s="3">
        <v>2.501297</v>
      </c>
      <c r="L3497" s="3">
        <v>172</v>
      </c>
      <c r="M3497" s="3">
        <v>2.661511</v>
      </c>
      <c r="N3497">
        <v>165</v>
      </c>
      <c r="O3497" s="16">
        <v>4.58559463874311e-5</v>
      </c>
      <c r="P3497">
        <v>-2.43434682778758</v>
      </c>
      <c r="Q3497" t="s">
        <v>131</v>
      </c>
      <c r="R3497" t="s">
        <v>136</v>
      </c>
      <c r="S3497" t="s">
        <v>136</v>
      </c>
      <c r="T3497" t="s">
        <v>14603</v>
      </c>
      <c r="U3497" t="s">
        <v>14604</v>
      </c>
      <c r="V3497" t="s">
        <v>136</v>
      </c>
      <c r="W3497" t="s">
        <v>305</v>
      </c>
      <c r="X3497" t="s">
        <v>142</v>
      </c>
      <c r="Y3497" t="s">
        <v>12556</v>
      </c>
      <c r="Z3497" t="s">
        <v>14605</v>
      </c>
      <c r="AA3497" t="s">
        <v>141</v>
      </c>
      <c r="AB3497" t="s">
        <v>142</v>
      </c>
      <c r="AC3497" t="s">
        <v>14606</v>
      </c>
      <c r="AD3497" t="s">
        <v>14607</v>
      </c>
    </row>
    <row r="3498" spans="1:30">
      <c r="A3498" t="s">
        <v>14608</v>
      </c>
      <c r="B3498" t="s">
        <v>14608</v>
      </c>
      <c r="C3498" s="3">
        <v>21.303364</v>
      </c>
      <c r="D3498" s="3">
        <v>1371</v>
      </c>
      <c r="E3498" s="3">
        <v>26.573444</v>
      </c>
      <c r="F3498" s="3">
        <v>1515</v>
      </c>
      <c r="G3498" s="3">
        <v>26.704004</v>
      </c>
      <c r="H3498" s="3">
        <v>1842</v>
      </c>
      <c r="I3498" s="3">
        <v>9.236976</v>
      </c>
      <c r="J3498" s="3">
        <v>645</v>
      </c>
      <c r="K3498" s="3">
        <v>4.870543</v>
      </c>
      <c r="L3498" s="3">
        <v>363</v>
      </c>
      <c r="M3498" s="3">
        <v>10.590116</v>
      </c>
      <c r="N3498">
        <v>712</v>
      </c>
      <c r="O3498" s="16">
        <v>3.67229560684456e-5</v>
      </c>
      <c r="P3498">
        <v>-2.26609973126419</v>
      </c>
      <c r="Q3498" t="s">
        <v>131</v>
      </c>
      <c r="R3498" t="s">
        <v>136</v>
      </c>
      <c r="S3498" t="s">
        <v>136</v>
      </c>
      <c r="T3498" t="s">
        <v>14609</v>
      </c>
      <c r="U3498" t="s">
        <v>14610</v>
      </c>
      <c r="V3498" t="s">
        <v>3385</v>
      </c>
      <c r="W3498" t="s">
        <v>1557</v>
      </c>
      <c r="X3498" t="s">
        <v>1558</v>
      </c>
      <c r="Y3498" t="s">
        <v>14611</v>
      </c>
      <c r="Z3498" t="s">
        <v>14612</v>
      </c>
      <c r="AA3498" t="s">
        <v>43</v>
      </c>
      <c r="AB3498" t="s">
        <v>538</v>
      </c>
      <c r="AC3498" t="s">
        <v>14613</v>
      </c>
      <c r="AD3498" t="s">
        <v>14614</v>
      </c>
    </row>
    <row r="3499" spans="1:30">
      <c r="A3499" t="s">
        <v>14615</v>
      </c>
      <c r="B3499" t="s">
        <v>14615</v>
      </c>
      <c r="C3499" s="3">
        <v>0.994315</v>
      </c>
      <c r="D3499" s="3">
        <v>17</v>
      </c>
      <c r="E3499" s="3">
        <v>0</v>
      </c>
      <c r="F3499" s="3">
        <v>0</v>
      </c>
      <c r="G3499" s="3">
        <v>0.810292</v>
      </c>
      <c r="H3499" s="3">
        <v>15</v>
      </c>
      <c r="I3499" s="3">
        <v>95.21273</v>
      </c>
      <c r="J3499" s="3">
        <v>1668</v>
      </c>
      <c r="K3499" s="3">
        <v>353.046631</v>
      </c>
      <c r="L3499" s="3">
        <v>6602</v>
      </c>
      <c r="M3499" s="3">
        <v>8.457186</v>
      </c>
      <c r="N3499">
        <v>143</v>
      </c>
      <c r="O3499" s="16">
        <v>1.4306606736507e-8</v>
      </c>
      <c r="P3499">
        <v>6.23981045219699</v>
      </c>
      <c r="Q3499" t="s">
        <v>157</v>
      </c>
      <c r="R3499" t="s">
        <v>136</v>
      </c>
      <c r="S3499" t="s">
        <v>136</v>
      </c>
      <c r="T3499" t="s">
        <v>136</v>
      </c>
      <c r="U3499" t="s">
        <v>14616</v>
      </c>
      <c r="V3499" t="s">
        <v>1636</v>
      </c>
      <c r="W3499" t="s">
        <v>136</v>
      </c>
      <c r="X3499" t="s">
        <v>136</v>
      </c>
      <c r="Y3499" t="s">
        <v>3980</v>
      </c>
      <c r="Z3499" t="s">
        <v>5150</v>
      </c>
      <c r="AA3499" t="s">
        <v>164</v>
      </c>
      <c r="AB3499" t="s">
        <v>165</v>
      </c>
      <c r="AC3499" t="s">
        <v>5151</v>
      </c>
      <c r="AD3499" t="s">
        <v>136</v>
      </c>
    </row>
    <row r="3500" spans="1:30">
      <c r="A3500" t="s">
        <v>14617</v>
      </c>
      <c r="B3500" t="s">
        <v>14617</v>
      </c>
      <c r="C3500" s="3">
        <v>0.308241</v>
      </c>
      <c r="D3500" s="3">
        <v>13</v>
      </c>
      <c r="E3500" s="3">
        <v>0.130996</v>
      </c>
      <c r="F3500" s="3">
        <v>5</v>
      </c>
      <c r="G3500" s="3">
        <v>0.195418</v>
      </c>
      <c r="H3500" s="3">
        <v>9</v>
      </c>
      <c r="I3500" s="3">
        <v>1.88575</v>
      </c>
      <c r="J3500" s="3">
        <v>84</v>
      </c>
      <c r="K3500" s="3">
        <v>8.263662</v>
      </c>
      <c r="L3500" s="3">
        <v>391</v>
      </c>
      <c r="M3500" s="3">
        <v>0.681376</v>
      </c>
      <c r="N3500">
        <v>30</v>
      </c>
      <c r="O3500">
        <v>0.00169524477228815</v>
      </c>
      <c r="P3500">
        <v>3.07540708313907</v>
      </c>
      <c r="Q3500" t="s">
        <v>157</v>
      </c>
      <c r="R3500" t="s">
        <v>136</v>
      </c>
      <c r="S3500" t="s">
        <v>136</v>
      </c>
      <c r="T3500" t="s">
        <v>14618</v>
      </c>
      <c r="U3500" t="s">
        <v>14619</v>
      </c>
      <c r="V3500" t="s">
        <v>14620</v>
      </c>
      <c r="W3500" t="s">
        <v>241</v>
      </c>
      <c r="X3500" t="s">
        <v>242</v>
      </c>
      <c r="Y3500" t="s">
        <v>14621</v>
      </c>
      <c r="Z3500" t="s">
        <v>14622</v>
      </c>
      <c r="AA3500" t="s">
        <v>164</v>
      </c>
      <c r="AB3500" t="s">
        <v>165</v>
      </c>
      <c r="AC3500" t="s">
        <v>14623</v>
      </c>
      <c r="AD3500" t="s">
        <v>14624</v>
      </c>
    </row>
    <row r="3501" spans="1:30">
      <c r="A3501" t="s">
        <v>14625</v>
      </c>
      <c r="B3501" t="s">
        <v>14625</v>
      </c>
      <c r="C3501" s="3">
        <v>18.320246</v>
      </c>
      <c r="D3501" s="3">
        <v>535</v>
      </c>
      <c r="E3501" s="3">
        <v>45.660889</v>
      </c>
      <c r="F3501" s="3">
        <v>1180</v>
      </c>
      <c r="G3501" s="3">
        <v>22.085844</v>
      </c>
      <c r="H3501" s="3">
        <v>691</v>
      </c>
      <c r="I3501" s="3">
        <v>4.933276</v>
      </c>
      <c r="J3501" s="3">
        <v>157</v>
      </c>
      <c r="K3501" s="3">
        <v>1.620814</v>
      </c>
      <c r="L3501" s="3">
        <v>55</v>
      </c>
      <c r="M3501" s="3">
        <v>9.08182</v>
      </c>
      <c r="N3501">
        <v>277</v>
      </c>
      <c r="O3501">
        <v>0.000225591129475414</v>
      </c>
      <c r="P3501">
        <v>-3.07734646384194</v>
      </c>
      <c r="Q3501" t="s">
        <v>131</v>
      </c>
      <c r="R3501" t="s">
        <v>594</v>
      </c>
      <c r="S3501" t="s">
        <v>165</v>
      </c>
      <c r="T3501" t="s">
        <v>136</v>
      </c>
      <c r="U3501" t="s">
        <v>136</v>
      </c>
      <c r="V3501" t="s">
        <v>136</v>
      </c>
      <c r="W3501" t="s">
        <v>594</v>
      </c>
      <c r="X3501" t="s">
        <v>165</v>
      </c>
      <c r="Y3501" t="s">
        <v>14626</v>
      </c>
      <c r="Z3501" t="s">
        <v>136</v>
      </c>
      <c r="AA3501" t="s">
        <v>164</v>
      </c>
      <c r="AB3501" t="s">
        <v>165</v>
      </c>
      <c r="AC3501" t="s">
        <v>14627</v>
      </c>
      <c r="AD3501" t="s">
        <v>136</v>
      </c>
    </row>
    <row r="3502" spans="1:30">
      <c r="A3502" t="s">
        <v>14628</v>
      </c>
      <c r="B3502" t="s">
        <v>14628</v>
      </c>
      <c r="C3502" s="3">
        <v>0.361026</v>
      </c>
      <c r="D3502" s="3">
        <v>13</v>
      </c>
      <c r="E3502" s="3">
        <v>0.165352</v>
      </c>
      <c r="F3502" s="3">
        <v>6</v>
      </c>
      <c r="G3502" s="3">
        <v>0.223196</v>
      </c>
      <c r="H3502" s="3">
        <v>9</v>
      </c>
      <c r="I3502" s="3">
        <v>2.332525</v>
      </c>
      <c r="J3502" s="3">
        <v>90</v>
      </c>
      <c r="K3502" s="3">
        <v>1.955674</v>
      </c>
      <c r="L3502" s="3">
        <v>81</v>
      </c>
      <c r="M3502" s="3">
        <v>1.73837</v>
      </c>
      <c r="N3502">
        <v>65</v>
      </c>
      <c r="O3502">
        <v>0.000610415390450149</v>
      </c>
      <c r="P3502">
        <v>2.20707222575943</v>
      </c>
      <c r="Q3502" t="s">
        <v>157</v>
      </c>
      <c r="R3502" t="s">
        <v>213</v>
      </c>
      <c r="S3502" t="s">
        <v>214</v>
      </c>
      <c r="T3502" t="s">
        <v>14629</v>
      </c>
      <c r="U3502" t="s">
        <v>14630</v>
      </c>
      <c r="V3502" t="s">
        <v>136</v>
      </c>
      <c r="W3502" t="s">
        <v>371</v>
      </c>
      <c r="X3502" t="s">
        <v>293</v>
      </c>
      <c r="Y3502" t="s">
        <v>551</v>
      </c>
      <c r="Z3502" t="s">
        <v>14631</v>
      </c>
      <c r="AA3502" t="s">
        <v>164</v>
      </c>
      <c r="AB3502" t="s">
        <v>165</v>
      </c>
      <c r="AC3502" t="s">
        <v>14632</v>
      </c>
      <c r="AD3502" t="s">
        <v>14633</v>
      </c>
    </row>
    <row r="3503" spans="1:30">
      <c r="A3503" t="s">
        <v>14634</v>
      </c>
      <c r="B3503" t="s">
        <v>14634</v>
      </c>
      <c r="C3503" s="3">
        <v>0.94124</v>
      </c>
      <c r="D3503" s="3">
        <v>29</v>
      </c>
      <c r="E3503" s="3">
        <v>1.390184</v>
      </c>
      <c r="F3503" s="3">
        <v>38</v>
      </c>
      <c r="G3503" s="3">
        <v>1.243043</v>
      </c>
      <c r="H3503" s="3">
        <v>41</v>
      </c>
      <c r="I3503" s="3">
        <v>0.328372</v>
      </c>
      <c r="J3503" s="3">
        <v>11</v>
      </c>
      <c r="K3503" s="3">
        <v>0.370729</v>
      </c>
      <c r="L3503" s="3">
        <v>13</v>
      </c>
      <c r="M3503" s="3">
        <v>0.405713</v>
      </c>
      <c r="N3503">
        <v>13</v>
      </c>
      <c r="O3503">
        <v>0.00261386901192557</v>
      </c>
      <c r="P3503">
        <v>-2.30252728615511</v>
      </c>
      <c r="Q3503" t="s">
        <v>131</v>
      </c>
      <c r="R3503" t="s">
        <v>136</v>
      </c>
      <c r="S3503" t="s">
        <v>136</v>
      </c>
      <c r="T3503" t="s">
        <v>1479</v>
      </c>
      <c r="U3503" t="s">
        <v>136</v>
      </c>
      <c r="V3503" t="s">
        <v>136</v>
      </c>
      <c r="W3503" t="s">
        <v>136</v>
      </c>
      <c r="X3503" t="s">
        <v>136</v>
      </c>
      <c r="Y3503" t="s">
        <v>11099</v>
      </c>
      <c r="Z3503" t="s">
        <v>136</v>
      </c>
      <c r="AA3503" t="s">
        <v>164</v>
      </c>
      <c r="AB3503" t="s">
        <v>165</v>
      </c>
      <c r="AC3503" t="s">
        <v>11100</v>
      </c>
      <c r="AD3503" t="s">
        <v>281</v>
      </c>
    </row>
    <row r="3504" spans="1:30">
      <c r="A3504" t="s">
        <v>14635</v>
      </c>
      <c r="B3504" t="s">
        <v>136</v>
      </c>
      <c r="C3504" s="3">
        <v>53.574623</v>
      </c>
      <c r="D3504" s="3">
        <v>653</v>
      </c>
      <c r="E3504" s="3">
        <v>19.286995</v>
      </c>
      <c r="F3504" s="3">
        <v>208</v>
      </c>
      <c r="G3504" s="3">
        <v>173.458038</v>
      </c>
      <c r="H3504" s="3">
        <v>2264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>
        <v>0</v>
      </c>
      <c r="O3504" s="16">
        <v>3.14750388622516e-23</v>
      </c>
      <c r="P3504">
        <v>-10.3514161010208</v>
      </c>
      <c r="Q3504" t="s">
        <v>131</v>
      </c>
      <c r="R3504" t="s">
        <v>136</v>
      </c>
      <c r="S3504" t="s">
        <v>136</v>
      </c>
      <c r="T3504" t="s">
        <v>136</v>
      </c>
      <c r="U3504" t="s">
        <v>136</v>
      </c>
      <c r="V3504" t="s">
        <v>136</v>
      </c>
      <c r="W3504" t="s">
        <v>136</v>
      </c>
      <c r="X3504" t="s">
        <v>136</v>
      </c>
      <c r="Y3504" t="s">
        <v>136</v>
      </c>
      <c r="Z3504" t="s">
        <v>136</v>
      </c>
      <c r="AA3504" t="s">
        <v>136</v>
      </c>
      <c r="AB3504" t="s">
        <v>136</v>
      </c>
      <c r="AC3504" t="s">
        <v>136</v>
      </c>
      <c r="AD3504" t="s">
        <v>136</v>
      </c>
    </row>
    <row r="3505" spans="1:30">
      <c r="A3505" t="s">
        <v>14636</v>
      </c>
      <c r="B3505" t="s">
        <v>14636</v>
      </c>
      <c r="C3505" s="3">
        <v>0.161039</v>
      </c>
      <c r="D3505" s="3">
        <v>17</v>
      </c>
      <c r="E3505" s="3">
        <v>0.033047</v>
      </c>
      <c r="F3505" s="3">
        <v>3</v>
      </c>
      <c r="G3505" s="3">
        <v>0.090744</v>
      </c>
      <c r="H3505" s="3">
        <v>10</v>
      </c>
      <c r="I3505" s="3">
        <v>0.806517</v>
      </c>
      <c r="J3505" s="3">
        <v>89</v>
      </c>
      <c r="K3505" s="3">
        <v>0.880746</v>
      </c>
      <c r="L3505" s="3">
        <v>104</v>
      </c>
      <c r="M3505" s="3">
        <v>0.597595</v>
      </c>
      <c r="N3505">
        <v>64</v>
      </c>
      <c r="O3505">
        <v>0.00108102776729535</v>
      </c>
      <c r="P3505">
        <v>2.29599586468184</v>
      </c>
      <c r="Q3505" t="s">
        <v>157</v>
      </c>
      <c r="R3505" t="s">
        <v>241</v>
      </c>
      <c r="S3505" t="s">
        <v>242</v>
      </c>
      <c r="T3505" t="s">
        <v>5629</v>
      </c>
      <c r="U3505" t="s">
        <v>14637</v>
      </c>
      <c r="V3505" t="s">
        <v>2122</v>
      </c>
      <c r="W3505" t="s">
        <v>136</v>
      </c>
      <c r="X3505" t="s">
        <v>136</v>
      </c>
      <c r="Y3505" t="s">
        <v>4787</v>
      </c>
      <c r="Z3505" t="s">
        <v>5631</v>
      </c>
      <c r="AA3505" t="s">
        <v>48</v>
      </c>
      <c r="AB3505" t="s">
        <v>326</v>
      </c>
      <c r="AC3505" t="s">
        <v>14638</v>
      </c>
      <c r="AD3505" t="s">
        <v>5633</v>
      </c>
    </row>
    <row r="3506" spans="1:30">
      <c r="A3506" t="s">
        <v>14639</v>
      </c>
      <c r="B3506" t="s">
        <v>14639</v>
      </c>
      <c r="C3506" s="3">
        <v>0.414503</v>
      </c>
      <c r="D3506" s="3">
        <v>33</v>
      </c>
      <c r="E3506" s="3">
        <v>0.055809</v>
      </c>
      <c r="F3506" s="3">
        <v>4</v>
      </c>
      <c r="G3506" s="3">
        <v>0.187136</v>
      </c>
      <c r="H3506" s="3">
        <v>16</v>
      </c>
      <c r="I3506" s="3">
        <v>3.362908</v>
      </c>
      <c r="J3506" s="3">
        <v>286</v>
      </c>
      <c r="K3506" s="3">
        <v>1.976859</v>
      </c>
      <c r="L3506" s="3">
        <v>180</v>
      </c>
      <c r="M3506" s="3">
        <v>0.957652</v>
      </c>
      <c r="N3506">
        <v>79</v>
      </c>
      <c r="O3506">
        <v>0.00102542586278595</v>
      </c>
      <c r="P3506">
        <v>2.53480134348855</v>
      </c>
      <c r="Q3506" t="s">
        <v>157</v>
      </c>
      <c r="R3506" t="s">
        <v>136</v>
      </c>
      <c r="S3506" t="s">
        <v>136</v>
      </c>
      <c r="T3506" t="s">
        <v>9413</v>
      </c>
      <c r="U3506" t="s">
        <v>14640</v>
      </c>
      <c r="V3506" t="s">
        <v>136</v>
      </c>
      <c r="W3506" t="s">
        <v>136</v>
      </c>
      <c r="X3506" t="s">
        <v>136</v>
      </c>
      <c r="Y3506" t="s">
        <v>136</v>
      </c>
      <c r="Z3506" t="s">
        <v>136</v>
      </c>
      <c r="AA3506" t="s">
        <v>164</v>
      </c>
      <c r="AB3506" t="s">
        <v>165</v>
      </c>
      <c r="AC3506" t="s">
        <v>14641</v>
      </c>
      <c r="AD3506" t="s">
        <v>9416</v>
      </c>
    </row>
    <row r="3507" spans="1:30">
      <c r="A3507" t="s">
        <v>14642</v>
      </c>
      <c r="B3507" t="s">
        <v>14642</v>
      </c>
      <c r="C3507" s="3">
        <v>0.37486</v>
      </c>
      <c r="D3507" s="3">
        <v>23</v>
      </c>
      <c r="E3507" s="3">
        <v>0.05629</v>
      </c>
      <c r="F3507" s="3">
        <v>3</v>
      </c>
      <c r="G3507" s="3">
        <v>0.059941</v>
      </c>
      <c r="H3507" s="3">
        <v>4</v>
      </c>
      <c r="I3507" s="3">
        <v>2.004396</v>
      </c>
      <c r="J3507" s="3">
        <v>131</v>
      </c>
      <c r="K3507" s="3">
        <v>7.570735</v>
      </c>
      <c r="L3507" s="3">
        <v>528</v>
      </c>
      <c r="M3507" s="3">
        <v>0.764314</v>
      </c>
      <c r="N3507">
        <v>49</v>
      </c>
      <c r="O3507">
        <v>0.000721113350526209</v>
      </c>
      <c r="P3507">
        <v>3.42603170035371</v>
      </c>
      <c r="Q3507" t="s">
        <v>157</v>
      </c>
      <c r="R3507" t="s">
        <v>136</v>
      </c>
      <c r="S3507" t="s">
        <v>136</v>
      </c>
      <c r="T3507" t="s">
        <v>8183</v>
      </c>
      <c r="U3507" t="s">
        <v>136</v>
      </c>
      <c r="V3507" t="s">
        <v>136</v>
      </c>
      <c r="W3507" t="s">
        <v>594</v>
      </c>
      <c r="X3507" t="s">
        <v>165</v>
      </c>
      <c r="Y3507" t="s">
        <v>8184</v>
      </c>
      <c r="Z3507" t="s">
        <v>136</v>
      </c>
      <c r="AA3507" t="s">
        <v>164</v>
      </c>
      <c r="AB3507" t="s">
        <v>165</v>
      </c>
      <c r="AC3507" t="s">
        <v>14643</v>
      </c>
      <c r="AD3507" t="s">
        <v>8186</v>
      </c>
    </row>
    <row r="3508" spans="1:30">
      <c r="A3508" t="s">
        <v>14644</v>
      </c>
      <c r="B3508" t="s">
        <v>14644</v>
      </c>
      <c r="C3508" s="3">
        <v>176.779236</v>
      </c>
      <c r="D3508" s="3">
        <v>3718</v>
      </c>
      <c r="E3508" s="3">
        <v>423.063385</v>
      </c>
      <c r="F3508" s="3">
        <v>7882</v>
      </c>
      <c r="G3508" s="3">
        <v>137.281418</v>
      </c>
      <c r="H3508" s="3">
        <v>3096</v>
      </c>
      <c r="I3508" s="3">
        <v>42.441914</v>
      </c>
      <c r="J3508" s="3">
        <v>969</v>
      </c>
      <c r="K3508" s="3">
        <v>18.218462</v>
      </c>
      <c r="L3508" s="3">
        <v>444</v>
      </c>
      <c r="M3508" s="3">
        <v>56.430046</v>
      </c>
      <c r="N3508">
        <v>1240</v>
      </c>
      <c r="O3508" s="16">
        <v>2.19732331376879e-5</v>
      </c>
      <c r="P3508">
        <v>-3.32611701921704</v>
      </c>
      <c r="Q3508" t="s">
        <v>131</v>
      </c>
      <c r="R3508" t="s">
        <v>136</v>
      </c>
      <c r="S3508" t="s">
        <v>136</v>
      </c>
      <c r="T3508" t="s">
        <v>136</v>
      </c>
      <c r="U3508" t="s">
        <v>136</v>
      </c>
      <c r="V3508" t="s">
        <v>136</v>
      </c>
      <c r="W3508" t="s">
        <v>254</v>
      </c>
      <c r="X3508" t="s">
        <v>255</v>
      </c>
      <c r="Y3508" t="s">
        <v>1626</v>
      </c>
      <c r="Z3508" t="s">
        <v>14645</v>
      </c>
      <c r="AA3508" t="s">
        <v>164</v>
      </c>
      <c r="AB3508" t="s">
        <v>165</v>
      </c>
      <c r="AC3508" t="s">
        <v>14646</v>
      </c>
      <c r="AD3508" t="s">
        <v>136</v>
      </c>
    </row>
    <row r="3509" spans="1:30">
      <c r="A3509" t="s">
        <v>14647</v>
      </c>
      <c r="B3509" t="s">
        <v>14647</v>
      </c>
      <c r="C3509" s="3">
        <v>0.219618</v>
      </c>
      <c r="D3509" s="3">
        <v>8</v>
      </c>
      <c r="E3509" s="3">
        <v>0.10417</v>
      </c>
      <c r="F3509" s="3">
        <v>3</v>
      </c>
      <c r="G3509" s="3">
        <v>0</v>
      </c>
      <c r="H3509" s="3">
        <v>0</v>
      </c>
      <c r="I3509" s="3">
        <v>1.244632</v>
      </c>
      <c r="J3509" s="3">
        <v>44</v>
      </c>
      <c r="K3509" s="3">
        <v>10.895961</v>
      </c>
      <c r="L3509" s="3">
        <v>411</v>
      </c>
      <c r="M3509" s="3">
        <v>0.924032</v>
      </c>
      <c r="N3509">
        <v>32</v>
      </c>
      <c r="O3509">
        <v>0.00170627566072043</v>
      </c>
      <c r="P3509">
        <v>3.77106967322698</v>
      </c>
      <c r="Q3509" t="s">
        <v>157</v>
      </c>
      <c r="R3509" t="s">
        <v>136</v>
      </c>
      <c r="S3509" t="s">
        <v>136</v>
      </c>
      <c r="T3509" t="s">
        <v>14648</v>
      </c>
      <c r="U3509" t="s">
        <v>14649</v>
      </c>
      <c r="V3509" t="s">
        <v>136</v>
      </c>
      <c r="W3509" t="s">
        <v>305</v>
      </c>
      <c r="X3509" t="s">
        <v>142</v>
      </c>
      <c r="Y3509" t="s">
        <v>1533</v>
      </c>
      <c r="Z3509" t="s">
        <v>14650</v>
      </c>
      <c r="AA3509" t="s">
        <v>141</v>
      </c>
      <c r="AB3509" t="s">
        <v>142</v>
      </c>
      <c r="AC3509" t="s">
        <v>14651</v>
      </c>
      <c r="AD3509" t="s">
        <v>14652</v>
      </c>
    </row>
    <row r="3510" spans="1:30">
      <c r="A3510" t="s">
        <v>14653</v>
      </c>
      <c r="B3510" t="s">
        <v>136</v>
      </c>
      <c r="C3510" s="3">
        <v>4.682048</v>
      </c>
      <c r="D3510" s="3">
        <v>142</v>
      </c>
      <c r="E3510" s="3">
        <v>2.722083</v>
      </c>
      <c r="F3510" s="3">
        <v>71</v>
      </c>
      <c r="G3510" s="3">
        <v>5.09015999999999</v>
      </c>
      <c r="H3510" s="3">
        <v>164</v>
      </c>
      <c r="I3510" s="3">
        <v>1.468762</v>
      </c>
      <c r="J3510" s="3">
        <v>49</v>
      </c>
      <c r="K3510" s="3">
        <v>1.24477</v>
      </c>
      <c r="L3510" s="3">
        <v>44</v>
      </c>
      <c r="M3510" s="3">
        <v>1.114483</v>
      </c>
      <c r="N3510">
        <v>36</v>
      </c>
      <c r="O3510" s="16">
        <v>1.47359159115142e-7</v>
      </c>
      <c r="P3510">
        <v>-2.24644674861384</v>
      </c>
      <c r="Q3510" t="s">
        <v>131</v>
      </c>
      <c r="R3510" t="s">
        <v>136</v>
      </c>
      <c r="S3510" t="s">
        <v>136</v>
      </c>
      <c r="T3510" t="s">
        <v>4851</v>
      </c>
      <c r="U3510" t="s">
        <v>14654</v>
      </c>
      <c r="V3510" t="s">
        <v>136</v>
      </c>
      <c r="W3510" t="s">
        <v>254</v>
      </c>
      <c r="X3510" t="s">
        <v>255</v>
      </c>
      <c r="Y3510" t="s">
        <v>136</v>
      </c>
      <c r="Z3510" t="s">
        <v>136</v>
      </c>
      <c r="AA3510" t="s">
        <v>43</v>
      </c>
      <c r="AB3510" t="s">
        <v>538</v>
      </c>
      <c r="AC3510" t="s">
        <v>4853</v>
      </c>
      <c r="AD3510" t="s">
        <v>3145</v>
      </c>
    </row>
    <row r="3511" spans="1:30">
      <c r="A3511" t="s">
        <v>14655</v>
      </c>
      <c r="B3511" t="s">
        <v>14655</v>
      </c>
      <c r="C3511" s="3">
        <v>0.667109</v>
      </c>
      <c r="D3511" s="3">
        <v>27</v>
      </c>
      <c r="E3511" s="3">
        <v>0.142622</v>
      </c>
      <c r="F3511" s="3">
        <v>6</v>
      </c>
      <c r="G3511" s="3">
        <v>0.345484</v>
      </c>
      <c r="H3511" s="3">
        <v>15</v>
      </c>
      <c r="I3511" s="3">
        <v>12.665621</v>
      </c>
      <c r="J3511" s="3">
        <v>544</v>
      </c>
      <c r="K3511" s="3">
        <v>9.566824</v>
      </c>
      <c r="L3511" s="3">
        <v>439</v>
      </c>
      <c r="M3511" s="3">
        <v>2.139518</v>
      </c>
      <c r="N3511">
        <v>89</v>
      </c>
      <c r="O3511" s="16">
        <v>4.94352891534962e-6</v>
      </c>
      <c r="P3511">
        <v>3.50720664229675</v>
      </c>
      <c r="Q3511" t="s">
        <v>157</v>
      </c>
      <c r="R3511" t="s">
        <v>232</v>
      </c>
      <c r="S3511" t="s">
        <v>233</v>
      </c>
      <c r="T3511" t="s">
        <v>12793</v>
      </c>
      <c r="U3511" t="s">
        <v>14656</v>
      </c>
      <c r="V3511" t="s">
        <v>1195</v>
      </c>
      <c r="W3511" t="s">
        <v>232</v>
      </c>
      <c r="X3511" t="s">
        <v>233</v>
      </c>
      <c r="Y3511" t="s">
        <v>956</v>
      </c>
      <c r="Z3511" t="s">
        <v>14657</v>
      </c>
      <c r="AA3511" t="s">
        <v>237</v>
      </c>
      <c r="AB3511" t="s">
        <v>233</v>
      </c>
      <c r="AC3511" t="s">
        <v>12795</v>
      </c>
      <c r="AD3511" t="s">
        <v>12796</v>
      </c>
    </row>
    <row r="3512" spans="1:30">
      <c r="A3512" t="s">
        <v>14658</v>
      </c>
      <c r="B3512" t="s">
        <v>14658</v>
      </c>
      <c r="C3512" s="3">
        <v>0.732473</v>
      </c>
      <c r="D3512" s="3">
        <v>52</v>
      </c>
      <c r="E3512" s="3">
        <v>0.043364</v>
      </c>
      <c r="F3512" s="3">
        <v>3</v>
      </c>
      <c r="G3512" s="3">
        <v>0.283633</v>
      </c>
      <c r="H3512" s="3">
        <v>22</v>
      </c>
      <c r="I3512" s="3">
        <v>70.428917</v>
      </c>
      <c r="J3512" s="3">
        <v>5423</v>
      </c>
      <c r="K3512" s="3">
        <v>11.390339</v>
      </c>
      <c r="L3512" s="3">
        <v>937</v>
      </c>
      <c r="M3512" s="3">
        <v>5.850802</v>
      </c>
      <c r="N3512">
        <v>434</v>
      </c>
      <c r="O3512" s="16">
        <v>3.76837014800371e-8</v>
      </c>
      <c r="P3512">
        <v>5.198416061904</v>
      </c>
      <c r="Q3512" t="s">
        <v>157</v>
      </c>
      <c r="R3512" t="s">
        <v>136</v>
      </c>
      <c r="S3512" t="s">
        <v>136</v>
      </c>
      <c r="T3512" t="s">
        <v>14659</v>
      </c>
      <c r="U3512" t="s">
        <v>14660</v>
      </c>
      <c r="V3512" t="s">
        <v>136</v>
      </c>
      <c r="W3512" t="s">
        <v>136</v>
      </c>
      <c r="X3512" t="s">
        <v>136</v>
      </c>
      <c r="Y3512" t="s">
        <v>4435</v>
      </c>
      <c r="Z3512" t="s">
        <v>14661</v>
      </c>
      <c r="AA3512" t="s">
        <v>85</v>
      </c>
      <c r="AB3512" t="s">
        <v>342</v>
      </c>
      <c r="AC3512" t="s">
        <v>14662</v>
      </c>
      <c r="AD3512" t="s">
        <v>14663</v>
      </c>
    </row>
    <row r="3513" spans="1:30">
      <c r="A3513" t="s">
        <v>14664</v>
      </c>
      <c r="B3513" t="s">
        <v>14664</v>
      </c>
      <c r="C3513" s="3">
        <v>46.179901</v>
      </c>
      <c r="D3513" s="3">
        <v>2208</v>
      </c>
      <c r="E3513" s="3">
        <v>15.785959</v>
      </c>
      <c r="F3513" s="3">
        <v>669</v>
      </c>
      <c r="G3513" s="3">
        <v>124.825226</v>
      </c>
      <c r="H3513" s="3">
        <v>6398</v>
      </c>
      <c r="I3513" s="3">
        <v>1.771743</v>
      </c>
      <c r="J3513" s="3">
        <v>92</v>
      </c>
      <c r="K3513" s="3">
        <v>2.170364</v>
      </c>
      <c r="L3513" s="3">
        <v>121</v>
      </c>
      <c r="M3513" s="3">
        <v>3.159312</v>
      </c>
      <c r="N3513">
        <v>158</v>
      </c>
      <c r="O3513" s="16">
        <v>1.09690529691139e-13</v>
      </c>
      <c r="P3513">
        <v>-4.92626578903602</v>
      </c>
      <c r="Q3513" t="s">
        <v>131</v>
      </c>
      <c r="R3513" t="s">
        <v>136</v>
      </c>
      <c r="S3513" t="s">
        <v>136</v>
      </c>
      <c r="T3513" t="s">
        <v>136</v>
      </c>
      <c r="U3513" t="s">
        <v>136</v>
      </c>
      <c r="V3513" t="s">
        <v>136</v>
      </c>
      <c r="W3513" t="s">
        <v>136</v>
      </c>
      <c r="X3513" t="s">
        <v>136</v>
      </c>
      <c r="Y3513" t="s">
        <v>9362</v>
      </c>
      <c r="Z3513" t="s">
        <v>136</v>
      </c>
      <c r="AA3513" t="s">
        <v>164</v>
      </c>
      <c r="AB3513" t="s">
        <v>165</v>
      </c>
      <c r="AC3513" t="s">
        <v>14665</v>
      </c>
      <c r="AD3513" t="s">
        <v>136</v>
      </c>
    </row>
    <row r="3514" spans="1:30">
      <c r="A3514" t="s">
        <v>14666</v>
      </c>
      <c r="B3514" t="s">
        <v>14666</v>
      </c>
      <c r="C3514" s="3">
        <v>0.327341</v>
      </c>
      <c r="D3514" s="3">
        <v>28</v>
      </c>
      <c r="E3514" s="3">
        <v>0.134726</v>
      </c>
      <c r="F3514" s="3">
        <v>10</v>
      </c>
      <c r="G3514" s="3">
        <v>0.281894</v>
      </c>
      <c r="H3514" s="3">
        <v>26</v>
      </c>
      <c r="I3514" s="3">
        <v>1.008932</v>
      </c>
      <c r="J3514" s="3">
        <v>92</v>
      </c>
      <c r="K3514" s="3">
        <v>8.830508</v>
      </c>
      <c r="L3514" s="3">
        <v>856</v>
      </c>
      <c r="M3514" s="3">
        <v>0.884392</v>
      </c>
      <c r="N3514">
        <v>78</v>
      </c>
      <c r="O3514">
        <v>0.00241202428764897</v>
      </c>
      <c r="P3514">
        <v>2.92977060368341</v>
      </c>
      <c r="Q3514" t="s">
        <v>157</v>
      </c>
      <c r="R3514" t="s">
        <v>1086</v>
      </c>
      <c r="S3514" t="s">
        <v>1087</v>
      </c>
      <c r="T3514" t="s">
        <v>14667</v>
      </c>
      <c r="U3514" t="s">
        <v>14668</v>
      </c>
      <c r="V3514" t="s">
        <v>136</v>
      </c>
      <c r="W3514" t="s">
        <v>371</v>
      </c>
      <c r="X3514" t="s">
        <v>293</v>
      </c>
      <c r="Y3514" t="s">
        <v>1091</v>
      </c>
      <c r="Z3514" t="s">
        <v>14669</v>
      </c>
      <c r="AA3514" t="s">
        <v>292</v>
      </c>
      <c r="AB3514" t="s">
        <v>293</v>
      </c>
      <c r="AC3514" t="s">
        <v>14670</v>
      </c>
      <c r="AD3514" t="s">
        <v>1972</v>
      </c>
    </row>
    <row r="3515" spans="1:30">
      <c r="A3515" t="s">
        <v>14671</v>
      </c>
      <c r="B3515" t="s">
        <v>14671</v>
      </c>
      <c r="C3515" s="3">
        <v>0.295947</v>
      </c>
      <c r="D3515" s="3">
        <v>27</v>
      </c>
      <c r="E3515" s="3">
        <v>0.024212</v>
      </c>
      <c r="F3515" s="3">
        <v>2</v>
      </c>
      <c r="G3515" s="3">
        <v>0.199079</v>
      </c>
      <c r="H3515" s="3">
        <v>20</v>
      </c>
      <c r="I3515" s="3">
        <v>6.535901</v>
      </c>
      <c r="J3515" s="3">
        <v>646</v>
      </c>
      <c r="K3515" s="3">
        <v>9.506433</v>
      </c>
      <c r="L3515" s="3">
        <v>1003</v>
      </c>
      <c r="M3515" s="3">
        <v>5.03379</v>
      </c>
      <c r="N3515">
        <v>479</v>
      </c>
      <c r="O3515" s="16">
        <v>3.34754096591856e-13</v>
      </c>
      <c r="P3515">
        <v>4.60402489494454</v>
      </c>
      <c r="Q3515" t="s">
        <v>157</v>
      </c>
      <c r="R3515" t="s">
        <v>136</v>
      </c>
      <c r="S3515" t="s">
        <v>136</v>
      </c>
      <c r="T3515" t="s">
        <v>14672</v>
      </c>
      <c r="U3515" t="s">
        <v>14673</v>
      </c>
      <c r="V3515" t="s">
        <v>136</v>
      </c>
      <c r="W3515" t="s">
        <v>399</v>
      </c>
      <c r="X3515" t="s">
        <v>342</v>
      </c>
      <c r="Y3515" t="s">
        <v>400</v>
      </c>
      <c r="Z3515" t="s">
        <v>14674</v>
      </c>
      <c r="AA3515" t="s">
        <v>85</v>
      </c>
      <c r="AB3515" t="s">
        <v>342</v>
      </c>
      <c r="AC3515" t="s">
        <v>14675</v>
      </c>
      <c r="AD3515" t="s">
        <v>14676</v>
      </c>
    </row>
    <row r="3516" spans="1:30">
      <c r="A3516" t="s">
        <v>14677</v>
      </c>
      <c r="B3516" t="s">
        <v>14677</v>
      </c>
      <c r="C3516" s="3">
        <v>9.006052</v>
      </c>
      <c r="D3516" s="3">
        <v>224</v>
      </c>
      <c r="E3516" s="3">
        <v>2.637646</v>
      </c>
      <c r="F3516" s="3">
        <v>59</v>
      </c>
      <c r="G3516" s="3">
        <v>4.129076</v>
      </c>
      <c r="H3516" s="3">
        <v>111</v>
      </c>
      <c r="I3516" s="3">
        <v>37.073387</v>
      </c>
      <c r="J3516" s="3">
        <v>1000</v>
      </c>
      <c r="K3516" s="3">
        <v>49.666645</v>
      </c>
      <c r="L3516" s="3">
        <v>1431</v>
      </c>
      <c r="M3516" s="3">
        <v>21.81436</v>
      </c>
      <c r="N3516">
        <v>567</v>
      </c>
      <c r="O3516" s="16">
        <v>8.23853131659725e-5</v>
      </c>
      <c r="P3516">
        <v>2.14886669577075</v>
      </c>
      <c r="Q3516" t="s">
        <v>157</v>
      </c>
      <c r="R3516" t="s">
        <v>186</v>
      </c>
      <c r="S3516" t="s">
        <v>187</v>
      </c>
      <c r="T3516" t="s">
        <v>437</v>
      </c>
      <c r="U3516" t="s">
        <v>14678</v>
      </c>
      <c r="V3516" t="s">
        <v>439</v>
      </c>
      <c r="W3516" t="s">
        <v>186</v>
      </c>
      <c r="X3516" t="s">
        <v>187</v>
      </c>
      <c r="Y3516" t="s">
        <v>5559</v>
      </c>
      <c r="Z3516" t="s">
        <v>5560</v>
      </c>
      <c r="AA3516" t="s">
        <v>209</v>
      </c>
      <c r="AB3516" t="s">
        <v>187</v>
      </c>
      <c r="AC3516" t="s">
        <v>5561</v>
      </c>
      <c r="AD3516" t="s">
        <v>443</v>
      </c>
    </row>
    <row r="3517" spans="1:30">
      <c r="A3517" t="s">
        <v>14679</v>
      </c>
      <c r="B3517" t="s">
        <v>14679</v>
      </c>
      <c r="C3517" s="3">
        <v>1.443255</v>
      </c>
      <c r="D3517" s="3">
        <v>60</v>
      </c>
      <c r="E3517" s="3">
        <v>0.450127</v>
      </c>
      <c r="F3517" s="3">
        <v>17</v>
      </c>
      <c r="G3517" s="3">
        <v>1.307013</v>
      </c>
      <c r="H3517" s="3">
        <v>58</v>
      </c>
      <c r="I3517" s="3">
        <v>4.409893</v>
      </c>
      <c r="J3517" s="3">
        <v>198</v>
      </c>
      <c r="K3517" s="3">
        <v>15.751812</v>
      </c>
      <c r="L3517" s="3">
        <v>753</v>
      </c>
      <c r="M3517" s="3">
        <v>4.081102</v>
      </c>
      <c r="N3517">
        <v>176</v>
      </c>
      <c r="O3517">
        <v>0.00271474977078948</v>
      </c>
      <c r="P3517">
        <v>2.23874500098912</v>
      </c>
      <c r="Q3517" t="s">
        <v>157</v>
      </c>
      <c r="R3517" t="s">
        <v>186</v>
      </c>
      <c r="S3517" t="s">
        <v>187</v>
      </c>
      <c r="T3517" t="s">
        <v>14680</v>
      </c>
      <c r="U3517" t="s">
        <v>14681</v>
      </c>
      <c r="V3517" t="s">
        <v>386</v>
      </c>
      <c r="W3517" t="s">
        <v>186</v>
      </c>
      <c r="X3517" t="s">
        <v>187</v>
      </c>
      <c r="Y3517" t="s">
        <v>14682</v>
      </c>
      <c r="Z3517" t="s">
        <v>14683</v>
      </c>
      <c r="AA3517" t="s">
        <v>209</v>
      </c>
      <c r="AB3517" t="s">
        <v>187</v>
      </c>
      <c r="AC3517" t="s">
        <v>14684</v>
      </c>
      <c r="AD3517" t="s">
        <v>4977</v>
      </c>
    </row>
    <row r="3518" spans="1:30">
      <c r="A3518" t="s">
        <v>14685</v>
      </c>
      <c r="B3518" t="s">
        <v>14685</v>
      </c>
      <c r="C3518" s="3">
        <v>11.81557</v>
      </c>
      <c r="D3518" s="3">
        <v>57</v>
      </c>
      <c r="E3518" s="3">
        <v>10.32942</v>
      </c>
      <c r="F3518" s="3">
        <v>44</v>
      </c>
      <c r="G3518" s="3">
        <v>12.326488</v>
      </c>
      <c r="H3518" s="3">
        <v>64</v>
      </c>
      <c r="I3518" s="3">
        <v>0</v>
      </c>
      <c r="J3518" s="3">
        <v>0</v>
      </c>
      <c r="K3518" s="3">
        <v>0.321247</v>
      </c>
      <c r="L3518" s="3">
        <v>2</v>
      </c>
      <c r="M3518" s="3">
        <v>1.0823</v>
      </c>
      <c r="N3518">
        <v>6</v>
      </c>
      <c r="O3518" s="16">
        <v>1.11074517958306e-6</v>
      </c>
      <c r="P3518">
        <v>-4.57010709270899</v>
      </c>
      <c r="Q3518" t="s">
        <v>131</v>
      </c>
      <c r="R3518" t="s">
        <v>136</v>
      </c>
      <c r="S3518" t="s">
        <v>136</v>
      </c>
      <c r="T3518" t="s">
        <v>136</v>
      </c>
      <c r="U3518" t="s">
        <v>136</v>
      </c>
      <c r="V3518" t="s">
        <v>136</v>
      </c>
      <c r="W3518" t="s">
        <v>136</v>
      </c>
      <c r="X3518" t="s">
        <v>136</v>
      </c>
      <c r="Y3518" t="s">
        <v>136</v>
      </c>
      <c r="Z3518" t="s">
        <v>136</v>
      </c>
      <c r="AA3518" t="s">
        <v>136</v>
      </c>
      <c r="AB3518" t="s">
        <v>136</v>
      </c>
      <c r="AC3518" t="s">
        <v>136</v>
      </c>
      <c r="AD3518" t="s">
        <v>136</v>
      </c>
    </row>
    <row r="3519" spans="1:30">
      <c r="A3519" t="s">
        <v>14686</v>
      </c>
      <c r="B3519" t="s">
        <v>14686</v>
      </c>
      <c r="C3519" s="3">
        <v>0.320777</v>
      </c>
      <c r="D3519" s="3">
        <v>16</v>
      </c>
      <c r="E3519" s="3">
        <v>0</v>
      </c>
      <c r="F3519" s="3">
        <v>0</v>
      </c>
      <c r="G3519" s="3">
        <v>0</v>
      </c>
      <c r="H3519" s="3">
        <v>0</v>
      </c>
      <c r="I3519" s="3">
        <v>9.148883</v>
      </c>
      <c r="J3519" s="3">
        <v>475</v>
      </c>
      <c r="K3519" s="3">
        <v>5.12612</v>
      </c>
      <c r="L3519" s="3">
        <v>284</v>
      </c>
      <c r="M3519" s="3">
        <v>4.063746</v>
      </c>
      <c r="N3519">
        <v>203</v>
      </c>
      <c r="O3519" s="16">
        <v>3.45739346557506e-5</v>
      </c>
      <c r="P3519">
        <v>4.5421089906307</v>
      </c>
      <c r="Q3519" t="s">
        <v>157</v>
      </c>
      <c r="R3519" t="s">
        <v>136</v>
      </c>
      <c r="S3519" t="s">
        <v>136</v>
      </c>
      <c r="T3519" t="s">
        <v>9292</v>
      </c>
      <c r="U3519" t="s">
        <v>14687</v>
      </c>
      <c r="V3519" t="s">
        <v>136</v>
      </c>
      <c r="W3519" t="s">
        <v>241</v>
      </c>
      <c r="X3519" t="s">
        <v>242</v>
      </c>
      <c r="Y3519" t="s">
        <v>8654</v>
      </c>
      <c r="Z3519" t="s">
        <v>9294</v>
      </c>
      <c r="AA3519" t="s">
        <v>8656</v>
      </c>
      <c r="AB3519" t="s">
        <v>8657</v>
      </c>
      <c r="AC3519" t="s">
        <v>9295</v>
      </c>
      <c r="AD3519" t="s">
        <v>9296</v>
      </c>
    </row>
    <row r="3520" spans="1:30">
      <c r="A3520" t="s">
        <v>14688</v>
      </c>
      <c r="B3520" t="s">
        <v>14688</v>
      </c>
      <c r="C3520" s="3">
        <v>16.500498</v>
      </c>
      <c r="D3520" s="3">
        <v>219</v>
      </c>
      <c r="E3520" s="3">
        <v>6.733243</v>
      </c>
      <c r="F3520" s="3">
        <v>80</v>
      </c>
      <c r="G3520" s="3">
        <v>8.286399</v>
      </c>
      <c r="H3520" s="3">
        <v>118</v>
      </c>
      <c r="I3520" s="3">
        <v>54.236427</v>
      </c>
      <c r="J3520" s="3">
        <v>780</v>
      </c>
      <c r="K3520" s="3">
        <v>103.101944</v>
      </c>
      <c r="L3520" s="3">
        <v>1582</v>
      </c>
      <c r="M3520" s="3">
        <v>53.34726</v>
      </c>
      <c r="N3520">
        <v>738</v>
      </c>
      <c r="O3520" s="16">
        <v>7.36686615210127e-5</v>
      </c>
      <c r="P3520">
        <v>2.08320017925759</v>
      </c>
      <c r="Q3520" t="s">
        <v>157</v>
      </c>
      <c r="R3520" t="s">
        <v>136</v>
      </c>
      <c r="S3520" t="s">
        <v>136</v>
      </c>
      <c r="T3520" t="s">
        <v>437</v>
      </c>
      <c r="U3520" t="s">
        <v>14689</v>
      </c>
      <c r="V3520" t="s">
        <v>439</v>
      </c>
      <c r="W3520" t="s">
        <v>186</v>
      </c>
      <c r="X3520" t="s">
        <v>187</v>
      </c>
      <c r="Y3520" t="s">
        <v>14690</v>
      </c>
      <c r="Z3520" t="s">
        <v>14691</v>
      </c>
      <c r="AA3520" t="s">
        <v>209</v>
      </c>
      <c r="AB3520" t="s">
        <v>187</v>
      </c>
      <c r="AC3520" t="s">
        <v>14692</v>
      </c>
      <c r="AD3520" t="s">
        <v>443</v>
      </c>
    </row>
    <row r="3521" spans="1:30">
      <c r="A3521" t="s">
        <v>14693</v>
      </c>
      <c r="B3521" t="s">
        <v>136</v>
      </c>
      <c r="C3521" s="3">
        <v>4.719765</v>
      </c>
      <c r="D3521" s="3">
        <v>85</v>
      </c>
      <c r="E3521" s="3">
        <v>4.089971</v>
      </c>
      <c r="F3521" s="3">
        <v>65</v>
      </c>
      <c r="G3521" s="3">
        <v>10.599173</v>
      </c>
      <c r="H3521" s="3">
        <v>203</v>
      </c>
      <c r="I3521" s="3">
        <v>0</v>
      </c>
      <c r="J3521" s="3">
        <v>0</v>
      </c>
      <c r="K3521" s="3">
        <v>0</v>
      </c>
      <c r="L3521" s="3">
        <v>0</v>
      </c>
      <c r="M3521" s="3">
        <v>0.346491</v>
      </c>
      <c r="N3521">
        <v>7</v>
      </c>
      <c r="O3521" s="16">
        <v>3.7863920097348e-7</v>
      </c>
      <c r="P3521">
        <v>-5.35393510108225</v>
      </c>
      <c r="Q3521" t="s">
        <v>131</v>
      </c>
      <c r="R3521" t="s">
        <v>136</v>
      </c>
      <c r="S3521" t="s">
        <v>136</v>
      </c>
      <c r="T3521" t="s">
        <v>6838</v>
      </c>
      <c r="U3521" t="s">
        <v>136</v>
      </c>
      <c r="V3521" t="s">
        <v>136</v>
      </c>
      <c r="W3521" t="s">
        <v>136</v>
      </c>
      <c r="X3521" t="s">
        <v>136</v>
      </c>
      <c r="Y3521" t="s">
        <v>136</v>
      </c>
      <c r="Z3521" t="s">
        <v>136</v>
      </c>
      <c r="AA3521" t="s">
        <v>164</v>
      </c>
      <c r="AB3521" t="s">
        <v>165</v>
      </c>
      <c r="AC3521" t="s">
        <v>14694</v>
      </c>
      <c r="AD3521" t="s">
        <v>6446</v>
      </c>
    </row>
    <row r="3522" spans="1:30">
      <c r="A3522" t="s">
        <v>14695</v>
      </c>
      <c r="B3522" t="s">
        <v>14695</v>
      </c>
      <c r="C3522" s="3">
        <v>5.163635</v>
      </c>
      <c r="D3522" s="3">
        <v>181</v>
      </c>
      <c r="E3522" s="3">
        <v>0.529865</v>
      </c>
      <c r="F3522" s="3">
        <v>17</v>
      </c>
      <c r="G3522" s="3">
        <v>2.011449</v>
      </c>
      <c r="H3522" s="3">
        <v>76</v>
      </c>
      <c r="I3522" s="3">
        <v>21.656288</v>
      </c>
      <c r="J3522" s="3">
        <v>821</v>
      </c>
      <c r="K3522" s="3">
        <v>41.432289</v>
      </c>
      <c r="L3522" s="3">
        <v>1676</v>
      </c>
      <c r="M3522" s="3">
        <v>9.827137</v>
      </c>
      <c r="N3522">
        <v>359</v>
      </c>
      <c r="O3522">
        <v>0.00102542586278595</v>
      </c>
      <c r="P3522">
        <v>2.59608121253419</v>
      </c>
      <c r="Q3522" t="s">
        <v>157</v>
      </c>
      <c r="R3522" t="s">
        <v>136</v>
      </c>
      <c r="S3522" t="s">
        <v>136</v>
      </c>
      <c r="T3522" t="s">
        <v>14696</v>
      </c>
      <c r="U3522" t="s">
        <v>14697</v>
      </c>
      <c r="V3522" t="s">
        <v>136</v>
      </c>
      <c r="W3522" t="s">
        <v>305</v>
      </c>
      <c r="X3522" t="s">
        <v>142</v>
      </c>
      <c r="Y3522" t="s">
        <v>1743</v>
      </c>
      <c r="Z3522" t="s">
        <v>14698</v>
      </c>
      <c r="AA3522" t="s">
        <v>141</v>
      </c>
      <c r="AB3522" t="s">
        <v>142</v>
      </c>
      <c r="AC3522" t="s">
        <v>14699</v>
      </c>
      <c r="AD3522" t="s">
        <v>1759</v>
      </c>
    </row>
    <row r="3523" spans="1:30">
      <c r="A3523" t="s">
        <v>14700</v>
      </c>
      <c r="B3523" t="s">
        <v>14700</v>
      </c>
      <c r="C3523" s="3">
        <v>3.621694</v>
      </c>
      <c r="D3523" s="3">
        <v>129</v>
      </c>
      <c r="E3523" s="3">
        <v>1.160165</v>
      </c>
      <c r="F3523" s="3">
        <v>37</v>
      </c>
      <c r="G3523" s="3">
        <v>1.810075</v>
      </c>
      <c r="H3523" s="3">
        <v>69</v>
      </c>
      <c r="I3523" s="3">
        <v>28.525181</v>
      </c>
      <c r="J3523" s="3">
        <v>1098</v>
      </c>
      <c r="K3523" s="3">
        <v>15.551018</v>
      </c>
      <c r="L3523" s="3">
        <v>639</v>
      </c>
      <c r="M3523" s="3">
        <v>10.337904</v>
      </c>
      <c r="N3523">
        <v>383</v>
      </c>
      <c r="O3523" s="16">
        <v>2.42868633621048e-5</v>
      </c>
      <c r="P3523">
        <v>2.35908656727788</v>
      </c>
      <c r="Q3523" t="s">
        <v>157</v>
      </c>
      <c r="R3523" t="s">
        <v>1360</v>
      </c>
      <c r="S3523" t="s">
        <v>1361</v>
      </c>
      <c r="T3523" t="s">
        <v>14701</v>
      </c>
      <c r="U3523" t="s">
        <v>14702</v>
      </c>
      <c r="V3523" t="s">
        <v>4981</v>
      </c>
      <c r="W3523" t="s">
        <v>1360</v>
      </c>
      <c r="X3523" t="s">
        <v>1361</v>
      </c>
      <c r="Y3523" t="s">
        <v>136</v>
      </c>
      <c r="Z3523" t="s">
        <v>14703</v>
      </c>
      <c r="AA3523" t="s">
        <v>2660</v>
      </c>
      <c r="AB3523" t="s">
        <v>1361</v>
      </c>
      <c r="AC3523" t="s">
        <v>183</v>
      </c>
      <c r="AD3523" t="s">
        <v>14704</v>
      </c>
    </row>
    <row r="3524" spans="1:30">
      <c r="A3524" t="s">
        <v>14705</v>
      </c>
      <c r="B3524" t="s">
        <v>14705</v>
      </c>
      <c r="C3524" s="3">
        <v>0.158592</v>
      </c>
      <c r="D3524" s="3">
        <v>12</v>
      </c>
      <c r="E3524" s="3">
        <v>0</v>
      </c>
      <c r="F3524" s="3">
        <v>0</v>
      </c>
      <c r="G3524" s="3">
        <v>0.098499</v>
      </c>
      <c r="H3524" s="3">
        <v>8</v>
      </c>
      <c r="I3524" s="3">
        <v>0.40434</v>
      </c>
      <c r="J3524" s="3">
        <v>34</v>
      </c>
      <c r="K3524" s="3">
        <v>4.698302</v>
      </c>
      <c r="L3524" s="3">
        <v>411</v>
      </c>
      <c r="M3524" s="3">
        <v>0.799099</v>
      </c>
      <c r="N3524">
        <v>63</v>
      </c>
      <c r="O3524">
        <v>0.00220646234246321</v>
      </c>
      <c r="P3524">
        <v>3.48136882829741</v>
      </c>
      <c r="Q3524" t="s">
        <v>157</v>
      </c>
      <c r="R3524" t="s">
        <v>136</v>
      </c>
      <c r="S3524" t="s">
        <v>136</v>
      </c>
      <c r="T3524" t="s">
        <v>7250</v>
      </c>
      <c r="U3524" t="s">
        <v>14706</v>
      </c>
      <c r="V3524" t="s">
        <v>136</v>
      </c>
      <c r="W3524" t="s">
        <v>170</v>
      </c>
      <c r="X3524" t="s">
        <v>171</v>
      </c>
      <c r="Y3524" t="s">
        <v>5364</v>
      </c>
      <c r="Z3524" t="s">
        <v>14707</v>
      </c>
      <c r="AA3524" t="s">
        <v>174</v>
      </c>
      <c r="AB3524" t="s">
        <v>171</v>
      </c>
      <c r="AC3524" t="s">
        <v>14708</v>
      </c>
      <c r="AD3524" t="s">
        <v>512</v>
      </c>
    </row>
    <row r="3525" spans="1:30">
      <c r="A3525" t="s">
        <v>14709</v>
      </c>
      <c r="B3525" t="s">
        <v>14709</v>
      </c>
      <c r="C3525" s="3">
        <v>0.502663</v>
      </c>
      <c r="D3525" s="3">
        <v>27</v>
      </c>
      <c r="E3525" s="3">
        <v>0.084863</v>
      </c>
      <c r="F3525" s="3">
        <v>4</v>
      </c>
      <c r="G3525" s="3">
        <v>0.585907</v>
      </c>
      <c r="H3525" s="3">
        <v>34</v>
      </c>
      <c r="I3525" s="3">
        <v>4.736763</v>
      </c>
      <c r="J3525" s="3">
        <v>274</v>
      </c>
      <c r="K3525" s="3">
        <v>22.127104</v>
      </c>
      <c r="L3525" s="3">
        <v>1364</v>
      </c>
      <c r="M3525" s="3">
        <v>1.046482</v>
      </c>
      <c r="N3525">
        <v>59</v>
      </c>
      <c r="O3525">
        <v>0.000376457057183607</v>
      </c>
      <c r="P3525">
        <v>3.59444588387077</v>
      </c>
      <c r="Q3525" t="s">
        <v>157</v>
      </c>
      <c r="R3525" t="s">
        <v>170</v>
      </c>
      <c r="S3525" t="s">
        <v>171</v>
      </c>
      <c r="T3525" t="s">
        <v>225</v>
      </c>
      <c r="U3525" t="s">
        <v>14710</v>
      </c>
      <c r="V3525" t="s">
        <v>136</v>
      </c>
      <c r="W3525" t="s">
        <v>170</v>
      </c>
      <c r="X3525" t="s">
        <v>171</v>
      </c>
      <c r="Y3525" t="s">
        <v>227</v>
      </c>
      <c r="Z3525" t="s">
        <v>228</v>
      </c>
      <c r="AA3525" t="s">
        <v>174</v>
      </c>
      <c r="AB3525" t="s">
        <v>171</v>
      </c>
      <c r="AC3525" t="s">
        <v>14711</v>
      </c>
      <c r="AD3525" t="s">
        <v>230</v>
      </c>
    </row>
    <row r="3526" spans="1:30">
      <c r="A3526" t="s">
        <v>14712</v>
      </c>
      <c r="B3526" t="s">
        <v>14712</v>
      </c>
      <c r="C3526" s="3">
        <v>10.864577</v>
      </c>
      <c r="D3526" s="3">
        <v>91</v>
      </c>
      <c r="E3526" s="3">
        <v>32.951744</v>
      </c>
      <c r="F3526" s="3">
        <v>245</v>
      </c>
      <c r="G3526" s="3">
        <v>17.659266</v>
      </c>
      <c r="H3526" s="3">
        <v>159</v>
      </c>
      <c r="I3526" s="3">
        <v>5.684914</v>
      </c>
      <c r="J3526" s="3">
        <v>52</v>
      </c>
      <c r="K3526" s="3">
        <v>5.47653</v>
      </c>
      <c r="L3526" s="3">
        <v>54</v>
      </c>
      <c r="M3526" s="3">
        <v>9.072341</v>
      </c>
      <c r="N3526">
        <v>80</v>
      </c>
      <c r="O3526">
        <v>0.00324358804653722</v>
      </c>
      <c r="P3526">
        <v>-2.31144494316727</v>
      </c>
      <c r="Q3526" t="s">
        <v>131</v>
      </c>
      <c r="R3526" t="s">
        <v>136</v>
      </c>
      <c r="S3526" t="s">
        <v>136</v>
      </c>
      <c r="T3526" t="s">
        <v>136</v>
      </c>
      <c r="U3526" t="s">
        <v>136</v>
      </c>
      <c r="V3526" t="s">
        <v>136</v>
      </c>
      <c r="W3526" t="s">
        <v>136</v>
      </c>
      <c r="X3526" t="s">
        <v>136</v>
      </c>
      <c r="Y3526" t="s">
        <v>136</v>
      </c>
      <c r="Z3526" t="s">
        <v>136</v>
      </c>
      <c r="AA3526" t="s">
        <v>136</v>
      </c>
      <c r="AB3526" t="s">
        <v>136</v>
      </c>
      <c r="AC3526" t="s">
        <v>136</v>
      </c>
      <c r="AD3526" t="s">
        <v>136</v>
      </c>
    </row>
    <row r="3527" spans="1:30">
      <c r="A3527" t="s">
        <v>14713</v>
      </c>
      <c r="B3527" t="s">
        <v>14713</v>
      </c>
      <c r="C3527" s="3">
        <v>0.261347</v>
      </c>
      <c r="D3527" s="3">
        <v>13</v>
      </c>
      <c r="E3527" s="3">
        <v>0.331891</v>
      </c>
      <c r="F3527" s="3">
        <v>14</v>
      </c>
      <c r="G3527" s="3">
        <v>0.449799</v>
      </c>
      <c r="H3527" s="3">
        <v>23</v>
      </c>
      <c r="I3527" s="3">
        <v>6.138854</v>
      </c>
      <c r="J3527" s="3">
        <v>315</v>
      </c>
      <c r="K3527" s="3">
        <v>28.139536</v>
      </c>
      <c r="L3527" s="3">
        <v>1538</v>
      </c>
      <c r="M3527" s="3">
        <v>1.77717</v>
      </c>
      <c r="N3527">
        <v>88</v>
      </c>
      <c r="O3527" s="16">
        <v>2.77988428121195e-5</v>
      </c>
      <c r="P3527">
        <v>3.93541883780883</v>
      </c>
      <c r="Q3527" t="s">
        <v>157</v>
      </c>
      <c r="R3527" t="s">
        <v>9666</v>
      </c>
      <c r="S3527" t="s">
        <v>9667</v>
      </c>
      <c r="T3527" t="s">
        <v>14714</v>
      </c>
      <c r="U3527" t="s">
        <v>14715</v>
      </c>
      <c r="V3527" t="s">
        <v>6463</v>
      </c>
      <c r="W3527" t="s">
        <v>412</v>
      </c>
      <c r="X3527" t="s">
        <v>413</v>
      </c>
      <c r="Y3527" t="s">
        <v>9670</v>
      </c>
      <c r="Z3527" t="s">
        <v>14716</v>
      </c>
      <c r="AA3527" t="s">
        <v>419</v>
      </c>
      <c r="AB3527" t="s">
        <v>413</v>
      </c>
      <c r="AC3527" t="s">
        <v>14717</v>
      </c>
      <c r="AD3527" t="s">
        <v>14718</v>
      </c>
    </row>
    <row r="3528" spans="1:30">
      <c r="A3528" t="s">
        <v>14719</v>
      </c>
      <c r="B3528" t="s">
        <v>14719</v>
      </c>
      <c r="C3528" s="3">
        <v>0</v>
      </c>
      <c r="D3528" s="3">
        <v>0</v>
      </c>
      <c r="E3528" s="3">
        <v>0.007857</v>
      </c>
      <c r="F3528" s="3">
        <v>1</v>
      </c>
      <c r="G3528" s="3">
        <v>0</v>
      </c>
      <c r="H3528" s="3">
        <v>0</v>
      </c>
      <c r="I3528" s="3">
        <v>0.779788</v>
      </c>
      <c r="J3528" s="3">
        <v>61</v>
      </c>
      <c r="K3528" s="3">
        <v>0.76918</v>
      </c>
      <c r="L3528" s="3">
        <v>64</v>
      </c>
      <c r="M3528" s="3">
        <v>0.477857</v>
      </c>
      <c r="N3528">
        <v>36</v>
      </c>
      <c r="O3528" s="16">
        <v>1.37223044700571e-5</v>
      </c>
      <c r="P3528">
        <v>5.01395165697374</v>
      </c>
      <c r="Q3528" t="s">
        <v>157</v>
      </c>
      <c r="R3528" t="s">
        <v>136</v>
      </c>
      <c r="S3528" t="s">
        <v>136</v>
      </c>
      <c r="T3528" t="s">
        <v>168</v>
      </c>
      <c r="U3528" t="s">
        <v>14720</v>
      </c>
      <c r="V3528" t="s">
        <v>264</v>
      </c>
      <c r="W3528" t="s">
        <v>136</v>
      </c>
      <c r="X3528" t="s">
        <v>136</v>
      </c>
      <c r="Y3528" t="s">
        <v>352</v>
      </c>
      <c r="Z3528" t="s">
        <v>136</v>
      </c>
      <c r="AA3528" t="s">
        <v>164</v>
      </c>
      <c r="AB3528" t="s">
        <v>165</v>
      </c>
      <c r="AC3528" t="s">
        <v>14721</v>
      </c>
      <c r="AD3528" t="s">
        <v>176</v>
      </c>
    </row>
    <row r="3529" spans="1:30">
      <c r="A3529" t="s">
        <v>14722</v>
      </c>
      <c r="B3529" t="s">
        <v>136</v>
      </c>
      <c r="C3529" s="3">
        <v>239.209091</v>
      </c>
      <c r="D3529" s="3">
        <v>5539</v>
      </c>
      <c r="E3529" s="3">
        <v>357.458801</v>
      </c>
      <c r="F3529" s="3">
        <v>7333</v>
      </c>
      <c r="G3529" s="3">
        <v>179.532516</v>
      </c>
      <c r="H3529" s="3">
        <v>4458</v>
      </c>
      <c r="I3529" s="3">
        <v>22.373037</v>
      </c>
      <c r="J3529" s="3">
        <v>562</v>
      </c>
      <c r="K3529" s="3">
        <v>5.158583</v>
      </c>
      <c r="L3529" s="3">
        <v>139</v>
      </c>
      <c r="M3529" s="3">
        <v>69.933792</v>
      </c>
      <c r="N3529">
        <v>1691</v>
      </c>
      <c r="O3529">
        <v>0.000152613645057555</v>
      </c>
      <c r="P3529">
        <v>-3.43639633623134</v>
      </c>
      <c r="Q3529" t="s">
        <v>131</v>
      </c>
      <c r="R3529" t="s">
        <v>136</v>
      </c>
      <c r="S3529" t="s">
        <v>136</v>
      </c>
      <c r="T3529" t="s">
        <v>136</v>
      </c>
      <c r="U3529" t="s">
        <v>136</v>
      </c>
      <c r="V3529" t="s">
        <v>136</v>
      </c>
      <c r="W3529" t="s">
        <v>305</v>
      </c>
      <c r="X3529" t="s">
        <v>142</v>
      </c>
      <c r="Y3529" t="s">
        <v>136</v>
      </c>
      <c r="Z3529" t="s">
        <v>136</v>
      </c>
      <c r="AA3529" t="s">
        <v>141</v>
      </c>
      <c r="AB3529" t="s">
        <v>142</v>
      </c>
      <c r="AC3529" t="s">
        <v>14723</v>
      </c>
      <c r="AD3529" t="s">
        <v>136</v>
      </c>
    </row>
    <row r="3530" spans="1:30">
      <c r="A3530" t="s">
        <v>14724</v>
      </c>
      <c r="B3530" t="s">
        <v>14724</v>
      </c>
      <c r="C3530" s="3">
        <v>0.514195</v>
      </c>
      <c r="D3530" s="3">
        <v>18</v>
      </c>
      <c r="E3530" s="3">
        <v>0.132149</v>
      </c>
      <c r="F3530" s="3">
        <v>5</v>
      </c>
      <c r="G3530" s="3">
        <v>0.401868</v>
      </c>
      <c r="H3530" s="3">
        <v>16</v>
      </c>
      <c r="I3530" s="3">
        <v>3.33977</v>
      </c>
      <c r="J3530" s="3">
        <v>127</v>
      </c>
      <c r="K3530" s="3">
        <v>5.030062</v>
      </c>
      <c r="L3530" s="3">
        <v>204</v>
      </c>
      <c r="M3530" s="3">
        <v>2.02282</v>
      </c>
      <c r="N3530">
        <v>74</v>
      </c>
      <c r="O3530">
        <v>0.000181386931329739</v>
      </c>
      <c r="P3530">
        <v>2.53690796830361</v>
      </c>
      <c r="Q3530" t="s">
        <v>157</v>
      </c>
      <c r="R3530" t="s">
        <v>136</v>
      </c>
      <c r="S3530" t="s">
        <v>136</v>
      </c>
      <c r="T3530" t="s">
        <v>815</v>
      </c>
      <c r="U3530" t="s">
        <v>14725</v>
      </c>
      <c r="V3530" t="s">
        <v>14726</v>
      </c>
      <c r="W3530" t="s">
        <v>254</v>
      </c>
      <c r="X3530" t="s">
        <v>255</v>
      </c>
      <c r="Y3530" t="s">
        <v>407</v>
      </c>
      <c r="Z3530" t="s">
        <v>14727</v>
      </c>
      <c r="AA3530" t="s">
        <v>164</v>
      </c>
      <c r="AB3530" t="s">
        <v>165</v>
      </c>
      <c r="AC3530" t="s">
        <v>14728</v>
      </c>
      <c r="AD3530" t="s">
        <v>281</v>
      </c>
    </row>
    <row r="3531" spans="1:30">
      <c r="A3531" t="s">
        <v>14729</v>
      </c>
      <c r="B3531" t="s">
        <v>14729</v>
      </c>
      <c r="C3531" s="3">
        <v>12.72276</v>
      </c>
      <c r="D3531" s="3">
        <v>458</v>
      </c>
      <c r="E3531" s="3">
        <v>18.068419</v>
      </c>
      <c r="F3531" s="3">
        <v>576</v>
      </c>
      <c r="G3531" s="3">
        <v>14.72767</v>
      </c>
      <c r="H3531" s="3">
        <v>568</v>
      </c>
      <c r="I3531" s="3">
        <v>2.731676</v>
      </c>
      <c r="J3531" s="3">
        <v>107</v>
      </c>
      <c r="K3531" s="3">
        <v>0.97349</v>
      </c>
      <c r="L3531" s="3">
        <v>41</v>
      </c>
      <c r="M3531" s="3">
        <v>2.025126</v>
      </c>
      <c r="N3531">
        <v>76</v>
      </c>
      <c r="O3531" s="16">
        <v>1.94644417725599e-9</v>
      </c>
      <c r="P3531">
        <v>-3.62537315449131</v>
      </c>
      <c r="Q3531" t="s">
        <v>131</v>
      </c>
      <c r="R3531" t="s">
        <v>136</v>
      </c>
      <c r="S3531" t="s">
        <v>136</v>
      </c>
      <c r="T3531" t="s">
        <v>2006</v>
      </c>
      <c r="U3531" t="s">
        <v>14730</v>
      </c>
      <c r="V3531" t="s">
        <v>136</v>
      </c>
      <c r="W3531" t="s">
        <v>136</v>
      </c>
      <c r="X3531" t="s">
        <v>136</v>
      </c>
      <c r="Y3531" t="s">
        <v>2847</v>
      </c>
      <c r="Z3531" t="s">
        <v>2848</v>
      </c>
      <c r="AA3531" t="s">
        <v>83</v>
      </c>
      <c r="AB3531" t="s">
        <v>191</v>
      </c>
      <c r="AC3531" t="s">
        <v>14731</v>
      </c>
      <c r="AD3531" t="s">
        <v>281</v>
      </c>
    </row>
    <row r="3532" spans="1:30">
      <c r="A3532" t="s">
        <v>14732</v>
      </c>
      <c r="B3532" t="s">
        <v>14732</v>
      </c>
      <c r="C3532" s="3">
        <v>35.224953</v>
      </c>
      <c r="D3532" s="3">
        <v>633</v>
      </c>
      <c r="E3532" s="3">
        <v>44.709908</v>
      </c>
      <c r="F3532" s="3">
        <v>712</v>
      </c>
      <c r="G3532" s="3">
        <v>29.170347</v>
      </c>
      <c r="H3532" s="3">
        <v>562</v>
      </c>
      <c r="I3532" s="3">
        <v>11.038918</v>
      </c>
      <c r="J3532" s="3">
        <v>216</v>
      </c>
      <c r="K3532" s="3">
        <v>8.505264</v>
      </c>
      <c r="L3532" s="3">
        <v>177</v>
      </c>
      <c r="M3532" s="3">
        <v>8.604074</v>
      </c>
      <c r="N3532">
        <v>162</v>
      </c>
      <c r="O3532" s="16">
        <v>7.71180723468824e-7</v>
      </c>
      <c r="P3532">
        <v>-2.65713490659961</v>
      </c>
      <c r="Q3532" t="s">
        <v>131</v>
      </c>
      <c r="R3532" t="s">
        <v>136</v>
      </c>
      <c r="S3532" t="s">
        <v>136</v>
      </c>
      <c r="T3532" t="s">
        <v>168</v>
      </c>
      <c r="U3532" t="s">
        <v>136</v>
      </c>
      <c r="V3532" t="s">
        <v>136</v>
      </c>
      <c r="W3532" t="s">
        <v>136</v>
      </c>
      <c r="X3532" t="s">
        <v>136</v>
      </c>
      <c r="Y3532" t="s">
        <v>136</v>
      </c>
      <c r="Z3532" t="s">
        <v>2048</v>
      </c>
      <c r="AA3532" t="s">
        <v>164</v>
      </c>
      <c r="AB3532" t="s">
        <v>165</v>
      </c>
      <c r="AC3532" t="s">
        <v>14733</v>
      </c>
      <c r="AD3532" t="s">
        <v>176</v>
      </c>
    </row>
    <row r="3533" spans="1:30">
      <c r="A3533" t="s">
        <v>14734</v>
      </c>
      <c r="B3533" t="s">
        <v>14734</v>
      </c>
      <c r="C3533" s="3">
        <v>0</v>
      </c>
      <c r="D3533" s="3">
        <v>0</v>
      </c>
      <c r="E3533" s="3">
        <v>0</v>
      </c>
      <c r="F3533" s="3">
        <v>0</v>
      </c>
      <c r="G3533" s="3">
        <v>0.108232</v>
      </c>
      <c r="H3533" s="3">
        <v>5</v>
      </c>
      <c r="I3533" s="3">
        <v>2.606259</v>
      </c>
      <c r="J3533" s="3">
        <v>122</v>
      </c>
      <c r="K3533" s="3">
        <v>3.281799</v>
      </c>
      <c r="L3533" s="3">
        <v>163</v>
      </c>
      <c r="M3533" s="3">
        <v>3.392404</v>
      </c>
      <c r="N3533">
        <v>152</v>
      </c>
      <c r="O3533" s="16">
        <v>2.93923038959626e-8</v>
      </c>
      <c r="P3533">
        <v>5.14123169281887</v>
      </c>
      <c r="Q3533" t="s">
        <v>157</v>
      </c>
      <c r="R3533" t="s">
        <v>136</v>
      </c>
      <c r="S3533" t="s">
        <v>136</v>
      </c>
      <c r="T3533" t="s">
        <v>6527</v>
      </c>
      <c r="U3533" t="s">
        <v>14735</v>
      </c>
      <c r="V3533" t="s">
        <v>136</v>
      </c>
      <c r="W3533" t="s">
        <v>1557</v>
      </c>
      <c r="X3533" t="s">
        <v>1558</v>
      </c>
      <c r="Y3533" t="s">
        <v>6529</v>
      </c>
      <c r="Z3533" t="s">
        <v>136</v>
      </c>
      <c r="AA3533" t="s">
        <v>164</v>
      </c>
      <c r="AB3533" t="s">
        <v>165</v>
      </c>
      <c r="AC3533" t="s">
        <v>6530</v>
      </c>
      <c r="AD3533" t="s">
        <v>6531</v>
      </c>
    </row>
    <row r="3534" spans="1:30">
      <c r="A3534" t="s">
        <v>14736</v>
      </c>
      <c r="B3534" t="s">
        <v>14736</v>
      </c>
      <c r="C3534" s="3">
        <v>26.11862</v>
      </c>
      <c r="D3534" s="3">
        <v>478</v>
      </c>
      <c r="E3534" s="3">
        <v>33.243034</v>
      </c>
      <c r="F3534" s="3">
        <v>539</v>
      </c>
      <c r="G3534" s="3">
        <v>19.247944</v>
      </c>
      <c r="H3534" s="3">
        <v>378</v>
      </c>
      <c r="I3534" s="3">
        <v>9.931436</v>
      </c>
      <c r="J3534" s="3">
        <v>198</v>
      </c>
      <c r="K3534" s="3">
        <v>9.005348</v>
      </c>
      <c r="L3534" s="3">
        <v>191</v>
      </c>
      <c r="M3534" s="3">
        <v>8.546049</v>
      </c>
      <c r="N3534">
        <v>164</v>
      </c>
      <c r="O3534" s="16">
        <v>8.90202739667709e-5</v>
      </c>
      <c r="P3534">
        <v>-2.22993408346434</v>
      </c>
      <c r="Q3534" t="s">
        <v>131</v>
      </c>
      <c r="R3534" t="s">
        <v>136</v>
      </c>
      <c r="S3534" t="s">
        <v>136</v>
      </c>
      <c r="T3534" t="s">
        <v>168</v>
      </c>
      <c r="U3534" t="s">
        <v>136</v>
      </c>
      <c r="V3534" t="s">
        <v>136</v>
      </c>
      <c r="W3534" t="s">
        <v>136</v>
      </c>
      <c r="X3534" t="s">
        <v>136</v>
      </c>
      <c r="Y3534" t="s">
        <v>136</v>
      </c>
      <c r="Z3534" t="s">
        <v>2048</v>
      </c>
      <c r="AA3534" t="s">
        <v>164</v>
      </c>
      <c r="AB3534" t="s">
        <v>165</v>
      </c>
      <c r="AC3534" t="s">
        <v>313</v>
      </c>
      <c r="AD3534" t="s">
        <v>176</v>
      </c>
    </row>
    <row r="3535" spans="1:30">
      <c r="A3535" t="s">
        <v>14737</v>
      </c>
      <c r="B3535" t="s">
        <v>14737</v>
      </c>
      <c r="C3535" s="3">
        <v>0.187879</v>
      </c>
      <c r="D3535" s="3">
        <v>12</v>
      </c>
      <c r="E3535" s="3">
        <v>0.05335</v>
      </c>
      <c r="F3535" s="3">
        <v>3</v>
      </c>
      <c r="G3535" s="3">
        <v>0.48112</v>
      </c>
      <c r="H3535" s="3">
        <v>33</v>
      </c>
      <c r="I3535" s="3">
        <v>2.008328</v>
      </c>
      <c r="J3535" s="3">
        <v>138</v>
      </c>
      <c r="K3535" s="3">
        <v>3.722465</v>
      </c>
      <c r="L3535" s="3">
        <v>274</v>
      </c>
      <c r="M3535" s="3">
        <v>1.203028</v>
      </c>
      <c r="N3535">
        <v>80</v>
      </c>
      <c r="O3535">
        <v>0.00279561402997569</v>
      </c>
      <c r="P3535">
        <v>2.51900064362274</v>
      </c>
      <c r="Q3535" t="s">
        <v>157</v>
      </c>
      <c r="R3535" t="s">
        <v>136</v>
      </c>
      <c r="S3535" t="s">
        <v>136</v>
      </c>
      <c r="T3535" t="s">
        <v>2369</v>
      </c>
      <c r="U3535" t="s">
        <v>14738</v>
      </c>
      <c r="V3535" t="s">
        <v>136</v>
      </c>
      <c r="W3535" t="s">
        <v>132</v>
      </c>
      <c r="X3535" t="s">
        <v>133</v>
      </c>
      <c r="Y3535" t="s">
        <v>2371</v>
      </c>
      <c r="Z3535" t="s">
        <v>136</v>
      </c>
      <c r="AA3535" t="s">
        <v>164</v>
      </c>
      <c r="AB3535" t="s">
        <v>165</v>
      </c>
      <c r="AC3535" t="s">
        <v>14739</v>
      </c>
      <c r="AD3535" t="s">
        <v>657</v>
      </c>
    </row>
    <row r="3536" spans="1:30">
      <c r="A3536" t="s">
        <v>14740</v>
      </c>
      <c r="B3536" t="s">
        <v>14740</v>
      </c>
      <c r="C3536" s="3">
        <v>0.142237</v>
      </c>
      <c r="D3536" s="3">
        <v>25</v>
      </c>
      <c r="E3536" s="3">
        <v>0</v>
      </c>
      <c r="F3536" s="3">
        <v>0</v>
      </c>
      <c r="G3536" s="3">
        <v>0.038458</v>
      </c>
      <c r="H3536" s="3">
        <v>8</v>
      </c>
      <c r="I3536" s="3">
        <v>0.988699</v>
      </c>
      <c r="J3536" s="3">
        <v>188</v>
      </c>
      <c r="K3536" s="3">
        <v>2.006384</v>
      </c>
      <c r="L3536" s="3">
        <v>406</v>
      </c>
      <c r="M3536" s="3">
        <v>0.396383</v>
      </c>
      <c r="N3536">
        <v>73</v>
      </c>
      <c r="O3536">
        <v>0.00126289569282423</v>
      </c>
      <c r="P3536">
        <v>3.32529869414575</v>
      </c>
      <c r="Q3536" t="s">
        <v>157</v>
      </c>
      <c r="R3536" t="s">
        <v>136</v>
      </c>
      <c r="S3536" t="s">
        <v>136</v>
      </c>
      <c r="T3536" t="s">
        <v>7083</v>
      </c>
      <c r="U3536" t="s">
        <v>7084</v>
      </c>
      <c r="V3536" t="s">
        <v>136</v>
      </c>
      <c r="W3536" t="s">
        <v>254</v>
      </c>
      <c r="X3536" t="s">
        <v>255</v>
      </c>
      <c r="Y3536" t="s">
        <v>466</v>
      </c>
      <c r="Z3536" t="s">
        <v>7085</v>
      </c>
      <c r="AA3536" t="s">
        <v>164</v>
      </c>
      <c r="AB3536" t="s">
        <v>165</v>
      </c>
      <c r="AC3536" t="s">
        <v>14741</v>
      </c>
      <c r="AD3536" t="s">
        <v>1934</v>
      </c>
    </row>
    <row r="3537" spans="1:30">
      <c r="A3537" t="s">
        <v>14742</v>
      </c>
      <c r="B3537" t="s">
        <v>14742</v>
      </c>
      <c r="C3537" s="3">
        <v>3.156661</v>
      </c>
      <c r="D3537" s="3">
        <v>175</v>
      </c>
      <c r="E3537" s="3">
        <v>0.459659</v>
      </c>
      <c r="F3537" s="3">
        <v>23</v>
      </c>
      <c r="G3537" s="3">
        <v>3.843282</v>
      </c>
      <c r="H3537" s="3">
        <v>228</v>
      </c>
      <c r="I3537" s="3">
        <v>21.177002</v>
      </c>
      <c r="J3537" s="3">
        <v>1271</v>
      </c>
      <c r="K3537" s="3">
        <v>21.006632</v>
      </c>
      <c r="L3537" s="3">
        <v>1346</v>
      </c>
      <c r="M3537" s="3">
        <v>11.349503</v>
      </c>
      <c r="N3537">
        <v>656</v>
      </c>
      <c r="O3537">
        <v>0.000820718962819308</v>
      </c>
      <c r="P3537">
        <v>2.24506718255281</v>
      </c>
      <c r="Q3537" t="s">
        <v>157</v>
      </c>
      <c r="R3537" t="s">
        <v>136</v>
      </c>
      <c r="S3537" t="s">
        <v>136</v>
      </c>
      <c r="T3537" t="s">
        <v>1040</v>
      </c>
      <c r="U3537" t="s">
        <v>9625</v>
      </c>
      <c r="V3537" t="s">
        <v>1042</v>
      </c>
      <c r="W3537" t="s">
        <v>534</v>
      </c>
      <c r="X3537" t="s">
        <v>535</v>
      </c>
      <c r="Y3537" t="s">
        <v>1043</v>
      </c>
      <c r="Z3537" t="s">
        <v>9626</v>
      </c>
      <c r="AA3537" t="s">
        <v>1045</v>
      </c>
      <c r="AB3537" t="s">
        <v>535</v>
      </c>
      <c r="AC3537" t="s">
        <v>14743</v>
      </c>
      <c r="AD3537" t="s">
        <v>1047</v>
      </c>
    </row>
    <row r="3538" spans="1:30">
      <c r="A3538" t="s">
        <v>14744</v>
      </c>
      <c r="B3538" t="s">
        <v>14744</v>
      </c>
      <c r="C3538" s="3">
        <v>2.154416</v>
      </c>
      <c r="D3538" s="3">
        <v>98</v>
      </c>
      <c r="E3538" s="3">
        <v>2.113287</v>
      </c>
      <c r="F3538" s="3">
        <v>85</v>
      </c>
      <c r="G3538" s="3">
        <v>1.92604</v>
      </c>
      <c r="H3538" s="3">
        <v>94</v>
      </c>
      <c r="I3538" s="3">
        <v>0.078169</v>
      </c>
      <c r="J3538" s="3">
        <v>4</v>
      </c>
      <c r="K3538" s="3">
        <v>0</v>
      </c>
      <c r="L3538" s="3">
        <v>0</v>
      </c>
      <c r="M3538" s="3">
        <v>0</v>
      </c>
      <c r="N3538">
        <v>0</v>
      </c>
      <c r="O3538" s="16">
        <v>2.0315520503789e-11</v>
      </c>
      <c r="P3538">
        <v>-6.19116743109946</v>
      </c>
      <c r="Q3538" t="s">
        <v>131</v>
      </c>
      <c r="R3538" t="s">
        <v>412</v>
      </c>
      <c r="S3538" t="s">
        <v>413</v>
      </c>
      <c r="T3538" t="s">
        <v>14745</v>
      </c>
      <c r="U3538" t="s">
        <v>14746</v>
      </c>
      <c r="V3538" t="s">
        <v>136</v>
      </c>
      <c r="W3538" t="s">
        <v>412</v>
      </c>
      <c r="X3538" t="s">
        <v>413</v>
      </c>
      <c r="Y3538" t="s">
        <v>9008</v>
      </c>
      <c r="Z3538" t="s">
        <v>14747</v>
      </c>
      <c r="AA3538" t="s">
        <v>419</v>
      </c>
      <c r="AB3538" t="s">
        <v>413</v>
      </c>
      <c r="AC3538" t="s">
        <v>14748</v>
      </c>
      <c r="AD3538" t="s">
        <v>14749</v>
      </c>
    </row>
    <row r="3539" spans="1:30">
      <c r="A3539" t="s">
        <v>14750</v>
      </c>
      <c r="B3539" t="s">
        <v>14750</v>
      </c>
      <c r="C3539" s="3">
        <v>0.897505</v>
      </c>
      <c r="D3539" s="3">
        <v>69</v>
      </c>
      <c r="E3539" s="3">
        <v>4.246947</v>
      </c>
      <c r="F3539" s="3">
        <v>289</v>
      </c>
      <c r="G3539" s="3">
        <v>2.162792</v>
      </c>
      <c r="H3539" s="3">
        <v>178</v>
      </c>
      <c r="I3539" s="3">
        <v>0.835429</v>
      </c>
      <c r="J3539" s="3">
        <v>70</v>
      </c>
      <c r="K3539" s="3">
        <v>0.660739</v>
      </c>
      <c r="L3539" s="3">
        <v>59</v>
      </c>
      <c r="M3539" s="3">
        <v>0.530361</v>
      </c>
      <c r="N3539">
        <v>43</v>
      </c>
      <c r="O3539">
        <v>0.00199081191404701</v>
      </c>
      <c r="P3539">
        <v>-2.57696072152698</v>
      </c>
      <c r="Q3539" t="s">
        <v>131</v>
      </c>
      <c r="R3539" t="s">
        <v>190</v>
      </c>
      <c r="S3539" t="s">
        <v>191</v>
      </c>
      <c r="T3539" t="s">
        <v>14751</v>
      </c>
      <c r="U3539" t="s">
        <v>136</v>
      </c>
      <c r="V3539" t="s">
        <v>136</v>
      </c>
      <c r="W3539" t="s">
        <v>232</v>
      </c>
      <c r="X3539" t="s">
        <v>233</v>
      </c>
      <c r="Y3539" t="s">
        <v>2504</v>
      </c>
      <c r="Z3539" t="s">
        <v>14752</v>
      </c>
      <c r="AA3539" t="s">
        <v>237</v>
      </c>
      <c r="AB3539" t="s">
        <v>233</v>
      </c>
      <c r="AC3539" t="s">
        <v>14753</v>
      </c>
      <c r="AD3539" t="s">
        <v>4353</v>
      </c>
    </row>
    <row r="3540" spans="1:30">
      <c r="A3540" t="s">
        <v>14754</v>
      </c>
      <c r="B3540" t="s">
        <v>14754</v>
      </c>
      <c r="C3540" s="3">
        <v>3.073807</v>
      </c>
      <c r="D3540" s="3">
        <v>108</v>
      </c>
      <c r="E3540" s="3">
        <v>0.764533</v>
      </c>
      <c r="F3540" s="3">
        <v>24</v>
      </c>
      <c r="G3540" s="3">
        <v>2.58688</v>
      </c>
      <c r="H3540" s="3">
        <v>97</v>
      </c>
      <c r="I3540" s="3">
        <v>14.444503</v>
      </c>
      <c r="J3540" s="3">
        <v>547</v>
      </c>
      <c r="K3540" s="3">
        <v>48.366528</v>
      </c>
      <c r="L3540" s="3">
        <v>1953</v>
      </c>
      <c r="M3540" s="3">
        <v>6.080443</v>
      </c>
      <c r="N3540">
        <v>222</v>
      </c>
      <c r="O3540">
        <v>0.00105855760434415</v>
      </c>
      <c r="P3540">
        <v>2.69175970434457</v>
      </c>
      <c r="Q3540" t="s">
        <v>157</v>
      </c>
      <c r="R3540" t="s">
        <v>136</v>
      </c>
      <c r="S3540" t="s">
        <v>136</v>
      </c>
      <c r="T3540" t="s">
        <v>14755</v>
      </c>
      <c r="U3540" t="s">
        <v>14756</v>
      </c>
      <c r="V3540" t="s">
        <v>136</v>
      </c>
      <c r="W3540" t="s">
        <v>1427</v>
      </c>
      <c r="X3540" t="s">
        <v>538</v>
      </c>
      <c r="Y3540" t="s">
        <v>14757</v>
      </c>
      <c r="Z3540" t="s">
        <v>14758</v>
      </c>
      <c r="AA3540" t="s">
        <v>164</v>
      </c>
      <c r="AB3540" t="s">
        <v>165</v>
      </c>
      <c r="AC3540" t="s">
        <v>14759</v>
      </c>
      <c r="AD3540" t="s">
        <v>11695</v>
      </c>
    </row>
    <row r="3541" spans="1:30">
      <c r="A3541" t="s">
        <v>14760</v>
      </c>
      <c r="B3541" t="s">
        <v>14760</v>
      </c>
      <c r="C3541" s="3">
        <v>0.226194</v>
      </c>
      <c r="D3541" s="3">
        <v>14</v>
      </c>
      <c r="E3541" s="3">
        <v>0.051417</v>
      </c>
      <c r="F3541" s="3">
        <v>3</v>
      </c>
      <c r="G3541" s="3">
        <v>0.650295</v>
      </c>
      <c r="H3541" s="3">
        <v>43</v>
      </c>
      <c r="I3541" s="3">
        <v>10.180634</v>
      </c>
      <c r="J3541" s="3">
        <v>671</v>
      </c>
      <c r="K3541" s="3">
        <v>15.878005</v>
      </c>
      <c r="L3541" s="3">
        <v>1118</v>
      </c>
      <c r="M3541" s="3">
        <v>1.130165</v>
      </c>
      <c r="N3541">
        <v>72</v>
      </c>
      <c r="O3541" s="16">
        <v>7.77622073561007e-5</v>
      </c>
      <c r="P3541">
        <v>3.8455729586688</v>
      </c>
      <c r="Q3541" t="s">
        <v>157</v>
      </c>
      <c r="R3541" t="s">
        <v>136</v>
      </c>
      <c r="S3541" t="s">
        <v>136</v>
      </c>
      <c r="T3541" t="s">
        <v>136</v>
      </c>
      <c r="U3541" t="s">
        <v>14761</v>
      </c>
      <c r="V3541" t="s">
        <v>136</v>
      </c>
      <c r="W3541" t="s">
        <v>136</v>
      </c>
      <c r="X3541" t="s">
        <v>136</v>
      </c>
      <c r="Y3541" t="s">
        <v>14762</v>
      </c>
      <c r="Z3541" t="s">
        <v>14763</v>
      </c>
      <c r="AA3541" t="s">
        <v>164</v>
      </c>
      <c r="AB3541" t="s">
        <v>165</v>
      </c>
      <c r="AC3541" t="s">
        <v>14764</v>
      </c>
      <c r="AD3541" t="s">
        <v>136</v>
      </c>
    </row>
    <row r="3542" spans="1:30">
      <c r="A3542" t="s">
        <v>14765</v>
      </c>
      <c r="B3542" t="s">
        <v>14765</v>
      </c>
      <c r="C3542" s="3">
        <v>603.245605</v>
      </c>
      <c r="D3542" s="3">
        <v>28719</v>
      </c>
      <c r="E3542" s="3">
        <v>701.587402</v>
      </c>
      <c r="F3542" s="3">
        <v>29588</v>
      </c>
      <c r="G3542" s="3">
        <v>579.427795</v>
      </c>
      <c r="H3542" s="3">
        <v>29577</v>
      </c>
      <c r="I3542" s="3">
        <v>187.017334</v>
      </c>
      <c r="J3542" s="3">
        <v>9657</v>
      </c>
      <c r="K3542" s="3">
        <v>101.934212</v>
      </c>
      <c r="L3542" s="3">
        <v>5621</v>
      </c>
      <c r="M3542" s="3">
        <v>282.037079</v>
      </c>
      <c r="N3542">
        <v>14020</v>
      </c>
      <c r="O3542" s="16">
        <v>6.14170054338778e-5</v>
      </c>
      <c r="P3542">
        <v>-2.3779280274173</v>
      </c>
      <c r="Q3542" t="s">
        <v>131</v>
      </c>
      <c r="R3542" t="s">
        <v>137</v>
      </c>
      <c r="S3542" t="s">
        <v>138</v>
      </c>
      <c r="T3542" t="s">
        <v>13885</v>
      </c>
      <c r="U3542" t="s">
        <v>14766</v>
      </c>
      <c r="V3542" t="s">
        <v>2174</v>
      </c>
      <c r="W3542" t="s">
        <v>137</v>
      </c>
      <c r="X3542" t="s">
        <v>138</v>
      </c>
      <c r="Y3542" t="s">
        <v>13887</v>
      </c>
      <c r="Z3542" t="s">
        <v>13888</v>
      </c>
      <c r="AA3542" t="s">
        <v>153</v>
      </c>
      <c r="AB3542" t="s">
        <v>138</v>
      </c>
      <c r="AC3542" t="s">
        <v>13889</v>
      </c>
      <c r="AD3542" t="s">
        <v>13890</v>
      </c>
    </row>
    <row r="3543" spans="1:30">
      <c r="A3543" t="s">
        <v>14767</v>
      </c>
      <c r="B3543" t="s">
        <v>136</v>
      </c>
      <c r="C3543" s="3">
        <v>247.098343</v>
      </c>
      <c r="D3543" s="3">
        <v>4310</v>
      </c>
      <c r="E3543" s="3">
        <v>599.12146</v>
      </c>
      <c r="F3543" s="3">
        <v>9257</v>
      </c>
      <c r="G3543" s="3">
        <v>317.508484</v>
      </c>
      <c r="H3543" s="3">
        <v>5938</v>
      </c>
      <c r="I3543" s="3">
        <v>2.068106</v>
      </c>
      <c r="J3543" s="3">
        <v>40</v>
      </c>
      <c r="K3543" s="3">
        <v>2.65871</v>
      </c>
      <c r="L3543" s="3">
        <v>54</v>
      </c>
      <c r="M3543" s="3">
        <v>68.046799</v>
      </c>
      <c r="N3543">
        <v>1240</v>
      </c>
      <c r="O3543">
        <v>0.000353548880898454</v>
      </c>
      <c r="P3543">
        <v>-4.0489758787855</v>
      </c>
      <c r="Q3543" t="s">
        <v>131</v>
      </c>
      <c r="R3543" t="s">
        <v>136</v>
      </c>
      <c r="S3543" t="s">
        <v>136</v>
      </c>
      <c r="T3543" t="s">
        <v>136</v>
      </c>
      <c r="U3543" t="s">
        <v>136</v>
      </c>
      <c r="V3543" t="s">
        <v>136</v>
      </c>
      <c r="W3543" t="s">
        <v>136</v>
      </c>
      <c r="X3543" t="s">
        <v>136</v>
      </c>
      <c r="Y3543" t="s">
        <v>136</v>
      </c>
      <c r="Z3543" t="s">
        <v>136</v>
      </c>
      <c r="AA3543" t="s">
        <v>136</v>
      </c>
      <c r="AB3543" t="s">
        <v>136</v>
      </c>
      <c r="AC3543" t="s">
        <v>136</v>
      </c>
      <c r="AD3543" t="s">
        <v>136</v>
      </c>
    </row>
    <row r="3544" spans="1:30">
      <c r="A3544" t="s">
        <v>14768</v>
      </c>
      <c r="B3544" t="s">
        <v>14768</v>
      </c>
      <c r="C3544" s="3">
        <v>5.470735</v>
      </c>
      <c r="D3544" s="3">
        <v>414</v>
      </c>
      <c r="E3544" s="3">
        <v>8.241513</v>
      </c>
      <c r="F3544" s="3">
        <v>552</v>
      </c>
      <c r="G3544" s="3">
        <v>9.521413</v>
      </c>
      <c r="H3544" s="3">
        <v>772</v>
      </c>
      <c r="I3544" s="3">
        <v>2.565734</v>
      </c>
      <c r="J3544" s="3">
        <v>211</v>
      </c>
      <c r="K3544" s="3">
        <v>1.709792</v>
      </c>
      <c r="L3544" s="3">
        <v>150</v>
      </c>
      <c r="M3544" s="3">
        <v>3.37966</v>
      </c>
      <c r="N3544">
        <v>267</v>
      </c>
      <c r="O3544" s="16">
        <v>9.50483207629501e-5</v>
      </c>
      <c r="P3544">
        <v>-2.2608193722222</v>
      </c>
      <c r="Q3544" t="s">
        <v>131</v>
      </c>
      <c r="R3544" t="s">
        <v>190</v>
      </c>
      <c r="S3544" t="s">
        <v>191</v>
      </c>
      <c r="T3544" t="s">
        <v>262</v>
      </c>
      <c r="U3544" t="s">
        <v>14769</v>
      </c>
      <c r="V3544" t="s">
        <v>136</v>
      </c>
      <c r="W3544" t="s">
        <v>1557</v>
      </c>
      <c r="X3544" t="s">
        <v>1558</v>
      </c>
      <c r="Y3544" t="s">
        <v>181</v>
      </c>
      <c r="Z3544" t="s">
        <v>14770</v>
      </c>
      <c r="AA3544" t="s">
        <v>83</v>
      </c>
      <c r="AB3544" t="s">
        <v>191</v>
      </c>
      <c r="AC3544" t="s">
        <v>14771</v>
      </c>
      <c r="AD3544" t="s">
        <v>195</v>
      </c>
    </row>
    <row r="3545" spans="1:30">
      <c r="A3545" t="s">
        <v>14772</v>
      </c>
      <c r="B3545" t="s">
        <v>14772</v>
      </c>
      <c r="C3545" s="3">
        <v>0.3886</v>
      </c>
      <c r="D3545" s="3">
        <v>22</v>
      </c>
      <c r="E3545" s="3">
        <v>0.040063</v>
      </c>
      <c r="F3545" s="3">
        <v>3</v>
      </c>
      <c r="G3545" s="3">
        <v>0.319738</v>
      </c>
      <c r="H3545" s="3">
        <v>20</v>
      </c>
      <c r="I3545" s="3">
        <v>2.811942</v>
      </c>
      <c r="J3545" s="3">
        <v>172</v>
      </c>
      <c r="K3545" s="3">
        <v>1.591246</v>
      </c>
      <c r="L3545" s="3">
        <v>104</v>
      </c>
      <c r="M3545" s="3">
        <v>2.344899</v>
      </c>
      <c r="N3545">
        <v>138</v>
      </c>
      <c r="O3545">
        <v>0.000253792401686575</v>
      </c>
      <c r="P3545">
        <v>2.45394805195112</v>
      </c>
      <c r="Q3545" t="s">
        <v>157</v>
      </c>
      <c r="R3545" t="s">
        <v>136</v>
      </c>
      <c r="S3545" t="s">
        <v>136</v>
      </c>
      <c r="T3545" t="s">
        <v>5247</v>
      </c>
      <c r="U3545" t="s">
        <v>136</v>
      </c>
      <c r="V3545" t="s">
        <v>136</v>
      </c>
      <c r="W3545" t="s">
        <v>136</v>
      </c>
      <c r="X3545" t="s">
        <v>136</v>
      </c>
      <c r="Y3545" t="s">
        <v>5249</v>
      </c>
      <c r="Z3545" t="s">
        <v>14773</v>
      </c>
      <c r="AA3545" t="s">
        <v>164</v>
      </c>
      <c r="AB3545" t="s">
        <v>165</v>
      </c>
      <c r="AC3545" t="s">
        <v>14774</v>
      </c>
      <c r="AD3545" t="s">
        <v>144</v>
      </c>
    </row>
    <row r="3546" spans="1:30">
      <c r="A3546" t="s">
        <v>14775</v>
      </c>
      <c r="B3546" t="s">
        <v>14775</v>
      </c>
      <c r="C3546" s="3">
        <v>1.781249</v>
      </c>
      <c r="D3546" s="3">
        <v>78</v>
      </c>
      <c r="E3546" s="3">
        <v>4.472857</v>
      </c>
      <c r="F3546" s="3">
        <v>173</v>
      </c>
      <c r="G3546" s="3">
        <v>1.27424</v>
      </c>
      <c r="H3546" s="3">
        <v>60</v>
      </c>
      <c r="I3546" s="3">
        <v>0.378839</v>
      </c>
      <c r="J3546" s="3">
        <v>18</v>
      </c>
      <c r="K3546" s="3">
        <v>0.265911</v>
      </c>
      <c r="L3546" s="3">
        <v>14</v>
      </c>
      <c r="M3546" s="3">
        <v>1.266925</v>
      </c>
      <c r="N3546">
        <v>58</v>
      </c>
      <c r="O3546">
        <v>0.0075920518714528</v>
      </c>
      <c r="P3546">
        <v>-2.57559550932513</v>
      </c>
      <c r="Q3546" t="s">
        <v>131</v>
      </c>
      <c r="R3546" t="s">
        <v>232</v>
      </c>
      <c r="S3546" t="s">
        <v>233</v>
      </c>
      <c r="T3546" t="s">
        <v>14776</v>
      </c>
      <c r="U3546" t="s">
        <v>14777</v>
      </c>
      <c r="V3546" t="s">
        <v>14778</v>
      </c>
      <c r="W3546" t="s">
        <v>371</v>
      </c>
      <c r="X3546" t="s">
        <v>293</v>
      </c>
      <c r="Y3546" t="s">
        <v>2529</v>
      </c>
      <c r="Z3546" t="s">
        <v>14779</v>
      </c>
      <c r="AA3546" t="s">
        <v>237</v>
      </c>
      <c r="AB3546" t="s">
        <v>233</v>
      </c>
      <c r="AC3546" t="s">
        <v>14780</v>
      </c>
      <c r="AD3546" t="s">
        <v>14781</v>
      </c>
    </row>
    <row r="3547" spans="1:30">
      <c r="A3547" t="s">
        <v>14782</v>
      </c>
      <c r="B3547" t="s">
        <v>14782</v>
      </c>
      <c r="C3547" s="3">
        <v>11.439866</v>
      </c>
      <c r="D3547" s="3">
        <v>819</v>
      </c>
      <c r="E3547" s="3">
        <v>29.624357</v>
      </c>
      <c r="F3547" s="3">
        <v>1878</v>
      </c>
      <c r="G3547" s="3">
        <v>17.555029</v>
      </c>
      <c r="H3547" s="3">
        <v>1347</v>
      </c>
      <c r="I3547" s="3">
        <v>2.7674</v>
      </c>
      <c r="J3547" s="3">
        <v>215</v>
      </c>
      <c r="K3547" s="3">
        <v>5.910523</v>
      </c>
      <c r="L3547" s="3">
        <v>490</v>
      </c>
      <c r="M3547" s="3">
        <v>8.390754</v>
      </c>
      <c r="N3547">
        <v>627</v>
      </c>
      <c r="O3547">
        <v>0.00129216151629365</v>
      </c>
      <c r="P3547">
        <v>-2.45839921170938</v>
      </c>
      <c r="Q3547" t="s">
        <v>131</v>
      </c>
      <c r="R3547" t="s">
        <v>136</v>
      </c>
      <c r="S3547" t="s">
        <v>136</v>
      </c>
      <c r="T3547" t="s">
        <v>14783</v>
      </c>
      <c r="U3547" t="s">
        <v>136</v>
      </c>
      <c r="V3547" t="s">
        <v>136</v>
      </c>
      <c r="W3547" t="s">
        <v>136</v>
      </c>
      <c r="X3547" t="s">
        <v>136</v>
      </c>
      <c r="Y3547" t="s">
        <v>840</v>
      </c>
      <c r="Z3547" t="s">
        <v>14784</v>
      </c>
      <c r="AA3547" t="s">
        <v>164</v>
      </c>
      <c r="AB3547" t="s">
        <v>165</v>
      </c>
      <c r="AC3547" t="s">
        <v>14785</v>
      </c>
      <c r="AD3547" t="s">
        <v>14786</v>
      </c>
    </row>
    <row r="3548" spans="1:30">
      <c r="A3548" t="s">
        <v>14787</v>
      </c>
      <c r="B3548" t="s">
        <v>14787</v>
      </c>
      <c r="C3548" s="3">
        <v>6.292661</v>
      </c>
      <c r="D3548" s="3">
        <v>146</v>
      </c>
      <c r="E3548" s="3">
        <v>1.340253</v>
      </c>
      <c r="F3548" s="3">
        <v>28</v>
      </c>
      <c r="G3548" s="3">
        <v>2.239205</v>
      </c>
      <c r="H3548" s="3">
        <v>56</v>
      </c>
      <c r="I3548" s="3">
        <v>27.786217</v>
      </c>
      <c r="J3548" s="3">
        <v>699</v>
      </c>
      <c r="K3548" s="3">
        <v>15.065906</v>
      </c>
      <c r="L3548" s="3">
        <v>405</v>
      </c>
      <c r="M3548" s="3">
        <v>21.262703</v>
      </c>
      <c r="N3548">
        <v>515</v>
      </c>
      <c r="O3548">
        <v>0.000416287229241763</v>
      </c>
      <c r="P3548">
        <v>2.08158338111664</v>
      </c>
      <c r="Q3548" t="s">
        <v>157</v>
      </c>
      <c r="R3548" t="s">
        <v>170</v>
      </c>
      <c r="S3548" t="s">
        <v>171</v>
      </c>
      <c r="T3548" t="s">
        <v>14788</v>
      </c>
      <c r="U3548" t="s">
        <v>14789</v>
      </c>
      <c r="V3548" t="s">
        <v>976</v>
      </c>
      <c r="W3548" t="s">
        <v>170</v>
      </c>
      <c r="X3548" t="s">
        <v>171</v>
      </c>
      <c r="Y3548" t="s">
        <v>977</v>
      </c>
      <c r="Z3548" t="s">
        <v>14790</v>
      </c>
      <c r="AA3548" t="s">
        <v>174</v>
      </c>
      <c r="AB3548" t="s">
        <v>171</v>
      </c>
      <c r="AC3548" t="s">
        <v>14791</v>
      </c>
      <c r="AD3548" t="s">
        <v>1972</v>
      </c>
    </row>
    <row r="3549" spans="1:30">
      <c r="A3549" t="s">
        <v>14792</v>
      </c>
      <c r="B3549" t="s">
        <v>14792</v>
      </c>
      <c r="C3549" s="3">
        <v>30.41361</v>
      </c>
      <c r="D3549" s="3">
        <v>1777</v>
      </c>
      <c r="E3549" s="3">
        <v>59.578377</v>
      </c>
      <c r="F3549" s="3">
        <v>3083</v>
      </c>
      <c r="G3549" s="3">
        <v>15.141936</v>
      </c>
      <c r="H3549" s="3">
        <v>949</v>
      </c>
      <c r="I3549" s="3">
        <v>5.882019</v>
      </c>
      <c r="J3549" s="3">
        <v>373</v>
      </c>
      <c r="K3549" s="3">
        <v>5.377793</v>
      </c>
      <c r="L3549" s="3">
        <v>364</v>
      </c>
      <c r="M3549" s="3">
        <v>11.133739</v>
      </c>
      <c r="N3549">
        <v>679</v>
      </c>
      <c r="O3549">
        <v>0.000204320141627092</v>
      </c>
      <c r="P3549">
        <v>-2.91363167171775</v>
      </c>
      <c r="Q3549" t="s">
        <v>131</v>
      </c>
      <c r="R3549" t="s">
        <v>136</v>
      </c>
      <c r="S3549" t="s">
        <v>136</v>
      </c>
      <c r="T3549" t="s">
        <v>136</v>
      </c>
      <c r="U3549" t="s">
        <v>136</v>
      </c>
      <c r="V3549" t="s">
        <v>136</v>
      </c>
      <c r="W3549" t="s">
        <v>136</v>
      </c>
      <c r="X3549" t="s">
        <v>136</v>
      </c>
      <c r="Y3549" t="s">
        <v>11996</v>
      </c>
      <c r="Z3549" t="s">
        <v>136</v>
      </c>
      <c r="AA3549" t="s">
        <v>164</v>
      </c>
      <c r="AB3549" t="s">
        <v>165</v>
      </c>
      <c r="AC3549" t="s">
        <v>14793</v>
      </c>
      <c r="AD3549" t="s">
        <v>136</v>
      </c>
    </row>
    <row r="3550" spans="1:30">
      <c r="A3550" t="s">
        <v>14794</v>
      </c>
      <c r="B3550" t="s">
        <v>14794</v>
      </c>
      <c r="C3550" s="3">
        <v>5.579583</v>
      </c>
      <c r="D3550" s="3">
        <v>216</v>
      </c>
      <c r="E3550" s="3">
        <v>1.470886</v>
      </c>
      <c r="F3550" s="3">
        <v>51</v>
      </c>
      <c r="G3550" s="3">
        <v>6.398702</v>
      </c>
      <c r="H3550" s="3">
        <v>266</v>
      </c>
      <c r="I3550" s="3">
        <v>21.440933</v>
      </c>
      <c r="J3550" s="3">
        <v>899</v>
      </c>
      <c r="K3550" s="3">
        <v>51.81649</v>
      </c>
      <c r="L3550" s="3">
        <v>2319</v>
      </c>
      <c r="M3550" s="3">
        <v>17.60358</v>
      </c>
      <c r="N3550">
        <v>711</v>
      </c>
      <c r="O3550">
        <v>0.00107722402206465</v>
      </c>
      <c r="P3550">
        <v>2.14442164588549</v>
      </c>
      <c r="Q3550" t="s">
        <v>157</v>
      </c>
      <c r="R3550" t="s">
        <v>186</v>
      </c>
      <c r="S3550" t="s">
        <v>187</v>
      </c>
      <c r="T3550" t="s">
        <v>2467</v>
      </c>
      <c r="U3550" t="s">
        <v>2468</v>
      </c>
      <c r="V3550" t="s">
        <v>439</v>
      </c>
      <c r="W3550" t="s">
        <v>186</v>
      </c>
      <c r="X3550" t="s">
        <v>187</v>
      </c>
      <c r="Y3550" t="s">
        <v>2469</v>
      </c>
      <c r="Z3550" t="s">
        <v>2470</v>
      </c>
      <c r="AA3550" t="s">
        <v>209</v>
      </c>
      <c r="AB3550" t="s">
        <v>187</v>
      </c>
      <c r="AC3550" t="s">
        <v>2471</v>
      </c>
      <c r="AD3550" t="s">
        <v>2472</v>
      </c>
    </row>
    <row r="3551" spans="1:30">
      <c r="A3551" t="s">
        <v>14795</v>
      </c>
      <c r="B3551" t="s">
        <v>14795</v>
      </c>
      <c r="C3551" s="3">
        <v>13.130245</v>
      </c>
      <c r="D3551" s="3">
        <v>957</v>
      </c>
      <c r="E3551" s="3">
        <v>7.764053</v>
      </c>
      <c r="F3551" s="3">
        <v>502</v>
      </c>
      <c r="G3551" s="3">
        <v>20.863119</v>
      </c>
      <c r="H3551" s="3">
        <v>1630</v>
      </c>
      <c r="I3551" s="3">
        <v>2.660427</v>
      </c>
      <c r="J3551" s="3">
        <v>211</v>
      </c>
      <c r="K3551" s="3">
        <v>4.745063</v>
      </c>
      <c r="L3551" s="3">
        <v>401</v>
      </c>
      <c r="M3551" s="3">
        <v>3.037365</v>
      </c>
      <c r="N3551">
        <v>232</v>
      </c>
      <c r="O3551" s="16">
        <v>1.49996960957151e-7</v>
      </c>
      <c r="P3551">
        <v>-2.51449589638722</v>
      </c>
      <c r="Q3551" t="s">
        <v>131</v>
      </c>
      <c r="R3551" t="s">
        <v>316</v>
      </c>
      <c r="S3551" t="s">
        <v>317</v>
      </c>
      <c r="T3551" t="s">
        <v>14796</v>
      </c>
      <c r="U3551" t="s">
        <v>14797</v>
      </c>
      <c r="V3551" t="s">
        <v>2025</v>
      </c>
      <c r="W3551" t="s">
        <v>136</v>
      </c>
      <c r="X3551" t="s">
        <v>136</v>
      </c>
      <c r="Y3551" t="s">
        <v>14798</v>
      </c>
      <c r="Z3551" t="s">
        <v>14799</v>
      </c>
      <c r="AA3551" t="s">
        <v>3882</v>
      </c>
      <c r="AB3551" t="s">
        <v>317</v>
      </c>
      <c r="AC3551" t="s">
        <v>14800</v>
      </c>
      <c r="AD3551" t="s">
        <v>14801</v>
      </c>
    </row>
    <row r="3552" spans="1:30">
      <c r="A3552" t="s">
        <v>14802</v>
      </c>
      <c r="B3552" t="s">
        <v>14802</v>
      </c>
      <c r="C3552" s="3">
        <v>0.056679</v>
      </c>
      <c r="D3552" s="3">
        <v>2</v>
      </c>
      <c r="E3552" s="3">
        <v>0.06373</v>
      </c>
      <c r="F3552" s="3">
        <v>2</v>
      </c>
      <c r="G3552" s="3">
        <v>0</v>
      </c>
      <c r="H3552" s="3">
        <v>0</v>
      </c>
      <c r="I3552" s="3">
        <v>1.343381</v>
      </c>
      <c r="J3552" s="3">
        <v>44</v>
      </c>
      <c r="K3552" s="3">
        <v>1.012753</v>
      </c>
      <c r="L3552" s="3">
        <v>35</v>
      </c>
      <c r="M3552" s="3">
        <v>2.994646</v>
      </c>
      <c r="N3552">
        <v>93</v>
      </c>
      <c r="O3552">
        <v>0.000348564092364295</v>
      </c>
      <c r="P3552">
        <v>3.87479350086905</v>
      </c>
      <c r="Q3552" t="s">
        <v>157</v>
      </c>
      <c r="R3552" t="s">
        <v>371</v>
      </c>
      <c r="S3552" t="s">
        <v>293</v>
      </c>
      <c r="T3552" t="s">
        <v>14803</v>
      </c>
      <c r="U3552" t="s">
        <v>14804</v>
      </c>
      <c r="V3552" t="s">
        <v>1578</v>
      </c>
      <c r="W3552" t="s">
        <v>1151</v>
      </c>
      <c r="X3552" t="s">
        <v>1152</v>
      </c>
      <c r="Y3552" t="s">
        <v>806</v>
      </c>
      <c r="Z3552" t="s">
        <v>14805</v>
      </c>
      <c r="AA3552" t="s">
        <v>164</v>
      </c>
      <c r="AB3552" t="s">
        <v>165</v>
      </c>
      <c r="AC3552" t="s">
        <v>14806</v>
      </c>
      <c r="AD3552" t="s">
        <v>14807</v>
      </c>
    </row>
    <row r="3553" spans="1:30">
      <c r="A3553" t="s">
        <v>14808</v>
      </c>
      <c r="B3553" t="s">
        <v>14808</v>
      </c>
      <c r="C3553" s="3">
        <v>0.621545</v>
      </c>
      <c r="D3553" s="3">
        <v>49</v>
      </c>
      <c r="E3553" s="3">
        <v>0.377941</v>
      </c>
      <c r="F3553" s="3">
        <v>26</v>
      </c>
      <c r="G3553" s="3">
        <v>1.109293</v>
      </c>
      <c r="H3553" s="3">
        <v>93</v>
      </c>
      <c r="I3553" s="3">
        <v>0.023812</v>
      </c>
      <c r="J3553" s="3">
        <v>3</v>
      </c>
      <c r="K3553" s="3">
        <v>0.074628</v>
      </c>
      <c r="L3553" s="3">
        <v>7</v>
      </c>
      <c r="M3553" s="3">
        <v>0.1461</v>
      </c>
      <c r="N3553">
        <v>12</v>
      </c>
      <c r="O3553" s="16">
        <v>4.33893367277713e-5</v>
      </c>
      <c r="P3553">
        <v>-3.32214611701764</v>
      </c>
      <c r="Q3553" t="s">
        <v>131</v>
      </c>
      <c r="R3553" t="s">
        <v>136</v>
      </c>
      <c r="S3553" t="s">
        <v>136</v>
      </c>
      <c r="T3553" t="s">
        <v>14809</v>
      </c>
      <c r="U3553" t="s">
        <v>14810</v>
      </c>
      <c r="V3553" t="s">
        <v>136</v>
      </c>
      <c r="W3553" t="s">
        <v>136</v>
      </c>
      <c r="X3553" t="s">
        <v>136</v>
      </c>
      <c r="Y3553" t="s">
        <v>4456</v>
      </c>
      <c r="Z3553" t="s">
        <v>11261</v>
      </c>
      <c r="AA3553" t="s">
        <v>164</v>
      </c>
      <c r="AB3553" t="s">
        <v>165</v>
      </c>
      <c r="AC3553" t="s">
        <v>14811</v>
      </c>
      <c r="AD3553" t="s">
        <v>14812</v>
      </c>
    </row>
    <row r="3554" spans="1:30">
      <c r="A3554" t="s">
        <v>14813</v>
      </c>
      <c r="B3554" t="s">
        <v>14813</v>
      </c>
      <c r="C3554" s="3">
        <v>14.950724</v>
      </c>
      <c r="D3554" s="3">
        <v>353</v>
      </c>
      <c r="E3554" s="3">
        <v>72.690361</v>
      </c>
      <c r="F3554" s="3">
        <v>1520</v>
      </c>
      <c r="G3554" s="3">
        <v>7.264955</v>
      </c>
      <c r="H3554" s="3">
        <v>184</v>
      </c>
      <c r="I3554" s="3">
        <v>1.750514</v>
      </c>
      <c r="J3554" s="3">
        <v>45</v>
      </c>
      <c r="K3554" s="3">
        <v>1.751262</v>
      </c>
      <c r="L3554" s="3">
        <v>48</v>
      </c>
      <c r="M3554" s="3">
        <v>1.312345</v>
      </c>
      <c r="N3554">
        <v>33</v>
      </c>
      <c r="O3554" s="16">
        <v>3.23796942195865e-7</v>
      </c>
      <c r="P3554">
        <v>-4.78401411995897</v>
      </c>
      <c r="Q3554" t="s">
        <v>131</v>
      </c>
      <c r="R3554" t="s">
        <v>136</v>
      </c>
      <c r="S3554" t="s">
        <v>136</v>
      </c>
      <c r="T3554" t="s">
        <v>136</v>
      </c>
      <c r="U3554" t="s">
        <v>136</v>
      </c>
      <c r="V3554" t="s">
        <v>136</v>
      </c>
      <c r="W3554" t="s">
        <v>136</v>
      </c>
      <c r="X3554" t="s">
        <v>136</v>
      </c>
      <c r="Y3554" t="s">
        <v>14814</v>
      </c>
      <c r="Z3554" t="s">
        <v>14815</v>
      </c>
      <c r="AA3554" t="s">
        <v>164</v>
      </c>
      <c r="AB3554" t="s">
        <v>165</v>
      </c>
      <c r="AC3554" t="s">
        <v>14816</v>
      </c>
      <c r="AD3554" t="s">
        <v>136</v>
      </c>
    </row>
    <row r="3555" spans="1:30">
      <c r="A3555" t="s">
        <v>14817</v>
      </c>
      <c r="B3555" t="s">
        <v>14817</v>
      </c>
      <c r="C3555" s="3">
        <v>0</v>
      </c>
      <c r="D3555" s="3">
        <v>0</v>
      </c>
      <c r="E3555" s="3">
        <v>0</v>
      </c>
      <c r="F3555" s="3">
        <v>0</v>
      </c>
      <c r="G3555" s="3">
        <v>0.117534</v>
      </c>
      <c r="H3555" s="3">
        <v>10</v>
      </c>
      <c r="I3555" s="3">
        <v>1.029004</v>
      </c>
      <c r="J3555" s="3">
        <v>84</v>
      </c>
      <c r="K3555" s="3">
        <v>3.330559</v>
      </c>
      <c r="L3555" s="3">
        <v>288</v>
      </c>
      <c r="M3555" s="3">
        <v>0.380568</v>
      </c>
      <c r="N3555">
        <v>30</v>
      </c>
      <c r="O3555">
        <v>0.00288285025682902</v>
      </c>
      <c r="P3555">
        <v>3.75744633996714</v>
      </c>
      <c r="Q3555" t="s">
        <v>157</v>
      </c>
      <c r="R3555" t="s">
        <v>136</v>
      </c>
      <c r="S3555" t="s">
        <v>136</v>
      </c>
      <c r="T3555" t="s">
        <v>8072</v>
      </c>
      <c r="U3555" t="s">
        <v>14818</v>
      </c>
      <c r="V3555" t="s">
        <v>264</v>
      </c>
      <c r="W3555" t="s">
        <v>136</v>
      </c>
      <c r="X3555" t="s">
        <v>136</v>
      </c>
      <c r="Y3555" t="s">
        <v>770</v>
      </c>
      <c r="Z3555" t="s">
        <v>8074</v>
      </c>
      <c r="AA3555" t="s">
        <v>141</v>
      </c>
      <c r="AB3555" t="s">
        <v>142</v>
      </c>
      <c r="AC3555" t="s">
        <v>8075</v>
      </c>
      <c r="AD3555" t="s">
        <v>1983</v>
      </c>
    </row>
    <row r="3556" spans="1:30">
      <c r="A3556" t="s">
        <v>14819</v>
      </c>
      <c r="B3556" t="s">
        <v>14819</v>
      </c>
      <c r="C3556" s="3">
        <v>2.152176</v>
      </c>
      <c r="D3556" s="3">
        <v>25</v>
      </c>
      <c r="E3556" s="3">
        <v>0.12401</v>
      </c>
      <c r="F3556" s="3">
        <v>2</v>
      </c>
      <c r="G3556" s="3">
        <v>2.00298</v>
      </c>
      <c r="H3556" s="3">
        <v>25</v>
      </c>
      <c r="I3556" s="3">
        <v>21.217419</v>
      </c>
      <c r="J3556" s="3">
        <v>267</v>
      </c>
      <c r="K3556" s="3">
        <v>19.76605</v>
      </c>
      <c r="L3556" s="3">
        <v>266</v>
      </c>
      <c r="M3556" s="3">
        <v>18.017328</v>
      </c>
      <c r="N3556">
        <v>219</v>
      </c>
      <c r="O3556" s="16">
        <v>1.7793072279043e-6</v>
      </c>
      <c r="P3556">
        <v>3.10588807452671</v>
      </c>
      <c r="Q3556" t="s">
        <v>157</v>
      </c>
      <c r="R3556" t="s">
        <v>136</v>
      </c>
      <c r="S3556" t="s">
        <v>136</v>
      </c>
      <c r="T3556" t="s">
        <v>3848</v>
      </c>
      <c r="U3556" t="s">
        <v>14820</v>
      </c>
      <c r="V3556" t="s">
        <v>136</v>
      </c>
      <c r="W3556" t="s">
        <v>3284</v>
      </c>
      <c r="X3556" t="s">
        <v>3285</v>
      </c>
      <c r="Y3556" t="s">
        <v>3850</v>
      </c>
      <c r="Z3556" t="s">
        <v>14821</v>
      </c>
      <c r="AA3556" t="s">
        <v>3852</v>
      </c>
      <c r="AB3556" t="s">
        <v>3285</v>
      </c>
      <c r="AC3556" t="s">
        <v>14822</v>
      </c>
      <c r="AD3556" t="s">
        <v>3854</v>
      </c>
    </row>
    <row r="3557" spans="1:30">
      <c r="A3557" t="s">
        <v>14823</v>
      </c>
      <c r="B3557" t="s">
        <v>14823</v>
      </c>
      <c r="C3557" s="3">
        <v>169.915222</v>
      </c>
      <c r="D3557" s="3">
        <v>7021</v>
      </c>
      <c r="E3557" s="3">
        <v>283.285095</v>
      </c>
      <c r="F3557" s="3">
        <v>10368</v>
      </c>
      <c r="G3557" s="3">
        <v>187.591324</v>
      </c>
      <c r="H3557" s="3">
        <v>8310</v>
      </c>
      <c r="I3557" s="3">
        <v>3.422317</v>
      </c>
      <c r="J3557" s="3">
        <v>154</v>
      </c>
      <c r="K3557" s="3">
        <v>5.010082</v>
      </c>
      <c r="L3557" s="3">
        <v>240</v>
      </c>
      <c r="M3557" s="3">
        <v>14.830858</v>
      </c>
      <c r="N3557">
        <v>640</v>
      </c>
      <c r="O3557" s="16">
        <v>8.95439628140708e-13</v>
      </c>
      <c r="P3557">
        <v>-5.2055954686297</v>
      </c>
      <c r="Q3557" t="s">
        <v>131</v>
      </c>
      <c r="R3557" t="s">
        <v>136</v>
      </c>
      <c r="S3557" t="s">
        <v>136</v>
      </c>
      <c r="T3557" t="s">
        <v>1966</v>
      </c>
      <c r="U3557" t="s">
        <v>14824</v>
      </c>
      <c r="V3557" t="s">
        <v>1968</v>
      </c>
      <c r="W3557" t="s">
        <v>136</v>
      </c>
      <c r="X3557" t="s">
        <v>136</v>
      </c>
      <c r="Y3557" t="s">
        <v>1969</v>
      </c>
      <c r="Z3557" t="s">
        <v>1970</v>
      </c>
      <c r="AA3557" t="s">
        <v>164</v>
      </c>
      <c r="AB3557" t="s">
        <v>165</v>
      </c>
      <c r="AC3557" t="s">
        <v>1971</v>
      </c>
      <c r="AD3557" t="s">
        <v>1972</v>
      </c>
    </row>
    <row r="3558" spans="1:30">
      <c r="A3558" t="s">
        <v>14825</v>
      </c>
      <c r="B3558" t="s">
        <v>14825</v>
      </c>
      <c r="C3558" s="3">
        <v>0</v>
      </c>
      <c r="D3558" s="3">
        <v>0</v>
      </c>
      <c r="E3558" s="3">
        <v>0.021003</v>
      </c>
      <c r="F3558" s="3">
        <v>2</v>
      </c>
      <c r="G3558" s="3">
        <v>0</v>
      </c>
      <c r="H3558" s="3">
        <v>0</v>
      </c>
      <c r="I3558" s="3">
        <v>0.839079</v>
      </c>
      <c r="J3558" s="3">
        <v>98</v>
      </c>
      <c r="K3558" s="3">
        <v>2.427899</v>
      </c>
      <c r="L3558" s="3">
        <v>302</v>
      </c>
      <c r="M3558" s="3">
        <v>0.464789</v>
      </c>
      <c r="N3558">
        <v>52</v>
      </c>
      <c r="O3558" s="16">
        <v>9.63133228663751e-7</v>
      </c>
      <c r="P3558">
        <v>5.44302920172719</v>
      </c>
      <c r="Q3558" t="s">
        <v>157</v>
      </c>
      <c r="R3558" t="s">
        <v>136</v>
      </c>
      <c r="S3558" t="s">
        <v>136</v>
      </c>
      <c r="T3558" t="s">
        <v>136</v>
      </c>
      <c r="U3558" t="s">
        <v>136</v>
      </c>
      <c r="V3558" t="s">
        <v>136</v>
      </c>
      <c r="W3558" t="s">
        <v>136</v>
      </c>
      <c r="X3558" t="s">
        <v>136</v>
      </c>
      <c r="Y3558" t="s">
        <v>14826</v>
      </c>
      <c r="Z3558" t="s">
        <v>136</v>
      </c>
      <c r="AA3558" t="s">
        <v>164</v>
      </c>
      <c r="AB3558" t="s">
        <v>165</v>
      </c>
      <c r="AC3558" t="s">
        <v>14827</v>
      </c>
      <c r="AD3558" t="s">
        <v>136</v>
      </c>
    </row>
    <row r="3559" spans="1:30">
      <c r="A3559" t="s">
        <v>14828</v>
      </c>
      <c r="B3559" t="s">
        <v>14828</v>
      </c>
      <c r="C3559" s="3">
        <v>13.248035</v>
      </c>
      <c r="D3559" s="3">
        <v>591</v>
      </c>
      <c r="E3559" s="3">
        <v>10.237643</v>
      </c>
      <c r="F3559" s="3">
        <v>404</v>
      </c>
      <c r="G3559" s="3">
        <v>17.366425</v>
      </c>
      <c r="H3559" s="3">
        <v>830</v>
      </c>
      <c r="I3559" s="3">
        <v>0.404183</v>
      </c>
      <c r="J3559" s="3">
        <v>20</v>
      </c>
      <c r="K3559" s="3">
        <v>2.868558</v>
      </c>
      <c r="L3559" s="3">
        <v>148</v>
      </c>
      <c r="M3559" s="3">
        <v>0.416548</v>
      </c>
      <c r="N3559">
        <v>20</v>
      </c>
      <c r="O3559" s="16">
        <v>4.40020535447752e-6</v>
      </c>
      <c r="P3559">
        <v>-3.76808264262681</v>
      </c>
      <c r="Q3559" t="s">
        <v>131</v>
      </c>
      <c r="R3559" t="s">
        <v>241</v>
      </c>
      <c r="S3559" t="s">
        <v>242</v>
      </c>
      <c r="T3559" t="s">
        <v>2051</v>
      </c>
      <c r="U3559" t="s">
        <v>14829</v>
      </c>
      <c r="V3559" t="s">
        <v>136</v>
      </c>
      <c r="W3559" t="s">
        <v>2054</v>
      </c>
      <c r="X3559" t="s">
        <v>2055</v>
      </c>
      <c r="Y3559" t="s">
        <v>2056</v>
      </c>
      <c r="Z3559" t="s">
        <v>7089</v>
      </c>
      <c r="AA3559" t="s">
        <v>164</v>
      </c>
      <c r="AB3559" t="s">
        <v>165</v>
      </c>
      <c r="AC3559" t="s">
        <v>5042</v>
      </c>
      <c r="AD3559" t="s">
        <v>144</v>
      </c>
    </row>
    <row r="3560" spans="1:30">
      <c r="A3560" t="s">
        <v>14830</v>
      </c>
      <c r="B3560" t="s">
        <v>14830</v>
      </c>
      <c r="C3560" s="3">
        <v>196.26709</v>
      </c>
      <c r="D3560" s="3">
        <v>6224</v>
      </c>
      <c r="E3560" s="3">
        <v>460.70578</v>
      </c>
      <c r="F3560" s="3">
        <v>12942</v>
      </c>
      <c r="G3560" s="3">
        <v>180.042709</v>
      </c>
      <c r="H3560" s="3">
        <v>6122</v>
      </c>
      <c r="I3560" s="3">
        <v>24.796444</v>
      </c>
      <c r="J3560" s="3">
        <v>853</v>
      </c>
      <c r="K3560" s="3">
        <v>16.075649</v>
      </c>
      <c r="L3560" s="3">
        <v>591</v>
      </c>
      <c r="M3560" s="3">
        <v>35.807976</v>
      </c>
      <c r="N3560">
        <v>1186</v>
      </c>
      <c r="O3560" s="16">
        <v>1.04719660562843e-8</v>
      </c>
      <c r="P3560">
        <v>-4.08705085164691</v>
      </c>
      <c r="Q3560" t="s">
        <v>131</v>
      </c>
      <c r="R3560" t="s">
        <v>371</v>
      </c>
      <c r="S3560" t="s">
        <v>293</v>
      </c>
      <c r="T3560" t="s">
        <v>1149</v>
      </c>
      <c r="U3560" t="s">
        <v>14831</v>
      </c>
      <c r="V3560" t="s">
        <v>1578</v>
      </c>
      <c r="W3560" t="s">
        <v>1151</v>
      </c>
      <c r="X3560" t="s">
        <v>1152</v>
      </c>
      <c r="Y3560" t="s">
        <v>806</v>
      </c>
      <c r="Z3560" t="s">
        <v>14832</v>
      </c>
      <c r="AA3560" t="s">
        <v>164</v>
      </c>
      <c r="AB3560" t="s">
        <v>165</v>
      </c>
      <c r="AC3560" t="s">
        <v>14833</v>
      </c>
      <c r="AD3560" t="s">
        <v>1155</v>
      </c>
    </row>
    <row r="3561" spans="1:30">
      <c r="A3561" t="s">
        <v>14834</v>
      </c>
      <c r="B3561" t="s">
        <v>14834</v>
      </c>
      <c r="C3561" s="3">
        <v>1.010852</v>
      </c>
      <c r="D3561" s="3">
        <v>73</v>
      </c>
      <c r="E3561" s="3">
        <v>0</v>
      </c>
      <c r="F3561" s="3">
        <v>0</v>
      </c>
      <c r="G3561" s="3">
        <v>1.014045</v>
      </c>
      <c r="H3561" s="3">
        <v>78</v>
      </c>
      <c r="I3561" s="3">
        <v>8.081896</v>
      </c>
      <c r="J3561" s="3">
        <v>627</v>
      </c>
      <c r="K3561" s="3">
        <v>34.501659</v>
      </c>
      <c r="L3561" s="3">
        <v>2856</v>
      </c>
      <c r="M3561" s="3">
        <v>1.101891</v>
      </c>
      <c r="N3561">
        <v>83</v>
      </c>
      <c r="O3561">
        <v>0.00882782439739573</v>
      </c>
      <c r="P3561">
        <v>3.26864295049406</v>
      </c>
      <c r="Q3561" t="s">
        <v>157</v>
      </c>
      <c r="R3561" t="s">
        <v>136</v>
      </c>
      <c r="S3561" t="s">
        <v>136</v>
      </c>
      <c r="T3561" t="s">
        <v>14835</v>
      </c>
      <c r="U3561" t="s">
        <v>14836</v>
      </c>
      <c r="V3561" t="s">
        <v>136</v>
      </c>
      <c r="W3561" t="s">
        <v>325</v>
      </c>
      <c r="X3561" t="s">
        <v>326</v>
      </c>
      <c r="Y3561" t="s">
        <v>14837</v>
      </c>
      <c r="Z3561" t="s">
        <v>14838</v>
      </c>
      <c r="AA3561" t="s">
        <v>48</v>
      </c>
      <c r="AB3561" t="s">
        <v>326</v>
      </c>
      <c r="AC3561" t="s">
        <v>14839</v>
      </c>
      <c r="AD3561" t="s">
        <v>14840</v>
      </c>
    </row>
    <row r="3562" spans="1:30">
      <c r="A3562" t="s">
        <v>14841</v>
      </c>
      <c r="B3562" t="s">
        <v>14841</v>
      </c>
      <c r="C3562" s="3">
        <v>59.348133</v>
      </c>
      <c r="D3562" s="3">
        <v>1596</v>
      </c>
      <c r="E3562" s="3">
        <v>124.049797</v>
      </c>
      <c r="F3562" s="3">
        <v>2954</v>
      </c>
      <c r="G3562" s="3">
        <v>49.03186</v>
      </c>
      <c r="H3562" s="3">
        <v>1414</v>
      </c>
      <c r="I3562" s="3">
        <v>4.177288</v>
      </c>
      <c r="J3562" s="3">
        <v>122</v>
      </c>
      <c r="K3562" s="3">
        <v>9.590184</v>
      </c>
      <c r="L3562" s="3">
        <v>299</v>
      </c>
      <c r="M3562" s="3">
        <v>18.135212</v>
      </c>
      <c r="N3562">
        <v>510</v>
      </c>
      <c r="O3562" s="16">
        <v>1.75688476470382e-5</v>
      </c>
      <c r="P3562">
        <v>-3.44383243064676</v>
      </c>
      <c r="Q3562" t="s">
        <v>131</v>
      </c>
      <c r="R3562" t="s">
        <v>136</v>
      </c>
      <c r="S3562" t="s">
        <v>136</v>
      </c>
      <c r="T3562" t="s">
        <v>136</v>
      </c>
      <c r="U3562" t="s">
        <v>136</v>
      </c>
      <c r="V3562" t="s">
        <v>136</v>
      </c>
      <c r="W3562" t="s">
        <v>136</v>
      </c>
      <c r="X3562" t="s">
        <v>136</v>
      </c>
      <c r="Y3562" t="s">
        <v>1676</v>
      </c>
      <c r="Z3562" t="s">
        <v>1677</v>
      </c>
      <c r="AA3562" t="s">
        <v>164</v>
      </c>
      <c r="AB3562" t="s">
        <v>165</v>
      </c>
      <c r="AC3562" t="s">
        <v>183</v>
      </c>
      <c r="AD3562" t="s">
        <v>136</v>
      </c>
    </row>
    <row r="3563" spans="1:30">
      <c r="A3563" t="s">
        <v>14842</v>
      </c>
      <c r="B3563" t="s">
        <v>14842</v>
      </c>
      <c r="C3563" s="3">
        <v>0.966618</v>
      </c>
      <c r="D3563" s="3">
        <v>34</v>
      </c>
      <c r="E3563" s="3">
        <v>0.475055</v>
      </c>
      <c r="F3563" s="3">
        <v>15</v>
      </c>
      <c r="G3563" s="3">
        <v>1.166044</v>
      </c>
      <c r="H3563" s="3">
        <v>44</v>
      </c>
      <c r="I3563" s="3">
        <v>6.915823</v>
      </c>
      <c r="J3563" s="3">
        <v>262</v>
      </c>
      <c r="K3563" s="3">
        <v>15.197198</v>
      </c>
      <c r="L3563" s="3">
        <v>614</v>
      </c>
      <c r="M3563" s="3">
        <v>5.68422</v>
      </c>
      <c r="N3563">
        <v>208</v>
      </c>
      <c r="O3563" s="16">
        <v>1.09222196497428e-5</v>
      </c>
      <c r="P3563">
        <v>2.6988097147943</v>
      </c>
      <c r="Q3563" t="s">
        <v>157</v>
      </c>
      <c r="R3563" t="s">
        <v>136</v>
      </c>
      <c r="S3563" t="s">
        <v>136</v>
      </c>
      <c r="T3563" t="s">
        <v>136</v>
      </c>
      <c r="U3563" t="s">
        <v>136</v>
      </c>
      <c r="V3563" t="s">
        <v>136</v>
      </c>
      <c r="W3563" t="s">
        <v>136</v>
      </c>
      <c r="X3563" t="s">
        <v>136</v>
      </c>
      <c r="Y3563" t="s">
        <v>136</v>
      </c>
      <c r="Z3563" t="s">
        <v>136</v>
      </c>
      <c r="AA3563" t="s">
        <v>164</v>
      </c>
      <c r="AB3563" t="s">
        <v>165</v>
      </c>
      <c r="AC3563" t="s">
        <v>14843</v>
      </c>
      <c r="AD3563" t="s">
        <v>136</v>
      </c>
    </row>
    <row r="3564" spans="1:30">
      <c r="A3564" t="s">
        <v>14844</v>
      </c>
      <c r="B3564" t="s">
        <v>14844</v>
      </c>
      <c r="C3564" s="3">
        <v>323.275208</v>
      </c>
      <c r="D3564" s="3">
        <v>14160</v>
      </c>
      <c r="E3564" s="3">
        <v>605.147522</v>
      </c>
      <c r="F3564" s="3">
        <v>23479</v>
      </c>
      <c r="G3564" s="3">
        <v>295.712555</v>
      </c>
      <c r="H3564" s="3">
        <v>13887</v>
      </c>
      <c r="I3564" s="3">
        <v>66.058495</v>
      </c>
      <c r="J3564" s="3">
        <v>3138</v>
      </c>
      <c r="K3564" s="3">
        <v>55.192127</v>
      </c>
      <c r="L3564" s="3">
        <v>2800</v>
      </c>
      <c r="M3564" s="3">
        <v>232.08638</v>
      </c>
      <c r="N3564">
        <v>10614</v>
      </c>
      <c r="O3564">
        <v>0.00291131927806661</v>
      </c>
      <c r="P3564">
        <v>-2.43133123275768</v>
      </c>
      <c r="Q3564" t="s">
        <v>131</v>
      </c>
      <c r="R3564" t="s">
        <v>136</v>
      </c>
      <c r="S3564" t="s">
        <v>136</v>
      </c>
      <c r="T3564" t="s">
        <v>1859</v>
      </c>
      <c r="U3564" t="s">
        <v>14845</v>
      </c>
      <c r="V3564" t="s">
        <v>136</v>
      </c>
      <c r="W3564" t="s">
        <v>136</v>
      </c>
      <c r="X3564" t="s">
        <v>136</v>
      </c>
      <c r="Y3564" t="s">
        <v>654</v>
      </c>
      <c r="Z3564" t="s">
        <v>14846</v>
      </c>
      <c r="AA3564" t="s">
        <v>164</v>
      </c>
      <c r="AB3564" t="s">
        <v>165</v>
      </c>
      <c r="AC3564" t="s">
        <v>14847</v>
      </c>
      <c r="AD3564" t="s">
        <v>1863</v>
      </c>
    </row>
    <row r="3565" spans="1:30">
      <c r="A3565" t="s">
        <v>14848</v>
      </c>
      <c r="B3565" t="s">
        <v>14848</v>
      </c>
      <c r="C3565" s="3">
        <v>0.400113</v>
      </c>
      <c r="D3565" s="3">
        <v>27</v>
      </c>
      <c r="E3565" s="3">
        <v>0.125686</v>
      </c>
      <c r="F3565" s="3">
        <v>8</v>
      </c>
      <c r="G3565" s="3">
        <v>0.504642</v>
      </c>
      <c r="H3565" s="3">
        <v>37</v>
      </c>
      <c r="I3565" s="3">
        <v>5.805885</v>
      </c>
      <c r="J3565" s="3">
        <v>423</v>
      </c>
      <c r="K3565" s="3">
        <v>11.025237</v>
      </c>
      <c r="L3565" s="3">
        <v>857</v>
      </c>
      <c r="M3565" s="3">
        <v>1.193141</v>
      </c>
      <c r="N3565">
        <v>84</v>
      </c>
      <c r="O3565" s="16">
        <v>9.18858905335459e-5</v>
      </c>
      <c r="P3565">
        <v>3.26930057234287</v>
      </c>
      <c r="Q3565" t="s">
        <v>157</v>
      </c>
      <c r="R3565" t="s">
        <v>136</v>
      </c>
      <c r="S3565" t="s">
        <v>136</v>
      </c>
      <c r="T3565" t="s">
        <v>136</v>
      </c>
      <c r="U3565" t="s">
        <v>136</v>
      </c>
      <c r="V3565" t="s">
        <v>136</v>
      </c>
      <c r="W3565" t="s">
        <v>136</v>
      </c>
      <c r="X3565" t="s">
        <v>136</v>
      </c>
      <c r="Y3565" t="s">
        <v>12808</v>
      </c>
      <c r="Z3565" t="s">
        <v>136</v>
      </c>
      <c r="AA3565" t="s">
        <v>164</v>
      </c>
      <c r="AB3565" t="s">
        <v>165</v>
      </c>
      <c r="AC3565" t="s">
        <v>12809</v>
      </c>
      <c r="AD3565" t="s">
        <v>136</v>
      </c>
    </row>
    <row r="3566" spans="1:30">
      <c r="A3566" t="s">
        <v>14849</v>
      </c>
      <c r="B3566" t="s">
        <v>14849</v>
      </c>
      <c r="C3566" s="3">
        <v>0.754329</v>
      </c>
      <c r="D3566" s="3">
        <v>34</v>
      </c>
      <c r="E3566" s="3">
        <v>18.430017</v>
      </c>
      <c r="F3566" s="3">
        <v>727</v>
      </c>
      <c r="G3566" s="3">
        <v>0.683288</v>
      </c>
      <c r="H3566" s="3">
        <v>33</v>
      </c>
      <c r="I3566" s="3">
        <v>0.259313</v>
      </c>
      <c r="J3566" s="3">
        <v>13</v>
      </c>
      <c r="K3566" s="3">
        <v>0.448821</v>
      </c>
      <c r="L3566" s="3">
        <v>24</v>
      </c>
      <c r="M3566" s="3">
        <v>0.330718</v>
      </c>
      <c r="N3566">
        <v>16</v>
      </c>
      <c r="O3566">
        <v>0.000146873549573403</v>
      </c>
      <c r="P3566">
        <v>-4.43081041881839</v>
      </c>
      <c r="Q3566" t="s">
        <v>131</v>
      </c>
      <c r="R3566" t="s">
        <v>371</v>
      </c>
      <c r="S3566" t="s">
        <v>293</v>
      </c>
      <c r="T3566" t="s">
        <v>1149</v>
      </c>
      <c r="U3566" t="s">
        <v>14850</v>
      </c>
      <c r="V3566" t="s">
        <v>136</v>
      </c>
      <c r="W3566" t="s">
        <v>1151</v>
      </c>
      <c r="X3566" t="s">
        <v>1152</v>
      </c>
      <c r="Y3566" t="s">
        <v>806</v>
      </c>
      <c r="Z3566" t="s">
        <v>14851</v>
      </c>
      <c r="AA3566" t="s">
        <v>164</v>
      </c>
      <c r="AB3566" t="s">
        <v>165</v>
      </c>
      <c r="AC3566" t="s">
        <v>14852</v>
      </c>
      <c r="AD3566" t="s">
        <v>1155</v>
      </c>
    </row>
    <row r="3567" spans="1:30">
      <c r="A3567" t="s">
        <v>14853</v>
      </c>
      <c r="B3567" t="s">
        <v>14853</v>
      </c>
      <c r="C3567" s="3">
        <v>2.821093</v>
      </c>
      <c r="D3567" s="3">
        <v>169</v>
      </c>
      <c r="E3567" s="3">
        <v>0.377459</v>
      </c>
      <c r="F3567" s="3">
        <v>20</v>
      </c>
      <c r="G3567" s="3">
        <v>1.621541</v>
      </c>
      <c r="H3567" s="3">
        <v>104</v>
      </c>
      <c r="I3567" s="3">
        <v>51.578957</v>
      </c>
      <c r="J3567" s="3">
        <v>3340</v>
      </c>
      <c r="K3567" s="3">
        <v>71.052727</v>
      </c>
      <c r="L3567" s="3">
        <v>4913</v>
      </c>
      <c r="M3567" s="3">
        <v>21.324453</v>
      </c>
      <c r="N3567">
        <v>1330</v>
      </c>
      <c r="O3567" s="16">
        <v>3.23343805958161e-10</v>
      </c>
      <c r="P3567">
        <v>4.19099574471963</v>
      </c>
      <c r="Q3567" t="s">
        <v>157</v>
      </c>
      <c r="R3567" t="s">
        <v>136</v>
      </c>
      <c r="S3567" t="s">
        <v>136</v>
      </c>
      <c r="T3567" t="s">
        <v>1040</v>
      </c>
      <c r="U3567" t="s">
        <v>14854</v>
      </c>
      <c r="V3567" t="s">
        <v>1042</v>
      </c>
      <c r="W3567" t="s">
        <v>534</v>
      </c>
      <c r="X3567" t="s">
        <v>535</v>
      </c>
      <c r="Y3567" t="s">
        <v>1043</v>
      </c>
      <c r="Z3567" t="s">
        <v>1044</v>
      </c>
      <c r="AA3567" t="s">
        <v>1045</v>
      </c>
      <c r="AB3567" t="s">
        <v>535</v>
      </c>
      <c r="AC3567" t="s">
        <v>14855</v>
      </c>
      <c r="AD3567" t="s">
        <v>1047</v>
      </c>
    </row>
    <row r="3568" spans="1:30">
      <c r="A3568" t="s">
        <v>14856</v>
      </c>
      <c r="B3568" t="s">
        <v>136</v>
      </c>
      <c r="C3568" s="3">
        <v>0</v>
      </c>
      <c r="D3568" s="3">
        <v>0</v>
      </c>
      <c r="E3568" s="3">
        <v>0</v>
      </c>
      <c r="F3568" s="3">
        <v>0</v>
      </c>
      <c r="G3568" s="3">
        <v>0</v>
      </c>
      <c r="H3568" s="3">
        <v>0</v>
      </c>
      <c r="I3568" s="3">
        <v>1.952324</v>
      </c>
      <c r="J3568" s="3">
        <v>41</v>
      </c>
      <c r="K3568" s="3">
        <v>1.673646</v>
      </c>
      <c r="L3568" s="3">
        <v>38</v>
      </c>
      <c r="M3568" s="3">
        <v>1.36988</v>
      </c>
      <c r="N3568">
        <v>28</v>
      </c>
      <c r="O3568" s="16">
        <v>7.59302176460368e-5</v>
      </c>
      <c r="P3568">
        <v>5.30948596185351</v>
      </c>
      <c r="Q3568" t="s">
        <v>157</v>
      </c>
      <c r="R3568" t="s">
        <v>136</v>
      </c>
      <c r="S3568" t="s">
        <v>136</v>
      </c>
      <c r="T3568" t="s">
        <v>136</v>
      </c>
      <c r="U3568" t="s">
        <v>136</v>
      </c>
      <c r="V3568" t="s">
        <v>136</v>
      </c>
      <c r="W3568" t="s">
        <v>136</v>
      </c>
      <c r="X3568" t="s">
        <v>136</v>
      </c>
      <c r="Y3568" t="s">
        <v>136</v>
      </c>
      <c r="Z3568" t="s">
        <v>136</v>
      </c>
      <c r="AA3568" t="s">
        <v>136</v>
      </c>
      <c r="AB3568" t="s">
        <v>136</v>
      </c>
      <c r="AC3568" t="s">
        <v>136</v>
      </c>
      <c r="AD3568" t="s">
        <v>136</v>
      </c>
    </row>
    <row r="3569" spans="1:30">
      <c r="A3569" t="s">
        <v>14857</v>
      </c>
      <c r="B3569" t="s">
        <v>136</v>
      </c>
      <c r="C3569" s="3">
        <v>0.051334</v>
      </c>
      <c r="D3569" s="3">
        <v>3</v>
      </c>
      <c r="E3569" s="3">
        <v>0.588583</v>
      </c>
      <c r="F3569" s="3">
        <v>23</v>
      </c>
      <c r="G3569" s="3">
        <v>0</v>
      </c>
      <c r="H3569" s="3">
        <v>0</v>
      </c>
      <c r="I3569" s="3">
        <v>10.876627</v>
      </c>
      <c r="J3569" s="3">
        <v>453</v>
      </c>
      <c r="K3569" s="3">
        <v>20.442074</v>
      </c>
      <c r="L3569" s="3">
        <v>924</v>
      </c>
      <c r="M3569" s="3">
        <v>2.67447499999999</v>
      </c>
      <c r="N3569">
        <v>106</v>
      </c>
      <c r="O3569">
        <v>0.00440377683470136</v>
      </c>
      <c r="P3569">
        <v>3.53363909533954</v>
      </c>
      <c r="Q3569" t="s">
        <v>157</v>
      </c>
      <c r="R3569" t="s">
        <v>136</v>
      </c>
      <c r="S3569" t="s">
        <v>136</v>
      </c>
      <c r="T3569" t="s">
        <v>136</v>
      </c>
      <c r="U3569" t="s">
        <v>136</v>
      </c>
      <c r="V3569" t="s">
        <v>136</v>
      </c>
      <c r="W3569" t="s">
        <v>136</v>
      </c>
      <c r="X3569" t="s">
        <v>136</v>
      </c>
      <c r="Y3569" t="s">
        <v>136</v>
      </c>
      <c r="Z3569" t="s">
        <v>136</v>
      </c>
      <c r="AA3569" t="s">
        <v>136</v>
      </c>
      <c r="AB3569" t="s">
        <v>136</v>
      </c>
      <c r="AC3569" t="s">
        <v>14858</v>
      </c>
      <c r="AD3569" t="s">
        <v>136</v>
      </c>
    </row>
    <row r="3570" spans="1:30">
      <c r="A3570" t="s">
        <v>14859</v>
      </c>
      <c r="B3570" t="s">
        <v>14859</v>
      </c>
      <c r="C3570" s="3">
        <v>2.238598</v>
      </c>
      <c r="D3570" s="3">
        <v>208</v>
      </c>
      <c r="E3570" s="3">
        <v>3.802458</v>
      </c>
      <c r="F3570" s="3">
        <v>313</v>
      </c>
      <c r="G3570" s="3">
        <v>1.735134</v>
      </c>
      <c r="H3570" s="3">
        <v>173</v>
      </c>
      <c r="I3570" s="3">
        <v>0.425388</v>
      </c>
      <c r="J3570" s="3">
        <v>43</v>
      </c>
      <c r="K3570" s="3">
        <v>0.430351</v>
      </c>
      <c r="L3570" s="3">
        <v>47</v>
      </c>
      <c r="M3570" s="3">
        <v>0.766287</v>
      </c>
      <c r="N3570">
        <v>75</v>
      </c>
      <c r="O3570" s="16">
        <v>4.26420962568417e-5</v>
      </c>
      <c r="P3570">
        <v>-2.91066339034246</v>
      </c>
      <c r="Q3570" t="s">
        <v>131</v>
      </c>
      <c r="R3570" t="s">
        <v>254</v>
      </c>
      <c r="S3570" t="s">
        <v>255</v>
      </c>
      <c r="T3570" t="s">
        <v>2185</v>
      </c>
      <c r="U3570" t="s">
        <v>14860</v>
      </c>
      <c r="V3570" t="s">
        <v>136</v>
      </c>
      <c r="W3570" t="s">
        <v>190</v>
      </c>
      <c r="X3570" t="s">
        <v>191</v>
      </c>
      <c r="Y3570" t="s">
        <v>1318</v>
      </c>
      <c r="Z3570" t="s">
        <v>1701</v>
      </c>
      <c r="AA3570" t="s">
        <v>164</v>
      </c>
      <c r="AB3570" t="s">
        <v>165</v>
      </c>
      <c r="AC3570" t="s">
        <v>3710</v>
      </c>
      <c r="AD3570" t="s">
        <v>2189</v>
      </c>
    </row>
    <row r="3571" spans="1:30">
      <c r="A3571" t="s">
        <v>14861</v>
      </c>
      <c r="B3571" t="s">
        <v>136</v>
      </c>
      <c r="C3571" s="3">
        <v>0</v>
      </c>
      <c r="D3571" s="3">
        <v>0</v>
      </c>
      <c r="E3571" s="3">
        <v>0</v>
      </c>
      <c r="F3571" s="3">
        <v>0</v>
      </c>
      <c r="G3571" s="3">
        <v>0</v>
      </c>
      <c r="H3571" s="3">
        <v>0</v>
      </c>
      <c r="I3571" s="3">
        <v>4.554105</v>
      </c>
      <c r="J3571" s="3">
        <v>86</v>
      </c>
      <c r="K3571" s="3">
        <v>2.156449</v>
      </c>
      <c r="L3571" s="3">
        <v>44</v>
      </c>
      <c r="M3571" s="3">
        <v>2.526449</v>
      </c>
      <c r="N3571">
        <v>46</v>
      </c>
      <c r="O3571" s="16">
        <v>3.43584854211215e-6</v>
      </c>
      <c r="P3571">
        <v>5.93902839936531</v>
      </c>
      <c r="Q3571" t="s">
        <v>157</v>
      </c>
      <c r="R3571" t="s">
        <v>136</v>
      </c>
      <c r="S3571" t="s">
        <v>136</v>
      </c>
      <c r="T3571" t="s">
        <v>136</v>
      </c>
      <c r="U3571" t="s">
        <v>136</v>
      </c>
      <c r="V3571" t="s">
        <v>136</v>
      </c>
      <c r="W3571" t="s">
        <v>136</v>
      </c>
      <c r="X3571" t="s">
        <v>136</v>
      </c>
      <c r="Y3571" t="s">
        <v>136</v>
      </c>
      <c r="Z3571" t="s">
        <v>136</v>
      </c>
      <c r="AA3571" t="s">
        <v>136</v>
      </c>
      <c r="AB3571" t="s">
        <v>136</v>
      </c>
      <c r="AC3571" t="s">
        <v>14862</v>
      </c>
      <c r="AD3571" t="s">
        <v>136</v>
      </c>
    </row>
    <row r="3572" spans="1:30">
      <c r="A3572" t="s">
        <v>14863</v>
      </c>
      <c r="B3572" t="s">
        <v>14863</v>
      </c>
      <c r="C3572" s="3">
        <v>0.118173</v>
      </c>
      <c r="D3572" s="3">
        <v>6</v>
      </c>
      <c r="E3572" s="3">
        <v>0</v>
      </c>
      <c r="F3572" s="3">
        <v>0</v>
      </c>
      <c r="G3572" s="3">
        <v>0.241503</v>
      </c>
      <c r="H3572" s="3">
        <v>13</v>
      </c>
      <c r="I3572" s="3">
        <v>2.049976</v>
      </c>
      <c r="J3572" s="3">
        <v>111</v>
      </c>
      <c r="K3572" s="3">
        <v>2.884959</v>
      </c>
      <c r="L3572" s="3">
        <v>167</v>
      </c>
      <c r="M3572" s="3">
        <v>0.78342</v>
      </c>
      <c r="N3572">
        <v>41</v>
      </c>
      <c r="O3572">
        <v>0.00175772102870135</v>
      </c>
      <c r="P3572">
        <v>3.09056197843685</v>
      </c>
      <c r="Q3572" t="s">
        <v>157</v>
      </c>
      <c r="R3572" t="s">
        <v>136</v>
      </c>
      <c r="S3572" t="s">
        <v>136</v>
      </c>
      <c r="T3572" t="s">
        <v>14200</v>
      </c>
      <c r="U3572" t="s">
        <v>14864</v>
      </c>
      <c r="V3572" t="s">
        <v>136</v>
      </c>
      <c r="W3572" t="s">
        <v>190</v>
      </c>
      <c r="X3572" t="s">
        <v>191</v>
      </c>
      <c r="Y3572" t="s">
        <v>14202</v>
      </c>
      <c r="Z3572" t="s">
        <v>14203</v>
      </c>
      <c r="AA3572" t="s">
        <v>164</v>
      </c>
      <c r="AB3572" t="s">
        <v>165</v>
      </c>
      <c r="AC3572" t="s">
        <v>313</v>
      </c>
      <c r="AD3572" t="s">
        <v>14205</v>
      </c>
    </row>
    <row r="3573" spans="1:30">
      <c r="A3573" t="s">
        <v>14865</v>
      </c>
      <c r="B3573" t="s">
        <v>14865</v>
      </c>
      <c r="C3573" s="3">
        <v>0.041559</v>
      </c>
      <c r="D3573" s="3">
        <v>2</v>
      </c>
      <c r="E3573" s="3">
        <v>0</v>
      </c>
      <c r="F3573" s="3">
        <v>0</v>
      </c>
      <c r="G3573" s="3">
        <v>0.289009</v>
      </c>
      <c r="H3573" s="3">
        <v>15</v>
      </c>
      <c r="I3573" s="3">
        <v>4.280541</v>
      </c>
      <c r="J3573" s="3">
        <v>215</v>
      </c>
      <c r="K3573" s="3">
        <v>7.677005</v>
      </c>
      <c r="L3573" s="3">
        <v>411</v>
      </c>
      <c r="M3573" s="3">
        <v>1.368899</v>
      </c>
      <c r="N3573">
        <v>67</v>
      </c>
      <c r="O3573" s="16">
        <v>8.48094479560588e-5</v>
      </c>
      <c r="P3573">
        <v>4.11852280379333</v>
      </c>
      <c r="Q3573" t="s">
        <v>157</v>
      </c>
      <c r="R3573" t="s">
        <v>136</v>
      </c>
      <c r="S3573" t="s">
        <v>136</v>
      </c>
      <c r="T3573" t="s">
        <v>14866</v>
      </c>
      <c r="U3573" t="s">
        <v>136</v>
      </c>
      <c r="V3573" t="s">
        <v>136</v>
      </c>
      <c r="W3573" t="s">
        <v>136</v>
      </c>
      <c r="X3573" t="s">
        <v>136</v>
      </c>
      <c r="Y3573" t="s">
        <v>136</v>
      </c>
      <c r="Z3573" t="s">
        <v>3034</v>
      </c>
      <c r="AA3573" t="s">
        <v>164</v>
      </c>
      <c r="AB3573" t="s">
        <v>165</v>
      </c>
      <c r="AC3573" t="s">
        <v>14867</v>
      </c>
      <c r="AD3573" t="s">
        <v>14868</v>
      </c>
    </row>
    <row r="3574" spans="1:30">
      <c r="A3574" t="s">
        <v>14869</v>
      </c>
      <c r="B3574" t="s">
        <v>136</v>
      </c>
      <c r="C3574" s="3">
        <v>0</v>
      </c>
      <c r="D3574" s="3">
        <v>0</v>
      </c>
      <c r="E3574" s="3">
        <v>0</v>
      </c>
      <c r="F3574" s="3">
        <v>0</v>
      </c>
      <c r="G3574" s="3">
        <v>0</v>
      </c>
      <c r="H3574" s="3">
        <v>0</v>
      </c>
      <c r="I3574" s="3">
        <v>8.881115</v>
      </c>
      <c r="J3574" s="3">
        <v>165</v>
      </c>
      <c r="K3574" s="3">
        <v>12.515931</v>
      </c>
      <c r="L3574" s="3">
        <v>248</v>
      </c>
      <c r="M3574" s="3">
        <v>12.163378</v>
      </c>
      <c r="N3574">
        <v>217</v>
      </c>
      <c r="O3574" s="16">
        <v>1.0483675956183e-11</v>
      </c>
      <c r="P3574">
        <v>7.67034439299163</v>
      </c>
      <c r="Q3574" t="s">
        <v>157</v>
      </c>
      <c r="R3574" t="s">
        <v>136</v>
      </c>
      <c r="S3574" t="s">
        <v>136</v>
      </c>
      <c r="T3574" t="s">
        <v>136</v>
      </c>
      <c r="U3574" t="s">
        <v>136</v>
      </c>
      <c r="V3574" t="s">
        <v>136</v>
      </c>
      <c r="W3574" t="s">
        <v>136</v>
      </c>
      <c r="X3574" t="s">
        <v>136</v>
      </c>
      <c r="Y3574" t="s">
        <v>136</v>
      </c>
      <c r="Z3574" t="s">
        <v>136</v>
      </c>
      <c r="AA3574" t="s">
        <v>136</v>
      </c>
      <c r="AB3574" t="s">
        <v>136</v>
      </c>
      <c r="AC3574" t="s">
        <v>136</v>
      </c>
      <c r="AD3574" t="s">
        <v>136</v>
      </c>
    </row>
    <row r="3575" spans="1:30">
      <c r="A3575" t="s">
        <v>14870</v>
      </c>
      <c r="B3575" t="s">
        <v>14870</v>
      </c>
      <c r="C3575" s="3">
        <v>4.855462</v>
      </c>
      <c r="D3575" s="3">
        <v>234</v>
      </c>
      <c r="E3575" s="3">
        <v>0.205659</v>
      </c>
      <c r="F3575" s="3">
        <v>9</v>
      </c>
      <c r="G3575" s="3">
        <v>3.194519</v>
      </c>
      <c r="H3575" s="3">
        <v>166</v>
      </c>
      <c r="I3575" s="3">
        <v>24.239599</v>
      </c>
      <c r="J3575" s="3">
        <v>1267</v>
      </c>
      <c r="K3575" s="3">
        <v>24.266785</v>
      </c>
      <c r="L3575" s="3">
        <v>1355</v>
      </c>
      <c r="M3575" s="3">
        <v>12.192134</v>
      </c>
      <c r="N3575">
        <v>614</v>
      </c>
      <c r="O3575">
        <v>0.00714061342819871</v>
      </c>
      <c r="P3575">
        <v>2.26748681532505</v>
      </c>
      <c r="Q3575" t="s">
        <v>157</v>
      </c>
      <c r="R3575" t="s">
        <v>136</v>
      </c>
      <c r="S3575" t="s">
        <v>136</v>
      </c>
      <c r="T3575" t="s">
        <v>136</v>
      </c>
      <c r="U3575" t="s">
        <v>14871</v>
      </c>
      <c r="V3575" t="s">
        <v>136</v>
      </c>
      <c r="W3575" t="s">
        <v>4879</v>
      </c>
      <c r="X3575" t="s">
        <v>4880</v>
      </c>
      <c r="Y3575" t="s">
        <v>4881</v>
      </c>
      <c r="Z3575" t="s">
        <v>14872</v>
      </c>
      <c r="AA3575" t="s">
        <v>164</v>
      </c>
      <c r="AB3575" t="s">
        <v>165</v>
      </c>
      <c r="AC3575" t="s">
        <v>14873</v>
      </c>
      <c r="AD3575" t="s">
        <v>136</v>
      </c>
    </row>
    <row r="3576" spans="1:30">
      <c r="A3576" t="s">
        <v>14874</v>
      </c>
      <c r="B3576" t="s">
        <v>14874</v>
      </c>
      <c r="C3576" s="3">
        <v>2.666973</v>
      </c>
      <c r="D3576" s="3">
        <v>87</v>
      </c>
      <c r="E3576" s="3">
        <v>2.883091</v>
      </c>
      <c r="F3576" s="3">
        <v>84</v>
      </c>
      <c r="G3576" s="3">
        <v>2.198108</v>
      </c>
      <c r="H3576" s="3">
        <v>77</v>
      </c>
      <c r="I3576" s="3">
        <v>0.239156</v>
      </c>
      <c r="J3576" s="3">
        <v>9</v>
      </c>
      <c r="K3576" s="3">
        <v>0.205652</v>
      </c>
      <c r="L3576" s="3">
        <v>8</v>
      </c>
      <c r="M3576" s="3">
        <v>0.321812</v>
      </c>
      <c r="N3576">
        <v>11</v>
      </c>
      <c r="O3576" s="16">
        <v>6.89526776173325e-9</v>
      </c>
      <c r="P3576">
        <v>-3.83824710841871</v>
      </c>
      <c r="Q3576" t="s">
        <v>131</v>
      </c>
      <c r="R3576" t="s">
        <v>254</v>
      </c>
      <c r="S3576" t="s">
        <v>255</v>
      </c>
      <c r="T3576" t="s">
        <v>2185</v>
      </c>
      <c r="U3576" t="s">
        <v>14875</v>
      </c>
      <c r="V3576" t="s">
        <v>136</v>
      </c>
      <c r="W3576" t="s">
        <v>190</v>
      </c>
      <c r="X3576" t="s">
        <v>191</v>
      </c>
      <c r="Y3576" t="s">
        <v>1318</v>
      </c>
      <c r="Z3576" t="s">
        <v>1701</v>
      </c>
      <c r="AA3576" t="s">
        <v>164</v>
      </c>
      <c r="AB3576" t="s">
        <v>165</v>
      </c>
      <c r="AC3576" t="s">
        <v>3710</v>
      </c>
      <c r="AD3576" t="s">
        <v>2189</v>
      </c>
    </row>
    <row r="3577" spans="1:30">
      <c r="A3577" t="s">
        <v>14876</v>
      </c>
      <c r="B3577" t="s">
        <v>14876</v>
      </c>
      <c r="C3577" s="3">
        <v>14.779891</v>
      </c>
      <c r="D3577" s="3">
        <v>526</v>
      </c>
      <c r="E3577" s="3">
        <v>68.643936</v>
      </c>
      <c r="F3577" s="3">
        <v>2164</v>
      </c>
      <c r="G3577" s="3">
        <v>12.359767</v>
      </c>
      <c r="H3577" s="3">
        <v>472</v>
      </c>
      <c r="I3577" s="3">
        <v>0.437754</v>
      </c>
      <c r="J3577" s="3">
        <v>17</v>
      </c>
      <c r="K3577" s="3">
        <v>0.175966</v>
      </c>
      <c r="L3577" s="3">
        <v>8</v>
      </c>
      <c r="M3577" s="3">
        <v>0.86537</v>
      </c>
      <c r="N3577">
        <v>33</v>
      </c>
      <c r="O3577" s="16">
        <v>1.45160235599411e-11</v>
      </c>
      <c r="P3577">
        <v>-6.22626311507828</v>
      </c>
      <c r="Q3577" t="s">
        <v>131</v>
      </c>
      <c r="R3577" t="s">
        <v>136</v>
      </c>
      <c r="S3577" t="s">
        <v>136</v>
      </c>
      <c r="T3577" t="s">
        <v>430</v>
      </c>
      <c r="U3577" t="s">
        <v>14877</v>
      </c>
      <c r="V3577" t="s">
        <v>136</v>
      </c>
      <c r="W3577" t="s">
        <v>136</v>
      </c>
      <c r="X3577" t="s">
        <v>136</v>
      </c>
      <c r="Y3577" t="s">
        <v>433</v>
      </c>
      <c r="Z3577" t="s">
        <v>5499</v>
      </c>
      <c r="AA3577" t="s">
        <v>141</v>
      </c>
      <c r="AB3577" t="s">
        <v>142</v>
      </c>
      <c r="AC3577" t="s">
        <v>5500</v>
      </c>
      <c r="AD3577" t="s">
        <v>309</v>
      </c>
    </row>
    <row r="3578" spans="1:30">
      <c r="A3578" t="s">
        <v>14878</v>
      </c>
      <c r="B3578" t="s">
        <v>14878</v>
      </c>
      <c r="C3578" s="3">
        <v>0.462491</v>
      </c>
      <c r="D3578" s="3">
        <v>29</v>
      </c>
      <c r="E3578" s="3">
        <v>0.138859</v>
      </c>
      <c r="F3578" s="3">
        <v>8</v>
      </c>
      <c r="G3578" s="3">
        <v>0.427706</v>
      </c>
      <c r="H3578" s="3">
        <v>29</v>
      </c>
      <c r="I3578" s="3">
        <v>3.270254</v>
      </c>
      <c r="J3578" s="3">
        <v>218</v>
      </c>
      <c r="K3578" s="3">
        <v>6.563745</v>
      </c>
      <c r="L3578" s="3">
        <v>467</v>
      </c>
      <c r="M3578" s="3">
        <v>1.409113</v>
      </c>
      <c r="N3578">
        <v>91</v>
      </c>
      <c r="O3578">
        <v>0.000302867564090816</v>
      </c>
      <c r="P3578">
        <v>2.68575032472912</v>
      </c>
      <c r="Q3578" t="s">
        <v>157</v>
      </c>
      <c r="R3578" t="s">
        <v>136</v>
      </c>
      <c r="S3578" t="s">
        <v>136</v>
      </c>
      <c r="T3578" t="s">
        <v>14879</v>
      </c>
      <c r="U3578" t="s">
        <v>14880</v>
      </c>
      <c r="V3578" t="s">
        <v>136</v>
      </c>
      <c r="W3578" t="s">
        <v>1360</v>
      </c>
      <c r="X3578" t="s">
        <v>1361</v>
      </c>
      <c r="Y3578" t="s">
        <v>6091</v>
      </c>
      <c r="Z3578" t="s">
        <v>14881</v>
      </c>
      <c r="AA3578" t="s">
        <v>164</v>
      </c>
      <c r="AB3578" t="s">
        <v>165</v>
      </c>
      <c r="AC3578" t="s">
        <v>14882</v>
      </c>
      <c r="AD3578" t="s">
        <v>14883</v>
      </c>
    </row>
    <row r="3579" spans="1:30">
      <c r="A3579" t="s">
        <v>14884</v>
      </c>
      <c r="B3579" t="s">
        <v>14884</v>
      </c>
      <c r="C3579" s="3">
        <v>0</v>
      </c>
      <c r="D3579" s="3">
        <v>0</v>
      </c>
      <c r="E3579" s="3">
        <v>0</v>
      </c>
      <c r="F3579" s="3">
        <v>0</v>
      </c>
      <c r="G3579" s="3">
        <v>0.12397</v>
      </c>
      <c r="H3579" s="3">
        <v>9</v>
      </c>
      <c r="I3579" s="3">
        <v>0.818179</v>
      </c>
      <c r="J3579" s="3">
        <v>54</v>
      </c>
      <c r="K3579" s="3">
        <v>3.211284</v>
      </c>
      <c r="L3579" s="3">
        <v>224</v>
      </c>
      <c r="M3579" s="3">
        <v>1.198769</v>
      </c>
      <c r="N3579">
        <v>76</v>
      </c>
      <c r="O3579">
        <v>0.00113819661740198</v>
      </c>
      <c r="P3579">
        <v>3.86876880427195</v>
      </c>
      <c r="Q3579" t="s">
        <v>157</v>
      </c>
      <c r="R3579" t="s">
        <v>136</v>
      </c>
      <c r="S3579" t="s">
        <v>136</v>
      </c>
      <c r="T3579" t="s">
        <v>14885</v>
      </c>
      <c r="U3579" t="s">
        <v>14886</v>
      </c>
      <c r="V3579" t="s">
        <v>136</v>
      </c>
      <c r="W3579" t="s">
        <v>137</v>
      </c>
      <c r="X3579" t="s">
        <v>138</v>
      </c>
      <c r="Y3579" t="s">
        <v>663</v>
      </c>
      <c r="Z3579" t="s">
        <v>14887</v>
      </c>
      <c r="AA3579" t="s">
        <v>153</v>
      </c>
      <c r="AB3579" t="s">
        <v>138</v>
      </c>
      <c r="AC3579" t="s">
        <v>14888</v>
      </c>
      <c r="AD3579" t="s">
        <v>14889</v>
      </c>
    </row>
    <row r="3580" spans="1:30">
      <c r="A3580" t="s">
        <v>14890</v>
      </c>
      <c r="B3580" t="s">
        <v>14890</v>
      </c>
      <c r="C3580" s="3">
        <v>2.875849</v>
      </c>
      <c r="D3580" s="3">
        <v>163</v>
      </c>
      <c r="E3580" s="3">
        <v>0.657391</v>
      </c>
      <c r="F3580" s="3">
        <v>33</v>
      </c>
      <c r="G3580" s="3">
        <v>1.725376</v>
      </c>
      <c r="H3580" s="3">
        <v>105</v>
      </c>
      <c r="I3580" s="3">
        <v>18.239775</v>
      </c>
      <c r="J3580" s="3">
        <v>1120</v>
      </c>
      <c r="K3580" s="3">
        <v>11.000175</v>
      </c>
      <c r="L3580" s="3">
        <v>721</v>
      </c>
      <c r="M3580" s="3">
        <v>12.091731</v>
      </c>
      <c r="N3580">
        <v>715</v>
      </c>
      <c r="O3580" s="16">
        <v>1.50710216193591e-6</v>
      </c>
      <c r="P3580">
        <v>2.37110002973122</v>
      </c>
      <c r="Q3580" t="s">
        <v>157</v>
      </c>
      <c r="R3580" t="s">
        <v>241</v>
      </c>
      <c r="S3580" t="s">
        <v>242</v>
      </c>
      <c r="T3580" t="s">
        <v>14891</v>
      </c>
      <c r="U3580" t="s">
        <v>14892</v>
      </c>
      <c r="V3580" t="s">
        <v>473</v>
      </c>
      <c r="W3580" t="s">
        <v>325</v>
      </c>
      <c r="X3580" t="s">
        <v>326</v>
      </c>
      <c r="Y3580" t="s">
        <v>6171</v>
      </c>
      <c r="Z3580" t="s">
        <v>14893</v>
      </c>
      <c r="AA3580" t="s">
        <v>248</v>
      </c>
      <c r="AB3580" t="s">
        <v>242</v>
      </c>
      <c r="AC3580" t="s">
        <v>14894</v>
      </c>
      <c r="AD3580" t="s">
        <v>5607</v>
      </c>
    </row>
    <row r="3581" spans="1:30">
      <c r="A3581" t="s">
        <v>14895</v>
      </c>
      <c r="B3581" t="s">
        <v>14895</v>
      </c>
      <c r="C3581" s="3">
        <v>0.367048</v>
      </c>
      <c r="D3581" s="3">
        <v>24</v>
      </c>
      <c r="E3581" s="3">
        <v>0.035445</v>
      </c>
      <c r="F3581" s="3">
        <v>3</v>
      </c>
      <c r="G3581" s="3">
        <v>0.496371</v>
      </c>
      <c r="H3581" s="3">
        <v>34</v>
      </c>
      <c r="I3581" s="3">
        <v>5.517185</v>
      </c>
      <c r="J3581" s="3">
        <v>382</v>
      </c>
      <c r="K3581" s="3">
        <v>7.655486</v>
      </c>
      <c r="L3581" s="3">
        <v>565</v>
      </c>
      <c r="M3581" s="3">
        <v>2.032145</v>
      </c>
      <c r="N3581">
        <v>136</v>
      </c>
      <c r="O3581" s="16">
        <v>2.01393953437269e-5</v>
      </c>
      <c r="P3581">
        <v>3.29465455214417</v>
      </c>
      <c r="Q3581" t="s">
        <v>157</v>
      </c>
      <c r="R3581" t="s">
        <v>136</v>
      </c>
      <c r="S3581" t="s">
        <v>136</v>
      </c>
      <c r="T3581" t="s">
        <v>2369</v>
      </c>
      <c r="U3581" t="s">
        <v>14896</v>
      </c>
      <c r="V3581" t="s">
        <v>136</v>
      </c>
      <c r="W3581" t="s">
        <v>132</v>
      </c>
      <c r="X3581" t="s">
        <v>133</v>
      </c>
      <c r="Y3581" t="s">
        <v>2371</v>
      </c>
      <c r="Z3581" t="s">
        <v>14897</v>
      </c>
      <c r="AA3581" t="s">
        <v>164</v>
      </c>
      <c r="AB3581" t="s">
        <v>165</v>
      </c>
      <c r="AC3581" t="s">
        <v>14898</v>
      </c>
      <c r="AD3581" t="s">
        <v>657</v>
      </c>
    </row>
    <row r="3582" spans="1:30">
      <c r="A3582" t="s">
        <v>14899</v>
      </c>
      <c r="B3582" t="s">
        <v>14899</v>
      </c>
      <c r="C3582" s="3">
        <v>0.124524</v>
      </c>
      <c r="D3582" s="3">
        <v>7</v>
      </c>
      <c r="E3582" s="3">
        <v>0</v>
      </c>
      <c r="F3582" s="3">
        <v>0</v>
      </c>
      <c r="G3582" s="3">
        <v>0</v>
      </c>
      <c r="H3582" s="3">
        <v>0</v>
      </c>
      <c r="I3582" s="3">
        <v>1.562373</v>
      </c>
      <c r="J3582" s="3">
        <v>92</v>
      </c>
      <c r="K3582" s="3">
        <v>10.114532</v>
      </c>
      <c r="L3582" s="3">
        <v>634</v>
      </c>
      <c r="M3582" s="3">
        <v>1.980653</v>
      </c>
      <c r="N3582">
        <v>112</v>
      </c>
      <c r="O3582" s="16">
        <v>4.40020535447752e-6</v>
      </c>
      <c r="P3582">
        <v>5.20900109350188</v>
      </c>
      <c r="Q3582" t="s">
        <v>157</v>
      </c>
      <c r="R3582" t="s">
        <v>371</v>
      </c>
      <c r="S3582" t="s">
        <v>293</v>
      </c>
      <c r="T3582" t="s">
        <v>14900</v>
      </c>
      <c r="U3582" t="s">
        <v>136</v>
      </c>
      <c r="V3582" t="s">
        <v>136</v>
      </c>
      <c r="W3582" t="s">
        <v>136</v>
      </c>
      <c r="X3582" t="s">
        <v>136</v>
      </c>
      <c r="Y3582" t="s">
        <v>136</v>
      </c>
      <c r="Z3582" t="s">
        <v>14901</v>
      </c>
      <c r="AA3582" t="s">
        <v>164</v>
      </c>
      <c r="AB3582" t="s">
        <v>165</v>
      </c>
      <c r="AC3582" t="s">
        <v>14902</v>
      </c>
      <c r="AD3582" t="s">
        <v>14903</v>
      </c>
    </row>
    <row r="3583" spans="1:30">
      <c r="A3583" t="s">
        <v>14904</v>
      </c>
      <c r="B3583" t="s">
        <v>14904</v>
      </c>
      <c r="C3583" s="3">
        <v>0.038526</v>
      </c>
      <c r="D3583" s="3">
        <v>3</v>
      </c>
      <c r="E3583" s="3">
        <v>0.10641</v>
      </c>
      <c r="F3583" s="3">
        <v>5</v>
      </c>
      <c r="G3583" s="3">
        <v>0.071864</v>
      </c>
      <c r="H3583" s="3">
        <v>4</v>
      </c>
      <c r="I3583" s="3">
        <v>1.630596</v>
      </c>
      <c r="J3583" s="3">
        <v>92</v>
      </c>
      <c r="K3583" s="3">
        <v>7.526808</v>
      </c>
      <c r="L3583" s="3">
        <v>453</v>
      </c>
      <c r="M3583" s="3">
        <v>1.255522</v>
      </c>
      <c r="N3583">
        <v>69</v>
      </c>
      <c r="O3583" s="16">
        <v>8.85939271599647e-6</v>
      </c>
      <c r="P3583">
        <v>4.20459183068761</v>
      </c>
      <c r="Q3583" t="s">
        <v>157</v>
      </c>
      <c r="R3583" t="s">
        <v>136</v>
      </c>
      <c r="S3583" t="s">
        <v>136</v>
      </c>
      <c r="T3583" t="s">
        <v>136</v>
      </c>
      <c r="U3583" t="s">
        <v>136</v>
      </c>
      <c r="V3583" t="s">
        <v>136</v>
      </c>
      <c r="W3583" t="s">
        <v>136</v>
      </c>
      <c r="X3583" t="s">
        <v>136</v>
      </c>
      <c r="Y3583" t="s">
        <v>6433</v>
      </c>
      <c r="Z3583" t="s">
        <v>136</v>
      </c>
      <c r="AA3583" t="s">
        <v>164</v>
      </c>
      <c r="AB3583" t="s">
        <v>165</v>
      </c>
      <c r="AC3583" t="s">
        <v>14905</v>
      </c>
      <c r="AD3583" t="s">
        <v>136</v>
      </c>
    </row>
    <row r="3584" spans="1:30">
      <c r="A3584" t="s">
        <v>14906</v>
      </c>
      <c r="B3584" t="s">
        <v>14906</v>
      </c>
      <c r="C3584" s="3">
        <v>0.316958</v>
      </c>
      <c r="D3584" s="3">
        <v>19</v>
      </c>
      <c r="E3584" s="3">
        <v>0</v>
      </c>
      <c r="F3584" s="3">
        <v>0</v>
      </c>
      <c r="G3584" s="3">
        <v>0.028326</v>
      </c>
      <c r="H3584" s="3">
        <v>2</v>
      </c>
      <c r="I3584" s="3">
        <v>1.53896</v>
      </c>
      <c r="J3584" s="3">
        <v>95</v>
      </c>
      <c r="K3584" s="3">
        <v>4.727063</v>
      </c>
      <c r="L3584" s="3">
        <v>312</v>
      </c>
      <c r="M3584" s="3">
        <v>0.962355</v>
      </c>
      <c r="N3584">
        <v>58</v>
      </c>
      <c r="O3584">
        <v>0.00340151796494084</v>
      </c>
      <c r="P3584">
        <v>3.32477361390651</v>
      </c>
      <c r="Q3584" t="s">
        <v>157</v>
      </c>
      <c r="R3584" t="s">
        <v>136</v>
      </c>
      <c r="S3584" t="s">
        <v>136</v>
      </c>
      <c r="T3584" t="s">
        <v>136</v>
      </c>
      <c r="U3584" t="s">
        <v>136</v>
      </c>
      <c r="V3584" t="s">
        <v>136</v>
      </c>
      <c r="W3584" t="s">
        <v>232</v>
      </c>
      <c r="X3584" t="s">
        <v>233</v>
      </c>
      <c r="Y3584" t="s">
        <v>14907</v>
      </c>
      <c r="Z3584" t="s">
        <v>14908</v>
      </c>
      <c r="AA3584" t="s">
        <v>164</v>
      </c>
      <c r="AB3584" t="s">
        <v>165</v>
      </c>
      <c r="AC3584" t="s">
        <v>14909</v>
      </c>
      <c r="AD3584" t="s">
        <v>136</v>
      </c>
    </row>
    <row r="3585" spans="1:30">
      <c r="A3585" t="s">
        <v>14910</v>
      </c>
      <c r="B3585" t="s">
        <v>14910</v>
      </c>
      <c r="C3585" s="3">
        <v>0</v>
      </c>
      <c r="D3585" s="3">
        <v>0</v>
      </c>
      <c r="E3585" s="3">
        <v>0</v>
      </c>
      <c r="F3585" s="3">
        <v>0</v>
      </c>
      <c r="G3585" s="3">
        <v>0</v>
      </c>
      <c r="H3585" s="3">
        <v>0</v>
      </c>
      <c r="I3585" s="3">
        <v>3.486172</v>
      </c>
      <c r="J3585" s="3">
        <v>75</v>
      </c>
      <c r="K3585" s="3">
        <v>3.097172</v>
      </c>
      <c r="L3585" s="3">
        <v>71</v>
      </c>
      <c r="M3585" s="3">
        <v>3.619627</v>
      </c>
      <c r="N3585">
        <v>75</v>
      </c>
      <c r="O3585" s="16">
        <v>2.91132093059344e-7</v>
      </c>
      <c r="P3585">
        <v>6.32750027737374</v>
      </c>
      <c r="Q3585" t="s">
        <v>157</v>
      </c>
      <c r="R3585" t="s">
        <v>136</v>
      </c>
      <c r="S3585" t="s">
        <v>136</v>
      </c>
      <c r="T3585" t="s">
        <v>14911</v>
      </c>
      <c r="U3585" t="s">
        <v>14912</v>
      </c>
      <c r="V3585" t="s">
        <v>432</v>
      </c>
      <c r="W3585" t="s">
        <v>1557</v>
      </c>
      <c r="X3585" t="s">
        <v>1558</v>
      </c>
      <c r="Y3585" t="s">
        <v>136</v>
      </c>
      <c r="Z3585" t="s">
        <v>136</v>
      </c>
      <c r="AA3585" t="s">
        <v>2405</v>
      </c>
      <c r="AB3585" t="s">
        <v>1175</v>
      </c>
      <c r="AC3585" t="s">
        <v>313</v>
      </c>
      <c r="AD3585" t="s">
        <v>3623</v>
      </c>
    </row>
    <row r="3586" spans="1:30">
      <c r="A3586" t="s">
        <v>14913</v>
      </c>
      <c r="B3586" t="s">
        <v>14913</v>
      </c>
      <c r="C3586" s="3">
        <v>4.333948</v>
      </c>
      <c r="D3586" s="3">
        <v>215</v>
      </c>
      <c r="E3586" s="3">
        <v>1.727965</v>
      </c>
      <c r="F3586" s="3">
        <v>76</v>
      </c>
      <c r="G3586" s="3">
        <v>2.158294</v>
      </c>
      <c r="H3586" s="3">
        <v>115</v>
      </c>
      <c r="I3586" s="3">
        <v>24.458601</v>
      </c>
      <c r="J3586" s="3">
        <v>1316</v>
      </c>
      <c r="K3586" s="3">
        <v>16.431938</v>
      </c>
      <c r="L3586" s="3">
        <v>944</v>
      </c>
      <c r="M3586" s="3">
        <v>17.107008</v>
      </c>
      <c r="N3586">
        <v>886</v>
      </c>
      <c r="O3586" s="16">
        <v>3.35485200732993e-7</v>
      </c>
      <c r="P3586">
        <v>2.16732647316346</v>
      </c>
      <c r="Q3586" t="s">
        <v>157</v>
      </c>
      <c r="R3586" t="s">
        <v>136</v>
      </c>
      <c r="S3586" t="s">
        <v>136</v>
      </c>
      <c r="T3586" t="s">
        <v>1109</v>
      </c>
      <c r="U3586" t="s">
        <v>14914</v>
      </c>
      <c r="V3586" t="s">
        <v>3570</v>
      </c>
      <c r="W3586" t="s">
        <v>136</v>
      </c>
      <c r="X3586" t="s">
        <v>136</v>
      </c>
      <c r="Y3586" t="s">
        <v>1111</v>
      </c>
      <c r="Z3586" t="s">
        <v>14915</v>
      </c>
      <c r="AA3586" t="s">
        <v>164</v>
      </c>
      <c r="AB3586" t="s">
        <v>165</v>
      </c>
      <c r="AC3586" t="s">
        <v>14916</v>
      </c>
      <c r="AD3586" t="s">
        <v>144</v>
      </c>
    </row>
    <row r="3587" spans="1:30">
      <c r="A3587" t="s">
        <v>14917</v>
      </c>
      <c r="B3587" t="s">
        <v>136</v>
      </c>
      <c r="C3587" s="3">
        <v>88.513107</v>
      </c>
      <c r="D3587" s="3">
        <v>2194</v>
      </c>
      <c r="E3587" s="3">
        <v>269.18222</v>
      </c>
      <c r="F3587" s="3">
        <v>5910</v>
      </c>
      <c r="G3587" s="3">
        <v>93.251709</v>
      </c>
      <c r="H3587" s="3">
        <v>2478</v>
      </c>
      <c r="I3587" s="3">
        <v>7.034084</v>
      </c>
      <c r="J3587" s="3">
        <v>190</v>
      </c>
      <c r="K3587" s="3">
        <v>5.697371</v>
      </c>
      <c r="L3587" s="3">
        <v>164</v>
      </c>
      <c r="M3587" s="3">
        <v>23.036097</v>
      </c>
      <c r="N3587">
        <v>597</v>
      </c>
      <c r="O3587" s="16">
        <v>9.31776763432037e-7</v>
      </c>
      <c r="P3587">
        <v>-4.17525172157053</v>
      </c>
      <c r="Q3587" t="s">
        <v>131</v>
      </c>
      <c r="R3587" t="s">
        <v>136</v>
      </c>
      <c r="S3587" t="s">
        <v>136</v>
      </c>
      <c r="T3587" t="s">
        <v>13833</v>
      </c>
      <c r="U3587" t="s">
        <v>14918</v>
      </c>
      <c r="V3587" t="s">
        <v>2522</v>
      </c>
      <c r="W3587" t="s">
        <v>241</v>
      </c>
      <c r="X3587" t="s">
        <v>242</v>
      </c>
      <c r="Y3587" t="s">
        <v>14919</v>
      </c>
      <c r="Z3587" t="s">
        <v>13835</v>
      </c>
      <c r="AA3587" t="s">
        <v>248</v>
      </c>
      <c r="AB3587" t="s">
        <v>242</v>
      </c>
      <c r="AC3587" t="s">
        <v>14920</v>
      </c>
      <c r="AD3587" t="s">
        <v>13837</v>
      </c>
    </row>
    <row r="3588" spans="1:30">
      <c r="A3588" t="s">
        <v>14921</v>
      </c>
      <c r="B3588" t="s">
        <v>14921</v>
      </c>
      <c r="C3588" s="3">
        <v>133.138474</v>
      </c>
      <c r="D3588" s="3">
        <v>7456</v>
      </c>
      <c r="E3588" s="3">
        <v>172.374435</v>
      </c>
      <c r="F3588" s="3">
        <v>8551</v>
      </c>
      <c r="G3588" s="3">
        <v>185.899017</v>
      </c>
      <c r="H3588" s="3">
        <v>11162</v>
      </c>
      <c r="I3588" s="3">
        <v>17.08716</v>
      </c>
      <c r="J3588" s="3">
        <v>1038</v>
      </c>
      <c r="K3588" s="3">
        <v>22.792496</v>
      </c>
      <c r="L3588" s="3">
        <v>1479</v>
      </c>
      <c r="M3588" s="3">
        <v>46.178654</v>
      </c>
      <c r="N3588">
        <v>2700</v>
      </c>
      <c r="O3588" s="16">
        <v>2.79499688751363e-7</v>
      </c>
      <c r="P3588">
        <v>-3.09758106768542</v>
      </c>
      <c r="Q3588" t="s">
        <v>131</v>
      </c>
      <c r="R3588" t="s">
        <v>186</v>
      </c>
      <c r="S3588" t="s">
        <v>187</v>
      </c>
      <c r="T3588" t="s">
        <v>14922</v>
      </c>
      <c r="U3588" t="s">
        <v>14923</v>
      </c>
      <c r="V3588" t="s">
        <v>432</v>
      </c>
      <c r="W3588" t="s">
        <v>254</v>
      </c>
      <c r="X3588" t="s">
        <v>255</v>
      </c>
      <c r="Y3588" t="s">
        <v>407</v>
      </c>
      <c r="Z3588" t="s">
        <v>9391</v>
      </c>
      <c r="AA3588" t="s">
        <v>164</v>
      </c>
      <c r="AB3588" t="s">
        <v>165</v>
      </c>
      <c r="AC3588" t="s">
        <v>14924</v>
      </c>
      <c r="AD3588" t="s">
        <v>14925</v>
      </c>
    </row>
    <row r="3589" spans="1:30">
      <c r="A3589" t="s">
        <v>14926</v>
      </c>
      <c r="B3589" t="s">
        <v>14926</v>
      </c>
      <c r="C3589" s="3">
        <v>26.657343</v>
      </c>
      <c r="D3589" s="3">
        <v>1142</v>
      </c>
      <c r="E3589" s="3">
        <v>82.447823</v>
      </c>
      <c r="F3589" s="3">
        <v>3129</v>
      </c>
      <c r="G3589" s="3">
        <v>62.925667</v>
      </c>
      <c r="H3589" s="3">
        <v>2890</v>
      </c>
      <c r="I3589" s="3">
        <v>4.59072</v>
      </c>
      <c r="J3589" s="3">
        <v>214</v>
      </c>
      <c r="K3589" s="3">
        <v>2.720566</v>
      </c>
      <c r="L3589" s="3">
        <v>135</v>
      </c>
      <c r="M3589" s="3">
        <v>16.174391</v>
      </c>
      <c r="N3589">
        <v>724</v>
      </c>
      <c r="O3589" s="16">
        <v>8.74479936157927e-5</v>
      </c>
      <c r="P3589">
        <v>-3.3846505344674</v>
      </c>
      <c r="Q3589" t="s">
        <v>131</v>
      </c>
      <c r="R3589" t="s">
        <v>190</v>
      </c>
      <c r="S3589" t="s">
        <v>191</v>
      </c>
      <c r="T3589" t="s">
        <v>14028</v>
      </c>
      <c r="U3589" t="s">
        <v>14927</v>
      </c>
      <c r="V3589" t="s">
        <v>136</v>
      </c>
      <c r="W3589" t="s">
        <v>190</v>
      </c>
      <c r="X3589" t="s">
        <v>191</v>
      </c>
      <c r="Y3589" t="s">
        <v>4642</v>
      </c>
      <c r="Z3589" t="s">
        <v>4643</v>
      </c>
      <c r="AA3589" t="s">
        <v>83</v>
      </c>
      <c r="AB3589" t="s">
        <v>191</v>
      </c>
      <c r="AC3589" t="s">
        <v>14030</v>
      </c>
      <c r="AD3589" t="s">
        <v>14031</v>
      </c>
    </row>
    <row r="3590" spans="1:30">
      <c r="A3590" t="s">
        <v>14928</v>
      </c>
      <c r="B3590" t="s">
        <v>14928</v>
      </c>
      <c r="C3590" s="3">
        <v>43.685413</v>
      </c>
      <c r="D3590" s="3">
        <v>2440</v>
      </c>
      <c r="E3590" s="3">
        <v>34.754128</v>
      </c>
      <c r="F3590" s="3">
        <v>1719</v>
      </c>
      <c r="G3590" s="3">
        <v>27.714855</v>
      </c>
      <c r="H3590" s="3">
        <v>1660</v>
      </c>
      <c r="I3590" s="3">
        <v>15.521484</v>
      </c>
      <c r="J3590" s="3">
        <v>940</v>
      </c>
      <c r="K3590" s="3">
        <v>3.321667</v>
      </c>
      <c r="L3590" s="3">
        <v>215</v>
      </c>
      <c r="M3590" s="3">
        <v>15.644191</v>
      </c>
      <c r="N3590">
        <v>912</v>
      </c>
      <c r="O3590">
        <v>0.0014125432924018</v>
      </c>
      <c r="P3590">
        <v>-2.22301002255846</v>
      </c>
      <c r="Q3590" t="s">
        <v>131</v>
      </c>
      <c r="R3590" t="s">
        <v>136</v>
      </c>
      <c r="S3590" t="s">
        <v>136</v>
      </c>
      <c r="T3590" t="s">
        <v>136</v>
      </c>
      <c r="U3590" t="s">
        <v>14929</v>
      </c>
      <c r="V3590" t="s">
        <v>976</v>
      </c>
      <c r="W3590" t="s">
        <v>2543</v>
      </c>
      <c r="X3590" t="s">
        <v>2544</v>
      </c>
      <c r="Y3590" t="s">
        <v>14930</v>
      </c>
      <c r="Z3590" t="s">
        <v>14931</v>
      </c>
      <c r="AA3590" t="s">
        <v>1875</v>
      </c>
      <c r="AB3590" t="s">
        <v>1558</v>
      </c>
      <c r="AC3590" t="s">
        <v>183</v>
      </c>
      <c r="AD3590" t="s">
        <v>136</v>
      </c>
    </row>
    <row r="3591" spans="1:30">
      <c r="A3591" t="s">
        <v>14932</v>
      </c>
      <c r="B3591" t="s">
        <v>14932</v>
      </c>
      <c r="C3591" s="3">
        <v>132.453583</v>
      </c>
      <c r="D3591" s="3">
        <v>4420</v>
      </c>
      <c r="E3591" s="3">
        <v>124.936211</v>
      </c>
      <c r="F3591" s="3">
        <v>3693</v>
      </c>
      <c r="G3591" s="3">
        <v>108.791237</v>
      </c>
      <c r="H3591" s="3">
        <v>3893</v>
      </c>
      <c r="I3591" s="3">
        <v>53.854324</v>
      </c>
      <c r="J3591" s="3">
        <v>1949</v>
      </c>
      <c r="K3591" s="3">
        <v>21.137928</v>
      </c>
      <c r="L3591" s="3">
        <v>817</v>
      </c>
      <c r="M3591" s="3">
        <v>59.277184</v>
      </c>
      <c r="N3591">
        <v>2066</v>
      </c>
      <c r="O3591">
        <v>0.000283164970809665</v>
      </c>
      <c r="P3591">
        <v>-2.10135258836721</v>
      </c>
      <c r="Q3591" t="s">
        <v>131</v>
      </c>
      <c r="R3591" t="s">
        <v>136</v>
      </c>
      <c r="S3591" t="s">
        <v>136</v>
      </c>
      <c r="T3591" t="s">
        <v>460</v>
      </c>
      <c r="U3591" t="s">
        <v>136</v>
      </c>
      <c r="V3591" t="s">
        <v>136</v>
      </c>
      <c r="W3591" t="s">
        <v>241</v>
      </c>
      <c r="X3591" t="s">
        <v>242</v>
      </c>
      <c r="Y3591" t="s">
        <v>5856</v>
      </c>
      <c r="Z3591" t="s">
        <v>14933</v>
      </c>
      <c r="AA3591" t="s">
        <v>164</v>
      </c>
      <c r="AB3591" t="s">
        <v>165</v>
      </c>
      <c r="AC3591" t="s">
        <v>14934</v>
      </c>
      <c r="AD3591" t="s">
        <v>281</v>
      </c>
    </row>
    <row r="3592" spans="1:30">
      <c r="A3592" t="s">
        <v>14935</v>
      </c>
      <c r="B3592" t="s">
        <v>14935</v>
      </c>
      <c r="C3592" s="3">
        <v>24.548269</v>
      </c>
      <c r="D3592" s="3">
        <v>480</v>
      </c>
      <c r="E3592" s="3">
        <v>79.292397</v>
      </c>
      <c r="F3592" s="3">
        <v>1373</v>
      </c>
      <c r="G3592" s="3">
        <v>41.613396</v>
      </c>
      <c r="H3592" s="3">
        <v>872</v>
      </c>
      <c r="I3592" s="3">
        <v>14.620353</v>
      </c>
      <c r="J3592" s="3">
        <v>310</v>
      </c>
      <c r="K3592" s="3">
        <v>13.185617</v>
      </c>
      <c r="L3592" s="3">
        <v>299</v>
      </c>
      <c r="M3592" s="3">
        <v>24.842192</v>
      </c>
      <c r="N3592">
        <v>507</v>
      </c>
      <c r="O3592">
        <v>0.00391838869451194</v>
      </c>
      <c r="P3592">
        <v>-2.21153546075873</v>
      </c>
      <c r="Q3592" t="s">
        <v>131</v>
      </c>
      <c r="R3592" t="s">
        <v>136</v>
      </c>
      <c r="S3592" t="s">
        <v>136</v>
      </c>
      <c r="T3592" t="s">
        <v>168</v>
      </c>
      <c r="U3592" t="s">
        <v>136</v>
      </c>
      <c r="V3592" t="s">
        <v>136</v>
      </c>
      <c r="W3592" t="s">
        <v>136</v>
      </c>
      <c r="X3592" t="s">
        <v>136</v>
      </c>
      <c r="Y3592" t="s">
        <v>14936</v>
      </c>
      <c r="Z3592" t="s">
        <v>14937</v>
      </c>
      <c r="AA3592" t="s">
        <v>85</v>
      </c>
      <c r="AB3592" t="s">
        <v>342</v>
      </c>
      <c r="AC3592" t="s">
        <v>14938</v>
      </c>
      <c r="AD3592" t="s">
        <v>176</v>
      </c>
    </row>
    <row r="3593" spans="1:30">
      <c r="A3593" t="s">
        <v>14939</v>
      </c>
      <c r="B3593" t="s">
        <v>14939</v>
      </c>
      <c r="C3593" s="3">
        <v>0.086344</v>
      </c>
      <c r="D3593" s="3">
        <v>3</v>
      </c>
      <c r="E3593" s="3">
        <v>0</v>
      </c>
      <c r="F3593" s="3">
        <v>0</v>
      </c>
      <c r="G3593" s="3">
        <v>0.182216</v>
      </c>
      <c r="H3593" s="3">
        <v>7</v>
      </c>
      <c r="I3593" s="3">
        <v>49.432804</v>
      </c>
      <c r="J3593" s="3">
        <v>1819</v>
      </c>
      <c r="K3593" s="3">
        <v>9.781645</v>
      </c>
      <c r="L3593" s="3">
        <v>385</v>
      </c>
      <c r="M3593" s="3">
        <v>3.647976</v>
      </c>
      <c r="N3593">
        <v>130</v>
      </c>
      <c r="O3593" s="16">
        <v>3.76867214128006e-10</v>
      </c>
      <c r="P3593">
        <v>6.24468024235801</v>
      </c>
      <c r="Q3593" t="s">
        <v>157</v>
      </c>
      <c r="R3593" t="s">
        <v>136</v>
      </c>
      <c r="S3593" t="s">
        <v>136</v>
      </c>
      <c r="T3593" t="s">
        <v>168</v>
      </c>
      <c r="U3593" t="s">
        <v>136</v>
      </c>
      <c r="V3593" t="s">
        <v>136</v>
      </c>
      <c r="W3593" t="s">
        <v>136</v>
      </c>
      <c r="X3593" t="s">
        <v>136</v>
      </c>
      <c r="Y3593" t="s">
        <v>11996</v>
      </c>
      <c r="Z3593" t="s">
        <v>14940</v>
      </c>
      <c r="AA3593" t="s">
        <v>164</v>
      </c>
      <c r="AB3593" t="s">
        <v>165</v>
      </c>
      <c r="AC3593" t="s">
        <v>14941</v>
      </c>
      <c r="AD3593" t="s">
        <v>176</v>
      </c>
    </row>
    <row r="3594" spans="1:30">
      <c r="A3594" t="s">
        <v>14942</v>
      </c>
      <c r="B3594" t="s">
        <v>14942</v>
      </c>
      <c r="C3594" s="3">
        <v>7.361787</v>
      </c>
      <c r="D3594" s="3">
        <v>179</v>
      </c>
      <c r="E3594" s="3">
        <v>4.120142</v>
      </c>
      <c r="F3594" s="3">
        <v>89</v>
      </c>
      <c r="G3594" s="3">
        <v>8.608447</v>
      </c>
      <c r="H3594" s="3">
        <v>225</v>
      </c>
      <c r="I3594" s="3">
        <v>0.699801</v>
      </c>
      <c r="J3594" s="3">
        <v>19</v>
      </c>
      <c r="K3594" s="3">
        <v>1.014421</v>
      </c>
      <c r="L3594" s="3">
        <v>29</v>
      </c>
      <c r="M3594" s="3">
        <v>0.354388</v>
      </c>
      <c r="N3594">
        <v>9</v>
      </c>
      <c r="O3594" s="16">
        <v>2.29228582235064e-11</v>
      </c>
      <c r="P3594">
        <v>-3.72410034045108</v>
      </c>
      <c r="Q3594" t="s">
        <v>131</v>
      </c>
      <c r="R3594" t="s">
        <v>136</v>
      </c>
      <c r="S3594" t="s">
        <v>136</v>
      </c>
      <c r="T3594" t="s">
        <v>136</v>
      </c>
      <c r="U3594" t="s">
        <v>136</v>
      </c>
      <c r="V3594" t="s">
        <v>136</v>
      </c>
      <c r="W3594" t="s">
        <v>594</v>
      </c>
      <c r="X3594" t="s">
        <v>165</v>
      </c>
      <c r="Y3594" t="s">
        <v>14943</v>
      </c>
      <c r="Z3594" t="s">
        <v>136</v>
      </c>
      <c r="AA3594" t="s">
        <v>164</v>
      </c>
      <c r="AB3594" t="s">
        <v>165</v>
      </c>
      <c r="AC3594" t="s">
        <v>14944</v>
      </c>
      <c r="AD3594" t="s">
        <v>136</v>
      </c>
    </row>
    <row r="3595" spans="1:30">
      <c r="A3595" t="s">
        <v>14945</v>
      </c>
      <c r="B3595" t="s">
        <v>14945</v>
      </c>
      <c r="C3595" s="2">
        <v>16.112803</v>
      </c>
      <c r="D3595" s="3">
        <v>567</v>
      </c>
      <c r="E3595" s="2">
        <v>16.918947</v>
      </c>
      <c r="F3595" s="3">
        <v>584</v>
      </c>
      <c r="G3595" s="2">
        <v>15.503393</v>
      </c>
      <c r="H3595" s="3">
        <v>543</v>
      </c>
      <c r="I3595" s="2">
        <v>6.138255</v>
      </c>
      <c r="J3595" s="3">
        <v>217</v>
      </c>
      <c r="K3595" s="2">
        <v>6.26071</v>
      </c>
      <c r="L3595" s="3">
        <v>226</v>
      </c>
      <c r="M3595" s="2">
        <v>6.562649</v>
      </c>
      <c r="N3595">
        <v>244</v>
      </c>
      <c r="O3595">
        <v>0.00519488826934084</v>
      </c>
      <c r="P3595">
        <v>-2.11894577728653</v>
      </c>
      <c r="Q3595" t="s">
        <v>131</v>
      </c>
      <c r="R3595" t="s">
        <v>137</v>
      </c>
      <c r="S3595" t="s">
        <v>138</v>
      </c>
      <c r="T3595" t="s">
        <v>10905</v>
      </c>
      <c r="U3595" t="s">
        <v>14946</v>
      </c>
      <c r="V3595" t="s">
        <v>1945</v>
      </c>
      <c r="W3595" t="s">
        <v>136</v>
      </c>
      <c r="X3595" t="s">
        <v>136</v>
      </c>
      <c r="Y3595" t="s">
        <v>10907</v>
      </c>
      <c r="Z3595" t="s">
        <v>14947</v>
      </c>
      <c r="AA3595" t="s">
        <v>153</v>
      </c>
      <c r="AB3595" t="s">
        <v>138</v>
      </c>
      <c r="AC3595" t="s">
        <v>14948</v>
      </c>
      <c r="AD3595" t="s">
        <v>10910</v>
      </c>
    </row>
    <row r="3596" spans="1:30">
      <c r="A3596" t="s">
        <v>14949</v>
      </c>
      <c r="B3596" t="s">
        <v>14949</v>
      </c>
      <c r="C3596" s="3">
        <v>0.158774</v>
      </c>
      <c r="D3596" s="3">
        <v>13</v>
      </c>
      <c r="E3596" s="3">
        <v>4.421391</v>
      </c>
      <c r="F3596" s="3">
        <v>319</v>
      </c>
      <c r="G3596" s="3">
        <v>0.599476</v>
      </c>
      <c r="H3596" s="3">
        <v>53</v>
      </c>
      <c r="I3596" s="3">
        <v>0.122006</v>
      </c>
      <c r="J3596" s="3">
        <v>11</v>
      </c>
      <c r="K3596" s="3">
        <v>0.558404</v>
      </c>
      <c r="L3596" s="3">
        <v>53</v>
      </c>
      <c r="M3596" s="3">
        <v>0.047055</v>
      </c>
      <c r="N3596">
        <v>5</v>
      </c>
      <c r="O3596">
        <v>0.00912311947046857</v>
      </c>
      <c r="P3596">
        <v>-3.19724159596556</v>
      </c>
      <c r="Q3596" t="s">
        <v>131</v>
      </c>
      <c r="R3596" t="s">
        <v>136</v>
      </c>
      <c r="S3596" t="s">
        <v>136</v>
      </c>
      <c r="T3596" t="s">
        <v>1096</v>
      </c>
      <c r="U3596" t="s">
        <v>14950</v>
      </c>
      <c r="V3596" t="s">
        <v>136</v>
      </c>
      <c r="W3596" t="s">
        <v>254</v>
      </c>
      <c r="X3596" t="s">
        <v>255</v>
      </c>
      <c r="Y3596" t="s">
        <v>1815</v>
      </c>
      <c r="Z3596" t="s">
        <v>14951</v>
      </c>
      <c r="AA3596" t="s">
        <v>164</v>
      </c>
      <c r="AB3596" t="s">
        <v>165</v>
      </c>
      <c r="AC3596" t="s">
        <v>14952</v>
      </c>
      <c r="AD3596" t="s">
        <v>281</v>
      </c>
    </row>
    <row r="3597" spans="1:30">
      <c r="A3597" t="s">
        <v>14953</v>
      </c>
      <c r="B3597" t="s">
        <v>14953</v>
      </c>
      <c r="C3597" s="3">
        <v>17.047989</v>
      </c>
      <c r="D3597" s="3">
        <v>1176</v>
      </c>
      <c r="E3597" s="3">
        <v>7.303456</v>
      </c>
      <c r="F3597" s="3">
        <v>447</v>
      </c>
      <c r="G3597" s="3">
        <v>12.746706</v>
      </c>
      <c r="H3597" s="3">
        <v>943</v>
      </c>
      <c r="I3597" s="3">
        <v>91.942856</v>
      </c>
      <c r="J3597" s="3">
        <v>6878</v>
      </c>
      <c r="K3597" s="3">
        <v>60.478584</v>
      </c>
      <c r="L3597" s="3">
        <v>4831</v>
      </c>
      <c r="M3597" s="3">
        <v>82.002594</v>
      </c>
      <c r="N3597">
        <v>5906</v>
      </c>
      <c r="O3597" s="16">
        <v>1.70186510453068e-9</v>
      </c>
      <c r="P3597">
        <v>2.03695592393638</v>
      </c>
      <c r="Q3597" t="s">
        <v>157</v>
      </c>
      <c r="R3597" t="s">
        <v>136</v>
      </c>
      <c r="S3597" t="s">
        <v>136</v>
      </c>
      <c r="T3597" t="s">
        <v>14954</v>
      </c>
      <c r="U3597" t="s">
        <v>14955</v>
      </c>
      <c r="V3597" t="s">
        <v>136</v>
      </c>
      <c r="W3597" t="s">
        <v>399</v>
      </c>
      <c r="X3597" t="s">
        <v>342</v>
      </c>
      <c r="Y3597" t="s">
        <v>14956</v>
      </c>
      <c r="Z3597" t="s">
        <v>14957</v>
      </c>
      <c r="AA3597" t="s">
        <v>85</v>
      </c>
      <c r="AB3597" t="s">
        <v>342</v>
      </c>
      <c r="AC3597" t="s">
        <v>14958</v>
      </c>
      <c r="AD3597" t="s">
        <v>14959</v>
      </c>
    </row>
    <row r="3598" spans="1:30">
      <c r="A3598" t="s">
        <v>14960</v>
      </c>
      <c r="B3598" t="s">
        <v>14960</v>
      </c>
      <c r="C3598" s="3">
        <v>1.349809</v>
      </c>
      <c r="D3598" s="3">
        <v>73</v>
      </c>
      <c r="E3598" s="3">
        <v>6.10526</v>
      </c>
      <c r="F3598" s="3">
        <v>292</v>
      </c>
      <c r="G3598" s="3">
        <v>1.385027</v>
      </c>
      <c r="H3598" s="3">
        <v>80</v>
      </c>
      <c r="I3598" s="3">
        <v>0.521358</v>
      </c>
      <c r="J3598" s="3">
        <v>31</v>
      </c>
      <c r="K3598" s="3">
        <v>0.353961</v>
      </c>
      <c r="L3598" s="3">
        <v>23</v>
      </c>
      <c r="M3598" s="3">
        <v>0.406377</v>
      </c>
      <c r="N3598">
        <v>23</v>
      </c>
      <c r="O3598">
        <v>0.00015513737621417</v>
      </c>
      <c r="P3598">
        <v>-3.42389979015099</v>
      </c>
      <c r="Q3598" t="s">
        <v>131</v>
      </c>
      <c r="R3598" t="s">
        <v>136</v>
      </c>
      <c r="S3598" t="s">
        <v>136</v>
      </c>
      <c r="T3598" t="s">
        <v>14961</v>
      </c>
      <c r="U3598" t="s">
        <v>14962</v>
      </c>
      <c r="V3598" t="s">
        <v>136</v>
      </c>
      <c r="W3598" t="s">
        <v>170</v>
      </c>
      <c r="X3598" t="s">
        <v>171</v>
      </c>
      <c r="Y3598" t="s">
        <v>5364</v>
      </c>
      <c r="Z3598" t="s">
        <v>14963</v>
      </c>
      <c r="AA3598" t="s">
        <v>174</v>
      </c>
      <c r="AB3598" t="s">
        <v>171</v>
      </c>
      <c r="AC3598" t="s">
        <v>14964</v>
      </c>
      <c r="AD3598" t="s">
        <v>2758</v>
      </c>
    </row>
    <row r="3599" spans="1:30">
      <c r="A3599" t="s">
        <v>14965</v>
      </c>
      <c r="B3599" t="s">
        <v>14965</v>
      </c>
      <c r="C3599" s="3">
        <v>0.169296</v>
      </c>
      <c r="D3599" s="3">
        <v>11</v>
      </c>
      <c r="E3599" s="3">
        <v>0</v>
      </c>
      <c r="F3599" s="3">
        <v>0</v>
      </c>
      <c r="G3599" s="3">
        <v>0.085779</v>
      </c>
      <c r="H3599" s="3">
        <v>6</v>
      </c>
      <c r="I3599" s="3">
        <v>5.959169</v>
      </c>
      <c r="J3599" s="3">
        <v>401</v>
      </c>
      <c r="K3599" s="3">
        <v>5.455943</v>
      </c>
      <c r="L3599" s="3">
        <v>392</v>
      </c>
      <c r="M3599" s="3">
        <v>0.581731</v>
      </c>
      <c r="N3599">
        <v>38</v>
      </c>
      <c r="O3599" s="16">
        <v>1.60147150504555e-5</v>
      </c>
      <c r="P3599">
        <v>4.37565245433463</v>
      </c>
      <c r="Q3599" t="s">
        <v>157</v>
      </c>
      <c r="R3599" t="s">
        <v>136</v>
      </c>
      <c r="S3599" t="s">
        <v>136</v>
      </c>
      <c r="T3599" t="s">
        <v>178</v>
      </c>
      <c r="U3599" t="s">
        <v>14966</v>
      </c>
      <c r="V3599" t="s">
        <v>264</v>
      </c>
      <c r="W3599" t="s">
        <v>190</v>
      </c>
      <c r="X3599" t="s">
        <v>191</v>
      </c>
      <c r="Y3599" t="s">
        <v>265</v>
      </c>
      <c r="Z3599" t="s">
        <v>14967</v>
      </c>
      <c r="AA3599" t="s">
        <v>83</v>
      </c>
      <c r="AB3599" t="s">
        <v>191</v>
      </c>
      <c r="AC3599" t="s">
        <v>14968</v>
      </c>
      <c r="AD3599" t="s">
        <v>184</v>
      </c>
    </row>
    <row r="3600" spans="1:30">
      <c r="A3600" t="s">
        <v>14969</v>
      </c>
      <c r="B3600" t="s">
        <v>14969</v>
      </c>
      <c r="C3600" s="3">
        <v>0.907726</v>
      </c>
      <c r="D3600" s="3">
        <v>87</v>
      </c>
      <c r="E3600" s="3">
        <v>0.351302</v>
      </c>
      <c r="F3600" s="3">
        <v>30</v>
      </c>
      <c r="G3600" s="3">
        <v>0.582793</v>
      </c>
      <c r="H3600" s="3">
        <v>60</v>
      </c>
      <c r="I3600" s="3">
        <v>2.796001</v>
      </c>
      <c r="J3600" s="3">
        <v>288</v>
      </c>
      <c r="K3600" s="3">
        <v>11.713166</v>
      </c>
      <c r="L3600" s="3">
        <v>1288</v>
      </c>
      <c r="M3600" s="3">
        <v>1.755287</v>
      </c>
      <c r="N3600">
        <v>174</v>
      </c>
      <c r="O3600">
        <v>0.00353047988316894</v>
      </c>
      <c r="P3600">
        <v>2.37982002030095</v>
      </c>
      <c r="Q3600" t="s">
        <v>157</v>
      </c>
      <c r="R3600" t="s">
        <v>241</v>
      </c>
      <c r="S3600" t="s">
        <v>242</v>
      </c>
      <c r="T3600" t="s">
        <v>6807</v>
      </c>
      <c r="U3600" t="s">
        <v>14970</v>
      </c>
      <c r="V3600" t="s">
        <v>2522</v>
      </c>
      <c r="W3600" t="s">
        <v>241</v>
      </c>
      <c r="X3600" t="s">
        <v>242</v>
      </c>
      <c r="Y3600" t="s">
        <v>4157</v>
      </c>
      <c r="Z3600" t="s">
        <v>10934</v>
      </c>
      <c r="AA3600" t="s">
        <v>248</v>
      </c>
      <c r="AB3600" t="s">
        <v>242</v>
      </c>
      <c r="AC3600" t="s">
        <v>10935</v>
      </c>
      <c r="AD3600" t="s">
        <v>2177</v>
      </c>
    </row>
    <row r="3601" spans="1:30">
      <c r="A3601" t="s">
        <v>14971</v>
      </c>
      <c r="B3601" t="s">
        <v>14971</v>
      </c>
      <c r="C3601" s="3">
        <v>0.427455</v>
      </c>
      <c r="D3601" s="3">
        <v>65</v>
      </c>
      <c r="E3601" s="3">
        <v>0.174417</v>
      </c>
      <c r="F3601" s="3">
        <v>24</v>
      </c>
      <c r="G3601" s="3">
        <v>0.317769</v>
      </c>
      <c r="H3601" s="3">
        <v>52</v>
      </c>
      <c r="I3601" s="3">
        <v>4.561776</v>
      </c>
      <c r="J3601" s="3">
        <v>742</v>
      </c>
      <c r="K3601" s="3">
        <v>6.781155</v>
      </c>
      <c r="L3601" s="3">
        <v>1178</v>
      </c>
      <c r="M3601" s="3">
        <v>3.116199</v>
      </c>
      <c r="N3601">
        <v>488</v>
      </c>
      <c r="O3601" s="16">
        <v>1.32676059136495e-11</v>
      </c>
      <c r="P3601">
        <v>3.26736528427774</v>
      </c>
      <c r="Q3601" t="s">
        <v>157</v>
      </c>
      <c r="R3601" t="s">
        <v>137</v>
      </c>
      <c r="S3601" t="s">
        <v>138</v>
      </c>
      <c r="T3601" t="s">
        <v>14972</v>
      </c>
      <c r="U3601" t="s">
        <v>14973</v>
      </c>
      <c r="V3601" t="s">
        <v>14974</v>
      </c>
      <c r="W3601" t="s">
        <v>137</v>
      </c>
      <c r="X3601" t="s">
        <v>138</v>
      </c>
      <c r="Y3601" t="s">
        <v>14975</v>
      </c>
      <c r="Z3601" t="s">
        <v>14976</v>
      </c>
      <c r="AA3601" t="s">
        <v>153</v>
      </c>
      <c r="AB3601" t="s">
        <v>138</v>
      </c>
      <c r="AC3601" t="s">
        <v>14977</v>
      </c>
      <c r="AD3601" t="s">
        <v>14978</v>
      </c>
    </row>
    <row r="3602" spans="1:30">
      <c r="A3602" t="s">
        <v>14979</v>
      </c>
      <c r="B3602" t="s">
        <v>14979</v>
      </c>
      <c r="C3602" s="3">
        <v>31.110994</v>
      </c>
      <c r="D3602" s="3">
        <v>1283</v>
      </c>
      <c r="E3602" s="3">
        <v>72.466042</v>
      </c>
      <c r="F3602" s="3">
        <v>2647</v>
      </c>
      <c r="G3602" s="3">
        <v>44.6796</v>
      </c>
      <c r="H3602" s="3">
        <v>1976</v>
      </c>
      <c r="I3602" s="3">
        <v>27.729736</v>
      </c>
      <c r="J3602" s="3">
        <v>1241</v>
      </c>
      <c r="K3602" s="3">
        <v>12.257369</v>
      </c>
      <c r="L3602" s="3">
        <v>586</v>
      </c>
      <c r="M3602" s="3">
        <v>20.195101</v>
      </c>
      <c r="N3602">
        <v>870</v>
      </c>
      <c r="O3602">
        <v>0.00267408076236499</v>
      </c>
      <c r="P3602">
        <v>-2.06952845819094</v>
      </c>
      <c r="Q3602" t="s">
        <v>131</v>
      </c>
      <c r="R3602" t="s">
        <v>136</v>
      </c>
      <c r="S3602" t="s">
        <v>136</v>
      </c>
      <c r="T3602" t="s">
        <v>563</v>
      </c>
      <c r="U3602" t="s">
        <v>14980</v>
      </c>
      <c r="V3602" t="s">
        <v>3749</v>
      </c>
      <c r="W3602" t="s">
        <v>136</v>
      </c>
      <c r="X3602" t="s">
        <v>136</v>
      </c>
      <c r="Y3602" t="s">
        <v>565</v>
      </c>
      <c r="Z3602" t="s">
        <v>7102</v>
      </c>
      <c r="AA3602" t="s">
        <v>164</v>
      </c>
      <c r="AB3602" t="s">
        <v>165</v>
      </c>
      <c r="AC3602" t="s">
        <v>14981</v>
      </c>
      <c r="AD3602" t="s">
        <v>144</v>
      </c>
    </row>
    <row r="3603" spans="1:30">
      <c r="A3603" t="s">
        <v>14982</v>
      </c>
      <c r="B3603" t="s">
        <v>14982</v>
      </c>
      <c r="C3603" s="3">
        <v>3.926405</v>
      </c>
      <c r="D3603" s="3">
        <v>135</v>
      </c>
      <c r="E3603" s="3">
        <v>3.918918</v>
      </c>
      <c r="F3603" s="3">
        <v>119</v>
      </c>
      <c r="G3603" s="3">
        <v>7.394648</v>
      </c>
      <c r="H3603" s="3">
        <v>272</v>
      </c>
      <c r="I3603" s="3">
        <v>1.095496</v>
      </c>
      <c r="J3603" s="3">
        <v>41</v>
      </c>
      <c r="K3603" s="3">
        <v>0.586248</v>
      </c>
      <c r="L3603" s="3">
        <v>24</v>
      </c>
      <c r="M3603" s="3">
        <v>0.552114</v>
      </c>
      <c r="N3603">
        <v>20</v>
      </c>
      <c r="O3603" s="16">
        <v>2.80409009394162e-9</v>
      </c>
      <c r="P3603">
        <v>-3.31355441174161</v>
      </c>
      <c r="Q3603" t="s">
        <v>131</v>
      </c>
      <c r="R3603" t="s">
        <v>136</v>
      </c>
      <c r="S3603" t="s">
        <v>136</v>
      </c>
      <c r="T3603" t="s">
        <v>136</v>
      </c>
      <c r="U3603" t="s">
        <v>136</v>
      </c>
      <c r="V3603" t="s">
        <v>136</v>
      </c>
      <c r="W3603" t="s">
        <v>534</v>
      </c>
      <c r="X3603" t="s">
        <v>535</v>
      </c>
      <c r="Y3603" t="s">
        <v>14983</v>
      </c>
      <c r="Z3603" t="s">
        <v>136</v>
      </c>
      <c r="AA3603" t="s">
        <v>141</v>
      </c>
      <c r="AB3603" t="s">
        <v>142</v>
      </c>
      <c r="AC3603" t="s">
        <v>14984</v>
      </c>
      <c r="AD3603" t="s">
        <v>136</v>
      </c>
    </row>
    <row r="3604" spans="1:30">
      <c r="A3604" t="s">
        <v>14985</v>
      </c>
      <c r="B3604" t="s">
        <v>14985</v>
      </c>
      <c r="C3604" s="3">
        <v>0.589309</v>
      </c>
      <c r="D3604" s="3">
        <v>28</v>
      </c>
      <c r="E3604" s="3">
        <v>5.218613</v>
      </c>
      <c r="F3604" s="3">
        <v>218</v>
      </c>
      <c r="G3604" s="3">
        <v>0.951819</v>
      </c>
      <c r="H3604" s="3">
        <v>48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>
        <v>0</v>
      </c>
      <c r="O3604" s="16">
        <v>1.30028177611707e-9</v>
      </c>
      <c r="P3604">
        <v>-7.54293882413399</v>
      </c>
      <c r="Q3604" t="s">
        <v>131</v>
      </c>
      <c r="R3604" t="s">
        <v>136</v>
      </c>
      <c r="S3604" t="s">
        <v>136</v>
      </c>
      <c r="T3604" t="s">
        <v>9721</v>
      </c>
      <c r="U3604" t="s">
        <v>136</v>
      </c>
      <c r="V3604" t="s">
        <v>136</v>
      </c>
      <c r="W3604" t="s">
        <v>136</v>
      </c>
      <c r="X3604" t="s">
        <v>136</v>
      </c>
      <c r="Y3604" t="s">
        <v>1406</v>
      </c>
      <c r="Z3604" t="s">
        <v>6534</v>
      </c>
      <c r="AA3604" t="s">
        <v>136</v>
      </c>
      <c r="AB3604" t="s">
        <v>136</v>
      </c>
      <c r="AC3604" t="s">
        <v>14986</v>
      </c>
      <c r="AD3604" t="s">
        <v>184</v>
      </c>
    </row>
    <row r="3605" spans="1:30">
      <c r="A3605" t="s">
        <v>14987</v>
      </c>
      <c r="B3605" t="s">
        <v>14987</v>
      </c>
      <c r="C3605" s="3">
        <v>0.933232</v>
      </c>
      <c r="D3605" s="3">
        <v>22</v>
      </c>
      <c r="E3605" s="3">
        <v>0.318247</v>
      </c>
      <c r="F3605" s="3">
        <v>7</v>
      </c>
      <c r="G3605" s="3">
        <v>0.849169</v>
      </c>
      <c r="H3605" s="3">
        <v>22</v>
      </c>
      <c r="I3605" s="3">
        <v>2.431837</v>
      </c>
      <c r="J3605" s="3">
        <v>62</v>
      </c>
      <c r="K3605" s="3">
        <v>25.871246</v>
      </c>
      <c r="L3605" s="3">
        <v>703</v>
      </c>
      <c r="M3605" s="3">
        <v>2.361748</v>
      </c>
      <c r="N3605">
        <v>58</v>
      </c>
      <c r="O3605">
        <v>0.00401144064943565</v>
      </c>
      <c r="P3605">
        <v>2.91899282761906</v>
      </c>
      <c r="Q3605" t="s">
        <v>157</v>
      </c>
      <c r="R3605" t="s">
        <v>136</v>
      </c>
      <c r="S3605" t="s">
        <v>136</v>
      </c>
      <c r="T3605" t="s">
        <v>3467</v>
      </c>
      <c r="U3605" t="s">
        <v>14988</v>
      </c>
      <c r="V3605" t="s">
        <v>3863</v>
      </c>
      <c r="W3605" t="s">
        <v>594</v>
      </c>
      <c r="X3605" t="s">
        <v>165</v>
      </c>
      <c r="Y3605" t="s">
        <v>3864</v>
      </c>
      <c r="Z3605" t="s">
        <v>136</v>
      </c>
      <c r="AA3605" t="s">
        <v>164</v>
      </c>
      <c r="AB3605" t="s">
        <v>165</v>
      </c>
      <c r="AC3605" t="s">
        <v>14989</v>
      </c>
      <c r="AD3605" t="s">
        <v>281</v>
      </c>
    </row>
    <row r="3606" spans="1:30">
      <c r="A3606" t="s">
        <v>14990</v>
      </c>
      <c r="B3606" t="s">
        <v>14990</v>
      </c>
      <c r="C3606" s="3">
        <v>11.971778</v>
      </c>
      <c r="D3606" s="3">
        <v>990</v>
      </c>
      <c r="E3606" s="3">
        <v>17.974007</v>
      </c>
      <c r="F3606" s="3">
        <v>1316</v>
      </c>
      <c r="G3606" s="3">
        <v>15.437227</v>
      </c>
      <c r="H3606" s="3">
        <v>1368</v>
      </c>
      <c r="I3606" s="3">
        <v>5.266871</v>
      </c>
      <c r="J3606" s="3">
        <v>473</v>
      </c>
      <c r="K3606" s="3">
        <v>4.605012</v>
      </c>
      <c r="L3606" s="3">
        <v>441</v>
      </c>
      <c r="M3606" s="3">
        <v>8.354774</v>
      </c>
      <c r="N3606">
        <v>721</v>
      </c>
      <c r="O3606">
        <v>0.000612831128805872</v>
      </c>
      <c r="P3606">
        <v>-2.00949434043757</v>
      </c>
      <c r="Q3606" t="s">
        <v>131</v>
      </c>
      <c r="R3606" t="s">
        <v>1086</v>
      </c>
      <c r="S3606" t="s">
        <v>1087</v>
      </c>
      <c r="T3606" t="s">
        <v>14991</v>
      </c>
      <c r="U3606" t="s">
        <v>14992</v>
      </c>
      <c r="V3606" t="s">
        <v>136</v>
      </c>
      <c r="W3606" t="s">
        <v>136</v>
      </c>
      <c r="X3606" t="s">
        <v>136</v>
      </c>
      <c r="Y3606" t="s">
        <v>1091</v>
      </c>
      <c r="Z3606" t="s">
        <v>14993</v>
      </c>
      <c r="AA3606" t="s">
        <v>292</v>
      </c>
      <c r="AB3606" t="s">
        <v>293</v>
      </c>
      <c r="AC3606" t="s">
        <v>14994</v>
      </c>
      <c r="AD3606" t="s">
        <v>14995</v>
      </c>
    </row>
    <row r="3607" spans="1:30">
      <c r="A3607" t="s">
        <v>14996</v>
      </c>
      <c r="B3607" t="s">
        <v>14996</v>
      </c>
      <c r="C3607" s="3">
        <v>76.573158</v>
      </c>
      <c r="D3607" s="3">
        <v>4318</v>
      </c>
      <c r="E3607" s="3">
        <v>195.151001</v>
      </c>
      <c r="F3607" s="3">
        <v>9748</v>
      </c>
      <c r="G3607" s="3">
        <v>77.563766</v>
      </c>
      <c r="H3607" s="3">
        <v>4690</v>
      </c>
      <c r="I3607" s="3">
        <v>38.077179</v>
      </c>
      <c r="J3607" s="3">
        <v>2329</v>
      </c>
      <c r="K3607" s="3">
        <v>32.752247</v>
      </c>
      <c r="L3607" s="3">
        <v>2139</v>
      </c>
      <c r="M3607" s="3">
        <v>48.55032</v>
      </c>
      <c r="N3607">
        <v>2859</v>
      </c>
      <c r="O3607">
        <v>0.00140085776223889</v>
      </c>
      <c r="P3607">
        <v>-2.31814599633084</v>
      </c>
      <c r="Q3607" t="s">
        <v>131</v>
      </c>
      <c r="R3607" t="s">
        <v>412</v>
      </c>
      <c r="S3607" t="s">
        <v>413</v>
      </c>
      <c r="T3607" t="s">
        <v>14997</v>
      </c>
      <c r="U3607" t="s">
        <v>14998</v>
      </c>
      <c r="V3607" t="s">
        <v>2486</v>
      </c>
      <c r="W3607" t="s">
        <v>2487</v>
      </c>
      <c r="X3607" t="s">
        <v>2488</v>
      </c>
      <c r="Y3607" t="s">
        <v>2489</v>
      </c>
      <c r="Z3607" t="s">
        <v>2490</v>
      </c>
      <c r="AA3607" t="s">
        <v>419</v>
      </c>
      <c r="AB3607" t="s">
        <v>413</v>
      </c>
      <c r="AC3607" t="s">
        <v>14999</v>
      </c>
      <c r="AD3607" t="s">
        <v>15000</v>
      </c>
    </row>
    <row r="3608" spans="1:30">
      <c r="A3608" t="s">
        <v>15001</v>
      </c>
      <c r="B3608" t="s">
        <v>15001</v>
      </c>
      <c r="C3608" s="3">
        <v>161.802155</v>
      </c>
      <c r="D3608" s="3">
        <v>1501</v>
      </c>
      <c r="E3608" s="3">
        <v>166.527725</v>
      </c>
      <c r="F3608" s="3">
        <v>1368</v>
      </c>
      <c r="G3608" s="3">
        <v>98.564575</v>
      </c>
      <c r="H3608" s="3">
        <v>980</v>
      </c>
      <c r="I3608" s="3">
        <v>31.281782</v>
      </c>
      <c r="J3608" s="3">
        <v>315</v>
      </c>
      <c r="K3608" s="3">
        <v>19.377838</v>
      </c>
      <c r="L3608" s="3">
        <v>209</v>
      </c>
      <c r="M3608" s="3">
        <v>49.588074</v>
      </c>
      <c r="N3608">
        <v>481</v>
      </c>
      <c r="O3608" s="16">
        <v>1.0348961291032e-5</v>
      </c>
      <c r="P3608">
        <v>-2.72353303402568</v>
      </c>
      <c r="Q3608" t="s">
        <v>131</v>
      </c>
      <c r="R3608" t="s">
        <v>136</v>
      </c>
      <c r="S3608" t="s">
        <v>136</v>
      </c>
      <c r="T3608" t="s">
        <v>168</v>
      </c>
      <c r="U3608" t="s">
        <v>136</v>
      </c>
      <c r="V3608" t="s">
        <v>136</v>
      </c>
      <c r="W3608" t="s">
        <v>136</v>
      </c>
      <c r="X3608" t="s">
        <v>136</v>
      </c>
      <c r="Y3608" t="s">
        <v>136</v>
      </c>
      <c r="Z3608" t="s">
        <v>136</v>
      </c>
      <c r="AA3608" t="s">
        <v>164</v>
      </c>
      <c r="AB3608" t="s">
        <v>165</v>
      </c>
      <c r="AC3608" t="s">
        <v>15002</v>
      </c>
      <c r="AD3608" t="s">
        <v>176</v>
      </c>
    </row>
    <row r="3609" spans="1:30">
      <c r="A3609" t="s">
        <v>15003</v>
      </c>
      <c r="B3609" t="s">
        <v>15003</v>
      </c>
      <c r="C3609" s="3">
        <v>4.830271</v>
      </c>
      <c r="D3609" s="3">
        <v>478</v>
      </c>
      <c r="E3609" s="3">
        <v>2.727614</v>
      </c>
      <c r="F3609" s="3">
        <v>239</v>
      </c>
      <c r="G3609" s="3">
        <v>3.918795</v>
      </c>
      <c r="H3609" s="3">
        <v>416</v>
      </c>
      <c r="I3609" s="3">
        <v>0.116148</v>
      </c>
      <c r="J3609" s="3">
        <v>13</v>
      </c>
      <c r="K3609" s="3">
        <v>0.239897</v>
      </c>
      <c r="L3609" s="3">
        <v>28</v>
      </c>
      <c r="M3609" s="3">
        <v>0.207002</v>
      </c>
      <c r="N3609">
        <v>22</v>
      </c>
      <c r="O3609" s="16">
        <v>2.70739385000659e-25</v>
      </c>
      <c r="P3609">
        <v>-4.79465580042974</v>
      </c>
      <c r="Q3609" t="s">
        <v>131</v>
      </c>
      <c r="R3609" t="s">
        <v>136</v>
      </c>
      <c r="S3609" t="s">
        <v>136</v>
      </c>
      <c r="T3609" t="s">
        <v>8114</v>
      </c>
      <c r="U3609" t="s">
        <v>15004</v>
      </c>
      <c r="V3609" t="s">
        <v>5693</v>
      </c>
      <c r="W3609" t="s">
        <v>399</v>
      </c>
      <c r="X3609" t="s">
        <v>342</v>
      </c>
      <c r="Y3609" t="s">
        <v>8117</v>
      </c>
      <c r="Z3609" t="s">
        <v>15005</v>
      </c>
      <c r="AA3609" t="s">
        <v>83</v>
      </c>
      <c r="AB3609" t="s">
        <v>191</v>
      </c>
      <c r="AC3609" t="s">
        <v>313</v>
      </c>
      <c r="AD3609" t="s">
        <v>1278</v>
      </c>
    </row>
    <row r="3610" spans="1:30">
      <c r="A3610" t="s">
        <v>15006</v>
      </c>
      <c r="B3610" t="s">
        <v>15006</v>
      </c>
      <c r="C3610" s="3">
        <v>0.048565</v>
      </c>
      <c r="D3610" s="3">
        <v>3</v>
      </c>
      <c r="E3610" s="3">
        <v>0.086612</v>
      </c>
      <c r="F3610" s="3">
        <v>4</v>
      </c>
      <c r="G3610" s="3">
        <v>0.156098</v>
      </c>
      <c r="H3610" s="3">
        <v>8</v>
      </c>
      <c r="I3610" s="3">
        <v>1.507856</v>
      </c>
      <c r="J3610" s="3">
        <v>69</v>
      </c>
      <c r="K3610" s="3">
        <v>3.791562</v>
      </c>
      <c r="L3610" s="3">
        <v>186</v>
      </c>
      <c r="M3610" s="3">
        <v>1.036461</v>
      </c>
      <c r="N3610">
        <v>46</v>
      </c>
      <c r="O3610">
        <v>0.000338357283014535</v>
      </c>
      <c r="P3610">
        <v>3.18107396124474</v>
      </c>
      <c r="Q3610" t="s">
        <v>157</v>
      </c>
      <c r="R3610" t="s">
        <v>190</v>
      </c>
      <c r="S3610" t="s">
        <v>191</v>
      </c>
      <c r="T3610" t="s">
        <v>178</v>
      </c>
      <c r="U3610" t="s">
        <v>15007</v>
      </c>
      <c r="V3610" t="s">
        <v>136</v>
      </c>
      <c r="W3610" t="s">
        <v>190</v>
      </c>
      <c r="X3610" t="s">
        <v>191</v>
      </c>
      <c r="Y3610" t="s">
        <v>181</v>
      </c>
      <c r="Z3610" t="s">
        <v>3198</v>
      </c>
      <c r="AA3610" t="s">
        <v>83</v>
      </c>
      <c r="AB3610" t="s">
        <v>191</v>
      </c>
      <c r="AC3610" t="s">
        <v>15008</v>
      </c>
      <c r="AD3610" t="s">
        <v>184</v>
      </c>
    </row>
    <row r="3611" spans="1:30">
      <c r="A3611" t="s">
        <v>15009</v>
      </c>
      <c r="B3611" t="s">
        <v>136</v>
      </c>
      <c r="C3611" s="3">
        <v>12.555916</v>
      </c>
      <c r="D3611" s="3">
        <v>114</v>
      </c>
      <c r="E3611" s="3">
        <v>18.462475</v>
      </c>
      <c r="F3611" s="3">
        <v>149</v>
      </c>
      <c r="G3611" s="3">
        <v>12.248358</v>
      </c>
      <c r="H3611" s="3">
        <v>119</v>
      </c>
      <c r="I3611" s="3">
        <v>2.136226</v>
      </c>
      <c r="J3611" s="3">
        <v>21</v>
      </c>
      <c r="K3611" s="3">
        <v>2.990572</v>
      </c>
      <c r="L3611" s="3">
        <v>32</v>
      </c>
      <c r="M3611" s="3">
        <v>7.44169</v>
      </c>
      <c r="N3611">
        <v>71</v>
      </c>
      <c r="O3611">
        <v>0.0024005942101108</v>
      </c>
      <c r="P3611">
        <v>-2.37570898036146</v>
      </c>
      <c r="Q3611" t="s">
        <v>131</v>
      </c>
      <c r="R3611" t="s">
        <v>136</v>
      </c>
      <c r="S3611" t="s">
        <v>136</v>
      </c>
      <c r="T3611" t="s">
        <v>136</v>
      </c>
      <c r="U3611" t="s">
        <v>136</v>
      </c>
      <c r="V3611" t="s">
        <v>136</v>
      </c>
      <c r="W3611" t="s">
        <v>136</v>
      </c>
      <c r="X3611" t="s">
        <v>136</v>
      </c>
      <c r="Y3611" t="s">
        <v>136</v>
      </c>
      <c r="Z3611" t="s">
        <v>136</v>
      </c>
      <c r="AA3611" t="s">
        <v>136</v>
      </c>
      <c r="AB3611" t="s">
        <v>136</v>
      </c>
      <c r="AC3611" t="s">
        <v>136</v>
      </c>
      <c r="AD3611" t="s">
        <v>136</v>
      </c>
    </row>
    <row r="3612" spans="1:30">
      <c r="A3612" t="s">
        <v>15010</v>
      </c>
      <c r="B3612" t="s">
        <v>15010</v>
      </c>
      <c r="C3612" s="3">
        <v>0.291653</v>
      </c>
      <c r="D3612" s="3">
        <v>18</v>
      </c>
      <c r="E3612" s="3">
        <v>0</v>
      </c>
      <c r="F3612" s="3">
        <v>0</v>
      </c>
      <c r="G3612" s="3">
        <v>0.624198</v>
      </c>
      <c r="H3612" s="3">
        <v>42</v>
      </c>
      <c r="I3612" s="3">
        <v>1.802011</v>
      </c>
      <c r="J3612" s="3">
        <v>120</v>
      </c>
      <c r="K3612" s="3">
        <v>15.327509</v>
      </c>
      <c r="L3612" s="3">
        <v>1090</v>
      </c>
      <c r="M3612" s="3">
        <v>1.556185</v>
      </c>
      <c r="N3612">
        <v>100</v>
      </c>
      <c r="O3612">
        <v>0.00579333128610132</v>
      </c>
      <c r="P3612">
        <v>3.26467926398403</v>
      </c>
      <c r="Q3612" t="s">
        <v>157</v>
      </c>
      <c r="R3612" t="s">
        <v>371</v>
      </c>
      <c r="S3612" t="s">
        <v>293</v>
      </c>
      <c r="T3612" t="s">
        <v>5826</v>
      </c>
      <c r="U3612" t="s">
        <v>15011</v>
      </c>
      <c r="V3612" t="s">
        <v>5828</v>
      </c>
      <c r="W3612" t="s">
        <v>136</v>
      </c>
      <c r="X3612" t="s">
        <v>136</v>
      </c>
      <c r="Y3612" t="s">
        <v>5829</v>
      </c>
      <c r="Z3612" t="s">
        <v>5830</v>
      </c>
      <c r="AA3612" t="s">
        <v>686</v>
      </c>
      <c r="AB3612" t="s">
        <v>219</v>
      </c>
      <c r="AC3612" t="s">
        <v>15012</v>
      </c>
      <c r="AD3612" t="s">
        <v>5413</v>
      </c>
    </row>
    <row r="3613" spans="1:30">
      <c r="A3613" t="s">
        <v>15013</v>
      </c>
      <c r="B3613" t="s">
        <v>15013</v>
      </c>
      <c r="C3613" s="3">
        <v>206.807114</v>
      </c>
      <c r="D3613" s="3">
        <v>12203</v>
      </c>
      <c r="E3613" s="3">
        <v>306.569244</v>
      </c>
      <c r="F3613" s="3">
        <v>16025</v>
      </c>
      <c r="G3613" s="3">
        <v>254.610184</v>
      </c>
      <c r="H3613" s="3">
        <v>16108</v>
      </c>
      <c r="I3613" s="3">
        <v>11.503707</v>
      </c>
      <c r="J3613" s="3">
        <v>737</v>
      </c>
      <c r="K3613" s="3">
        <v>12.777154</v>
      </c>
      <c r="L3613" s="3">
        <v>874</v>
      </c>
      <c r="M3613" s="3">
        <v>29.38538</v>
      </c>
      <c r="N3613">
        <v>1811</v>
      </c>
      <c r="O3613" s="16">
        <v>1.41161810210616e-12</v>
      </c>
      <c r="P3613">
        <v>-4.38799567713981</v>
      </c>
      <c r="Q3613" t="s">
        <v>131</v>
      </c>
      <c r="R3613" t="s">
        <v>241</v>
      </c>
      <c r="S3613" t="s">
        <v>242</v>
      </c>
      <c r="T3613" t="s">
        <v>15014</v>
      </c>
      <c r="U3613" t="s">
        <v>15015</v>
      </c>
      <c r="V3613" t="s">
        <v>735</v>
      </c>
      <c r="W3613" t="s">
        <v>241</v>
      </c>
      <c r="X3613" t="s">
        <v>242</v>
      </c>
      <c r="Y3613" t="s">
        <v>1867</v>
      </c>
      <c r="Z3613" t="s">
        <v>15016</v>
      </c>
      <c r="AA3613" t="s">
        <v>248</v>
      </c>
      <c r="AB3613" t="s">
        <v>242</v>
      </c>
      <c r="AC3613" t="s">
        <v>15017</v>
      </c>
      <c r="AD3613" t="s">
        <v>1233</v>
      </c>
    </row>
    <row r="3614" spans="1:30">
      <c r="A3614" t="s">
        <v>15018</v>
      </c>
      <c r="B3614" t="s">
        <v>15018</v>
      </c>
      <c r="C3614" s="3">
        <v>24.987719</v>
      </c>
      <c r="D3614" s="3">
        <v>739</v>
      </c>
      <c r="E3614" s="3">
        <v>5.247284</v>
      </c>
      <c r="F3614" s="3">
        <v>138</v>
      </c>
      <c r="G3614" s="3">
        <v>13.488989</v>
      </c>
      <c r="H3614" s="3">
        <v>428</v>
      </c>
      <c r="I3614" s="3">
        <v>86.945557</v>
      </c>
      <c r="J3614" s="3">
        <v>2788</v>
      </c>
      <c r="K3614" s="3">
        <v>148.848953</v>
      </c>
      <c r="L3614" s="3">
        <v>5096</v>
      </c>
      <c r="M3614" s="3">
        <v>65.386948</v>
      </c>
      <c r="N3614">
        <v>2018</v>
      </c>
      <c r="O3614">
        <v>0.000133136802116525</v>
      </c>
      <c r="P3614">
        <v>2.20187031420288</v>
      </c>
      <c r="Q3614" t="s">
        <v>157</v>
      </c>
      <c r="R3614" t="s">
        <v>186</v>
      </c>
      <c r="S3614" t="s">
        <v>187</v>
      </c>
      <c r="T3614" t="s">
        <v>7678</v>
      </c>
      <c r="U3614" t="s">
        <v>15019</v>
      </c>
      <c r="V3614" t="s">
        <v>439</v>
      </c>
      <c r="W3614" t="s">
        <v>186</v>
      </c>
      <c r="X3614" t="s">
        <v>187</v>
      </c>
      <c r="Y3614" t="s">
        <v>11418</v>
      </c>
      <c r="Z3614" t="s">
        <v>11419</v>
      </c>
      <c r="AA3614" t="s">
        <v>209</v>
      </c>
      <c r="AB3614" t="s">
        <v>187</v>
      </c>
      <c r="AC3614" t="s">
        <v>15020</v>
      </c>
      <c r="AD3614" t="s">
        <v>1674</v>
      </c>
    </row>
    <row r="3615" spans="1:30">
      <c r="A3615" t="s">
        <v>15021</v>
      </c>
      <c r="B3615" t="s">
        <v>15021</v>
      </c>
      <c r="C3615" s="3">
        <v>0.448974</v>
      </c>
      <c r="D3615" s="3">
        <v>19</v>
      </c>
      <c r="E3615" s="3">
        <v>0.48847</v>
      </c>
      <c r="F3615" s="3">
        <v>19</v>
      </c>
      <c r="G3615" s="3">
        <v>0.283181</v>
      </c>
      <c r="H3615" s="3">
        <v>13</v>
      </c>
      <c r="I3615" s="3">
        <v>4.828234</v>
      </c>
      <c r="J3615" s="3">
        <v>219</v>
      </c>
      <c r="K3615" s="3">
        <v>6.266766</v>
      </c>
      <c r="L3615" s="3">
        <v>304</v>
      </c>
      <c r="M3615" s="3">
        <v>1.86999</v>
      </c>
      <c r="N3615">
        <v>82</v>
      </c>
      <c r="O3615">
        <v>0.00103327029308732</v>
      </c>
      <c r="P3615">
        <v>2.45436996467317</v>
      </c>
      <c r="Q3615" t="s">
        <v>157</v>
      </c>
      <c r="R3615" t="s">
        <v>801</v>
      </c>
      <c r="S3615" t="s">
        <v>802</v>
      </c>
      <c r="T3615" t="s">
        <v>15022</v>
      </c>
      <c r="U3615" t="s">
        <v>15023</v>
      </c>
      <c r="V3615" t="s">
        <v>805</v>
      </c>
      <c r="W3615" t="s">
        <v>137</v>
      </c>
      <c r="X3615" t="s">
        <v>138</v>
      </c>
      <c r="Y3615" t="s">
        <v>806</v>
      </c>
      <c r="Z3615" t="s">
        <v>15024</v>
      </c>
      <c r="AA3615" t="s">
        <v>164</v>
      </c>
      <c r="AB3615" t="s">
        <v>165</v>
      </c>
      <c r="AC3615" t="s">
        <v>15025</v>
      </c>
      <c r="AD3615" t="s">
        <v>885</v>
      </c>
    </row>
    <row r="3616" spans="1:30">
      <c r="A3616" t="s">
        <v>15026</v>
      </c>
      <c r="B3616" t="s">
        <v>136</v>
      </c>
      <c r="C3616" s="3">
        <v>35.189548</v>
      </c>
      <c r="D3616" s="3">
        <v>833</v>
      </c>
      <c r="E3616" s="3">
        <v>45.127972</v>
      </c>
      <c r="F3616" s="3">
        <v>946</v>
      </c>
      <c r="G3616" s="3">
        <v>20.471357</v>
      </c>
      <c r="H3616" s="3">
        <v>520</v>
      </c>
      <c r="I3616" s="3">
        <v>8.345954</v>
      </c>
      <c r="J3616" s="3">
        <v>215</v>
      </c>
      <c r="K3616" s="3">
        <v>3.278235</v>
      </c>
      <c r="L3616" s="3">
        <v>90</v>
      </c>
      <c r="M3616" s="3">
        <v>14.193162</v>
      </c>
      <c r="N3616">
        <v>351</v>
      </c>
      <c r="O3616">
        <v>0.000599810071427831</v>
      </c>
      <c r="P3616">
        <v>-2.59564942420615</v>
      </c>
      <c r="Q3616" t="s">
        <v>131</v>
      </c>
      <c r="R3616" t="s">
        <v>136</v>
      </c>
      <c r="S3616" t="s">
        <v>136</v>
      </c>
      <c r="T3616" t="s">
        <v>136</v>
      </c>
      <c r="U3616" t="s">
        <v>136</v>
      </c>
      <c r="V3616" t="s">
        <v>136</v>
      </c>
      <c r="W3616" t="s">
        <v>136</v>
      </c>
      <c r="X3616" t="s">
        <v>136</v>
      </c>
      <c r="Y3616" t="s">
        <v>136</v>
      </c>
      <c r="Z3616" t="s">
        <v>15027</v>
      </c>
      <c r="AA3616" t="s">
        <v>136</v>
      </c>
      <c r="AB3616" t="s">
        <v>136</v>
      </c>
      <c r="AC3616" t="s">
        <v>15028</v>
      </c>
      <c r="AD3616" t="s">
        <v>136</v>
      </c>
    </row>
    <row r="3617" spans="1:30">
      <c r="A3617" t="s">
        <v>15029</v>
      </c>
      <c r="B3617" t="s">
        <v>15029</v>
      </c>
      <c r="C3617" s="3">
        <v>7.495238</v>
      </c>
      <c r="D3617" s="3">
        <v>130</v>
      </c>
      <c r="E3617" s="3">
        <v>22.121109</v>
      </c>
      <c r="F3617" s="3">
        <v>340</v>
      </c>
      <c r="G3617" s="3">
        <v>5.167414</v>
      </c>
      <c r="H3617" s="3">
        <v>96</v>
      </c>
      <c r="I3617" s="3">
        <v>0.112782</v>
      </c>
      <c r="J3617" s="3">
        <v>3</v>
      </c>
      <c r="K3617" s="3">
        <v>0</v>
      </c>
      <c r="L3617" s="3">
        <v>0</v>
      </c>
      <c r="M3617" s="3">
        <v>0.279319</v>
      </c>
      <c r="N3617">
        <v>6</v>
      </c>
      <c r="O3617" s="16">
        <v>1.26942637652693e-9</v>
      </c>
      <c r="P3617">
        <v>-6.12990733126451</v>
      </c>
      <c r="Q3617" t="s">
        <v>131</v>
      </c>
      <c r="R3617" t="s">
        <v>136</v>
      </c>
      <c r="S3617" t="s">
        <v>136</v>
      </c>
      <c r="T3617" t="s">
        <v>168</v>
      </c>
      <c r="U3617" t="s">
        <v>136</v>
      </c>
      <c r="V3617" t="s">
        <v>136</v>
      </c>
      <c r="W3617" t="s">
        <v>136</v>
      </c>
      <c r="X3617" t="s">
        <v>136</v>
      </c>
      <c r="Y3617" t="s">
        <v>378</v>
      </c>
      <c r="Z3617" t="s">
        <v>15030</v>
      </c>
      <c r="AA3617" t="s">
        <v>164</v>
      </c>
      <c r="AB3617" t="s">
        <v>165</v>
      </c>
      <c r="AC3617" t="s">
        <v>15031</v>
      </c>
      <c r="AD3617" t="s">
        <v>176</v>
      </c>
    </row>
    <row r="3618" spans="1:30">
      <c r="A3618" t="s">
        <v>15032</v>
      </c>
      <c r="B3618" t="s">
        <v>15032</v>
      </c>
      <c r="C3618" s="3">
        <v>0.76838</v>
      </c>
      <c r="D3618" s="3">
        <v>13</v>
      </c>
      <c r="E3618" s="3">
        <v>0.383474</v>
      </c>
      <c r="F3618" s="3">
        <v>6</v>
      </c>
      <c r="G3618" s="3">
        <v>0.621044</v>
      </c>
      <c r="H3618" s="3">
        <v>12</v>
      </c>
      <c r="I3618" s="3">
        <v>6.710648</v>
      </c>
      <c r="J3618" s="3">
        <v>123</v>
      </c>
      <c r="K3618" s="3">
        <v>4.763508</v>
      </c>
      <c r="L3618" s="3">
        <v>93</v>
      </c>
      <c r="M3618" s="3">
        <v>8.161168</v>
      </c>
      <c r="N3618">
        <v>143</v>
      </c>
      <c r="O3618" s="16">
        <v>1.26404253716028e-5</v>
      </c>
      <c r="P3618">
        <v>2.68833920802239</v>
      </c>
      <c r="Q3618" t="s">
        <v>157</v>
      </c>
      <c r="R3618" t="s">
        <v>136</v>
      </c>
      <c r="S3618" t="s">
        <v>136</v>
      </c>
      <c r="T3618" t="s">
        <v>815</v>
      </c>
      <c r="U3618" t="s">
        <v>15033</v>
      </c>
      <c r="V3618" t="s">
        <v>136</v>
      </c>
      <c r="W3618" t="s">
        <v>254</v>
      </c>
      <c r="X3618" t="s">
        <v>255</v>
      </c>
      <c r="Y3618" t="s">
        <v>10386</v>
      </c>
      <c r="Z3618" t="s">
        <v>11254</v>
      </c>
      <c r="AA3618" t="s">
        <v>164</v>
      </c>
      <c r="AB3618" t="s">
        <v>165</v>
      </c>
      <c r="AC3618" t="s">
        <v>15034</v>
      </c>
      <c r="AD3618" t="s">
        <v>281</v>
      </c>
    </row>
    <row r="3619" spans="1:30">
      <c r="A3619" t="s">
        <v>15035</v>
      </c>
      <c r="B3619" t="s">
        <v>15035</v>
      </c>
      <c r="C3619" s="3">
        <v>0.227952</v>
      </c>
      <c r="D3619" s="3">
        <v>14</v>
      </c>
      <c r="E3619" s="3">
        <v>0.068554</v>
      </c>
      <c r="F3619" s="3">
        <v>4</v>
      </c>
      <c r="G3619" s="3">
        <v>1.036588</v>
      </c>
      <c r="H3619" s="3">
        <v>66</v>
      </c>
      <c r="I3619" s="3">
        <v>1.667613</v>
      </c>
      <c r="J3619" s="3">
        <v>108</v>
      </c>
      <c r="K3619" s="3">
        <v>54.498817</v>
      </c>
      <c r="L3619" s="3">
        <v>3742</v>
      </c>
      <c r="M3619" s="3">
        <v>1.789528</v>
      </c>
      <c r="N3619">
        <v>111</v>
      </c>
      <c r="O3619">
        <v>0.000644068285445068</v>
      </c>
      <c r="P3619">
        <v>4.06940098330758</v>
      </c>
      <c r="Q3619" t="s">
        <v>157</v>
      </c>
      <c r="R3619" t="s">
        <v>136</v>
      </c>
      <c r="S3619" t="s">
        <v>136</v>
      </c>
      <c r="T3619" t="s">
        <v>15036</v>
      </c>
      <c r="U3619" t="s">
        <v>136</v>
      </c>
      <c r="V3619" t="s">
        <v>136</v>
      </c>
      <c r="W3619" t="s">
        <v>136</v>
      </c>
      <c r="X3619" t="s">
        <v>136</v>
      </c>
      <c r="Y3619" t="s">
        <v>352</v>
      </c>
      <c r="Z3619" t="s">
        <v>15037</v>
      </c>
      <c r="AA3619" t="s">
        <v>164</v>
      </c>
      <c r="AB3619" t="s">
        <v>165</v>
      </c>
      <c r="AC3619" t="s">
        <v>15038</v>
      </c>
      <c r="AD3619" t="s">
        <v>15039</v>
      </c>
    </row>
    <row r="3620" spans="1:30">
      <c r="A3620" t="s">
        <v>15040</v>
      </c>
      <c r="B3620" t="s">
        <v>15040</v>
      </c>
      <c r="C3620" s="3">
        <v>43.173023</v>
      </c>
      <c r="D3620" s="3">
        <v>1818</v>
      </c>
      <c r="E3620" s="3">
        <v>179.252686</v>
      </c>
      <c r="F3620" s="3">
        <v>6683</v>
      </c>
      <c r="G3620" s="3">
        <v>36.480812</v>
      </c>
      <c r="H3620" s="3">
        <v>1647</v>
      </c>
      <c r="I3620" s="3">
        <v>6.425044</v>
      </c>
      <c r="J3620" s="3">
        <v>294</v>
      </c>
      <c r="K3620" s="3">
        <v>10.522641</v>
      </c>
      <c r="L3620" s="3">
        <v>513</v>
      </c>
      <c r="M3620" s="3">
        <v>31.731422</v>
      </c>
      <c r="N3620">
        <v>1395</v>
      </c>
      <c r="O3620">
        <v>0.00169541824250609</v>
      </c>
      <c r="P3620">
        <v>-3.02833062091649</v>
      </c>
      <c r="Q3620" t="s">
        <v>131</v>
      </c>
      <c r="R3620" t="s">
        <v>305</v>
      </c>
      <c r="S3620" t="s">
        <v>142</v>
      </c>
      <c r="T3620" t="s">
        <v>11292</v>
      </c>
      <c r="U3620" t="s">
        <v>15041</v>
      </c>
      <c r="V3620" t="s">
        <v>14778</v>
      </c>
      <c r="W3620" t="s">
        <v>254</v>
      </c>
      <c r="X3620" t="s">
        <v>255</v>
      </c>
      <c r="Y3620" t="s">
        <v>6821</v>
      </c>
      <c r="Z3620" t="s">
        <v>12310</v>
      </c>
      <c r="AA3620" t="s">
        <v>164</v>
      </c>
      <c r="AB3620" t="s">
        <v>165</v>
      </c>
      <c r="AC3620" t="s">
        <v>15042</v>
      </c>
      <c r="AD3620" t="s">
        <v>2082</v>
      </c>
    </row>
    <row r="3621" spans="1:30">
      <c r="A3621" t="s">
        <v>15043</v>
      </c>
      <c r="B3621" t="s">
        <v>15043</v>
      </c>
      <c r="C3621" s="3">
        <v>1.551783</v>
      </c>
      <c r="D3621" s="3">
        <v>37</v>
      </c>
      <c r="E3621" s="3">
        <v>0.095394</v>
      </c>
      <c r="F3621" s="3">
        <v>2</v>
      </c>
      <c r="G3621" s="3">
        <v>1.240317</v>
      </c>
      <c r="H3621" s="3">
        <v>32</v>
      </c>
      <c r="I3621" s="3">
        <v>51.299294</v>
      </c>
      <c r="J3621" s="3">
        <v>1304</v>
      </c>
      <c r="K3621" s="3">
        <v>25.12442</v>
      </c>
      <c r="L3621" s="3">
        <v>682</v>
      </c>
      <c r="M3621" s="3">
        <v>7.057449</v>
      </c>
      <c r="N3621">
        <v>173</v>
      </c>
      <c r="O3621" s="16">
        <v>6.05357459436301e-6</v>
      </c>
      <c r="P3621">
        <v>3.9444316742317</v>
      </c>
      <c r="Q3621" t="s">
        <v>157</v>
      </c>
      <c r="R3621" t="s">
        <v>136</v>
      </c>
      <c r="S3621" t="s">
        <v>136</v>
      </c>
      <c r="T3621" t="s">
        <v>360</v>
      </c>
      <c r="U3621" t="s">
        <v>15044</v>
      </c>
      <c r="V3621" t="s">
        <v>4009</v>
      </c>
      <c r="W3621" t="s">
        <v>136</v>
      </c>
      <c r="X3621" t="s">
        <v>136</v>
      </c>
      <c r="Y3621" t="s">
        <v>361</v>
      </c>
      <c r="Z3621" t="s">
        <v>362</v>
      </c>
      <c r="AA3621" t="s">
        <v>164</v>
      </c>
      <c r="AB3621" t="s">
        <v>165</v>
      </c>
      <c r="AC3621" t="s">
        <v>363</v>
      </c>
      <c r="AD3621" t="s">
        <v>364</v>
      </c>
    </row>
    <row r="3622" spans="1:30">
      <c r="A3622" t="s">
        <v>15045</v>
      </c>
      <c r="B3622" t="s">
        <v>15045</v>
      </c>
      <c r="C3622" s="3">
        <v>0.030375</v>
      </c>
      <c r="D3622" s="3">
        <v>2</v>
      </c>
      <c r="E3622" s="3">
        <v>0</v>
      </c>
      <c r="F3622" s="3">
        <v>0</v>
      </c>
      <c r="G3622" s="3">
        <v>0.187266</v>
      </c>
      <c r="H3622" s="3">
        <v>13</v>
      </c>
      <c r="I3622" s="3">
        <v>11.507854</v>
      </c>
      <c r="J3622" s="3">
        <v>809</v>
      </c>
      <c r="K3622" s="3">
        <v>13.792518</v>
      </c>
      <c r="L3622" s="3">
        <v>1035</v>
      </c>
      <c r="M3622" s="3">
        <v>1.191076</v>
      </c>
      <c r="N3622">
        <v>81</v>
      </c>
      <c r="O3622" s="16">
        <v>1.2721600572052e-7</v>
      </c>
      <c r="P3622">
        <v>5.48878233613515</v>
      </c>
      <c r="Q3622" t="s">
        <v>157</v>
      </c>
      <c r="R3622" t="s">
        <v>136</v>
      </c>
      <c r="S3622" t="s">
        <v>136</v>
      </c>
      <c r="T3622" t="s">
        <v>136</v>
      </c>
      <c r="U3622" t="s">
        <v>136</v>
      </c>
      <c r="V3622" t="s">
        <v>136</v>
      </c>
      <c r="W3622" t="s">
        <v>136</v>
      </c>
      <c r="X3622" t="s">
        <v>136</v>
      </c>
      <c r="Y3622" t="s">
        <v>136</v>
      </c>
      <c r="Z3622" t="s">
        <v>136</v>
      </c>
      <c r="AA3622" t="s">
        <v>164</v>
      </c>
      <c r="AB3622" t="s">
        <v>165</v>
      </c>
      <c r="AC3622" t="s">
        <v>15046</v>
      </c>
      <c r="AD3622" t="s">
        <v>136</v>
      </c>
    </row>
    <row r="3623" spans="1:30">
      <c r="A3623" t="s">
        <v>15047</v>
      </c>
      <c r="B3623" t="s">
        <v>15047</v>
      </c>
      <c r="C3623" s="3">
        <v>0</v>
      </c>
      <c r="D3623" s="3">
        <v>0</v>
      </c>
      <c r="E3623" s="3">
        <v>0</v>
      </c>
      <c r="F3623" s="3">
        <v>0</v>
      </c>
      <c r="G3623" s="3">
        <v>0</v>
      </c>
      <c r="H3623" s="3">
        <v>0</v>
      </c>
      <c r="I3623" s="3">
        <v>2.176157</v>
      </c>
      <c r="J3623" s="3">
        <v>83</v>
      </c>
      <c r="K3623" s="3">
        <v>2.987343</v>
      </c>
      <c r="L3623" s="3">
        <v>121</v>
      </c>
      <c r="M3623" s="3">
        <v>1.825483</v>
      </c>
      <c r="N3623">
        <v>67</v>
      </c>
      <c r="O3623" s="16">
        <v>7.41631972727773e-8</v>
      </c>
      <c r="P3623">
        <v>6.54887868082164</v>
      </c>
      <c r="Q3623" t="s">
        <v>157</v>
      </c>
      <c r="R3623" t="s">
        <v>136</v>
      </c>
      <c r="S3623" t="s">
        <v>136</v>
      </c>
      <c r="T3623" t="s">
        <v>136</v>
      </c>
      <c r="U3623" t="s">
        <v>15048</v>
      </c>
      <c r="V3623" t="s">
        <v>136</v>
      </c>
      <c r="W3623" t="s">
        <v>136</v>
      </c>
      <c r="X3623" t="s">
        <v>136</v>
      </c>
      <c r="Y3623" t="s">
        <v>2314</v>
      </c>
      <c r="Z3623" t="s">
        <v>3489</v>
      </c>
      <c r="AA3623" t="s">
        <v>164</v>
      </c>
      <c r="AB3623" t="s">
        <v>165</v>
      </c>
      <c r="AC3623" t="s">
        <v>15049</v>
      </c>
      <c r="AD3623" t="s">
        <v>136</v>
      </c>
    </row>
    <row r="3624" spans="1:30">
      <c r="A3624" t="s">
        <v>15050</v>
      </c>
      <c r="B3624" t="s">
        <v>15050</v>
      </c>
      <c r="C3624" s="3">
        <v>24.840502</v>
      </c>
      <c r="D3624" s="3">
        <v>1417</v>
      </c>
      <c r="E3624" s="3">
        <v>40.225266</v>
      </c>
      <c r="F3624" s="3">
        <v>2032</v>
      </c>
      <c r="G3624" s="3">
        <v>40.088383</v>
      </c>
      <c r="H3624" s="3">
        <v>2451</v>
      </c>
      <c r="I3624" s="3">
        <v>7.337739</v>
      </c>
      <c r="J3624" s="3">
        <v>454</v>
      </c>
      <c r="K3624" s="3">
        <v>10.190617</v>
      </c>
      <c r="L3624" s="3">
        <v>673</v>
      </c>
      <c r="M3624" s="3">
        <v>5.725235</v>
      </c>
      <c r="N3624">
        <v>341</v>
      </c>
      <c r="O3624" s="16">
        <v>3.23871071711574e-7</v>
      </c>
      <c r="P3624">
        <v>-2.84736606559284</v>
      </c>
      <c r="Q3624" t="s">
        <v>131</v>
      </c>
      <c r="R3624" t="s">
        <v>136</v>
      </c>
      <c r="S3624" t="s">
        <v>136</v>
      </c>
      <c r="T3624" t="s">
        <v>11853</v>
      </c>
      <c r="U3624" t="s">
        <v>15051</v>
      </c>
      <c r="V3624" t="s">
        <v>136</v>
      </c>
      <c r="W3624" t="s">
        <v>170</v>
      </c>
      <c r="X3624" t="s">
        <v>171</v>
      </c>
      <c r="Y3624" t="s">
        <v>10971</v>
      </c>
      <c r="Z3624" t="s">
        <v>10972</v>
      </c>
      <c r="AA3624" t="s">
        <v>164</v>
      </c>
      <c r="AB3624" t="s">
        <v>165</v>
      </c>
      <c r="AC3624" t="s">
        <v>11855</v>
      </c>
      <c r="AD3624" t="s">
        <v>11856</v>
      </c>
    </row>
    <row r="3625" spans="1:30">
      <c r="A3625" t="s">
        <v>15052</v>
      </c>
      <c r="B3625" t="s">
        <v>15052</v>
      </c>
      <c r="C3625" s="3">
        <v>38.559013</v>
      </c>
      <c r="D3625" s="3">
        <v>4372</v>
      </c>
      <c r="E3625" s="3">
        <v>37.50095</v>
      </c>
      <c r="F3625" s="3">
        <v>3767</v>
      </c>
      <c r="G3625" s="3">
        <v>39.190647</v>
      </c>
      <c r="H3625" s="3">
        <v>4764</v>
      </c>
      <c r="I3625" s="3">
        <v>14.10273</v>
      </c>
      <c r="J3625" s="3">
        <v>1735</v>
      </c>
      <c r="K3625" s="3">
        <v>7.454702</v>
      </c>
      <c r="L3625" s="3">
        <v>979</v>
      </c>
      <c r="M3625" s="3">
        <v>18.464449</v>
      </c>
      <c r="N3625">
        <v>2186</v>
      </c>
      <c r="O3625" s="16">
        <v>4.57358334758115e-5</v>
      </c>
      <c r="P3625">
        <v>-2.1707765737731</v>
      </c>
      <c r="Q3625" t="s">
        <v>131</v>
      </c>
      <c r="R3625" t="s">
        <v>136</v>
      </c>
      <c r="S3625" t="s">
        <v>136</v>
      </c>
      <c r="T3625" t="s">
        <v>8114</v>
      </c>
      <c r="U3625" t="s">
        <v>15053</v>
      </c>
      <c r="V3625" t="s">
        <v>5693</v>
      </c>
      <c r="W3625" t="s">
        <v>399</v>
      </c>
      <c r="X3625" t="s">
        <v>342</v>
      </c>
      <c r="Y3625" t="s">
        <v>8117</v>
      </c>
      <c r="Z3625" t="s">
        <v>12863</v>
      </c>
      <c r="AA3625" t="s">
        <v>83</v>
      </c>
      <c r="AB3625" t="s">
        <v>191</v>
      </c>
      <c r="AC3625" t="s">
        <v>15054</v>
      </c>
      <c r="AD3625" t="s">
        <v>1278</v>
      </c>
    </row>
    <row r="3626" spans="1:30">
      <c r="A3626" t="s">
        <v>15055</v>
      </c>
      <c r="B3626" t="s">
        <v>15055</v>
      </c>
      <c r="C3626" s="3">
        <v>0</v>
      </c>
      <c r="D3626" s="3">
        <v>0</v>
      </c>
      <c r="E3626" s="3">
        <v>0</v>
      </c>
      <c r="F3626" s="3">
        <v>0</v>
      </c>
      <c r="G3626" s="3">
        <v>0</v>
      </c>
      <c r="H3626" s="3">
        <v>0</v>
      </c>
      <c r="I3626" s="3">
        <v>21.45599</v>
      </c>
      <c r="J3626" s="3">
        <v>453</v>
      </c>
      <c r="K3626" s="3">
        <v>7.912079</v>
      </c>
      <c r="L3626" s="3">
        <v>179</v>
      </c>
      <c r="M3626" s="3">
        <v>14.417374</v>
      </c>
      <c r="N3626">
        <v>293</v>
      </c>
      <c r="O3626" s="16">
        <v>5.1702902688464e-13</v>
      </c>
      <c r="P3626">
        <v>8.05290815727341</v>
      </c>
      <c r="Q3626" t="s">
        <v>157</v>
      </c>
      <c r="R3626" t="s">
        <v>137</v>
      </c>
      <c r="S3626" t="s">
        <v>138</v>
      </c>
      <c r="T3626" t="s">
        <v>15056</v>
      </c>
      <c r="U3626" t="s">
        <v>15057</v>
      </c>
      <c r="V3626" t="s">
        <v>6443</v>
      </c>
      <c r="W3626" t="s">
        <v>137</v>
      </c>
      <c r="X3626" t="s">
        <v>138</v>
      </c>
      <c r="Y3626" t="s">
        <v>8945</v>
      </c>
      <c r="Z3626" t="s">
        <v>7325</v>
      </c>
      <c r="AA3626" t="s">
        <v>153</v>
      </c>
      <c r="AB3626" t="s">
        <v>138</v>
      </c>
      <c r="AC3626" t="s">
        <v>15058</v>
      </c>
      <c r="AD3626" t="s">
        <v>15059</v>
      </c>
    </row>
    <row r="3627" spans="1:30">
      <c r="A3627" t="s">
        <v>15060</v>
      </c>
      <c r="B3627" t="s">
        <v>15060</v>
      </c>
      <c r="C3627" s="3">
        <v>1.836844</v>
      </c>
      <c r="D3627" s="3">
        <v>67</v>
      </c>
      <c r="E3627" s="3">
        <v>0.797903</v>
      </c>
      <c r="F3627" s="3">
        <v>26</v>
      </c>
      <c r="G3627" s="3">
        <v>0.996729</v>
      </c>
      <c r="H3627" s="3">
        <v>39</v>
      </c>
      <c r="I3627" s="3">
        <v>6.918981</v>
      </c>
      <c r="J3627" s="3">
        <v>272</v>
      </c>
      <c r="K3627" s="3">
        <v>30.803715</v>
      </c>
      <c r="L3627" s="3">
        <v>1291</v>
      </c>
      <c r="M3627" s="3">
        <v>2.831807</v>
      </c>
      <c r="N3627">
        <v>107</v>
      </c>
      <c r="O3627">
        <v>0.00331057967863938</v>
      </c>
      <c r="P3627">
        <v>2.62649871282669</v>
      </c>
      <c r="Q3627" t="s">
        <v>157</v>
      </c>
      <c r="R3627" t="s">
        <v>254</v>
      </c>
      <c r="S3627" t="s">
        <v>255</v>
      </c>
      <c r="T3627" t="s">
        <v>15061</v>
      </c>
      <c r="U3627" t="s">
        <v>15062</v>
      </c>
      <c r="V3627" t="s">
        <v>15063</v>
      </c>
      <c r="W3627" t="s">
        <v>254</v>
      </c>
      <c r="X3627" t="s">
        <v>255</v>
      </c>
      <c r="Y3627" t="s">
        <v>15064</v>
      </c>
      <c r="Z3627" t="s">
        <v>15065</v>
      </c>
      <c r="AA3627" t="s">
        <v>164</v>
      </c>
      <c r="AB3627" t="s">
        <v>165</v>
      </c>
      <c r="AC3627" t="s">
        <v>15066</v>
      </c>
      <c r="AD3627" t="s">
        <v>1278</v>
      </c>
    </row>
    <row r="3628" spans="1:30">
      <c r="A3628" t="s">
        <v>15067</v>
      </c>
      <c r="B3628" t="s">
        <v>15067</v>
      </c>
      <c r="C3628" s="3">
        <v>9.165769</v>
      </c>
      <c r="D3628" s="3">
        <v>304</v>
      </c>
      <c r="E3628" s="3">
        <v>7.372245</v>
      </c>
      <c r="F3628" s="3">
        <v>217</v>
      </c>
      <c r="G3628" s="3">
        <v>12.081704</v>
      </c>
      <c r="H3628" s="3">
        <v>430</v>
      </c>
      <c r="I3628" s="3">
        <v>5.574253</v>
      </c>
      <c r="J3628" s="3">
        <v>201</v>
      </c>
      <c r="K3628" s="3">
        <v>2.068862</v>
      </c>
      <c r="L3628" s="3">
        <v>80</v>
      </c>
      <c r="M3628" s="3">
        <v>3.220814</v>
      </c>
      <c r="N3628">
        <v>112</v>
      </c>
      <c r="O3628">
        <v>0.000127176996944656</v>
      </c>
      <c r="P3628">
        <v>-2.01633777402262</v>
      </c>
      <c r="Q3628" t="s">
        <v>131</v>
      </c>
      <c r="R3628" t="s">
        <v>136</v>
      </c>
      <c r="S3628" t="s">
        <v>136</v>
      </c>
      <c r="T3628" t="s">
        <v>136</v>
      </c>
      <c r="U3628" t="s">
        <v>136</v>
      </c>
      <c r="V3628" t="s">
        <v>136</v>
      </c>
      <c r="W3628" t="s">
        <v>136</v>
      </c>
      <c r="X3628" t="s">
        <v>136</v>
      </c>
      <c r="Y3628" t="s">
        <v>5662</v>
      </c>
      <c r="Z3628" t="s">
        <v>15068</v>
      </c>
      <c r="AA3628" t="s">
        <v>164</v>
      </c>
      <c r="AB3628" t="s">
        <v>165</v>
      </c>
      <c r="AC3628" t="s">
        <v>15069</v>
      </c>
      <c r="AD3628" t="s">
        <v>136</v>
      </c>
    </row>
    <row r="3629" spans="1:30">
      <c r="A3629" t="s">
        <v>15070</v>
      </c>
      <c r="B3629" t="s">
        <v>15070</v>
      </c>
      <c r="C3629" s="3">
        <v>3.461525</v>
      </c>
      <c r="D3629" s="3">
        <v>85</v>
      </c>
      <c r="E3629" s="3">
        <v>1.004203</v>
      </c>
      <c r="F3629" s="3">
        <v>22</v>
      </c>
      <c r="G3629" s="3">
        <v>1.949747</v>
      </c>
      <c r="H3629" s="3">
        <v>51</v>
      </c>
      <c r="I3629" s="3">
        <v>19.914141</v>
      </c>
      <c r="J3629" s="3">
        <v>526</v>
      </c>
      <c r="K3629" s="3">
        <v>49.986267</v>
      </c>
      <c r="L3629" s="3">
        <v>1410</v>
      </c>
      <c r="M3629" s="3">
        <v>11.37085</v>
      </c>
      <c r="N3629">
        <v>289</v>
      </c>
      <c r="O3629" s="16">
        <v>2.35933159965046e-5</v>
      </c>
      <c r="P3629">
        <v>2.94473918788435</v>
      </c>
      <c r="Q3629" t="s">
        <v>157</v>
      </c>
      <c r="R3629" t="s">
        <v>136</v>
      </c>
      <c r="S3629" t="s">
        <v>136</v>
      </c>
      <c r="T3629" t="s">
        <v>437</v>
      </c>
      <c r="U3629" t="s">
        <v>15071</v>
      </c>
      <c r="V3629" t="s">
        <v>439</v>
      </c>
      <c r="W3629" t="s">
        <v>186</v>
      </c>
      <c r="X3629" t="s">
        <v>187</v>
      </c>
      <c r="Y3629" t="s">
        <v>14291</v>
      </c>
      <c r="Z3629" t="s">
        <v>15072</v>
      </c>
      <c r="AA3629" t="s">
        <v>209</v>
      </c>
      <c r="AB3629" t="s">
        <v>187</v>
      </c>
      <c r="AC3629" t="s">
        <v>15073</v>
      </c>
      <c r="AD3629" t="s">
        <v>443</v>
      </c>
    </row>
    <row r="3630" spans="1:30">
      <c r="A3630" t="s">
        <v>15074</v>
      </c>
      <c r="B3630" t="s">
        <v>15074</v>
      </c>
      <c r="C3630" s="3">
        <v>4.167721</v>
      </c>
      <c r="D3630" s="3">
        <v>101</v>
      </c>
      <c r="E3630" s="3">
        <v>7.532052</v>
      </c>
      <c r="F3630" s="3">
        <v>162</v>
      </c>
      <c r="G3630" s="3">
        <v>11.219232</v>
      </c>
      <c r="H3630" s="3">
        <v>291</v>
      </c>
      <c r="I3630" s="3">
        <v>0.269503</v>
      </c>
      <c r="J3630" s="3">
        <v>8</v>
      </c>
      <c r="K3630" s="3">
        <v>0.542527</v>
      </c>
      <c r="L3630" s="3">
        <v>16</v>
      </c>
      <c r="M3630" s="3">
        <v>0.958947</v>
      </c>
      <c r="N3630">
        <v>25</v>
      </c>
      <c r="O3630" s="16">
        <v>2.70079256544688e-8</v>
      </c>
      <c r="P3630">
        <v>-4.05766768776517</v>
      </c>
      <c r="Q3630" t="s">
        <v>131</v>
      </c>
      <c r="R3630" t="s">
        <v>136</v>
      </c>
      <c r="S3630" t="s">
        <v>136</v>
      </c>
      <c r="T3630" t="s">
        <v>136</v>
      </c>
      <c r="U3630" t="s">
        <v>15075</v>
      </c>
      <c r="V3630" t="s">
        <v>136</v>
      </c>
      <c r="W3630" t="s">
        <v>170</v>
      </c>
      <c r="X3630" t="s">
        <v>171</v>
      </c>
      <c r="Y3630" t="s">
        <v>15076</v>
      </c>
      <c r="Z3630" t="s">
        <v>15077</v>
      </c>
      <c r="AA3630" t="s">
        <v>164</v>
      </c>
      <c r="AB3630" t="s">
        <v>165</v>
      </c>
      <c r="AC3630" t="s">
        <v>15078</v>
      </c>
      <c r="AD3630" t="s">
        <v>136</v>
      </c>
    </row>
    <row r="3631" spans="1:30">
      <c r="A3631" t="s">
        <v>15079</v>
      </c>
      <c r="B3631" t="s">
        <v>15079</v>
      </c>
      <c r="C3631" s="3">
        <v>2.084728</v>
      </c>
      <c r="D3631" s="3">
        <v>29</v>
      </c>
      <c r="E3631" s="3">
        <v>1.016952</v>
      </c>
      <c r="F3631" s="3">
        <v>13</v>
      </c>
      <c r="G3631" s="3">
        <v>1.371797</v>
      </c>
      <c r="H3631" s="3">
        <v>21</v>
      </c>
      <c r="I3631" s="3">
        <v>14.377016</v>
      </c>
      <c r="J3631" s="3">
        <v>214</v>
      </c>
      <c r="K3631" s="3">
        <v>7.466412</v>
      </c>
      <c r="L3631" s="3">
        <v>119</v>
      </c>
      <c r="M3631" s="3">
        <v>12.306969</v>
      </c>
      <c r="N3631">
        <v>176</v>
      </c>
      <c r="O3631" s="16">
        <v>8.44800835356449e-5</v>
      </c>
      <c r="P3631">
        <v>2.18728956281725</v>
      </c>
      <c r="Q3631" t="s">
        <v>157</v>
      </c>
      <c r="R3631" t="s">
        <v>136</v>
      </c>
      <c r="S3631" t="s">
        <v>136</v>
      </c>
      <c r="T3631" t="s">
        <v>15080</v>
      </c>
      <c r="U3631" t="s">
        <v>15081</v>
      </c>
      <c r="V3631" t="s">
        <v>7482</v>
      </c>
      <c r="W3631" t="s">
        <v>218</v>
      </c>
      <c r="X3631" t="s">
        <v>219</v>
      </c>
      <c r="Y3631" t="s">
        <v>136</v>
      </c>
      <c r="Z3631" t="s">
        <v>15082</v>
      </c>
      <c r="AA3631" t="s">
        <v>686</v>
      </c>
      <c r="AB3631" t="s">
        <v>219</v>
      </c>
      <c r="AC3631" t="s">
        <v>15083</v>
      </c>
      <c r="AD3631" t="s">
        <v>15084</v>
      </c>
    </row>
    <row r="3632" spans="1:30">
      <c r="A3632" t="s">
        <v>15085</v>
      </c>
      <c r="B3632" t="s">
        <v>15085</v>
      </c>
      <c r="C3632" s="3">
        <v>0.866591</v>
      </c>
      <c r="D3632" s="3">
        <v>36</v>
      </c>
      <c r="E3632" s="3">
        <v>0</v>
      </c>
      <c r="F3632" s="3">
        <v>0</v>
      </c>
      <c r="G3632" s="3">
        <v>0.599138</v>
      </c>
      <c r="H3632" s="3">
        <v>27</v>
      </c>
      <c r="I3632" s="3">
        <v>6.644454</v>
      </c>
      <c r="J3632" s="3">
        <v>299</v>
      </c>
      <c r="K3632" s="3">
        <v>2.149403</v>
      </c>
      <c r="L3632" s="3">
        <v>104</v>
      </c>
      <c r="M3632" s="3">
        <v>7.704792</v>
      </c>
      <c r="N3632">
        <v>334</v>
      </c>
      <c r="O3632">
        <v>0.00803612879428755</v>
      </c>
      <c r="P3632">
        <v>2.71701935215313</v>
      </c>
      <c r="Q3632" t="s">
        <v>157</v>
      </c>
      <c r="R3632" t="s">
        <v>136</v>
      </c>
      <c r="S3632" t="s">
        <v>136</v>
      </c>
      <c r="T3632" t="s">
        <v>15086</v>
      </c>
      <c r="U3632" t="s">
        <v>15087</v>
      </c>
      <c r="V3632" t="s">
        <v>432</v>
      </c>
      <c r="W3632" t="s">
        <v>218</v>
      </c>
      <c r="X3632" t="s">
        <v>219</v>
      </c>
      <c r="Y3632" t="s">
        <v>136</v>
      </c>
      <c r="Z3632" t="s">
        <v>15088</v>
      </c>
      <c r="AA3632" t="s">
        <v>686</v>
      </c>
      <c r="AB3632" t="s">
        <v>219</v>
      </c>
      <c r="AC3632" t="s">
        <v>15089</v>
      </c>
      <c r="AD3632" t="s">
        <v>15090</v>
      </c>
    </row>
    <row r="3633" spans="1:30">
      <c r="A3633" t="s">
        <v>15091</v>
      </c>
      <c r="B3633" t="s">
        <v>15091</v>
      </c>
      <c r="C3633" s="3">
        <v>0.019263</v>
      </c>
      <c r="D3633" s="3">
        <v>3</v>
      </c>
      <c r="E3633" s="3">
        <v>0</v>
      </c>
      <c r="F3633" s="3">
        <v>0</v>
      </c>
      <c r="G3633" s="3">
        <v>0.042999</v>
      </c>
      <c r="H3633" s="3">
        <v>5</v>
      </c>
      <c r="I3633" s="3">
        <v>1.249005</v>
      </c>
      <c r="J3633" s="3">
        <v>141</v>
      </c>
      <c r="K3633" s="3">
        <v>0.992818</v>
      </c>
      <c r="L3633" s="3">
        <v>120</v>
      </c>
      <c r="M3633" s="3">
        <v>0.533917</v>
      </c>
      <c r="N3633">
        <v>58</v>
      </c>
      <c r="O3633" s="16">
        <v>8.93135201388022e-7</v>
      </c>
      <c r="P3633">
        <v>4.22655743715649</v>
      </c>
      <c r="Q3633" t="s">
        <v>157</v>
      </c>
      <c r="R3633" t="s">
        <v>136</v>
      </c>
      <c r="S3633" t="s">
        <v>136</v>
      </c>
      <c r="T3633" t="s">
        <v>15092</v>
      </c>
      <c r="U3633" t="s">
        <v>15093</v>
      </c>
      <c r="V3633" t="s">
        <v>473</v>
      </c>
      <c r="W3633" t="s">
        <v>254</v>
      </c>
      <c r="X3633" t="s">
        <v>255</v>
      </c>
      <c r="Y3633" t="s">
        <v>1815</v>
      </c>
      <c r="Z3633" t="s">
        <v>15094</v>
      </c>
      <c r="AA3633" t="s">
        <v>164</v>
      </c>
      <c r="AB3633" t="s">
        <v>165</v>
      </c>
      <c r="AC3633" t="s">
        <v>15095</v>
      </c>
      <c r="AD3633" t="s">
        <v>2113</v>
      </c>
    </row>
    <row r="3634" spans="1:30">
      <c r="A3634" t="s">
        <v>15096</v>
      </c>
      <c r="B3634" t="s">
        <v>15096</v>
      </c>
      <c r="C3634" s="3">
        <v>0.782191</v>
      </c>
      <c r="D3634" s="3">
        <v>31</v>
      </c>
      <c r="E3634" s="3">
        <v>0.454488</v>
      </c>
      <c r="F3634" s="3">
        <v>16</v>
      </c>
      <c r="G3634" s="3">
        <v>1.869132</v>
      </c>
      <c r="H3634" s="3">
        <v>78</v>
      </c>
      <c r="I3634" s="3">
        <v>10.119431</v>
      </c>
      <c r="J3634" s="3">
        <v>427</v>
      </c>
      <c r="K3634" s="3">
        <v>4.564541</v>
      </c>
      <c r="L3634" s="3">
        <v>206</v>
      </c>
      <c r="M3634" s="3">
        <v>8.951513</v>
      </c>
      <c r="N3634">
        <v>363</v>
      </c>
      <c r="O3634">
        <v>0.000527189280588063</v>
      </c>
      <c r="P3634">
        <v>2.22461683409893</v>
      </c>
      <c r="Q3634" t="s">
        <v>157</v>
      </c>
      <c r="R3634" t="s">
        <v>136</v>
      </c>
      <c r="S3634" t="s">
        <v>136</v>
      </c>
      <c r="T3634" t="s">
        <v>15097</v>
      </c>
      <c r="U3634" t="s">
        <v>136</v>
      </c>
      <c r="V3634" t="s">
        <v>136</v>
      </c>
      <c r="W3634" t="s">
        <v>136</v>
      </c>
      <c r="X3634" t="s">
        <v>136</v>
      </c>
      <c r="Y3634" t="s">
        <v>15098</v>
      </c>
      <c r="Z3634" t="s">
        <v>15099</v>
      </c>
      <c r="AA3634" t="s">
        <v>164</v>
      </c>
      <c r="AB3634" t="s">
        <v>165</v>
      </c>
      <c r="AC3634" t="s">
        <v>15100</v>
      </c>
      <c r="AD3634" t="s">
        <v>15101</v>
      </c>
    </row>
    <row r="3635" spans="1:30">
      <c r="A3635" t="s">
        <v>15102</v>
      </c>
      <c r="B3635" t="s">
        <v>136</v>
      </c>
      <c r="C3635" s="3">
        <v>0</v>
      </c>
      <c r="D3635" s="3">
        <v>0</v>
      </c>
      <c r="E3635" s="3">
        <v>0</v>
      </c>
      <c r="F3635" s="3">
        <v>0</v>
      </c>
      <c r="G3635" s="3">
        <v>0</v>
      </c>
      <c r="H3635" s="3">
        <v>0</v>
      </c>
      <c r="I3635" s="3">
        <v>7.893995</v>
      </c>
      <c r="J3635" s="3">
        <v>94</v>
      </c>
      <c r="K3635" s="3">
        <v>6.622777</v>
      </c>
      <c r="L3635" s="3">
        <v>85</v>
      </c>
      <c r="M3635" s="3">
        <v>5.174233</v>
      </c>
      <c r="N3635">
        <v>60</v>
      </c>
      <c r="O3635" s="16">
        <v>1.77366701358455e-7</v>
      </c>
      <c r="P3635">
        <v>6.40760011641159</v>
      </c>
      <c r="Q3635" t="s">
        <v>157</v>
      </c>
      <c r="R3635" t="s">
        <v>136</v>
      </c>
      <c r="S3635" t="s">
        <v>136</v>
      </c>
      <c r="T3635" t="s">
        <v>136</v>
      </c>
      <c r="U3635" t="s">
        <v>136</v>
      </c>
      <c r="V3635" t="s">
        <v>136</v>
      </c>
      <c r="W3635" t="s">
        <v>136</v>
      </c>
      <c r="X3635" t="s">
        <v>136</v>
      </c>
      <c r="Y3635" t="s">
        <v>136</v>
      </c>
      <c r="Z3635" t="s">
        <v>136</v>
      </c>
      <c r="AA3635" t="s">
        <v>136</v>
      </c>
      <c r="AB3635" t="s">
        <v>136</v>
      </c>
      <c r="AC3635" t="s">
        <v>15103</v>
      </c>
      <c r="AD3635" t="s">
        <v>136</v>
      </c>
    </row>
    <row r="3636" spans="1:30">
      <c r="A3636" t="s">
        <v>15104</v>
      </c>
      <c r="B3636" t="s">
        <v>15104</v>
      </c>
      <c r="C3636" s="3">
        <v>6.133782</v>
      </c>
      <c r="D3636" s="3">
        <v>252</v>
      </c>
      <c r="E3636" s="3">
        <v>13.281317</v>
      </c>
      <c r="F3636" s="3">
        <v>484</v>
      </c>
      <c r="G3636" s="3">
        <v>4.990407</v>
      </c>
      <c r="H3636" s="3">
        <v>220</v>
      </c>
      <c r="I3636" s="3">
        <v>1.719207</v>
      </c>
      <c r="J3636" s="3">
        <v>77</v>
      </c>
      <c r="K3636" s="3">
        <v>0.932121</v>
      </c>
      <c r="L3636" s="3">
        <v>45</v>
      </c>
      <c r="M3636" s="3">
        <v>2.050291</v>
      </c>
      <c r="N3636">
        <v>88</v>
      </c>
      <c r="O3636" s="16">
        <v>4.80212065323151e-5</v>
      </c>
      <c r="P3636">
        <v>-3.06098892294314</v>
      </c>
      <c r="Q3636" t="s">
        <v>131</v>
      </c>
      <c r="R3636" t="s">
        <v>136</v>
      </c>
      <c r="S3636" t="s">
        <v>136</v>
      </c>
      <c r="T3636" t="s">
        <v>15105</v>
      </c>
      <c r="U3636" t="s">
        <v>15106</v>
      </c>
      <c r="V3636" t="s">
        <v>136</v>
      </c>
      <c r="W3636" t="s">
        <v>316</v>
      </c>
      <c r="X3636" t="s">
        <v>317</v>
      </c>
      <c r="Y3636" t="s">
        <v>15107</v>
      </c>
      <c r="Z3636" t="s">
        <v>15108</v>
      </c>
      <c r="AA3636" t="s">
        <v>3882</v>
      </c>
      <c r="AB3636" t="s">
        <v>317</v>
      </c>
      <c r="AC3636" t="s">
        <v>15109</v>
      </c>
      <c r="AD3636" t="s">
        <v>15110</v>
      </c>
    </row>
    <row r="3637" spans="1:30">
      <c r="A3637" t="s">
        <v>15111</v>
      </c>
      <c r="B3637" t="s">
        <v>15111</v>
      </c>
      <c r="C3637" s="3">
        <v>6.152496</v>
      </c>
      <c r="D3637" s="3">
        <v>125</v>
      </c>
      <c r="E3637" s="3">
        <v>5.042211</v>
      </c>
      <c r="F3637" s="3">
        <v>91</v>
      </c>
      <c r="G3637" s="3">
        <v>4.571458</v>
      </c>
      <c r="H3637" s="3">
        <v>100</v>
      </c>
      <c r="I3637" s="3">
        <v>1.518584</v>
      </c>
      <c r="J3637" s="3">
        <v>34</v>
      </c>
      <c r="K3637" s="3">
        <v>0.78214</v>
      </c>
      <c r="L3637" s="3">
        <v>19</v>
      </c>
      <c r="M3637" s="3">
        <v>2.609342</v>
      </c>
      <c r="N3637">
        <v>56</v>
      </c>
      <c r="O3637">
        <v>0.000981794947290836</v>
      </c>
      <c r="P3637">
        <v>-2.2395084238241</v>
      </c>
      <c r="Q3637" t="s">
        <v>131</v>
      </c>
      <c r="R3637" t="s">
        <v>136</v>
      </c>
      <c r="S3637" t="s">
        <v>136</v>
      </c>
      <c r="T3637" t="s">
        <v>136</v>
      </c>
      <c r="U3637" t="s">
        <v>136</v>
      </c>
      <c r="V3637" t="s">
        <v>136</v>
      </c>
      <c r="W3637" t="s">
        <v>136</v>
      </c>
      <c r="X3637" t="s">
        <v>136</v>
      </c>
      <c r="Y3637" t="s">
        <v>136</v>
      </c>
      <c r="Z3637" t="s">
        <v>136</v>
      </c>
      <c r="AA3637" t="s">
        <v>164</v>
      </c>
      <c r="AB3637" t="s">
        <v>165</v>
      </c>
      <c r="AC3637" t="s">
        <v>15112</v>
      </c>
      <c r="AD3637" t="s">
        <v>136</v>
      </c>
    </row>
    <row r="3638" spans="1:30">
      <c r="A3638" t="s">
        <v>15113</v>
      </c>
      <c r="B3638" t="s">
        <v>15113</v>
      </c>
      <c r="C3638" s="3">
        <v>12.095887</v>
      </c>
      <c r="D3638" s="3">
        <v>221</v>
      </c>
      <c r="E3638" s="3">
        <v>12.894657</v>
      </c>
      <c r="F3638" s="3">
        <v>209</v>
      </c>
      <c r="G3638" s="3">
        <v>10.301105</v>
      </c>
      <c r="H3638" s="3">
        <v>202</v>
      </c>
      <c r="I3638" s="3">
        <v>4.92721</v>
      </c>
      <c r="J3638" s="3">
        <v>98</v>
      </c>
      <c r="K3638" s="3">
        <v>3.222418</v>
      </c>
      <c r="L3638" s="3">
        <v>68</v>
      </c>
      <c r="M3638" s="3">
        <v>5.53456</v>
      </c>
      <c r="N3638">
        <v>106</v>
      </c>
      <c r="O3638">
        <v>0.00025367262079196</v>
      </c>
      <c r="P3638">
        <v>-2.04030436320355</v>
      </c>
      <c r="Q3638" t="s">
        <v>131</v>
      </c>
      <c r="R3638" t="s">
        <v>136</v>
      </c>
      <c r="S3638" t="s">
        <v>136</v>
      </c>
      <c r="T3638" t="s">
        <v>2636</v>
      </c>
      <c r="U3638" t="s">
        <v>15114</v>
      </c>
      <c r="V3638" t="s">
        <v>136</v>
      </c>
      <c r="W3638" t="s">
        <v>254</v>
      </c>
      <c r="X3638" t="s">
        <v>255</v>
      </c>
      <c r="Y3638" t="s">
        <v>2638</v>
      </c>
      <c r="Z3638" t="s">
        <v>15115</v>
      </c>
      <c r="AA3638" t="s">
        <v>164</v>
      </c>
      <c r="AB3638" t="s">
        <v>165</v>
      </c>
      <c r="AC3638" t="s">
        <v>15116</v>
      </c>
      <c r="AD3638" t="s">
        <v>688</v>
      </c>
    </row>
    <row r="3639" spans="1:30">
      <c r="A3639" t="s">
        <v>15117</v>
      </c>
      <c r="B3639" t="s">
        <v>15117</v>
      </c>
      <c r="C3639" s="3">
        <v>0.078113</v>
      </c>
      <c r="D3639" s="3">
        <v>4</v>
      </c>
      <c r="E3639" s="3">
        <v>0</v>
      </c>
      <c r="F3639" s="3">
        <v>0</v>
      </c>
      <c r="G3639" s="3">
        <v>0.109219</v>
      </c>
      <c r="H3639" s="3">
        <v>6</v>
      </c>
      <c r="I3639" s="3">
        <v>3.225832</v>
      </c>
      <c r="J3639" s="3">
        <v>178</v>
      </c>
      <c r="K3639" s="3">
        <v>2.365124</v>
      </c>
      <c r="L3639" s="3">
        <v>140</v>
      </c>
      <c r="M3639" s="3">
        <v>0.784332</v>
      </c>
      <c r="N3639">
        <v>42</v>
      </c>
      <c r="O3639" s="16">
        <v>1.16461342817095e-5</v>
      </c>
      <c r="P3639">
        <v>4.0516444484725</v>
      </c>
      <c r="Q3639" t="s">
        <v>157</v>
      </c>
      <c r="R3639" t="s">
        <v>136</v>
      </c>
      <c r="S3639" t="s">
        <v>136</v>
      </c>
      <c r="T3639" t="s">
        <v>460</v>
      </c>
      <c r="U3639" t="s">
        <v>136</v>
      </c>
      <c r="V3639" t="s">
        <v>136</v>
      </c>
      <c r="W3639" t="s">
        <v>136</v>
      </c>
      <c r="X3639" t="s">
        <v>136</v>
      </c>
      <c r="Y3639" t="s">
        <v>352</v>
      </c>
      <c r="Z3639" t="s">
        <v>15118</v>
      </c>
      <c r="AA3639" t="s">
        <v>164</v>
      </c>
      <c r="AB3639" t="s">
        <v>165</v>
      </c>
      <c r="AC3639" t="s">
        <v>15119</v>
      </c>
      <c r="AD3639" t="s">
        <v>281</v>
      </c>
    </row>
    <row r="3640" spans="1:30">
      <c r="A3640" t="s">
        <v>15120</v>
      </c>
      <c r="B3640" t="s">
        <v>15120</v>
      </c>
      <c r="C3640" s="3">
        <v>12.22298</v>
      </c>
      <c r="D3640" s="3">
        <v>634</v>
      </c>
      <c r="E3640" s="3">
        <v>2.233236</v>
      </c>
      <c r="F3640" s="3">
        <v>103</v>
      </c>
      <c r="G3640" s="3">
        <v>3.376907</v>
      </c>
      <c r="H3640" s="3">
        <v>188</v>
      </c>
      <c r="I3640" s="3">
        <v>1.317117</v>
      </c>
      <c r="J3640" s="3">
        <v>75</v>
      </c>
      <c r="K3640" s="3">
        <v>1.469437</v>
      </c>
      <c r="L3640" s="3">
        <v>89</v>
      </c>
      <c r="M3640" s="3">
        <v>1.178932</v>
      </c>
      <c r="N3640">
        <v>64</v>
      </c>
      <c r="O3640" s="16">
        <v>7.59751678263266e-5</v>
      </c>
      <c r="P3640">
        <v>-2.53503487122642</v>
      </c>
      <c r="Q3640" t="s">
        <v>131</v>
      </c>
      <c r="R3640" t="s">
        <v>2118</v>
      </c>
      <c r="S3640" t="s">
        <v>2119</v>
      </c>
      <c r="T3640" t="s">
        <v>7095</v>
      </c>
      <c r="U3640" t="s">
        <v>15121</v>
      </c>
      <c r="V3640" t="s">
        <v>2122</v>
      </c>
      <c r="W3640" t="s">
        <v>136</v>
      </c>
      <c r="X3640" t="s">
        <v>136</v>
      </c>
      <c r="Y3640" t="s">
        <v>2123</v>
      </c>
      <c r="Z3640" t="s">
        <v>15122</v>
      </c>
      <c r="AA3640" t="s">
        <v>248</v>
      </c>
      <c r="AB3640" t="s">
        <v>242</v>
      </c>
      <c r="AC3640" t="s">
        <v>15123</v>
      </c>
      <c r="AD3640" t="s">
        <v>7099</v>
      </c>
    </row>
    <row r="3641" spans="1:30">
      <c r="A3641" t="s">
        <v>15124</v>
      </c>
      <c r="B3641" t="s">
        <v>15124</v>
      </c>
      <c r="C3641" s="3">
        <v>8.982359</v>
      </c>
      <c r="D3641" s="3">
        <v>405</v>
      </c>
      <c r="E3641" s="3">
        <v>3.121524</v>
      </c>
      <c r="F3641" s="3">
        <v>125</v>
      </c>
      <c r="G3641" s="3">
        <v>17.560183</v>
      </c>
      <c r="H3641" s="3">
        <v>849</v>
      </c>
      <c r="I3641" s="3">
        <v>0.99836</v>
      </c>
      <c r="J3641" s="3">
        <v>49</v>
      </c>
      <c r="K3641" s="3">
        <v>0.22658</v>
      </c>
      <c r="L3641" s="3">
        <v>12</v>
      </c>
      <c r="M3641" s="3">
        <v>0.211801</v>
      </c>
      <c r="N3641">
        <v>10</v>
      </c>
      <c r="O3641" s="16">
        <v>1.23370827789371e-9</v>
      </c>
      <c r="P3641">
        <v>-4.59829655306977</v>
      </c>
      <c r="Q3641" t="s">
        <v>131</v>
      </c>
      <c r="R3641" t="s">
        <v>136</v>
      </c>
      <c r="S3641" t="s">
        <v>136</v>
      </c>
      <c r="T3641" t="s">
        <v>136</v>
      </c>
      <c r="U3641" t="s">
        <v>136</v>
      </c>
      <c r="V3641" t="s">
        <v>136</v>
      </c>
      <c r="W3641" t="s">
        <v>136</v>
      </c>
      <c r="X3641" t="s">
        <v>136</v>
      </c>
      <c r="Y3641" t="s">
        <v>2451</v>
      </c>
      <c r="Z3641" t="s">
        <v>136</v>
      </c>
      <c r="AA3641" t="s">
        <v>164</v>
      </c>
      <c r="AB3641" t="s">
        <v>165</v>
      </c>
      <c r="AC3641" t="s">
        <v>15125</v>
      </c>
      <c r="AD3641" t="s">
        <v>136</v>
      </c>
    </row>
    <row r="3642" spans="1:30">
      <c r="A3642" t="s">
        <v>15126</v>
      </c>
      <c r="B3642" t="s">
        <v>15126</v>
      </c>
      <c r="C3642" s="3">
        <v>1.384269</v>
      </c>
      <c r="D3642" s="3">
        <v>77</v>
      </c>
      <c r="E3642" s="3">
        <v>4.812057</v>
      </c>
      <c r="F3642" s="3">
        <v>236</v>
      </c>
      <c r="G3642" s="3">
        <v>2.33925</v>
      </c>
      <c r="H3642" s="3">
        <v>139</v>
      </c>
      <c r="I3642" s="3">
        <v>0.011364</v>
      </c>
      <c r="J3642" s="3">
        <v>1</v>
      </c>
      <c r="K3642" s="3">
        <v>0.016595</v>
      </c>
      <c r="L3642" s="3">
        <v>2</v>
      </c>
      <c r="M3642" s="3">
        <v>0.277824</v>
      </c>
      <c r="N3642">
        <v>17</v>
      </c>
      <c r="O3642" s="16">
        <v>6.75473698606324e-6</v>
      </c>
      <c r="P3642">
        <v>-4.7406475936821</v>
      </c>
      <c r="Q3642" t="s">
        <v>131</v>
      </c>
      <c r="R3642" t="s">
        <v>136</v>
      </c>
      <c r="S3642" t="s">
        <v>136</v>
      </c>
      <c r="T3642" t="s">
        <v>10325</v>
      </c>
      <c r="U3642" t="s">
        <v>136</v>
      </c>
      <c r="V3642" t="s">
        <v>136</v>
      </c>
      <c r="W3642" t="s">
        <v>136</v>
      </c>
      <c r="X3642" t="s">
        <v>136</v>
      </c>
      <c r="Y3642" t="s">
        <v>10327</v>
      </c>
      <c r="Z3642" t="s">
        <v>136</v>
      </c>
      <c r="AA3642" t="s">
        <v>164</v>
      </c>
      <c r="AB3642" t="s">
        <v>165</v>
      </c>
      <c r="AC3642" t="s">
        <v>15127</v>
      </c>
      <c r="AD3642" t="s">
        <v>10330</v>
      </c>
    </row>
    <row r="3643" spans="1:30">
      <c r="A3643" t="s">
        <v>15128</v>
      </c>
      <c r="B3643" t="s">
        <v>15128</v>
      </c>
      <c r="C3643" s="3">
        <v>48.190838</v>
      </c>
      <c r="D3643" s="3">
        <v>9572</v>
      </c>
      <c r="E3643" s="3">
        <v>147.904129</v>
      </c>
      <c r="F3643" s="3">
        <v>26024</v>
      </c>
      <c r="G3643" s="3">
        <v>31.406771</v>
      </c>
      <c r="H3643" s="3">
        <v>6689</v>
      </c>
      <c r="I3643" s="3">
        <v>14.59927</v>
      </c>
      <c r="J3643" s="3">
        <v>3146</v>
      </c>
      <c r="K3643" s="3">
        <v>15.003241</v>
      </c>
      <c r="L3643" s="3">
        <v>3452</v>
      </c>
      <c r="M3643" s="3">
        <v>25.023458</v>
      </c>
      <c r="N3643">
        <v>5190</v>
      </c>
      <c r="O3643">
        <v>0.000863238007755579</v>
      </c>
      <c r="P3643">
        <v>-2.79013370661434</v>
      </c>
      <c r="Q3643" t="s">
        <v>131</v>
      </c>
      <c r="R3643" t="s">
        <v>137</v>
      </c>
      <c r="S3643" t="s">
        <v>138</v>
      </c>
      <c r="T3643" t="s">
        <v>15129</v>
      </c>
      <c r="U3643" t="s">
        <v>15130</v>
      </c>
      <c r="V3643" t="s">
        <v>15131</v>
      </c>
      <c r="W3643" t="s">
        <v>137</v>
      </c>
      <c r="X3643" t="s">
        <v>138</v>
      </c>
      <c r="Y3643" t="s">
        <v>14975</v>
      </c>
      <c r="Z3643" t="s">
        <v>15132</v>
      </c>
      <c r="AA3643" t="s">
        <v>153</v>
      </c>
      <c r="AB3643" t="s">
        <v>138</v>
      </c>
      <c r="AC3643" t="s">
        <v>15133</v>
      </c>
      <c r="AD3643" t="s">
        <v>15134</v>
      </c>
    </row>
    <row r="3644" spans="1:30">
      <c r="A3644" t="s">
        <v>15135</v>
      </c>
      <c r="B3644" t="s">
        <v>15135</v>
      </c>
      <c r="C3644" s="3">
        <v>0.403312</v>
      </c>
      <c r="D3644" s="3">
        <v>14</v>
      </c>
      <c r="E3644" s="3">
        <v>0</v>
      </c>
      <c r="F3644" s="3">
        <v>0</v>
      </c>
      <c r="G3644" s="3">
        <v>0.699849</v>
      </c>
      <c r="H3644" s="3">
        <v>26</v>
      </c>
      <c r="I3644" s="3">
        <v>14.048512</v>
      </c>
      <c r="J3644" s="3">
        <v>522</v>
      </c>
      <c r="K3644" s="3">
        <v>19.414221</v>
      </c>
      <c r="L3644" s="3">
        <v>771</v>
      </c>
      <c r="M3644" s="3">
        <v>2.518768</v>
      </c>
      <c r="N3644">
        <v>91</v>
      </c>
      <c r="O3644" s="16">
        <v>7.83038998403429e-5</v>
      </c>
      <c r="P3644">
        <v>3.99409310760252</v>
      </c>
      <c r="Q3644" t="s">
        <v>157</v>
      </c>
      <c r="R3644" t="s">
        <v>136</v>
      </c>
      <c r="S3644" t="s">
        <v>136</v>
      </c>
      <c r="T3644" t="s">
        <v>136</v>
      </c>
      <c r="U3644" t="s">
        <v>136</v>
      </c>
      <c r="V3644" t="s">
        <v>136</v>
      </c>
      <c r="W3644" t="s">
        <v>412</v>
      </c>
      <c r="X3644" t="s">
        <v>413</v>
      </c>
      <c r="Y3644" t="s">
        <v>136</v>
      </c>
      <c r="Z3644" t="s">
        <v>136</v>
      </c>
      <c r="AA3644" t="s">
        <v>136</v>
      </c>
      <c r="AB3644" t="s">
        <v>136</v>
      </c>
      <c r="AC3644" t="s">
        <v>313</v>
      </c>
      <c r="AD3644" t="s">
        <v>136</v>
      </c>
    </row>
    <row r="3645" spans="1:30">
      <c r="A3645" t="s">
        <v>15136</v>
      </c>
      <c r="B3645" t="s">
        <v>15136</v>
      </c>
      <c r="C3645" s="3">
        <v>3.885482</v>
      </c>
      <c r="D3645" s="3">
        <v>469</v>
      </c>
      <c r="E3645" s="3">
        <v>3.167093</v>
      </c>
      <c r="F3645" s="3">
        <v>339</v>
      </c>
      <c r="G3645" s="3">
        <v>5.520445</v>
      </c>
      <c r="H3645" s="3">
        <v>715</v>
      </c>
      <c r="I3645" s="3">
        <v>1.259231</v>
      </c>
      <c r="J3645" s="3">
        <v>165</v>
      </c>
      <c r="K3645" s="3">
        <v>1.040043</v>
      </c>
      <c r="L3645" s="3">
        <v>146</v>
      </c>
      <c r="M3645" s="3">
        <v>2.067117</v>
      </c>
      <c r="N3645">
        <v>261</v>
      </c>
      <c r="O3645" s="16">
        <v>2.45756074434218e-5</v>
      </c>
      <c r="P3645">
        <v>-2.10826144693745</v>
      </c>
      <c r="Q3645" t="s">
        <v>131</v>
      </c>
      <c r="R3645" t="s">
        <v>316</v>
      </c>
      <c r="S3645" t="s">
        <v>317</v>
      </c>
      <c r="T3645" t="s">
        <v>15137</v>
      </c>
      <c r="U3645" t="s">
        <v>15138</v>
      </c>
      <c r="V3645" t="s">
        <v>2025</v>
      </c>
      <c r="W3645" t="s">
        <v>136</v>
      </c>
      <c r="X3645" t="s">
        <v>136</v>
      </c>
      <c r="Y3645" t="s">
        <v>15139</v>
      </c>
      <c r="Z3645" t="s">
        <v>15140</v>
      </c>
      <c r="AA3645" t="s">
        <v>3882</v>
      </c>
      <c r="AB3645" t="s">
        <v>317</v>
      </c>
      <c r="AC3645" t="s">
        <v>15141</v>
      </c>
      <c r="AD3645" t="s">
        <v>155</v>
      </c>
    </row>
    <row r="3646" spans="1:30">
      <c r="A3646" t="s">
        <v>15142</v>
      </c>
      <c r="B3646" t="s">
        <v>15142</v>
      </c>
      <c r="C3646" s="3">
        <v>0.640026</v>
      </c>
      <c r="D3646" s="3">
        <v>17</v>
      </c>
      <c r="E3646" s="3">
        <v>0</v>
      </c>
      <c r="F3646" s="3">
        <v>0</v>
      </c>
      <c r="G3646" s="3">
        <v>0.704416</v>
      </c>
      <c r="H3646" s="3">
        <v>20</v>
      </c>
      <c r="I3646" s="3">
        <v>7.985641</v>
      </c>
      <c r="J3646" s="3">
        <v>219</v>
      </c>
      <c r="K3646" s="3">
        <v>7.910204</v>
      </c>
      <c r="L3646" s="3">
        <v>232</v>
      </c>
      <c r="M3646" s="3">
        <v>2.482231</v>
      </c>
      <c r="N3646">
        <v>66</v>
      </c>
      <c r="O3646">
        <v>0.00253394550954904</v>
      </c>
      <c r="P3646">
        <v>2.90670088000001</v>
      </c>
      <c r="Q3646" t="s">
        <v>157</v>
      </c>
      <c r="R3646" t="s">
        <v>136</v>
      </c>
      <c r="S3646" t="s">
        <v>136</v>
      </c>
      <c r="T3646" t="s">
        <v>8001</v>
      </c>
      <c r="U3646" t="s">
        <v>15143</v>
      </c>
      <c r="V3646" t="s">
        <v>439</v>
      </c>
      <c r="W3646" t="s">
        <v>186</v>
      </c>
      <c r="X3646" t="s">
        <v>187</v>
      </c>
      <c r="Y3646" t="s">
        <v>8923</v>
      </c>
      <c r="Z3646" t="s">
        <v>136</v>
      </c>
      <c r="AA3646" t="s">
        <v>209</v>
      </c>
      <c r="AB3646" t="s">
        <v>187</v>
      </c>
      <c r="AC3646" t="s">
        <v>15144</v>
      </c>
      <c r="AD3646" t="s">
        <v>8005</v>
      </c>
    </row>
    <row r="3647" spans="1:30">
      <c r="A3647" t="s">
        <v>15145</v>
      </c>
      <c r="B3647" t="s">
        <v>15145</v>
      </c>
      <c r="C3647" s="3">
        <v>72.313995</v>
      </c>
      <c r="D3647" s="3">
        <v>3256</v>
      </c>
      <c r="E3647" s="3">
        <v>143.321945</v>
      </c>
      <c r="F3647" s="3">
        <v>5715</v>
      </c>
      <c r="G3647" s="3">
        <v>97.348457</v>
      </c>
      <c r="H3647" s="3">
        <v>4699</v>
      </c>
      <c r="I3647" s="3">
        <v>1.345206</v>
      </c>
      <c r="J3647" s="3">
        <v>66</v>
      </c>
      <c r="K3647" s="3">
        <v>1.46364</v>
      </c>
      <c r="L3647" s="3">
        <v>77</v>
      </c>
      <c r="M3647" s="3">
        <v>4.389154</v>
      </c>
      <c r="N3647">
        <v>207</v>
      </c>
      <c r="O3647" s="16">
        <v>1.18895603280562e-16</v>
      </c>
      <c r="P3647">
        <v>-5.85434745081992</v>
      </c>
      <c r="Q3647" t="s">
        <v>131</v>
      </c>
      <c r="R3647" t="s">
        <v>136</v>
      </c>
      <c r="S3647" t="s">
        <v>136</v>
      </c>
      <c r="T3647" t="s">
        <v>1799</v>
      </c>
      <c r="U3647" t="s">
        <v>15146</v>
      </c>
      <c r="V3647" t="s">
        <v>136</v>
      </c>
      <c r="W3647" t="s">
        <v>254</v>
      </c>
      <c r="X3647" t="s">
        <v>255</v>
      </c>
      <c r="Y3647" t="s">
        <v>3652</v>
      </c>
      <c r="Z3647" t="s">
        <v>8292</v>
      </c>
      <c r="AA3647" t="s">
        <v>164</v>
      </c>
      <c r="AB3647" t="s">
        <v>165</v>
      </c>
      <c r="AC3647" t="s">
        <v>15147</v>
      </c>
      <c r="AD3647" t="s">
        <v>1155</v>
      </c>
    </row>
    <row r="3648" spans="1:30">
      <c r="A3648" t="s">
        <v>15148</v>
      </c>
      <c r="B3648" t="s">
        <v>15148</v>
      </c>
      <c r="C3648" s="3">
        <v>0.350261</v>
      </c>
      <c r="D3648" s="3">
        <v>8</v>
      </c>
      <c r="E3648" s="3">
        <v>0.090548</v>
      </c>
      <c r="F3648" s="3">
        <v>2</v>
      </c>
      <c r="G3648" s="3">
        <v>0.598476</v>
      </c>
      <c r="H3648" s="3">
        <v>14</v>
      </c>
      <c r="I3648" s="3">
        <v>5.106893</v>
      </c>
      <c r="J3648" s="3">
        <v>120</v>
      </c>
      <c r="K3648" s="3">
        <v>3.589032</v>
      </c>
      <c r="L3648" s="3">
        <v>90</v>
      </c>
      <c r="M3648" s="3">
        <v>4.079796</v>
      </c>
      <c r="N3648">
        <v>92</v>
      </c>
      <c r="O3648" s="16">
        <v>5.39891349180752e-5</v>
      </c>
      <c r="P3648">
        <v>2.82479390397344</v>
      </c>
      <c r="Q3648" t="s">
        <v>157</v>
      </c>
      <c r="R3648" t="s">
        <v>136</v>
      </c>
      <c r="S3648" t="s">
        <v>136</v>
      </c>
      <c r="T3648" t="s">
        <v>8565</v>
      </c>
      <c r="U3648" t="s">
        <v>136</v>
      </c>
      <c r="V3648" t="s">
        <v>136</v>
      </c>
      <c r="W3648" t="s">
        <v>136</v>
      </c>
      <c r="X3648" t="s">
        <v>136</v>
      </c>
      <c r="Y3648" t="s">
        <v>298</v>
      </c>
      <c r="Z3648" t="s">
        <v>15149</v>
      </c>
      <c r="AA3648" t="s">
        <v>164</v>
      </c>
      <c r="AB3648" t="s">
        <v>165</v>
      </c>
      <c r="AC3648" t="s">
        <v>15150</v>
      </c>
      <c r="AD3648" t="s">
        <v>1934</v>
      </c>
    </row>
    <row r="3649" spans="1:30">
      <c r="A3649" t="s">
        <v>15151</v>
      </c>
      <c r="B3649" t="s">
        <v>15151</v>
      </c>
      <c r="C3649" s="3">
        <v>0.389386</v>
      </c>
      <c r="D3649" s="3">
        <v>16</v>
      </c>
      <c r="E3649" s="3">
        <v>0</v>
      </c>
      <c r="F3649" s="3">
        <v>0</v>
      </c>
      <c r="G3649" s="3">
        <v>0.37529</v>
      </c>
      <c r="H3649" s="3">
        <v>17</v>
      </c>
      <c r="I3649" s="3">
        <v>3.916725</v>
      </c>
      <c r="J3649" s="3">
        <v>175</v>
      </c>
      <c r="K3649" s="3">
        <v>18.772144</v>
      </c>
      <c r="L3649" s="3">
        <v>893</v>
      </c>
      <c r="M3649" s="3">
        <v>2.291112</v>
      </c>
      <c r="N3649">
        <v>99</v>
      </c>
      <c r="O3649">
        <v>0.000140894104299673</v>
      </c>
      <c r="P3649">
        <v>3.98966403000508</v>
      </c>
      <c r="Q3649" t="s">
        <v>157</v>
      </c>
      <c r="R3649" t="s">
        <v>136</v>
      </c>
      <c r="S3649" t="s">
        <v>136</v>
      </c>
      <c r="T3649" t="s">
        <v>4320</v>
      </c>
      <c r="U3649" t="s">
        <v>15152</v>
      </c>
      <c r="V3649" t="s">
        <v>763</v>
      </c>
      <c r="W3649" t="s">
        <v>136</v>
      </c>
      <c r="X3649" t="s">
        <v>136</v>
      </c>
      <c r="Y3649" t="s">
        <v>4322</v>
      </c>
      <c r="Z3649" t="s">
        <v>15153</v>
      </c>
      <c r="AA3649" t="s">
        <v>141</v>
      </c>
      <c r="AB3649" t="s">
        <v>142</v>
      </c>
      <c r="AC3649" t="s">
        <v>4324</v>
      </c>
      <c r="AD3649" t="s">
        <v>4325</v>
      </c>
    </row>
    <row r="3650" spans="1:30">
      <c r="A3650" t="s">
        <v>15154</v>
      </c>
      <c r="B3650" t="s">
        <v>15154</v>
      </c>
      <c r="C3650" s="3">
        <v>395.355133</v>
      </c>
      <c r="D3650" s="3">
        <v>9133</v>
      </c>
      <c r="E3650" s="3">
        <v>893.074463</v>
      </c>
      <c r="F3650" s="3">
        <v>18275</v>
      </c>
      <c r="G3650" s="3">
        <v>458.27655</v>
      </c>
      <c r="H3650" s="3">
        <v>11351</v>
      </c>
      <c r="I3650" s="3">
        <v>28.922941</v>
      </c>
      <c r="J3650" s="3">
        <v>725</v>
      </c>
      <c r="K3650" s="3">
        <v>17.911665</v>
      </c>
      <c r="L3650" s="3">
        <v>480</v>
      </c>
      <c r="M3650" s="3">
        <v>78.243263</v>
      </c>
      <c r="N3650">
        <v>1888</v>
      </c>
      <c r="O3650" s="16">
        <v>2.67810752735578e-8</v>
      </c>
      <c r="P3650">
        <v>-4.32208760213293</v>
      </c>
      <c r="Q3650" t="s">
        <v>131</v>
      </c>
      <c r="R3650" t="s">
        <v>136</v>
      </c>
      <c r="S3650" t="s">
        <v>136</v>
      </c>
      <c r="T3650" t="s">
        <v>136</v>
      </c>
      <c r="U3650" t="s">
        <v>15155</v>
      </c>
      <c r="V3650" t="s">
        <v>136</v>
      </c>
      <c r="W3650" t="s">
        <v>136</v>
      </c>
      <c r="X3650" t="s">
        <v>136</v>
      </c>
      <c r="Y3650" t="s">
        <v>172</v>
      </c>
      <c r="Z3650" t="s">
        <v>136</v>
      </c>
      <c r="AA3650" t="s">
        <v>174</v>
      </c>
      <c r="AB3650" t="s">
        <v>171</v>
      </c>
      <c r="AC3650" t="s">
        <v>15156</v>
      </c>
      <c r="AD3650" t="s">
        <v>136</v>
      </c>
    </row>
    <row r="3651" spans="1:30">
      <c r="A3651" t="s">
        <v>15157</v>
      </c>
      <c r="B3651" t="s">
        <v>15157</v>
      </c>
      <c r="C3651" s="3">
        <v>10.017336</v>
      </c>
      <c r="D3651" s="3">
        <v>1152</v>
      </c>
      <c r="E3651" s="3">
        <v>15.578829</v>
      </c>
      <c r="F3651" s="3">
        <v>1587</v>
      </c>
      <c r="G3651" s="3">
        <v>17.413794</v>
      </c>
      <c r="H3651" s="3">
        <v>2147</v>
      </c>
      <c r="I3651" s="3">
        <v>2.593009</v>
      </c>
      <c r="J3651" s="3">
        <v>324</v>
      </c>
      <c r="K3651" s="3">
        <v>2.509359</v>
      </c>
      <c r="L3651" s="3">
        <v>335</v>
      </c>
      <c r="M3651" s="3">
        <v>7.647127</v>
      </c>
      <c r="N3651">
        <v>918</v>
      </c>
      <c r="O3651">
        <v>0.000768343807680379</v>
      </c>
      <c r="P3651">
        <v>-2.35170326463199</v>
      </c>
      <c r="Q3651" t="s">
        <v>131</v>
      </c>
      <c r="R3651" t="s">
        <v>136</v>
      </c>
      <c r="S3651" t="s">
        <v>136</v>
      </c>
      <c r="T3651" t="s">
        <v>635</v>
      </c>
      <c r="U3651" t="s">
        <v>136</v>
      </c>
      <c r="V3651" t="s">
        <v>136</v>
      </c>
      <c r="W3651" t="s">
        <v>254</v>
      </c>
      <c r="X3651" t="s">
        <v>255</v>
      </c>
      <c r="Y3651" t="s">
        <v>991</v>
      </c>
      <c r="Z3651" t="s">
        <v>5089</v>
      </c>
      <c r="AA3651" t="s">
        <v>83</v>
      </c>
      <c r="AB3651" t="s">
        <v>191</v>
      </c>
      <c r="AC3651" t="s">
        <v>5090</v>
      </c>
      <c r="AD3651" t="s">
        <v>640</v>
      </c>
    </row>
    <row r="3652" spans="1:30">
      <c r="A3652" t="s">
        <v>15158</v>
      </c>
      <c r="B3652" t="s">
        <v>15158</v>
      </c>
      <c r="C3652" s="3">
        <v>337.472321</v>
      </c>
      <c r="D3652" s="3">
        <v>24421</v>
      </c>
      <c r="E3652" s="3">
        <v>603.952515</v>
      </c>
      <c r="F3652" s="3">
        <v>38715</v>
      </c>
      <c r="G3652" s="3">
        <v>323.432434</v>
      </c>
      <c r="H3652" s="3">
        <v>25095</v>
      </c>
      <c r="I3652" s="3">
        <v>17.508589</v>
      </c>
      <c r="J3652" s="3">
        <v>1375</v>
      </c>
      <c r="K3652" s="3">
        <v>28.062473</v>
      </c>
      <c r="L3652" s="3">
        <v>2352</v>
      </c>
      <c r="M3652" s="3">
        <v>22.141323</v>
      </c>
      <c r="N3652">
        <v>1673</v>
      </c>
      <c r="O3652" s="16">
        <v>1.04788566088333e-15</v>
      </c>
      <c r="P3652">
        <v>-4.83685903419493</v>
      </c>
      <c r="Q3652" t="s">
        <v>131</v>
      </c>
      <c r="R3652" t="s">
        <v>1360</v>
      </c>
      <c r="S3652" t="s">
        <v>1361</v>
      </c>
      <c r="T3652" t="s">
        <v>15159</v>
      </c>
      <c r="U3652" t="s">
        <v>15160</v>
      </c>
      <c r="V3652" t="s">
        <v>2657</v>
      </c>
      <c r="W3652" t="s">
        <v>1360</v>
      </c>
      <c r="X3652" t="s">
        <v>1361</v>
      </c>
      <c r="Y3652" t="s">
        <v>15161</v>
      </c>
      <c r="Z3652" t="s">
        <v>136</v>
      </c>
      <c r="AA3652" t="s">
        <v>2660</v>
      </c>
      <c r="AB3652" t="s">
        <v>1361</v>
      </c>
      <c r="AC3652" t="s">
        <v>15162</v>
      </c>
      <c r="AD3652" t="s">
        <v>4977</v>
      </c>
    </row>
    <row r="3653" spans="1:30">
      <c r="A3653" t="s">
        <v>15163</v>
      </c>
      <c r="B3653" t="s">
        <v>15163</v>
      </c>
      <c r="C3653" s="3">
        <v>5.342476</v>
      </c>
      <c r="D3653" s="3">
        <v>347</v>
      </c>
      <c r="E3653" s="3">
        <v>2.941694</v>
      </c>
      <c r="F3653" s="3">
        <v>169</v>
      </c>
      <c r="G3653" s="3">
        <v>4.63471</v>
      </c>
      <c r="H3653" s="3">
        <v>323</v>
      </c>
      <c r="I3653" s="3">
        <v>55.78513</v>
      </c>
      <c r="J3653" s="3">
        <v>3923</v>
      </c>
      <c r="K3653" s="3">
        <v>53.8489</v>
      </c>
      <c r="L3653" s="3">
        <v>4044</v>
      </c>
      <c r="M3653" s="3">
        <v>19.215672</v>
      </c>
      <c r="N3653">
        <v>1301</v>
      </c>
      <c r="O3653" s="16">
        <v>4.32498612125879e-7</v>
      </c>
      <c r="P3653">
        <v>2.59643890720343</v>
      </c>
      <c r="Q3653" t="s">
        <v>157</v>
      </c>
      <c r="R3653" t="s">
        <v>232</v>
      </c>
      <c r="S3653" t="s">
        <v>233</v>
      </c>
      <c r="T3653" t="s">
        <v>635</v>
      </c>
      <c r="U3653" t="s">
        <v>136</v>
      </c>
      <c r="V3653" t="s">
        <v>136</v>
      </c>
      <c r="W3653" t="s">
        <v>136</v>
      </c>
      <c r="X3653" t="s">
        <v>136</v>
      </c>
      <c r="Y3653" t="s">
        <v>2681</v>
      </c>
      <c r="Z3653" t="s">
        <v>136</v>
      </c>
      <c r="AA3653" t="s">
        <v>164</v>
      </c>
      <c r="AB3653" t="s">
        <v>165</v>
      </c>
      <c r="AC3653" t="s">
        <v>3636</v>
      </c>
      <c r="AD3653" t="s">
        <v>640</v>
      </c>
    </row>
    <row r="3654" spans="1:30">
      <c r="A3654" t="s">
        <v>15164</v>
      </c>
      <c r="B3654" t="s">
        <v>15164</v>
      </c>
      <c r="C3654" s="3">
        <v>0.290782</v>
      </c>
      <c r="D3654" s="3">
        <v>11</v>
      </c>
      <c r="E3654" s="3">
        <v>0.189492</v>
      </c>
      <c r="F3654" s="3">
        <v>7</v>
      </c>
      <c r="G3654" s="3">
        <v>0.353401</v>
      </c>
      <c r="H3654" s="3">
        <v>15</v>
      </c>
      <c r="I3654" s="3">
        <v>3.598661</v>
      </c>
      <c r="J3654" s="3">
        <v>148</v>
      </c>
      <c r="K3654" s="3">
        <v>0.924714</v>
      </c>
      <c r="L3654" s="3">
        <v>41</v>
      </c>
      <c r="M3654" s="3">
        <v>5.127899</v>
      </c>
      <c r="N3654">
        <v>203</v>
      </c>
      <c r="O3654">
        <v>0.00154006766674305</v>
      </c>
      <c r="P3654">
        <v>2.62837948558187</v>
      </c>
      <c r="Q3654" t="s">
        <v>157</v>
      </c>
      <c r="R3654" t="s">
        <v>136</v>
      </c>
      <c r="S3654" t="s">
        <v>136</v>
      </c>
      <c r="T3654" t="s">
        <v>168</v>
      </c>
      <c r="U3654" t="s">
        <v>15165</v>
      </c>
      <c r="V3654" t="s">
        <v>136</v>
      </c>
      <c r="W3654" t="s">
        <v>137</v>
      </c>
      <c r="X3654" t="s">
        <v>138</v>
      </c>
      <c r="Y3654" t="s">
        <v>663</v>
      </c>
      <c r="Z3654" t="s">
        <v>14257</v>
      </c>
      <c r="AA3654" t="s">
        <v>153</v>
      </c>
      <c r="AB3654" t="s">
        <v>138</v>
      </c>
      <c r="AC3654" t="s">
        <v>15166</v>
      </c>
      <c r="AD3654" t="s">
        <v>176</v>
      </c>
    </row>
    <row r="3655" spans="1:30">
      <c r="A3655" t="s">
        <v>15167</v>
      </c>
      <c r="B3655" t="s">
        <v>15167</v>
      </c>
      <c r="C3655" s="3">
        <v>19.559566</v>
      </c>
      <c r="D3655" s="3">
        <v>757</v>
      </c>
      <c r="E3655" s="3">
        <v>30.103487</v>
      </c>
      <c r="F3655" s="3">
        <v>1032</v>
      </c>
      <c r="G3655" s="3">
        <v>33.260696</v>
      </c>
      <c r="H3655" s="3">
        <v>1380</v>
      </c>
      <c r="I3655" s="3">
        <v>1.253882</v>
      </c>
      <c r="J3655" s="3">
        <v>53</v>
      </c>
      <c r="K3655" s="3">
        <v>8.991302</v>
      </c>
      <c r="L3655" s="3">
        <v>403</v>
      </c>
      <c r="M3655" s="3">
        <v>2.959716</v>
      </c>
      <c r="N3655">
        <v>120</v>
      </c>
      <c r="O3655" s="16">
        <v>9.78392759398581e-5</v>
      </c>
      <c r="P3655">
        <v>-3.13090701748864</v>
      </c>
      <c r="Q3655" t="s">
        <v>131</v>
      </c>
      <c r="R3655" t="s">
        <v>325</v>
      </c>
      <c r="S3655" t="s">
        <v>326</v>
      </c>
      <c r="T3655" t="s">
        <v>4893</v>
      </c>
      <c r="U3655" t="s">
        <v>15168</v>
      </c>
      <c r="V3655" t="s">
        <v>3436</v>
      </c>
      <c r="W3655" t="s">
        <v>241</v>
      </c>
      <c r="X3655" t="s">
        <v>242</v>
      </c>
      <c r="Y3655" t="s">
        <v>8356</v>
      </c>
      <c r="Z3655" t="s">
        <v>15169</v>
      </c>
      <c r="AA3655" t="s">
        <v>174</v>
      </c>
      <c r="AB3655" t="s">
        <v>171</v>
      </c>
      <c r="AC3655" t="s">
        <v>15170</v>
      </c>
      <c r="AD3655" t="s">
        <v>144</v>
      </c>
    </row>
    <row r="3656" spans="1:30">
      <c r="A3656" t="s">
        <v>15171</v>
      </c>
      <c r="B3656" t="s">
        <v>15171</v>
      </c>
      <c r="C3656" s="3">
        <v>0.059327</v>
      </c>
      <c r="D3656" s="3">
        <v>5</v>
      </c>
      <c r="E3656" s="3">
        <v>0</v>
      </c>
      <c r="F3656" s="3">
        <v>0</v>
      </c>
      <c r="G3656" s="3">
        <v>0.138239</v>
      </c>
      <c r="H3656" s="3">
        <v>10</v>
      </c>
      <c r="I3656" s="3">
        <v>2.095479</v>
      </c>
      <c r="J3656" s="3">
        <v>154</v>
      </c>
      <c r="K3656" s="3">
        <v>10.912698</v>
      </c>
      <c r="L3656" s="3">
        <v>853</v>
      </c>
      <c r="M3656" s="3">
        <v>0.534201</v>
      </c>
      <c r="N3656">
        <v>38</v>
      </c>
      <c r="O3656" s="16">
        <v>2.82858178545747e-5</v>
      </c>
      <c r="P3656">
        <v>4.65804305944662</v>
      </c>
      <c r="Q3656" t="s">
        <v>157</v>
      </c>
      <c r="R3656" t="s">
        <v>190</v>
      </c>
      <c r="S3656" t="s">
        <v>191</v>
      </c>
      <c r="T3656" t="s">
        <v>178</v>
      </c>
      <c r="U3656" t="s">
        <v>15172</v>
      </c>
      <c r="V3656" t="s">
        <v>763</v>
      </c>
      <c r="W3656" t="s">
        <v>136</v>
      </c>
      <c r="X3656" t="s">
        <v>136</v>
      </c>
      <c r="Y3656" t="s">
        <v>181</v>
      </c>
      <c r="Z3656" t="s">
        <v>1890</v>
      </c>
      <c r="AA3656" t="s">
        <v>164</v>
      </c>
      <c r="AB3656" t="s">
        <v>165</v>
      </c>
      <c r="AC3656" t="s">
        <v>15173</v>
      </c>
      <c r="AD3656" t="s">
        <v>184</v>
      </c>
    </row>
    <row r="3657" spans="1:30">
      <c r="A3657" t="s">
        <v>15174</v>
      </c>
      <c r="B3657" t="s">
        <v>136</v>
      </c>
      <c r="C3657" s="3">
        <v>0.185295</v>
      </c>
      <c r="D3657" s="3">
        <v>3</v>
      </c>
      <c r="E3657" s="3">
        <v>0.253657</v>
      </c>
      <c r="F3657" s="3">
        <v>3</v>
      </c>
      <c r="G3657" s="3">
        <v>0</v>
      </c>
      <c r="H3657" s="3">
        <v>0</v>
      </c>
      <c r="I3657" s="3">
        <v>2.973128</v>
      </c>
      <c r="J3657" s="3">
        <v>40</v>
      </c>
      <c r="K3657" s="3">
        <v>4.337956</v>
      </c>
      <c r="L3657" s="3">
        <v>62</v>
      </c>
      <c r="M3657" s="3">
        <v>3.427687</v>
      </c>
      <c r="N3657">
        <v>44</v>
      </c>
      <c r="O3657">
        <v>0.00232764095413317</v>
      </c>
      <c r="P3657">
        <v>3.19019175546044</v>
      </c>
      <c r="Q3657" t="s">
        <v>157</v>
      </c>
      <c r="R3657" t="s">
        <v>136</v>
      </c>
      <c r="S3657" t="s">
        <v>136</v>
      </c>
      <c r="T3657" t="s">
        <v>136</v>
      </c>
      <c r="U3657" t="s">
        <v>136</v>
      </c>
      <c r="V3657" t="s">
        <v>136</v>
      </c>
      <c r="W3657" t="s">
        <v>136</v>
      </c>
      <c r="X3657" t="s">
        <v>136</v>
      </c>
      <c r="Y3657" t="s">
        <v>136</v>
      </c>
      <c r="Z3657" t="s">
        <v>136</v>
      </c>
      <c r="AA3657" t="s">
        <v>136</v>
      </c>
      <c r="AB3657" t="s">
        <v>136</v>
      </c>
      <c r="AC3657" t="s">
        <v>136</v>
      </c>
      <c r="AD3657" t="s">
        <v>136</v>
      </c>
    </row>
    <row r="3658" spans="1:30">
      <c r="A3658" t="s">
        <v>15175</v>
      </c>
      <c r="B3658" t="s">
        <v>15175</v>
      </c>
      <c r="C3658" s="3">
        <v>71.230705</v>
      </c>
      <c r="D3658" s="3">
        <v>2035</v>
      </c>
      <c r="E3658" s="3">
        <v>96.362114</v>
      </c>
      <c r="F3658" s="3">
        <v>2439</v>
      </c>
      <c r="G3658" s="3">
        <v>61.547161</v>
      </c>
      <c r="H3658" s="3">
        <v>1885</v>
      </c>
      <c r="I3658" s="3">
        <v>19.421326</v>
      </c>
      <c r="J3658" s="3">
        <v>602</v>
      </c>
      <c r="K3658" s="3">
        <v>12.050149</v>
      </c>
      <c r="L3658" s="3">
        <v>399</v>
      </c>
      <c r="M3658" s="3">
        <v>19.821238</v>
      </c>
      <c r="N3658">
        <v>592</v>
      </c>
      <c r="O3658" s="16">
        <v>3.71150511056226e-7</v>
      </c>
      <c r="P3658">
        <v>-2.85481098209885</v>
      </c>
      <c r="Q3658" t="s">
        <v>131</v>
      </c>
      <c r="R3658" t="s">
        <v>218</v>
      </c>
      <c r="S3658" t="s">
        <v>219</v>
      </c>
      <c r="T3658" t="s">
        <v>15176</v>
      </c>
      <c r="U3658" t="s">
        <v>15177</v>
      </c>
      <c r="V3658" t="s">
        <v>4193</v>
      </c>
      <c r="W3658" t="s">
        <v>838</v>
      </c>
      <c r="X3658" t="s">
        <v>839</v>
      </c>
      <c r="Y3658" t="s">
        <v>15178</v>
      </c>
      <c r="Z3658" t="s">
        <v>4195</v>
      </c>
      <c r="AA3658" t="s">
        <v>164</v>
      </c>
      <c r="AB3658" t="s">
        <v>165</v>
      </c>
      <c r="AC3658" t="s">
        <v>15179</v>
      </c>
      <c r="AD3658" t="s">
        <v>1887</v>
      </c>
    </row>
    <row r="3659" spans="1:30">
      <c r="A3659" t="s">
        <v>15180</v>
      </c>
      <c r="B3659" t="s">
        <v>15180</v>
      </c>
      <c r="C3659" s="3">
        <v>0.085223</v>
      </c>
      <c r="D3659" s="3">
        <v>5</v>
      </c>
      <c r="E3659" s="3">
        <v>0</v>
      </c>
      <c r="F3659" s="3">
        <v>0</v>
      </c>
      <c r="G3659" s="3">
        <v>0</v>
      </c>
      <c r="H3659" s="3">
        <v>0</v>
      </c>
      <c r="I3659" s="3">
        <v>3.415677</v>
      </c>
      <c r="J3659" s="3">
        <v>218</v>
      </c>
      <c r="K3659" s="3">
        <v>1.906511</v>
      </c>
      <c r="L3659" s="3">
        <v>130</v>
      </c>
      <c r="M3659" s="3">
        <v>0.633247</v>
      </c>
      <c r="N3659">
        <v>39</v>
      </c>
      <c r="O3659" s="16">
        <v>1.67118048051246e-5</v>
      </c>
      <c r="P3659">
        <v>4.72008453846123</v>
      </c>
      <c r="Q3659" t="s">
        <v>157</v>
      </c>
      <c r="R3659" t="s">
        <v>136</v>
      </c>
      <c r="S3659" t="s">
        <v>136</v>
      </c>
      <c r="T3659" t="s">
        <v>9708</v>
      </c>
      <c r="U3659" t="s">
        <v>15181</v>
      </c>
      <c r="V3659" t="s">
        <v>136</v>
      </c>
      <c r="W3659" t="s">
        <v>1557</v>
      </c>
      <c r="X3659" t="s">
        <v>1558</v>
      </c>
      <c r="Y3659" t="s">
        <v>9710</v>
      </c>
      <c r="Z3659" t="s">
        <v>15182</v>
      </c>
      <c r="AA3659" t="s">
        <v>1875</v>
      </c>
      <c r="AB3659" t="s">
        <v>1558</v>
      </c>
      <c r="AC3659" t="s">
        <v>15183</v>
      </c>
      <c r="AD3659" t="s">
        <v>9713</v>
      </c>
    </row>
    <row r="3660" spans="1:30">
      <c r="A3660" t="s">
        <v>15184</v>
      </c>
      <c r="B3660" t="s">
        <v>136</v>
      </c>
      <c r="C3660" s="3">
        <v>2.823691</v>
      </c>
      <c r="D3660" s="3">
        <v>90</v>
      </c>
      <c r="E3660" s="3">
        <v>3.412394</v>
      </c>
      <c r="F3660" s="3">
        <v>121</v>
      </c>
      <c r="G3660" s="3">
        <v>2.221808</v>
      </c>
      <c r="H3660" s="3">
        <v>86</v>
      </c>
      <c r="I3660" s="3">
        <v>1.505296</v>
      </c>
      <c r="J3660" s="3">
        <v>55</v>
      </c>
      <c r="K3660" s="3">
        <v>0.818458</v>
      </c>
      <c r="L3660" s="3">
        <v>31</v>
      </c>
      <c r="M3660" s="3">
        <v>1.09731699999999</v>
      </c>
      <c r="N3660">
        <v>47</v>
      </c>
      <c r="O3660">
        <v>0.0035708860566895</v>
      </c>
      <c r="P3660">
        <v>-2.03400730165463</v>
      </c>
      <c r="Q3660" t="s">
        <v>131</v>
      </c>
      <c r="R3660" t="s">
        <v>136</v>
      </c>
      <c r="S3660" t="s">
        <v>136</v>
      </c>
      <c r="T3660" t="s">
        <v>10325</v>
      </c>
      <c r="U3660" t="s">
        <v>15185</v>
      </c>
      <c r="V3660" t="s">
        <v>136</v>
      </c>
      <c r="W3660" t="s">
        <v>3284</v>
      </c>
      <c r="X3660" t="s">
        <v>3285</v>
      </c>
      <c r="Y3660" t="s">
        <v>15186</v>
      </c>
      <c r="Z3660" t="s">
        <v>15187</v>
      </c>
      <c r="AA3660" t="s">
        <v>3852</v>
      </c>
      <c r="AB3660" t="s">
        <v>3285</v>
      </c>
      <c r="AC3660" t="s">
        <v>15188</v>
      </c>
      <c r="AD3660" t="s">
        <v>10330</v>
      </c>
    </row>
    <row r="3661" spans="1:30">
      <c r="A3661" t="s">
        <v>15189</v>
      </c>
      <c r="B3661" t="s">
        <v>15189</v>
      </c>
      <c r="C3661" s="3">
        <v>13.3326</v>
      </c>
      <c r="D3661" s="3">
        <v>414</v>
      </c>
      <c r="E3661" s="3">
        <v>23.290741</v>
      </c>
      <c r="F3661" s="3">
        <v>641</v>
      </c>
      <c r="G3661" s="3">
        <v>5.339333</v>
      </c>
      <c r="H3661" s="3">
        <v>178</v>
      </c>
      <c r="I3661" s="3">
        <v>6.328445</v>
      </c>
      <c r="J3661" s="3">
        <v>213</v>
      </c>
      <c r="K3661" s="3">
        <v>3.845384</v>
      </c>
      <c r="L3661" s="3">
        <v>139</v>
      </c>
      <c r="M3661" s="3">
        <v>4.621268</v>
      </c>
      <c r="N3661">
        <v>150</v>
      </c>
      <c r="O3661">
        <v>0.00403850915024908</v>
      </c>
      <c r="P3661">
        <v>-2.2569415388034</v>
      </c>
      <c r="Q3661" t="s">
        <v>131</v>
      </c>
      <c r="R3661" t="s">
        <v>136</v>
      </c>
      <c r="S3661" t="s">
        <v>136</v>
      </c>
      <c r="T3661" t="s">
        <v>136</v>
      </c>
      <c r="U3661" t="s">
        <v>136</v>
      </c>
      <c r="V3661" t="s">
        <v>136</v>
      </c>
      <c r="W3661" t="s">
        <v>136</v>
      </c>
      <c r="X3661" t="s">
        <v>136</v>
      </c>
      <c r="Y3661" t="s">
        <v>15190</v>
      </c>
      <c r="Z3661" t="s">
        <v>136</v>
      </c>
      <c r="AA3661" t="s">
        <v>164</v>
      </c>
      <c r="AB3661" t="s">
        <v>165</v>
      </c>
      <c r="AC3661" t="s">
        <v>15191</v>
      </c>
      <c r="AD3661" t="s">
        <v>136</v>
      </c>
    </row>
    <row r="3662" spans="1:30">
      <c r="A3662" t="s">
        <v>15192</v>
      </c>
      <c r="B3662" t="s">
        <v>15192</v>
      </c>
      <c r="C3662" s="3">
        <v>2.409383</v>
      </c>
      <c r="D3662" s="3">
        <v>46</v>
      </c>
      <c r="E3662" s="3">
        <v>4.973542</v>
      </c>
      <c r="F3662" s="3">
        <v>83</v>
      </c>
      <c r="G3662" s="3">
        <v>1.401891</v>
      </c>
      <c r="H3662" s="3">
        <v>29</v>
      </c>
      <c r="I3662" s="3">
        <v>0.404071</v>
      </c>
      <c r="J3662" s="3">
        <v>9</v>
      </c>
      <c r="K3662" s="3">
        <v>0.207652</v>
      </c>
      <c r="L3662" s="3">
        <v>5</v>
      </c>
      <c r="M3662" s="3">
        <v>0.133002</v>
      </c>
      <c r="N3662">
        <v>3</v>
      </c>
      <c r="O3662" s="16">
        <v>2.79766390830574e-5</v>
      </c>
      <c r="P3662">
        <v>-3.90184695427119</v>
      </c>
      <c r="Q3662" t="s">
        <v>131</v>
      </c>
      <c r="R3662" t="s">
        <v>136</v>
      </c>
      <c r="S3662" t="s">
        <v>136</v>
      </c>
      <c r="T3662" t="s">
        <v>136</v>
      </c>
      <c r="U3662" t="s">
        <v>136</v>
      </c>
      <c r="V3662" t="s">
        <v>136</v>
      </c>
      <c r="W3662" t="s">
        <v>136</v>
      </c>
      <c r="X3662" t="s">
        <v>136</v>
      </c>
      <c r="Y3662" t="s">
        <v>136</v>
      </c>
      <c r="Z3662" t="s">
        <v>136</v>
      </c>
      <c r="AA3662" t="s">
        <v>237</v>
      </c>
      <c r="AB3662" t="s">
        <v>233</v>
      </c>
      <c r="AC3662" t="s">
        <v>136</v>
      </c>
      <c r="AD3662" t="s">
        <v>136</v>
      </c>
    </row>
    <row r="3663" spans="1:30">
      <c r="A3663" t="s">
        <v>15193</v>
      </c>
      <c r="B3663" t="s">
        <v>15193</v>
      </c>
      <c r="C3663" s="3">
        <v>2.571362</v>
      </c>
      <c r="D3663" s="3">
        <v>23</v>
      </c>
      <c r="E3663" s="3">
        <v>0.396722</v>
      </c>
      <c r="F3663" s="3">
        <v>4</v>
      </c>
      <c r="G3663" s="3">
        <v>2.92673</v>
      </c>
      <c r="H3663" s="3">
        <v>28</v>
      </c>
      <c r="I3663" s="3">
        <v>16.535172</v>
      </c>
      <c r="J3663" s="3">
        <v>159</v>
      </c>
      <c r="K3663" s="3">
        <v>18.512115</v>
      </c>
      <c r="L3663" s="3">
        <v>190</v>
      </c>
      <c r="M3663" s="3">
        <v>11.618389</v>
      </c>
      <c r="N3663">
        <v>108</v>
      </c>
      <c r="O3663">
        <v>0.000370908611029898</v>
      </c>
      <c r="P3663">
        <v>2.30625032219529</v>
      </c>
      <c r="Q3663" t="s">
        <v>157</v>
      </c>
      <c r="R3663" t="s">
        <v>136</v>
      </c>
      <c r="S3663" t="s">
        <v>136</v>
      </c>
      <c r="T3663" t="s">
        <v>15194</v>
      </c>
      <c r="U3663" t="s">
        <v>15195</v>
      </c>
      <c r="V3663" t="s">
        <v>5838</v>
      </c>
      <c r="W3663" t="s">
        <v>305</v>
      </c>
      <c r="X3663" t="s">
        <v>142</v>
      </c>
      <c r="Y3663" t="s">
        <v>15196</v>
      </c>
      <c r="Z3663" t="s">
        <v>136</v>
      </c>
      <c r="AA3663" t="s">
        <v>141</v>
      </c>
      <c r="AB3663" t="s">
        <v>142</v>
      </c>
      <c r="AC3663" t="s">
        <v>183</v>
      </c>
      <c r="AD3663" t="s">
        <v>929</v>
      </c>
    </row>
    <row r="3664" spans="1:30">
      <c r="A3664" t="s">
        <v>15197</v>
      </c>
      <c r="B3664" t="s">
        <v>15197</v>
      </c>
      <c r="C3664" s="3">
        <v>0</v>
      </c>
      <c r="D3664" s="3">
        <v>0</v>
      </c>
      <c r="E3664" s="3">
        <v>0</v>
      </c>
      <c r="F3664" s="3">
        <v>0</v>
      </c>
      <c r="G3664" s="3">
        <v>0</v>
      </c>
      <c r="H3664" s="3">
        <v>0</v>
      </c>
      <c r="I3664" s="3">
        <v>3.207325</v>
      </c>
      <c r="J3664" s="3">
        <v>65</v>
      </c>
      <c r="K3664" s="3">
        <v>3.536038</v>
      </c>
      <c r="L3664" s="3">
        <v>76</v>
      </c>
      <c r="M3664" s="3">
        <v>1.677558</v>
      </c>
      <c r="N3664">
        <v>33</v>
      </c>
      <c r="O3664" s="16">
        <v>4.12010839174997e-6</v>
      </c>
      <c r="P3664">
        <v>5.90906757587389</v>
      </c>
      <c r="Q3664" t="s">
        <v>157</v>
      </c>
      <c r="R3664" t="s">
        <v>136</v>
      </c>
      <c r="S3664" t="s">
        <v>136</v>
      </c>
      <c r="T3664" t="s">
        <v>136</v>
      </c>
      <c r="U3664" t="s">
        <v>136</v>
      </c>
      <c r="V3664" t="s">
        <v>136</v>
      </c>
      <c r="W3664" t="s">
        <v>136</v>
      </c>
      <c r="X3664" t="s">
        <v>136</v>
      </c>
      <c r="Y3664" t="s">
        <v>136</v>
      </c>
      <c r="Z3664" t="s">
        <v>136</v>
      </c>
      <c r="AA3664" t="s">
        <v>136</v>
      </c>
      <c r="AB3664" t="s">
        <v>136</v>
      </c>
      <c r="AC3664" t="s">
        <v>136</v>
      </c>
      <c r="AD3664" t="s">
        <v>136</v>
      </c>
    </row>
    <row r="3665" spans="1:30">
      <c r="A3665" t="s">
        <v>15198</v>
      </c>
      <c r="B3665" t="s">
        <v>15198</v>
      </c>
      <c r="C3665" s="3">
        <v>0.21463</v>
      </c>
      <c r="D3665" s="3">
        <v>8</v>
      </c>
      <c r="E3665" s="3">
        <v>0.131363</v>
      </c>
      <c r="F3665" s="3">
        <v>4</v>
      </c>
      <c r="G3665" s="3">
        <v>0.577108</v>
      </c>
      <c r="H3665" s="3">
        <v>21</v>
      </c>
      <c r="I3665" s="3">
        <v>5.205052</v>
      </c>
      <c r="J3665" s="3">
        <v>188</v>
      </c>
      <c r="K3665" s="3">
        <v>6.156741</v>
      </c>
      <c r="L3665" s="3">
        <v>237</v>
      </c>
      <c r="M3665" s="3">
        <v>3.49751</v>
      </c>
      <c r="N3665">
        <v>122</v>
      </c>
      <c r="O3665" s="16">
        <v>1.86197525036861e-6</v>
      </c>
      <c r="P3665">
        <v>3.17962517823151</v>
      </c>
      <c r="Q3665" t="s">
        <v>157</v>
      </c>
      <c r="R3665" t="s">
        <v>136</v>
      </c>
      <c r="S3665" t="s">
        <v>136</v>
      </c>
      <c r="T3665" t="s">
        <v>136</v>
      </c>
      <c r="U3665" t="s">
        <v>136</v>
      </c>
      <c r="V3665" t="s">
        <v>136</v>
      </c>
      <c r="W3665" t="s">
        <v>136</v>
      </c>
      <c r="X3665" t="s">
        <v>136</v>
      </c>
      <c r="Y3665" t="s">
        <v>136</v>
      </c>
      <c r="Z3665" t="s">
        <v>136</v>
      </c>
      <c r="AA3665" t="s">
        <v>164</v>
      </c>
      <c r="AB3665" t="s">
        <v>165</v>
      </c>
      <c r="AC3665" t="s">
        <v>15199</v>
      </c>
      <c r="AD3665" t="s">
        <v>136</v>
      </c>
    </row>
    <row r="3666" spans="1:30">
      <c r="A3666" t="s">
        <v>15200</v>
      </c>
      <c r="B3666" t="s">
        <v>15200</v>
      </c>
      <c r="C3666" s="3">
        <v>0.908885</v>
      </c>
      <c r="D3666" s="3">
        <v>16</v>
      </c>
      <c r="E3666" s="3">
        <v>0.364448</v>
      </c>
      <c r="F3666" s="3">
        <v>6</v>
      </c>
      <c r="G3666" s="3">
        <v>3.116227</v>
      </c>
      <c r="H3666" s="3">
        <v>59</v>
      </c>
      <c r="I3666" s="3">
        <v>2.757056</v>
      </c>
      <c r="J3666" s="3">
        <v>53</v>
      </c>
      <c r="K3666" s="3">
        <v>123.021797</v>
      </c>
      <c r="L3666" s="3">
        <v>2501</v>
      </c>
      <c r="M3666" s="3">
        <v>7.680435</v>
      </c>
      <c r="N3666">
        <v>141</v>
      </c>
      <c r="O3666">
        <v>0.00146239740626791</v>
      </c>
      <c r="P3666">
        <v>3.69679736278171</v>
      </c>
      <c r="Q3666" t="s">
        <v>157</v>
      </c>
      <c r="R3666" t="s">
        <v>136</v>
      </c>
      <c r="S3666" t="s">
        <v>136</v>
      </c>
      <c r="T3666" t="s">
        <v>136</v>
      </c>
      <c r="U3666" t="s">
        <v>136</v>
      </c>
      <c r="V3666" t="s">
        <v>136</v>
      </c>
      <c r="W3666" t="s">
        <v>136</v>
      </c>
      <c r="X3666" t="s">
        <v>136</v>
      </c>
      <c r="Y3666" t="s">
        <v>3892</v>
      </c>
      <c r="Z3666" t="s">
        <v>15201</v>
      </c>
      <c r="AA3666" t="s">
        <v>164</v>
      </c>
      <c r="AB3666" t="s">
        <v>165</v>
      </c>
      <c r="AC3666" t="s">
        <v>15202</v>
      </c>
      <c r="AD3666" t="s">
        <v>136</v>
      </c>
    </row>
    <row r="3667" spans="1:30">
      <c r="A3667" t="s">
        <v>15203</v>
      </c>
      <c r="B3667" t="s">
        <v>15203</v>
      </c>
      <c r="C3667" s="3">
        <v>2.251406</v>
      </c>
      <c r="D3667" s="3">
        <v>72</v>
      </c>
      <c r="E3667" s="3">
        <v>2.74918</v>
      </c>
      <c r="F3667" s="3">
        <v>78</v>
      </c>
      <c r="G3667" s="3">
        <v>2.296562</v>
      </c>
      <c r="H3667" s="3">
        <v>79</v>
      </c>
      <c r="I3667" s="3">
        <v>0.664685</v>
      </c>
      <c r="J3667" s="3">
        <v>23</v>
      </c>
      <c r="K3667" s="3">
        <v>0.905255</v>
      </c>
      <c r="L3667" s="3">
        <v>34</v>
      </c>
      <c r="M3667" s="3">
        <v>0.764746</v>
      </c>
      <c r="N3667">
        <v>26</v>
      </c>
      <c r="O3667">
        <v>0.0003379506656226</v>
      </c>
      <c r="P3667">
        <v>-2.27079603132234</v>
      </c>
      <c r="Q3667" t="s">
        <v>131</v>
      </c>
      <c r="R3667" t="s">
        <v>136</v>
      </c>
      <c r="S3667" t="s">
        <v>136</v>
      </c>
      <c r="T3667" t="s">
        <v>136</v>
      </c>
      <c r="U3667" t="s">
        <v>136</v>
      </c>
      <c r="V3667" t="s">
        <v>136</v>
      </c>
      <c r="W3667" t="s">
        <v>136</v>
      </c>
      <c r="X3667" t="s">
        <v>136</v>
      </c>
      <c r="Y3667" t="s">
        <v>15190</v>
      </c>
      <c r="Z3667" t="s">
        <v>136</v>
      </c>
      <c r="AA3667" t="s">
        <v>164</v>
      </c>
      <c r="AB3667" t="s">
        <v>165</v>
      </c>
      <c r="AC3667" t="s">
        <v>313</v>
      </c>
      <c r="AD3667" t="s">
        <v>136</v>
      </c>
    </row>
    <row r="3668" spans="1:30">
      <c r="A3668" t="s">
        <v>15204</v>
      </c>
      <c r="B3668" t="s">
        <v>15204</v>
      </c>
      <c r="C3668" s="3">
        <v>0.857232</v>
      </c>
      <c r="D3668" s="3">
        <v>51</v>
      </c>
      <c r="E3668" s="3">
        <v>2.411512</v>
      </c>
      <c r="F3668" s="3">
        <v>127</v>
      </c>
      <c r="G3668" s="3">
        <v>0.85997</v>
      </c>
      <c r="H3668" s="3">
        <v>55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>
        <v>0</v>
      </c>
      <c r="O3668" s="16">
        <v>2.95099662667705e-10</v>
      </c>
      <c r="P3668">
        <v>-7.55863668601367</v>
      </c>
      <c r="Q3668" t="s">
        <v>131</v>
      </c>
      <c r="R3668" t="s">
        <v>241</v>
      </c>
      <c r="S3668" t="s">
        <v>242</v>
      </c>
      <c r="T3668" t="s">
        <v>15205</v>
      </c>
      <c r="U3668" t="s">
        <v>15206</v>
      </c>
      <c r="V3668" t="s">
        <v>1195</v>
      </c>
      <c r="W3668" t="s">
        <v>136</v>
      </c>
      <c r="X3668" t="s">
        <v>136</v>
      </c>
      <c r="Y3668" t="s">
        <v>2651</v>
      </c>
      <c r="Z3668" t="s">
        <v>13082</v>
      </c>
      <c r="AA3668" t="s">
        <v>164</v>
      </c>
      <c r="AB3668" t="s">
        <v>165</v>
      </c>
      <c r="AC3668" t="s">
        <v>15207</v>
      </c>
      <c r="AD3668" t="s">
        <v>9142</v>
      </c>
    </row>
    <row r="3669" spans="1:30">
      <c r="A3669" t="s">
        <v>15208</v>
      </c>
      <c r="B3669" t="s">
        <v>15208</v>
      </c>
      <c r="C3669" s="3">
        <v>9.258945</v>
      </c>
      <c r="D3669" s="3">
        <v>402</v>
      </c>
      <c r="E3669" s="3">
        <v>1.15414</v>
      </c>
      <c r="F3669" s="3">
        <v>45</v>
      </c>
      <c r="G3669" s="3">
        <v>8.728391</v>
      </c>
      <c r="H3669" s="3">
        <v>406</v>
      </c>
      <c r="I3669" s="3">
        <v>2.213597</v>
      </c>
      <c r="J3669" s="3">
        <v>105</v>
      </c>
      <c r="K3669" s="3">
        <v>1.10848</v>
      </c>
      <c r="L3669" s="3">
        <v>56</v>
      </c>
      <c r="M3669" s="3">
        <v>0.955909</v>
      </c>
      <c r="N3669">
        <v>44</v>
      </c>
      <c r="O3669">
        <v>0.000554846780590491</v>
      </c>
      <c r="P3669">
        <v>-2.487862998497</v>
      </c>
      <c r="Q3669" t="s">
        <v>131</v>
      </c>
      <c r="R3669" t="s">
        <v>136</v>
      </c>
      <c r="S3669" t="s">
        <v>136</v>
      </c>
      <c r="T3669" t="s">
        <v>15209</v>
      </c>
      <c r="U3669" t="s">
        <v>136</v>
      </c>
      <c r="V3669" t="s">
        <v>136</v>
      </c>
      <c r="W3669" t="s">
        <v>136</v>
      </c>
      <c r="X3669" t="s">
        <v>136</v>
      </c>
      <c r="Y3669" t="s">
        <v>10116</v>
      </c>
      <c r="Z3669" t="s">
        <v>136</v>
      </c>
      <c r="AA3669" t="s">
        <v>164</v>
      </c>
      <c r="AB3669" t="s">
        <v>165</v>
      </c>
      <c r="AC3669" t="s">
        <v>15210</v>
      </c>
      <c r="AD3669" t="s">
        <v>15211</v>
      </c>
    </row>
    <row r="3670" spans="1:30">
      <c r="A3670" t="s">
        <v>15212</v>
      </c>
      <c r="B3670" t="s">
        <v>15212</v>
      </c>
      <c r="C3670" s="3">
        <v>3.945328</v>
      </c>
      <c r="D3670" s="3">
        <v>129</v>
      </c>
      <c r="E3670" s="3">
        <v>1.500962</v>
      </c>
      <c r="F3670" s="3">
        <v>44</v>
      </c>
      <c r="G3670" s="3">
        <v>3.975107</v>
      </c>
      <c r="H3670" s="3">
        <v>140</v>
      </c>
      <c r="I3670" s="3">
        <v>38.168072</v>
      </c>
      <c r="J3670" s="3">
        <v>1353</v>
      </c>
      <c r="K3670" s="3">
        <v>20.075226</v>
      </c>
      <c r="L3670" s="3">
        <v>760</v>
      </c>
      <c r="M3670" s="3">
        <v>14.638066</v>
      </c>
      <c r="N3670">
        <v>500</v>
      </c>
      <c r="O3670" s="16">
        <v>8.31754990307391e-6</v>
      </c>
      <c r="P3670">
        <v>2.28227566245165</v>
      </c>
      <c r="Q3670" t="s">
        <v>157</v>
      </c>
      <c r="R3670" t="s">
        <v>254</v>
      </c>
      <c r="S3670" t="s">
        <v>255</v>
      </c>
      <c r="T3670" t="s">
        <v>136</v>
      </c>
      <c r="U3670" t="s">
        <v>15213</v>
      </c>
      <c r="V3670" t="s">
        <v>136</v>
      </c>
      <c r="W3670" t="s">
        <v>241</v>
      </c>
      <c r="X3670" t="s">
        <v>242</v>
      </c>
      <c r="Y3670" t="s">
        <v>11600</v>
      </c>
      <c r="Z3670" t="s">
        <v>15214</v>
      </c>
      <c r="AA3670" t="s">
        <v>4526</v>
      </c>
      <c r="AB3670" t="s">
        <v>2076</v>
      </c>
      <c r="AC3670" t="s">
        <v>15215</v>
      </c>
      <c r="AD3670" t="s">
        <v>136</v>
      </c>
    </row>
    <row r="3671" spans="1:30">
      <c r="A3671" t="s">
        <v>15216</v>
      </c>
      <c r="B3671" t="s">
        <v>15216</v>
      </c>
      <c r="C3671" s="3">
        <v>59.785389</v>
      </c>
      <c r="D3671" s="3">
        <v>4356</v>
      </c>
      <c r="E3671" s="3">
        <v>107.059082</v>
      </c>
      <c r="F3671" s="3">
        <v>6910</v>
      </c>
      <c r="G3671" s="3">
        <v>65.734749</v>
      </c>
      <c r="H3671" s="3">
        <v>5136</v>
      </c>
      <c r="I3671" s="3">
        <v>3.544227</v>
      </c>
      <c r="J3671" s="3">
        <v>281</v>
      </c>
      <c r="K3671" s="3">
        <v>4.119114</v>
      </c>
      <c r="L3671" s="3">
        <v>348</v>
      </c>
      <c r="M3671" s="3">
        <v>8.620314</v>
      </c>
      <c r="N3671">
        <v>656</v>
      </c>
      <c r="O3671" s="16">
        <v>1.87324550876558e-11</v>
      </c>
      <c r="P3671">
        <v>-4.40771810588646</v>
      </c>
      <c r="Q3671" t="s">
        <v>131</v>
      </c>
      <c r="R3671" t="s">
        <v>232</v>
      </c>
      <c r="S3671" t="s">
        <v>233</v>
      </c>
      <c r="T3671" t="s">
        <v>635</v>
      </c>
      <c r="U3671" t="s">
        <v>136</v>
      </c>
      <c r="V3671" t="s">
        <v>136</v>
      </c>
      <c r="W3671" t="s">
        <v>136</v>
      </c>
      <c r="X3671" t="s">
        <v>136</v>
      </c>
      <c r="Y3671" t="s">
        <v>2681</v>
      </c>
      <c r="Z3671" t="s">
        <v>136</v>
      </c>
      <c r="AA3671" t="s">
        <v>164</v>
      </c>
      <c r="AB3671" t="s">
        <v>165</v>
      </c>
      <c r="AC3671" t="s">
        <v>15217</v>
      </c>
      <c r="AD3671" t="s">
        <v>640</v>
      </c>
    </row>
    <row r="3672" spans="1:30">
      <c r="A3672" t="s">
        <v>15218</v>
      </c>
      <c r="B3672" t="s">
        <v>15218</v>
      </c>
      <c r="C3672" s="3">
        <v>0.276849</v>
      </c>
      <c r="D3672" s="3">
        <v>11</v>
      </c>
      <c r="E3672" s="3">
        <v>0.437822</v>
      </c>
      <c r="F3672" s="3">
        <v>15</v>
      </c>
      <c r="G3672" s="3">
        <v>0.589001</v>
      </c>
      <c r="H3672" s="3">
        <v>24</v>
      </c>
      <c r="I3672" s="3">
        <v>3.854109</v>
      </c>
      <c r="J3672" s="3">
        <v>158</v>
      </c>
      <c r="K3672" s="3">
        <v>6.769865</v>
      </c>
      <c r="L3672" s="3">
        <v>297</v>
      </c>
      <c r="M3672" s="3">
        <v>2.377902</v>
      </c>
      <c r="N3672">
        <v>94</v>
      </c>
      <c r="O3672">
        <v>0.000800597351590852</v>
      </c>
      <c r="P3672">
        <v>2.43357915608566</v>
      </c>
      <c r="Q3672" t="s">
        <v>157</v>
      </c>
      <c r="R3672" t="s">
        <v>136</v>
      </c>
      <c r="S3672" t="s">
        <v>136</v>
      </c>
      <c r="T3672" t="s">
        <v>136</v>
      </c>
      <c r="U3672" t="s">
        <v>136</v>
      </c>
      <c r="V3672" t="s">
        <v>136</v>
      </c>
      <c r="W3672" t="s">
        <v>136</v>
      </c>
      <c r="X3672" t="s">
        <v>136</v>
      </c>
      <c r="Y3672" t="s">
        <v>136</v>
      </c>
      <c r="Z3672" t="s">
        <v>136</v>
      </c>
      <c r="AA3672" t="s">
        <v>164</v>
      </c>
      <c r="AB3672" t="s">
        <v>165</v>
      </c>
      <c r="AC3672" t="s">
        <v>183</v>
      </c>
      <c r="AD3672" t="s">
        <v>136</v>
      </c>
    </row>
    <row r="3673" spans="1:30">
      <c r="A3673" t="s">
        <v>15219</v>
      </c>
      <c r="B3673" t="s">
        <v>15219</v>
      </c>
      <c r="C3673" s="3">
        <v>43.083801</v>
      </c>
      <c r="D3673" s="3">
        <v>1179</v>
      </c>
      <c r="E3673" s="3">
        <v>209.310638</v>
      </c>
      <c r="F3673" s="3">
        <v>5072</v>
      </c>
      <c r="G3673" s="3">
        <v>42.765137</v>
      </c>
      <c r="H3673" s="3">
        <v>1255</v>
      </c>
      <c r="I3673" s="3">
        <v>4.248117</v>
      </c>
      <c r="J3673" s="3">
        <v>127</v>
      </c>
      <c r="K3673" s="3">
        <v>3.350391</v>
      </c>
      <c r="L3673" s="3">
        <v>107</v>
      </c>
      <c r="M3673" s="3">
        <v>10.621193</v>
      </c>
      <c r="N3673">
        <v>304</v>
      </c>
      <c r="O3673" s="16">
        <v>6.60192878148703e-7</v>
      </c>
      <c r="P3673">
        <v>-4.51750219292019</v>
      </c>
      <c r="Q3673" t="s">
        <v>131</v>
      </c>
      <c r="R3673" t="s">
        <v>170</v>
      </c>
      <c r="S3673" t="s">
        <v>171</v>
      </c>
      <c r="T3673" t="s">
        <v>15220</v>
      </c>
      <c r="U3673" t="s">
        <v>15221</v>
      </c>
      <c r="V3673" t="s">
        <v>136</v>
      </c>
      <c r="W3673" t="s">
        <v>170</v>
      </c>
      <c r="X3673" t="s">
        <v>171</v>
      </c>
      <c r="Y3673" t="s">
        <v>1652</v>
      </c>
      <c r="Z3673" t="s">
        <v>15222</v>
      </c>
      <c r="AA3673" t="s">
        <v>174</v>
      </c>
      <c r="AB3673" t="s">
        <v>171</v>
      </c>
      <c r="AC3673" t="s">
        <v>15223</v>
      </c>
      <c r="AD3673" t="s">
        <v>15224</v>
      </c>
    </row>
    <row r="3674" spans="1:30">
      <c r="A3674" t="s">
        <v>15225</v>
      </c>
      <c r="B3674" t="s">
        <v>15225</v>
      </c>
      <c r="C3674" s="3">
        <v>1.525439</v>
      </c>
      <c r="D3674" s="3">
        <v>90</v>
      </c>
      <c r="E3674" s="3">
        <v>0.114521</v>
      </c>
      <c r="F3674" s="3">
        <v>6</v>
      </c>
      <c r="G3674" s="3">
        <v>1.251453</v>
      </c>
      <c r="H3674" s="3">
        <v>79</v>
      </c>
      <c r="I3674" s="3">
        <v>9.650589</v>
      </c>
      <c r="J3674" s="3">
        <v>614</v>
      </c>
      <c r="K3674" s="3">
        <v>9.600883</v>
      </c>
      <c r="L3674" s="3">
        <v>652</v>
      </c>
      <c r="M3674" s="3">
        <v>3.082945</v>
      </c>
      <c r="N3674">
        <v>189</v>
      </c>
      <c r="O3674">
        <v>0.00493447995642212</v>
      </c>
      <c r="P3674">
        <v>2.30455088856581</v>
      </c>
      <c r="Q3674" t="s">
        <v>157</v>
      </c>
      <c r="R3674" t="s">
        <v>136</v>
      </c>
      <c r="S3674" t="s">
        <v>136</v>
      </c>
      <c r="T3674" t="s">
        <v>136</v>
      </c>
      <c r="U3674" t="s">
        <v>136</v>
      </c>
      <c r="V3674" t="s">
        <v>136</v>
      </c>
      <c r="W3674" t="s">
        <v>136</v>
      </c>
      <c r="X3674" t="s">
        <v>136</v>
      </c>
      <c r="Y3674" t="s">
        <v>11451</v>
      </c>
      <c r="Z3674" t="s">
        <v>136</v>
      </c>
      <c r="AA3674" t="s">
        <v>164</v>
      </c>
      <c r="AB3674" t="s">
        <v>165</v>
      </c>
      <c r="AC3674" t="s">
        <v>15226</v>
      </c>
      <c r="AD3674" t="s">
        <v>136</v>
      </c>
    </row>
    <row r="3675" spans="1:30">
      <c r="A3675" t="s">
        <v>15227</v>
      </c>
      <c r="B3675" t="s">
        <v>15227</v>
      </c>
      <c r="C3675" s="3">
        <v>0.647984</v>
      </c>
      <c r="D3675" s="3">
        <v>28</v>
      </c>
      <c r="E3675" s="3">
        <v>0</v>
      </c>
      <c r="F3675" s="3">
        <v>0</v>
      </c>
      <c r="G3675" s="3">
        <v>0.096661</v>
      </c>
      <c r="H3675" s="3">
        <v>5</v>
      </c>
      <c r="I3675" s="3">
        <v>3.191976</v>
      </c>
      <c r="J3675" s="3">
        <v>145</v>
      </c>
      <c r="K3675" s="3">
        <v>4.411443</v>
      </c>
      <c r="L3675" s="3">
        <v>214</v>
      </c>
      <c r="M3675" s="3">
        <v>2.710173</v>
      </c>
      <c r="N3675">
        <v>119</v>
      </c>
      <c r="O3675">
        <v>0.00387113182231015</v>
      </c>
      <c r="P3675">
        <v>2.94498141978898</v>
      </c>
      <c r="Q3675" t="s">
        <v>157</v>
      </c>
      <c r="R3675" t="s">
        <v>412</v>
      </c>
      <c r="S3675" t="s">
        <v>413</v>
      </c>
      <c r="T3675" t="s">
        <v>15228</v>
      </c>
      <c r="U3675" t="s">
        <v>15229</v>
      </c>
      <c r="V3675" t="s">
        <v>15230</v>
      </c>
      <c r="W3675" t="s">
        <v>412</v>
      </c>
      <c r="X3675" t="s">
        <v>413</v>
      </c>
      <c r="Y3675" t="s">
        <v>9008</v>
      </c>
      <c r="Z3675" t="s">
        <v>15231</v>
      </c>
      <c r="AA3675" t="s">
        <v>419</v>
      </c>
      <c r="AB3675" t="s">
        <v>413</v>
      </c>
      <c r="AC3675" t="s">
        <v>15232</v>
      </c>
      <c r="AD3675" t="s">
        <v>15233</v>
      </c>
    </row>
    <row r="3676" spans="1:30">
      <c r="A3676" t="s">
        <v>15234</v>
      </c>
      <c r="B3676" t="s">
        <v>136</v>
      </c>
      <c r="C3676" s="3">
        <v>0.515267</v>
      </c>
      <c r="D3676" s="3">
        <v>12</v>
      </c>
      <c r="E3676" s="3">
        <v>0</v>
      </c>
      <c r="F3676" s="3">
        <v>0</v>
      </c>
      <c r="G3676" s="3">
        <v>0.373704</v>
      </c>
      <c r="H3676" s="3">
        <v>10</v>
      </c>
      <c r="I3676" s="3">
        <v>7.240855</v>
      </c>
      <c r="J3676" s="3">
        <v>178</v>
      </c>
      <c r="K3676" s="3">
        <v>1.765848</v>
      </c>
      <c r="L3676" s="3">
        <v>47</v>
      </c>
      <c r="M3676" s="3">
        <v>3.734816</v>
      </c>
      <c r="N3676">
        <v>89</v>
      </c>
      <c r="O3676">
        <v>0.00270148756396751</v>
      </c>
      <c r="P3676">
        <v>2.92300405365822</v>
      </c>
      <c r="Q3676" t="s">
        <v>157</v>
      </c>
      <c r="R3676" t="s">
        <v>136</v>
      </c>
      <c r="S3676" t="s">
        <v>136</v>
      </c>
      <c r="T3676" t="s">
        <v>136</v>
      </c>
      <c r="U3676" t="s">
        <v>136</v>
      </c>
      <c r="V3676" t="s">
        <v>136</v>
      </c>
      <c r="W3676" t="s">
        <v>136</v>
      </c>
      <c r="X3676" t="s">
        <v>136</v>
      </c>
      <c r="Y3676" t="s">
        <v>136</v>
      </c>
      <c r="Z3676" t="s">
        <v>136</v>
      </c>
      <c r="AA3676" t="s">
        <v>136</v>
      </c>
      <c r="AB3676" t="s">
        <v>136</v>
      </c>
      <c r="AC3676" t="s">
        <v>136</v>
      </c>
      <c r="AD3676" t="s">
        <v>136</v>
      </c>
    </row>
    <row r="3677" spans="1:30">
      <c r="A3677" t="s">
        <v>15235</v>
      </c>
      <c r="B3677" t="s">
        <v>15235</v>
      </c>
      <c r="C3677" s="3">
        <v>149.26239</v>
      </c>
      <c r="D3677" s="3">
        <v>8931</v>
      </c>
      <c r="E3677" s="3">
        <v>237.781052</v>
      </c>
      <c r="F3677" s="3">
        <v>12603</v>
      </c>
      <c r="G3677" s="3">
        <v>138.709015</v>
      </c>
      <c r="H3677" s="3">
        <v>8899</v>
      </c>
      <c r="I3677" s="3">
        <v>8.74655</v>
      </c>
      <c r="J3677" s="3">
        <v>568</v>
      </c>
      <c r="K3677" s="3">
        <v>9.546536</v>
      </c>
      <c r="L3677" s="3">
        <v>662</v>
      </c>
      <c r="M3677" s="3">
        <v>28.081255</v>
      </c>
      <c r="N3677">
        <v>1755</v>
      </c>
      <c r="O3677" s="16">
        <v>1.22650716668616e-8</v>
      </c>
      <c r="P3677">
        <v>-4.04341301609679</v>
      </c>
      <c r="Q3677" t="s">
        <v>131</v>
      </c>
      <c r="R3677" t="s">
        <v>190</v>
      </c>
      <c r="S3677" t="s">
        <v>191</v>
      </c>
      <c r="T3677" t="s">
        <v>2268</v>
      </c>
      <c r="U3677" t="s">
        <v>15236</v>
      </c>
      <c r="V3677" t="s">
        <v>136</v>
      </c>
      <c r="W3677" t="s">
        <v>190</v>
      </c>
      <c r="X3677" t="s">
        <v>191</v>
      </c>
      <c r="Y3677" t="s">
        <v>181</v>
      </c>
      <c r="Z3677" t="s">
        <v>15237</v>
      </c>
      <c r="AA3677" t="s">
        <v>83</v>
      </c>
      <c r="AB3677" t="s">
        <v>191</v>
      </c>
      <c r="AC3677" t="s">
        <v>15238</v>
      </c>
      <c r="AD3677" t="s">
        <v>2272</v>
      </c>
    </row>
    <row r="3678" spans="1:30">
      <c r="A3678" t="s">
        <v>15239</v>
      </c>
      <c r="B3678" t="s">
        <v>15239</v>
      </c>
      <c r="C3678" s="3">
        <v>6.730062</v>
      </c>
      <c r="D3678" s="3">
        <v>238</v>
      </c>
      <c r="E3678" s="3">
        <v>1.141689</v>
      </c>
      <c r="F3678" s="3">
        <v>36</v>
      </c>
      <c r="G3678" s="3">
        <v>8.259176</v>
      </c>
      <c r="H3678" s="3">
        <v>313</v>
      </c>
      <c r="I3678" s="3">
        <v>25.604633</v>
      </c>
      <c r="J3678" s="3">
        <v>982</v>
      </c>
      <c r="K3678" s="3">
        <v>74.825401</v>
      </c>
      <c r="L3678" s="3">
        <v>3062</v>
      </c>
      <c r="M3678" s="3">
        <v>17.226654</v>
      </c>
      <c r="N3678">
        <v>636</v>
      </c>
      <c r="O3678">
        <v>0.00473904886563486</v>
      </c>
      <c r="P3678">
        <v>2.2415741730855</v>
      </c>
      <c r="Q3678" t="s">
        <v>157</v>
      </c>
      <c r="R3678" t="s">
        <v>186</v>
      </c>
      <c r="S3678" t="s">
        <v>187</v>
      </c>
      <c r="T3678" t="s">
        <v>9962</v>
      </c>
      <c r="U3678" t="s">
        <v>15240</v>
      </c>
      <c r="V3678" t="s">
        <v>439</v>
      </c>
      <c r="W3678" t="s">
        <v>186</v>
      </c>
      <c r="X3678" t="s">
        <v>187</v>
      </c>
      <c r="Y3678" t="s">
        <v>9964</v>
      </c>
      <c r="Z3678" t="s">
        <v>13700</v>
      </c>
      <c r="AA3678" t="s">
        <v>209</v>
      </c>
      <c r="AB3678" t="s">
        <v>187</v>
      </c>
      <c r="AC3678" t="s">
        <v>15241</v>
      </c>
      <c r="AD3678" t="s">
        <v>9967</v>
      </c>
    </row>
    <row r="3679" spans="1:30">
      <c r="A3679" t="s">
        <v>15242</v>
      </c>
      <c r="B3679" t="s">
        <v>15242</v>
      </c>
      <c r="C3679" s="3">
        <v>5.759665</v>
      </c>
      <c r="D3679" s="3">
        <v>131</v>
      </c>
      <c r="E3679" s="3">
        <v>0.947933</v>
      </c>
      <c r="F3679" s="3">
        <v>19</v>
      </c>
      <c r="G3679" s="3">
        <v>3.065003</v>
      </c>
      <c r="H3679" s="3">
        <v>75</v>
      </c>
      <c r="I3679" s="3">
        <v>28.529444</v>
      </c>
      <c r="J3679" s="3">
        <v>700</v>
      </c>
      <c r="K3679" s="3">
        <v>57.58577</v>
      </c>
      <c r="L3679" s="3">
        <v>1508</v>
      </c>
      <c r="M3679" s="3">
        <v>20.142557</v>
      </c>
      <c r="N3679">
        <v>476</v>
      </c>
      <c r="O3679" s="16">
        <v>2.50993641168925e-5</v>
      </c>
      <c r="P3679">
        <v>2.80900212049337</v>
      </c>
      <c r="Q3679" t="s">
        <v>157</v>
      </c>
      <c r="R3679" t="s">
        <v>186</v>
      </c>
      <c r="S3679" t="s">
        <v>187</v>
      </c>
      <c r="T3679" t="s">
        <v>15243</v>
      </c>
      <c r="U3679" t="s">
        <v>15244</v>
      </c>
      <c r="V3679" t="s">
        <v>439</v>
      </c>
      <c r="W3679" t="s">
        <v>186</v>
      </c>
      <c r="X3679" t="s">
        <v>187</v>
      </c>
      <c r="Y3679" t="s">
        <v>15245</v>
      </c>
      <c r="Z3679" t="s">
        <v>15246</v>
      </c>
      <c r="AA3679" t="s">
        <v>209</v>
      </c>
      <c r="AB3679" t="s">
        <v>187</v>
      </c>
      <c r="AC3679" t="s">
        <v>15247</v>
      </c>
      <c r="AD3679" t="s">
        <v>15248</v>
      </c>
    </row>
    <row r="3680" spans="1:30">
      <c r="A3680" t="s">
        <v>15249</v>
      </c>
      <c r="B3680" t="s">
        <v>136</v>
      </c>
      <c r="C3680" s="3">
        <v>3.999072</v>
      </c>
      <c r="D3680" s="3">
        <v>82</v>
      </c>
      <c r="E3680" s="3">
        <v>2.813661</v>
      </c>
      <c r="F3680" s="3">
        <v>52</v>
      </c>
      <c r="G3680" s="3">
        <v>8.021962</v>
      </c>
      <c r="H3680" s="3">
        <v>177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>
        <v>0</v>
      </c>
      <c r="O3680" s="16">
        <v>2.23848357907423e-12</v>
      </c>
      <c r="P3680">
        <v>-7.93057371138614</v>
      </c>
      <c r="Q3680" t="s">
        <v>131</v>
      </c>
      <c r="R3680" t="s">
        <v>136</v>
      </c>
      <c r="S3680" t="s">
        <v>136</v>
      </c>
      <c r="T3680" t="s">
        <v>568</v>
      </c>
      <c r="U3680" t="s">
        <v>15250</v>
      </c>
      <c r="V3680" t="s">
        <v>136</v>
      </c>
      <c r="W3680" t="s">
        <v>325</v>
      </c>
      <c r="X3680" t="s">
        <v>326</v>
      </c>
      <c r="Y3680" t="s">
        <v>570</v>
      </c>
      <c r="Z3680" t="s">
        <v>15251</v>
      </c>
      <c r="AA3680" t="s">
        <v>48</v>
      </c>
      <c r="AB3680" t="s">
        <v>326</v>
      </c>
      <c r="AC3680" t="s">
        <v>183</v>
      </c>
      <c r="AD3680" t="s">
        <v>573</v>
      </c>
    </row>
    <row r="3681" spans="1:30">
      <c r="A3681" t="s">
        <v>15252</v>
      </c>
      <c r="B3681" t="s">
        <v>136</v>
      </c>
      <c r="C3681" s="3">
        <v>0</v>
      </c>
      <c r="D3681" s="3">
        <v>0</v>
      </c>
      <c r="E3681" s="3">
        <v>0.105857</v>
      </c>
      <c r="F3681" s="3">
        <v>5</v>
      </c>
      <c r="G3681" s="3">
        <v>0</v>
      </c>
      <c r="H3681" s="3">
        <v>0</v>
      </c>
      <c r="I3681" s="3">
        <v>6.20592399999999</v>
      </c>
      <c r="J3681" s="3">
        <v>289</v>
      </c>
      <c r="K3681" s="3">
        <v>5.20863</v>
      </c>
      <c r="L3681" s="3">
        <v>217</v>
      </c>
      <c r="M3681" s="3">
        <v>8.999941</v>
      </c>
      <c r="N3681">
        <v>364</v>
      </c>
      <c r="O3681" s="16">
        <v>2.02271217157181e-7</v>
      </c>
      <c r="P3681">
        <v>5.31831815266584</v>
      </c>
      <c r="Q3681" t="s">
        <v>157</v>
      </c>
      <c r="R3681" t="s">
        <v>190</v>
      </c>
      <c r="S3681" t="s">
        <v>191</v>
      </c>
      <c r="T3681" t="s">
        <v>15253</v>
      </c>
      <c r="U3681" t="s">
        <v>15254</v>
      </c>
      <c r="V3681" t="s">
        <v>136</v>
      </c>
      <c r="W3681" t="s">
        <v>190</v>
      </c>
      <c r="X3681" t="s">
        <v>191</v>
      </c>
      <c r="Y3681" t="s">
        <v>181</v>
      </c>
      <c r="Z3681" t="s">
        <v>1528</v>
      </c>
      <c r="AA3681" t="s">
        <v>83</v>
      </c>
      <c r="AB3681" t="s">
        <v>191</v>
      </c>
      <c r="AC3681" t="s">
        <v>8110</v>
      </c>
      <c r="AD3681" t="s">
        <v>195</v>
      </c>
    </row>
    <row r="3682" spans="1:30">
      <c r="A3682" t="s">
        <v>15255</v>
      </c>
      <c r="B3682" t="s">
        <v>15255</v>
      </c>
      <c r="C3682" s="3">
        <v>0.614013</v>
      </c>
      <c r="D3682" s="3">
        <v>28</v>
      </c>
      <c r="E3682" s="3">
        <v>0.11073</v>
      </c>
      <c r="F3682" s="3">
        <v>5</v>
      </c>
      <c r="G3682" s="3">
        <v>0.445265</v>
      </c>
      <c r="H3682" s="3">
        <v>22</v>
      </c>
      <c r="I3682" s="3">
        <v>4.758954</v>
      </c>
      <c r="J3682" s="3">
        <v>236</v>
      </c>
      <c r="K3682" s="3">
        <v>5.585801</v>
      </c>
      <c r="L3682" s="3">
        <v>295</v>
      </c>
      <c r="M3682" s="3">
        <v>1.419096</v>
      </c>
      <c r="N3682">
        <v>68</v>
      </c>
      <c r="O3682">
        <v>0.00059487750851328</v>
      </c>
      <c r="P3682">
        <v>2.60074704526248</v>
      </c>
      <c r="Q3682" t="s">
        <v>157</v>
      </c>
      <c r="R3682" t="s">
        <v>186</v>
      </c>
      <c r="S3682" t="s">
        <v>187</v>
      </c>
      <c r="T3682" t="s">
        <v>15256</v>
      </c>
      <c r="U3682" t="s">
        <v>15257</v>
      </c>
      <c r="V3682" t="s">
        <v>2053</v>
      </c>
      <c r="W3682" t="s">
        <v>186</v>
      </c>
      <c r="X3682" t="s">
        <v>187</v>
      </c>
      <c r="Y3682" t="s">
        <v>15258</v>
      </c>
      <c r="Z3682" t="s">
        <v>15259</v>
      </c>
      <c r="AA3682" t="s">
        <v>209</v>
      </c>
      <c r="AB3682" t="s">
        <v>187</v>
      </c>
      <c r="AC3682" t="s">
        <v>15260</v>
      </c>
      <c r="AD3682" t="s">
        <v>1633</v>
      </c>
    </row>
    <row r="3683" spans="1:30">
      <c r="A3683" t="s">
        <v>15261</v>
      </c>
      <c r="B3683" t="s">
        <v>15261</v>
      </c>
      <c r="C3683" s="3">
        <v>2.200135</v>
      </c>
      <c r="D3683" s="3">
        <v>95</v>
      </c>
      <c r="E3683" s="3">
        <v>0.688594</v>
      </c>
      <c r="F3683" s="3">
        <v>27</v>
      </c>
      <c r="G3683" s="3">
        <v>1.713333</v>
      </c>
      <c r="H3683" s="3">
        <v>79</v>
      </c>
      <c r="I3683" s="3">
        <v>10.06527</v>
      </c>
      <c r="J3683" s="3">
        <v>467</v>
      </c>
      <c r="K3683" s="3">
        <v>15.581579</v>
      </c>
      <c r="L3683" s="3">
        <v>772</v>
      </c>
      <c r="M3683" s="3">
        <v>5.81991</v>
      </c>
      <c r="N3683">
        <v>260</v>
      </c>
      <c r="O3683">
        <v>0.000191697995571994</v>
      </c>
      <c r="P3683">
        <v>2.12584578147909</v>
      </c>
      <c r="Q3683" t="s">
        <v>157</v>
      </c>
      <c r="R3683" t="s">
        <v>136</v>
      </c>
      <c r="S3683" t="s">
        <v>136</v>
      </c>
      <c r="T3683" t="s">
        <v>7561</v>
      </c>
      <c r="U3683" t="s">
        <v>15262</v>
      </c>
      <c r="V3683" t="s">
        <v>1952</v>
      </c>
      <c r="W3683" t="s">
        <v>872</v>
      </c>
      <c r="X3683" t="s">
        <v>873</v>
      </c>
      <c r="Y3683" t="s">
        <v>7483</v>
      </c>
      <c r="Z3683" t="s">
        <v>15263</v>
      </c>
      <c r="AA3683" t="s">
        <v>686</v>
      </c>
      <c r="AB3683" t="s">
        <v>219</v>
      </c>
      <c r="AC3683" t="s">
        <v>15264</v>
      </c>
      <c r="AD3683" t="s">
        <v>7566</v>
      </c>
    </row>
    <row r="3684" spans="1:30">
      <c r="A3684" t="s">
        <v>15265</v>
      </c>
      <c r="B3684" t="s">
        <v>15265</v>
      </c>
      <c r="C3684" s="3">
        <v>0</v>
      </c>
      <c r="D3684" s="3">
        <v>0</v>
      </c>
      <c r="E3684" s="3">
        <v>0</v>
      </c>
      <c r="F3684" s="3">
        <v>0</v>
      </c>
      <c r="G3684" s="3">
        <v>0</v>
      </c>
      <c r="H3684" s="3">
        <v>0</v>
      </c>
      <c r="I3684" s="3">
        <v>1.68823</v>
      </c>
      <c r="J3684" s="3">
        <v>38</v>
      </c>
      <c r="K3684" s="3">
        <v>2.006728</v>
      </c>
      <c r="L3684" s="3">
        <v>49</v>
      </c>
      <c r="M3684" s="3">
        <v>4.704457</v>
      </c>
      <c r="N3684">
        <v>102</v>
      </c>
      <c r="O3684" s="16">
        <v>3.77383510540256e-6</v>
      </c>
      <c r="P3684">
        <v>5.9660839452976</v>
      </c>
      <c r="Q3684" t="s">
        <v>157</v>
      </c>
      <c r="R3684" t="s">
        <v>371</v>
      </c>
      <c r="S3684" t="s">
        <v>293</v>
      </c>
      <c r="T3684" t="s">
        <v>1149</v>
      </c>
      <c r="U3684" t="s">
        <v>15266</v>
      </c>
      <c r="V3684" t="s">
        <v>136</v>
      </c>
      <c r="W3684" t="s">
        <v>1151</v>
      </c>
      <c r="X3684" t="s">
        <v>1152</v>
      </c>
      <c r="Y3684" t="s">
        <v>806</v>
      </c>
      <c r="Z3684" t="s">
        <v>15267</v>
      </c>
      <c r="AA3684" t="s">
        <v>164</v>
      </c>
      <c r="AB3684" t="s">
        <v>165</v>
      </c>
      <c r="AC3684" t="s">
        <v>4388</v>
      </c>
      <c r="AD3684" t="s">
        <v>1155</v>
      </c>
    </row>
    <row r="3685" spans="1:30">
      <c r="A3685" t="s">
        <v>15268</v>
      </c>
      <c r="B3685" t="s">
        <v>15268</v>
      </c>
      <c r="C3685" s="3">
        <v>13.031746</v>
      </c>
      <c r="D3685" s="3">
        <v>381</v>
      </c>
      <c r="E3685" s="3">
        <v>38.513306</v>
      </c>
      <c r="F3685" s="3">
        <v>998</v>
      </c>
      <c r="G3685" s="3">
        <v>26.913103</v>
      </c>
      <c r="H3685" s="3">
        <v>844</v>
      </c>
      <c r="I3685" s="3">
        <v>1.270595</v>
      </c>
      <c r="J3685" s="3">
        <v>41</v>
      </c>
      <c r="K3685" s="3">
        <v>5.721221</v>
      </c>
      <c r="L3685" s="3">
        <v>194</v>
      </c>
      <c r="M3685" s="3">
        <v>4.726465</v>
      </c>
      <c r="N3685">
        <v>145</v>
      </c>
      <c r="O3685" s="16">
        <v>5.02421151134211e-5</v>
      </c>
      <c r="P3685">
        <v>-3.30085118368858</v>
      </c>
      <c r="Q3685" t="s">
        <v>131</v>
      </c>
      <c r="R3685" t="s">
        <v>136</v>
      </c>
      <c r="S3685" t="s">
        <v>136</v>
      </c>
      <c r="T3685" t="s">
        <v>168</v>
      </c>
      <c r="U3685" t="s">
        <v>15269</v>
      </c>
      <c r="V3685" t="s">
        <v>136</v>
      </c>
      <c r="W3685" t="s">
        <v>254</v>
      </c>
      <c r="X3685" t="s">
        <v>255</v>
      </c>
      <c r="Y3685" t="s">
        <v>11996</v>
      </c>
      <c r="Z3685" t="s">
        <v>15270</v>
      </c>
      <c r="AA3685" t="s">
        <v>164</v>
      </c>
      <c r="AB3685" t="s">
        <v>165</v>
      </c>
      <c r="AC3685" t="s">
        <v>15271</v>
      </c>
      <c r="AD3685" t="s">
        <v>176</v>
      </c>
    </row>
    <row r="3686" spans="1:30">
      <c r="A3686" t="s">
        <v>15272</v>
      </c>
      <c r="B3686" t="s">
        <v>15272</v>
      </c>
      <c r="C3686" s="3">
        <v>0.828687</v>
      </c>
      <c r="D3686" s="3">
        <v>28</v>
      </c>
      <c r="E3686" s="3">
        <v>0.397996</v>
      </c>
      <c r="F3686" s="3">
        <v>12</v>
      </c>
      <c r="G3686" s="3">
        <v>0.480754</v>
      </c>
      <c r="H3686" s="3">
        <v>18</v>
      </c>
      <c r="I3686" s="3">
        <v>5.135298</v>
      </c>
      <c r="J3686" s="3">
        <v>186</v>
      </c>
      <c r="K3686" s="3">
        <v>4.918563</v>
      </c>
      <c r="L3686" s="3">
        <v>191</v>
      </c>
      <c r="M3686" s="3">
        <v>5.561328</v>
      </c>
      <c r="N3686">
        <v>194</v>
      </c>
      <c r="O3686" s="16">
        <v>6.65728667984525e-7</v>
      </c>
      <c r="P3686">
        <v>2.48217382358743</v>
      </c>
      <c r="Q3686" t="s">
        <v>157</v>
      </c>
      <c r="R3686" t="s">
        <v>3996</v>
      </c>
      <c r="S3686" t="s">
        <v>3997</v>
      </c>
      <c r="T3686" t="s">
        <v>3998</v>
      </c>
      <c r="U3686" t="s">
        <v>15273</v>
      </c>
      <c r="V3686" t="s">
        <v>1195</v>
      </c>
      <c r="W3686" t="s">
        <v>412</v>
      </c>
      <c r="X3686" t="s">
        <v>413</v>
      </c>
      <c r="Y3686" t="s">
        <v>4000</v>
      </c>
      <c r="Z3686" t="s">
        <v>15274</v>
      </c>
      <c r="AA3686" t="s">
        <v>419</v>
      </c>
      <c r="AB3686" t="s">
        <v>413</v>
      </c>
      <c r="AC3686" t="s">
        <v>15275</v>
      </c>
      <c r="AD3686" t="s">
        <v>4003</v>
      </c>
    </row>
    <row r="3687" spans="1:30">
      <c r="A3687" t="s">
        <v>15276</v>
      </c>
      <c r="B3687" t="s">
        <v>15276</v>
      </c>
      <c r="C3687" s="3">
        <v>150.651764</v>
      </c>
      <c r="D3687" s="3">
        <v>14968</v>
      </c>
      <c r="E3687" s="3">
        <v>570.068848</v>
      </c>
      <c r="F3687" s="3">
        <v>50173</v>
      </c>
      <c r="G3687" s="3">
        <v>165.237778</v>
      </c>
      <c r="H3687" s="3">
        <v>17603</v>
      </c>
      <c r="I3687" s="3">
        <v>48.663376</v>
      </c>
      <c r="J3687" s="3">
        <v>5244</v>
      </c>
      <c r="K3687" s="3">
        <v>38.233997</v>
      </c>
      <c r="L3687" s="3">
        <v>4400</v>
      </c>
      <c r="M3687" s="3">
        <v>95.435852</v>
      </c>
      <c r="N3687">
        <v>9901</v>
      </c>
      <c r="O3687">
        <v>0.0004123397533434</v>
      </c>
      <c r="P3687">
        <v>-2.98495636646806</v>
      </c>
      <c r="Q3687" t="s">
        <v>131</v>
      </c>
      <c r="R3687" t="s">
        <v>136</v>
      </c>
      <c r="S3687" t="s">
        <v>136</v>
      </c>
      <c r="T3687" t="s">
        <v>15277</v>
      </c>
      <c r="U3687" t="s">
        <v>136</v>
      </c>
      <c r="V3687" t="s">
        <v>136</v>
      </c>
      <c r="W3687" t="s">
        <v>254</v>
      </c>
      <c r="X3687" t="s">
        <v>255</v>
      </c>
      <c r="Y3687" t="s">
        <v>11066</v>
      </c>
      <c r="Z3687" t="s">
        <v>11067</v>
      </c>
      <c r="AA3687" t="s">
        <v>164</v>
      </c>
      <c r="AB3687" t="s">
        <v>165</v>
      </c>
      <c r="AC3687" t="s">
        <v>4843</v>
      </c>
      <c r="AD3687" t="s">
        <v>15278</v>
      </c>
    </row>
    <row r="3688" spans="1:30">
      <c r="A3688" t="s">
        <v>15279</v>
      </c>
      <c r="B3688" t="s">
        <v>15279</v>
      </c>
      <c r="C3688" s="3">
        <v>0.161918</v>
      </c>
      <c r="D3688" s="3">
        <v>19</v>
      </c>
      <c r="E3688" s="3">
        <v>0</v>
      </c>
      <c r="F3688" s="3">
        <v>0</v>
      </c>
      <c r="G3688" s="3">
        <v>0.111028</v>
      </c>
      <c r="H3688" s="3">
        <v>14</v>
      </c>
      <c r="I3688" s="3">
        <v>5.906982</v>
      </c>
      <c r="J3688" s="3">
        <v>714</v>
      </c>
      <c r="K3688" s="3">
        <v>3.919181</v>
      </c>
      <c r="L3688" s="3">
        <v>506</v>
      </c>
      <c r="M3688" s="3">
        <v>4.787842</v>
      </c>
      <c r="N3688">
        <v>557</v>
      </c>
      <c r="O3688" s="16">
        <v>1.51348444042922e-12</v>
      </c>
      <c r="P3688">
        <v>4.88714244986807</v>
      </c>
      <c r="Q3688" t="s">
        <v>157</v>
      </c>
      <c r="R3688" t="s">
        <v>136</v>
      </c>
      <c r="S3688" t="s">
        <v>136</v>
      </c>
      <c r="T3688" t="s">
        <v>136</v>
      </c>
      <c r="U3688" t="s">
        <v>136</v>
      </c>
      <c r="V3688" t="s">
        <v>136</v>
      </c>
      <c r="W3688" t="s">
        <v>136</v>
      </c>
      <c r="X3688" t="s">
        <v>136</v>
      </c>
      <c r="Y3688" t="s">
        <v>6298</v>
      </c>
      <c r="Z3688" t="s">
        <v>6299</v>
      </c>
      <c r="AA3688" t="s">
        <v>164</v>
      </c>
      <c r="AB3688" t="s">
        <v>165</v>
      </c>
      <c r="AC3688" t="s">
        <v>15280</v>
      </c>
      <c r="AD3688" t="s">
        <v>136</v>
      </c>
    </row>
    <row r="3689" spans="1:30">
      <c r="A3689" t="s">
        <v>15281</v>
      </c>
      <c r="B3689" t="s">
        <v>15281</v>
      </c>
      <c r="C3689" s="3">
        <v>188.703445</v>
      </c>
      <c r="D3689" s="3">
        <v>15036</v>
      </c>
      <c r="E3689" s="3">
        <v>193.789154</v>
      </c>
      <c r="F3689" s="3">
        <v>13678</v>
      </c>
      <c r="G3689" s="3">
        <v>161.238174</v>
      </c>
      <c r="H3689" s="3">
        <v>13775</v>
      </c>
      <c r="I3689" s="3">
        <v>55.788368</v>
      </c>
      <c r="J3689" s="3">
        <v>4821</v>
      </c>
      <c r="K3689" s="3">
        <v>41.621731</v>
      </c>
      <c r="L3689" s="3">
        <v>3841</v>
      </c>
      <c r="M3689" s="3">
        <v>99.210793</v>
      </c>
      <c r="N3689">
        <v>8254</v>
      </c>
      <c r="O3689">
        <v>0.000208414584937243</v>
      </c>
      <c r="P3689">
        <v>-2.11797194402288</v>
      </c>
      <c r="Q3689" t="s">
        <v>131</v>
      </c>
      <c r="R3689" t="s">
        <v>136</v>
      </c>
      <c r="S3689" t="s">
        <v>136</v>
      </c>
      <c r="T3689" t="s">
        <v>136</v>
      </c>
      <c r="U3689" t="s">
        <v>136</v>
      </c>
      <c r="V3689" t="s">
        <v>136</v>
      </c>
      <c r="W3689" t="s">
        <v>534</v>
      </c>
      <c r="X3689" t="s">
        <v>535</v>
      </c>
      <c r="Y3689" t="s">
        <v>14983</v>
      </c>
      <c r="Z3689" t="s">
        <v>136</v>
      </c>
      <c r="AA3689" t="s">
        <v>141</v>
      </c>
      <c r="AB3689" t="s">
        <v>142</v>
      </c>
      <c r="AC3689" t="s">
        <v>15282</v>
      </c>
      <c r="AD3689" t="s">
        <v>136</v>
      </c>
    </row>
    <row r="3690" spans="1:30">
      <c r="A3690" t="s">
        <v>15283</v>
      </c>
      <c r="B3690" t="s">
        <v>136</v>
      </c>
      <c r="C3690" s="3">
        <v>0</v>
      </c>
      <c r="D3690" s="3">
        <v>0</v>
      </c>
      <c r="E3690" s="3">
        <v>0</v>
      </c>
      <c r="F3690" s="3">
        <v>0</v>
      </c>
      <c r="G3690" s="3">
        <v>0</v>
      </c>
      <c r="H3690" s="3">
        <v>0</v>
      </c>
      <c r="I3690" s="3">
        <v>8.820652</v>
      </c>
      <c r="J3690" s="3">
        <v>154</v>
      </c>
      <c r="K3690" s="3">
        <v>2.554545</v>
      </c>
      <c r="L3690" s="3">
        <v>48</v>
      </c>
      <c r="M3690" s="3">
        <v>5.779248</v>
      </c>
      <c r="N3690">
        <v>98</v>
      </c>
      <c r="O3690" s="16">
        <v>1.05211478189732e-7</v>
      </c>
      <c r="P3690">
        <v>6.55400006673958</v>
      </c>
      <c r="Q3690" t="s">
        <v>157</v>
      </c>
      <c r="R3690" t="s">
        <v>136</v>
      </c>
      <c r="S3690" t="s">
        <v>136</v>
      </c>
      <c r="T3690" t="s">
        <v>15284</v>
      </c>
      <c r="U3690" t="s">
        <v>15285</v>
      </c>
      <c r="V3690" t="s">
        <v>136</v>
      </c>
      <c r="W3690" t="s">
        <v>136</v>
      </c>
      <c r="X3690" t="s">
        <v>136</v>
      </c>
      <c r="Y3690" t="s">
        <v>136</v>
      </c>
      <c r="Z3690" t="s">
        <v>136</v>
      </c>
      <c r="AA3690" t="s">
        <v>374</v>
      </c>
      <c r="AB3690" t="s">
        <v>367</v>
      </c>
      <c r="AC3690" t="s">
        <v>15286</v>
      </c>
      <c r="AD3690" t="s">
        <v>428</v>
      </c>
    </row>
    <row r="3691" spans="1:30">
      <c r="A3691" t="s">
        <v>15287</v>
      </c>
      <c r="B3691" t="s">
        <v>15287</v>
      </c>
      <c r="C3691" s="3">
        <v>0.202963</v>
      </c>
      <c r="D3691" s="3">
        <v>9</v>
      </c>
      <c r="E3691" s="3">
        <v>0</v>
      </c>
      <c r="F3691" s="3">
        <v>0</v>
      </c>
      <c r="G3691" s="3">
        <v>0</v>
      </c>
      <c r="H3691" s="3">
        <v>0</v>
      </c>
      <c r="I3691" s="3">
        <v>1.930868</v>
      </c>
      <c r="J3691" s="3">
        <v>84</v>
      </c>
      <c r="K3691" s="3">
        <v>5.017548</v>
      </c>
      <c r="L3691" s="3">
        <v>233</v>
      </c>
      <c r="M3691" s="3">
        <v>0.752849</v>
      </c>
      <c r="N3691">
        <v>32</v>
      </c>
      <c r="O3691">
        <v>0.0020503121959143</v>
      </c>
      <c r="P3691">
        <v>3.78848169645045</v>
      </c>
      <c r="Q3691" t="s">
        <v>157</v>
      </c>
      <c r="R3691" t="s">
        <v>136</v>
      </c>
      <c r="S3691" t="s">
        <v>136</v>
      </c>
      <c r="T3691" t="s">
        <v>136</v>
      </c>
      <c r="U3691" t="s">
        <v>136</v>
      </c>
      <c r="V3691" t="s">
        <v>136</v>
      </c>
      <c r="W3691" t="s">
        <v>594</v>
      </c>
      <c r="X3691" t="s">
        <v>165</v>
      </c>
      <c r="Y3691" t="s">
        <v>15288</v>
      </c>
      <c r="Z3691" t="s">
        <v>15289</v>
      </c>
      <c r="AA3691" t="s">
        <v>164</v>
      </c>
      <c r="AB3691" t="s">
        <v>165</v>
      </c>
      <c r="AC3691" t="s">
        <v>15290</v>
      </c>
      <c r="AD3691" t="s">
        <v>136</v>
      </c>
    </row>
    <row r="3692" spans="1:30">
      <c r="A3692" t="s">
        <v>15291</v>
      </c>
      <c r="B3692" t="s">
        <v>15291</v>
      </c>
      <c r="C3692" s="3">
        <v>0.344784</v>
      </c>
      <c r="D3692" s="3">
        <v>15</v>
      </c>
      <c r="E3692" s="3">
        <v>0</v>
      </c>
      <c r="F3692" s="3">
        <v>0</v>
      </c>
      <c r="G3692" s="3">
        <v>0.959986</v>
      </c>
      <c r="H3692" s="3">
        <v>42</v>
      </c>
      <c r="I3692" s="3">
        <v>21.581963</v>
      </c>
      <c r="J3692" s="3">
        <v>953</v>
      </c>
      <c r="K3692" s="3">
        <v>11.916512</v>
      </c>
      <c r="L3692" s="3">
        <v>562</v>
      </c>
      <c r="M3692" s="3">
        <v>4.683967</v>
      </c>
      <c r="N3692">
        <v>200</v>
      </c>
      <c r="O3692">
        <v>0.000113557144557976</v>
      </c>
      <c r="P3692">
        <v>3.8451569355433</v>
      </c>
      <c r="Q3692" t="s">
        <v>157</v>
      </c>
      <c r="R3692" t="s">
        <v>677</v>
      </c>
      <c r="S3692" t="s">
        <v>678</v>
      </c>
      <c r="T3692" t="s">
        <v>514</v>
      </c>
      <c r="U3692" t="s">
        <v>15292</v>
      </c>
      <c r="V3692" t="s">
        <v>9349</v>
      </c>
      <c r="W3692" t="s">
        <v>218</v>
      </c>
      <c r="X3692" t="s">
        <v>219</v>
      </c>
      <c r="Y3692" t="s">
        <v>679</v>
      </c>
      <c r="Z3692" t="s">
        <v>136</v>
      </c>
      <c r="AA3692" t="s">
        <v>164</v>
      </c>
      <c r="AB3692" t="s">
        <v>165</v>
      </c>
      <c r="AC3692" t="s">
        <v>15293</v>
      </c>
      <c r="AD3692" t="s">
        <v>144</v>
      </c>
    </row>
    <row r="3693" spans="1:30">
      <c r="A3693" t="s">
        <v>15294</v>
      </c>
      <c r="B3693" t="s">
        <v>15294</v>
      </c>
      <c r="C3693" s="3">
        <v>1.436508</v>
      </c>
      <c r="D3693" s="3">
        <v>101</v>
      </c>
      <c r="E3693" s="3">
        <v>11.834861</v>
      </c>
      <c r="F3693" s="3">
        <v>732</v>
      </c>
      <c r="G3693" s="3">
        <v>2.12311</v>
      </c>
      <c r="H3693" s="3">
        <v>159</v>
      </c>
      <c r="I3693" s="3">
        <v>1.141481</v>
      </c>
      <c r="J3693" s="3">
        <v>87</v>
      </c>
      <c r="K3693" s="3">
        <v>1.852684</v>
      </c>
      <c r="L3693" s="3">
        <v>150</v>
      </c>
      <c r="M3693" s="3">
        <v>1.096015</v>
      </c>
      <c r="N3693">
        <v>80</v>
      </c>
      <c r="O3693">
        <v>0.00730360115733697</v>
      </c>
      <c r="P3693">
        <v>-2.65173692362344</v>
      </c>
      <c r="Q3693" t="s">
        <v>131</v>
      </c>
      <c r="R3693" t="s">
        <v>136</v>
      </c>
      <c r="S3693" t="s">
        <v>136</v>
      </c>
      <c r="T3693" t="s">
        <v>4468</v>
      </c>
      <c r="U3693" t="s">
        <v>15295</v>
      </c>
      <c r="V3693" t="s">
        <v>136</v>
      </c>
      <c r="W3693" t="s">
        <v>136</v>
      </c>
      <c r="X3693" t="s">
        <v>136</v>
      </c>
      <c r="Y3693" t="s">
        <v>265</v>
      </c>
      <c r="Z3693" t="s">
        <v>6534</v>
      </c>
      <c r="AA3693" t="s">
        <v>83</v>
      </c>
      <c r="AB3693" t="s">
        <v>191</v>
      </c>
      <c r="AC3693" t="s">
        <v>15296</v>
      </c>
      <c r="AD3693" t="s">
        <v>184</v>
      </c>
    </row>
    <row r="3694" spans="1:30">
      <c r="A3694" t="s">
        <v>15297</v>
      </c>
      <c r="B3694" t="s">
        <v>15297</v>
      </c>
      <c r="C3694" s="3">
        <v>3.953027</v>
      </c>
      <c r="D3694" s="3">
        <v>391</v>
      </c>
      <c r="E3694" s="3">
        <v>2.756574</v>
      </c>
      <c r="F3694" s="3">
        <v>242</v>
      </c>
      <c r="G3694" s="3">
        <v>3.672358</v>
      </c>
      <c r="H3694" s="3">
        <v>390</v>
      </c>
      <c r="I3694" s="3">
        <v>0.717369</v>
      </c>
      <c r="J3694" s="3">
        <v>77</v>
      </c>
      <c r="K3694" s="3">
        <v>0.77766</v>
      </c>
      <c r="L3694" s="3">
        <v>90</v>
      </c>
      <c r="M3694" s="3">
        <v>1.021595</v>
      </c>
      <c r="N3694">
        <v>106</v>
      </c>
      <c r="O3694" s="16">
        <v>1.39912431399813e-10</v>
      </c>
      <c r="P3694">
        <v>-2.63536509084477</v>
      </c>
      <c r="Q3694" t="s">
        <v>131</v>
      </c>
      <c r="R3694" t="s">
        <v>136</v>
      </c>
      <c r="S3694" t="s">
        <v>136</v>
      </c>
      <c r="T3694" t="s">
        <v>2185</v>
      </c>
      <c r="U3694" t="s">
        <v>15298</v>
      </c>
      <c r="V3694" t="s">
        <v>264</v>
      </c>
      <c r="W3694" t="s">
        <v>190</v>
      </c>
      <c r="X3694" t="s">
        <v>191</v>
      </c>
      <c r="Y3694" t="s">
        <v>1318</v>
      </c>
      <c r="Z3694" t="s">
        <v>4621</v>
      </c>
      <c r="AA3694" t="s">
        <v>164</v>
      </c>
      <c r="AB3694" t="s">
        <v>165</v>
      </c>
      <c r="AC3694" t="s">
        <v>15299</v>
      </c>
      <c r="AD3694" t="s">
        <v>2189</v>
      </c>
    </row>
    <row r="3695" spans="1:30">
      <c r="A3695" t="s">
        <v>15300</v>
      </c>
      <c r="B3695" t="s">
        <v>15300</v>
      </c>
      <c r="C3695" s="3">
        <v>0.195112</v>
      </c>
      <c r="D3695" s="3">
        <v>6</v>
      </c>
      <c r="E3695" s="3">
        <v>0</v>
      </c>
      <c r="F3695" s="3">
        <v>0</v>
      </c>
      <c r="G3695" s="3">
        <v>0</v>
      </c>
      <c r="H3695" s="3">
        <v>0</v>
      </c>
      <c r="I3695" s="3">
        <v>0.938747</v>
      </c>
      <c r="J3695" s="3">
        <v>31</v>
      </c>
      <c r="K3695" s="3">
        <v>2.636031</v>
      </c>
      <c r="L3695" s="3">
        <v>91</v>
      </c>
      <c r="M3695" s="3">
        <v>1.111819</v>
      </c>
      <c r="N3695">
        <v>35</v>
      </c>
      <c r="O3695">
        <v>0.00701899136873261</v>
      </c>
      <c r="P3695">
        <v>3.33421849165725</v>
      </c>
      <c r="Q3695" t="s">
        <v>157</v>
      </c>
      <c r="R3695" t="s">
        <v>136</v>
      </c>
      <c r="S3695" t="s">
        <v>136</v>
      </c>
      <c r="T3695" t="s">
        <v>8063</v>
      </c>
      <c r="U3695" t="s">
        <v>15301</v>
      </c>
      <c r="V3695" t="s">
        <v>432</v>
      </c>
      <c r="W3695" t="s">
        <v>305</v>
      </c>
      <c r="X3695" t="s">
        <v>142</v>
      </c>
      <c r="Y3695" t="s">
        <v>8065</v>
      </c>
      <c r="Z3695" t="s">
        <v>8066</v>
      </c>
      <c r="AA3695" t="s">
        <v>8067</v>
      </c>
      <c r="AB3695" t="s">
        <v>8068</v>
      </c>
      <c r="AC3695" t="s">
        <v>2803</v>
      </c>
      <c r="AD3695" t="s">
        <v>3288</v>
      </c>
    </row>
    <row r="3696" spans="1:30">
      <c r="A3696" t="s">
        <v>15302</v>
      </c>
      <c r="B3696" t="s">
        <v>15302</v>
      </c>
      <c r="C3696" s="3">
        <v>1.898814</v>
      </c>
      <c r="D3696" s="3">
        <v>111</v>
      </c>
      <c r="E3696" s="3">
        <v>0.104942</v>
      </c>
      <c r="F3696" s="3">
        <v>6</v>
      </c>
      <c r="G3696" s="3">
        <v>1.140783</v>
      </c>
      <c r="H3696" s="3">
        <v>72</v>
      </c>
      <c r="I3696" s="3">
        <v>13.928651</v>
      </c>
      <c r="J3696" s="3">
        <v>880</v>
      </c>
      <c r="K3696" s="3">
        <v>15.168282</v>
      </c>
      <c r="L3696" s="3">
        <v>1023</v>
      </c>
      <c r="M3696" s="3">
        <v>3.600368</v>
      </c>
      <c r="N3696">
        <v>219</v>
      </c>
      <c r="O3696">
        <v>0.001718211013866</v>
      </c>
      <c r="P3696">
        <v>2.68523633483976</v>
      </c>
      <c r="Q3696" t="s">
        <v>157</v>
      </c>
      <c r="R3696" t="s">
        <v>190</v>
      </c>
      <c r="S3696" t="s">
        <v>191</v>
      </c>
      <c r="T3696" t="s">
        <v>1016</v>
      </c>
      <c r="U3696" t="s">
        <v>15303</v>
      </c>
      <c r="V3696" t="s">
        <v>136</v>
      </c>
      <c r="W3696" t="s">
        <v>190</v>
      </c>
      <c r="X3696" t="s">
        <v>191</v>
      </c>
      <c r="Y3696" t="s">
        <v>265</v>
      </c>
      <c r="Z3696" t="s">
        <v>10063</v>
      </c>
      <c r="AA3696" t="s">
        <v>83</v>
      </c>
      <c r="AB3696" t="s">
        <v>191</v>
      </c>
      <c r="AC3696" t="s">
        <v>10064</v>
      </c>
      <c r="AD3696" t="s">
        <v>195</v>
      </c>
    </row>
    <row r="3697" spans="1:30">
      <c r="A3697" t="s">
        <v>15304</v>
      </c>
      <c r="B3697" t="s">
        <v>15304</v>
      </c>
      <c r="C3697" s="3">
        <v>4.630033</v>
      </c>
      <c r="D3697" s="3">
        <v>205</v>
      </c>
      <c r="E3697" s="3">
        <v>1.215777</v>
      </c>
      <c r="F3697" s="3">
        <v>48</v>
      </c>
      <c r="G3697" s="3">
        <v>2.488258</v>
      </c>
      <c r="H3697" s="3">
        <v>118</v>
      </c>
      <c r="I3697" s="3">
        <v>30.708006</v>
      </c>
      <c r="J3697" s="3">
        <v>1470</v>
      </c>
      <c r="K3697" s="3">
        <v>59.742474</v>
      </c>
      <c r="L3697" s="3">
        <v>3054</v>
      </c>
      <c r="M3697" s="3">
        <v>9.976187</v>
      </c>
      <c r="N3697">
        <v>460</v>
      </c>
      <c r="O3697" s="16">
        <v>6.83272462175196e-5</v>
      </c>
      <c r="P3697">
        <v>2.87520743074534</v>
      </c>
      <c r="Q3697" t="s">
        <v>157</v>
      </c>
      <c r="R3697" t="s">
        <v>146</v>
      </c>
      <c r="S3697" t="s">
        <v>147</v>
      </c>
      <c r="T3697" t="s">
        <v>15305</v>
      </c>
      <c r="U3697" t="s">
        <v>15306</v>
      </c>
      <c r="V3697" t="s">
        <v>5003</v>
      </c>
      <c r="W3697" t="s">
        <v>136</v>
      </c>
      <c r="X3697" t="s">
        <v>136</v>
      </c>
      <c r="Y3697" t="s">
        <v>5004</v>
      </c>
      <c r="Z3697" t="s">
        <v>5005</v>
      </c>
      <c r="AA3697" t="s">
        <v>153</v>
      </c>
      <c r="AB3697" t="s">
        <v>138</v>
      </c>
      <c r="AC3697" t="s">
        <v>15307</v>
      </c>
      <c r="AD3697" t="s">
        <v>5623</v>
      </c>
    </row>
    <row r="3698" spans="1:30">
      <c r="A3698" t="s">
        <v>15308</v>
      </c>
      <c r="B3698" t="s">
        <v>15308</v>
      </c>
      <c r="C3698" s="3">
        <v>4.276615</v>
      </c>
      <c r="D3698" s="3">
        <v>305</v>
      </c>
      <c r="E3698" s="3">
        <v>0.955745</v>
      </c>
      <c r="F3698" s="3">
        <v>61</v>
      </c>
      <c r="G3698" s="3">
        <v>3.712964</v>
      </c>
      <c r="H3698" s="3">
        <v>284</v>
      </c>
      <c r="I3698" s="3">
        <v>0.75646</v>
      </c>
      <c r="J3698" s="3">
        <v>59</v>
      </c>
      <c r="K3698" s="3">
        <v>1.007809</v>
      </c>
      <c r="L3698" s="3">
        <v>84</v>
      </c>
      <c r="M3698" s="3">
        <v>0.486617</v>
      </c>
      <c r="N3698">
        <v>37</v>
      </c>
      <c r="O3698" s="16">
        <v>5.39891349180752e-5</v>
      </c>
      <c r="P3698">
        <v>-2.38892234603611</v>
      </c>
      <c r="Q3698" t="s">
        <v>131</v>
      </c>
      <c r="R3698" t="s">
        <v>1427</v>
      </c>
      <c r="S3698" t="s">
        <v>538</v>
      </c>
      <c r="T3698" t="s">
        <v>15309</v>
      </c>
      <c r="U3698" t="s">
        <v>15310</v>
      </c>
      <c r="V3698" t="s">
        <v>432</v>
      </c>
      <c r="W3698" t="s">
        <v>1174</v>
      </c>
      <c r="X3698" t="s">
        <v>1175</v>
      </c>
      <c r="Y3698" t="s">
        <v>15311</v>
      </c>
      <c r="Z3698" t="s">
        <v>15312</v>
      </c>
      <c r="AA3698" t="s">
        <v>43</v>
      </c>
      <c r="AB3698" t="s">
        <v>538</v>
      </c>
      <c r="AC3698" t="s">
        <v>15313</v>
      </c>
      <c r="AD3698" t="s">
        <v>281</v>
      </c>
    </row>
    <row r="3699" spans="1:30">
      <c r="A3699" t="s">
        <v>15314</v>
      </c>
      <c r="B3699" t="s">
        <v>136</v>
      </c>
      <c r="C3699" s="3">
        <v>8.023575</v>
      </c>
      <c r="D3699" s="3">
        <v>169</v>
      </c>
      <c r="E3699" s="3">
        <v>11.592319</v>
      </c>
      <c r="F3699" s="3">
        <v>216</v>
      </c>
      <c r="G3699" s="3">
        <v>7.400349</v>
      </c>
      <c r="H3699" s="3">
        <v>167</v>
      </c>
      <c r="I3699" s="3">
        <v>2.66769</v>
      </c>
      <c r="J3699" s="3">
        <v>61</v>
      </c>
      <c r="K3699" s="3">
        <v>1.501435</v>
      </c>
      <c r="L3699" s="3">
        <v>37</v>
      </c>
      <c r="M3699" s="3">
        <v>4.672692</v>
      </c>
      <c r="N3699">
        <v>103</v>
      </c>
      <c r="O3699">
        <v>0.00167685134168302</v>
      </c>
      <c r="P3699">
        <v>-2.26334115813141</v>
      </c>
      <c r="Q3699" t="s">
        <v>131</v>
      </c>
      <c r="R3699" t="s">
        <v>136</v>
      </c>
      <c r="S3699" t="s">
        <v>136</v>
      </c>
      <c r="T3699" t="s">
        <v>136</v>
      </c>
      <c r="U3699" t="s">
        <v>136</v>
      </c>
      <c r="V3699" t="s">
        <v>136</v>
      </c>
      <c r="W3699" t="s">
        <v>136</v>
      </c>
      <c r="X3699" t="s">
        <v>136</v>
      </c>
      <c r="Y3699" t="s">
        <v>136</v>
      </c>
      <c r="Z3699" t="s">
        <v>136</v>
      </c>
      <c r="AA3699" t="s">
        <v>136</v>
      </c>
      <c r="AB3699" t="s">
        <v>136</v>
      </c>
      <c r="AC3699" t="s">
        <v>136</v>
      </c>
      <c r="AD3699" t="s">
        <v>136</v>
      </c>
    </row>
    <row r="3700" spans="1:30">
      <c r="A3700" t="s">
        <v>15315</v>
      </c>
      <c r="B3700" t="s">
        <v>15315</v>
      </c>
      <c r="C3700" s="3">
        <v>7.925438</v>
      </c>
      <c r="D3700" s="3">
        <v>230</v>
      </c>
      <c r="E3700" s="3">
        <v>10.231178</v>
      </c>
      <c r="F3700" s="3">
        <v>263</v>
      </c>
      <c r="G3700" s="3">
        <v>12.063799</v>
      </c>
      <c r="H3700" s="3">
        <v>375</v>
      </c>
      <c r="I3700" s="3">
        <v>1.319578</v>
      </c>
      <c r="J3700" s="3">
        <v>42</v>
      </c>
      <c r="K3700" s="3">
        <v>0.40885</v>
      </c>
      <c r="L3700" s="3">
        <v>14</v>
      </c>
      <c r="M3700" s="3">
        <v>2.441971</v>
      </c>
      <c r="N3700">
        <v>74</v>
      </c>
      <c r="O3700" s="16">
        <v>5.69814497328977e-6</v>
      </c>
      <c r="P3700">
        <v>-3.35218350895207</v>
      </c>
      <c r="Q3700" t="s">
        <v>131</v>
      </c>
      <c r="R3700" t="s">
        <v>136</v>
      </c>
      <c r="S3700" t="s">
        <v>136</v>
      </c>
      <c r="T3700" t="s">
        <v>15316</v>
      </c>
      <c r="U3700" t="s">
        <v>15317</v>
      </c>
      <c r="V3700" t="s">
        <v>3264</v>
      </c>
      <c r="W3700" t="s">
        <v>136</v>
      </c>
      <c r="X3700" t="s">
        <v>136</v>
      </c>
      <c r="Y3700" t="s">
        <v>3265</v>
      </c>
      <c r="Z3700" t="s">
        <v>136</v>
      </c>
      <c r="AA3700" t="s">
        <v>164</v>
      </c>
      <c r="AB3700" t="s">
        <v>165</v>
      </c>
      <c r="AC3700" t="s">
        <v>15318</v>
      </c>
      <c r="AD3700" t="s">
        <v>15319</v>
      </c>
    </row>
    <row r="3701" spans="1:30">
      <c r="A3701" t="s">
        <v>15320</v>
      </c>
      <c r="B3701" t="s">
        <v>15320</v>
      </c>
      <c r="C3701" s="3">
        <v>34.925415</v>
      </c>
      <c r="D3701" s="3">
        <v>1712</v>
      </c>
      <c r="E3701" s="3">
        <v>167.764175</v>
      </c>
      <c r="F3701" s="3">
        <v>7285</v>
      </c>
      <c r="G3701" s="3">
        <v>57.873302</v>
      </c>
      <c r="H3701" s="3">
        <v>3042</v>
      </c>
      <c r="I3701" s="3">
        <v>3.930485</v>
      </c>
      <c r="J3701" s="3">
        <v>209</v>
      </c>
      <c r="K3701" s="3">
        <v>4.578339</v>
      </c>
      <c r="L3701" s="3">
        <v>260</v>
      </c>
      <c r="M3701" s="3">
        <v>10.91156</v>
      </c>
      <c r="N3701">
        <v>559</v>
      </c>
      <c r="O3701" s="16">
        <v>4.88153931245091e-7</v>
      </c>
      <c r="P3701">
        <v>-4.294488126245</v>
      </c>
      <c r="Q3701" t="s">
        <v>131</v>
      </c>
      <c r="R3701" t="s">
        <v>241</v>
      </c>
      <c r="S3701" t="s">
        <v>242</v>
      </c>
      <c r="T3701" t="s">
        <v>2790</v>
      </c>
      <c r="U3701" t="s">
        <v>15321</v>
      </c>
      <c r="V3701" t="s">
        <v>741</v>
      </c>
      <c r="W3701" t="s">
        <v>2054</v>
      </c>
      <c r="X3701" t="s">
        <v>2055</v>
      </c>
      <c r="Y3701" t="s">
        <v>2056</v>
      </c>
      <c r="Z3701" t="s">
        <v>12441</v>
      </c>
      <c r="AA3701" t="s">
        <v>164</v>
      </c>
      <c r="AB3701" t="s">
        <v>165</v>
      </c>
      <c r="AC3701" t="s">
        <v>15322</v>
      </c>
      <c r="AD3701" t="s">
        <v>2794</v>
      </c>
    </row>
    <row r="3702" spans="1:30">
      <c r="A3702" t="s">
        <v>15323</v>
      </c>
      <c r="B3702" t="s">
        <v>15323</v>
      </c>
      <c r="C3702" s="3">
        <v>0</v>
      </c>
      <c r="D3702" s="3">
        <v>0</v>
      </c>
      <c r="E3702" s="3">
        <v>0</v>
      </c>
      <c r="F3702" s="3">
        <v>0</v>
      </c>
      <c r="G3702" s="3">
        <v>0.192343</v>
      </c>
      <c r="H3702" s="3">
        <v>20</v>
      </c>
      <c r="I3702" s="3">
        <v>1.5279</v>
      </c>
      <c r="J3702" s="3">
        <v>158</v>
      </c>
      <c r="K3702" s="3">
        <v>6.2775</v>
      </c>
      <c r="L3702" s="3">
        <v>691</v>
      </c>
      <c r="M3702" s="3">
        <v>0.485004</v>
      </c>
      <c r="N3702">
        <v>49</v>
      </c>
      <c r="O3702">
        <v>0.00364572220435053</v>
      </c>
      <c r="P3702">
        <v>3.80655764725601</v>
      </c>
      <c r="Q3702" t="s">
        <v>157</v>
      </c>
      <c r="R3702" t="s">
        <v>136</v>
      </c>
      <c r="S3702" t="s">
        <v>136</v>
      </c>
      <c r="T3702" t="s">
        <v>136</v>
      </c>
      <c r="U3702" t="s">
        <v>15324</v>
      </c>
      <c r="V3702" t="s">
        <v>136</v>
      </c>
      <c r="W3702" t="s">
        <v>594</v>
      </c>
      <c r="X3702" t="s">
        <v>165</v>
      </c>
      <c r="Y3702" t="s">
        <v>15325</v>
      </c>
      <c r="Z3702" t="s">
        <v>136</v>
      </c>
      <c r="AA3702" t="s">
        <v>164</v>
      </c>
      <c r="AB3702" t="s">
        <v>165</v>
      </c>
      <c r="AC3702" t="s">
        <v>15326</v>
      </c>
      <c r="AD3702" t="s">
        <v>136</v>
      </c>
    </row>
    <row r="3703" spans="1:30">
      <c r="A3703" t="s">
        <v>15327</v>
      </c>
      <c r="B3703" t="s">
        <v>15327</v>
      </c>
      <c r="C3703" s="3">
        <v>24.958136</v>
      </c>
      <c r="D3703" s="3">
        <v>1094</v>
      </c>
      <c r="E3703" s="3">
        <v>46.603683</v>
      </c>
      <c r="F3703" s="3">
        <v>1809</v>
      </c>
      <c r="G3703" s="3">
        <v>19.583776</v>
      </c>
      <c r="H3703" s="3">
        <v>920</v>
      </c>
      <c r="I3703" s="3">
        <v>2.049544</v>
      </c>
      <c r="J3703" s="3">
        <v>98</v>
      </c>
      <c r="K3703" s="3">
        <v>4.311119</v>
      </c>
      <c r="L3703" s="3">
        <v>219</v>
      </c>
      <c r="M3703" s="3">
        <v>6.930488</v>
      </c>
      <c r="N3703">
        <v>317</v>
      </c>
      <c r="O3703" s="16">
        <v>7.25411080471574e-6</v>
      </c>
      <c r="P3703">
        <v>-3.3821231279782</v>
      </c>
      <c r="Q3703" t="s">
        <v>131</v>
      </c>
      <c r="R3703" t="s">
        <v>136</v>
      </c>
      <c r="S3703" t="s">
        <v>136</v>
      </c>
      <c r="T3703" t="s">
        <v>1258</v>
      </c>
      <c r="U3703" t="s">
        <v>15328</v>
      </c>
      <c r="V3703" t="s">
        <v>1260</v>
      </c>
      <c r="W3703" t="s">
        <v>136</v>
      </c>
      <c r="X3703" t="s">
        <v>136</v>
      </c>
      <c r="Y3703" t="s">
        <v>1261</v>
      </c>
      <c r="Z3703" t="s">
        <v>7494</v>
      </c>
      <c r="AA3703" t="s">
        <v>164</v>
      </c>
      <c r="AB3703" t="s">
        <v>165</v>
      </c>
      <c r="AC3703" t="s">
        <v>7495</v>
      </c>
      <c r="AD3703" t="s">
        <v>1264</v>
      </c>
    </row>
    <row r="3704" spans="1:30">
      <c r="A3704" t="s">
        <v>15329</v>
      </c>
      <c r="B3704" t="s">
        <v>15329</v>
      </c>
      <c r="C3704" s="3">
        <v>4.829645</v>
      </c>
      <c r="D3704" s="3">
        <v>524</v>
      </c>
      <c r="E3704" s="3">
        <v>4.72988</v>
      </c>
      <c r="F3704" s="3">
        <v>455</v>
      </c>
      <c r="G3704" s="3">
        <v>4.33981</v>
      </c>
      <c r="H3704" s="3">
        <v>505</v>
      </c>
      <c r="I3704" s="3">
        <v>1.446926</v>
      </c>
      <c r="J3704" s="3">
        <v>171</v>
      </c>
      <c r="K3704" s="3">
        <v>1.100793</v>
      </c>
      <c r="L3704" s="3">
        <v>139</v>
      </c>
      <c r="M3704" s="3">
        <v>1.286293</v>
      </c>
      <c r="N3704">
        <v>146</v>
      </c>
      <c r="O3704" s="16">
        <v>1.73867874923951e-8</v>
      </c>
      <c r="P3704">
        <v>-2.525585313505</v>
      </c>
      <c r="Q3704" t="s">
        <v>131</v>
      </c>
      <c r="R3704" t="s">
        <v>136</v>
      </c>
      <c r="S3704" t="s">
        <v>136</v>
      </c>
      <c r="T3704" t="s">
        <v>14885</v>
      </c>
      <c r="U3704" t="s">
        <v>15330</v>
      </c>
      <c r="V3704" t="s">
        <v>136</v>
      </c>
      <c r="W3704" t="s">
        <v>137</v>
      </c>
      <c r="X3704" t="s">
        <v>138</v>
      </c>
      <c r="Y3704" t="s">
        <v>663</v>
      </c>
      <c r="Z3704" t="s">
        <v>14887</v>
      </c>
      <c r="AA3704" t="s">
        <v>153</v>
      </c>
      <c r="AB3704" t="s">
        <v>138</v>
      </c>
      <c r="AC3704" t="s">
        <v>14888</v>
      </c>
      <c r="AD3704" t="s">
        <v>14889</v>
      </c>
    </row>
    <row r="3705" spans="1:30">
      <c r="A3705" t="s">
        <v>15331</v>
      </c>
      <c r="B3705" t="s">
        <v>15331</v>
      </c>
      <c r="C3705" s="3">
        <v>1.901698</v>
      </c>
      <c r="D3705" s="3">
        <v>121</v>
      </c>
      <c r="E3705" s="3">
        <v>6.974371</v>
      </c>
      <c r="F3705" s="3">
        <v>391</v>
      </c>
      <c r="G3705" s="3">
        <v>2.536339</v>
      </c>
      <c r="H3705" s="3">
        <v>173</v>
      </c>
      <c r="I3705" s="3">
        <v>0.326697</v>
      </c>
      <c r="J3705" s="3">
        <v>23</v>
      </c>
      <c r="K3705" s="3">
        <v>1.488842</v>
      </c>
      <c r="L3705" s="3">
        <v>110</v>
      </c>
      <c r="M3705" s="3">
        <v>0.372464</v>
      </c>
      <c r="N3705">
        <v>25</v>
      </c>
      <c r="O3705">
        <v>0.00157267918258131</v>
      </c>
      <c r="P3705">
        <v>-2.97202306270204</v>
      </c>
      <c r="Q3705" t="s">
        <v>131</v>
      </c>
      <c r="R3705" t="s">
        <v>241</v>
      </c>
      <c r="S3705" t="s">
        <v>242</v>
      </c>
      <c r="T3705" t="s">
        <v>243</v>
      </c>
      <c r="U3705" t="s">
        <v>15332</v>
      </c>
      <c r="V3705" t="s">
        <v>329</v>
      </c>
      <c r="W3705" t="s">
        <v>136</v>
      </c>
      <c r="X3705" t="s">
        <v>136</v>
      </c>
      <c r="Y3705" t="s">
        <v>246</v>
      </c>
      <c r="Z3705" t="s">
        <v>15333</v>
      </c>
      <c r="AA3705" t="s">
        <v>248</v>
      </c>
      <c r="AB3705" t="s">
        <v>242</v>
      </c>
      <c r="AC3705" t="s">
        <v>15334</v>
      </c>
      <c r="AD3705" t="s">
        <v>250</v>
      </c>
    </row>
    <row r="3706" spans="1:30">
      <c r="A3706" t="s">
        <v>15335</v>
      </c>
      <c r="B3706" t="s">
        <v>15335</v>
      </c>
      <c r="C3706" s="3">
        <v>0.677357</v>
      </c>
      <c r="D3706" s="3">
        <v>12</v>
      </c>
      <c r="E3706" s="3">
        <v>0.773707</v>
      </c>
      <c r="F3706" s="3">
        <v>12</v>
      </c>
      <c r="G3706" s="3">
        <v>1.524866</v>
      </c>
      <c r="H3706" s="3">
        <v>29</v>
      </c>
      <c r="I3706" s="3">
        <v>9.818931</v>
      </c>
      <c r="J3706" s="3">
        <v>187</v>
      </c>
      <c r="K3706" s="3">
        <v>19.2388</v>
      </c>
      <c r="L3706" s="3">
        <v>390</v>
      </c>
      <c r="M3706" s="3">
        <v>2.597132</v>
      </c>
      <c r="N3706">
        <v>48</v>
      </c>
      <c r="O3706">
        <v>0.00368271382545953</v>
      </c>
      <c r="P3706">
        <v>2.51103686606752</v>
      </c>
      <c r="Q3706" t="s">
        <v>157</v>
      </c>
      <c r="R3706" t="s">
        <v>366</v>
      </c>
      <c r="S3706" t="s">
        <v>367</v>
      </c>
      <c r="T3706" t="s">
        <v>368</v>
      </c>
      <c r="U3706" t="s">
        <v>15336</v>
      </c>
      <c r="V3706" t="s">
        <v>370</v>
      </c>
      <c r="W3706" t="s">
        <v>371</v>
      </c>
      <c r="X3706" t="s">
        <v>293</v>
      </c>
      <c r="Y3706" t="s">
        <v>372</v>
      </c>
      <c r="Z3706" t="s">
        <v>2817</v>
      </c>
      <c r="AA3706" t="s">
        <v>374</v>
      </c>
      <c r="AB3706" t="s">
        <v>367</v>
      </c>
      <c r="AC3706" t="s">
        <v>2818</v>
      </c>
      <c r="AD3706" t="s">
        <v>376</v>
      </c>
    </row>
    <row r="3707" spans="1:30">
      <c r="A3707" t="s">
        <v>15337</v>
      </c>
      <c r="B3707" t="s">
        <v>15337</v>
      </c>
      <c r="C3707" s="3">
        <v>3.495345</v>
      </c>
      <c r="D3707" s="3">
        <v>280</v>
      </c>
      <c r="E3707" s="3">
        <v>0.305429</v>
      </c>
      <c r="F3707" s="3">
        <v>22</v>
      </c>
      <c r="G3707" s="3">
        <v>2.343059</v>
      </c>
      <c r="H3707" s="3">
        <v>201</v>
      </c>
      <c r="I3707" s="3">
        <v>29.961676</v>
      </c>
      <c r="J3707" s="3">
        <v>2596</v>
      </c>
      <c r="K3707" s="3">
        <v>30.901478</v>
      </c>
      <c r="L3707" s="3">
        <v>2859</v>
      </c>
      <c r="M3707" s="3">
        <v>8.409957</v>
      </c>
      <c r="N3707">
        <v>702</v>
      </c>
      <c r="O3707">
        <v>0.000284043520928588</v>
      </c>
      <c r="P3707">
        <v>2.83095256654605</v>
      </c>
      <c r="Q3707" t="s">
        <v>157</v>
      </c>
      <c r="R3707" t="s">
        <v>136</v>
      </c>
      <c r="S3707" t="s">
        <v>136</v>
      </c>
      <c r="T3707" t="s">
        <v>11367</v>
      </c>
      <c r="U3707" t="s">
        <v>15338</v>
      </c>
      <c r="V3707" t="s">
        <v>136</v>
      </c>
      <c r="W3707" t="s">
        <v>254</v>
      </c>
      <c r="X3707" t="s">
        <v>255</v>
      </c>
      <c r="Y3707" t="s">
        <v>462</v>
      </c>
      <c r="Z3707" t="s">
        <v>136</v>
      </c>
      <c r="AA3707" t="s">
        <v>164</v>
      </c>
      <c r="AB3707" t="s">
        <v>165</v>
      </c>
      <c r="AC3707" t="s">
        <v>15339</v>
      </c>
      <c r="AD3707" t="s">
        <v>11369</v>
      </c>
    </row>
    <row r="3708" spans="1:30">
      <c r="A3708" t="s">
        <v>15340</v>
      </c>
      <c r="B3708" t="s">
        <v>15340</v>
      </c>
      <c r="C3708" s="3">
        <v>12.388607</v>
      </c>
      <c r="D3708" s="3">
        <v>152</v>
      </c>
      <c r="E3708" s="3">
        <v>5.143087</v>
      </c>
      <c r="F3708" s="3">
        <v>56</v>
      </c>
      <c r="G3708" s="3">
        <v>4.520617</v>
      </c>
      <c r="H3708" s="3">
        <v>60</v>
      </c>
      <c r="I3708" s="3">
        <v>73.325325</v>
      </c>
      <c r="J3708" s="3">
        <v>975</v>
      </c>
      <c r="K3708" s="3">
        <v>77.557312</v>
      </c>
      <c r="L3708" s="3">
        <v>1101</v>
      </c>
      <c r="M3708" s="3">
        <v>59.269768</v>
      </c>
      <c r="N3708">
        <v>759</v>
      </c>
      <c r="O3708" s="16">
        <v>1.69848713118414e-7</v>
      </c>
      <c r="P3708">
        <v>2.56666402519833</v>
      </c>
      <c r="Q3708" t="s">
        <v>157</v>
      </c>
      <c r="R3708" t="s">
        <v>136</v>
      </c>
      <c r="S3708" t="s">
        <v>136</v>
      </c>
      <c r="T3708" t="s">
        <v>136</v>
      </c>
      <c r="U3708" t="s">
        <v>136</v>
      </c>
      <c r="V3708" t="s">
        <v>136</v>
      </c>
      <c r="W3708" t="s">
        <v>136</v>
      </c>
      <c r="X3708" t="s">
        <v>136</v>
      </c>
      <c r="Y3708" t="s">
        <v>136</v>
      </c>
      <c r="Z3708" t="s">
        <v>136</v>
      </c>
      <c r="AA3708" t="s">
        <v>136</v>
      </c>
      <c r="AB3708" t="s">
        <v>136</v>
      </c>
      <c r="AC3708" t="s">
        <v>136</v>
      </c>
      <c r="AD3708" t="s">
        <v>136</v>
      </c>
    </row>
    <row r="3709" spans="1:30">
      <c r="A3709" t="s">
        <v>15341</v>
      </c>
      <c r="B3709" t="s">
        <v>15341</v>
      </c>
      <c r="C3709" s="3">
        <v>8.419495</v>
      </c>
      <c r="D3709" s="3">
        <v>114</v>
      </c>
      <c r="E3709" s="3">
        <v>30.556664</v>
      </c>
      <c r="F3709" s="3">
        <v>366</v>
      </c>
      <c r="G3709" s="3">
        <v>12.350684</v>
      </c>
      <c r="H3709" s="3">
        <v>179</v>
      </c>
      <c r="I3709" s="3">
        <v>2.932729</v>
      </c>
      <c r="J3709" s="3">
        <v>43</v>
      </c>
      <c r="K3709" s="3">
        <v>1.524827</v>
      </c>
      <c r="L3709" s="3">
        <v>24</v>
      </c>
      <c r="M3709" s="3">
        <v>1.360196</v>
      </c>
      <c r="N3709">
        <v>20</v>
      </c>
      <c r="O3709" s="16">
        <v>3.23791874928149e-6</v>
      </c>
      <c r="P3709">
        <v>-3.77956772485988</v>
      </c>
      <c r="Q3709" t="s">
        <v>131</v>
      </c>
      <c r="R3709" t="s">
        <v>136</v>
      </c>
      <c r="S3709" t="s">
        <v>136</v>
      </c>
      <c r="T3709" t="s">
        <v>11875</v>
      </c>
      <c r="U3709" t="s">
        <v>136</v>
      </c>
      <c r="V3709" t="s">
        <v>136</v>
      </c>
      <c r="W3709" t="s">
        <v>136</v>
      </c>
      <c r="X3709" t="s">
        <v>136</v>
      </c>
      <c r="Y3709" t="s">
        <v>11876</v>
      </c>
      <c r="Z3709" t="s">
        <v>15342</v>
      </c>
      <c r="AA3709" t="s">
        <v>164</v>
      </c>
      <c r="AB3709" t="s">
        <v>165</v>
      </c>
      <c r="AC3709" t="s">
        <v>15343</v>
      </c>
      <c r="AD3709" t="s">
        <v>11878</v>
      </c>
    </row>
    <row r="3710" spans="1:30">
      <c r="A3710" t="s">
        <v>15344</v>
      </c>
      <c r="B3710" t="s">
        <v>15344</v>
      </c>
      <c r="C3710" s="3">
        <v>0.244616</v>
      </c>
      <c r="D3710" s="3">
        <v>11</v>
      </c>
      <c r="E3710" s="3">
        <v>0.123538</v>
      </c>
      <c r="F3710" s="3">
        <v>5</v>
      </c>
      <c r="G3710" s="3">
        <v>0.120445</v>
      </c>
      <c r="H3710" s="3">
        <v>6</v>
      </c>
      <c r="I3710" s="3">
        <v>3.964121</v>
      </c>
      <c r="J3710" s="3">
        <v>192</v>
      </c>
      <c r="K3710" s="3">
        <v>6.057166</v>
      </c>
      <c r="L3710" s="3">
        <v>314</v>
      </c>
      <c r="M3710" s="3">
        <v>2.31828</v>
      </c>
      <c r="N3710">
        <v>109</v>
      </c>
      <c r="O3710" s="16">
        <v>2.42304495202338e-8</v>
      </c>
      <c r="P3710">
        <v>3.79711215273183</v>
      </c>
      <c r="Q3710" t="s">
        <v>157</v>
      </c>
      <c r="R3710" t="s">
        <v>136</v>
      </c>
      <c r="S3710" t="s">
        <v>136</v>
      </c>
      <c r="T3710" t="s">
        <v>136</v>
      </c>
      <c r="U3710" t="s">
        <v>136</v>
      </c>
      <c r="V3710" t="s">
        <v>136</v>
      </c>
      <c r="W3710" t="s">
        <v>136</v>
      </c>
      <c r="X3710" t="s">
        <v>136</v>
      </c>
      <c r="Y3710" t="s">
        <v>136</v>
      </c>
      <c r="Z3710" t="s">
        <v>136</v>
      </c>
      <c r="AA3710" t="s">
        <v>164</v>
      </c>
      <c r="AB3710" t="s">
        <v>165</v>
      </c>
      <c r="AC3710" t="s">
        <v>15345</v>
      </c>
      <c r="AD3710" t="s">
        <v>136</v>
      </c>
    </row>
    <row r="3711" spans="1:30">
      <c r="A3711" t="s">
        <v>15346</v>
      </c>
      <c r="B3711" t="s">
        <v>15346</v>
      </c>
      <c r="C3711" s="3">
        <v>1.202461</v>
      </c>
      <c r="D3711" s="3">
        <v>87</v>
      </c>
      <c r="E3711" s="3">
        <v>0.174465</v>
      </c>
      <c r="F3711" s="3">
        <v>12</v>
      </c>
      <c r="G3711" s="3">
        <v>0.526813</v>
      </c>
      <c r="H3711" s="3">
        <v>41</v>
      </c>
      <c r="I3711" s="3">
        <v>8.776206</v>
      </c>
      <c r="J3711" s="3">
        <v>685</v>
      </c>
      <c r="K3711" s="3">
        <v>11.858075</v>
      </c>
      <c r="L3711" s="3">
        <v>987</v>
      </c>
      <c r="M3711" s="3">
        <v>4.39639</v>
      </c>
      <c r="N3711">
        <v>330</v>
      </c>
      <c r="O3711" s="16">
        <v>3.67413804401044e-6</v>
      </c>
      <c r="P3711">
        <v>3.04663297979893</v>
      </c>
      <c r="Q3711" t="s">
        <v>157</v>
      </c>
      <c r="R3711" t="s">
        <v>136</v>
      </c>
      <c r="S3711" t="s">
        <v>136</v>
      </c>
      <c r="T3711" t="s">
        <v>15347</v>
      </c>
      <c r="U3711" t="s">
        <v>15348</v>
      </c>
      <c r="V3711" t="s">
        <v>136</v>
      </c>
      <c r="W3711" t="s">
        <v>136</v>
      </c>
      <c r="X3711" t="s">
        <v>136</v>
      </c>
      <c r="Y3711" t="s">
        <v>15349</v>
      </c>
      <c r="Z3711" t="s">
        <v>15350</v>
      </c>
      <c r="AA3711" t="s">
        <v>85</v>
      </c>
      <c r="AB3711" t="s">
        <v>342</v>
      </c>
      <c r="AC3711" t="s">
        <v>4843</v>
      </c>
      <c r="AD3711" t="s">
        <v>15351</v>
      </c>
    </row>
    <row r="3712" spans="1:30">
      <c r="A3712" t="s">
        <v>15352</v>
      </c>
      <c r="B3712" t="s">
        <v>15352</v>
      </c>
      <c r="C3712" s="3">
        <v>0</v>
      </c>
      <c r="D3712" s="3">
        <v>0</v>
      </c>
      <c r="E3712" s="3">
        <v>0</v>
      </c>
      <c r="F3712" s="3">
        <v>0</v>
      </c>
      <c r="G3712" s="3">
        <v>0</v>
      </c>
      <c r="H3712" s="3">
        <v>0</v>
      </c>
      <c r="I3712" s="3">
        <v>0.602687</v>
      </c>
      <c r="J3712" s="3">
        <v>42</v>
      </c>
      <c r="K3712" s="3">
        <v>0.413625</v>
      </c>
      <c r="L3712" s="3">
        <v>31</v>
      </c>
      <c r="M3712" s="3">
        <v>0.573828</v>
      </c>
      <c r="N3712">
        <v>39</v>
      </c>
      <c r="O3712" s="16">
        <v>5.56095443872641e-5</v>
      </c>
      <c r="P3712">
        <v>5.37918368012997</v>
      </c>
      <c r="Q3712" t="s">
        <v>157</v>
      </c>
      <c r="R3712" t="s">
        <v>136</v>
      </c>
      <c r="S3712" t="s">
        <v>136</v>
      </c>
      <c r="T3712" t="s">
        <v>2185</v>
      </c>
      <c r="U3712" t="s">
        <v>15353</v>
      </c>
      <c r="V3712" t="s">
        <v>264</v>
      </c>
      <c r="W3712" t="s">
        <v>190</v>
      </c>
      <c r="X3712" t="s">
        <v>191</v>
      </c>
      <c r="Y3712" t="s">
        <v>3876</v>
      </c>
      <c r="Z3712" t="s">
        <v>2516</v>
      </c>
      <c r="AA3712" t="s">
        <v>164</v>
      </c>
      <c r="AB3712" t="s">
        <v>165</v>
      </c>
      <c r="AC3712" t="s">
        <v>313</v>
      </c>
      <c r="AD3712" t="s">
        <v>2189</v>
      </c>
    </row>
    <row r="3713" spans="1:30">
      <c r="A3713" t="s">
        <v>15354</v>
      </c>
      <c r="B3713" t="s">
        <v>15354</v>
      </c>
      <c r="C3713" s="3">
        <v>0.14112</v>
      </c>
      <c r="D3713" s="3">
        <v>9</v>
      </c>
      <c r="E3713" s="3">
        <v>0</v>
      </c>
      <c r="F3713" s="3">
        <v>0</v>
      </c>
      <c r="G3713" s="3">
        <v>0.068611</v>
      </c>
      <c r="H3713" s="3">
        <v>5</v>
      </c>
      <c r="I3713" s="3">
        <v>5.066139</v>
      </c>
      <c r="J3713" s="3">
        <v>348</v>
      </c>
      <c r="K3713" s="3">
        <v>4.709676</v>
      </c>
      <c r="L3713" s="3">
        <v>346</v>
      </c>
      <c r="M3713" s="3">
        <v>1.571919</v>
      </c>
      <c r="N3713">
        <v>104</v>
      </c>
      <c r="O3713" s="16">
        <v>6.03057625563975e-9</v>
      </c>
      <c r="P3713">
        <v>4.76933948174387</v>
      </c>
      <c r="Q3713" t="s">
        <v>157</v>
      </c>
      <c r="R3713" t="s">
        <v>3243</v>
      </c>
      <c r="S3713" t="s">
        <v>3244</v>
      </c>
      <c r="T3713" t="s">
        <v>279</v>
      </c>
      <c r="U3713" t="s">
        <v>15355</v>
      </c>
      <c r="V3713" t="s">
        <v>136</v>
      </c>
      <c r="W3713" t="s">
        <v>170</v>
      </c>
      <c r="X3713" t="s">
        <v>171</v>
      </c>
      <c r="Y3713" t="s">
        <v>3247</v>
      </c>
      <c r="Z3713" t="s">
        <v>15356</v>
      </c>
      <c r="AA3713" t="s">
        <v>174</v>
      </c>
      <c r="AB3713" t="s">
        <v>171</v>
      </c>
      <c r="AC3713" t="s">
        <v>15357</v>
      </c>
      <c r="AD3713" t="s">
        <v>281</v>
      </c>
    </row>
    <row r="3714" spans="1:30">
      <c r="A3714" t="s">
        <v>15358</v>
      </c>
      <c r="B3714" t="s">
        <v>136</v>
      </c>
      <c r="C3714" s="3">
        <v>9.47199</v>
      </c>
      <c r="D3714" s="3">
        <v>71</v>
      </c>
      <c r="E3714" s="3">
        <v>4.853732</v>
      </c>
      <c r="F3714" s="3">
        <v>32</v>
      </c>
      <c r="G3714" s="3">
        <v>7.319996</v>
      </c>
      <c r="H3714" s="3">
        <v>59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>
        <v>0</v>
      </c>
      <c r="O3714" s="16">
        <v>8.63876821307639e-10</v>
      </c>
      <c r="P3714">
        <v>-7.19355209396396</v>
      </c>
      <c r="Q3714" t="s">
        <v>131</v>
      </c>
      <c r="R3714" t="s">
        <v>137</v>
      </c>
      <c r="S3714" t="s">
        <v>138</v>
      </c>
      <c r="T3714" t="s">
        <v>15359</v>
      </c>
      <c r="U3714" t="s">
        <v>15360</v>
      </c>
      <c r="V3714" t="s">
        <v>136</v>
      </c>
      <c r="W3714" t="s">
        <v>15361</v>
      </c>
      <c r="X3714" t="s">
        <v>15362</v>
      </c>
      <c r="Y3714" t="s">
        <v>15363</v>
      </c>
      <c r="Z3714" t="s">
        <v>15364</v>
      </c>
      <c r="AA3714" t="s">
        <v>136</v>
      </c>
      <c r="AB3714" t="s">
        <v>136</v>
      </c>
      <c r="AC3714" t="s">
        <v>313</v>
      </c>
      <c r="AD3714" t="s">
        <v>2082</v>
      </c>
    </row>
    <row r="3715" spans="1:30">
      <c r="A3715" t="s">
        <v>15365</v>
      </c>
      <c r="B3715" t="s">
        <v>15365</v>
      </c>
      <c r="C3715" s="3">
        <v>232.508072</v>
      </c>
      <c r="D3715" s="3">
        <v>22691</v>
      </c>
      <c r="E3715" s="3">
        <v>1264.352295</v>
      </c>
      <c r="F3715" s="3">
        <v>109299</v>
      </c>
      <c r="G3715" s="3">
        <v>454.712616</v>
      </c>
      <c r="H3715" s="3">
        <v>47579</v>
      </c>
      <c r="I3715" s="3">
        <v>30.730541</v>
      </c>
      <c r="J3715" s="3">
        <v>3253</v>
      </c>
      <c r="K3715" s="3">
        <v>52.363403</v>
      </c>
      <c r="L3715" s="3">
        <v>5919</v>
      </c>
      <c r="M3715" s="3">
        <v>137.436768</v>
      </c>
      <c r="N3715">
        <v>14004</v>
      </c>
      <c r="O3715" s="16">
        <v>5.21403802460841e-5</v>
      </c>
      <c r="P3715">
        <v>-3.69737768804473</v>
      </c>
      <c r="Q3715" t="s">
        <v>131</v>
      </c>
      <c r="R3715" t="s">
        <v>412</v>
      </c>
      <c r="S3715" t="s">
        <v>413</v>
      </c>
      <c r="T3715" t="s">
        <v>15366</v>
      </c>
      <c r="U3715" t="s">
        <v>15367</v>
      </c>
      <c r="V3715" t="s">
        <v>6463</v>
      </c>
      <c r="W3715" t="s">
        <v>412</v>
      </c>
      <c r="X3715" t="s">
        <v>413</v>
      </c>
      <c r="Y3715" t="s">
        <v>15368</v>
      </c>
      <c r="Z3715" t="s">
        <v>15369</v>
      </c>
      <c r="AA3715" t="s">
        <v>419</v>
      </c>
      <c r="AB3715" t="s">
        <v>413</v>
      </c>
      <c r="AC3715" t="s">
        <v>15370</v>
      </c>
      <c r="AD3715" t="s">
        <v>9149</v>
      </c>
    </row>
    <row r="3716" spans="1:30">
      <c r="A3716" t="s">
        <v>15371</v>
      </c>
      <c r="B3716" t="s">
        <v>15371</v>
      </c>
      <c r="C3716" s="3">
        <v>109.555191</v>
      </c>
      <c r="D3716" s="3">
        <v>7438</v>
      </c>
      <c r="E3716" s="3">
        <v>181.007904</v>
      </c>
      <c r="F3716" s="3">
        <v>10886</v>
      </c>
      <c r="G3716" s="3">
        <v>89.22126</v>
      </c>
      <c r="H3716" s="3">
        <v>6495</v>
      </c>
      <c r="I3716" s="3">
        <v>13.300117</v>
      </c>
      <c r="J3716" s="3">
        <v>980</v>
      </c>
      <c r="K3716" s="3">
        <v>6.660882</v>
      </c>
      <c r="L3716" s="3">
        <v>524</v>
      </c>
      <c r="M3716" s="3">
        <v>16.463753</v>
      </c>
      <c r="N3716">
        <v>1168</v>
      </c>
      <c r="O3716" s="16">
        <v>7.19682864818805e-10</v>
      </c>
      <c r="P3716">
        <v>-4.01528882650101</v>
      </c>
      <c r="Q3716" t="s">
        <v>131</v>
      </c>
      <c r="R3716" t="s">
        <v>190</v>
      </c>
      <c r="S3716" t="s">
        <v>191</v>
      </c>
      <c r="T3716" t="s">
        <v>262</v>
      </c>
      <c r="U3716" t="s">
        <v>15372</v>
      </c>
      <c r="V3716" t="s">
        <v>755</v>
      </c>
      <c r="W3716" t="s">
        <v>190</v>
      </c>
      <c r="X3716" t="s">
        <v>191</v>
      </c>
      <c r="Y3716" t="s">
        <v>265</v>
      </c>
      <c r="Z3716" t="s">
        <v>1146</v>
      </c>
      <c r="AA3716" t="s">
        <v>83</v>
      </c>
      <c r="AB3716" t="s">
        <v>191</v>
      </c>
      <c r="AC3716" t="s">
        <v>15373</v>
      </c>
      <c r="AD3716" t="s">
        <v>195</v>
      </c>
    </row>
    <row r="3717" spans="1:30">
      <c r="A3717" t="s">
        <v>15374</v>
      </c>
      <c r="B3717" t="s">
        <v>15374</v>
      </c>
      <c r="C3717" s="3">
        <v>8.306362</v>
      </c>
      <c r="D3717" s="3">
        <v>515</v>
      </c>
      <c r="E3717" s="3">
        <v>1.077295</v>
      </c>
      <c r="F3717" s="3">
        <v>60</v>
      </c>
      <c r="G3717" s="3">
        <v>22.268652</v>
      </c>
      <c r="H3717" s="3">
        <v>1480</v>
      </c>
      <c r="I3717" s="3">
        <v>85.347252</v>
      </c>
      <c r="J3717" s="3">
        <v>5738</v>
      </c>
      <c r="K3717" s="3">
        <v>452.768127</v>
      </c>
      <c r="L3717" s="3">
        <v>32505</v>
      </c>
      <c r="M3717" s="3">
        <v>83.227928</v>
      </c>
      <c r="N3717">
        <v>5387</v>
      </c>
      <c r="O3717">
        <v>0.000327454906409281</v>
      </c>
      <c r="P3717">
        <v>3.45228375945136</v>
      </c>
      <c r="Q3717" t="s">
        <v>157</v>
      </c>
      <c r="R3717" t="s">
        <v>136</v>
      </c>
      <c r="S3717" t="s">
        <v>136</v>
      </c>
      <c r="T3717" t="s">
        <v>7145</v>
      </c>
      <c r="U3717" t="s">
        <v>136</v>
      </c>
      <c r="V3717" t="s">
        <v>136</v>
      </c>
      <c r="W3717" t="s">
        <v>136</v>
      </c>
      <c r="X3717" t="s">
        <v>136</v>
      </c>
      <c r="Y3717" t="s">
        <v>136</v>
      </c>
      <c r="Z3717" t="s">
        <v>7146</v>
      </c>
      <c r="AA3717" t="s">
        <v>164</v>
      </c>
      <c r="AB3717" t="s">
        <v>165</v>
      </c>
      <c r="AC3717" t="s">
        <v>7147</v>
      </c>
      <c r="AD3717" t="s">
        <v>7148</v>
      </c>
    </row>
    <row r="3718" spans="1:30">
      <c r="A3718" t="s">
        <v>15375</v>
      </c>
      <c r="B3718" t="s">
        <v>15375</v>
      </c>
      <c r="C3718" s="3">
        <v>0.418026</v>
      </c>
      <c r="D3718" s="3">
        <v>25</v>
      </c>
      <c r="E3718" s="3">
        <v>0.071937</v>
      </c>
      <c r="F3718" s="3">
        <v>4</v>
      </c>
      <c r="G3718" s="3">
        <v>0.700764</v>
      </c>
      <c r="H3718" s="3">
        <v>44</v>
      </c>
      <c r="I3718" s="3">
        <v>3.332941</v>
      </c>
      <c r="J3718" s="3">
        <v>212</v>
      </c>
      <c r="K3718" s="3">
        <v>3.940359</v>
      </c>
      <c r="L3718" s="3">
        <v>267</v>
      </c>
      <c r="M3718" s="3">
        <v>1.246503</v>
      </c>
      <c r="N3718">
        <v>77</v>
      </c>
      <c r="O3718">
        <v>0.00785523837551967</v>
      </c>
      <c r="P3718">
        <v>2.15085527372358</v>
      </c>
      <c r="Q3718" t="s">
        <v>157</v>
      </c>
      <c r="R3718" t="s">
        <v>412</v>
      </c>
      <c r="S3718" t="s">
        <v>413</v>
      </c>
      <c r="T3718" t="s">
        <v>11812</v>
      </c>
      <c r="U3718" t="s">
        <v>136</v>
      </c>
      <c r="V3718" t="s">
        <v>136</v>
      </c>
      <c r="W3718" t="s">
        <v>136</v>
      </c>
      <c r="X3718" t="s">
        <v>136</v>
      </c>
      <c r="Y3718" t="s">
        <v>11815</v>
      </c>
      <c r="Z3718" t="s">
        <v>136</v>
      </c>
      <c r="AA3718" t="s">
        <v>164</v>
      </c>
      <c r="AB3718" t="s">
        <v>165</v>
      </c>
      <c r="AC3718" t="s">
        <v>15376</v>
      </c>
      <c r="AD3718" t="s">
        <v>6159</v>
      </c>
    </row>
    <row r="3719" spans="1:30">
      <c r="A3719" t="s">
        <v>15377</v>
      </c>
      <c r="B3719" t="s">
        <v>15377</v>
      </c>
      <c r="C3719" s="3">
        <v>10.53583</v>
      </c>
      <c r="D3719" s="3">
        <v>290</v>
      </c>
      <c r="E3719" s="3">
        <v>2.676826</v>
      </c>
      <c r="F3719" s="3">
        <v>66</v>
      </c>
      <c r="G3719" s="3">
        <v>7.177322</v>
      </c>
      <c r="H3719" s="3">
        <v>212</v>
      </c>
      <c r="I3719" s="3">
        <v>63.054817</v>
      </c>
      <c r="J3719" s="3">
        <v>1880</v>
      </c>
      <c r="K3719" s="3">
        <v>152.953125</v>
      </c>
      <c r="L3719" s="3">
        <v>4870</v>
      </c>
      <c r="M3719" s="3">
        <v>39.579697</v>
      </c>
      <c r="N3719">
        <v>1136</v>
      </c>
      <c r="O3719" s="16">
        <v>4.48908111881658e-6</v>
      </c>
      <c r="P3719">
        <v>2.98112782053923</v>
      </c>
      <c r="Q3719" t="s">
        <v>157</v>
      </c>
      <c r="R3719" t="s">
        <v>186</v>
      </c>
      <c r="S3719" t="s">
        <v>187</v>
      </c>
      <c r="T3719" t="s">
        <v>437</v>
      </c>
      <c r="U3719" t="s">
        <v>15378</v>
      </c>
      <c r="V3719" t="s">
        <v>439</v>
      </c>
      <c r="W3719" t="s">
        <v>186</v>
      </c>
      <c r="X3719" t="s">
        <v>187</v>
      </c>
      <c r="Y3719" t="s">
        <v>1402</v>
      </c>
      <c r="Z3719" t="s">
        <v>1403</v>
      </c>
      <c r="AA3719" t="s">
        <v>209</v>
      </c>
      <c r="AB3719" t="s">
        <v>187</v>
      </c>
      <c r="AC3719" t="s">
        <v>1404</v>
      </c>
      <c r="AD3719" t="s">
        <v>443</v>
      </c>
    </row>
    <row r="3720" spans="1:30">
      <c r="A3720" t="s">
        <v>15379</v>
      </c>
      <c r="B3720" t="s">
        <v>15379</v>
      </c>
      <c r="C3720" s="3">
        <v>0.317026</v>
      </c>
      <c r="D3720" s="3">
        <v>21</v>
      </c>
      <c r="E3720" s="3">
        <v>0</v>
      </c>
      <c r="F3720" s="3">
        <v>0</v>
      </c>
      <c r="G3720" s="3">
        <v>0.158093</v>
      </c>
      <c r="H3720" s="3">
        <v>11</v>
      </c>
      <c r="I3720" s="3">
        <v>3.197265</v>
      </c>
      <c r="J3720" s="3">
        <v>223</v>
      </c>
      <c r="K3720" s="3">
        <v>1.822625</v>
      </c>
      <c r="L3720" s="3">
        <v>136</v>
      </c>
      <c r="M3720" s="3">
        <v>1.083888</v>
      </c>
      <c r="N3720">
        <v>73</v>
      </c>
      <c r="O3720">
        <v>0.00253732390367624</v>
      </c>
      <c r="P3720">
        <v>2.8711321809276</v>
      </c>
      <c r="Q3720" t="s">
        <v>157</v>
      </c>
      <c r="R3720" t="s">
        <v>136</v>
      </c>
      <c r="S3720" t="s">
        <v>136</v>
      </c>
      <c r="T3720" t="s">
        <v>15380</v>
      </c>
      <c r="U3720" t="s">
        <v>15381</v>
      </c>
      <c r="V3720" t="s">
        <v>136</v>
      </c>
      <c r="W3720" t="s">
        <v>594</v>
      </c>
      <c r="X3720" t="s">
        <v>165</v>
      </c>
      <c r="Y3720" t="s">
        <v>15382</v>
      </c>
      <c r="Z3720" t="s">
        <v>136</v>
      </c>
      <c r="AA3720" t="s">
        <v>164</v>
      </c>
      <c r="AB3720" t="s">
        <v>165</v>
      </c>
      <c r="AC3720" t="s">
        <v>15383</v>
      </c>
      <c r="AD3720" t="s">
        <v>2108</v>
      </c>
    </row>
    <row r="3721" spans="1:30">
      <c r="A3721" t="s">
        <v>15384</v>
      </c>
      <c r="B3721" t="s">
        <v>15384</v>
      </c>
      <c r="C3721" s="3">
        <v>0.778357</v>
      </c>
      <c r="D3721" s="3">
        <v>25</v>
      </c>
      <c r="E3721" s="3">
        <v>0.148156</v>
      </c>
      <c r="F3721" s="3">
        <v>5</v>
      </c>
      <c r="G3721" s="3">
        <v>0.585215</v>
      </c>
      <c r="H3721" s="3">
        <v>20</v>
      </c>
      <c r="I3721" s="3">
        <v>3.40766</v>
      </c>
      <c r="J3721" s="3">
        <v>117</v>
      </c>
      <c r="K3721" s="3">
        <v>6.004848</v>
      </c>
      <c r="L3721" s="3">
        <v>220</v>
      </c>
      <c r="M3721" s="3">
        <v>4.291238</v>
      </c>
      <c r="N3721">
        <v>142</v>
      </c>
      <c r="O3721" s="16">
        <v>8.19183978376737e-5</v>
      </c>
      <c r="P3721">
        <v>2.49460475715886</v>
      </c>
      <c r="Q3721" t="s">
        <v>157</v>
      </c>
      <c r="R3721" t="s">
        <v>137</v>
      </c>
      <c r="S3721" t="s">
        <v>138</v>
      </c>
      <c r="T3721" t="s">
        <v>10089</v>
      </c>
      <c r="U3721" t="s">
        <v>15385</v>
      </c>
      <c r="V3721" t="s">
        <v>3696</v>
      </c>
      <c r="W3721" t="s">
        <v>137</v>
      </c>
      <c r="X3721" t="s">
        <v>138</v>
      </c>
      <c r="Y3721" t="s">
        <v>3835</v>
      </c>
      <c r="Z3721" t="s">
        <v>15386</v>
      </c>
      <c r="AA3721" t="s">
        <v>153</v>
      </c>
      <c r="AB3721" t="s">
        <v>138</v>
      </c>
      <c r="AC3721" t="s">
        <v>10092</v>
      </c>
      <c r="AD3721" t="s">
        <v>10093</v>
      </c>
    </row>
    <row r="3722" spans="1:30">
      <c r="A3722" t="s">
        <v>15387</v>
      </c>
      <c r="B3722" t="s">
        <v>15387</v>
      </c>
      <c r="C3722" s="3">
        <v>10.009102</v>
      </c>
      <c r="D3722" s="3">
        <v>415</v>
      </c>
      <c r="E3722" s="3">
        <v>51.505558</v>
      </c>
      <c r="F3722" s="3">
        <v>1892</v>
      </c>
      <c r="G3722" s="3">
        <v>17.107874</v>
      </c>
      <c r="H3722" s="3">
        <v>761</v>
      </c>
      <c r="I3722" s="3">
        <v>0.24363</v>
      </c>
      <c r="J3722" s="3">
        <v>11</v>
      </c>
      <c r="K3722" s="3">
        <v>0.660705</v>
      </c>
      <c r="L3722" s="3">
        <v>32</v>
      </c>
      <c r="M3722" s="3">
        <v>2.8768</v>
      </c>
      <c r="N3722">
        <v>125</v>
      </c>
      <c r="O3722" s="16">
        <v>4.02494159322652e-6</v>
      </c>
      <c r="P3722">
        <v>-4.64612760171849</v>
      </c>
      <c r="Q3722" t="s">
        <v>131</v>
      </c>
      <c r="R3722" t="s">
        <v>136</v>
      </c>
      <c r="S3722" t="s">
        <v>136</v>
      </c>
      <c r="T3722" t="s">
        <v>2534</v>
      </c>
      <c r="U3722" t="s">
        <v>136</v>
      </c>
      <c r="V3722" t="s">
        <v>136</v>
      </c>
      <c r="W3722" t="s">
        <v>254</v>
      </c>
      <c r="X3722" t="s">
        <v>255</v>
      </c>
      <c r="Y3722" t="s">
        <v>1626</v>
      </c>
      <c r="Z3722" t="s">
        <v>2536</v>
      </c>
      <c r="AA3722" t="s">
        <v>164</v>
      </c>
      <c r="AB3722" t="s">
        <v>165</v>
      </c>
      <c r="AC3722" t="s">
        <v>15388</v>
      </c>
      <c r="AD3722" t="s">
        <v>2538</v>
      </c>
    </row>
    <row r="3723" spans="1:30">
      <c r="A3723" t="s">
        <v>15389</v>
      </c>
      <c r="B3723" t="s">
        <v>15389</v>
      </c>
      <c r="C3723" s="3">
        <v>41.877598</v>
      </c>
      <c r="D3723" s="3">
        <v>645</v>
      </c>
      <c r="E3723" s="3">
        <v>24.976328</v>
      </c>
      <c r="F3723" s="3">
        <v>341</v>
      </c>
      <c r="G3723" s="3">
        <v>19.315619</v>
      </c>
      <c r="H3723" s="3">
        <v>319</v>
      </c>
      <c r="I3723" s="3">
        <v>2.75169</v>
      </c>
      <c r="J3723" s="3">
        <v>46</v>
      </c>
      <c r="K3723" s="3">
        <v>4.339243</v>
      </c>
      <c r="L3723" s="3">
        <v>78</v>
      </c>
      <c r="M3723" s="3">
        <v>11.959384</v>
      </c>
      <c r="N3723">
        <v>193</v>
      </c>
      <c r="O3723">
        <v>0.000281017797899112</v>
      </c>
      <c r="P3723">
        <v>-2.64155016261654</v>
      </c>
      <c r="Q3723" t="s">
        <v>131</v>
      </c>
      <c r="R3723" t="s">
        <v>136</v>
      </c>
      <c r="S3723" t="s">
        <v>136</v>
      </c>
      <c r="T3723" t="s">
        <v>136</v>
      </c>
      <c r="U3723" t="s">
        <v>136</v>
      </c>
      <c r="V3723" t="s">
        <v>136</v>
      </c>
      <c r="W3723" t="s">
        <v>136</v>
      </c>
      <c r="X3723" t="s">
        <v>136</v>
      </c>
      <c r="Y3723" t="s">
        <v>6074</v>
      </c>
      <c r="Z3723" t="s">
        <v>136</v>
      </c>
      <c r="AA3723" t="s">
        <v>164</v>
      </c>
      <c r="AB3723" t="s">
        <v>165</v>
      </c>
      <c r="AC3723" t="s">
        <v>7572</v>
      </c>
      <c r="AD3723" t="s">
        <v>136</v>
      </c>
    </row>
    <row r="3724" spans="1:30">
      <c r="A3724" t="s">
        <v>15390</v>
      </c>
      <c r="B3724" t="s">
        <v>15390</v>
      </c>
      <c r="C3724" s="3">
        <v>33.090523</v>
      </c>
      <c r="D3724" s="3">
        <v>2227</v>
      </c>
      <c r="E3724" s="3">
        <v>139.070755</v>
      </c>
      <c r="F3724" s="3">
        <v>8290</v>
      </c>
      <c r="G3724" s="3">
        <v>61.375439</v>
      </c>
      <c r="H3724" s="3">
        <v>4428</v>
      </c>
      <c r="I3724" s="3">
        <v>9.200468</v>
      </c>
      <c r="J3724" s="3">
        <v>672</v>
      </c>
      <c r="K3724" s="3">
        <v>11.351535</v>
      </c>
      <c r="L3724" s="3">
        <v>885</v>
      </c>
      <c r="M3724" s="3">
        <v>18.10568</v>
      </c>
      <c r="N3724">
        <v>1272</v>
      </c>
      <c r="O3724" s="16">
        <v>3.80061157840049e-5</v>
      </c>
      <c r="P3724">
        <v>-3.27202520261765</v>
      </c>
      <c r="Q3724" t="s">
        <v>131</v>
      </c>
      <c r="R3724" t="s">
        <v>136</v>
      </c>
      <c r="S3724" t="s">
        <v>136</v>
      </c>
      <c r="T3724" t="s">
        <v>865</v>
      </c>
      <c r="U3724" t="s">
        <v>15391</v>
      </c>
      <c r="V3724" t="s">
        <v>2122</v>
      </c>
      <c r="W3724" t="s">
        <v>305</v>
      </c>
      <c r="X3724" t="s">
        <v>142</v>
      </c>
      <c r="Y3724" t="s">
        <v>3193</v>
      </c>
      <c r="Z3724" t="s">
        <v>3194</v>
      </c>
      <c r="AA3724" t="s">
        <v>141</v>
      </c>
      <c r="AB3724" t="s">
        <v>142</v>
      </c>
      <c r="AC3724" t="s">
        <v>175</v>
      </c>
      <c r="AD3724" t="s">
        <v>281</v>
      </c>
    </row>
    <row r="3725" spans="1:30">
      <c r="A3725" t="s">
        <v>15392</v>
      </c>
      <c r="B3725" t="s">
        <v>15392</v>
      </c>
      <c r="C3725" s="3">
        <v>3.237908</v>
      </c>
      <c r="D3725" s="3">
        <v>81</v>
      </c>
      <c r="E3725" s="3">
        <v>0.708782</v>
      </c>
      <c r="F3725" s="3">
        <v>16</v>
      </c>
      <c r="G3725" s="3">
        <v>1.58954</v>
      </c>
      <c r="H3725" s="3">
        <v>43</v>
      </c>
      <c r="I3725" s="3">
        <v>21.298159</v>
      </c>
      <c r="J3725" s="3">
        <v>576</v>
      </c>
      <c r="K3725" s="3">
        <v>7.090021</v>
      </c>
      <c r="L3725" s="3">
        <v>205</v>
      </c>
      <c r="M3725" s="3">
        <v>9.427768</v>
      </c>
      <c r="N3725">
        <v>246</v>
      </c>
      <c r="O3725">
        <v>0.00145413849977429</v>
      </c>
      <c r="P3725">
        <v>2.10252494417851</v>
      </c>
      <c r="Q3725" t="s">
        <v>157</v>
      </c>
      <c r="R3725" t="s">
        <v>136</v>
      </c>
      <c r="S3725" t="s">
        <v>136</v>
      </c>
      <c r="T3725" t="s">
        <v>995</v>
      </c>
      <c r="U3725" t="s">
        <v>15393</v>
      </c>
      <c r="V3725" t="s">
        <v>386</v>
      </c>
      <c r="W3725" t="s">
        <v>136</v>
      </c>
      <c r="X3725" t="s">
        <v>136</v>
      </c>
      <c r="Y3725" t="s">
        <v>997</v>
      </c>
      <c r="Z3725" t="s">
        <v>15394</v>
      </c>
      <c r="AA3725" t="s">
        <v>164</v>
      </c>
      <c r="AB3725" t="s">
        <v>165</v>
      </c>
      <c r="AC3725" t="s">
        <v>15395</v>
      </c>
      <c r="AD3725" t="s">
        <v>1000</v>
      </c>
    </row>
    <row r="3726" spans="1:30">
      <c r="A3726" t="s">
        <v>15396</v>
      </c>
      <c r="B3726" t="s">
        <v>136</v>
      </c>
      <c r="C3726" s="3">
        <v>16.638313</v>
      </c>
      <c r="D3726" s="3">
        <v>582</v>
      </c>
      <c r="E3726" s="3">
        <v>27.535082</v>
      </c>
      <c r="F3726" s="3">
        <v>820</v>
      </c>
      <c r="G3726" s="3">
        <v>13.973351</v>
      </c>
      <c r="H3726" s="3">
        <v>489</v>
      </c>
      <c r="I3726" s="3">
        <v>2.019898</v>
      </c>
      <c r="J3726" s="3">
        <v>80</v>
      </c>
      <c r="K3726" s="3">
        <v>11.15627</v>
      </c>
      <c r="L3726" s="3">
        <v>450</v>
      </c>
      <c r="M3726" s="3">
        <v>6.096865</v>
      </c>
      <c r="N3726">
        <v>217</v>
      </c>
      <c r="O3726">
        <v>0.00717403237503241</v>
      </c>
      <c r="P3726">
        <v>-2.19117729159151</v>
      </c>
      <c r="Q3726" t="s">
        <v>131</v>
      </c>
      <c r="R3726" t="s">
        <v>136</v>
      </c>
      <c r="S3726" t="s">
        <v>136</v>
      </c>
      <c r="T3726" t="s">
        <v>15397</v>
      </c>
      <c r="U3726" t="s">
        <v>15398</v>
      </c>
      <c r="V3726" t="s">
        <v>5693</v>
      </c>
      <c r="W3726" t="s">
        <v>136</v>
      </c>
      <c r="X3726" t="s">
        <v>136</v>
      </c>
      <c r="Y3726" t="s">
        <v>15399</v>
      </c>
      <c r="Z3726" t="s">
        <v>15400</v>
      </c>
      <c r="AA3726" t="s">
        <v>2660</v>
      </c>
      <c r="AB3726" t="s">
        <v>1361</v>
      </c>
      <c r="AC3726" t="s">
        <v>15401</v>
      </c>
      <c r="AD3726" t="s">
        <v>5434</v>
      </c>
    </row>
    <row r="3727" spans="1:30">
      <c r="A3727" t="s">
        <v>15402</v>
      </c>
      <c r="B3727" t="s">
        <v>15402</v>
      </c>
      <c r="C3727" s="3">
        <v>1.638026</v>
      </c>
      <c r="D3727" s="3">
        <v>66</v>
      </c>
      <c r="E3727" s="3">
        <v>0.699045</v>
      </c>
      <c r="F3727" s="3">
        <v>25</v>
      </c>
      <c r="G3727" s="3">
        <v>1.022719</v>
      </c>
      <c r="H3727" s="3">
        <v>45</v>
      </c>
      <c r="I3727" s="3">
        <v>12.31351</v>
      </c>
      <c r="J3727" s="3">
        <v>538</v>
      </c>
      <c r="K3727" s="3">
        <v>10.12112</v>
      </c>
      <c r="L3727" s="3">
        <v>472</v>
      </c>
      <c r="M3727" s="3">
        <v>5.378645</v>
      </c>
      <c r="N3727">
        <v>226</v>
      </c>
      <c r="O3727" s="16">
        <v>4.08157349131656e-6</v>
      </c>
      <c r="P3727">
        <v>2.35418088239472</v>
      </c>
      <c r="Q3727" t="s">
        <v>157</v>
      </c>
      <c r="R3727" t="s">
        <v>170</v>
      </c>
      <c r="S3727" t="s">
        <v>171</v>
      </c>
      <c r="T3727" t="s">
        <v>15403</v>
      </c>
      <c r="U3727" t="s">
        <v>15404</v>
      </c>
      <c r="V3727" t="s">
        <v>136</v>
      </c>
      <c r="W3727" t="s">
        <v>170</v>
      </c>
      <c r="X3727" t="s">
        <v>171</v>
      </c>
      <c r="Y3727" t="s">
        <v>1688</v>
      </c>
      <c r="Z3727" t="s">
        <v>15405</v>
      </c>
      <c r="AA3727" t="s">
        <v>174</v>
      </c>
      <c r="AB3727" t="s">
        <v>171</v>
      </c>
      <c r="AC3727" t="s">
        <v>15406</v>
      </c>
      <c r="AD3727" t="s">
        <v>15407</v>
      </c>
    </row>
    <row r="3728" spans="1:30">
      <c r="A3728" t="s">
        <v>15408</v>
      </c>
      <c r="B3728" t="s">
        <v>15408</v>
      </c>
      <c r="C3728" s="3">
        <v>0.516988</v>
      </c>
      <c r="D3728" s="3">
        <v>33</v>
      </c>
      <c r="E3728" s="3">
        <v>0</v>
      </c>
      <c r="F3728" s="3">
        <v>0</v>
      </c>
      <c r="G3728" s="3">
        <v>0.148508</v>
      </c>
      <c r="H3728" s="3">
        <v>10</v>
      </c>
      <c r="I3728" s="3">
        <v>3.175158</v>
      </c>
      <c r="J3728" s="3">
        <v>216</v>
      </c>
      <c r="K3728" s="3">
        <v>9.053974</v>
      </c>
      <c r="L3728" s="3">
        <v>657</v>
      </c>
      <c r="M3728" s="3">
        <v>1.486444</v>
      </c>
      <c r="N3728">
        <v>98</v>
      </c>
      <c r="O3728">
        <v>0.00130275763033173</v>
      </c>
      <c r="P3728">
        <v>3.43626828794288</v>
      </c>
      <c r="Q3728" t="s">
        <v>157</v>
      </c>
      <c r="R3728" t="s">
        <v>136</v>
      </c>
      <c r="S3728" t="s">
        <v>136</v>
      </c>
      <c r="T3728" t="s">
        <v>136</v>
      </c>
      <c r="U3728" t="s">
        <v>136</v>
      </c>
      <c r="V3728" t="s">
        <v>136</v>
      </c>
      <c r="W3728" t="s">
        <v>136</v>
      </c>
      <c r="X3728" t="s">
        <v>136</v>
      </c>
      <c r="Y3728" t="s">
        <v>1424</v>
      </c>
      <c r="Z3728" t="s">
        <v>136</v>
      </c>
      <c r="AA3728" t="s">
        <v>164</v>
      </c>
      <c r="AB3728" t="s">
        <v>165</v>
      </c>
      <c r="AC3728" t="s">
        <v>15409</v>
      </c>
      <c r="AD3728" t="s">
        <v>136</v>
      </c>
    </row>
    <row r="3729" spans="1:30">
      <c r="A3729" t="s">
        <v>15410</v>
      </c>
      <c r="B3729" t="s">
        <v>15410</v>
      </c>
      <c r="C3729" s="3">
        <v>2.654731</v>
      </c>
      <c r="D3729" s="3">
        <v>145</v>
      </c>
      <c r="E3729" s="3">
        <v>2.225692</v>
      </c>
      <c r="F3729" s="3">
        <v>107</v>
      </c>
      <c r="G3729" s="3">
        <v>3.135088</v>
      </c>
      <c r="H3729" s="3">
        <v>183</v>
      </c>
      <c r="I3729" s="3">
        <v>0.157072</v>
      </c>
      <c r="J3729" s="3">
        <v>10</v>
      </c>
      <c r="K3729" s="3">
        <v>0.179237</v>
      </c>
      <c r="L3729" s="3">
        <v>12</v>
      </c>
      <c r="M3729" s="3">
        <v>0.871216</v>
      </c>
      <c r="N3729">
        <v>50</v>
      </c>
      <c r="O3729">
        <v>0.000119871215542051</v>
      </c>
      <c r="P3729">
        <v>-3.09035023035935</v>
      </c>
      <c r="Q3729" t="s">
        <v>131</v>
      </c>
      <c r="R3729" t="s">
        <v>136</v>
      </c>
      <c r="S3729" t="s">
        <v>136</v>
      </c>
      <c r="T3729" t="s">
        <v>2110</v>
      </c>
      <c r="U3729" t="s">
        <v>136</v>
      </c>
      <c r="V3729" t="s">
        <v>136</v>
      </c>
      <c r="W3729" t="s">
        <v>254</v>
      </c>
      <c r="X3729" t="s">
        <v>255</v>
      </c>
      <c r="Y3729" t="s">
        <v>1815</v>
      </c>
      <c r="Z3729" t="s">
        <v>6245</v>
      </c>
      <c r="AA3729" t="s">
        <v>164</v>
      </c>
      <c r="AB3729" t="s">
        <v>165</v>
      </c>
      <c r="AC3729" t="s">
        <v>6246</v>
      </c>
      <c r="AD3729" t="s">
        <v>2113</v>
      </c>
    </row>
    <row r="3730" spans="1:30">
      <c r="A3730" t="s">
        <v>15411</v>
      </c>
      <c r="B3730" t="s">
        <v>15411</v>
      </c>
      <c r="C3730" s="3">
        <v>2.463492</v>
      </c>
      <c r="D3730" s="3">
        <v>288</v>
      </c>
      <c r="E3730" s="3">
        <v>1.09277</v>
      </c>
      <c r="F3730" s="3">
        <v>114</v>
      </c>
      <c r="G3730" s="3">
        <v>2.582505</v>
      </c>
      <c r="H3730" s="3">
        <v>324</v>
      </c>
      <c r="I3730" s="3">
        <v>0.366494</v>
      </c>
      <c r="J3730" s="3">
        <v>47</v>
      </c>
      <c r="K3730" s="3">
        <v>0.42816</v>
      </c>
      <c r="L3730" s="3">
        <v>58</v>
      </c>
      <c r="M3730" s="3">
        <v>0.292717</v>
      </c>
      <c r="N3730">
        <v>36</v>
      </c>
      <c r="O3730" s="16">
        <v>5.86487045241184e-13</v>
      </c>
      <c r="P3730">
        <v>-3.01021503505794</v>
      </c>
      <c r="Q3730" t="s">
        <v>131</v>
      </c>
      <c r="R3730" t="s">
        <v>136</v>
      </c>
      <c r="S3730" t="s">
        <v>136</v>
      </c>
      <c r="T3730" t="s">
        <v>2185</v>
      </c>
      <c r="U3730" t="s">
        <v>15412</v>
      </c>
      <c r="V3730" t="s">
        <v>264</v>
      </c>
      <c r="W3730" t="s">
        <v>190</v>
      </c>
      <c r="X3730" t="s">
        <v>191</v>
      </c>
      <c r="Y3730" t="s">
        <v>1318</v>
      </c>
      <c r="Z3730" t="s">
        <v>2741</v>
      </c>
      <c r="AA3730" t="s">
        <v>164</v>
      </c>
      <c r="AB3730" t="s">
        <v>165</v>
      </c>
      <c r="AC3730" t="s">
        <v>2775</v>
      </c>
      <c r="AD3730" t="s">
        <v>2189</v>
      </c>
    </row>
    <row r="3731" spans="1:30">
      <c r="A3731" t="s">
        <v>15413</v>
      </c>
      <c r="B3731" t="s">
        <v>15413</v>
      </c>
      <c r="C3731" s="3">
        <v>2.295663</v>
      </c>
      <c r="D3731" s="3">
        <v>99</v>
      </c>
      <c r="E3731" s="3">
        <v>1.546076</v>
      </c>
      <c r="F3731" s="3">
        <v>59</v>
      </c>
      <c r="G3731" s="3">
        <v>1.242519</v>
      </c>
      <c r="H3731" s="3">
        <v>58</v>
      </c>
      <c r="I3731" s="3">
        <v>0</v>
      </c>
      <c r="J3731" s="3">
        <v>0</v>
      </c>
      <c r="K3731" s="3">
        <v>0.132447</v>
      </c>
      <c r="L3731" s="3">
        <v>7</v>
      </c>
      <c r="M3731" s="3">
        <v>0.274832</v>
      </c>
      <c r="N3731">
        <v>13</v>
      </c>
      <c r="O3731">
        <v>0.000239808215919259</v>
      </c>
      <c r="P3731">
        <v>-3.69780582401541</v>
      </c>
      <c r="Q3731" t="s">
        <v>131</v>
      </c>
      <c r="R3731" t="s">
        <v>241</v>
      </c>
      <c r="S3731" t="s">
        <v>242</v>
      </c>
      <c r="T3731" t="s">
        <v>15414</v>
      </c>
      <c r="U3731" t="s">
        <v>15415</v>
      </c>
      <c r="V3731" t="s">
        <v>329</v>
      </c>
      <c r="W3731" t="s">
        <v>241</v>
      </c>
      <c r="X3731" t="s">
        <v>242</v>
      </c>
      <c r="Y3731" t="s">
        <v>2901</v>
      </c>
      <c r="Z3731" t="s">
        <v>3011</v>
      </c>
      <c r="AA3731" t="s">
        <v>248</v>
      </c>
      <c r="AB3731" t="s">
        <v>242</v>
      </c>
      <c r="AC3731" t="s">
        <v>15416</v>
      </c>
      <c r="AD3731" t="s">
        <v>15417</v>
      </c>
    </row>
    <row r="3732" spans="1:30">
      <c r="A3732" t="s">
        <v>15418</v>
      </c>
      <c r="B3732" t="s">
        <v>136</v>
      </c>
      <c r="C3732" s="3">
        <v>0</v>
      </c>
      <c r="D3732" s="3">
        <v>0</v>
      </c>
      <c r="E3732" s="3">
        <v>0</v>
      </c>
      <c r="F3732" s="3">
        <v>0</v>
      </c>
      <c r="G3732" s="3">
        <v>0</v>
      </c>
      <c r="H3732" s="3">
        <v>0</v>
      </c>
      <c r="I3732" s="3">
        <v>1.560165</v>
      </c>
      <c r="J3732" s="3">
        <v>86</v>
      </c>
      <c r="K3732" s="3">
        <v>1.122784</v>
      </c>
      <c r="L3732" s="3">
        <v>66</v>
      </c>
      <c r="M3732" s="3">
        <v>0.800745</v>
      </c>
      <c r="N3732">
        <v>43</v>
      </c>
      <c r="O3732" s="16">
        <v>1.31657864343297e-6</v>
      </c>
      <c r="P3732">
        <v>6.09651768690222</v>
      </c>
      <c r="Q3732" t="s">
        <v>157</v>
      </c>
      <c r="R3732" t="s">
        <v>136</v>
      </c>
      <c r="S3732" t="s">
        <v>136</v>
      </c>
      <c r="T3732" t="s">
        <v>136</v>
      </c>
      <c r="U3732" t="s">
        <v>136</v>
      </c>
      <c r="V3732" t="s">
        <v>136</v>
      </c>
      <c r="W3732" t="s">
        <v>136</v>
      </c>
      <c r="X3732" t="s">
        <v>136</v>
      </c>
      <c r="Y3732" t="s">
        <v>136</v>
      </c>
      <c r="Z3732" t="s">
        <v>136</v>
      </c>
      <c r="AA3732" t="s">
        <v>136</v>
      </c>
      <c r="AB3732" t="s">
        <v>136</v>
      </c>
      <c r="AC3732" t="s">
        <v>136</v>
      </c>
      <c r="AD3732" t="s">
        <v>136</v>
      </c>
    </row>
    <row r="3733" spans="1:30">
      <c r="A3733" t="s">
        <v>15419</v>
      </c>
      <c r="B3733" t="s">
        <v>136</v>
      </c>
      <c r="C3733" s="3">
        <v>2.046716</v>
      </c>
      <c r="D3733" s="3">
        <v>109</v>
      </c>
      <c r="E3733" s="3">
        <v>5.468366</v>
      </c>
      <c r="F3733" s="3">
        <v>257</v>
      </c>
      <c r="G3733" s="3">
        <v>4.369581</v>
      </c>
      <c r="H3733" s="3">
        <v>248</v>
      </c>
      <c r="I3733" s="3">
        <v>0.958237</v>
      </c>
      <c r="J3733" s="3">
        <v>56</v>
      </c>
      <c r="K3733" s="3">
        <v>0.495219</v>
      </c>
      <c r="L3733" s="3">
        <v>31</v>
      </c>
      <c r="M3733" s="3">
        <v>1.702076</v>
      </c>
      <c r="N3733">
        <v>95</v>
      </c>
      <c r="O3733">
        <v>0.00134266298315641</v>
      </c>
      <c r="P3733">
        <v>-2.53923154762551</v>
      </c>
      <c r="Q3733" t="s">
        <v>131</v>
      </c>
      <c r="R3733" t="s">
        <v>136</v>
      </c>
      <c r="S3733" t="s">
        <v>136</v>
      </c>
      <c r="T3733" t="s">
        <v>2185</v>
      </c>
      <c r="U3733" t="s">
        <v>15420</v>
      </c>
      <c r="V3733" t="s">
        <v>264</v>
      </c>
      <c r="W3733" t="s">
        <v>136</v>
      </c>
      <c r="X3733" t="s">
        <v>136</v>
      </c>
      <c r="Y3733" t="s">
        <v>1350</v>
      </c>
      <c r="Z3733" t="s">
        <v>136</v>
      </c>
      <c r="AA3733" t="s">
        <v>83</v>
      </c>
      <c r="AB3733" t="s">
        <v>191</v>
      </c>
      <c r="AC3733" t="s">
        <v>15421</v>
      </c>
      <c r="AD3733" t="s">
        <v>2189</v>
      </c>
    </row>
    <row r="3734" spans="1:30">
      <c r="A3734" t="s">
        <v>15422</v>
      </c>
      <c r="B3734" t="s">
        <v>15422</v>
      </c>
      <c r="C3734" s="3">
        <v>3.156211</v>
      </c>
      <c r="D3734" s="3">
        <v>88</v>
      </c>
      <c r="E3734" s="3">
        <v>13.147344</v>
      </c>
      <c r="F3734" s="3">
        <v>322</v>
      </c>
      <c r="G3734" s="3">
        <v>7.06638</v>
      </c>
      <c r="H3734" s="3">
        <v>210</v>
      </c>
      <c r="I3734" s="3">
        <v>1.556156</v>
      </c>
      <c r="J3734" s="3">
        <v>47</v>
      </c>
      <c r="K3734" s="3">
        <v>1.371561</v>
      </c>
      <c r="L3734" s="3">
        <v>44</v>
      </c>
      <c r="M3734" s="3">
        <v>2.822952</v>
      </c>
      <c r="N3734">
        <v>82</v>
      </c>
      <c r="O3734">
        <v>0.00121405078983157</v>
      </c>
      <c r="P3734">
        <v>-2.69962624344846</v>
      </c>
      <c r="Q3734" t="s">
        <v>131</v>
      </c>
      <c r="R3734" t="s">
        <v>136</v>
      </c>
      <c r="S3734" t="s">
        <v>136</v>
      </c>
      <c r="T3734" t="s">
        <v>514</v>
      </c>
      <c r="U3734" t="s">
        <v>15423</v>
      </c>
      <c r="V3734" t="s">
        <v>136</v>
      </c>
      <c r="W3734" t="s">
        <v>366</v>
      </c>
      <c r="X3734" t="s">
        <v>367</v>
      </c>
      <c r="Y3734" t="s">
        <v>764</v>
      </c>
      <c r="Z3734" t="s">
        <v>15424</v>
      </c>
      <c r="AA3734" t="s">
        <v>686</v>
      </c>
      <c r="AB3734" t="s">
        <v>219</v>
      </c>
      <c r="AC3734" t="s">
        <v>11117</v>
      </c>
      <c r="AD3734" t="s">
        <v>144</v>
      </c>
    </row>
    <row r="3735" spans="1:30">
      <c r="A3735" t="s">
        <v>15425</v>
      </c>
      <c r="B3735" t="s">
        <v>15425</v>
      </c>
      <c r="C3735" s="3">
        <v>4.516954</v>
      </c>
      <c r="D3735" s="3">
        <v>166</v>
      </c>
      <c r="E3735" s="3">
        <v>13.7184</v>
      </c>
      <c r="F3735" s="3">
        <v>446</v>
      </c>
      <c r="G3735" s="3">
        <v>3.824163</v>
      </c>
      <c r="H3735" s="3">
        <v>151</v>
      </c>
      <c r="I3735" s="3">
        <v>0.546544</v>
      </c>
      <c r="J3735" s="3">
        <v>22</v>
      </c>
      <c r="K3735" s="3">
        <v>1.794996</v>
      </c>
      <c r="L3735" s="3">
        <v>77</v>
      </c>
      <c r="M3735" s="3">
        <v>1.665496</v>
      </c>
      <c r="N3735">
        <v>64</v>
      </c>
      <c r="O3735">
        <v>0.000508991324239296</v>
      </c>
      <c r="P3735">
        <v>-3.08035788954938</v>
      </c>
      <c r="Q3735" t="s">
        <v>131</v>
      </c>
      <c r="R3735" t="s">
        <v>136</v>
      </c>
      <c r="S3735" t="s">
        <v>136</v>
      </c>
      <c r="T3735" t="s">
        <v>178</v>
      </c>
      <c r="U3735" t="s">
        <v>15426</v>
      </c>
      <c r="V3735" t="s">
        <v>136</v>
      </c>
      <c r="W3735" t="s">
        <v>136</v>
      </c>
      <c r="X3735" t="s">
        <v>136</v>
      </c>
      <c r="Y3735" t="s">
        <v>826</v>
      </c>
      <c r="Z3735" t="s">
        <v>827</v>
      </c>
      <c r="AA3735" t="s">
        <v>83</v>
      </c>
      <c r="AB3735" t="s">
        <v>191</v>
      </c>
      <c r="AC3735" t="s">
        <v>828</v>
      </c>
      <c r="AD3735" t="s">
        <v>184</v>
      </c>
    </row>
    <row r="3736" spans="1:30">
      <c r="A3736" t="s">
        <v>15427</v>
      </c>
      <c r="B3736" t="s">
        <v>136</v>
      </c>
      <c r="C3736" s="3">
        <v>1.268106</v>
      </c>
      <c r="D3736" s="3">
        <v>39</v>
      </c>
      <c r="E3736" s="3">
        <v>1.317727</v>
      </c>
      <c r="F3736" s="3">
        <v>36</v>
      </c>
      <c r="G3736" s="3">
        <v>2.742145</v>
      </c>
      <c r="H3736" s="3">
        <v>90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  <c r="N3736">
        <v>0</v>
      </c>
      <c r="O3736" s="16">
        <v>2.2095849025744e-9</v>
      </c>
      <c r="P3736">
        <v>-7.13315086338826</v>
      </c>
      <c r="Q3736" t="s">
        <v>131</v>
      </c>
      <c r="R3736" t="s">
        <v>136</v>
      </c>
      <c r="S3736" t="s">
        <v>136</v>
      </c>
      <c r="T3736" t="s">
        <v>136</v>
      </c>
      <c r="U3736" t="s">
        <v>136</v>
      </c>
      <c r="V3736" t="s">
        <v>136</v>
      </c>
      <c r="W3736" t="s">
        <v>136</v>
      </c>
      <c r="X3736" t="s">
        <v>136</v>
      </c>
      <c r="Y3736" t="s">
        <v>136</v>
      </c>
      <c r="Z3736" t="s">
        <v>136</v>
      </c>
      <c r="AA3736" t="s">
        <v>136</v>
      </c>
      <c r="AB3736" t="s">
        <v>136</v>
      </c>
      <c r="AC3736" t="s">
        <v>136</v>
      </c>
      <c r="AD3736" t="s">
        <v>136</v>
      </c>
    </row>
    <row r="3737" spans="1:30">
      <c r="A3737" t="s">
        <v>15428</v>
      </c>
      <c r="B3737" t="s">
        <v>15428</v>
      </c>
      <c r="C3737" s="3">
        <v>5.895612</v>
      </c>
      <c r="D3737" s="3">
        <v>101</v>
      </c>
      <c r="E3737" s="3">
        <v>1.386078</v>
      </c>
      <c r="F3737" s="3">
        <v>21</v>
      </c>
      <c r="G3737" s="3">
        <v>1.688797</v>
      </c>
      <c r="H3737" s="3">
        <v>31</v>
      </c>
      <c r="I3737" s="3">
        <v>19.835625</v>
      </c>
      <c r="J3737" s="3">
        <v>366</v>
      </c>
      <c r="K3737" s="3">
        <v>69.169518</v>
      </c>
      <c r="L3737" s="3">
        <v>1360</v>
      </c>
      <c r="M3737" s="3">
        <v>13.325474</v>
      </c>
      <c r="N3737">
        <v>237</v>
      </c>
      <c r="O3737">
        <v>0.000729204745288818</v>
      </c>
      <c r="P3737">
        <v>2.76642445322155</v>
      </c>
      <c r="Q3737" t="s">
        <v>157</v>
      </c>
      <c r="R3737" t="s">
        <v>136</v>
      </c>
      <c r="S3737" t="s">
        <v>136</v>
      </c>
      <c r="T3737" t="s">
        <v>12428</v>
      </c>
      <c r="U3737" t="s">
        <v>15429</v>
      </c>
      <c r="V3737" t="s">
        <v>439</v>
      </c>
      <c r="W3737" t="s">
        <v>186</v>
      </c>
      <c r="X3737" t="s">
        <v>187</v>
      </c>
      <c r="Y3737" t="s">
        <v>12430</v>
      </c>
      <c r="Z3737" t="s">
        <v>12431</v>
      </c>
      <c r="AA3737" t="s">
        <v>209</v>
      </c>
      <c r="AB3737" t="s">
        <v>187</v>
      </c>
      <c r="AC3737" t="s">
        <v>12432</v>
      </c>
      <c r="AD3737" t="s">
        <v>12433</v>
      </c>
    </row>
    <row r="3738" spans="1:30">
      <c r="A3738" t="s">
        <v>15430</v>
      </c>
      <c r="B3738" t="s">
        <v>15430</v>
      </c>
      <c r="C3738" s="3">
        <v>0</v>
      </c>
      <c r="D3738" s="3">
        <v>0</v>
      </c>
      <c r="E3738" s="3">
        <v>0</v>
      </c>
      <c r="F3738" s="3">
        <v>0</v>
      </c>
      <c r="G3738" s="3">
        <v>0</v>
      </c>
      <c r="H3738" s="3">
        <v>0</v>
      </c>
      <c r="I3738" s="3">
        <v>1.962082</v>
      </c>
      <c r="J3738" s="3">
        <v>116</v>
      </c>
      <c r="K3738" s="3">
        <v>15.259865</v>
      </c>
      <c r="L3738" s="3">
        <v>958</v>
      </c>
      <c r="M3738" s="3">
        <v>1.140266</v>
      </c>
      <c r="N3738">
        <v>65</v>
      </c>
      <c r="O3738" s="16">
        <v>7.64869016461709e-10</v>
      </c>
      <c r="P3738">
        <v>7.54630922092439</v>
      </c>
      <c r="Q3738" t="s">
        <v>157</v>
      </c>
      <c r="R3738" t="s">
        <v>136</v>
      </c>
      <c r="S3738" t="s">
        <v>136</v>
      </c>
      <c r="T3738" t="s">
        <v>3487</v>
      </c>
      <c r="U3738" t="s">
        <v>15431</v>
      </c>
      <c r="V3738" t="s">
        <v>136</v>
      </c>
      <c r="W3738" t="s">
        <v>136</v>
      </c>
      <c r="X3738" t="s">
        <v>136</v>
      </c>
      <c r="Y3738" t="s">
        <v>2314</v>
      </c>
      <c r="Z3738" t="s">
        <v>11443</v>
      </c>
      <c r="AA3738" t="s">
        <v>164</v>
      </c>
      <c r="AB3738" t="s">
        <v>165</v>
      </c>
      <c r="AC3738" t="s">
        <v>15432</v>
      </c>
      <c r="AD3738" t="s">
        <v>3491</v>
      </c>
    </row>
    <row r="3739" spans="1:30">
      <c r="A3739" t="s">
        <v>15433</v>
      </c>
      <c r="B3739" t="s">
        <v>15433</v>
      </c>
      <c r="C3739" s="3">
        <v>0.139174</v>
      </c>
      <c r="D3739" s="3">
        <v>10</v>
      </c>
      <c r="E3739" s="3">
        <v>0.098881</v>
      </c>
      <c r="F3739" s="3">
        <v>7</v>
      </c>
      <c r="G3739" s="3">
        <v>0.19997</v>
      </c>
      <c r="H3739" s="3">
        <v>15</v>
      </c>
      <c r="I3739" s="3">
        <v>0.859748</v>
      </c>
      <c r="J3739" s="3">
        <v>64</v>
      </c>
      <c r="K3739" s="3">
        <v>2.684865</v>
      </c>
      <c r="L3739" s="3">
        <v>214</v>
      </c>
      <c r="M3739" s="3">
        <v>0.92522</v>
      </c>
      <c r="N3739">
        <v>67</v>
      </c>
      <c r="O3739">
        <v>0.00204108008291991</v>
      </c>
      <c r="P3739">
        <v>2.46425166966547</v>
      </c>
      <c r="Q3739" t="s">
        <v>157</v>
      </c>
      <c r="R3739" t="s">
        <v>136</v>
      </c>
      <c r="S3739" t="s">
        <v>136</v>
      </c>
      <c r="T3739" t="s">
        <v>15434</v>
      </c>
      <c r="U3739" t="s">
        <v>15435</v>
      </c>
      <c r="V3739" t="s">
        <v>763</v>
      </c>
      <c r="W3739" t="s">
        <v>136</v>
      </c>
      <c r="X3739" t="s">
        <v>136</v>
      </c>
      <c r="Y3739" t="s">
        <v>1960</v>
      </c>
      <c r="Z3739" t="s">
        <v>15436</v>
      </c>
      <c r="AA3739" t="s">
        <v>141</v>
      </c>
      <c r="AB3739" t="s">
        <v>142</v>
      </c>
      <c r="AC3739" t="s">
        <v>15437</v>
      </c>
      <c r="AD3739" t="s">
        <v>15438</v>
      </c>
    </row>
    <row r="3740" spans="1:30">
      <c r="A3740" t="s">
        <v>15439</v>
      </c>
      <c r="B3740" t="s">
        <v>15439</v>
      </c>
      <c r="C3740" s="3">
        <v>0.357596</v>
      </c>
      <c r="D3740" s="3">
        <v>19</v>
      </c>
      <c r="E3740" s="3">
        <v>0.172505</v>
      </c>
      <c r="F3740" s="3">
        <v>8</v>
      </c>
      <c r="G3740" s="3">
        <v>0.137795</v>
      </c>
      <c r="H3740" s="3">
        <v>8</v>
      </c>
      <c r="I3740" s="3">
        <v>2.438137</v>
      </c>
      <c r="J3740" s="3">
        <v>136</v>
      </c>
      <c r="K3740" s="3">
        <v>6.484653</v>
      </c>
      <c r="L3740" s="3">
        <v>386</v>
      </c>
      <c r="M3740" s="3">
        <v>1.323707</v>
      </c>
      <c r="N3740">
        <v>71</v>
      </c>
      <c r="O3740">
        <v>0.000236396050261443</v>
      </c>
      <c r="P3740">
        <v>3.02801735251468</v>
      </c>
      <c r="Q3740" t="s">
        <v>157</v>
      </c>
      <c r="R3740" t="s">
        <v>136</v>
      </c>
      <c r="S3740" t="s">
        <v>136</v>
      </c>
      <c r="T3740" t="s">
        <v>460</v>
      </c>
      <c r="U3740" t="s">
        <v>15440</v>
      </c>
      <c r="V3740" t="s">
        <v>136</v>
      </c>
      <c r="W3740" t="s">
        <v>594</v>
      </c>
      <c r="X3740" t="s">
        <v>165</v>
      </c>
      <c r="Y3740" t="s">
        <v>2099</v>
      </c>
      <c r="Z3740" t="s">
        <v>136</v>
      </c>
      <c r="AA3740" t="s">
        <v>164</v>
      </c>
      <c r="AB3740" t="s">
        <v>165</v>
      </c>
      <c r="AC3740" t="s">
        <v>15441</v>
      </c>
      <c r="AD3740" t="s">
        <v>281</v>
      </c>
    </row>
    <row r="3741" spans="1:30">
      <c r="A3741" t="s">
        <v>15442</v>
      </c>
      <c r="B3741" t="s">
        <v>136</v>
      </c>
      <c r="C3741" s="3">
        <v>2.838186</v>
      </c>
      <c r="D3741" s="3">
        <v>36</v>
      </c>
      <c r="E3741" s="3">
        <v>0.759687</v>
      </c>
      <c r="F3741" s="3">
        <v>9</v>
      </c>
      <c r="G3741" s="3">
        <v>1.901331</v>
      </c>
      <c r="H3741" s="3">
        <v>26</v>
      </c>
      <c r="I3741" s="3">
        <v>21.340815</v>
      </c>
      <c r="J3741" s="3">
        <v>290</v>
      </c>
      <c r="K3741" s="3">
        <v>34.349773</v>
      </c>
      <c r="L3741" s="3">
        <v>498</v>
      </c>
      <c r="M3741" s="3">
        <v>13.153333</v>
      </c>
      <c r="N3741">
        <v>172</v>
      </c>
      <c r="O3741" s="16">
        <v>1.43977213437841e-6</v>
      </c>
      <c r="P3741">
        <v>2.93426539338536</v>
      </c>
      <c r="Q3741" t="s">
        <v>157</v>
      </c>
      <c r="R3741" t="s">
        <v>137</v>
      </c>
      <c r="S3741" t="s">
        <v>138</v>
      </c>
      <c r="T3741" t="s">
        <v>15443</v>
      </c>
      <c r="U3741" t="s">
        <v>15444</v>
      </c>
      <c r="V3741" t="s">
        <v>3696</v>
      </c>
      <c r="W3741" t="s">
        <v>137</v>
      </c>
      <c r="X3741" t="s">
        <v>138</v>
      </c>
      <c r="Y3741" t="s">
        <v>136</v>
      </c>
      <c r="Z3741" t="s">
        <v>15445</v>
      </c>
      <c r="AA3741" t="s">
        <v>153</v>
      </c>
      <c r="AB3741" t="s">
        <v>138</v>
      </c>
      <c r="AC3741" t="s">
        <v>15446</v>
      </c>
      <c r="AD3741" t="s">
        <v>15447</v>
      </c>
    </row>
    <row r="3742" spans="1:30">
      <c r="A3742" t="s">
        <v>15448</v>
      </c>
      <c r="B3742" t="s">
        <v>15448</v>
      </c>
      <c r="C3742" s="3">
        <v>5.605356</v>
      </c>
      <c r="D3742" s="3">
        <v>108</v>
      </c>
      <c r="E3742" s="3">
        <v>5.04777</v>
      </c>
      <c r="F3742" s="3">
        <v>86</v>
      </c>
      <c r="G3742" s="3">
        <v>3.320257</v>
      </c>
      <c r="H3742" s="3">
        <v>69</v>
      </c>
      <c r="I3742" s="3">
        <v>0.447854</v>
      </c>
      <c r="J3742" s="3">
        <v>10</v>
      </c>
      <c r="K3742" s="3">
        <v>0</v>
      </c>
      <c r="L3742" s="3">
        <v>0</v>
      </c>
      <c r="M3742" s="3">
        <v>0.73712</v>
      </c>
      <c r="N3742">
        <v>15</v>
      </c>
      <c r="O3742">
        <v>0.000211543524661371</v>
      </c>
      <c r="P3742">
        <v>-3.7391408278238</v>
      </c>
      <c r="Q3742" t="s">
        <v>131</v>
      </c>
      <c r="R3742" t="s">
        <v>136</v>
      </c>
      <c r="S3742" t="s">
        <v>136</v>
      </c>
      <c r="T3742" t="s">
        <v>368</v>
      </c>
      <c r="U3742" t="s">
        <v>15449</v>
      </c>
      <c r="V3742" t="s">
        <v>370</v>
      </c>
      <c r="W3742" t="s">
        <v>371</v>
      </c>
      <c r="X3742" t="s">
        <v>293</v>
      </c>
      <c r="Y3742" t="s">
        <v>2816</v>
      </c>
      <c r="Z3742" t="s">
        <v>15450</v>
      </c>
      <c r="AA3742" t="s">
        <v>374</v>
      </c>
      <c r="AB3742" t="s">
        <v>367</v>
      </c>
      <c r="AC3742" t="s">
        <v>313</v>
      </c>
      <c r="AD3742" t="s">
        <v>376</v>
      </c>
    </row>
    <row r="3743" spans="1:30">
      <c r="A3743" t="s">
        <v>15451</v>
      </c>
      <c r="B3743" t="s">
        <v>136</v>
      </c>
      <c r="C3743" s="3">
        <v>0</v>
      </c>
      <c r="D3743" s="3">
        <v>0</v>
      </c>
      <c r="E3743" s="3">
        <v>0</v>
      </c>
      <c r="F3743" s="3">
        <v>0</v>
      </c>
      <c r="G3743" s="3">
        <v>0</v>
      </c>
      <c r="H3743" s="3">
        <v>0</v>
      </c>
      <c r="I3743" s="3">
        <v>3.494579</v>
      </c>
      <c r="J3743" s="3">
        <v>75</v>
      </c>
      <c r="K3743" s="3">
        <v>1.975305</v>
      </c>
      <c r="L3743" s="3">
        <v>46</v>
      </c>
      <c r="M3743" s="3">
        <v>3.354761</v>
      </c>
      <c r="N3743">
        <v>70</v>
      </c>
      <c r="O3743" s="16">
        <v>1.38640268882965e-6</v>
      </c>
      <c r="P3743">
        <v>6.08953734189308</v>
      </c>
      <c r="Q3743" t="s">
        <v>157</v>
      </c>
      <c r="R3743" t="s">
        <v>136</v>
      </c>
      <c r="S3743" t="s">
        <v>136</v>
      </c>
      <c r="T3743" t="s">
        <v>136</v>
      </c>
      <c r="U3743" t="s">
        <v>136</v>
      </c>
      <c r="V3743" t="s">
        <v>136</v>
      </c>
      <c r="W3743" t="s">
        <v>136</v>
      </c>
      <c r="X3743" t="s">
        <v>136</v>
      </c>
      <c r="Y3743" t="s">
        <v>136</v>
      </c>
      <c r="Z3743" t="s">
        <v>136</v>
      </c>
      <c r="AA3743" t="s">
        <v>136</v>
      </c>
      <c r="AB3743" t="s">
        <v>136</v>
      </c>
      <c r="AC3743" t="s">
        <v>136</v>
      </c>
      <c r="AD3743" t="s">
        <v>136</v>
      </c>
    </row>
    <row r="3744" spans="1:30">
      <c r="A3744" t="s">
        <v>15452</v>
      </c>
      <c r="B3744" t="s">
        <v>15452</v>
      </c>
      <c r="C3744" s="3">
        <v>5.815904</v>
      </c>
      <c r="D3744" s="3">
        <v>315</v>
      </c>
      <c r="E3744" s="3">
        <v>0.906426</v>
      </c>
      <c r="F3744" s="3">
        <v>44</v>
      </c>
      <c r="G3744" s="3">
        <v>5.872845</v>
      </c>
      <c r="H3744" s="3">
        <v>341</v>
      </c>
      <c r="I3744" s="3">
        <v>45.74202</v>
      </c>
      <c r="J3744" s="3">
        <v>2684</v>
      </c>
      <c r="K3744" s="3">
        <v>54.550518</v>
      </c>
      <c r="L3744" s="3">
        <v>3418</v>
      </c>
      <c r="M3744" s="3">
        <v>15.600297</v>
      </c>
      <c r="N3744">
        <v>882</v>
      </c>
      <c r="O3744">
        <v>0.000282523151100583</v>
      </c>
      <c r="P3744">
        <v>2.56622891619062</v>
      </c>
      <c r="Q3744" t="s">
        <v>157</v>
      </c>
      <c r="R3744" t="s">
        <v>136</v>
      </c>
      <c r="S3744" t="s">
        <v>136</v>
      </c>
      <c r="T3744" t="s">
        <v>1040</v>
      </c>
      <c r="U3744" t="s">
        <v>15453</v>
      </c>
      <c r="V3744" t="s">
        <v>1042</v>
      </c>
      <c r="W3744" t="s">
        <v>534</v>
      </c>
      <c r="X3744" t="s">
        <v>535</v>
      </c>
      <c r="Y3744" t="s">
        <v>1043</v>
      </c>
      <c r="Z3744" t="s">
        <v>1975</v>
      </c>
      <c r="AA3744" t="s">
        <v>1045</v>
      </c>
      <c r="AB3744" t="s">
        <v>535</v>
      </c>
      <c r="AC3744" t="s">
        <v>1976</v>
      </c>
      <c r="AD3744" t="s">
        <v>1047</v>
      </c>
    </row>
    <row r="3745" spans="1:30">
      <c r="A3745" t="s">
        <v>15454</v>
      </c>
      <c r="B3745" t="s">
        <v>136</v>
      </c>
      <c r="C3745" s="3">
        <v>4.50150799999999</v>
      </c>
      <c r="D3745" s="3">
        <v>233</v>
      </c>
      <c r="E3745" s="3">
        <v>0.793209</v>
      </c>
      <c r="F3745" s="3">
        <v>38</v>
      </c>
      <c r="G3745" s="3">
        <v>3.343263</v>
      </c>
      <c r="H3745" s="3">
        <v>192</v>
      </c>
      <c r="I3745" s="3">
        <v>27.9722159999999</v>
      </c>
      <c r="J3745" s="3">
        <v>1334</v>
      </c>
      <c r="K3745" s="3">
        <v>26.5327929999999</v>
      </c>
      <c r="L3745" s="3">
        <v>1224</v>
      </c>
      <c r="M3745" s="3">
        <v>16.477183</v>
      </c>
      <c r="N3745">
        <v>841</v>
      </c>
      <c r="O3745" s="16">
        <v>4.08966694629896e-5</v>
      </c>
      <c r="P3745">
        <v>2.19291412600225</v>
      </c>
      <c r="Q3745" t="s">
        <v>157</v>
      </c>
      <c r="R3745" t="s">
        <v>136</v>
      </c>
      <c r="S3745" t="s">
        <v>136</v>
      </c>
      <c r="T3745" t="s">
        <v>136</v>
      </c>
      <c r="U3745" t="s">
        <v>136</v>
      </c>
      <c r="V3745" t="s">
        <v>136</v>
      </c>
      <c r="W3745" t="s">
        <v>136</v>
      </c>
      <c r="X3745" t="s">
        <v>136</v>
      </c>
      <c r="Y3745" t="s">
        <v>136</v>
      </c>
      <c r="Z3745" t="s">
        <v>136</v>
      </c>
      <c r="AA3745" t="s">
        <v>136</v>
      </c>
      <c r="AB3745" t="s">
        <v>136</v>
      </c>
      <c r="AC3745" t="s">
        <v>136</v>
      </c>
      <c r="AD3745" t="s">
        <v>136</v>
      </c>
    </row>
    <row r="3746" spans="1:30">
      <c r="A3746" t="s">
        <v>15455</v>
      </c>
      <c r="B3746" t="s">
        <v>15455</v>
      </c>
      <c r="C3746" s="3">
        <v>1.700083</v>
      </c>
      <c r="D3746" s="3">
        <v>67</v>
      </c>
      <c r="E3746" s="3">
        <v>0.697159</v>
      </c>
      <c r="F3746" s="3">
        <v>25</v>
      </c>
      <c r="G3746" s="3">
        <v>1.005041</v>
      </c>
      <c r="H3746" s="3">
        <v>43</v>
      </c>
      <c r="I3746" s="3">
        <v>7.851759</v>
      </c>
      <c r="J3746" s="3">
        <v>335</v>
      </c>
      <c r="K3746" s="3">
        <v>12.261848</v>
      </c>
      <c r="L3746" s="3">
        <v>558</v>
      </c>
      <c r="M3746" s="3">
        <v>3.502789</v>
      </c>
      <c r="N3746">
        <v>144</v>
      </c>
      <c r="O3746">
        <v>0.0011591601705934</v>
      </c>
      <c r="P3746">
        <v>2.08317706871917</v>
      </c>
      <c r="Q3746" t="s">
        <v>157</v>
      </c>
      <c r="R3746" t="s">
        <v>136</v>
      </c>
      <c r="S3746" t="s">
        <v>136</v>
      </c>
      <c r="T3746" t="s">
        <v>15456</v>
      </c>
      <c r="U3746" t="s">
        <v>15457</v>
      </c>
      <c r="V3746" t="s">
        <v>136</v>
      </c>
      <c r="W3746" t="s">
        <v>594</v>
      </c>
      <c r="X3746" t="s">
        <v>165</v>
      </c>
      <c r="Y3746" t="s">
        <v>15458</v>
      </c>
      <c r="Z3746" t="s">
        <v>136</v>
      </c>
      <c r="AA3746" t="s">
        <v>164</v>
      </c>
      <c r="AB3746" t="s">
        <v>165</v>
      </c>
      <c r="AC3746" t="s">
        <v>15459</v>
      </c>
      <c r="AD3746" t="s">
        <v>7036</v>
      </c>
    </row>
    <row r="3747" spans="1:30">
      <c r="A3747" t="s">
        <v>15460</v>
      </c>
      <c r="B3747" t="s">
        <v>15460</v>
      </c>
      <c r="C3747" s="3">
        <v>0.268958</v>
      </c>
      <c r="D3747" s="3">
        <v>17</v>
      </c>
      <c r="E3747" s="3">
        <v>0.173257</v>
      </c>
      <c r="F3747" s="3">
        <v>10</v>
      </c>
      <c r="G3747" s="3">
        <v>0.03903</v>
      </c>
      <c r="H3747" s="3">
        <v>3</v>
      </c>
      <c r="I3747" s="3">
        <v>1.137638</v>
      </c>
      <c r="J3747" s="3">
        <v>77</v>
      </c>
      <c r="K3747" s="3">
        <v>10.964194</v>
      </c>
      <c r="L3747" s="3">
        <v>791</v>
      </c>
      <c r="M3747" s="3">
        <v>0.447481</v>
      </c>
      <c r="N3747">
        <v>30</v>
      </c>
      <c r="O3747">
        <v>0.00313139465672871</v>
      </c>
      <c r="P3747">
        <v>3.35722671050027</v>
      </c>
      <c r="Q3747" t="s">
        <v>157</v>
      </c>
      <c r="R3747" t="s">
        <v>15461</v>
      </c>
      <c r="S3747" t="s">
        <v>8657</v>
      </c>
      <c r="T3747" t="s">
        <v>15462</v>
      </c>
      <c r="U3747" t="s">
        <v>15463</v>
      </c>
      <c r="V3747" t="s">
        <v>5003</v>
      </c>
      <c r="W3747" t="s">
        <v>137</v>
      </c>
      <c r="X3747" t="s">
        <v>138</v>
      </c>
      <c r="Y3747" t="s">
        <v>15464</v>
      </c>
      <c r="Z3747" t="s">
        <v>15465</v>
      </c>
      <c r="AA3747" t="s">
        <v>153</v>
      </c>
      <c r="AB3747" t="s">
        <v>138</v>
      </c>
      <c r="AC3747" t="s">
        <v>15466</v>
      </c>
      <c r="AD3747" t="s">
        <v>15467</v>
      </c>
    </row>
    <row r="3748" spans="1:30">
      <c r="A3748" t="s">
        <v>15468</v>
      </c>
      <c r="B3748" t="s">
        <v>15468</v>
      </c>
      <c r="C3748" s="3">
        <v>294.193146</v>
      </c>
      <c r="D3748" s="3">
        <v>19974</v>
      </c>
      <c r="E3748" s="3">
        <v>621.20874</v>
      </c>
      <c r="F3748" s="3">
        <v>37361</v>
      </c>
      <c r="G3748" s="3">
        <v>286.26181</v>
      </c>
      <c r="H3748" s="3">
        <v>20838</v>
      </c>
      <c r="I3748" s="3">
        <v>105.51181</v>
      </c>
      <c r="J3748" s="3">
        <v>7770</v>
      </c>
      <c r="K3748" s="3">
        <v>95.909958</v>
      </c>
      <c r="L3748" s="3">
        <v>7542</v>
      </c>
      <c r="M3748" s="3">
        <v>200.811493</v>
      </c>
      <c r="N3748">
        <v>14236</v>
      </c>
      <c r="O3748">
        <v>0.00135834333563902</v>
      </c>
      <c r="P3748">
        <v>-2.30613232283864</v>
      </c>
      <c r="Q3748" t="s">
        <v>131</v>
      </c>
      <c r="R3748" t="s">
        <v>232</v>
      </c>
      <c r="S3748" t="s">
        <v>233</v>
      </c>
      <c r="T3748" t="s">
        <v>15469</v>
      </c>
      <c r="U3748" t="s">
        <v>15470</v>
      </c>
      <c r="V3748" t="s">
        <v>136</v>
      </c>
      <c r="W3748" t="s">
        <v>232</v>
      </c>
      <c r="X3748" t="s">
        <v>233</v>
      </c>
      <c r="Y3748" t="s">
        <v>2504</v>
      </c>
      <c r="Z3748" t="s">
        <v>2505</v>
      </c>
      <c r="AA3748" t="s">
        <v>237</v>
      </c>
      <c r="AB3748" t="s">
        <v>233</v>
      </c>
      <c r="AC3748" t="s">
        <v>15471</v>
      </c>
      <c r="AD3748" t="s">
        <v>15472</v>
      </c>
    </row>
    <row r="3749" spans="1:30">
      <c r="A3749" t="s">
        <v>15473</v>
      </c>
      <c r="B3749" t="s">
        <v>136</v>
      </c>
      <c r="C3749" s="3">
        <v>0.714317</v>
      </c>
      <c r="D3749" s="3">
        <v>9</v>
      </c>
      <c r="E3749" s="3">
        <v>0.178512</v>
      </c>
      <c r="F3749" s="3">
        <v>2</v>
      </c>
      <c r="G3749" s="3">
        <v>0.563746</v>
      </c>
      <c r="H3749" s="3">
        <v>8</v>
      </c>
      <c r="I3749" s="3">
        <v>5.212842</v>
      </c>
      <c r="J3749" s="3">
        <v>70</v>
      </c>
      <c r="K3749" s="3">
        <v>7.218054</v>
      </c>
      <c r="L3749" s="3">
        <v>103</v>
      </c>
      <c r="M3749" s="3">
        <v>6.013574</v>
      </c>
      <c r="N3749">
        <v>77</v>
      </c>
      <c r="O3749" s="16">
        <v>6.00999976589697e-5</v>
      </c>
      <c r="P3749">
        <v>2.86502542939663</v>
      </c>
      <c r="Q3749" t="s">
        <v>157</v>
      </c>
      <c r="R3749" t="s">
        <v>136</v>
      </c>
      <c r="S3749" t="s">
        <v>136</v>
      </c>
      <c r="T3749" t="s">
        <v>14751</v>
      </c>
      <c r="U3749" t="s">
        <v>136</v>
      </c>
      <c r="V3749" t="s">
        <v>136</v>
      </c>
      <c r="W3749" t="s">
        <v>232</v>
      </c>
      <c r="X3749" t="s">
        <v>233</v>
      </c>
      <c r="Y3749" t="s">
        <v>136</v>
      </c>
      <c r="Z3749" t="s">
        <v>15474</v>
      </c>
      <c r="AA3749" t="s">
        <v>237</v>
      </c>
      <c r="AB3749" t="s">
        <v>233</v>
      </c>
      <c r="AC3749" t="s">
        <v>15475</v>
      </c>
      <c r="AD3749" t="s">
        <v>4353</v>
      </c>
    </row>
    <row r="3750" spans="1:30">
      <c r="A3750" t="s">
        <v>15476</v>
      </c>
      <c r="B3750" t="s">
        <v>15476</v>
      </c>
      <c r="C3750" s="3">
        <v>0.621283</v>
      </c>
      <c r="D3750" s="3">
        <v>41</v>
      </c>
      <c r="E3750" s="3">
        <v>0.186157</v>
      </c>
      <c r="F3750" s="3">
        <v>11</v>
      </c>
      <c r="G3750" s="3">
        <v>0.895207</v>
      </c>
      <c r="H3750" s="3">
        <v>63</v>
      </c>
      <c r="I3750" s="3">
        <v>4.856709</v>
      </c>
      <c r="J3750" s="3">
        <v>346</v>
      </c>
      <c r="K3750" s="3">
        <v>6.225729</v>
      </c>
      <c r="L3750" s="3">
        <v>473</v>
      </c>
      <c r="M3750" s="3">
        <v>2.57885</v>
      </c>
      <c r="N3750">
        <v>177</v>
      </c>
      <c r="O3750">
        <v>0.000199708398920621</v>
      </c>
      <c r="P3750">
        <v>2.3500463282886</v>
      </c>
      <c r="Q3750" t="s">
        <v>157</v>
      </c>
      <c r="R3750" t="s">
        <v>170</v>
      </c>
      <c r="S3750" t="s">
        <v>171</v>
      </c>
      <c r="T3750" t="s">
        <v>279</v>
      </c>
      <c r="U3750" t="s">
        <v>15477</v>
      </c>
      <c r="V3750" t="s">
        <v>136</v>
      </c>
      <c r="W3750" t="s">
        <v>170</v>
      </c>
      <c r="X3750" t="s">
        <v>171</v>
      </c>
      <c r="Y3750" t="s">
        <v>1688</v>
      </c>
      <c r="Z3750" t="s">
        <v>3117</v>
      </c>
      <c r="AA3750" t="s">
        <v>174</v>
      </c>
      <c r="AB3750" t="s">
        <v>171</v>
      </c>
      <c r="AC3750" t="s">
        <v>15478</v>
      </c>
      <c r="AD3750" t="s">
        <v>281</v>
      </c>
    </row>
    <row r="3751" spans="1:30">
      <c r="A3751" t="s">
        <v>15479</v>
      </c>
      <c r="B3751" t="s">
        <v>15479</v>
      </c>
      <c r="C3751" s="3">
        <v>1.385469</v>
      </c>
      <c r="D3751" s="3">
        <v>51</v>
      </c>
      <c r="E3751" s="3">
        <v>11.68236</v>
      </c>
      <c r="F3751" s="3">
        <v>379</v>
      </c>
      <c r="G3751" s="3">
        <v>4.416419</v>
      </c>
      <c r="H3751" s="3">
        <v>174</v>
      </c>
      <c r="I3751" s="3">
        <v>0.125067</v>
      </c>
      <c r="J3751" s="3">
        <v>5</v>
      </c>
      <c r="K3751" s="3">
        <v>0</v>
      </c>
      <c r="L3751" s="3">
        <v>0</v>
      </c>
      <c r="M3751" s="3">
        <v>0.366146</v>
      </c>
      <c r="N3751">
        <v>14</v>
      </c>
      <c r="O3751" s="16">
        <v>6.4465719929572e-6</v>
      </c>
      <c r="P3751">
        <v>-5.09875744624354</v>
      </c>
      <c r="Q3751" t="s">
        <v>131</v>
      </c>
      <c r="R3751" t="s">
        <v>136</v>
      </c>
      <c r="S3751" t="s">
        <v>136</v>
      </c>
      <c r="T3751" t="s">
        <v>136</v>
      </c>
      <c r="U3751" t="s">
        <v>136</v>
      </c>
      <c r="V3751" t="s">
        <v>136</v>
      </c>
      <c r="W3751" t="s">
        <v>136</v>
      </c>
      <c r="X3751" t="s">
        <v>136</v>
      </c>
      <c r="Y3751" t="s">
        <v>136</v>
      </c>
      <c r="Z3751" t="s">
        <v>15068</v>
      </c>
      <c r="AA3751" t="s">
        <v>164</v>
      </c>
      <c r="AB3751" t="s">
        <v>165</v>
      </c>
      <c r="AC3751" t="s">
        <v>15069</v>
      </c>
      <c r="AD3751" t="s">
        <v>136</v>
      </c>
    </row>
    <row r="3752" spans="1:30">
      <c r="A3752" t="s">
        <v>15480</v>
      </c>
      <c r="B3752" t="s">
        <v>15480</v>
      </c>
      <c r="C3752" s="3">
        <v>7.169467</v>
      </c>
      <c r="D3752" s="3">
        <v>147</v>
      </c>
      <c r="E3752" s="3">
        <v>1.574165</v>
      </c>
      <c r="F3752" s="3">
        <v>29</v>
      </c>
      <c r="G3752" s="3">
        <v>9.138626</v>
      </c>
      <c r="H3752" s="3">
        <v>200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>
        <v>0</v>
      </c>
      <c r="O3752" s="16">
        <v>2.76904547149421e-12</v>
      </c>
      <c r="P3752">
        <v>-7.96651020404291</v>
      </c>
      <c r="Q3752" t="s">
        <v>131</v>
      </c>
      <c r="R3752" t="s">
        <v>232</v>
      </c>
      <c r="S3752" t="s">
        <v>233</v>
      </c>
      <c r="T3752" t="s">
        <v>14751</v>
      </c>
      <c r="U3752" t="s">
        <v>15481</v>
      </c>
      <c r="V3752" t="s">
        <v>136</v>
      </c>
      <c r="W3752" t="s">
        <v>232</v>
      </c>
      <c r="X3752" t="s">
        <v>233</v>
      </c>
      <c r="Y3752" t="s">
        <v>2504</v>
      </c>
      <c r="Z3752" t="s">
        <v>15482</v>
      </c>
      <c r="AA3752" t="s">
        <v>237</v>
      </c>
      <c r="AB3752" t="s">
        <v>233</v>
      </c>
      <c r="AC3752" t="s">
        <v>15483</v>
      </c>
      <c r="AD3752" t="s">
        <v>4353</v>
      </c>
    </row>
    <row r="3753" spans="1:30">
      <c r="A3753" t="s">
        <v>15484</v>
      </c>
      <c r="B3753" t="s">
        <v>15484</v>
      </c>
      <c r="C3753" s="3">
        <v>1.636629</v>
      </c>
      <c r="D3753" s="3">
        <v>79</v>
      </c>
      <c r="E3753" s="3">
        <v>4.83703</v>
      </c>
      <c r="F3753" s="3">
        <v>205</v>
      </c>
      <c r="G3753" s="3">
        <v>1.230077</v>
      </c>
      <c r="H3753" s="3">
        <v>64</v>
      </c>
      <c r="I3753" s="3">
        <v>0.111259</v>
      </c>
      <c r="J3753" s="3">
        <v>6</v>
      </c>
      <c r="K3753" s="3">
        <v>0.21549</v>
      </c>
      <c r="L3753" s="3">
        <v>12</v>
      </c>
      <c r="M3753" s="3">
        <v>0.549443</v>
      </c>
      <c r="N3753">
        <v>28</v>
      </c>
      <c r="O3753">
        <v>0.000169684882457857</v>
      </c>
      <c r="P3753">
        <v>-3.60446172678213</v>
      </c>
      <c r="Q3753" t="s">
        <v>131</v>
      </c>
      <c r="R3753" t="s">
        <v>366</v>
      </c>
      <c r="S3753" t="s">
        <v>367</v>
      </c>
      <c r="T3753" t="s">
        <v>368</v>
      </c>
      <c r="U3753" t="s">
        <v>15485</v>
      </c>
      <c r="V3753" t="s">
        <v>370</v>
      </c>
      <c r="W3753" t="s">
        <v>371</v>
      </c>
      <c r="X3753" t="s">
        <v>293</v>
      </c>
      <c r="Y3753" t="s">
        <v>2816</v>
      </c>
      <c r="Z3753" t="s">
        <v>6561</v>
      </c>
      <c r="AA3753" t="s">
        <v>374</v>
      </c>
      <c r="AB3753" t="s">
        <v>367</v>
      </c>
      <c r="AC3753" t="s">
        <v>6562</v>
      </c>
      <c r="AD3753" t="s">
        <v>376</v>
      </c>
    </row>
    <row r="3754" spans="1:30">
      <c r="A3754" t="s">
        <v>15486</v>
      </c>
      <c r="B3754" t="s">
        <v>136</v>
      </c>
      <c r="C3754" s="3">
        <v>0</v>
      </c>
      <c r="D3754" s="3">
        <v>0</v>
      </c>
      <c r="E3754" s="3">
        <v>0</v>
      </c>
      <c r="F3754" s="3">
        <v>0</v>
      </c>
      <c r="G3754" s="3">
        <v>0.227325</v>
      </c>
      <c r="H3754" s="3">
        <v>7</v>
      </c>
      <c r="I3754" s="3">
        <v>17.499142</v>
      </c>
      <c r="J3754" s="3">
        <v>524</v>
      </c>
      <c r="K3754" s="3">
        <v>3.029599</v>
      </c>
      <c r="L3754" s="3">
        <v>97</v>
      </c>
      <c r="M3754" s="3">
        <v>20.336359</v>
      </c>
      <c r="N3754">
        <v>586</v>
      </c>
      <c r="O3754" s="16">
        <v>3.74027327333831e-8</v>
      </c>
      <c r="P3754">
        <v>5.80826019032982</v>
      </c>
      <c r="Q3754" t="s">
        <v>157</v>
      </c>
      <c r="R3754" t="s">
        <v>136</v>
      </c>
      <c r="S3754" t="s">
        <v>136</v>
      </c>
      <c r="T3754" t="s">
        <v>136</v>
      </c>
      <c r="U3754" t="s">
        <v>136</v>
      </c>
      <c r="V3754" t="s">
        <v>136</v>
      </c>
      <c r="W3754" t="s">
        <v>136</v>
      </c>
      <c r="X3754" t="s">
        <v>136</v>
      </c>
      <c r="Y3754" t="s">
        <v>136</v>
      </c>
      <c r="Z3754" t="s">
        <v>136</v>
      </c>
      <c r="AA3754" t="s">
        <v>136</v>
      </c>
      <c r="AB3754" t="s">
        <v>136</v>
      </c>
      <c r="AC3754" t="s">
        <v>136</v>
      </c>
      <c r="AD3754" t="s">
        <v>136</v>
      </c>
    </row>
    <row r="3755" spans="1:30">
      <c r="A3755" t="s">
        <v>15487</v>
      </c>
      <c r="B3755" t="s">
        <v>136</v>
      </c>
      <c r="C3755" s="3">
        <v>0</v>
      </c>
      <c r="D3755" s="3">
        <v>0</v>
      </c>
      <c r="E3755" s="3">
        <v>0</v>
      </c>
      <c r="F3755" s="3">
        <v>0</v>
      </c>
      <c r="G3755" s="3">
        <v>0</v>
      </c>
      <c r="H3755" s="3">
        <v>0</v>
      </c>
      <c r="I3755" s="3">
        <v>10.299837</v>
      </c>
      <c r="J3755" s="3">
        <v>199</v>
      </c>
      <c r="K3755" s="3">
        <v>9.994981</v>
      </c>
      <c r="L3755" s="3">
        <v>205</v>
      </c>
      <c r="M3755" s="3">
        <v>3.430096</v>
      </c>
      <c r="N3755">
        <v>57</v>
      </c>
      <c r="O3755" s="16">
        <v>3.6708951500678e-9</v>
      </c>
      <c r="P3755">
        <v>7.05184368939905</v>
      </c>
      <c r="Q3755" t="s">
        <v>157</v>
      </c>
      <c r="R3755" t="s">
        <v>136</v>
      </c>
      <c r="S3755" t="s">
        <v>136</v>
      </c>
      <c r="T3755" t="s">
        <v>136</v>
      </c>
      <c r="U3755" t="s">
        <v>136</v>
      </c>
      <c r="V3755" t="s">
        <v>136</v>
      </c>
      <c r="W3755" t="s">
        <v>136</v>
      </c>
      <c r="X3755" t="s">
        <v>136</v>
      </c>
      <c r="Y3755" t="s">
        <v>136</v>
      </c>
      <c r="Z3755" t="s">
        <v>136</v>
      </c>
      <c r="AA3755" t="s">
        <v>136</v>
      </c>
      <c r="AB3755" t="s">
        <v>136</v>
      </c>
      <c r="AC3755" t="s">
        <v>136</v>
      </c>
      <c r="AD3755" t="s">
        <v>136</v>
      </c>
    </row>
    <row r="3756" spans="1:30">
      <c r="A3756" t="s">
        <v>15488</v>
      </c>
      <c r="B3756" t="s">
        <v>15488</v>
      </c>
      <c r="C3756" s="3">
        <v>1.243442</v>
      </c>
      <c r="D3756" s="3">
        <v>68</v>
      </c>
      <c r="E3756" s="3">
        <v>0.219949</v>
      </c>
      <c r="F3756" s="3">
        <v>11</v>
      </c>
      <c r="G3756" s="3">
        <v>0.947926</v>
      </c>
      <c r="H3756" s="3">
        <v>56</v>
      </c>
      <c r="I3756" s="3">
        <v>31.942596</v>
      </c>
      <c r="J3756" s="3">
        <v>1889</v>
      </c>
      <c r="K3756" s="3">
        <v>24.429441</v>
      </c>
      <c r="L3756" s="3">
        <v>1543</v>
      </c>
      <c r="M3756" s="3">
        <v>11.618827</v>
      </c>
      <c r="N3756">
        <v>662</v>
      </c>
      <c r="O3756" s="16">
        <v>2.35685749012956e-12</v>
      </c>
      <c r="P3756">
        <v>4.1044476049521</v>
      </c>
      <c r="Q3756" t="s">
        <v>157</v>
      </c>
      <c r="R3756" t="s">
        <v>136</v>
      </c>
      <c r="S3756" t="s">
        <v>136</v>
      </c>
      <c r="T3756" t="s">
        <v>15489</v>
      </c>
      <c r="U3756" t="s">
        <v>15490</v>
      </c>
      <c r="V3756" t="s">
        <v>136</v>
      </c>
      <c r="W3756" t="s">
        <v>325</v>
      </c>
      <c r="X3756" t="s">
        <v>326</v>
      </c>
      <c r="Y3756" t="s">
        <v>6333</v>
      </c>
      <c r="Z3756" t="s">
        <v>15491</v>
      </c>
      <c r="AA3756" t="s">
        <v>164</v>
      </c>
      <c r="AB3756" t="s">
        <v>165</v>
      </c>
      <c r="AC3756" t="s">
        <v>15492</v>
      </c>
      <c r="AD3756" t="s">
        <v>15493</v>
      </c>
    </row>
    <row r="3757" spans="1:30">
      <c r="A3757" t="s">
        <v>15494</v>
      </c>
      <c r="B3757" t="s">
        <v>15494</v>
      </c>
      <c r="C3757" s="3">
        <v>3.284391</v>
      </c>
      <c r="D3757" s="3">
        <v>173</v>
      </c>
      <c r="E3757" s="3">
        <v>4.742766</v>
      </c>
      <c r="F3757" s="3">
        <v>221</v>
      </c>
      <c r="G3757" s="3">
        <v>3.373746</v>
      </c>
      <c r="H3757" s="3">
        <v>191</v>
      </c>
      <c r="I3757" s="3">
        <v>1.343348</v>
      </c>
      <c r="J3757" s="3">
        <v>77</v>
      </c>
      <c r="K3757" s="3">
        <v>0.446499</v>
      </c>
      <c r="L3757" s="3">
        <v>28</v>
      </c>
      <c r="M3757" s="3">
        <v>1.584345</v>
      </c>
      <c r="N3757">
        <v>87</v>
      </c>
      <c r="O3757">
        <v>0.000767705715626298</v>
      </c>
      <c r="P3757">
        <v>-2.40673083467603</v>
      </c>
      <c r="Q3757" t="s">
        <v>131</v>
      </c>
      <c r="R3757" t="s">
        <v>412</v>
      </c>
      <c r="S3757" t="s">
        <v>413</v>
      </c>
      <c r="T3757" t="s">
        <v>7533</v>
      </c>
      <c r="U3757" t="s">
        <v>15495</v>
      </c>
      <c r="V3757" t="s">
        <v>2053</v>
      </c>
      <c r="W3757" t="s">
        <v>412</v>
      </c>
      <c r="X3757" t="s">
        <v>413</v>
      </c>
      <c r="Y3757" t="s">
        <v>7535</v>
      </c>
      <c r="Z3757" t="s">
        <v>15496</v>
      </c>
      <c r="AA3757" t="s">
        <v>419</v>
      </c>
      <c r="AB3757" t="s">
        <v>413</v>
      </c>
      <c r="AC3757" t="s">
        <v>15497</v>
      </c>
      <c r="AD3757" t="s">
        <v>7538</v>
      </c>
    </row>
    <row r="3758" spans="1:30">
      <c r="A3758" t="s">
        <v>15498</v>
      </c>
      <c r="B3758" t="s">
        <v>15498</v>
      </c>
      <c r="C3758" s="3">
        <v>2.272962</v>
      </c>
      <c r="D3758" s="3">
        <v>94</v>
      </c>
      <c r="E3758" s="3">
        <v>2.737749</v>
      </c>
      <c r="F3758" s="3">
        <v>100</v>
      </c>
      <c r="G3758" s="3">
        <v>1.453585</v>
      </c>
      <c r="H3758" s="3">
        <v>64</v>
      </c>
      <c r="I3758" s="3">
        <v>0.134202</v>
      </c>
      <c r="J3758" s="3">
        <v>6</v>
      </c>
      <c r="K3758" s="3">
        <v>0.526687</v>
      </c>
      <c r="L3758" s="3">
        <v>26</v>
      </c>
      <c r="M3758" s="3">
        <v>0.093505</v>
      </c>
      <c r="N3758">
        <v>5</v>
      </c>
      <c r="O3758" s="16">
        <v>6.38567796250292e-5</v>
      </c>
      <c r="P3758">
        <v>-3.46428226906307</v>
      </c>
      <c r="Q3758" t="s">
        <v>131</v>
      </c>
      <c r="R3758" t="s">
        <v>190</v>
      </c>
      <c r="S3758" t="s">
        <v>191</v>
      </c>
      <c r="T3758" t="s">
        <v>15499</v>
      </c>
      <c r="U3758" t="s">
        <v>15500</v>
      </c>
      <c r="V3758" t="s">
        <v>136</v>
      </c>
      <c r="W3758" t="s">
        <v>190</v>
      </c>
      <c r="X3758" t="s">
        <v>191</v>
      </c>
      <c r="Y3758" t="s">
        <v>265</v>
      </c>
      <c r="Z3758" t="s">
        <v>10275</v>
      </c>
      <c r="AA3758" t="s">
        <v>83</v>
      </c>
      <c r="AB3758" t="s">
        <v>191</v>
      </c>
      <c r="AC3758" t="s">
        <v>15501</v>
      </c>
      <c r="AD3758" t="s">
        <v>6552</v>
      </c>
    </row>
    <row r="3759" spans="1:30">
      <c r="A3759" t="s">
        <v>15502</v>
      </c>
      <c r="B3759" t="s">
        <v>15502</v>
      </c>
      <c r="C3759" s="3">
        <v>1.188136</v>
      </c>
      <c r="D3759" s="3">
        <v>38</v>
      </c>
      <c r="E3759" s="3">
        <v>0.349661</v>
      </c>
      <c r="F3759" s="3">
        <v>10</v>
      </c>
      <c r="G3759" s="3">
        <v>0.470681</v>
      </c>
      <c r="H3759" s="3">
        <v>17</v>
      </c>
      <c r="I3759" s="3">
        <v>3.778608</v>
      </c>
      <c r="J3759" s="3">
        <v>131</v>
      </c>
      <c r="K3759" s="3">
        <v>30.923662</v>
      </c>
      <c r="L3759" s="3">
        <v>1142</v>
      </c>
      <c r="M3759" s="3">
        <v>1.159763</v>
      </c>
      <c r="N3759">
        <v>39</v>
      </c>
      <c r="O3759">
        <v>0.00316026659104068</v>
      </c>
      <c r="P3759">
        <v>3.13421257925226</v>
      </c>
      <c r="Q3759" t="s">
        <v>157</v>
      </c>
      <c r="R3759" t="s">
        <v>186</v>
      </c>
      <c r="S3759" t="s">
        <v>187</v>
      </c>
      <c r="T3759" t="s">
        <v>5700</v>
      </c>
      <c r="U3759" t="s">
        <v>15503</v>
      </c>
      <c r="V3759" t="s">
        <v>206</v>
      </c>
      <c r="W3759" t="s">
        <v>1174</v>
      </c>
      <c r="X3759" t="s">
        <v>1175</v>
      </c>
      <c r="Y3759" t="s">
        <v>5702</v>
      </c>
      <c r="Z3759" t="s">
        <v>5703</v>
      </c>
      <c r="AA3759" t="s">
        <v>209</v>
      </c>
      <c r="AB3759" t="s">
        <v>187</v>
      </c>
      <c r="AC3759" t="s">
        <v>5704</v>
      </c>
      <c r="AD3759" t="s">
        <v>5705</v>
      </c>
    </row>
    <row r="3760" spans="1:30">
      <c r="A3760" t="s">
        <v>15504</v>
      </c>
      <c r="B3760" t="s">
        <v>15504</v>
      </c>
      <c r="C3760" s="3">
        <v>0</v>
      </c>
      <c r="D3760" s="3">
        <v>0</v>
      </c>
      <c r="E3760" s="3">
        <v>0</v>
      </c>
      <c r="F3760" s="3">
        <v>0</v>
      </c>
      <c r="G3760" s="3">
        <v>0</v>
      </c>
      <c r="H3760" s="3">
        <v>0</v>
      </c>
      <c r="I3760" s="3">
        <v>11.867709</v>
      </c>
      <c r="J3760" s="3">
        <v>573</v>
      </c>
      <c r="K3760" s="3">
        <v>0.626231</v>
      </c>
      <c r="L3760" s="3">
        <v>33</v>
      </c>
      <c r="M3760" s="3">
        <v>7.385967</v>
      </c>
      <c r="N3760">
        <v>344</v>
      </c>
      <c r="O3760" s="16">
        <v>7.64869016461709e-10</v>
      </c>
      <c r="P3760">
        <v>7.48987911921879</v>
      </c>
      <c r="Q3760" t="s">
        <v>157</v>
      </c>
      <c r="R3760" t="s">
        <v>136</v>
      </c>
      <c r="S3760" t="s">
        <v>136</v>
      </c>
      <c r="T3760" t="s">
        <v>15505</v>
      </c>
      <c r="U3760" t="s">
        <v>136</v>
      </c>
      <c r="V3760" t="s">
        <v>136</v>
      </c>
      <c r="W3760" t="s">
        <v>136</v>
      </c>
      <c r="X3760" t="s">
        <v>136</v>
      </c>
      <c r="Y3760" t="s">
        <v>13178</v>
      </c>
      <c r="Z3760" t="s">
        <v>15506</v>
      </c>
      <c r="AA3760" t="s">
        <v>164</v>
      </c>
      <c r="AB3760" t="s">
        <v>165</v>
      </c>
      <c r="AC3760" t="s">
        <v>15507</v>
      </c>
      <c r="AD3760" t="s">
        <v>15508</v>
      </c>
    </row>
    <row r="3761" spans="1:30">
      <c r="A3761" t="s">
        <v>15509</v>
      </c>
      <c r="B3761" t="s">
        <v>136</v>
      </c>
      <c r="C3761" s="3">
        <v>22.550972</v>
      </c>
      <c r="D3761" s="3">
        <v>221</v>
      </c>
      <c r="E3761" s="3">
        <v>14.669954</v>
      </c>
      <c r="F3761" s="3">
        <v>127</v>
      </c>
      <c r="G3761" s="3">
        <v>21.042812</v>
      </c>
      <c r="H3761" s="3">
        <v>221</v>
      </c>
      <c r="I3761" s="3">
        <v>0.188118</v>
      </c>
      <c r="J3761" s="3">
        <v>2</v>
      </c>
      <c r="K3761" s="3">
        <v>0.394163</v>
      </c>
      <c r="L3761" s="3">
        <v>5</v>
      </c>
      <c r="M3761" s="3">
        <v>0</v>
      </c>
      <c r="N3761">
        <v>0</v>
      </c>
      <c r="O3761" s="16">
        <v>3.78771203441206e-21</v>
      </c>
      <c r="P3761">
        <v>-6.66382507013299</v>
      </c>
      <c r="Q3761" t="s">
        <v>131</v>
      </c>
      <c r="R3761" t="s">
        <v>136</v>
      </c>
      <c r="S3761" t="s">
        <v>136</v>
      </c>
      <c r="T3761" t="s">
        <v>136</v>
      </c>
      <c r="U3761" t="s">
        <v>136</v>
      </c>
      <c r="V3761" t="s">
        <v>136</v>
      </c>
      <c r="W3761" t="s">
        <v>136</v>
      </c>
      <c r="X3761" t="s">
        <v>136</v>
      </c>
      <c r="Y3761" t="s">
        <v>9551</v>
      </c>
      <c r="Z3761" t="s">
        <v>136</v>
      </c>
      <c r="AA3761" t="s">
        <v>164</v>
      </c>
      <c r="AB3761" t="s">
        <v>165</v>
      </c>
      <c r="AC3761" t="s">
        <v>15510</v>
      </c>
      <c r="AD3761" t="s">
        <v>136</v>
      </c>
    </row>
    <row r="3762" spans="1:30">
      <c r="A3762" t="s">
        <v>15511</v>
      </c>
      <c r="B3762" t="s">
        <v>15511</v>
      </c>
      <c r="C3762" s="3">
        <v>2.223664</v>
      </c>
      <c r="D3762" s="3">
        <v>70</v>
      </c>
      <c r="E3762" s="3">
        <v>9.479806</v>
      </c>
      <c r="F3762" s="3">
        <v>263</v>
      </c>
      <c r="G3762" s="3">
        <v>1.669451</v>
      </c>
      <c r="H3762" s="3">
        <v>57</v>
      </c>
      <c r="I3762" s="3">
        <v>0.77033</v>
      </c>
      <c r="J3762" s="3">
        <v>27</v>
      </c>
      <c r="K3762" s="3">
        <v>0.815738</v>
      </c>
      <c r="L3762" s="3">
        <v>30</v>
      </c>
      <c r="M3762" s="3">
        <v>1.409755</v>
      </c>
      <c r="N3762">
        <v>47</v>
      </c>
      <c r="O3762">
        <v>0.00320776975925179</v>
      </c>
      <c r="P3762">
        <v>-2.81628033933679</v>
      </c>
      <c r="Q3762" t="s">
        <v>131</v>
      </c>
      <c r="R3762" t="s">
        <v>136</v>
      </c>
      <c r="S3762" t="s">
        <v>136</v>
      </c>
      <c r="T3762" t="s">
        <v>5963</v>
      </c>
      <c r="U3762" t="s">
        <v>15512</v>
      </c>
      <c r="V3762" t="s">
        <v>351</v>
      </c>
      <c r="W3762" t="s">
        <v>136</v>
      </c>
      <c r="X3762" t="s">
        <v>136</v>
      </c>
      <c r="Y3762" t="s">
        <v>1980</v>
      </c>
      <c r="Z3762" t="s">
        <v>5965</v>
      </c>
      <c r="AA3762" t="s">
        <v>164</v>
      </c>
      <c r="AB3762" t="s">
        <v>165</v>
      </c>
      <c r="AC3762" t="s">
        <v>5966</v>
      </c>
      <c r="AD3762" t="s">
        <v>5967</v>
      </c>
    </row>
    <row r="3763" spans="1:30">
      <c r="A3763" t="s">
        <v>15513</v>
      </c>
      <c r="B3763" t="s">
        <v>15513</v>
      </c>
      <c r="C3763" s="3">
        <v>0.183077</v>
      </c>
      <c r="D3763" s="3">
        <v>16</v>
      </c>
      <c r="E3763" s="3">
        <v>0.026118</v>
      </c>
      <c r="F3763" s="3">
        <v>2</v>
      </c>
      <c r="G3763" s="3">
        <v>0.088615</v>
      </c>
      <c r="H3763" s="3">
        <v>8</v>
      </c>
      <c r="I3763" s="3">
        <v>0.94977</v>
      </c>
      <c r="J3763" s="3">
        <v>86</v>
      </c>
      <c r="K3763" s="3">
        <v>1.521068</v>
      </c>
      <c r="L3763" s="3">
        <v>147</v>
      </c>
      <c r="M3763" s="3">
        <v>0.529023</v>
      </c>
      <c r="N3763">
        <v>46</v>
      </c>
      <c r="O3763">
        <v>0.00219858186250596</v>
      </c>
      <c r="P3763">
        <v>2.55700816492617</v>
      </c>
      <c r="Q3763" t="s">
        <v>157</v>
      </c>
      <c r="R3763" t="s">
        <v>1360</v>
      </c>
      <c r="S3763" t="s">
        <v>1361</v>
      </c>
      <c r="T3763" t="s">
        <v>136</v>
      </c>
      <c r="U3763" t="s">
        <v>15514</v>
      </c>
      <c r="V3763" t="s">
        <v>7693</v>
      </c>
      <c r="W3763" t="s">
        <v>1360</v>
      </c>
      <c r="X3763" t="s">
        <v>1361</v>
      </c>
      <c r="Y3763" t="s">
        <v>7694</v>
      </c>
      <c r="Z3763" t="s">
        <v>136</v>
      </c>
      <c r="AA3763" t="s">
        <v>2660</v>
      </c>
      <c r="AB3763" t="s">
        <v>1361</v>
      </c>
      <c r="AC3763" t="s">
        <v>15515</v>
      </c>
      <c r="AD3763" t="s">
        <v>136</v>
      </c>
    </row>
    <row r="3764" spans="1:30">
      <c r="A3764" t="s">
        <v>15516</v>
      </c>
      <c r="B3764" t="s">
        <v>136</v>
      </c>
      <c r="C3764" s="3">
        <v>18.730271</v>
      </c>
      <c r="D3764" s="3">
        <v>230</v>
      </c>
      <c r="E3764" s="3">
        <v>17.637799</v>
      </c>
      <c r="F3764" s="3">
        <v>189</v>
      </c>
      <c r="G3764" s="3">
        <v>17.183353</v>
      </c>
      <c r="H3764" s="3">
        <v>221</v>
      </c>
      <c r="I3764" s="3">
        <v>1.541814</v>
      </c>
      <c r="J3764" s="3">
        <v>20</v>
      </c>
      <c r="K3764" s="3">
        <v>0.61377</v>
      </c>
      <c r="L3764" s="3">
        <v>10</v>
      </c>
      <c r="M3764" s="3">
        <v>0</v>
      </c>
      <c r="N3764">
        <v>0</v>
      </c>
      <c r="O3764" s="16">
        <v>5.05594915624931e-8</v>
      </c>
      <c r="P3764">
        <v>-4.83376426790313</v>
      </c>
      <c r="Q3764" t="s">
        <v>131</v>
      </c>
      <c r="R3764" t="s">
        <v>136</v>
      </c>
      <c r="S3764" t="s">
        <v>136</v>
      </c>
      <c r="T3764" t="s">
        <v>136</v>
      </c>
      <c r="U3764" t="s">
        <v>136</v>
      </c>
      <c r="V3764" t="s">
        <v>136</v>
      </c>
      <c r="W3764" t="s">
        <v>136</v>
      </c>
      <c r="X3764" t="s">
        <v>136</v>
      </c>
      <c r="Y3764" t="s">
        <v>136</v>
      </c>
      <c r="Z3764" t="s">
        <v>15517</v>
      </c>
      <c r="AA3764" t="s">
        <v>164</v>
      </c>
      <c r="AB3764" t="s">
        <v>165</v>
      </c>
      <c r="AC3764" t="s">
        <v>15518</v>
      </c>
      <c r="AD3764" t="s">
        <v>136</v>
      </c>
    </row>
    <row r="3765" spans="1:30">
      <c r="A3765" t="s">
        <v>15519</v>
      </c>
      <c r="B3765" t="s">
        <v>136</v>
      </c>
      <c r="C3765" s="3">
        <v>2.335506</v>
      </c>
      <c r="D3765" s="3">
        <v>102</v>
      </c>
      <c r="E3765" s="3">
        <v>11.817936</v>
      </c>
      <c r="F3765" s="3">
        <v>455</v>
      </c>
      <c r="G3765" s="3">
        <v>2.099555</v>
      </c>
      <c r="H3765" s="3">
        <v>98</v>
      </c>
      <c r="I3765" s="3">
        <v>0.114405</v>
      </c>
      <c r="J3765" s="3">
        <v>6</v>
      </c>
      <c r="K3765" s="3">
        <v>0.702418</v>
      </c>
      <c r="L3765" s="3">
        <v>36</v>
      </c>
      <c r="M3765" s="3">
        <v>0.952983</v>
      </c>
      <c r="N3765">
        <v>44</v>
      </c>
      <c r="O3765">
        <v>0.000448716742656326</v>
      </c>
      <c r="P3765">
        <v>-3.63237069296248</v>
      </c>
      <c r="Q3765" t="s">
        <v>131</v>
      </c>
      <c r="R3765" t="s">
        <v>366</v>
      </c>
      <c r="S3765" t="s">
        <v>367</v>
      </c>
      <c r="T3765" t="s">
        <v>1879</v>
      </c>
      <c r="U3765" t="s">
        <v>15520</v>
      </c>
      <c r="V3765" t="s">
        <v>136</v>
      </c>
      <c r="W3765" t="s">
        <v>371</v>
      </c>
      <c r="X3765" t="s">
        <v>293</v>
      </c>
      <c r="Y3765" t="s">
        <v>448</v>
      </c>
      <c r="Z3765" t="s">
        <v>15521</v>
      </c>
      <c r="AA3765" t="s">
        <v>292</v>
      </c>
      <c r="AB3765" t="s">
        <v>293</v>
      </c>
      <c r="AC3765" t="s">
        <v>15522</v>
      </c>
      <c r="AD3765" t="s">
        <v>1883</v>
      </c>
    </row>
    <row r="3766" spans="1:30">
      <c r="A3766" t="s">
        <v>15523</v>
      </c>
      <c r="B3766" t="s">
        <v>15523</v>
      </c>
      <c r="C3766" s="3">
        <v>52.644157</v>
      </c>
      <c r="D3766" s="3">
        <v>2921</v>
      </c>
      <c r="E3766" s="3">
        <v>319.04129</v>
      </c>
      <c r="F3766" s="3">
        <v>15678</v>
      </c>
      <c r="G3766" s="3">
        <v>112.105476</v>
      </c>
      <c r="H3766" s="3">
        <v>6668</v>
      </c>
      <c r="I3766" s="3">
        <v>19.196333</v>
      </c>
      <c r="J3766" s="3">
        <v>1155</v>
      </c>
      <c r="K3766" s="3">
        <v>31.892176</v>
      </c>
      <c r="L3766" s="3">
        <v>2049</v>
      </c>
      <c r="M3766" s="3">
        <v>43.802559</v>
      </c>
      <c r="N3766">
        <v>2538</v>
      </c>
      <c r="O3766">
        <v>0.000530427528104128</v>
      </c>
      <c r="P3766">
        <v>-3.03645525910805</v>
      </c>
      <c r="Q3766" t="s">
        <v>131</v>
      </c>
      <c r="R3766" t="s">
        <v>136</v>
      </c>
      <c r="S3766" t="s">
        <v>136</v>
      </c>
      <c r="T3766" t="s">
        <v>1978</v>
      </c>
      <c r="U3766" t="s">
        <v>15524</v>
      </c>
      <c r="V3766" t="s">
        <v>351</v>
      </c>
      <c r="W3766" t="s">
        <v>136</v>
      </c>
      <c r="X3766" t="s">
        <v>136</v>
      </c>
      <c r="Y3766" t="s">
        <v>1980</v>
      </c>
      <c r="Z3766" t="s">
        <v>15525</v>
      </c>
      <c r="AA3766" t="s">
        <v>141</v>
      </c>
      <c r="AB3766" t="s">
        <v>142</v>
      </c>
      <c r="AC3766" t="s">
        <v>15526</v>
      </c>
      <c r="AD3766" t="s">
        <v>1983</v>
      </c>
    </row>
    <row r="3767" spans="1:30">
      <c r="A3767" t="s">
        <v>15527</v>
      </c>
      <c r="B3767" t="s">
        <v>15527</v>
      </c>
      <c r="C3767" s="3">
        <v>3.644041</v>
      </c>
      <c r="D3767" s="3">
        <v>189</v>
      </c>
      <c r="E3767" s="3">
        <v>0.514586</v>
      </c>
      <c r="F3767" s="3">
        <v>24</v>
      </c>
      <c r="G3767" s="3">
        <v>2.379822</v>
      </c>
      <c r="H3767" s="3">
        <v>133</v>
      </c>
      <c r="I3767" s="3">
        <v>48.51725</v>
      </c>
      <c r="J3767" s="3">
        <v>2726</v>
      </c>
      <c r="K3767" s="3">
        <v>58.193008</v>
      </c>
      <c r="L3767" s="3">
        <v>3492</v>
      </c>
      <c r="M3767" s="3">
        <v>17.756077</v>
      </c>
      <c r="N3767">
        <v>961</v>
      </c>
      <c r="O3767" s="16">
        <v>8.2372713283601e-8</v>
      </c>
      <c r="P3767">
        <v>3.5696194432182</v>
      </c>
      <c r="Q3767" t="s">
        <v>157</v>
      </c>
      <c r="R3767" t="s">
        <v>241</v>
      </c>
      <c r="S3767" t="s">
        <v>242</v>
      </c>
      <c r="T3767" t="s">
        <v>14266</v>
      </c>
      <c r="U3767" t="s">
        <v>15528</v>
      </c>
      <c r="V3767" t="s">
        <v>934</v>
      </c>
      <c r="W3767" t="s">
        <v>241</v>
      </c>
      <c r="X3767" t="s">
        <v>242</v>
      </c>
      <c r="Y3767" t="s">
        <v>14268</v>
      </c>
      <c r="Z3767" t="s">
        <v>15529</v>
      </c>
      <c r="AA3767" t="s">
        <v>248</v>
      </c>
      <c r="AB3767" t="s">
        <v>242</v>
      </c>
      <c r="AC3767" t="s">
        <v>15530</v>
      </c>
      <c r="AD3767" t="s">
        <v>2532</v>
      </c>
    </row>
    <row r="3768" spans="1:30">
      <c r="A3768" t="s">
        <v>15531</v>
      </c>
      <c r="B3768" t="s">
        <v>15531</v>
      </c>
      <c r="C3768" s="3">
        <v>1.526523</v>
      </c>
      <c r="D3768" s="3">
        <v>75</v>
      </c>
      <c r="E3768" s="3">
        <v>0.361649</v>
      </c>
      <c r="F3768" s="3">
        <v>16</v>
      </c>
      <c r="G3768" s="3">
        <v>1.849624</v>
      </c>
      <c r="H3768" s="3">
        <v>98</v>
      </c>
      <c r="I3768" s="3">
        <v>10.182813</v>
      </c>
      <c r="J3768" s="3">
        <v>542</v>
      </c>
      <c r="K3768" s="3">
        <v>7.920999</v>
      </c>
      <c r="L3768" s="3">
        <v>451</v>
      </c>
      <c r="M3768" s="3">
        <v>6.226714</v>
      </c>
      <c r="N3768">
        <v>320</v>
      </c>
      <c r="O3768">
        <v>0.000176620548213855</v>
      </c>
      <c r="P3768">
        <v>2.0927190465891</v>
      </c>
      <c r="Q3768" t="s">
        <v>157</v>
      </c>
      <c r="R3768" t="s">
        <v>136</v>
      </c>
      <c r="S3768" t="s">
        <v>136</v>
      </c>
      <c r="T3768" t="s">
        <v>136</v>
      </c>
      <c r="U3768" t="s">
        <v>15532</v>
      </c>
      <c r="V3768" t="s">
        <v>15533</v>
      </c>
      <c r="W3768" t="s">
        <v>136</v>
      </c>
      <c r="X3768" t="s">
        <v>136</v>
      </c>
      <c r="Y3768" t="s">
        <v>15534</v>
      </c>
      <c r="Z3768" t="s">
        <v>136</v>
      </c>
      <c r="AA3768" t="s">
        <v>164</v>
      </c>
      <c r="AB3768" t="s">
        <v>165</v>
      </c>
      <c r="AC3768" t="s">
        <v>15535</v>
      </c>
      <c r="AD3768" t="s">
        <v>136</v>
      </c>
    </row>
    <row r="3769" spans="1:30">
      <c r="A3769" t="s">
        <v>15536</v>
      </c>
      <c r="B3769" t="s">
        <v>15536</v>
      </c>
      <c r="C3769" s="3">
        <v>3.415273</v>
      </c>
      <c r="D3769" s="3">
        <v>74</v>
      </c>
      <c r="E3769" s="3">
        <v>1.56711</v>
      </c>
      <c r="F3769" s="3">
        <v>30</v>
      </c>
      <c r="G3769" s="3">
        <v>3.113405</v>
      </c>
      <c r="H3769" s="3">
        <v>72</v>
      </c>
      <c r="I3769" s="3">
        <v>14.342131</v>
      </c>
      <c r="J3769" s="3">
        <v>335</v>
      </c>
      <c r="K3769" s="3">
        <v>27.531872</v>
      </c>
      <c r="L3769" s="3">
        <v>687</v>
      </c>
      <c r="M3769" s="3">
        <v>9.717211</v>
      </c>
      <c r="N3769">
        <v>219</v>
      </c>
      <c r="O3769">
        <v>0.000626344008594931</v>
      </c>
      <c r="P3769">
        <v>2.00410172133959</v>
      </c>
      <c r="Q3769" t="s">
        <v>157</v>
      </c>
      <c r="R3769" t="s">
        <v>186</v>
      </c>
      <c r="S3769" t="s">
        <v>187</v>
      </c>
      <c r="T3769" t="s">
        <v>437</v>
      </c>
      <c r="U3769" t="s">
        <v>12836</v>
      </c>
      <c r="V3769" t="s">
        <v>439</v>
      </c>
      <c r="W3769" t="s">
        <v>186</v>
      </c>
      <c r="X3769" t="s">
        <v>187</v>
      </c>
      <c r="Y3769" t="s">
        <v>12837</v>
      </c>
      <c r="Z3769" t="s">
        <v>12838</v>
      </c>
      <c r="AA3769" t="s">
        <v>209</v>
      </c>
      <c r="AB3769" t="s">
        <v>187</v>
      </c>
      <c r="AC3769" t="s">
        <v>12839</v>
      </c>
      <c r="AD3769" t="s">
        <v>443</v>
      </c>
    </row>
    <row r="3770" spans="1:30">
      <c r="A3770" t="s">
        <v>15537</v>
      </c>
      <c r="B3770" t="s">
        <v>15537</v>
      </c>
      <c r="C3770" s="3">
        <v>4.89927</v>
      </c>
      <c r="D3770" s="3">
        <v>212</v>
      </c>
      <c r="E3770" s="3">
        <v>16.152304</v>
      </c>
      <c r="F3770" s="3">
        <v>617</v>
      </c>
      <c r="G3770" s="3">
        <v>1.983708</v>
      </c>
      <c r="H3770" s="3">
        <v>92</v>
      </c>
      <c r="I3770" s="3">
        <v>0.363026</v>
      </c>
      <c r="J3770" s="3">
        <v>17</v>
      </c>
      <c r="K3770" s="3">
        <v>0.819862</v>
      </c>
      <c r="L3770" s="3">
        <v>41</v>
      </c>
      <c r="M3770" s="3">
        <v>0.510511</v>
      </c>
      <c r="N3770">
        <v>23</v>
      </c>
      <c r="O3770" s="16">
        <v>4.39935208218344e-6</v>
      </c>
      <c r="P3770">
        <v>-4.26938782229422</v>
      </c>
      <c r="Q3770" t="s">
        <v>131</v>
      </c>
      <c r="R3770" t="s">
        <v>136</v>
      </c>
      <c r="S3770" t="s">
        <v>136</v>
      </c>
      <c r="T3770" t="s">
        <v>168</v>
      </c>
      <c r="U3770" t="s">
        <v>15538</v>
      </c>
      <c r="V3770" t="s">
        <v>662</v>
      </c>
      <c r="W3770" t="s">
        <v>137</v>
      </c>
      <c r="X3770" t="s">
        <v>138</v>
      </c>
      <c r="Y3770" t="s">
        <v>663</v>
      </c>
      <c r="Z3770" t="s">
        <v>664</v>
      </c>
      <c r="AA3770" t="s">
        <v>153</v>
      </c>
      <c r="AB3770" t="s">
        <v>138</v>
      </c>
      <c r="AC3770" t="s">
        <v>665</v>
      </c>
      <c r="AD3770" t="s">
        <v>176</v>
      </c>
    </row>
    <row r="3771" spans="1:30">
      <c r="A3771" t="s">
        <v>15539</v>
      </c>
      <c r="B3771" t="s">
        <v>15539</v>
      </c>
      <c r="C3771" s="3">
        <v>31.070457</v>
      </c>
      <c r="D3771" s="3">
        <v>1314</v>
      </c>
      <c r="E3771" s="3">
        <v>15.489207</v>
      </c>
      <c r="F3771" s="3">
        <v>581</v>
      </c>
      <c r="G3771" s="3">
        <v>26.647905</v>
      </c>
      <c r="H3771" s="3">
        <v>1209</v>
      </c>
      <c r="I3771" s="3">
        <v>0.991635</v>
      </c>
      <c r="J3771" s="3">
        <v>46</v>
      </c>
      <c r="K3771" s="3">
        <v>1.525071</v>
      </c>
      <c r="L3771" s="3">
        <v>75</v>
      </c>
      <c r="M3771" s="3">
        <v>0.670195</v>
      </c>
      <c r="N3771">
        <v>30</v>
      </c>
      <c r="O3771" s="16">
        <v>9.89217187118393e-32</v>
      </c>
      <c r="P3771">
        <v>-4.99856135396894</v>
      </c>
      <c r="Q3771" t="s">
        <v>131</v>
      </c>
      <c r="R3771" t="s">
        <v>170</v>
      </c>
      <c r="S3771" t="s">
        <v>171</v>
      </c>
      <c r="T3771" t="s">
        <v>15540</v>
      </c>
      <c r="U3771" t="s">
        <v>15541</v>
      </c>
      <c r="V3771" t="s">
        <v>136</v>
      </c>
      <c r="W3771" t="s">
        <v>170</v>
      </c>
      <c r="X3771" t="s">
        <v>171</v>
      </c>
      <c r="Y3771" t="s">
        <v>6834</v>
      </c>
      <c r="Z3771" t="s">
        <v>6835</v>
      </c>
      <c r="AA3771" t="s">
        <v>174</v>
      </c>
      <c r="AB3771" t="s">
        <v>171</v>
      </c>
      <c r="AC3771" t="s">
        <v>12194</v>
      </c>
      <c r="AD3771" t="s">
        <v>15542</v>
      </c>
    </row>
    <row r="3772" spans="1:30">
      <c r="A3772" t="s">
        <v>15543</v>
      </c>
      <c r="B3772" t="s">
        <v>15543</v>
      </c>
      <c r="C3772" s="3">
        <v>1.105682</v>
      </c>
      <c r="D3772" s="3">
        <v>202</v>
      </c>
      <c r="E3772" s="3">
        <v>0.366916</v>
      </c>
      <c r="F3772" s="3">
        <v>60</v>
      </c>
      <c r="G3772" s="3">
        <v>1.230093</v>
      </c>
      <c r="H3772" s="3">
        <v>240</v>
      </c>
      <c r="I3772" s="3">
        <v>8.570345</v>
      </c>
      <c r="J3772" s="3">
        <v>1690</v>
      </c>
      <c r="K3772" s="3">
        <v>11.82484</v>
      </c>
      <c r="L3772" s="3">
        <v>2490</v>
      </c>
      <c r="M3772" s="3">
        <v>2.796906</v>
      </c>
      <c r="N3772">
        <v>531</v>
      </c>
      <c r="O3772">
        <v>0.000175488201631427</v>
      </c>
      <c r="P3772">
        <v>2.42763268865969</v>
      </c>
      <c r="Q3772" t="s">
        <v>157</v>
      </c>
      <c r="R3772" t="s">
        <v>232</v>
      </c>
      <c r="S3772" t="s">
        <v>233</v>
      </c>
      <c r="T3772" t="s">
        <v>15544</v>
      </c>
      <c r="U3772" t="s">
        <v>15545</v>
      </c>
      <c r="V3772" t="s">
        <v>4981</v>
      </c>
      <c r="W3772" t="s">
        <v>232</v>
      </c>
      <c r="X3772" t="s">
        <v>233</v>
      </c>
      <c r="Y3772" t="s">
        <v>15546</v>
      </c>
      <c r="Z3772" t="s">
        <v>15547</v>
      </c>
      <c r="AA3772" t="s">
        <v>237</v>
      </c>
      <c r="AB3772" t="s">
        <v>233</v>
      </c>
      <c r="AC3772" t="s">
        <v>15548</v>
      </c>
      <c r="AD3772" t="s">
        <v>15549</v>
      </c>
    </row>
    <row r="3773" spans="1:30">
      <c r="A3773" t="s">
        <v>15550</v>
      </c>
      <c r="B3773" t="s">
        <v>136</v>
      </c>
      <c r="C3773" s="3">
        <v>2.210803</v>
      </c>
      <c r="D3773" s="3">
        <v>148</v>
      </c>
      <c r="E3773" s="3">
        <v>0.288724</v>
      </c>
      <c r="F3773" s="3">
        <v>20</v>
      </c>
      <c r="G3773" s="3">
        <v>2.099474</v>
      </c>
      <c r="H3773" s="3">
        <v>151</v>
      </c>
      <c r="I3773" s="3">
        <v>18.142536</v>
      </c>
      <c r="J3773" s="3">
        <v>1266</v>
      </c>
      <c r="K3773" s="3">
        <v>16.24847</v>
      </c>
      <c r="L3773" s="3">
        <v>1170</v>
      </c>
      <c r="M3773" s="3">
        <v>20.2535589999999</v>
      </c>
      <c r="N3773">
        <v>1272</v>
      </c>
      <c r="O3773" s="16">
        <v>7.61550650450474e-7</v>
      </c>
      <c r="P3773">
        <v>2.85876225014666</v>
      </c>
      <c r="Q3773" t="s">
        <v>157</v>
      </c>
      <c r="R3773" t="s">
        <v>136</v>
      </c>
      <c r="S3773" t="s">
        <v>136</v>
      </c>
      <c r="T3773" t="s">
        <v>136</v>
      </c>
      <c r="U3773" t="s">
        <v>136</v>
      </c>
      <c r="V3773" t="s">
        <v>136</v>
      </c>
      <c r="W3773" t="s">
        <v>136</v>
      </c>
      <c r="X3773" t="s">
        <v>136</v>
      </c>
      <c r="Y3773" t="s">
        <v>136</v>
      </c>
      <c r="Z3773" t="s">
        <v>136</v>
      </c>
      <c r="AA3773" t="s">
        <v>136</v>
      </c>
      <c r="AB3773" t="s">
        <v>136</v>
      </c>
      <c r="AC3773" t="s">
        <v>136</v>
      </c>
      <c r="AD3773" t="s">
        <v>136</v>
      </c>
    </row>
    <row r="3774" spans="1:30">
      <c r="A3774" t="s">
        <v>15551</v>
      </c>
      <c r="B3774" t="s">
        <v>136</v>
      </c>
      <c r="C3774" s="3">
        <v>8.13587199999999</v>
      </c>
      <c r="D3774" s="3">
        <v>465</v>
      </c>
      <c r="E3774" s="3">
        <v>5.503899</v>
      </c>
      <c r="F3774" s="3">
        <v>269</v>
      </c>
      <c r="G3774" s="3">
        <v>6.047744</v>
      </c>
      <c r="H3774" s="3">
        <v>370</v>
      </c>
      <c r="I3774" s="3">
        <v>0</v>
      </c>
      <c r="J3774" s="3">
        <v>0</v>
      </c>
      <c r="K3774" s="3">
        <v>0.143479</v>
      </c>
      <c r="L3774" s="3">
        <v>10</v>
      </c>
      <c r="M3774" s="3">
        <v>0.327038</v>
      </c>
      <c r="N3774">
        <v>20</v>
      </c>
      <c r="O3774" s="16">
        <v>2.7216679973348e-9</v>
      </c>
      <c r="P3774">
        <v>-5.3365236751658</v>
      </c>
      <c r="Q3774" t="s">
        <v>131</v>
      </c>
      <c r="R3774" t="s">
        <v>136</v>
      </c>
      <c r="S3774" t="s">
        <v>136</v>
      </c>
      <c r="T3774" t="s">
        <v>136</v>
      </c>
      <c r="U3774" t="s">
        <v>136</v>
      </c>
      <c r="V3774" t="s">
        <v>136</v>
      </c>
      <c r="W3774" t="s">
        <v>136</v>
      </c>
      <c r="X3774" t="s">
        <v>136</v>
      </c>
      <c r="Y3774" t="s">
        <v>136</v>
      </c>
      <c r="Z3774" t="s">
        <v>136</v>
      </c>
      <c r="AA3774" t="s">
        <v>136</v>
      </c>
      <c r="AB3774" t="s">
        <v>136</v>
      </c>
      <c r="AC3774" t="s">
        <v>136</v>
      </c>
      <c r="AD3774" t="s">
        <v>136</v>
      </c>
    </row>
    <row r="3775" spans="1:30">
      <c r="A3775" t="s">
        <v>15552</v>
      </c>
      <c r="B3775" t="s">
        <v>15552</v>
      </c>
      <c r="C3775" s="3">
        <v>10.736163</v>
      </c>
      <c r="D3775" s="3">
        <v>312</v>
      </c>
      <c r="E3775" s="3">
        <v>2.001607</v>
      </c>
      <c r="F3775" s="3">
        <v>52</v>
      </c>
      <c r="G3775" s="3">
        <v>5.350276</v>
      </c>
      <c r="H3775" s="3">
        <v>167</v>
      </c>
      <c r="I3775" s="3">
        <v>48.538166</v>
      </c>
      <c r="J3775" s="3">
        <v>1527</v>
      </c>
      <c r="K3775" s="3">
        <v>80.282768</v>
      </c>
      <c r="L3775" s="3">
        <v>2697</v>
      </c>
      <c r="M3775" s="3">
        <v>30.933531</v>
      </c>
      <c r="N3775">
        <v>937</v>
      </c>
      <c r="O3775" s="16">
        <v>3.68773084198383e-5</v>
      </c>
      <c r="P3775">
        <v>2.53530505152531</v>
      </c>
      <c r="Q3775" t="s">
        <v>157</v>
      </c>
      <c r="R3775" t="s">
        <v>186</v>
      </c>
      <c r="S3775" t="s">
        <v>187</v>
      </c>
      <c r="T3775" t="s">
        <v>15553</v>
      </c>
      <c r="U3775" t="s">
        <v>15554</v>
      </c>
      <c r="V3775" t="s">
        <v>439</v>
      </c>
      <c r="W3775" t="s">
        <v>186</v>
      </c>
      <c r="X3775" t="s">
        <v>187</v>
      </c>
      <c r="Y3775" t="s">
        <v>12216</v>
      </c>
      <c r="Z3775" t="s">
        <v>12217</v>
      </c>
      <c r="AA3775" t="s">
        <v>209</v>
      </c>
      <c r="AB3775" t="s">
        <v>187</v>
      </c>
      <c r="AC3775" t="s">
        <v>12218</v>
      </c>
      <c r="AD3775" t="s">
        <v>15555</v>
      </c>
    </row>
    <row r="3776" spans="1:30">
      <c r="A3776" t="s">
        <v>15556</v>
      </c>
      <c r="B3776" t="s">
        <v>15556</v>
      </c>
      <c r="C3776" s="3">
        <v>3.564309</v>
      </c>
      <c r="D3776" s="3">
        <v>55</v>
      </c>
      <c r="E3776" s="3">
        <v>6.945765</v>
      </c>
      <c r="F3776" s="3">
        <v>94</v>
      </c>
      <c r="G3776" s="3">
        <v>4.750787</v>
      </c>
      <c r="H3776" s="3">
        <v>78</v>
      </c>
      <c r="I3776" s="3">
        <v>1.24474</v>
      </c>
      <c r="J3776" s="3">
        <v>21</v>
      </c>
      <c r="K3776" s="3">
        <v>1.59413</v>
      </c>
      <c r="L3776" s="3">
        <v>29</v>
      </c>
      <c r="M3776" s="3">
        <v>0.972347</v>
      </c>
      <c r="N3776">
        <v>16</v>
      </c>
      <c r="O3776">
        <v>0.000346517803345222</v>
      </c>
      <c r="P3776">
        <v>-2.6239062313204</v>
      </c>
      <c r="Q3776" t="s">
        <v>131</v>
      </c>
      <c r="R3776" t="s">
        <v>136</v>
      </c>
      <c r="S3776" t="s">
        <v>136</v>
      </c>
      <c r="T3776" t="s">
        <v>136</v>
      </c>
      <c r="U3776" t="s">
        <v>15557</v>
      </c>
      <c r="V3776" t="s">
        <v>136</v>
      </c>
      <c r="W3776" t="s">
        <v>170</v>
      </c>
      <c r="X3776" t="s">
        <v>171</v>
      </c>
      <c r="Y3776" t="s">
        <v>172</v>
      </c>
      <c r="Z3776" t="s">
        <v>15558</v>
      </c>
      <c r="AA3776" t="s">
        <v>174</v>
      </c>
      <c r="AB3776" t="s">
        <v>171</v>
      </c>
      <c r="AC3776" t="s">
        <v>15559</v>
      </c>
      <c r="AD3776" t="s">
        <v>136</v>
      </c>
    </row>
    <row r="3777" spans="1:30">
      <c r="A3777" t="s">
        <v>15560</v>
      </c>
      <c r="B3777" t="s">
        <v>15560</v>
      </c>
      <c r="C3777" s="3">
        <v>2.582705</v>
      </c>
      <c r="D3777" s="3">
        <v>179</v>
      </c>
      <c r="E3777" s="3">
        <v>11.305816</v>
      </c>
      <c r="F3777" s="3">
        <v>693</v>
      </c>
      <c r="G3777" s="3">
        <v>3.731894</v>
      </c>
      <c r="H3777" s="3">
        <v>277</v>
      </c>
      <c r="I3777" s="3">
        <v>0.462336</v>
      </c>
      <c r="J3777" s="3">
        <v>35</v>
      </c>
      <c r="K3777" s="3">
        <v>0.402904</v>
      </c>
      <c r="L3777" s="3">
        <v>33</v>
      </c>
      <c r="M3777" s="3">
        <v>1.430131</v>
      </c>
      <c r="N3777">
        <v>104</v>
      </c>
      <c r="O3777">
        <v>0.000120128489749599</v>
      </c>
      <c r="P3777">
        <v>-3.50633592434208</v>
      </c>
      <c r="Q3777" t="s">
        <v>131</v>
      </c>
      <c r="R3777" t="s">
        <v>232</v>
      </c>
      <c r="S3777" t="s">
        <v>233</v>
      </c>
      <c r="T3777" t="s">
        <v>787</v>
      </c>
      <c r="U3777" t="s">
        <v>14052</v>
      </c>
      <c r="V3777" t="s">
        <v>136</v>
      </c>
      <c r="W3777" t="s">
        <v>136</v>
      </c>
      <c r="X3777" t="s">
        <v>136</v>
      </c>
      <c r="Y3777" t="s">
        <v>789</v>
      </c>
      <c r="Z3777" t="s">
        <v>14053</v>
      </c>
      <c r="AA3777" t="s">
        <v>237</v>
      </c>
      <c r="AB3777" t="s">
        <v>233</v>
      </c>
      <c r="AC3777" t="s">
        <v>14054</v>
      </c>
      <c r="AD3777" t="s">
        <v>792</v>
      </c>
    </row>
    <row r="3778" spans="1:30">
      <c r="A3778" t="s">
        <v>15561</v>
      </c>
      <c r="B3778" t="s">
        <v>15561</v>
      </c>
      <c r="C3778" s="3">
        <v>1.363111</v>
      </c>
      <c r="D3778" s="3">
        <v>70</v>
      </c>
      <c r="E3778" s="3">
        <v>0.769326</v>
      </c>
      <c r="F3778" s="3">
        <v>35</v>
      </c>
      <c r="G3778" s="3">
        <v>1.473639</v>
      </c>
      <c r="H3778" s="3">
        <v>81</v>
      </c>
      <c r="I3778" s="3">
        <v>8.738135</v>
      </c>
      <c r="J3778" s="3">
        <v>486</v>
      </c>
      <c r="K3778" s="3">
        <v>9.787605</v>
      </c>
      <c r="L3778" s="3">
        <v>581</v>
      </c>
      <c r="M3778" s="3">
        <v>5.335537</v>
      </c>
      <c r="N3778">
        <v>286</v>
      </c>
      <c r="O3778" s="16">
        <v>4.70965317076296e-6</v>
      </c>
      <c r="P3778">
        <v>2.05820002109814</v>
      </c>
      <c r="Q3778" t="s">
        <v>157</v>
      </c>
      <c r="R3778" t="s">
        <v>136</v>
      </c>
      <c r="S3778" t="s">
        <v>136</v>
      </c>
      <c r="T3778" t="s">
        <v>15562</v>
      </c>
      <c r="U3778" t="s">
        <v>15563</v>
      </c>
      <c r="V3778" t="s">
        <v>15564</v>
      </c>
      <c r="W3778" t="s">
        <v>594</v>
      </c>
      <c r="X3778" t="s">
        <v>165</v>
      </c>
      <c r="Y3778" t="s">
        <v>15565</v>
      </c>
      <c r="Z3778" t="s">
        <v>15566</v>
      </c>
      <c r="AA3778" t="s">
        <v>209</v>
      </c>
      <c r="AB3778" t="s">
        <v>187</v>
      </c>
      <c r="AC3778" t="s">
        <v>15567</v>
      </c>
      <c r="AD3778" t="s">
        <v>15568</v>
      </c>
    </row>
    <row r="3779" spans="1:30">
      <c r="A3779" t="s">
        <v>15569</v>
      </c>
      <c r="B3779" t="s">
        <v>15569</v>
      </c>
      <c r="C3779" s="3">
        <v>3.595818</v>
      </c>
      <c r="D3779" s="3">
        <v>125</v>
      </c>
      <c r="E3779" s="3">
        <v>0.539945</v>
      </c>
      <c r="F3779" s="3">
        <v>17</v>
      </c>
      <c r="G3779" s="3">
        <v>1.631906</v>
      </c>
      <c r="H3779" s="3">
        <v>61</v>
      </c>
      <c r="I3779" s="3">
        <v>14.191438</v>
      </c>
      <c r="J3779" s="3">
        <v>533</v>
      </c>
      <c r="K3779" s="3">
        <v>23.600973</v>
      </c>
      <c r="L3779" s="3">
        <v>946</v>
      </c>
      <c r="M3779" s="3">
        <v>8.447933</v>
      </c>
      <c r="N3779">
        <v>306</v>
      </c>
      <c r="O3779">
        <v>0.000484814812973111</v>
      </c>
      <c r="P3779">
        <v>2.38541528511911</v>
      </c>
      <c r="Q3779" t="s">
        <v>157</v>
      </c>
      <c r="R3779" t="s">
        <v>186</v>
      </c>
      <c r="S3779" t="s">
        <v>187</v>
      </c>
      <c r="T3779" t="s">
        <v>15570</v>
      </c>
      <c r="U3779" t="s">
        <v>15571</v>
      </c>
      <c r="V3779" t="s">
        <v>439</v>
      </c>
      <c r="W3779" t="s">
        <v>186</v>
      </c>
      <c r="X3779" t="s">
        <v>187</v>
      </c>
      <c r="Y3779" t="s">
        <v>2778</v>
      </c>
      <c r="Z3779" t="s">
        <v>8827</v>
      </c>
      <c r="AA3779" t="s">
        <v>209</v>
      </c>
      <c r="AB3779" t="s">
        <v>187</v>
      </c>
      <c r="AC3779" t="s">
        <v>15572</v>
      </c>
      <c r="AD3779" t="s">
        <v>15573</v>
      </c>
    </row>
    <row r="3780" spans="1:30">
      <c r="A3780" t="s">
        <v>15574</v>
      </c>
      <c r="B3780" t="s">
        <v>15574</v>
      </c>
      <c r="C3780" s="3">
        <v>0.651718</v>
      </c>
      <c r="D3780" s="3">
        <v>12</v>
      </c>
      <c r="E3780" s="3">
        <v>0.253489</v>
      </c>
      <c r="F3780" s="3">
        <v>4</v>
      </c>
      <c r="G3780" s="3">
        <v>0.630227</v>
      </c>
      <c r="H3780" s="3">
        <v>12</v>
      </c>
      <c r="I3780" s="3">
        <v>8.501413</v>
      </c>
      <c r="J3780" s="3">
        <v>163</v>
      </c>
      <c r="K3780" s="3">
        <v>7.870036</v>
      </c>
      <c r="L3780" s="3">
        <v>161</v>
      </c>
      <c r="M3780" s="3">
        <v>5.470252</v>
      </c>
      <c r="N3780">
        <v>101</v>
      </c>
      <c r="O3780" s="16">
        <v>1.84591606629375e-7</v>
      </c>
      <c r="P3780">
        <v>3.07310687972229</v>
      </c>
      <c r="Q3780" t="s">
        <v>157</v>
      </c>
      <c r="R3780" t="s">
        <v>136</v>
      </c>
      <c r="S3780" t="s">
        <v>136</v>
      </c>
      <c r="T3780" t="s">
        <v>168</v>
      </c>
      <c r="U3780" t="s">
        <v>15575</v>
      </c>
      <c r="V3780" t="s">
        <v>136</v>
      </c>
      <c r="W3780" t="s">
        <v>218</v>
      </c>
      <c r="X3780" t="s">
        <v>219</v>
      </c>
      <c r="Y3780" t="s">
        <v>15576</v>
      </c>
      <c r="Z3780" t="s">
        <v>5329</v>
      </c>
      <c r="AA3780" t="s">
        <v>164</v>
      </c>
      <c r="AB3780" t="s">
        <v>165</v>
      </c>
      <c r="AC3780" t="s">
        <v>7122</v>
      </c>
      <c r="AD3780" t="s">
        <v>176</v>
      </c>
    </row>
    <row r="3781" spans="1:30">
      <c r="A3781" t="s">
        <v>15577</v>
      </c>
      <c r="B3781" t="s">
        <v>15577</v>
      </c>
      <c r="C3781" s="3">
        <v>1.56901</v>
      </c>
      <c r="D3781" s="3">
        <v>33</v>
      </c>
      <c r="E3781" s="3">
        <v>0.669403</v>
      </c>
      <c r="F3781" s="3">
        <v>13</v>
      </c>
      <c r="G3781" s="3">
        <v>1.436556</v>
      </c>
      <c r="H3781" s="3">
        <v>32</v>
      </c>
      <c r="I3781" s="3">
        <v>21.472868</v>
      </c>
      <c r="J3781" s="3">
        <v>484</v>
      </c>
      <c r="K3781" s="3">
        <v>8.326604</v>
      </c>
      <c r="L3781" s="3">
        <v>201</v>
      </c>
      <c r="M3781" s="3">
        <v>13.128124</v>
      </c>
      <c r="N3781">
        <v>285</v>
      </c>
      <c r="O3781" s="16">
        <v>2.76014857519899e-7</v>
      </c>
      <c r="P3781">
        <v>2.81040592942128</v>
      </c>
      <c r="Q3781" t="s">
        <v>157</v>
      </c>
      <c r="R3781" t="s">
        <v>241</v>
      </c>
      <c r="S3781" t="s">
        <v>242</v>
      </c>
      <c r="T3781" t="s">
        <v>635</v>
      </c>
      <c r="U3781" t="s">
        <v>15578</v>
      </c>
      <c r="V3781" t="s">
        <v>432</v>
      </c>
      <c r="W3781" t="s">
        <v>254</v>
      </c>
      <c r="X3781" t="s">
        <v>255</v>
      </c>
      <c r="Y3781" t="s">
        <v>991</v>
      </c>
      <c r="Z3781" t="s">
        <v>8677</v>
      </c>
      <c r="AA3781" t="s">
        <v>248</v>
      </c>
      <c r="AB3781" t="s">
        <v>242</v>
      </c>
      <c r="AC3781" t="s">
        <v>15579</v>
      </c>
      <c r="AD3781" t="s">
        <v>640</v>
      </c>
    </row>
    <row r="3782" spans="1:30">
      <c r="A3782" t="s">
        <v>15580</v>
      </c>
      <c r="B3782" t="s">
        <v>15580</v>
      </c>
      <c r="C3782" s="3">
        <v>4.972847</v>
      </c>
      <c r="D3782" s="3">
        <v>110</v>
      </c>
      <c r="E3782" s="3">
        <v>10.188053</v>
      </c>
      <c r="F3782" s="3">
        <v>199</v>
      </c>
      <c r="G3782" s="3">
        <v>1.156402</v>
      </c>
      <c r="H3782" s="3">
        <v>28</v>
      </c>
      <c r="I3782" s="3">
        <v>1.160776</v>
      </c>
      <c r="J3782" s="3">
        <v>28</v>
      </c>
      <c r="K3782" s="3">
        <v>1.122309</v>
      </c>
      <c r="L3782" s="3">
        <v>29</v>
      </c>
      <c r="M3782" s="3">
        <v>1.441164</v>
      </c>
      <c r="N3782">
        <v>34</v>
      </c>
      <c r="O3782">
        <v>0.00336718573169757</v>
      </c>
      <c r="P3782">
        <v>-2.75423302781644</v>
      </c>
      <c r="Q3782" t="s">
        <v>131</v>
      </c>
      <c r="R3782" t="s">
        <v>136</v>
      </c>
      <c r="S3782" t="s">
        <v>136</v>
      </c>
      <c r="T3782" t="s">
        <v>136</v>
      </c>
      <c r="U3782" t="s">
        <v>15581</v>
      </c>
      <c r="V3782" t="s">
        <v>136</v>
      </c>
      <c r="W3782" t="s">
        <v>170</v>
      </c>
      <c r="X3782" t="s">
        <v>171</v>
      </c>
      <c r="Y3782" t="s">
        <v>172</v>
      </c>
      <c r="Z3782" t="s">
        <v>2448</v>
      </c>
      <c r="AA3782" t="s">
        <v>174</v>
      </c>
      <c r="AB3782" t="s">
        <v>171</v>
      </c>
      <c r="AC3782" t="s">
        <v>15582</v>
      </c>
      <c r="AD3782" t="s">
        <v>136</v>
      </c>
    </row>
    <row r="3783" spans="1:30">
      <c r="A3783" t="s">
        <v>15583</v>
      </c>
      <c r="B3783" t="s">
        <v>15583</v>
      </c>
      <c r="C3783" s="3">
        <v>0</v>
      </c>
      <c r="D3783" s="3">
        <v>0</v>
      </c>
      <c r="E3783" s="3">
        <v>0.275417</v>
      </c>
      <c r="F3783" s="3">
        <v>7</v>
      </c>
      <c r="G3783" s="3">
        <v>0.081016</v>
      </c>
      <c r="H3783" s="3">
        <v>3</v>
      </c>
      <c r="I3783" s="3">
        <v>5.037068</v>
      </c>
      <c r="J3783" s="3">
        <v>136</v>
      </c>
      <c r="K3783" s="3">
        <v>12.296066</v>
      </c>
      <c r="L3783" s="3">
        <v>355</v>
      </c>
      <c r="M3783" s="3">
        <v>1.186543</v>
      </c>
      <c r="N3783">
        <v>31</v>
      </c>
      <c r="O3783">
        <v>0.00154099751099823</v>
      </c>
      <c r="P3783">
        <v>3.70137983653794</v>
      </c>
      <c r="Q3783" t="s">
        <v>157</v>
      </c>
      <c r="R3783" t="s">
        <v>218</v>
      </c>
      <c r="S3783" t="s">
        <v>219</v>
      </c>
      <c r="T3783" t="s">
        <v>2160</v>
      </c>
      <c r="U3783" t="s">
        <v>15584</v>
      </c>
      <c r="V3783" t="s">
        <v>2162</v>
      </c>
      <c r="W3783" t="s">
        <v>371</v>
      </c>
      <c r="X3783" t="s">
        <v>293</v>
      </c>
      <c r="Y3783" t="s">
        <v>2163</v>
      </c>
      <c r="Z3783" t="s">
        <v>15585</v>
      </c>
      <c r="AA3783" t="s">
        <v>686</v>
      </c>
      <c r="AB3783" t="s">
        <v>219</v>
      </c>
      <c r="AC3783" t="s">
        <v>15586</v>
      </c>
      <c r="AD3783" t="s">
        <v>1278</v>
      </c>
    </row>
    <row r="3784" spans="1:30">
      <c r="A3784" t="s">
        <v>15587</v>
      </c>
      <c r="B3784" t="s">
        <v>15587</v>
      </c>
      <c r="C3784" s="3">
        <v>8.237741</v>
      </c>
      <c r="D3784" s="3">
        <v>97</v>
      </c>
      <c r="E3784" s="3">
        <v>1.587163</v>
      </c>
      <c r="F3784" s="3">
        <v>17</v>
      </c>
      <c r="G3784" s="3">
        <v>5.788432</v>
      </c>
      <c r="H3784" s="3">
        <v>73</v>
      </c>
      <c r="I3784" s="3">
        <v>42.910934</v>
      </c>
      <c r="J3784" s="3">
        <v>544</v>
      </c>
      <c r="K3784" s="3">
        <v>67.633636</v>
      </c>
      <c r="L3784" s="3">
        <v>915</v>
      </c>
      <c r="M3784" s="3">
        <v>27.809505</v>
      </c>
      <c r="N3784">
        <v>339</v>
      </c>
      <c r="O3784" s="16">
        <v>3.31952236800728e-5</v>
      </c>
      <c r="P3784">
        <v>2.5218362624217</v>
      </c>
      <c r="Q3784" t="s">
        <v>157</v>
      </c>
      <c r="R3784" t="s">
        <v>186</v>
      </c>
      <c r="S3784" t="s">
        <v>187</v>
      </c>
      <c r="T3784" t="s">
        <v>437</v>
      </c>
      <c r="U3784" t="s">
        <v>15588</v>
      </c>
      <c r="V3784" t="s">
        <v>439</v>
      </c>
      <c r="W3784" t="s">
        <v>186</v>
      </c>
      <c r="X3784" t="s">
        <v>187</v>
      </c>
      <c r="Y3784" t="s">
        <v>15589</v>
      </c>
      <c r="Z3784" t="s">
        <v>15590</v>
      </c>
      <c r="AA3784" t="s">
        <v>209</v>
      </c>
      <c r="AB3784" t="s">
        <v>187</v>
      </c>
      <c r="AC3784" t="s">
        <v>15591</v>
      </c>
      <c r="AD3784" t="s">
        <v>443</v>
      </c>
    </row>
    <row r="3785" spans="1:30">
      <c r="A3785" t="s">
        <v>15592</v>
      </c>
      <c r="B3785" t="s">
        <v>15592</v>
      </c>
      <c r="C3785" s="3">
        <v>0</v>
      </c>
      <c r="D3785" s="3">
        <v>0</v>
      </c>
      <c r="E3785" s="3">
        <v>0</v>
      </c>
      <c r="F3785" s="3">
        <v>0</v>
      </c>
      <c r="G3785" s="3">
        <v>0</v>
      </c>
      <c r="H3785" s="3">
        <v>0</v>
      </c>
      <c r="I3785" s="3">
        <v>11.90602</v>
      </c>
      <c r="J3785" s="3">
        <v>98</v>
      </c>
      <c r="K3785" s="3">
        <v>10.743302</v>
      </c>
      <c r="L3785" s="3">
        <v>94</v>
      </c>
      <c r="M3785" s="3">
        <v>8.380774</v>
      </c>
      <c r="N3785">
        <v>66</v>
      </c>
      <c r="O3785" s="16">
        <v>8.49437765558475e-8</v>
      </c>
      <c r="P3785">
        <v>6.51490699169758</v>
      </c>
      <c r="Q3785" t="s">
        <v>157</v>
      </c>
      <c r="R3785" t="s">
        <v>136</v>
      </c>
      <c r="S3785" t="s">
        <v>136</v>
      </c>
      <c r="T3785" t="s">
        <v>15593</v>
      </c>
      <c r="U3785" t="s">
        <v>15594</v>
      </c>
      <c r="V3785" t="s">
        <v>432</v>
      </c>
      <c r="W3785" t="s">
        <v>1174</v>
      </c>
      <c r="X3785" t="s">
        <v>1175</v>
      </c>
      <c r="Y3785" t="s">
        <v>7988</v>
      </c>
      <c r="Z3785" t="s">
        <v>15595</v>
      </c>
      <c r="AA3785" t="s">
        <v>141</v>
      </c>
      <c r="AB3785" t="s">
        <v>142</v>
      </c>
      <c r="AC3785" t="s">
        <v>15596</v>
      </c>
      <c r="AD3785" t="s">
        <v>15597</v>
      </c>
    </row>
    <row r="3786" spans="1:30">
      <c r="A3786" t="s">
        <v>15598</v>
      </c>
      <c r="B3786" t="s">
        <v>15598</v>
      </c>
      <c r="C3786" s="3">
        <v>6.780498</v>
      </c>
      <c r="D3786" s="3">
        <v>418</v>
      </c>
      <c r="E3786" s="3">
        <v>1.314368</v>
      </c>
      <c r="F3786" s="3">
        <v>72</v>
      </c>
      <c r="G3786" s="3">
        <v>6.216375</v>
      </c>
      <c r="H3786" s="3">
        <v>411</v>
      </c>
      <c r="I3786" s="3">
        <v>41.340981</v>
      </c>
      <c r="J3786" s="3">
        <v>2760</v>
      </c>
      <c r="K3786" s="3">
        <v>27.842928</v>
      </c>
      <c r="L3786" s="3">
        <v>1985</v>
      </c>
      <c r="M3786" s="3">
        <v>30.243715</v>
      </c>
      <c r="N3786">
        <v>1944</v>
      </c>
      <c r="O3786" s="16">
        <v>3.01576739540073e-5</v>
      </c>
      <c r="P3786">
        <v>2.22177316382757</v>
      </c>
      <c r="Q3786" t="s">
        <v>157</v>
      </c>
      <c r="R3786" t="s">
        <v>136</v>
      </c>
      <c r="S3786" t="s">
        <v>136</v>
      </c>
      <c r="T3786" t="s">
        <v>15599</v>
      </c>
      <c r="U3786" t="s">
        <v>136</v>
      </c>
      <c r="V3786" t="s">
        <v>136</v>
      </c>
      <c r="W3786" t="s">
        <v>594</v>
      </c>
      <c r="X3786" t="s">
        <v>165</v>
      </c>
      <c r="Y3786" t="s">
        <v>352</v>
      </c>
      <c r="Z3786" t="s">
        <v>15600</v>
      </c>
      <c r="AA3786" t="s">
        <v>164</v>
      </c>
      <c r="AB3786" t="s">
        <v>165</v>
      </c>
      <c r="AC3786" t="s">
        <v>15601</v>
      </c>
      <c r="AD3786" t="s">
        <v>15602</v>
      </c>
    </row>
    <row r="3787" spans="1:30">
      <c r="A3787" t="s">
        <v>15603</v>
      </c>
      <c r="B3787" t="s">
        <v>15603</v>
      </c>
      <c r="C3787" s="3">
        <v>24.431131</v>
      </c>
      <c r="D3787" s="3">
        <v>1091</v>
      </c>
      <c r="E3787" s="3">
        <v>62.237103</v>
      </c>
      <c r="F3787" s="3">
        <v>2462</v>
      </c>
      <c r="G3787" s="3">
        <v>25.763145</v>
      </c>
      <c r="H3787" s="3">
        <v>1234</v>
      </c>
      <c r="I3787" s="3">
        <v>12.858044</v>
      </c>
      <c r="J3787" s="3">
        <v>623</v>
      </c>
      <c r="K3787" s="3">
        <v>19.12586</v>
      </c>
      <c r="L3787" s="3">
        <v>990</v>
      </c>
      <c r="M3787" s="3">
        <v>13.842452</v>
      </c>
      <c r="N3787">
        <v>646</v>
      </c>
      <c r="O3787">
        <v>0.00473403011922652</v>
      </c>
      <c r="P3787">
        <v>-2.07131633239273</v>
      </c>
      <c r="Q3787" t="s">
        <v>131</v>
      </c>
      <c r="R3787" t="s">
        <v>254</v>
      </c>
      <c r="S3787" t="s">
        <v>255</v>
      </c>
      <c r="T3787" t="s">
        <v>7800</v>
      </c>
      <c r="U3787" t="s">
        <v>15604</v>
      </c>
      <c r="V3787" t="s">
        <v>136</v>
      </c>
      <c r="W3787" t="s">
        <v>136</v>
      </c>
      <c r="X3787" t="s">
        <v>136</v>
      </c>
      <c r="Y3787" t="s">
        <v>7802</v>
      </c>
      <c r="Z3787" t="s">
        <v>7803</v>
      </c>
      <c r="AA3787" t="s">
        <v>164</v>
      </c>
      <c r="AB3787" t="s">
        <v>165</v>
      </c>
      <c r="AC3787" t="s">
        <v>7804</v>
      </c>
      <c r="AD3787" t="s">
        <v>7805</v>
      </c>
    </row>
    <row r="3788" spans="1:30">
      <c r="A3788" t="s">
        <v>15605</v>
      </c>
      <c r="B3788" t="s">
        <v>15605</v>
      </c>
      <c r="C3788" s="3">
        <v>1.560698</v>
      </c>
      <c r="D3788" s="3">
        <v>45</v>
      </c>
      <c r="E3788" s="3">
        <v>0.537131</v>
      </c>
      <c r="F3788" s="3">
        <v>14</v>
      </c>
      <c r="G3788" s="3">
        <v>1.49588</v>
      </c>
      <c r="H3788" s="3">
        <v>46</v>
      </c>
      <c r="I3788" s="3">
        <v>9.163124</v>
      </c>
      <c r="J3788" s="3">
        <v>281</v>
      </c>
      <c r="K3788" s="3">
        <v>13.585399</v>
      </c>
      <c r="L3788" s="3">
        <v>445</v>
      </c>
      <c r="M3788" s="3">
        <v>6.498855</v>
      </c>
      <c r="N3788">
        <v>192</v>
      </c>
      <c r="O3788" s="16">
        <v>1.59251990119616e-5</v>
      </c>
      <c r="P3788">
        <v>2.35226351602779</v>
      </c>
      <c r="Q3788" t="s">
        <v>157</v>
      </c>
      <c r="R3788" t="s">
        <v>136</v>
      </c>
      <c r="S3788" t="s">
        <v>136</v>
      </c>
      <c r="T3788" t="s">
        <v>136</v>
      </c>
      <c r="U3788" t="s">
        <v>136</v>
      </c>
      <c r="V3788" t="s">
        <v>136</v>
      </c>
      <c r="W3788" t="s">
        <v>136</v>
      </c>
      <c r="X3788" t="s">
        <v>136</v>
      </c>
      <c r="Y3788" t="s">
        <v>136</v>
      </c>
      <c r="Z3788" t="s">
        <v>136</v>
      </c>
      <c r="AA3788" t="s">
        <v>164</v>
      </c>
      <c r="AB3788" t="s">
        <v>165</v>
      </c>
      <c r="AC3788" t="s">
        <v>891</v>
      </c>
      <c r="AD3788" t="s">
        <v>136</v>
      </c>
    </row>
    <row r="3789" spans="1:30">
      <c r="A3789" t="s">
        <v>15606</v>
      </c>
      <c r="B3789" t="s">
        <v>15606</v>
      </c>
      <c r="C3789" s="3">
        <v>0.852678</v>
      </c>
      <c r="D3789" s="3">
        <v>21</v>
      </c>
      <c r="E3789" s="3">
        <v>0</v>
      </c>
      <c r="F3789" s="3">
        <v>0</v>
      </c>
      <c r="G3789" s="3">
        <v>0.998905</v>
      </c>
      <c r="H3789" s="3">
        <v>26</v>
      </c>
      <c r="I3789" s="3">
        <v>11.230862</v>
      </c>
      <c r="J3789" s="3">
        <v>287</v>
      </c>
      <c r="K3789" s="3">
        <v>22.850599</v>
      </c>
      <c r="L3789" s="3">
        <v>624</v>
      </c>
      <c r="M3789" s="3">
        <v>5.833694</v>
      </c>
      <c r="N3789">
        <v>144</v>
      </c>
      <c r="O3789">
        <v>0.000220571624658594</v>
      </c>
      <c r="P3789">
        <v>3.53077960781554</v>
      </c>
      <c r="Q3789" t="s">
        <v>157</v>
      </c>
      <c r="R3789" t="s">
        <v>136</v>
      </c>
      <c r="S3789" t="s">
        <v>136</v>
      </c>
      <c r="T3789" t="s">
        <v>360</v>
      </c>
      <c r="U3789" t="s">
        <v>136</v>
      </c>
      <c r="V3789" t="s">
        <v>136</v>
      </c>
      <c r="W3789" t="s">
        <v>136</v>
      </c>
      <c r="X3789" t="s">
        <v>136</v>
      </c>
      <c r="Y3789" t="s">
        <v>361</v>
      </c>
      <c r="Z3789" t="s">
        <v>15607</v>
      </c>
      <c r="AA3789" t="s">
        <v>164</v>
      </c>
      <c r="AB3789" t="s">
        <v>165</v>
      </c>
      <c r="AC3789" t="s">
        <v>15608</v>
      </c>
      <c r="AD3789" t="s">
        <v>364</v>
      </c>
    </row>
    <row r="3790" spans="1:30">
      <c r="A3790" t="s">
        <v>15609</v>
      </c>
      <c r="B3790" t="s">
        <v>15609</v>
      </c>
      <c r="C3790" s="3">
        <v>8.246039</v>
      </c>
      <c r="D3790" s="3">
        <v>301</v>
      </c>
      <c r="E3790" s="3">
        <v>8.27937</v>
      </c>
      <c r="F3790" s="3">
        <v>268</v>
      </c>
      <c r="G3790" s="3">
        <v>13.854815</v>
      </c>
      <c r="H3790" s="3">
        <v>542</v>
      </c>
      <c r="I3790" s="3">
        <v>1.478652</v>
      </c>
      <c r="J3790" s="3">
        <v>59</v>
      </c>
      <c r="K3790" s="3">
        <v>0.867623</v>
      </c>
      <c r="L3790" s="3">
        <v>37</v>
      </c>
      <c r="M3790" s="3">
        <v>3.951829</v>
      </c>
      <c r="N3790">
        <v>151</v>
      </c>
      <c r="O3790">
        <v>0.000107812733813339</v>
      </c>
      <c r="P3790">
        <v>-2.75523655183189</v>
      </c>
      <c r="Q3790" t="s">
        <v>131</v>
      </c>
      <c r="R3790" t="s">
        <v>283</v>
      </c>
      <c r="S3790" t="s">
        <v>284</v>
      </c>
      <c r="T3790" t="s">
        <v>12250</v>
      </c>
      <c r="U3790" t="s">
        <v>15610</v>
      </c>
      <c r="V3790" t="s">
        <v>1010</v>
      </c>
      <c r="W3790" t="s">
        <v>371</v>
      </c>
      <c r="X3790" t="s">
        <v>293</v>
      </c>
      <c r="Y3790" t="s">
        <v>290</v>
      </c>
      <c r="Z3790" t="s">
        <v>15611</v>
      </c>
      <c r="AA3790" t="s">
        <v>292</v>
      </c>
      <c r="AB3790" t="s">
        <v>293</v>
      </c>
      <c r="AC3790" t="s">
        <v>15612</v>
      </c>
      <c r="AD3790" t="s">
        <v>12254</v>
      </c>
    </row>
    <row r="3791" spans="1:30">
      <c r="A3791" t="s">
        <v>15613</v>
      </c>
      <c r="B3791" t="s">
        <v>15613</v>
      </c>
      <c r="C3791" s="3">
        <v>296.419006</v>
      </c>
      <c r="D3791" s="3">
        <v>26408</v>
      </c>
      <c r="E3791" s="3">
        <v>434.632935</v>
      </c>
      <c r="F3791" s="3">
        <v>34300</v>
      </c>
      <c r="G3791" s="3">
        <v>314.509705</v>
      </c>
      <c r="H3791" s="3">
        <v>30042</v>
      </c>
      <c r="I3791" s="3">
        <v>60.612362</v>
      </c>
      <c r="J3791" s="3">
        <v>5857</v>
      </c>
      <c r="K3791" s="3">
        <v>38.746471</v>
      </c>
      <c r="L3791" s="3">
        <v>3998</v>
      </c>
      <c r="M3791" s="3">
        <v>112.517448</v>
      </c>
      <c r="N3791">
        <v>10467</v>
      </c>
      <c r="O3791" s="16">
        <v>4.61219149197321e-6</v>
      </c>
      <c r="P3791">
        <v>-2.942764367049</v>
      </c>
      <c r="Q3791" t="s">
        <v>131</v>
      </c>
      <c r="R3791" t="s">
        <v>241</v>
      </c>
      <c r="S3791" t="s">
        <v>242</v>
      </c>
      <c r="T3791" t="s">
        <v>15614</v>
      </c>
      <c r="U3791" t="s">
        <v>15615</v>
      </c>
      <c r="V3791" t="s">
        <v>15616</v>
      </c>
      <c r="W3791" t="s">
        <v>136</v>
      </c>
      <c r="X3791" t="s">
        <v>136</v>
      </c>
      <c r="Y3791" t="s">
        <v>15617</v>
      </c>
      <c r="Z3791" t="s">
        <v>15618</v>
      </c>
      <c r="AA3791" t="s">
        <v>248</v>
      </c>
      <c r="AB3791" t="s">
        <v>242</v>
      </c>
      <c r="AC3791" t="s">
        <v>15619</v>
      </c>
      <c r="AD3791" t="s">
        <v>9307</v>
      </c>
    </row>
    <row r="3792" spans="1:30">
      <c r="A3792" t="s">
        <v>15620</v>
      </c>
      <c r="B3792" t="s">
        <v>15620</v>
      </c>
      <c r="C3792" s="3">
        <v>0.735024</v>
      </c>
      <c r="D3792" s="3">
        <v>22</v>
      </c>
      <c r="E3792" s="3">
        <v>0.235687</v>
      </c>
      <c r="F3792" s="3">
        <v>6</v>
      </c>
      <c r="G3792" s="3">
        <v>0.101264</v>
      </c>
      <c r="H3792" s="3">
        <v>4</v>
      </c>
      <c r="I3792" s="3">
        <v>5.549723</v>
      </c>
      <c r="J3792" s="3">
        <v>173</v>
      </c>
      <c r="K3792" s="3">
        <v>3.531253</v>
      </c>
      <c r="L3792" s="3">
        <v>118</v>
      </c>
      <c r="M3792" s="3">
        <v>1.343799</v>
      </c>
      <c r="N3792">
        <v>41</v>
      </c>
      <c r="O3792">
        <v>0.00816173329505046</v>
      </c>
      <c r="P3792">
        <v>2.37351204519003</v>
      </c>
      <c r="Q3792" t="s">
        <v>157</v>
      </c>
      <c r="R3792" t="s">
        <v>316</v>
      </c>
      <c r="S3792" t="s">
        <v>317</v>
      </c>
      <c r="T3792" t="s">
        <v>15621</v>
      </c>
      <c r="U3792" t="s">
        <v>15622</v>
      </c>
      <c r="V3792" t="s">
        <v>11216</v>
      </c>
      <c r="W3792" t="s">
        <v>316</v>
      </c>
      <c r="X3792" t="s">
        <v>317</v>
      </c>
      <c r="Y3792" t="s">
        <v>15623</v>
      </c>
      <c r="Z3792" t="s">
        <v>15624</v>
      </c>
      <c r="AA3792" t="s">
        <v>3882</v>
      </c>
      <c r="AB3792" t="s">
        <v>317</v>
      </c>
      <c r="AC3792" t="s">
        <v>15625</v>
      </c>
      <c r="AD3792" t="s">
        <v>15626</v>
      </c>
    </row>
    <row r="3793" spans="1:30">
      <c r="A3793" t="s">
        <v>15627</v>
      </c>
      <c r="B3793" t="s">
        <v>15627</v>
      </c>
      <c r="C3793" s="3">
        <v>0.241049</v>
      </c>
      <c r="D3793" s="3">
        <v>19</v>
      </c>
      <c r="E3793" s="3">
        <v>0.099393</v>
      </c>
      <c r="F3793" s="3">
        <v>7</v>
      </c>
      <c r="G3793" s="3">
        <v>0.386532</v>
      </c>
      <c r="H3793" s="3">
        <v>32</v>
      </c>
      <c r="I3793" s="3">
        <v>5.922378</v>
      </c>
      <c r="J3793" s="3">
        <v>494</v>
      </c>
      <c r="K3793" s="3">
        <v>6.523721</v>
      </c>
      <c r="L3793" s="3">
        <v>581</v>
      </c>
      <c r="M3793" s="3">
        <v>1.059544</v>
      </c>
      <c r="N3793">
        <v>85</v>
      </c>
      <c r="O3793" s="16">
        <v>2.13361180025638e-5</v>
      </c>
      <c r="P3793">
        <v>3.35211758726395</v>
      </c>
      <c r="Q3793" t="s">
        <v>157</v>
      </c>
      <c r="R3793" t="s">
        <v>136</v>
      </c>
      <c r="S3793" t="s">
        <v>136</v>
      </c>
      <c r="T3793" t="s">
        <v>15628</v>
      </c>
      <c r="U3793" t="s">
        <v>15629</v>
      </c>
      <c r="V3793" t="s">
        <v>136</v>
      </c>
      <c r="W3793" t="s">
        <v>136</v>
      </c>
      <c r="X3793" t="s">
        <v>136</v>
      </c>
      <c r="Y3793" t="s">
        <v>320</v>
      </c>
      <c r="Z3793" t="s">
        <v>15630</v>
      </c>
      <c r="AA3793" t="s">
        <v>164</v>
      </c>
      <c r="AB3793" t="s">
        <v>165</v>
      </c>
      <c r="AC3793" t="s">
        <v>15631</v>
      </c>
      <c r="AD3793" t="s">
        <v>15632</v>
      </c>
    </row>
    <row r="3794" spans="1:30">
      <c r="A3794" t="s">
        <v>15633</v>
      </c>
      <c r="B3794" t="s">
        <v>15633</v>
      </c>
      <c r="C3794" s="3">
        <v>7.911017</v>
      </c>
      <c r="D3794" s="3">
        <v>365</v>
      </c>
      <c r="E3794" s="3">
        <v>18.879896</v>
      </c>
      <c r="F3794" s="3">
        <v>770</v>
      </c>
      <c r="G3794" s="3">
        <v>8.189223</v>
      </c>
      <c r="H3794" s="3">
        <v>405</v>
      </c>
      <c r="I3794" s="3">
        <v>2.545573</v>
      </c>
      <c r="J3794" s="3">
        <v>128</v>
      </c>
      <c r="K3794" s="3">
        <v>2.321772</v>
      </c>
      <c r="L3794" s="3">
        <v>124</v>
      </c>
      <c r="M3794" s="3">
        <v>7.613599</v>
      </c>
      <c r="N3794">
        <v>366</v>
      </c>
      <c r="O3794">
        <v>0.00907998687204077</v>
      </c>
      <c r="P3794">
        <v>-2.17980581702647</v>
      </c>
      <c r="Q3794" t="s">
        <v>131</v>
      </c>
      <c r="R3794" t="s">
        <v>136</v>
      </c>
      <c r="S3794" t="s">
        <v>136</v>
      </c>
      <c r="T3794" t="s">
        <v>15634</v>
      </c>
      <c r="U3794" t="s">
        <v>136</v>
      </c>
      <c r="V3794" t="s">
        <v>136</v>
      </c>
      <c r="W3794" t="s">
        <v>594</v>
      </c>
      <c r="X3794" t="s">
        <v>165</v>
      </c>
      <c r="Y3794" t="s">
        <v>136</v>
      </c>
      <c r="Z3794" t="s">
        <v>136</v>
      </c>
      <c r="AA3794" t="s">
        <v>164</v>
      </c>
      <c r="AB3794" t="s">
        <v>165</v>
      </c>
      <c r="AC3794" t="s">
        <v>4843</v>
      </c>
      <c r="AD3794" t="s">
        <v>15635</v>
      </c>
    </row>
    <row r="3795" spans="1:30">
      <c r="A3795" t="s">
        <v>15636</v>
      </c>
      <c r="B3795" t="s">
        <v>15636</v>
      </c>
      <c r="C3795" s="3">
        <v>1.888148</v>
      </c>
      <c r="D3795" s="3">
        <v>66</v>
      </c>
      <c r="E3795" s="3">
        <v>0.681951</v>
      </c>
      <c r="F3795" s="3">
        <v>21</v>
      </c>
      <c r="G3795" s="3">
        <v>2.747047</v>
      </c>
      <c r="H3795" s="3">
        <v>102</v>
      </c>
      <c r="I3795" s="3">
        <v>9.38304</v>
      </c>
      <c r="J3795" s="3">
        <v>351</v>
      </c>
      <c r="K3795" s="3">
        <v>22.498903</v>
      </c>
      <c r="L3795" s="3">
        <v>898</v>
      </c>
      <c r="M3795" s="3">
        <v>9.586816</v>
      </c>
      <c r="N3795">
        <v>345</v>
      </c>
      <c r="O3795">
        <v>0.000288260056419871</v>
      </c>
      <c r="P3795">
        <v>2.3136259906849</v>
      </c>
      <c r="Q3795" t="s">
        <v>157</v>
      </c>
      <c r="R3795" t="s">
        <v>218</v>
      </c>
      <c r="S3795" t="s">
        <v>219</v>
      </c>
      <c r="T3795" t="s">
        <v>15637</v>
      </c>
      <c r="U3795" t="s">
        <v>15638</v>
      </c>
      <c r="V3795" t="s">
        <v>136</v>
      </c>
      <c r="W3795" t="s">
        <v>218</v>
      </c>
      <c r="X3795" t="s">
        <v>219</v>
      </c>
      <c r="Y3795" t="s">
        <v>1365</v>
      </c>
      <c r="Z3795" t="s">
        <v>15639</v>
      </c>
      <c r="AA3795" t="s">
        <v>686</v>
      </c>
      <c r="AB3795" t="s">
        <v>219</v>
      </c>
      <c r="AC3795" t="s">
        <v>15640</v>
      </c>
      <c r="AD3795" t="s">
        <v>15641</v>
      </c>
    </row>
    <row r="3796" spans="1:30">
      <c r="A3796" t="s">
        <v>15642</v>
      </c>
      <c r="B3796" t="s">
        <v>15642</v>
      </c>
      <c r="C3796" s="3">
        <v>1.234536</v>
      </c>
      <c r="D3796" s="3">
        <v>68</v>
      </c>
      <c r="E3796" s="3">
        <v>0.175303</v>
      </c>
      <c r="F3796" s="3">
        <v>9</v>
      </c>
      <c r="G3796" s="3">
        <v>0.248835</v>
      </c>
      <c r="H3796" s="3">
        <v>15</v>
      </c>
      <c r="I3796" s="3">
        <v>5.465398</v>
      </c>
      <c r="J3796" s="3">
        <v>322</v>
      </c>
      <c r="K3796" s="3">
        <v>4.388128</v>
      </c>
      <c r="L3796" s="3">
        <v>276</v>
      </c>
      <c r="M3796" s="3">
        <v>4.693455</v>
      </c>
      <c r="N3796">
        <v>267</v>
      </c>
      <c r="O3796">
        <v>0.000616338851646114</v>
      </c>
      <c r="P3796">
        <v>2.46129680596542</v>
      </c>
      <c r="Q3796" t="s">
        <v>157</v>
      </c>
      <c r="R3796" t="s">
        <v>136</v>
      </c>
      <c r="S3796" t="s">
        <v>136</v>
      </c>
      <c r="T3796" t="s">
        <v>11500</v>
      </c>
      <c r="U3796" t="s">
        <v>15643</v>
      </c>
      <c r="V3796" t="s">
        <v>473</v>
      </c>
      <c r="W3796" t="s">
        <v>136</v>
      </c>
      <c r="X3796" t="s">
        <v>136</v>
      </c>
      <c r="Y3796" t="s">
        <v>8356</v>
      </c>
      <c r="Z3796" t="s">
        <v>15644</v>
      </c>
      <c r="AA3796" t="s">
        <v>48</v>
      </c>
      <c r="AB3796" t="s">
        <v>326</v>
      </c>
      <c r="AC3796" t="s">
        <v>15645</v>
      </c>
      <c r="AD3796" t="s">
        <v>11504</v>
      </c>
    </row>
    <row r="3797" spans="1:30">
      <c r="A3797" t="s">
        <v>15646</v>
      </c>
      <c r="B3797" t="s">
        <v>15646</v>
      </c>
      <c r="C3797" s="3">
        <v>0.105441</v>
      </c>
      <c r="D3797" s="3">
        <v>7</v>
      </c>
      <c r="E3797" s="3">
        <v>0.122058</v>
      </c>
      <c r="F3797" s="3">
        <v>7</v>
      </c>
      <c r="G3797" s="3">
        <v>0.029312</v>
      </c>
      <c r="H3797" s="3">
        <v>2</v>
      </c>
      <c r="I3797" s="3">
        <v>1.248111</v>
      </c>
      <c r="J3797" s="3">
        <v>85</v>
      </c>
      <c r="K3797" s="3">
        <v>2.31382</v>
      </c>
      <c r="L3797" s="3">
        <v>167</v>
      </c>
      <c r="M3797" s="3">
        <v>0.956226</v>
      </c>
      <c r="N3797">
        <v>63</v>
      </c>
      <c r="O3797">
        <v>0.000451332559342286</v>
      </c>
      <c r="P3797">
        <v>3.05657900340305</v>
      </c>
      <c r="Q3797" t="s">
        <v>157</v>
      </c>
      <c r="R3797" t="s">
        <v>305</v>
      </c>
      <c r="S3797" t="s">
        <v>142</v>
      </c>
      <c r="T3797" t="s">
        <v>6423</v>
      </c>
      <c r="U3797" t="s">
        <v>15647</v>
      </c>
      <c r="V3797" t="s">
        <v>329</v>
      </c>
      <c r="W3797" t="s">
        <v>190</v>
      </c>
      <c r="X3797" t="s">
        <v>191</v>
      </c>
      <c r="Y3797" t="s">
        <v>181</v>
      </c>
      <c r="Z3797" t="s">
        <v>15648</v>
      </c>
      <c r="AA3797" t="s">
        <v>83</v>
      </c>
      <c r="AB3797" t="s">
        <v>191</v>
      </c>
      <c r="AC3797" t="s">
        <v>15649</v>
      </c>
      <c r="AD3797" t="s">
        <v>6426</v>
      </c>
    </row>
    <row r="3798" spans="1:30">
      <c r="A3798" t="s">
        <v>15650</v>
      </c>
      <c r="B3798" t="s">
        <v>15650</v>
      </c>
      <c r="C3798" s="3">
        <v>0.753347</v>
      </c>
      <c r="D3798" s="3">
        <v>26</v>
      </c>
      <c r="E3798" s="3">
        <v>0.586716</v>
      </c>
      <c r="F3798" s="3">
        <v>18</v>
      </c>
      <c r="G3798" s="3">
        <v>0.492686</v>
      </c>
      <c r="H3798" s="3">
        <v>19</v>
      </c>
      <c r="I3798" s="3">
        <v>7.615349</v>
      </c>
      <c r="J3798" s="3">
        <v>285</v>
      </c>
      <c r="K3798" s="3">
        <v>8.795983</v>
      </c>
      <c r="L3798" s="3">
        <v>351</v>
      </c>
      <c r="M3798" s="3">
        <v>12.489378</v>
      </c>
      <c r="N3798">
        <v>449</v>
      </c>
      <c r="O3798" s="16">
        <v>2.24033161614189e-9</v>
      </c>
      <c r="P3798">
        <v>3.19539503155375</v>
      </c>
      <c r="Q3798" t="s">
        <v>157</v>
      </c>
      <c r="R3798" t="s">
        <v>371</v>
      </c>
      <c r="S3798" t="s">
        <v>293</v>
      </c>
      <c r="T3798" t="s">
        <v>136</v>
      </c>
      <c r="U3798" t="s">
        <v>15651</v>
      </c>
      <c r="V3798" t="s">
        <v>136</v>
      </c>
      <c r="W3798" t="s">
        <v>254</v>
      </c>
      <c r="X3798" t="s">
        <v>255</v>
      </c>
      <c r="Y3798" t="s">
        <v>4965</v>
      </c>
      <c r="Z3798" t="s">
        <v>11147</v>
      </c>
      <c r="AA3798" t="s">
        <v>164</v>
      </c>
      <c r="AB3798" t="s">
        <v>165</v>
      </c>
      <c r="AC3798" t="s">
        <v>11148</v>
      </c>
      <c r="AD3798" t="s">
        <v>136</v>
      </c>
    </row>
    <row r="3799" spans="1:30">
      <c r="A3799" t="s">
        <v>15652</v>
      </c>
      <c r="B3799" t="s">
        <v>15652</v>
      </c>
      <c r="C3799" s="3">
        <v>123.74054</v>
      </c>
      <c r="D3799" s="3">
        <v>2490</v>
      </c>
      <c r="E3799" s="3">
        <v>338.21402</v>
      </c>
      <c r="F3799" s="3">
        <v>6028</v>
      </c>
      <c r="G3799" s="3">
        <v>80.848785</v>
      </c>
      <c r="H3799" s="3">
        <v>1745</v>
      </c>
      <c r="I3799" s="3">
        <v>43.460655</v>
      </c>
      <c r="J3799" s="3">
        <v>949</v>
      </c>
      <c r="K3799" s="3">
        <v>9.172534</v>
      </c>
      <c r="L3799" s="3">
        <v>214</v>
      </c>
      <c r="M3799" s="3">
        <v>51.551094</v>
      </c>
      <c r="N3799">
        <v>1083</v>
      </c>
      <c r="O3799">
        <v>0.000756570107420831</v>
      </c>
      <c r="P3799">
        <v>-3.04058938981415</v>
      </c>
      <c r="Q3799" t="s">
        <v>131</v>
      </c>
      <c r="R3799" t="s">
        <v>136</v>
      </c>
      <c r="S3799" t="s">
        <v>136</v>
      </c>
      <c r="T3799" t="s">
        <v>136</v>
      </c>
      <c r="U3799" t="s">
        <v>136</v>
      </c>
      <c r="V3799" t="s">
        <v>136</v>
      </c>
      <c r="W3799" t="s">
        <v>136</v>
      </c>
      <c r="X3799" t="s">
        <v>136</v>
      </c>
      <c r="Y3799" t="s">
        <v>11550</v>
      </c>
      <c r="Z3799" t="s">
        <v>136</v>
      </c>
      <c r="AA3799" t="s">
        <v>164</v>
      </c>
      <c r="AB3799" t="s">
        <v>165</v>
      </c>
      <c r="AC3799" t="s">
        <v>15653</v>
      </c>
      <c r="AD3799" t="s">
        <v>136</v>
      </c>
    </row>
    <row r="3800" spans="1:30">
      <c r="A3800" t="s">
        <v>15654</v>
      </c>
      <c r="B3800" t="s">
        <v>15654</v>
      </c>
      <c r="C3800" s="3">
        <v>0</v>
      </c>
      <c r="D3800" s="3">
        <v>0</v>
      </c>
      <c r="E3800" s="3">
        <v>0</v>
      </c>
      <c r="F3800" s="3">
        <v>0</v>
      </c>
      <c r="G3800" s="3">
        <v>0.191424</v>
      </c>
      <c r="H3800" s="3">
        <v>9</v>
      </c>
      <c r="I3800" s="3">
        <v>5.899548</v>
      </c>
      <c r="J3800" s="3">
        <v>260</v>
      </c>
      <c r="K3800" s="3">
        <v>22.614246</v>
      </c>
      <c r="L3800" s="3">
        <v>1063</v>
      </c>
      <c r="M3800" s="3">
        <v>1.586253</v>
      </c>
      <c r="N3800">
        <v>68</v>
      </c>
      <c r="O3800" s="16">
        <v>4.64023077287132e-6</v>
      </c>
      <c r="P3800">
        <v>5.38401685807523</v>
      </c>
      <c r="Q3800" t="s">
        <v>157</v>
      </c>
      <c r="R3800" t="s">
        <v>136</v>
      </c>
      <c r="S3800" t="s">
        <v>136</v>
      </c>
      <c r="T3800" t="s">
        <v>168</v>
      </c>
      <c r="U3800" t="s">
        <v>15655</v>
      </c>
      <c r="V3800" t="s">
        <v>136</v>
      </c>
      <c r="W3800" t="s">
        <v>136</v>
      </c>
      <c r="X3800" t="s">
        <v>136</v>
      </c>
      <c r="Y3800" t="s">
        <v>4456</v>
      </c>
      <c r="Z3800" t="s">
        <v>11261</v>
      </c>
      <c r="AA3800" t="s">
        <v>164</v>
      </c>
      <c r="AB3800" t="s">
        <v>165</v>
      </c>
      <c r="AC3800" t="s">
        <v>183</v>
      </c>
      <c r="AD3800" t="s">
        <v>176</v>
      </c>
    </row>
    <row r="3801" spans="1:30">
      <c r="A3801" t="s">
        <v>15656</v>
      </c>
      <c r="B3801" t="s">
        <v>15656</v>
      </c>
      <c r="C3801" s="3">
        <v>0.227296</v>
      </c>
      <c r="D3801" s="3">
        <v>17</v>
      </c>
      <c r="E3801" s="3">
        <v>0</v>
      </c>
      <c r="F3801" s="3">
        <v>0</v>
      </c>
      <c r="G3801" s="3">
        <v>0.356352</v>
      </c>
      <c r="H3801" s="3">
        <v>28</v>
      </c>
      <c r="I3801" s="3">
        <v>2.084166</v>
      </c>
      <c r="J3801" s="3">
        <v>164</v>
      </c>
      <c r="K3801" s="3">
        <v>6.07354</v>
      </c>
      <c r="L3801" s="3">
        <v>510</v>
      </c>
      <c r="M3801" s="3">
        <v>1.505063</v>
      </c>
      <c r="N3801">
        <v>114</v>
      </c>
      <c r="O3801">
        <v>0.0017693650800017</v>
      </c>
      <c r="P3801">
        <v>3.17172424889446</v>
      </c>
      <c r="Q3801" t="s">
        <v>157</v>
      </c>
      <c r="R3801" t="s">
        <v>325</v>
      </c>
      <c r="S3801" t="s">
        <v>326</v>
      </c>
      <c r="T3801" t="s">
        <v>4178</v>
      </c>
      <c r="U3801" t="s">
        <v>15657</v>
      </c>
      <c r="V3801" t="s">
        <v>136</v>
      </c>
      <c r="W3801" t="s">
        <v>190</v>
      </c>
      <c r="X3801" t="s">
        <v>191</v>
      </c>
      <c r="Y3801" t="s">
        <v>181</v>
      </c>
      <c r="Z3801" t="s">
        <v>7791</v>
      </c>
      <c r="AA3801" t="s">
        <v>83</v>
      </c>
      <c r="AB3801" t="s">
        <v>191</v>
      </c>
      <c r="AC3801" t="s">
        <v>15658</v>
      </c>
      <c r="AD3801" t="s">
        <v>4181</v>
      </c>
    </row>
    <row r="3802" spans="1:30">
      <c r="A3802" t="s">
        <v>15659</v>
      </c>
      <c r="B3802" t="s">
        <v>15659</v>
      </c>
      <c r="C3802" s="3">
        <v>0.611635</v>
      </c>
      <c r="D3802" s="3">
        <v>28</v>
      </c>
      <c r="E3802" s="3">
        <v>0.31279</v>
      </c>
      <c r="F3802" s="3">
        <v>13</v>
      </c>
      <c r="G3802" s="3">
        <v>0.239728</v>
      </c>
      <c r="H3802" s="3">
        <v>12</v>
      </c>
      <c r="I3802" s="3">
        <v>4.717241</v>
      </c>
      <c r="J3802" s="3">
        <v>232</v>
      </c>
      <c r="K3802" s="3">
        <v>48.623344</v>
      </c>
      <c r="L3802" s="3">
        <v>2548</v>
      </c>
      <c r="M3802" s="3">
        <v>0.672744</v>
      </c>
      <c r="N3802">
        <v>32</v>
      </c>
      <c r="O3802">
        <v>0.000239678901153599</v>
      </c>
      <c r="P3802">
        <v>4.12088517664835</v>
      </c>
      <c r="Q3802" t="s">
        <v>157</v>
      </c>
      <c r="R3802" t="s">
        <v>136</v>
      </c>
      <c r="S3802" t="s">
        <v>136</v>
      </c>
      <c r="T3802" t="s">
        <v>15660</v>
      </c>
      <c r="U3802" t="s">
        <v>15661</v>
      </c>
      <c r="V3802" t="s">
        <v>1831</v>
      </c>
      <c r="W3802" t="s">
        <v>170</v>
      </c>
      <c r="X3802" t="s">
        <v>171</v>
      </c>
      <c r="Y3802" t="s">
        <v>1377</v>
      </c>
      <c r="Z3802" t="s">
        <v>15662</v>
      </c>
      <c r="AA3802" t="s">
        <v>141</v>
      </c>
      <c r="AB3802" t="s">
        <v>142</v>
      </c>
      <c r="AC3802" t="s">
        <v>15663</v>
      </c>
      <c r="AD3802" t="s">
        <v>15664</v>
      </c>
    </row>
    <row r="3803" spans="1:30">
      <c r="A3803" t="s">
        <v>15665</v>
      </c>
      <c r="B3803" t="s">
        <v>15665</v>
      </c>
      <c r="C3803" s="3">
        <v>93.393723</v>
      </c>
      <c r="D3803" s="3">
        <v>7450</v>
      </c>
      <c r="E3803" s="3">
        <v>197.615189</v>
      </c>
      <c r="F3803" s="3">
        <v>13963</v>
      </c>
      <c r="G3803" s="3">
        <v>116.802017</v>
      </c>
      <c r="H3803" s="3">
        <v>9989</v>
      </c>
      <c r="I3803" s="3">
        <v>31.822248</v>
      </c>
      <c r="J3803" s="3">
        <v>2753</v>
      </c>
      <c r="K3803" s="3">
        <v>32.980125</v>
      </c>
      <c r="L3803" s="3">
        <v>3047</v>
      </c>
      <c r="M3803" s="3">
        <v>47.229103</v>
      </c>
      <c r="N3803">
        <v>3934</v>
      </c>
      <c r="O3803" s="16">
        <v>6.26899187909295e-5</v>
      </c>
      <c r="P3803">
        <v>-2.58546449557074</v>
      </c>
      <c r="Q3803" t="s">
        <v>131</v>
      </c>
      <c r="R3803" t="s">
        <v>325</v>
      </c>
      <c r="S3803" t="s">
        <v>326</v>
      </c>
      <c r="T3803" t="s">
        <v>6899</v>
      </c>
      <c r="U3803" t="s">
        <v>15666</v>
      </c>
      <c r="V3803" t="s">
        <v>136</v>
      </c>
      <c r="W3803" t="s">
        <v>190</v>
      </c>
      <c r="X3803" t="s">
        <v>191</v>
      </c>
      <c r="Y3803" t="s">
        <v>181</v>
      </c>
      <c r="Z3803" t="s">
        <v>15667</v>
      </c>
      <c r="AA3803" t="s">
        <v>83</v>
      </c>
      <c r="AB3803" t="s">
        <v>191</v>
      </c>
      <c r="AC3803" t="s">
        <v>15668</v>
      </c>
      <c r="AD3803" t="s">
        <v>6903</v>
      </c>
    </row>
    <row r="3804" spans="1:30">
      <c r="A3804" t="s">
        <v>15669</v>
      </c>
      <c r="B3804" t="s">
        <v>15669</v>
      </c>
      <c r="C3804" s="3">
        <v>2.003167</v>
      </c>
      <c r="D3804" s="3">
        <v>119</v>
      </c>
      <c r="E3804" s="3">
        <v>2.840137</v>
      </c>
      <c r="F3804" s="3">
        <v>149</v>
      </c>
      <c r="G3804" s="3">
        <v>2.469801</v>
      </c>
      <c r="H3804" s="3">
        <v>157</v>
      </c>
      <c r="I3804" s="3">
        <v>0.116517</v>
      </c>
      <c r="J3804" s="3">
        <v>8</v>
      </c>
      <c r="K3804" s="3">
        <v>0.128743</v>
      </c>
      <c r="L3804" s="3">
        <v>9</v>
      </c>
      <c r="M3804" s="3">
        <v>0.267639</v>
      </c>
      <c r="N3804">
        <v>17</v>
      </c>
      <c r="O3804" s="16">
        <v>2.16038543034347e-10</v>
      </c>
      <c r="P3804">
        <v>-4.29627878017324</v>
      </c>
      <c r="Q3804" t="s">
        <v>131</v>
      </c>
      <c r="R3804" t="s">
        <v>136</v>
      </c>
      <c r="S3804" t="s">
        <v>136</v>
      </c>
      <c r="T3804" t="s">
        <v>15670</v>
      </c>
      <c r="U3804" t="s">
        <v>15671</v>
      </c>
      <c r="V3804" t="s">
        <v>351</v>
      </c>
      <c r="W3804" t="s">
        <v>254</v>
      </c>
      <c r="X3804" t="s">
        <v>255</v>
      </c>
      <c r="Y3804" t="s">
        <v>352</v>
      </c>
      <c r="Z3804" t="s">
        <v>353</v>
      </c>
      <c r="AA3804" t="s">
        <v>164</v>
      </c>
      <c r="AB3804" t="s">
        <v>165</v>
      </c>
      <c r="AC3804" t="s">
        <v>313</v>
      </c>
      <c r="AD3804" t="s">
        <v>15672</v>
      </c>
    </row>
    <row r="3805" spans="1:30">
      <c r="A3805" t="s">
        <v>15673</v>
      </c>
      <c r="B3805" t="s">
        <v>15673</v>
      </c>
      <c r="C3805" s="3">
        <v>0.438385</v>
      </c>
      <c r="D3805" s="3">
        <v>20</v>
      </c>
      <c r="E3805" s="3">
        <v>0.175904</v>
      </c>
      <c r="F3805" s="3">
        <v>7</v>
      </c>
      <c r="G3805" s="3">
        <v>0.14672</v>
      </c>
      <c r="H3805" s="3">
        <v>8</v>
      </c>
      <c r="I3805" s="3">
        <v>4.240028</v>
      </c>
      <c r="J3805" s="3">
        <v>206</v>
      </c>
      <c r="K3805" s="3">
        <v>7.592579</v>
      </c>
      <c r="L3805" s="3">
        <v>394</v>
      </c>
      <c r="M3805" s="3">
        <v>1.413672</v>
      </c>
      <c r="N3805">
        <v>66</v>
      </c>
      <c r="O3805" s="16">
        <v>7.19354695416054e-5</v>
      </c>
      <c r="P3805">
        <v>3.20933062822343</v>
      </c>
      <c r="Q3805" t="s">
        <v>157</v>
      </c>
      <c r="R3805" t="s">
        <v>218</v>
      </c>
      <c r="S3805" t="s">
        <v>219</v>
      </c>
      <c r="T3805" t="s">
        <v>15674</v>
      </c>
      <c r="U3805" t="s">
        <v>15675</v>
      </c>
      <c r="V3805" t="s">
        <v>217</v>
      </c>
      <c r="W3805" t="s">
        <v>254</v>
      </c>
      <c r="X3805" t="s">
        <v>255</v>
      </c>
      <c r="Y3805" t="s">
        <v>220</v>
      </c>
      <c r="Z3805" t="s">
        <v>15676</v>
      </c>
      <c r="AA3805" t="s">
        <v>686</v>
      </c>
      <c r="AB3805" t="s">
        <v>219</v>
      </c>
      <c r="AC3805" t="s">
        <v>15677</v>
      </c>
      <c r="AD3805" t="s">
        <v>4703</v>
      </c>
    </row>
    <row r="3806" spans="1:30">
      <c r="A3806" t="s">
        <v>15678</v>
      </c>
      <c r="B3806" t="s">
        <v>15678</v>
      </c>
      <c r="C3806" s="3">
        <v>8.715394</v>
      </c>
      <c r="D3806" s="3">
        <v>163</v>
      </c>
      <c r="E3806" s="3">
        <v>0.898235</v>
      </c>
      <c r="F3806" s="3">
        <v>15</v>
      </c>
      <c r="G3806" s="3">
        <v>3.971283</v>
      </c>
      <c r="H3806" s="3">
        <v>80</v>
      </c>
      <c r="I3806" s="3">
        <v>22.00585</v>
      </c>
      <c r="J3806" s="3">
        <v>446</v>
      </c>
      <c r="K3806" s="3">
        <v>46.406063</v>
      </c>
      <c r="L3806" s="3">
        <v>1005</v>
      </c>
      <c r="M3806" s="3">
        <v>17.767937</v>
      </c>
      <c r="N3806">
        <v>347</v>
      </c>
      <c r="O3806">
        <v>0.0058667712138733</v>
      </c>
      <c r="P3806">
        <v>2.08846057010518</v>
      </c>
      <c r="Q3806" t="s">
        <v>157</v>
      </c>
      <c r="R3806" t="s">
        <v>136</v>
      </c>
      <c r="S3806" t="s">
        <v>136</v>
      </c>
      <c r="T3806" t="s">
        <v>437</v>
      </c>
      <c r="U3806" t="s">
        <v>15679</v>
      </c>
      <c r="V3806" t="s">
        <v>439</v>
      </c>
      <c r="W3806" t="s">
        <v>186</v>
      </c>
      <c r="X3806" t="s">
        <v>187</v>
      </c>
      <c r="Y3806" t="s">
        <v>14690</v>
      </c>
      <c r="Z3806" t="s">
        <v>14691</v>
      </c>
      <c r="AA3806" t="s">
        <v>209</v>
      </c>
      <c r="AB3806" t="s">
        <v>187</v>
      </c>
      <c r="AC3806" t="s">
        <v>15680</v>
      </c>
      <c r="AD3806" t="s">
        <v>443</v>
      </c>
    </row>
    <row r="3807" spans="1:30">
      <c r="A3807" t="s">
        <v>15681</v>
      </c>
      <c r="B3807" t="s">
        <v>15681</v>
      </c>
      <c r="C3807" s="3">
        <v>64.350319</v>
      </c>
      <c r="D3807" s="3">
        <v>5350</v>
      </c>
      <c r="E3807" s="3">
        <v>91.767891</v>
      </c>
      <c r="F3807" s="3">
        <v>6758</v>
      </c>
      <c r="G3807" s="3">
        <v>68.495514</v>
      </c>
      <c r="H3807" s="3">
        <v>6105</v>
      </c>
      <c r="I3807" s="3">
        <v>21.83066</v>
      </c>
      <c r="J3807" s="3">
        <v>1969</v>
      </c>
      <c r="K3807" s="3">
        <v>16.017673</v>
      </c>
      <c r="L3807" s="3">
        <v>1543</v>
      </c>
      <c r="M3807" s="3">
        <v>28.221703</v>
      </c>
      <c r="N3807">
        <v>2450</v>
      </c>
      <c r="O3807" s="16">
        <v>1.10108810248055e-5</v>
      </c>
      <c r="P3807">
        <v>-2.46295665051432</v>
      </c>
      <c r="Q3807" t="s">
        <v>131</v>
      </c>
      <c r="R3807" t="s">
        <v>366</v>
      </c>
      <c r="S3807" t="s">
        <v>367</v>
      </c>
      <c r="T3807" t="s">
        <v>1879</v>
      </c>
      <c r="U3807" t="s">
        <v>15682</v>
      </c>
      <c r="V3807" t="s">
        <v>136</v>
      </c>
      <c r="W3807" t="s">
        <v>371</v>
      </c>
      <c r="X3807" t="s">
        <v>293</v>
      </c>
      <c r="Y3807" t="s">
        <v>448</v>
      </c>
      <c r="Z3807" t="s">
        <v>15521</v>
      </c>
      <c r="AA3807" t="s">
        <v>374</v>
      </c>
      <c r="AB3807" t="s">
        <v>367</v>
      </c>
      <c r="AC3807" t="s">
        <v>15683</v>
      </c>
      <c r="AD3807" t="s">
        <v>1883</v>
      </c>
    </row>
    <row r="3808" spans="1:30">
      <c r="A3808" t="s">
        <v>15684</v>
      </c>
      <c r="B3808" t="s">
        <v>15684</v>
      </c>
      <c r="C3808" s="3">
        <v>0</v>
      </c>
      <c r="D3808" s="3">
        <v>0</v>
      </c>
      <c r="E3808" s="3">
        <v>0</v>
      </c>
      <c r="F3808" s="3">
        <v>0</v>
      </c>
      <c r="G3808" s="3">
        <v>0</v>
      </c>
      <c r="H3808" s="3">
        <v>0</v>
      </c>
      <c r="I3808" s="3">
        <v>0.561166</v>
      </c>
      <c r="J3808" s="3">
        <v>46</v>
      </c>
      <c r="K3808" s="3">
        <v>0.447818</v>
      </c>
      <c r="L3808" s="3">
        <v>39</v>
      </c>
      <c r="M3808" s="3">
        <v>0.812295</v>
      </c>
      <c r="N3808">
        <v>64</v>
      </c>
      <c r="O3808" s="16">
        <v>9.49522756090807e-6</v>
      </c>
      <c r="P3808">
        <v>5.74965947855398</v>
      </c>
      <c r="Q3808" t="s">
        <v>157</v>
      </c>
      <c r="R3808" t="s">
        <v>1360</v>
      </c>
      <c r="S3808" t="s">
        <v>1361</v>
      </c>
      <c r="T3808" t="s">
        <v>15685</v>
      </c>
      <c r="U3808" t="s">
        <v>136</v>
      </c>
      <c r="V3808" t="s">
        <v>136</v>
      </c>
      <c r="W3808" t="s">
        <v>1360</v>
      </c>
      <c r="X3808" t="s">
        <v>1361</v>
      </c>
      <c r="Y3808" t="s">
        <v>15686</v>
      </c>
      <c r="Z3808" t="s">
        <v>136</v>
      </c>
      <c r="AA3808" t="s">
        <v>2660</v>
      </c>
      <c r="AB3808" t="s">
        <v>1361</v>
      </c>
      <c r="AC3808" t="s">
        <v>15687</v>
      </c>
      <c r="AD3808" t="s">
        <v>15688</v>
      </c>
    </row>
    <row r="3809" spans="1:30">
      <c r="A3809" t="s">
        <v>15689</v>
      </c>
      <c r="B3809" t="s">
        <v>15689</v>
      </c>
      <c r="C3809" s="3">
        <v>0.029573</v>
      </c>
      <c r="D3809" s="3">
        <v>4</v>
      </c>
      <c r="E3809" s="3">
        <v>0</v>
      </c>
      <c r="F3809" s="3">
        <v>0</v>
      </c>
      <c r="G3809" s="3">
        <v>0.065921</v>
      </c>
      <c r="H3809" s="3">
        <v>9</v>
      </c>
      <c r="I3809" s="3">
        <v>1.075966</v>
      </c>
      <c r="J3809" s="3">
        <v>148</v>
      </c>
      <c r="K3809" s="3">
        <v>0.801026</v>
      </c>
      <c r="L3809" s="3">
        <v>117</v>
      </c>
      <c r="M3809" s="3">
        <v>0.833645</v>
      </c>
      <c r="N3809">
        <v>110</v>
      </c>
      <c r="O3809" s="16">
        <v>7.86068888654391e-7</v>
      </c>
      <c r="P3809">
        <v>3.91035739770139</v>
      </c>
      <c r="Q3809" t="s">
        <v>157</v>
      </c>
      <c r="R3809" t="s">
        <v>254</v>
      </c>
      <c r="S3809" t="s">
        <v>255</v>
      </c>
      <c r="T3809" t="s">
        <v>1316</v>
      </c>
      <c r="U3809" t="s">
        <v>15690</v>
      </c>
      <c r="V3809" t="s">
        <v>136</v>
      </c>
      <c r="W3809" t="s">
        <v>190</v>
      </c>
      <c r="X3809" t="s">
        <v>191</v>
      </c>
      <c r="Y3809" t="s">
        <v>1318</v>
      </c>
      <c r="Z3809" t="s">
        <v>9379</v>
      </c>
      <c r="AA3809" t="s">
        <v>164</v>
      </c>
      <c r="AB3809" t="s">
        <v>165</v>
      </c>
      <c r="AC3809" t="s">
        <v>8853</v>
      </c>
      <c r="AD3809" t="s">
        <v>281</v>
      </c>
    </row>
    <row r="3810" spans="1:30">
      <c r="A3810" t="s">
        <v>15691</v>
      </c>
      <c r="B3810" t="s">
        <v>15691</v>
      </c>
      <c r="C3810" s="3">
        <v>12.537676</v>
      </c>
      <c r="D3810" s="3">
        <v>288</v>
      </c>
      <c r="E3810" s="3">
        <v>2.506412</v>
      </c>
      <c r="F3810" s="3">
        <v>51</v>
      </c>
      <c r="G3810" s="3">
        <v>7.496552</v>
      </c>
      <c r="H3810" s="3">
        <v>185</v>
      </c>
      <c r="I3810" s="3">
        <v>29.770124</v>
      </c>
      <c r="J3810" s="3">
        <v>741</v>
      </c>
      <c r="K3810" s="3">
        <v>92.19986</v>
      </c>
      <c r="L3810" s="3">
        <v>2449</v>
      </c>
      <c r="M3810" s="3">
        <v>22.28854</v>
      </c>
      <c r="N3810">
        <v>534</v>
      </c>
      <c r="O3810">
        <v>0.00538714454089549</v>
      </c>
      <c r="P3810">
        <v>2.06498571973047</v>
      </c>
      <c r="Q3810" t="s">
        <v>157</v>
      </c>
      <c r="R3810" t="s">
        <v>186</v>
      </c>
      <c r="S3810" t="s">
        <v>187</v>
      </c>
      <c r="T3810" t="s">
        <v>15692</v>
      </c>
      <c r="U3810" t="s">
        <v>15693</v>
      </c>
      <c r="V3810" t="s">
        <v>439</v>
      </c>
      <c r="W3810" t="s">
        <v>186</v>
      </c>
      <c r="X3810" t="s">
        <v>187</v>
      </c>
      <c r="Y3810" t="s">
        <v>9035</v>
      </c>
      <c r="Z3810" t="s">
        <v>15694</v>
      </c>
      <c r="AA3810" t="s">
        <v>209</v>
      </c>
      <c r="AB3810" t="s">
        <v>187</v>
      </c>
      <c r="AC3810" t="s">
        <v>9037</v>
      </c>
      <c r="AD3810" t="s">
        <v>10169</v>
      </c>
    </row>
    <row r="3811" spans="1:30">
      <c r="A3811" t="s">
        <v>15695</v>
      </c>
      <c r="B3811" t="s">
        <v>136</v>
      </c>
      <c r="C3811" s="3">
        <v>5.719463</v>
      </c>
      <c r="D3811" s="3">
        <v>734</v>
      </c>
      <c r="E3811" s="3">
        <v>3.442478</v>
      </c>
      <c r="F3811" s="3">
        <v>392</v>
      </c>
      <c r="G3811" s="3">
        <v>9.338649</v>
      </c>
      <c r="H3811" s="3">
        <v>1285</v>
      </c>
      <c r="I3811" s="3">
        <v>1.992791</v>
      </c>
      <c r="J3811" s="3">
        <v>226</v>
      </c>
      <c r="K3811" s="3">
        <v>1.27394799999999</v>
      </c>
      <c r="L3811" s="3">
        <v>167</v>
      </c>
      <c r="M3811" s="3">
        <v>0.971675</v>
      </c>
      <c r="N3811">
        <v>119</v>
      </c>
      <c r="O3811" s="16">
        <v>7.21766237969733e-11</v>
      </c>
      <c r="P3811">
        <v>-2.89520705938237</v>
      </c>
      <c r="Q3811" t="s">
        <v>131</v>
      </c>
      <c r="R3811" t="s">
        <v>136</v>
      </c>
      <c r="S3811" t="s">
        <v>136</v>
      </c>
      <c r="T3811" t="s">
        <v>136</v>
      </c>
      <c r="U3811" t="s">
        <v>136</v>
      </c>
      <c r="V3811" t="s">
        <v>136</v>
      </c>
      <c r="W3811" t="s">
        <v>136</v>
      </c>
      <c r="X3811" t="s">
        <v>136</v>
      </c>
      <c r="Y3811" t="s">
        <v>136</v>
      </c>
      <c r="Z3811" t="s">
        <v>136</v>
      </c>
      <c r="AA3811" t="s">
        <v>136</v>
      </c>
      <c r="AB3811" t="s">
        <v>136</v>
      </c>
      <c r="AC3811" t="s">
        <v>136</v>
      </c>
      <c r="AD3811" t="s">
        <v>136</v>
      </c>
    </row>
    <row r="3812" spans="1:30">
      <c r="A3812" t="s">
        <v>15696</v>
      </c>
      <c r="B3812" t="s">
        <v>15696</v>
      </c>
      <c r="C3812" s="3">
        <v>3.679462</v>
      </c>
      <c r="D3812" s="3">
        <v>308</v>
      </c>
      <c r="E3812" s="3">
        <v>4.110187</v>
      </c>
      <c r="F3812" s="3">
        <v>304</v>
      </c>
      <c r="G3812" s="3">
        <v>2.971339</v>
      </c>
      <c r="H3812" s="3">
        <v>266</v>
      </c>
      <c r="I3812" s="3">
        <v>0.969104</v>
      </c>
      <c r="J3812" s="3">
        <v>88</v>
      </c>
      <c r="K3812" s="3">
        <v>0.493769</v>
      </c>
      <c r="L3812" s="3">
        <v>48</v>
      </c>
      <c r="M3812" s="3">
        <v>0.866497</v>
      </c>
      <c r="N3812">
        <v>76</v>
      </c>
      <c r="O3812" s="16">
        <v>4.44503449421223e-7</v>
      </c>
      <c r="P3812">
        <v>-2.86450785761404</v>
      </c>
      <c r="Q3812" t="s">
        <v>131</v>
      </c>
      <c r="R3812" t="s">
        <v>136</v>
      </c>
      <c r="S3812" t="s">
        <v>136</v>
      </c>
      <c r="T3812" t="s">
        <v>136</v>
      </c>
      <c r="U3812" t="s">
        <v>15697</v>
      </c>
      <c r="V3812" t="s">
        <v>136</v>
      </c>
      <c r="W3812" t="s">
        <v>254</v>
      </c>
      <c r="X3812" t="s">
        <v>255</v>
      </c>
      <c r="Y3812" t="s">
        <v>15698</v>
      </c>
      <c r="Z3812" t="s">
        <v>136</v>
      </c>
      <c r="AA3812" t="s">
        <v>164</v>
      </c>
      <c r="AB3812" t="s">
        <v>165</v>
      </c>
      <c r="AC3812" t="s">
        <v>313</v>
      </c>
      <c r="AD3812" t="s">
        <v>136</v>
      </c>
    </row>
    <row r="3813" spans="1:30">
      <c r="A3813" t="s">
        <v>15699</v>
      </c>
      <c r="B3813" t="s">
        <v>15699</v>
      </c>
      <c r="C3813" s="3">
        <v>1.093767</v>
      </c>
      <c r="D3813" s="3">
        <v>135</v>
      </c>
      <c r="E3813" s="3">
        <v>0.475182</v>
      </c>
      <c r="F3813" s="3">
        <v>52</v>
      </c>
      <c r="G3813" s="3">
        <v>1.09954</v>
      </c>
      <c r="H3813" s="3">
        <v>146</v>
      </c>
      <c r="I3813" s="3">
        <v>0.045681</v>
      </c>
      <c r="J3813" s="3">
        <v>7</v>
      </c>
      <c r="K3813" s="3">
        <v>0.121503</v>
      </c>
      <c r="L3813" s="3">
        <v>18</v>
      </c>
      <c r="M3813" s="3">
        <v>0.097571</v>
      </c>
      <c r="N3813">
        <v>13</v>
      </c>
      <c r="O3813" s="16">
        <v>7.6101092099631e-10</v>
      </c>
      <c r="P3813">
        <v>-3.66247806385615</v>
      </c>
      <c r="Q3813" t="s">
        <v>131</v>
      </c>
      <c r="R3813" t="s">
        <v>190</v>
      </c>
      <c r="S3813" t="s">
        <v>191</v>
      </c>
      <c r="T3813" t="s">
        <v>1879</v>
      </c>
      <c r="U3813" t="s">
        <v>15700</v>
      </c>
      <c r="V3813" t="s">
        <v>370</v>
      </c>
      <c r="W3813" t="s">
        <v>371</v>
      </c>
      <c r="X3813" t="s">
        <v>293</v>
      </c>
      <c r="Y3813" t="s">
        <v>448</v>
      </c>
      <c r="Z3813" t="s">
        <v>6732</v>
      </c>
      <c r="AA3813" t="s">
        <v>374</v>
      </c>
      <c r="AB3813" t="s">
        <v>367</v>
      </c>
      <c r="AC3813" t="s">
        <v>15701</v>
      </c>
      <c r="AD3813" t="s">
        <v>1883</v>
      </c>
    </row>
    <row r="3814" spans="1:30">
      <c r="A3814" t="s">
        <v>15702</v>
      </c>
      <c r="B3814" t="s">
        <v>15702</v>
      </c>
      <c r="C3814" s="3">
        <v>1.128221</v>
      </c>
      <c r="D3814" s="3">
        <v>51</v>
      </c>
      <c r="E3814" s="3">
        <v>1.303634</v>
      </c>
      <c r="F3814" s="3">
        <v>52</v>
      </c>
      <c r="G3814" s="3">
        <v>1.161843</v>
      </c>
      <c r="H3814" s="3">
        <v>56</v>
      </c>
      <c r="I3814" s="3">
        <v>9.917994</v>
      </c>
      <c r="J3814" s="3">
        <v>481</v>
      </c>
      <c r="K3814" s="3">
        <v>12.054843</v>
      </c>
      <c r="L3814" s="3">
        <v>624</v>
      </c>
      <c r="M3814" s="3">
        <v>6.295551</v>
      </c>
      <c r="N3814">
        <v>294</v>
      </c>
      <c r="O3814" s="16">
        <v>9.12889929634324e-5</v>
      </c>
      <c r="P3814">
        <v>2.15628341307119</v>
      </c>
      <c r="Q3814" t="s">
        <v>157</v>
      </c>
      <c r="R3814" t="s">
        <v>254</v>
      </c>
      <c r="S3814" t="s">
        <v>255</v>
      </c>
      <c r="T3814" t="s">
        <v>136</v>
      </c>
      <c r="U3814" t="s">
        <v>136</v>
      </c>
      <c r="V3814" t="s">
        <v>136</v>
      </c>
      <c r="W3814" t="s">
        <v>412</v>
      </c>
      <c r="X3814" t="s">
        <v>413</v>
      </c>
      <c r="Y3814" t="s">
        <v>4965</v>
      </c>
      <c r="Z3814" t="s">
        <v>136</v>
      </c>
      <c r="AA3814" t="s">
        <v>419</v>
      </c>
      <c r="AB3814" t="s">
        <v>413</v>
      </c>
      <c r="AC3814" t="s">
        <v>15703</v>
      </c>
      <c r="AD3814" t="s">
        <v>136</v>
      </c>
    </row>
    <row r="3815" spans="1:30">
      <c r="A3815" t="s">
        <v>15704</v>
      </c>
      <c r="B3815" t="s">
        <v>15704</v>
      </c>
      <c r="C3815" s="3">
        <v>30.530519</v>
      </c>
      <c r="D3815" s="3">
        <v>1967</v>
      </c>
      <c r="E3815" s="3">
        <v>65.507172</v>
      </c>
      <c r="F3815" s="3">
        <v>3738</v>
      </c>
      <c r="G3815" s="3">
        <v>28.971651</v>
      </c>
      <c r="H3815" s="3">
        <v>2001</v>
      </c>
      <c r="I3815" s="3">
        <v>1.741694</v>
      </c>
      <c r="J3815" s="3">
        <v>122</v>
      </c>
      <c r="K3815" s="3">
        <v>18.649477</v>
      </c>
      <c r="L3815" s="3">
        <v>1392</v>
      </c>
      <c r="M3815" s="3">
        <v>7.203339</v>
      </c>
      <c r="N3815">
        <v>485</v>
      </c>
      <c r="O3815">
        <v>0.00298279045091235</v>
      </c>
      <c r="P3815">
        <v>-2.74111219939196</v>
      </c>
      <c r="Q3815" t="s">
        <v>131</v>
      </c>
      <c r="R3815" t="s">
        <v>136</v>
      </c>
      <c r="T3815" t="s">
        <v>178</v>
      </c>
      <c r="U3815" t="s">
        <v>15705</v>
      </c>
      <c r="V3815" t="s">
        <v>136</v>
      </c>
      <c r="W3815" t="s">
        <v>136</v>
      </c>
      <c r="X3815" t="s">
        <v>136</v>
      </c>
      <c r="Y3815" t="s">
        <v>1676</v>
      </c>
      <c r="Z3815" t="s">
        <v>1528</v>
      </c>
      <c r="AA3815" t="s">
        <v>136</v>
      </c>
      <c r="AB3815" t="s">
        <v>136</v>
      </c>
      <c r="AC3815" t="s">
        <v>15706</v>
      </c>
      <c r="AD3815" t="s">
        <v>184</v>
      </c>
    </row>
    <row r="3816" spans="1:30">
      <c r="A3816" t="s">
        <v>15707</v>
      </c>
      <c r="B3816" t="s">
        <v>15707</v>
      </c>
      <c r="C3816" s="3">
        <v>1.277287</v>
      </c>
      <c r="D3816" s="3">
        <v>37</v>
      </c>
      <c r="E3816" s="3">
        <v>0</v>
      </c>
      <c r="F3816" s="3">
        <v>0</v>
      </c>
      <c r="G3816" s="3">
        <v>1.559034</v>
      </c>
      <c r="H3816" s="3">
        <v>48</v>
      </c>
      <c r="I3816" s="3">
        <v>16.52375</v>
      </c>
      <c r="J3816" s="3">
        <v>513</v>
      </c>
      <c r="K3816" s="3">
        <v>21.322535</v>
      </c>
      <c r="L3816" s="3">
        <v>707</v>
      </c>
      <c r="M3816" s="3">
        <v>6.915089</v>
      </c>
      <c r="N3816">
        <v>207</v>
      </c>
      <c r="O3816">
        <v>0.00165641269926735</v>
      </c>
      <c r="P3816">
        <v>3.14180824069448</v>
      </c>
      <c r="Q3816" t="s">
        <v>157</v>
      </c>
      <c r="R3816" t="s">
        <v>170</v>
      </c>
      <c r="S3816" t="s">
        <v>171</v>
      </c>
      <c r="T3816" t="s">
        <v>15708</v>
      </c>
      <c r="U3816" t="s">
        <v>15709</v>
      </c>
      <c r="V3816" t="s">
        <v>4948</v>
      </c>
      <c r="W3816" t="s">
        <v>170</v>
      </c>
      <c r="X3816" t="s">
        <v>171</v>
      </c>
      <c r="Y3816" t="s">
        <v>6726</v>
      </c>
      <c r="Z3816" t="s">
        <v>15710</v>
      </c>
      <c r="AA3816" t="s">
        <v>174</v>
      </c>
      <c r="AB3816" t="s">
        <v>171</v>
      </c>
      <c r="AC3816" t="s">
        <v>15711</v>
      </c>
      <c r="AD3816" t="s">
        <v>6729</v>
      </c>
    </row>
    <row r="3817" spans="1:30">
      <c r="A3817" t="s">
        <v>15712</v>
      </c>
      <c r="B3817" t="s">
        <v>15712</v>
      </c>
      <c r="C3817" s="3">
        <v>117.603195</v>
      </c>
      <c r="D3817" s="3">
        <v>1967</v>
      </c>
      <c r="E3817" s="3">
        <v>223.47229</v>
      </c>
      <c r="F3817" s="3">
        <v>3311</v>
      </c>
      <c r="G3817" s="3">
        <v>95.617119</v>
      </c>
      <c r="H3817" s="3">
        <v>1715</v>
      </c>
      <c r="I3817" s="3">
        <v>32.112343</v>
      </c>
      <c r="J3817" s="3">
        <v>583</v>
      </c>
      <c r="K3817" s="3">
        <v>14.720069</v>
      </c>
      <c r="L3817" s="3">
        <v>286</v>
      </c>
      <c r="M3817" s="3">
        <v>51.944912</v>
      </c>
      <c r="N3817">
        <v>908</v>
      </c>
      <c r="O3817">
        <v>0.000190162067785793</v>
      </c>
      <c r="P3817">
        <v>-2.81822986161473</v>
      </c>
      <c r="Q3817" t="s">
        <v>131</v>
      </c>
      <c r="R3817" t="s">
        <v>136</v>
      </c>
      <c r="S3817" t="s">
        <v>136</v>
      </c>
      <c r="T3817" t="s">
        <v>136</v>
      </c>
      <c r="U3817" t="s">
        <v>136</v>
      </c>
      <c r="V3817" t="s">
        <v>136</v>
      </c>
      <c r="W3817" t="s">
        <v>136</v>
      </c>
      <c r="X3817" t="s">
        <v>136</v>
      </c>
      <c r="Y3817" t="s">
        <v>3415</v>
      </c>
      <c r="Z3817" t="s">
        <v>136</v>
      </c>
      <c r="AA3817" t="s">
        <v>164</v>
      </c>
      <c r="AB3817" t="s">
        <v>165</v>
      </c>
      <c r="AC3817" t="s">
        <v>15713</v>
      </c>
      <c r="AD3817" t="s">
        <v>136</v>
      </c>
    </row>
    <row r="3818" spans="1:30">
      <c r="A3818" t="s">
        <v>15714</v>
      </c>
      <c r="B3818" t="s">
        <v>15714</v>
      </c>
      <c r="C3818" s="3">
        <v>0.42118</v>
      </c>
      <c r="D3818" s="3">
        <v>11</v>
      </c>
      <c r="E3818" s="3">
        <v>0</v>
      </c>
      <c r="F3818" s="3">
        <v>0</v>
      </c>
      <c r="G3818" s="3">
        <v>0.538445</v>
      </c>
      <c r="H3818" s="3">
        <v>15</v>
      </c>
      <c r="I3818" s="3">
        <v>4.676678</v>
      </c>
      <c r="J3818" s="3">
        <v>132</v>
      </c>
      <c r="K3818" s="3">
        <v>4.856687</v>
      </c>
      <c r="L3818" s="3">
        <v>146</v>
      </c>
      <c r="M3818" s="3">
        <v>1.707454</v>
      </c>
      <c r="N3818">
        <v>47</v>
      </c>
      <c r="O3818">
        <v>0.00407421304706249</v>
      </c>
      <c r="P3818">
        <v>2.7538249412802</v>
      </c>
      <c r="Q3818" t="s">
        <v>157</v>
      </c>
      <c r="R3818" t="s">
        <v>5456</v>
      </c>
      <c r="S3818" t="s">
        <v>5457</v>
      </c>
      <c r="T3818" t="s">
        <v>15715</v>
      </c>
      <c r="U3818" t="s">
        <v>136</v>
      </c>
      <c r="V3818" t="s">
        <v>136</v>
      </c>
      <c r="W3818" t="s">
        <v>190</v>
      </c>
      <c r="X3818" t="s">
        <v>191</v>
      </c>
      <c r="Y3818" t="s">
        <v>11459</v>
      </c>
      <c r="Z3818" t="s">
        <v>15716</v>
      </c>
      <c r="AA3818" t="s">
        <v>11461</v>
      </c>
      <c r="AB3818" t="s">
        <v>11462</v>
      </c>
      <c r="AC3818" t="s">
        <v>11463</v>
      </c>
      <c r="AD3818" t="s">
        <v>2794</v>
      </c>
    </row>
    <row r="3819" spans="1:30">
      <c r="A3819" t="s">
        <v>15717</v>
      </c>
      <c r="B3819" t="s">
        <v>136</v>
      </c>
      <c r="C3819" s="3">
        <v>1.134308</v>
      </c>
      <c r="D3819" s="3">
        <v>29</v>
      </c>
      <c r="E3819" s="3">
        <v>2.72587</v>
      </c>
      <c r="F3819" s="3">
        <v>60</v>
      </c>
      <c r="G3819" s="3">
        <v>2.057728</v>
      </c>
      <c r="H3819" s="3">
        <v>55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>
        <v>0</v>
      </c>
      <c r="O3819" s="16">
        <v>1.09932962033556e-8</v>
      </c>
      <c r="P3819">
        <v>-6.98627800727986</v>
      </c>
      <c r="Q3819" t="s">
        <v>131</v>
      </c>
      <c r="R3819" t="s">
        <v>136</v>
      </c>
      <c r="S3819" t="s">
        <v>136</v>
      </c>
      <c r="T3819" t="s">
        <v>768</v>
      </c>
      <c r="U3819" t="s">
        <v>15718</v>
      </c>
      <c r="V3819" t="s">
        <v>136</v>
      </c>
      <c r="W3819" t="s">
        <v>136</v>
      </c>
      <c r="X3819" t="s">
        <v>136</v>
      </c>
      <c r="Y3819" t="s">
        <v>9353</v>
      </c>
      <c r="Z3819" t="s">
        <v>136</v>
      </c>
      <c r="AA3819" t="s">
        <v>164</v>
      </c>
      <c r="AB3819" t="s">
        <v>165</v>
      </c>
      <c r="AC3819" t="s">
        <v>15719</v>
      </c>
      <c r="AD3819" t="s">
        <v>281</v>
      </c>
    </row>
    <row r="3820" spans="1:30">
      <c r="A3820" t="s">
        <v>15720</v>
      </c>
      <c r="B3820" t="s">
        <v>15720</v>
      </c>
      <c r="C3820" s="3">
        <v>0.089103</v>
      </c>
      <c r="D3820" s="3">
        <v>40</v>
      </c>
      <c r="E3820" s="3">
        <v>0.039433</v>
      </c>
      <c r="F3820" s="3">
        <v>16</v>
      </c>
      <c r="G3820" s="3">
        <v>0.134847</v>
      </c>
      <c r="H3820" s="3">
        <v>65</v>
      </c>
      <c r="I3820" s="3">
        <v>0.401962</v>
      </c>
      <c r="J3820" s="3">
        <v>196</v>
      </c>
      <c r="K3820" s="3">
        <v>5.706272</v>
      </c>
      <c r="L3820" s="3">
        <v>2966</v>
      </c>
      <c r="M3820" s="3">
        <v>0.386445</v>
      </c>
      <c r="N3820">
        <v>182</v>
      </c>
      <c r="O3820">
        <v>0.000372429885680347</v>
      </c>
      <c r="P3820">
        <v>3.59687792492429</v>
      </c>
      <c r="Q3820" t="s">
        <v>157</v>
      </c>
      <c r="R3820" t="s">
        <v>186</v>
      </c>
      <c r="S3820" t="s">
        <v>187</v>
      </c>
      <c r="T3820" t="s">
        <v>15721</v>
      </c>
      <c r="U3820" t="s">
        <v>15722</v>
      </c>
      <c r="V3820" t="s">
        <v>206</v>
      </c>
      <c r="W3820" t="s">
        <v>254</v>
      </c>
      <c r="X3820" t="s">
        <v>255</v>
      </c>
      <c r="Y3820" t="s">
        <v>15723</v>
      </c>
      <c r="Z3820" t="s">
        <v>15724</v>
      </c>
      <c r="AA3820" t="s">
        <v>164</v>
      </c>
      <c r="AB3820" t="s">
        <v>165</v>
      </c>
      <c r="AC3820" t="s">
        <v>15725</v>
      </c>
      <c r="AD3820" t="s">
        <v>15726</v>
      </c>
    </row>
    <row r="3821" spans="1:30">
      <c r="A3821" t="s">
        <v>15727</v>
      </c>
      <c r="B3821" t="s">
        <v>15727</v>
      </c>
      <c r="C3821" s="3">
        <v>1.293315</v>
      </c>
      <c r="D3821" s="3">
        <v>72</v>
      </c>
      <c r="E3821" s="3">
        <v>0.142287</v>
      </c>
      <c r="F3821" s="3">
        <v>7</v>
      </c>
      <c r="G3821" s="3">
        <v>1.486361</v>
      </c>
      <c r="H3821" s="3">
        <v>88</v>
      </c>
      <c r="I3821" s="3">
        <v>15.4651</v>
      </c>
      <c r="J3821" s="3">
        <v>925</v>
      </c>
      <c r="K3821" s="3">
        <v>19.264122</v>
      </c>
      <c r="L3821" s="3">
        <v>1230</v>
      </c>
      <c r="M3821" s="3">
        <v>4.74624</v>
      </c>
      <c r="N3821">
        <v>274</v>
      </c>
      <c r="O3821">
        <v>0.000119501469007631</v>
      </c>
      <c r="P3821">
        <v>3.04582785302704</v>
      </c>
      <c r="Q3821" t="s">
        <v>157</v>
      </c>
      <c r="R3821" t="s">
        <v>136</v>
      </c>
      <c r="S3821" t="s">
        <v>136</v>
      </c>
      <c r="T3821" t="s">
        <v>12682</v>
      </c>
      <c r="U3821" t="s">
        <v>136</v>
      </c>
      <c r="V3821" t="s">
        <v>136</v>
      </c>
      <c r="W3821" t="s">
        <v>136</v>
      </c>
      <c r="X3821" t="s">
        <v>136</v>
      </c>
      <c r="Y3821" t="s">
        <v>12683</v>
      </c>
      <c r="Z3821" t="s">
        <v>15728</v>
      </c>
      <c r="AA3821" t="s">
        <v>164</v>
      </c>
      <c r="AB3821" t="s">
        <v>165</v>
      </c>
      <c r="AC3821" t="s">
        <v>15729</v>
      </c>
      <c r="AD3821" t="s">
        <v>2771</v>
      </c>
    </row>
    <row r="3822" spans="1:30">
      <c r="A3822" t="s">
        <v>15730</v>
      </c>
      <c r="B3822" t="s">
        <v>15730</v>
      </c>
      <c r="C3822" s="3">
        <v>1.312112</v>
      </c>
      <c r="D3822" s="3">
        <v>31</v>
      </c>
      <c r="E3822" s="3">
        <v>0.296252</v>
      </c>
      <c r="F3822" s="3">
        <v>7</v>
      </c>
      <c r="G3822" s="3">
        <v>0.317424</v>
      </c>
      <c r="H3822" s="3">
        <v>8</v>
      </c>
      <c r="I3822" s="3">
        <v>6.816249</v>
      </c>
      <c r="J3822" s="3">
        <v>170</v>
      </c>
      <c r="K3822" s="3">
        <v>7.883429</v>
      </c>
      <c r="L3822" s="3">
        <v>209</v>
      </c>
      <c r="M3822" s="3">
        <v>2.989151</v>
      </c>
      <c r="N3822">
        <v>72</v>
      </c>
      <c r="O3822">
        <v>0.00197022483898221</v>
      </c>
      <c r="P3822">
        <v>2.40202521270836</v>
      </c>
      <c r="Q3822" t="s">
        <v>157</v>
      </c>
      <c r="R3822" t="s">
        <v>186</v>
      </c>
      <c r="S3822" t="s">
        <v>187</v>
      </c>
      <c r="T3822" t="s">
        <v>437</v>
      </c>
      <c r="U3822" t="s">
        <v>136</v>
      </c>
      <c r="V3822" t="s">
        <v>136</v>
      </c>
      <c r="W3822" t="s">
        <v>170</v>
      </c>
      <c r="X3822" t="s">
        <v>171</v>
      </c>
      <c r="Y3822" t="s">
        <v>15731</v>
      </c>
      <c r="Z3822" t="s">
        <v>136</v>
      </c>
      <c r="AA3822" t="s">
        <v>209</v>
      </c>
      <c r="AB3822" t="s">
        <v>187</v>
      </c>
      <c r="AC3822" t="s">
        <v>15732</v>
      </c>
      <c r="AD3822" t="s">
        <v>443</v>
      </c>
    </row>
    <row r="3823" spans="1:30">
      <c r="A3823" t="s">
        <v>15733</v>
      </c>
      <c r="B3823" t="s">
        <v>15733</v>
      </c>
      <c r="C3823" s="3">
        <v>1.832463</v>
      </c>
      <c r="D3823" s="3">
        <v>63</v>
      </c>
      <c r="E3823" s="3">
        <v>0.390704</v>
      </c>
      <c r="F3823" s="3">
        <v>12</v>
      </c>
      <c r="G3823" s="3">
        <v>0.749331</v>
      </c>
      <c r="H3823" s="3">
        <v>28</v>
      </c>
      <c r="I3823" s="3">
        <v>9.087692</v>
      </c>
      <c r="J3823" s="3">
        <v>334</v>
      </c>
      <c r="K3823" s="3">
        <v>16.603897</v>
      </c>
      <c r="L3823" s="3">
        <v>652</v>
      </c>
      <c r="M3823" s="3">
        <v>3.144081</v>
      </c>
      <c r="N3823">
        <v>112</v>
      </c>
      <c r="O3823">
        <v>0.00105070501337316</v>
      </c>
      <c r="P3823">
        <v>2.55045433452533</v>
      </c>
      <c r="Q3823" t="s">
        <v>157</v>
      </c>
      <c r="R3823" t="s">
        <v>186</v>
      </c>
      <c r="S3823" t="s">
        <v>187</v>
      </c>
      <c r="T3823" t="s">
        <v>15734</v>
      </c>
      <c r="U3823" t="s">
        <v>15735</v>
      </c>
      <c r="V3823" t="s">
        <v>136</v>
      </c>
      <c r="W3823" t="s">
        <v>186</v>
      </c>
      <c r="X3823" t="s">
        <v>187</v>
      </c>
      <c r="Y3823" t="s">
        <v>15736</v>
      </c>
      <c r="Z3823" t="s">
        <v>15737</v>
      </c>
      <c r="AA3823" t="s">
        <v>209</v>
      </c>
      <c r="AB3823" t="s">
        <v>187</v>
      </c>
      <c r="AC3823" t="s">
        <v>15738</v>
      </c>
      <c r="AD3823" t="s">
        <v>15739</v>
      </c>
    </row>
    <row r="3824" spans="1:30">
      <c r="A3824" t="s">
        <v>15740</v>
      </c>
      <c r="B3824" t="s">
        <v>15740</v>
      </c>
      <c r="C3824" s="3">
        <v>0</v>
      </c>
      <c r="D3824" s="3">
        <v>0</v>
      </c>
      <c r="E3824" s="3">
        <v>0</v>
      </c>
      <c r="F3824" s="3">
        <v>0</v>
      </c>
      <c r="G3824" s="3">
        <v>0.028518</v>
      </c>
      <c r="H3824" s="3">
        <v>2</v>
      </c>
      <c r="I3824" s="3">
        <v>1.819739</v>
      </c>
      <c r="J3824" s="3">
        <v>130</v>
      </c>
      <c r="K3824" s="3">
        <v>1.304183</v>
      </c>
      <c r="L3824" s="3">
        <v>99</v>
      </c>
      <c r="M3824" s="3">
        <v>0.601709</v>
      </c>
      <c r="N3824">
        <v>42</v>
      </c>
      <c r="O3824" s="16">
        <v>8.28526003008167e-7</v>
      </c>
      <c r="P3824">
        <v>5.27799398539155</v>
      </c>
      <c r="Q3824" t="s">
        <v>157</v>
      </c>
      <c r="R3824" t="s">
        <v>136</v>
      </c>
      <c r="S3824" t="s">
        <v>136</v>
      </c>
      <c r="T3824" t="s">
        <v>15741</v>
      </c>
      <c r="U3824" t="s">
        <v>15742</v>
      </c>
      <c r="V3824" t="s">
        <v>136</v>
      </c>
      <c r="W3824" t="s">
        <v>254</v>
      </c>
      <c r="X3824" t="s">
        <v>255</v>
      </c>
      <c r="Y3824" t="s">
        <v>2638</v>
      </c>
      <c r="Z3824" t="s">
        <v>2639</v>
      </c>
      <c r="AA3824" t="s">
        <v>164</v>
      </c>
      <c r="AB3824" t="s">
        <v>165</v>
      </c>
      <c r="AC3824" t="s">
        <v>15743</v>
      </c>
      <c r="AD3824" t="s">
        <v>15744</v>
      </c>
    </row>
    <row r="3825" spans="1:30">
      <c r="A3825" t="s">
        <v>15745</v>
      </c>
      <c r="B3825" t="s">
        <v>15745</v>
      </c>
      <c r="C3825" s="3">
        <v>2.997749</v>
      </c>
      <c r="D3825" s="3">
        <v>177</v>
      </c>
      <c r="E3825" s="3">
        <v>0.727946</v>
      </c>
      <c r="F3825" s="3">
        <v>39</v>
      </c>
      <c r="G3825" s="3">
        <v>3.007305</v>
      </c>
      <c r="H3825" s="3">
        <v>191</v>
      </c>
      <c r="I3825" s="3">
        <v>27.513565</v>
      </c>
      <c r="J3825" s="3">
        <v>1762</v>
      </c>
      <c r="K3825" s="3">
        <v>17.683853</v>
      </c>
      <c r="L3825" s="3">
        <v>1210</v>
      </c>
      <c r="M3825" s="3">
        <v>8.965927</v>
      </c>
      <c r="N3825">
        <v>553</v>
      </c>
      <c r="O3825" s="16">
        <v>7.56482040365877e-5</v>
      </c>
      <c r="P3825">
        <v>2.36351898178165</v>
      </c>
      <c r="Q3825" t="s">
        <v>157</v>
      </c>
      <c r="R3825" t="s">
        <v>136</v>
      </c>
      <c r="S3825" t="s">
        <v>136</v>
      </c>
      <c r="T3825" t="s">
        <v>15746</v>
      </c>
      <c r="U3825" t="s">
        <v>136</v>
      </c>
      <c r="V3825" t="s">
        <v>136</v>
      </c>
      <c r="W3825" t="s">
        <v>136</v>
      </c>
      <c r="X3825" t="s">
        <v>136</v>
      </c>
      <c r="Y3825" t="s">
        <v>4419</v>
      </c>
      <c r="Z3825" t="s">
        <v>15747</v>
      </c>
      <c r="AA3825" t="s">
        <v>164</v>
      </c>
      <c r="AB3825" t="s">
        <v>165</v>
      </c>
      <c r="AC3825" t="s">
        <v>15748</v>
      </c>
      <c r="AD3825" t="s">
        <v>2804</v>
      </c>
    </row>
    <row r="3826" spans="1:30">
      <c r="A3826" t="s">
        <v>15749</v>
      </c>
      <c r="B3826" t="s">
        <v>15749</v>
      </c>
      <c r="C3826" s="3">
        <v>52.664658</v>
      </c>
      <c r="D3826" s="3">
        <v>3130</v>
      </c>
      <c r="E3826" s="3">
        <v>83.716301</v>
      </c>
      <c r="F3826" s="3">
        <v>4407</v>
      </c>
      <c r="G3826" s="3">
        <v>63.604343</v>
      </c>
      <c r="H3826" s="3">
        <v>4053</v>
      </c>
      <c r="I3826" s="3">
        <v>14.31844</v>
      </c>
      <c r="J3826" s="3">
        <v>923</v>
      </c>
      <c r="K3826" s="3">
        <v>11.636856</v>
      </c>
      <c r="L3826" s="3">
        <v>801</v>
      </c>
      <c r="M3826" s="3">
        <v>21.747917</v>
      </c>
      <c r="N3826">
        <v>1350</v>
      </c>
      <c r="O3826" s="16">
        <v>2.89204843077661e-6</v>
      </c>
      <c r="P3826">
        <v>-2.74854455243771</v>
      </c>
      <c r="Q3826" t="s">
        <v>131</v>
      </c>
      <c r="R3826" t="s">
        <v>136</v>
      </c>
      <c r="S3826" t="s">
        <v>136</v>
      </c>
      <c r="T3826" t="s">
        <v>8219</v>
      </c>
      <c r="U3826" t="s">
        <v>8220</v>
      </c>
      <c r="V3826" t="s">
        <v>136</v>
      </c>
      <c r="W3826" t="s">
        <v>136</v>
      </c>
      <c r="X3826" t="s">
        <v>136</v>
      </c>
      <c r="Y3826" t="s">
        <v>1111</v>
      </c>
      <c r="Z3826" t="s">
        <v>6501</v>
      </c>
      <c r="AA3826" t="s">
        <v>164</v>
      </c>
      <c r="AB3826" t="s">
        <v>165</v>
      </c>
      <c r="AC3826" t="s">
        <v>8221</v>
      </c>
      <c r="AD3826" t="s">
        <v>144</v>
      </c>
    </row>
    <row r="3827" spans="1:30">
      <c r="A3827" t="s">
        <v>15750</v>
      </c>
      <c r="B3827" t="s">
        <v>15750</v>
      </c>
      <c r="C3827" s="3">
        <v>3.608676</v>
      </c>
      <c r="D3827" s="3">
        <v>167</v>
      </c>
      <c r="E3827" s="3">
        <v>8.309238</v>
      </c>
      <c r="F3827" s="3">
        <v>341</v>
      </c>
      <c r="G3827" s="3">
        <v>2.10513</v>
      </c>
      <c r="H3827" s="3">
        <v>105</v>
      </c>
      <c r="I3827" s="3">
        <v>1.08343</v>
      </c>
      <c r="J3827" s="3">
        <v>55</v>
      </c>
      <c r="K3827" s="3">
        <v>0.947222</v>
      </c>
      <c r="L3827" s="3">
        <v>51</v>
      </c>
      <c r="M3827" s="3">
        <v>0.8906</v>
      </c>
      <c r="N3827">
        <v>43</v>
      </c>
      <c r="O3827">
        <v>0.000204320141627092</v>
      </c>
      <c r="P3827">
        <v>-2.96678493046337</v>
      </c>
      <c r="Q3827" t="s">
        <v>131</v>
      </c>
      <c r="R3827" t="s">
        <v>366</v>
      </c>
      <c r="S3827" t="s">
        <v>367</v>
      </c>
      <c r="T3827" t="s">
        <v>514</v>
      </c>
      <c r="U3827" t="s">
        <v>15751</v>
      </c>
      <c r="V3827" t="s">
        <v>136</v>
      </c>
      <c r="W3827" t="s">
        <v>190</v>
      </c>
      <c r="X3827" t="s">
        <v>191</v>
      </c>
      <c r="Y3827" t="s">
        <v>2163</v>
      </c>
      <c r="Z3827" t="s">
        <v>9397</v>
      </c>
      <c r="AA3827" t="s">
        <v>43</v>
      </c>
      <c r="AB3827" t="s">
        <v>538</v>
      </c>
      <c r="AC3827" t="s">
        <v>15752</v>
      </c>
      <c r="AD3827" t="s">
        <v>144</v>
      </c>
    </row>
    <row r="3828" spans="1:30">
      <c r="A3828" t="s">
        <v>15753</v>
      </c>
      <c r="B3828" t="s">
        <v>15753</v>
      </c>
      <c r="C3828" s="3">
        <v>7.06359</v>
      </c>
      <c r="D3828" s="3">
        <v>106</v>
      </c>
      <c r="E3828" s="3">
        <v>1.656357</v>
      </c>
      <c r="F3828" s="3">
        <v>22</v>
      </c>
      <c r="G3828" s="3">
        <v>3.649363</v>
      </c>
      <c r="H3828" s="3">
        <v>59</v>
      </c>
      <c r="I3828" s="3">
        <v>37.262356</v>
      </c>
      <c r="J3828" s="3">
        <v>603</v>
      </c>
      <c r="K3828" s="3">
        <v>71.531075</v>
      </c>
      <c r="L3828" s="3">
        <v>1235</v>
      </c>
      <c r="M3828" s="3">
        <v>27.96162</v>
      </c>
      <c r="N3828">
        <v>436</v>
      </c>
      <c r="O3828" s="16">
        <v>3.11098825271183e-6</v>
      </c>
      <c r="P3828">
        <v>2.81822407708517</v>
      </c>
      <c r="Q3828" t="s">
        <v>157</v>
      </c>
      <c r="R3828" t="s">
        <v>136</v>
      </c>
      <c r="S3828" t="s">
        <v>136</v>
      </c>
      <c r="T3828" t="s">
        <v>15754</v>
      </c>
      <c r="U3828" t="s">
        <v>15755</v>
      </c>
      <c r="V3828" t="s">
        <v>439</v>
      </c>
      <c r="W3828" t="s">
        <v>186</v>
      </c>
      <c r="X3828" t="s">
        <v>187</v>
      </c>
      <c r="Y3828" t="s">
        <v>15756</v>
      </c>
      <c r="Z3828" t="s">
        <v>15757</v>
      </c>
      <c r="AA3828" t="s">
        <v>209</v>
      </c>
      <c r="AB3828" t="s">
        <v>187</v>
      </c>
      <c r="AC3828" t="s">
        <v>15758</v>
      </c>
      <c r="AD3828" t="s">
        <v>10169</v>
      </c>
    </row>
    <row r="3829" spans="1:30">
      <c r="A3829" t="s">
        <v>15759</v>
      </c>
      <c r="B3829" t="s">
        <v>15759</v>
      </c>
      <c r="C3829" s="3">
        <v>2.749774</v>
      </c>
      <c r="D3829" s="3">
        <v>90</v>
      </c>
      <c r="E3829" s="3">
        <v>0.271081</v>
      </c>
      <c r="F3829" s="3">
        <v>8</v>
      </c>
      <c r="G3829" s="3">
        <v>0.831156</v>
      </c>
      <c r="H3829" s="3">
        <v>30</v>
      </c>
      <c r="I3829" s="3">
        <v>12.383059</v>
      </c>
      <c r="J3829" s="3">
        <v>439</v>
      </c>
      <c r="K3829" s="3">
        <v>20.293545</v>
      </c>
      <c r="L3829" s="3">
        <v>769</v>
      </c>
      <c r="M3829" s="3">
        <v>4.094963</v>
      </c>
      <c r="N3829">
        <v>140</v>
      </c>
      <c r="O3829">
        <v>0.00246460005625072</v>
      </c>
      <c r="P3829">
        <v>2.5698749136897</v>
      </c>
      <c r="Q3829" t="s">
        <v>157</v>
      </c>
      <c r="R3829" t="s">
        <v>186</v>
      </c>
      <c r="S3829" t="s">
        <v>187</v>
      </c>
      <c r="T3829" t="s">
        <v>617</v>
      </c>
      <c r="U3829" t="s">
        <v>15760</v>
      </c>
      <c r="V3829" t="s">
        <v>439</v>
      </c>
      <c r="W3829" t="s">
        <v>186</v>
      </c>
      <c r="X3829" t="s">
        <v>187</v>
      </c>
      <c r="Y3829" t="s">
        <v>619</v>
      </c>
      <c r="Z3829" t="s">
        <v>620</v>
      </c>
      <c r="AA3829" t="s">
        <v>209</v>
      </c>
      <c r="AB3829" t="s">
        <v>187</v>
      </c>
      <c r="AC3829" t="s">
        <v>5915</v>
      </c>
      <c r="AD3829" t="s">
        <v>622</v>
      </c>
    </row>
    <row r="3830" spans="1:30">
      <c r="A3830" t="s">
        <v>15761</v>
      </c>
      <c r="B3830" t="s">
        <v>15761</v>
      </c>
      <c r="C3830" s="3">
        <v>9.726686</v>
      </c>
      <c r="D3830" s="3">
        <v>697</v>
      </c>
      <c r="E3830" s="3">
        <v>14.12234</v>
      </c>
      <c r="F3830" s="3">
        <v>896</v>
      </c>
      <c r="G3830" s="3">
        <v>16.750219</v>
      </c>
      <c r="H3830" s="3">
        <v>1287</v>
      </c>
      <c r="I3830" s="3">
        <v>2.752479</v>
      </c>
      <c r="J3830" s="3">
        <v>214</v>
      </c>
      <c r="K3830" s="3">
        <v>2.091173</v>
      </c>
      <c r="L3830" s="3">
        <v>174</v>
      </c>
      <c r="M3830" s="3">
        <v>2.707215</v>
      </c>
      <c r="N3830">
        <v>203</v>
      </c>
      <c r="O3830" s="16">
        <v>9.17126550049407e-10</v>
      </c>
      <c r="P3830">
        <v>-3.07938642800124</v>
      </c>
      <c r="Q3830" t="s">
        <v>131</v>
      </c>
      <c r="R3830" t="s">
        <v>136</v>
      </c>
      <c r="S3830" t="s">
        <v>136</v>
      </c>
      <c r="T3830" t="s">
        <v>15762</v>
      </c>
      <c r="U3830" t="s">
        <v>15763</v>
      </c>
      <c r="V3830" t="s">
        <v>136</v>
      </c>
      <c r="W3830" t="s">
        <v>136</v>
      </c>
      <c r="X3830" t="s">
        <v>136</v>
      </c>
      <c r="Y3830" t="s">
        <v>2314</v>
      </c>
      <c r="Z3830" t="s">
        <v>15764</v>
      </c>
      <c r="AA3830" t="s">
        <v>164</v>
      </c>
      <c r="AB3830" t="s">
        <v>165</v>
      </c>
      <c r="AC3830" t="s">
        <v>15765</v>
      </c>
      <c r="AD3830" t="s">
        <v>15766</v>
      </c>
    </row>
    <row r="3831" spans="1:30">
      <c r="A3831" t="s">
        <v>15767</v>
      </c>
      <c r="B3831" t="s">
        <v>15767</v>
      </c>
      <c r="C3831" s="3">
        <v>0.584661</v>
      </c>
      <c r="D3831" s="3">
        <v>31</v>
      </c>
      <c r="E3831" s="3">
        <v>0.88643</v>
      </c>
      <c r="F3831" s="3">
        <v>42</v>
      </c>
      <c r="G3831" s="3">
        <v>0.612591</v>
      </c>
      <c r="H3831" s="3">
        <v>35</v>
      </c>
      <c r="I3831" s="3">
        <v>0.208765</v>
      </c>
      <c r="J3831" s="3">
        <v>12</v>
      </c>
      <c r="K3831" s="3">
        <v>0.260792</v>
      </c>
      <c r="L3831" s="3">
        <v>16</v>
      </c>
      <c r="M3831" s="3">
        <v>0.203082</v>
      </c>
      <c r="N3831">
        <v>12</v>
      </c>
      <c r="O3831">
        <v>0.00447327382128267</v>
      </c>
      <c r="P3831">
        <v>-2.23335027874065</v>
      </c>
      <c r="Q3831" t="s">
        <v>131</v>
      </c>
      <c r="R3831" t="s">
        <v>136</v>
      </c>
      <c r="S3831" t="s">
        <v>136</v>
      </c>
      <c r="T3831" t="s">
        <v>15768</v>
      </c>
      <c r="U3831" t="s">
        <v>15769</v>
      </c>
      <c r="V3831" t="s">
        <v>136</v>
      </c>
      <c r="W3831" t="s">
        <v>136</v>
      </c>
      <c r="X3831" t="s">
        <v>136</v>
      </c>
      <c r="Y3831" t="s">
        <v>136</v>
      </c>
      <c r="Z3831" t="s">
        <v>15770</v>
      </c>
      <c r="AA3831" t="s">
        <v>164</v>
      </c>
      <c r="AB3831" t="s">
        <v>165</v>
      </c>
      <c r="AC3831" t="s">
        <v>15771</v>
      </c>
      <c r="AD3831" t="s">
        <v>15772</v>
      </c>
    </row>
    <row r="3832" spans="1:30">
      <c r="A3832" t="s">
        <v>15773</v>
      </c>
      <c r="B3832" t="s">
        <v>15773</v>
      </c>
      <c r="C3832" s="3">
        <v>1.539497</v>
      </c>
      <c r="D3832" s="3">
        <v>143</v>
      </c>
      <c r="E3832" s="3">
        <v>0.17028</v>
      </c>
      <c r="F3832" s="3">
        <v>14</v>
      </c>
      <c r="G3832" s="3">
        <v>0.953011</v>
      </c>
      <c r="H3832" s="3">
        <v>95</v>
      </c>
      <c r="I3832" s="3">
        <v>21.61298</v>
      </c>
      <c r="J3832" s="3">
        <v>2166</v>
      </c>
      <c r="K3832" s="3">
        <v>8.518435</v>
      </c>
      <c r="L3832" s="3">
        <v>912</v>
      </c>
      <c r="M3832" s="3">
        <v>5.253208</v>
      </c>
      <c r="N3832">
        <v>507</v>
      </c>
      <c r="O3832" s="16">
        <v>5.51515700003683e-5</v>
      </c>
      <c r="P3832">
        <v>3.02284520941447</v>
      </c>
      <c r="Q3832" t="s">
        <v>157</v>
      </c>
      <c r="R3832" t="s">
        <v>136</v>
      </c>
      <c r="S3832" t="s">
        <v>136</v>
      </c>
      <c r="T3832" t="s">
        <v>9336</v>
      </c>
      <c r="U3832" t="s">
        <v>136</v>
      </c>
      <c r="V3832" t="s">
        <v>136</v>
      </c>
      <c r="W3832" t="s">
        <v>136</v>
      </c>
      <c r="X3832" t="s">
        <v>136</v>
      </c>
      <c r="Y3832" t="s">
        <v>9337</v>
      </c>
      <c r="Z3832" t="s">
        <v>15774</v>
      </c>
      <c r="AA3832" t="s">
        <v>164</v>
      </c>
      <c r="AB3832" t="s">
        <v>165</v>
      </c>
      <c r="AC3832" t="s">
        <v>9339</v>
      </c>
      <c r="AD3832" t="s">
        <v>9340</v>
      </c>
    </row>
    <row r="3833" spans="1:30">
      <c r="A3833" t="s">
        <v>15775</v>
      </c>
      <c r="B3833" t="s">
        <v>15775</v>
      </c>
      <c r="C3833" s="3">
        <v>0.950341</v>
      </c>
      <c r="D3833" s="3">
        <v>122</v>
      </c>
      <c r="E3833" s="3">
        <v>1.129787</v>
      </c>
      <c r="F3833" s="3">
        <v>128</v>
      </c>
      <c r="G3833" s="3">
        <v>0.794677</v>
      </c>
      <c r="H3833" s="3">
        <v>109</v>
      </c>
      <c r="I3833" s="3">
        <v>0.213562</v>
      </c>
      <c r="J3833" s="3">
        <v>30</v>
      </c>
      <c r="K3833" s="3">
        <v>0.038419</v>
      </c>
      <c r="L3833" s="3">
        <v>6</v>
      </c>
      <c r="M3833" s="3">
        <v>0.320036</v>
      </c>
      <c r="N3833">
        <v>43</v>
      </c>
      <c r="O3833">
        <v>0.000719470256769886</v>
      </c>
      <c r="P3833">
        <v>-2.84199006822335</v>
      </c>
      <c r="Q3833" t="s">
        <v>131</v>
      </c>
      <c r="R3833" t="s">
        <v>366</v>
      </c>
      <c r="S3833" t="s">
        <v>367</v>
      </c>
      <c r="T3833" t="s">
        <v>15776</v>
      </c>
      <c r="U3833" t="s">
        <v>15777</v>
      </c>
      <c r="V3833" t="s">
        <v>370</v>
      </c>
      <c r="W3833" t="s">
        <v>371</v>
      </c>
      <c r="X3833" t="s">
        <v>293</v>
      </c>
      <c r="Y3833" t="s">
        <v>2816</v>
      </c>
      <c r="Z3833" t="s">
        <v>15778</v>
      </c>
      <c r="AA3833" t="s">
        <v>374</v>
      </c>
      <c r="AB3833" t="s">
        <v>367</v>
      </c>
      <c r="AC3833" t="s">
        <v>15779</v>
      </c>
      <c r="AD3833" t="s">
        <v>15780</v>
      </c>
    </row>
    <row r="3834" spans="1:30">
      <c r="A3834" t="s">
        <v>15781</v>
      </c>
      <c r="B3834" t="s">
        <v>15781</v>
      </c>
      <c r="C3834" s="3">
        <v>2.204522</v>
      </c>
      <c r="D3834" s="3">
        <v>69</v>
      </c>
      <c r="E3834" s="3">
        <v>1.072107</v>
      </c>
      <c r="F3834" s="3">
        <v>30</v>
      </c>
      <c r="G3834" s="3">
        <v>3.623746</v>
      </c>
      <c r="H3834" s="3">
        <v>121</v>
      </c>
      <c r="I3834" s="3">
        <v>0</v>
      </c>
      <c r="J3834" s="3">
        <v>0</v>
      </c>
      <c r="K3834" s="3">
        <v>0.055434</v>
      </c>
      <c r="L3834" s="3">
        <v>2</v>
      </c>
      <c r="M3834" s="3">
        <v>0.109198</v>
      </c>
      <c r="N3834">
        <v>4</v>
      </c>
      <c r="O3834" s="16">
        <v>4.84584852020168e-9</v>
      </c>
      <c r="P3834">
        <v>-5.22505584274481</v>
      </c>
      <c r="Q3834" t="s">
        <v>131</v>
      </c>
      <c r="R3834" t="s">
        <v>136</v>
      </c>
      <c r="S3834" t="s">
        <v>136</v>
      </c>
      <c r="T3834" t="s">
        <v>15782</v>
      </c>
      <c r="U3834" t="s">
        <v>136</v>
      </c>
      <c r="V3834" t="s">
        <v>136</v>
      </c>
      <c r="W3834" t="s">
        <v>136</v>
      </c>
      <c r="X3834" t="s">
        <v>136</v>
      </c>
      <c r="Y3834" t="s">
        <v>15783</v>
      </c>
      <c r="Z3834" t="s">
        <v>15784</v>
      </c>
      <c r="AA3834" t="s">
        <v>419</v>
      </c>
      <c r="AB3834" t="s">
        <v>413</v>
      </c>
      <c r="AC3834" t="s">
        <v>15785</v>
      </c>
      <c r="AD3834" t="s">
        <v>15786</v>
      </c>
    </row>
    <row r="3835" spans="1:30">
      <c r="A3835" t="s">
        <v>15787</v>
      </c>
      <c r="B3835" t="s">
        <v>15787</v>
      </c>
      <c r="C3835" s="3">
        <v>1.400074</v>
      </c>
      <c r="D3835" s="3">
        <v>56</v>
      </c>
      <c r="E3835" s="3">
        <v>0.249497</v>
      </c>
      <c r="F3835" s="3">
        <v>9</v>
      </c>
      <c r="G3835" s="3">
        <v>1.309553</v>
      </c>
      <c r="H3835" s="3">
        <v>57</v>
      </c>
      <c r="I3835" s="3">
        <v>10.062597</v>
      </c>
      <c r="J3835" s="3">
        <v>436</v>
      </c>
      <c r="K3835" s="3">
        <v>9.781116</v>
      </c>
      <c r="L3835" s="3">
        <v>453</v>
      </c>
      <c r="M3835" s="3">
        <v>3.233962</v>
      </c>
      <c r="N3835">
        <v>135</v>
      </c>
      <c r="O3835">
        <v>0.00114759694050461</v>
      </c>
      <c r="P3835">
        <v>2.3015798281169</v>
      </c>
      <c r="Q3835" t="s">
        <v>157</v>
      </c>
      <c r="R3835" t="s">
        <v>170</v>
      </c>
      <c r="S3835" t="s">
        <v>171</v>
      </c>
      <c r="T3835" t="s">
        <v>15788</v>
      </c>
      <c r="U3835" t="s">
        <v>15789</v>
      </c>
      <c r="V3835" t="s">
        <v>136</v>
      </c>
      <c r="W3835" t="s">
        <v>170</v>
      </c>
      <c r="X3835" t="s">
        <v>171</v>
      </c>
      <c r="Y3835" t="s">
        <v>509</v>
      </c>
      <c r="Z3835" t="s">
        <v>15790</v>
      </c>
      <c r="AA3835" t="s">
        <v>174</v>
      </c>
      <c r="AB3835" t="s">
        <v>171</v>
      </c>
      <c r="AC3835" t="s">
        <v>15791</v>
      </c>
      <c r="AD3835" t="s">
        <v>15792</v>
      </c>
    </row>
    <row r="3836" spans="1:30">
      <c r="A3836" t="s">
        <v>15793</v>
      </c>
      <c r="B3836" t="s">
        <v>15793</v>
      </c>
      <c r="C3836" s="3">
        <v>1.577621</v>
      </c>
      <c r="D3836" s="3">
        <v>65</v>
      </c>
      <c r="E3836" s="3">
        <v>1.08728</v>
      </c>
      <c r="F3836" s="3">
        <v>40</v>
      </c>
      <c r="G3836" s="3">
        <v>1.059676</v>
      </c>
      <c r="H3836" s="3">
        <v>47</v>
      </c>
      <c r="I3836" s="3">
        <v>8.744225</v>
      </c>
      <c r="J3836" s="3">
        <v>389</v>
      </c>
      <c r="K3836" s="3">
        <v>13.676705</v>
      </c>
      <c r="L3836" s="3">
        <v>649</v>
      </c>
      <c r="M3836" s="3">
        <v>3.618064</v>
      </c>
      <c r="N3836">
        <v>155</v>
      </c>
      <c r="O3836">
        <v>0.00224518209254518</v>
      </c>
      <c r="P3836">
        <v>2.01956767142371</v>
      </c>
      <c r="Q3836" t="s">
        <v>157</v>
      </c>
      <c r="R3836" t="s">
        <v>1427</v>
      </c>
      <c r="S3836" t="s">
        <v>538</v>
      </c>
      <c r="T3836" t="s">
        <v>15794</v>
      </c>
      <c r="U3836" t="s">
        <v>15795</v>
      </c>
      <c r="V3836" t="s">
        <v>4077</v>
      </c>
      <c r="W3836" t="s">
        <v>1427</v>
      </c>
      <c r="X3836" t="s">
        <v>538</v>
      </c>
      <c r="Y3836" t="s">
        <v>15796</v>
      </c>
      <c r="Z3836" t="s">
        <v>15797</v>
      </c>
      <c r="AA3836" t="s">
        <v>43</v>
      </c>
      <c r="AB3836" t="s">
        <v>538</v>
      </c>
      <c r="AC3836" t="s">
        <v>15798</v>
      </c>
      <c r="AD3836" t="s">
        <v>15799</v>
      </c>
    </row>
    <row r="3837" spans="1:30">
      <c r="A3837" t="s">
        <v>15800</v>
      </c>
      <c r="B3837" t="s">
        <v>15800</v>
      </c>
      <c r="C3837" s="3">
        <v>1.318015</v>
      </c>
      <c r="D3837" s="3">
        <v>58</v>
      </c>
      <c r="E3837" s="3">
        <v>4.279904</v>
      </c>
      <c r="F3837" s="3">
        <v>164</v>
      </c>
      <c r="G3837" s="3">
        <v>1.542128</v>
      </c>
      <c r="H3837" s="3">
        <v>72</v>
      </c>
      <c r="I3837" s="3">
        <v>97.235046</v>
      </c>
      <c r="J3837" s="3">
        <v>4561</v>
      </c>
      <c r="K3837" s="3">
        <v>309.768097</v>
      </c>
      <c r="L3837" s="3">
        <v>15516</v>
      </c>
      <c r="M3837" s="3">
        <v>108.387611</v>
      </c>
      <c r="N3837">
        <v>4895</v>
      </c>
      <c r="O3837" s="16">
        <v>2.24442669821671e-9</v>
      </c>
      <c r="P3837">
        <v>4.83446432926003</v>
      </c>
      <c r="Q3837" t="s">
        <v>157</v>
      </c>
      <c r="R3837" t="s">
        <v>241</v>
      </c>
      <c r="S3837" t="s">
        <v>242</v>
      </c>
      <c r="T3837" t="s">
        <v>1158</v>
      </c>
      <c r="U3837" t="s">
        <v>15801</v>
      </c>
      <c r="V3837" t="s">
        <v>11313</v>
      </c>
      <c r="W3837" t="s">
        <v>254</v>
      </c>
      <c r="X3837" t="s">
        <v>255</v>
      </c>
      <c r="Y3837" t="s">
        <v>1160</v>
      </c>
      <c r="Z3837" t="s">
        <v>11314</v>
      </c>
      <c r="AA3837" t="s">
        <v>248</v>
      </c>
      <c r="AB3837" t="s">
        <v>242</v>
      </c>
      <c r="AC3837" t="s">
        <v>11315</v>
      </c>
      <c r="AD3837" t="s">
        <v>1163</v>
      </c>
    </row>
    <row r="3838" spans="1:30">
      <c r="A3838" t="s">
        <v>15802</v>
      </c>
      <c r="B3838" t="s">
        <v>15802</v>
      </c>
      <c r="C3838" s="3">
        <v>0.524895</v>
      </c>
      <c r="D3838" s="3">
        <v>9</v>
      </c>
      <c r="E3838" s="3">
        <v>0.252294</v>
      </c>
      <c r="F3838" s="3">
        <v>4</v>
      </c>
      <c r="G3838" s="3">
        <v>0.396402</v>
      </c>
      <c r="H3838" s="3">
        <v>7</v>
      </c>
      <c r="I3838" s="3">
        <v>10.114579</v>
      </c>
      <c r="J3838" s="3">
        <v>170</v>
      </c>
      <c r="K3838" s="3">
        <v>20.045094</v>
      </c>
      <c r="L3838" s="3">
        <v>360</v>
      </c>
      <c r="M3838" s="3">
        <v>3.777917</v>
      </c>
      <c r="N3838">
        <v>62</v>
      </c>
      <c r="O3838" s="16">
        <v>2.56086254890491e-6</v>
      </c>
      <c r="P3838">
        <v>3.79056282521195</v>
      </c>
      <c r="Q3838" t="s">
        <v>157</v>
      </c>
      <c r="R3838" t="s">
        <v>136</v>
      </c>
      <c r="S3838" t="s">
        <v>136</v>
      </c>
      <c r="T3838" t="s">
        <v>136</v>
      </c>
      <c r="U3838" t="s">
        <v>136</v>
      </c>
      <c r="V3838" t="s">
        <v>136</v>
      </c>
      <c r="W3838" t="s">
        <v>136</v>
      </c>
      <c r="X3838" t="s">
        <v>136</v>
      </c>
      <c r="Y3838" t="s">
        <v>3415</v>
      </c>
      <c r="Z3838" t="s">
        <v>136</v>
      </c>
      <c r="AA3838" t="s">
        <v>164</v>
      </c>
      <c r="AB3838" t="s">
        <v>165</v>
      </c>
      <c r="AC3838" t="s">
        <v>13964</v>
      </c>
      <c r="AD3838" t="s">
        <v>136</v>
      </c>
    </row>
    <row r="3839" spans="1:30">
      <c r="A3839" t="s">
        <v>15803</v>
      </c>
      <c r="B3839" t="s">
        <v>15803</v>
      </c>
      <c r="C3839" s="3">
        <v>8.051487</v>
      </c>
      <c r="D3839" s="3">
        <v>112</v>
      </c>
      <c r="E3839" s="3">
        <v>8.228142</v>
      </c>
      <c r="F3839" s="3">
        <v>101</v>
      </c>
      <c r="G3839" s="3">
        <v>2.193142</v>
      </c>
      <c r="H3839" s="3">
        <v>33</v>
      </c>
      <c r="I3839" s="3">
        <v>0.66283</v>
      </c>
      <c r="J3839" s="3">
        <v>10</v>
      </c>
      <c r="K3839" s="3">
        <v>0.223558</v>
      </c>
      <c r="L3839" s="3">
        <v>4</v>
      </c>
      <c r="M3839" s="3">
        <v>0.175476</v>
      </c>
      <c r="N3839">
        <v>3</v>
      </c>
      <c r="O3839" s="16">
        <v>5.6514491496229e-7</v>
      </c>
      <c r="P3839">
        <v>-4.41461496020445</v>
      </c>
      <c r="Q3839" t="s">
        <v>131</v>
      </c>
      <c r="R3839" t="s">
        <v>136</v>
      </c>
      <c r="S3839" t="s">
        <v>136</v>
      </c>
      <c r="T3839" t="s">
        <v>1735</v>
      </c>
      <c r="U3839" t="s">
        <v>15804</v>
      </c>
      <c r="V3839" t="s">
        <v>136</v>
      </c>
      <c r="W3839" t="s">
        <v>232</v>
      </c>
      <c r="X3839" t="s">
        <v>233</v>
      </c>
      <c r="Y3839" t="s">
        <v>1736</v>
      </c>
      <c r="Z3839" t="s">
        <v>15805</v>
      </c>
      <c r="AA3839" t="s">
        <v>164</v>
      </c>
      <c r="AB3839" t="s">
        <v>165</v>
      </c>
      <c r="AC3839" t="s">
        <v>15806</v>
      </c>
      <c r="AD3839" t="s">
        <v>1739</v>
      </c>
    </row>
    <row r="3840" spans="1:30">
      <c r="A3840" t="s">
        <v>15807</v>
      </c>
      <c r="B3840" t="s">
        <v>15807</v>
      </c>
      <c r="C3840" s="3">
        <v>1.086034</v>
      </c>
      <c r="D3840" s="3">
        <v>26</v>
      </c>
      <c r="E3840" s="3">
        <v>0</v>
      </c>
      <c r="F3840" s="3">
        <v>0</v>
      </c>
      <c r="G3840" s="3">
        <v>0.836287</v>
      </c>
      <c r="H3840" s="3">
        <v>22</v>
      </c>
      <c r="I3840" s="3">
        <v>14.813833</v>
      </c>
      <c r="J3840" s="3">
        <v>382</v>
      </c>
      <c r="K3840" s="3">
        <v>4.777748</v>
      </c>
      <c r="L3840" s="3">
        <v>132</v>
      </c>
      <c r="M3840" s="3">
        <v>14.634665</v>
      </c>
      <c r="N3840">
        <v>364</v>
      </c>
      <c r="O3840">
        <v>0.000420337141642583</v>
      </c>
      <c r="P3840">
        <v>3.32303277326133</v>
      </c>
      <c r="Q3840" t="s">
        <v>157</v>
      </c>
      <c r="R3840" t="s">
        <v>136</v>
      </c>
      <c r="S3840" t="s">
        <v>136</v>
      </c>
      <c r="T3840" t="s">
        <v>15086</v>
      </c>
      <c r="U3840" t="s">
        <v>15808</v>
      </c>
      <c r="V3840" t="s">
        <v>432</v>
      </c>
      <c r="W3840" t="s">
        <v>218</v>
      </c>
      <c r="X3840" t="s">
        <v>219</v>
      </c>
      <c r="Y3840" t="s">
        <v>136</v>
      </c>
      <c r="Z3840" t="s">
        <v>15088</v>
      </c>
      <c r="AA3840" t="s">
        <v>686</v>
      </c>
      <c r="AB3840" t="s">
        <v>219</v>
      </c>
      <c r="AC3840" t="s">
        <v>15089</v>
      </c>
      <c r="AD3840" t="s">
        <v>15090</v>
      </c>
    </row>
    <row r="3841" spans="1:30">
      <c r="A3841" t="s">
        <v>15809</v>
      </c>
      <c r="B3841" t="s">
        <v>136</v>
      </c>
      <c r="C3841" s="3">
        <v>0</v>
      </c>
      <c r="D3841" s="3">
        <v>0</v>
      </c>
      <c r="E3841" s="3">
        <v>0</v>
      </c>
      <c r="F3841" s="3">
        <v>0</v>
      </c>
      <c r="G3841" s="3">
        <v>0</v>
      </c>
      <c r="H3841" s="3">
        <v>0</v>
      </c>
      <c r="I3841" s="3">
        <v>16.169747</v>
      </c>
      <c r="J3841" s="3">
        <v>951</v>
      </c>
      <c r="K3841" s="3">
        <v>12.9476</v>
      </c>
      <c r="L3841" s="3">
        <v>794</v>
      </c>
      <c r="M3841" s="3">
        <v>14.615887</v>
      </c>
      <c r="N3841">
        <v>850</v>
      </c>
      <c r="O3841" s="16">
        <v>5.78066207047737e-21</v>
      </c>
      <c r="P3841">
        <v>9.50699766313167</v>
      </c>
      <c r="Q3841" t="s">
        <v>157</v>
      </c>
      <c r="R3841" t="s">
        <v>136</v>
      </c>
      <c r="S3841" t="s">
        <v>136</v>
      </c>
      <c r="T3841" t="s">
        <v>15810</v>
      </c>
      <c r="U3841" t="s">
        <v>15811</v>
      </c>
      <c r="V3841" t="s">
        <v>136</v>
      </c>
      <c r="W3841" t="s">
        <v>136</v>
      </c>
      <c r="X3841" t="s">
        <v>136</v>
      </c>
      <c r="Y3841" t="s">
        <v>136</v>
      </c>
      <c r="Z3841" t="s">
        <v>136</v>
      </c>
      <c r="AA3841" t="s">
        <v>2405</v>
      </c>
      <c r="AB3841" t="s">
        <v>1175</v>
      </c>
      <c r="AC3841" t="s">
        <v>15812</v>
      </c>
      <c r="AD3841" t="s">
        <v>15813</v>
      </c>
    </row>
    <row r="3842" spans="1:30">
      <c r="A3842" t="s">
        <v>15814</v>
      </c>
      <c r="B3842" t="s">
        <v>15814</v>
      </c>
      <c r="C3842" s="3">
        <v>0</v>
      </c>
      <c r="D3842" s="3">
        <v>0</v>
      </c>
      <c r="E3842" s="3">
        <v>0</v>
      </c>
      <c r="F3842" s="3">
        <v>0</v>
      </c>
      <c r="G3842" s="3">
        <v>0</v>
      </c>
      <c r="H3842" s="3">
        <v>0</v>
      </c>
      <c r="I3842" s="3">
        <v>0.990574</v>
      </c>
      <c r="J3842" s="3">
        <v>79</v>
      </c>
      <c r="K3842" s="3">
        <v>0.549897</v>
      </c>
      <c r="L3842" s="3">
        <v>47</v>
      </c>
      <c r="M3842" s="3">
        <v>0.825869</v>
      </c>
      <c r="N3842">
        <v>64</v>
      </c>
      <c r="O3842" s="16">
        <v>1.40727109800712e-6</v>
      </c>
      <c r="P3842">
        <v>6.08413749625522</v>
      </c>
      <c r="Q3842" t="s">
        <v>157</v>
      </c>
      <c r="R3842" t="s">
        <v>136</v>
      </c>
      <c r="S3842" t="s">
        <v>136</v>
      </c>
      <c r="T3842" t="s">
        <v>15815</v>
      </c>
      <c r="U3842" t="s">
        <v>136</v>
      </c>
      <c r="V3842" t="s">
        <v>136</v>
      </c>
      <c r="W3842" t="s">
        <v>136</v>
      </c>
      <c r="X3842" t="s">
        <v>136</v>
      </c>
      <c r="Y3842" t="s">
        <v>136</v>
      </c>
      <c r="Z3842" t="s">
        <v>136</v>
      </c>
      <c r="AA3842" t="s">
        <v>164</v>
      </c>
      <c r="AB3842" t="s">
        <v>165</v>
      </c>
      <c r="AC3842" t="s">
        <v>15816</v>
      </c>
      <c r="AD3842" t="s">
        <v>15817</v>
      </c>
    </row>
    <row r="3843" spans="1:30">
      <c r="A3843" t="s">
        <v>15818</v>
      </c>
      <c r="B3843" t="s">
        <v>15818</v>
      </c>
      <c r="C3843" s="3">
        <v>30.984156</v>
      </c>
      <c r="D3843" s="3">
        <v>578</v>
      </c>
      <c r="E3843" s="3">
        <v>104.257774</v>
      </c>
      <c r="F3843" s="3">
        <v>1721</v>
      </c>
      <c r="G3843" s="3">
        <v>39.706669</v>
      </c>
      <c r="H3843" s="3">
        <v>794</v>
      </c>
      <c r="I3843" s="3">
        <v>5.897339</v>
      </c>
      <c r="J3843" s="3">
        <v>120</v>
      </c>
      <c r="K3843" s="3">
        <v>19.41608</v>
      </c>
      <c r="L3843" s="3">
        <v>419</v>
      </c>
      <c r="M3843" s="3">
        <v>19.023952</v>
      </c>
      <c r="N3843">
        <v>371</v>
      </c>
      <c r="O3843">
        <v>0.0018258585520494</v>
      </c>
      <c r="P3843">
        <v>-2.65899101411362</v>
      </c>
      <c r="Q3843" t="s">
        <v>131</v>
      </c>
      <c r="R3843" t="s">
        <v>136</v>
      </c>
      <c r="S3843" t="s">
        <v>136</v>
      </c>
      <c r="T3843" t="s">
        <v>625</v>
      </c>
      <c r="U3843" t="s">
        <v>15819</v>
      </c>
      <c r="V3843" t="s">
        <v>264</v>
      </c>
      <c r="W3843" t="s">
        <v>190</v>
      </c>
      <c r="X3843" t="s">
        <v>191</v>
      </c>
      <c r="Y3843" t="s">
        <v>4487</v>
      </c>
      <c r="Z3843" t="s">
        <v>6209</v>
      </c>
      <c r="AA3843" t="s">
        <v>631</v>
      </c>
      <c r="AB3843" t="s">
        <v>632</v>
      </c>
      <c r="AC3843" t="s">
        <v>6210</v>
      </c>
      <c r="AD3843" t="s">
        <v>281</v>
      </c>
    </row>
    <row r="3844" spans="1:30">
      <c r="A3844" t="s">
        <v>15820</v>
      </c>
      <c r="B3844" t="s">
        <v>15820</v>
      </c>
      <c r="C3844" s="3">
        <v>3.097991</v>
      </c>
      <c r="D3844" s="3">
        <v>76</v>
      </c>
      <c r="E3844" s="3">
        <v>0.602376</v>
      </c>
      <c r="F3844" s="3">
        <v>14</v>
      </c>
      <c r="G3844" s="3">
        <v>2.27494</v>
      </c>
      <c r="H3844" s="3">
        <v>60</v>
      </c>
      <c r="I3844" s="3">
        <v>19.150259</v>
      </c>
      <c r="J3844" s="3">
        <v>508</v>
      </c>
      <c r="K3844" s="3">
        <v>40.955093</v>
      </c>
      <c r="L3844" s="3">
        <v>1160</v>
      </c>
      <c r="M3844" s="3">
        <v>4.481151</v>
      </c>
      <c r="N3844">
        <v>115</v>
      </c>
      <c r="O3844">
        <v>0.00138733534950568</v>
      </c>
      <c r="P3844">
        <v>2.68735237424617</v>
      </c>
      <c r="Q3844" t="s">
        <v>157</v>
      </c>
      <c r="R3844" t="s">
        <v>186</v>
      </c>
      <c r="S3844" t="s">
        <v>187</v>
      </c>
      <c r="T3844" t="s">
        <v>9033</v>
      </c>
      <c r="U3844" t="s">
        <v>9034</v>
      </c>
      <c r="V3844" t="s">
        <v>439</v>
      </c>
      <c r="W3844" t="s">
        <v>186</v>
      </c>
      <c r="X3844" t="s">
        <v>187</v>
      </c>
      <c r="Y3844" t="s">
        <v>9035</v>
      </c>
      <c r="Z3844" t="s">
        <v>9036</v>
      </c>
      <c r="AA3844" t="s">
        <v>209</v>
      </c>
      <c r="AB3844" t="s">
        <v>187</v>
      </c>
      <c r="AC3844" t="s">
        <v>9037</v>
      </c>
      <c r="AD3844" t="s">
        <v>9038</v>
      </c>
    </row>
    <row r="3845" spans="1:30">
      <c r="A3845" t="s">
        <v>15821</v>
      </c>
      <c r="B3845" t="s">
        <v>15821</v>
      </c>
      <c r="C3845" s="3">
        <v>19.37726</v>
      </c>
      <c r="D3845" s="3">
        <v>3680</v>
      </c>
      <c r="E3845" s="3">
        <v>36.099033</v>
      </c>
      <c r="F3845" s="3">
        <v>6073</v>
      </c>
      <c r="G3845" s="3">
        <v>23.469009</v>
      </c>
      <c r="H3845" s="3">
        <v>4779</v>
      </c>
      <c r="I3845" s="3">
        <v>0.930732</v>
      </c>
      <c r="J3845" s="3">
        <v>192</v>
      </c>
      <c r="K3845" s="3">
        <v>0.80188</v>
      </c>
      <c r="L3845" s="3">
        <v>177</v>
      </c>
      <c r="M3845" s="3">
        <v>3.060726</v>
      </c>
      <c r="N3845">
        <v>607</v>
      </c>
      <c r="O3845" s="16">
        <v>9.42637120526682e-10</v>
      </c>
      <c r="P3845">
        <v>-4.527025621776</v>
      </c>
      <c r="Q3845" t="s">
        <v>131</v>
      </c>
      <c r="R3845" t="s">
        <v>137</v>
      </c>
      <c r="S3845" t="s">
        <v>138</v>
      </c>
      <c r="T3845" t="s">
        <v>15822</v>
      </c>
      <c r="U3845" t="s">
        <v>15823</v>
      </c>
      <c r="V3845" t="s">
        <v>15131</v>
      </c>
      <c r="W3845" t="s">
        <v>137</v>
      </c>
      <c r="X3845" t="s">
        <v>138</v>
      </c>
      <c r="Y3845" t="s">
        <v>14975</v>
      </c>
      <c r="Z3845" t="s">
        <v>15824</v>
      </c>
      <c r="AA3845" t="s">
        <v>153</v>
      </c>
      <c r="AB3845" t="s">
        <v>138</v>
      </c>
      <c r="AC3845" t="s">
        <v>15825</v>
      </c>
      <c r="AD3845" t="s">
        <v>15134</v>
      </c>
    </row>
    <row r="3846" spans="1:30">
      <c r="A3846" t="s">
        <v>15826</v>
      </c>
      <c r="B3846" t="s">
        <v>15826</v>
      </c>
      <c r="C3846" s="3">
        <v>0.476172</v>
      </c>
      <c r="D3846" s="3">
        <v>50</v>
      </c>
      <c r="E3846" s="3">
        <v>0.021682</v>
      </c>
      <c r="F3846" s="3">
        <v>2</v>
      </c>
      <c r="G3846" s="3">
        <v>0.520477</v>
      </c>
      <c r="H3846" s="3">
        <v>59</v>
      </c>
      <c r="I3846" s="3">
        <v>3.579956</v>
      </c>
      <c r="J3846" s="3">
        <v>405</v>
      </c>
      <c r="K3846" s="3">
        <v>5.64042</v>
      </c>
      <c r="L3846" s="3">
        <v>681</v>
      </c>
      <c r="M3846" s="3">
        <v>1.227601</v>
      </c>
      <c r="N3846">
        <v>134</v>
      </c>
      <c r="O3846">
        <v>0.00449392641698045</v>
      </c>
      <c r="P3846">
        <v>2.63129520901347</v>
      </c>
      <c r="Q3846" t="s">
        <v>157</v>
      </c>
      <c r="R3846" t="s">
        <v>136</v>
      </c>
      <c r="S3846" t="s">
        <v>136</v>
      </c>
      <c r="T3846" t="s">
        <v>6878</v>
      </c>
      <c r="U3846" t="s">
        <v>136</v>
      </c>
      <c r="V3846" t="s">
        <v>136</v>
      </c>
      <c r="W3846" t="s">
        <v>136</v>
      </c>
      <c r="X3846" t="s">
        <v>136</v>
      </c>
      <c r="Y3846" t="s">
        <v>6162</v>
      </c>
      <c r="Z3846" t="s">
        <v>6879</v>
      </c>
      <c r="AA3846" t="s">
        <v>164</v>
      </c>
      <c r="AB3846" t="s">
        <v>165</v>
      </c>
      <c r="AC3846" t="s">
        <v>15827</v>
      </c>
      <c r="AD3846" t="s">
        <v>6881</v>
      </c>
    </row>
    <row r="3847" spans="1:30">
      <c r="A3847" t="s">
        <v>15828</v>
      </c>
      <c r="B3847" t="s">
        <v>15828</v>
      </c>
      <c r="C3847" s="3">
        <v>5.122318</v>
      </c>
      <c r="D3847" s="3">
        <v>130</v>
      </c>
      <c r="E3847" s="3">
        <v>0.6341</v>
      </c>
      <c r="F3847" s="3">
        <v>15</v>
      </c>
      <c r="G3847" s="3">
        <v>1.667577</v>
      </c>
      <c r="H3847" s="3">
        <v>46</v>
      </c>
      <c r="I3847" s="3">
        <v>27.097149</v>
      </c>
      <c r="J3847" s="3">
        <v>743</v>
      </c>
      <c r="K3847" s="3">
        <v>45.541058</v>
      </c>
      <c r="L3847" s="3">
        <v>1334</v>
      </c>
      <c r="M3847" s="3">
        <v>12.053771</v>
      </c>
      <c r="N3847">
        <v>319</v>
      </c>
      <c r="O3847">
        <v>0.000176620548213855</v>
      </c>
      <c r="P3847">
        <v>2.8364401469016</v>
      </c>
      <c r="Q3847" t="s">
        <v>157</v>
      </c>
      <c r="R3847" t="s">
        <v>186</v>
      </c>
      <c r="S3847" t="s">
        <v>187</v>
      </c>
      <c r="T3847" t="s">
        <v>15829</v>
      </c>
      <c r="U3847" t="s">
        <v>15830</v>
      </c>
      <c r="V3847" t="s">
        <v>439</v>
      </c>
      <c r="W3847" t="s">
        <v>186</v>
      </c>
      <c r="X3847" t="s">
        <v>187</v>
      </c>
      <c r="Y3847" t="s">
        <v>12216</v>
      </c>
      <c r="Z3847" t="s">
        <v>12217</v>
      </c>
      <c r="AA3847" t="s">
        <v>209</v>
      </c>
      <c r="AB3847" t="s">
        <v>187</v>
      </c>
      <c r="AC3847" t="s">
        <v>15831</v>
      </c>
      <c r="AD3847" t="s">
        <v>281</v>
      </c>
    </row>
    <row r="3848" spans="1:30">
      <c r="A3848" t="s">
        <v>15832</v>
      </c>
      <c r="B3848" t="s">
        <v>15832</v>
      </c>
      <c r="C3848" s="3">
        <v>0.399886</v>
      </c>
      <c r="D3848" s="3">
        <v>19</v>
      </c>
      <c r="E3848" s="3">
        <v>0</v>
      </c>
      <c r="F3848" s="3">
        <v>0</v>
      </c>
      <c r="G3848" s="3">
        <v>0.509044</v>
      </c>
      <c r="H3848" s="3">
        <v>26</v>
      </c>
      <c r="I3848" s="3">
        <v>3.802458</v>
      </c>
      <c r="J3848" s="3">
        <v>193</v>
      </c>
      <c r="K3848" s="3">
        <v>4.3297</v>
      </c>
      <c r="L3848" s="3">
        <v>235</v>
      </c>
      <c r="M3848" s="3">
        <v>1.629032</v>
      </c>
      <c r="N3848">
        <v>80</v>
      </c>
      <c r="O3848">
        <v>0.00665666705604178</v>
      </c>
      <c r="P3848">
        <v>2.64285169322742</v>
      </c>
      <c r="Q3848" t="s">
        <v>157</v>
      </c>
      <c r="R3848" t="s">
        <v>136</v>
      </c>
      <c r="S3848" t="s">
        <v>136</v>
      </c>
      <c r="T3848" t="s">
        <v>136</v>
      </c>
      <c r="U3848" t="s">
        <v>136</v>
      </c>
      <c r="V3848" t="s">
        <v>136</v>
      </c>
      <c r="W3848" t="s">
        <v>136</v>
      </c>
      <c r="X3848" t="s">
        <v>136</v>
      </c>
      <c r="Y3848" t="s">
        <v>136</v>
      </c>
      <c r="Z3848" t="s">
        <v>136</v>
      </c>
      <c r="AA3848" t="s">
        <v>164</v>
      </c>
      <c r="AB3848" t="s">
        <v>165</v>
      </c>
      <c r="AC3848" t="s">
        <v>15833</v>
      </c>
      <c r="AD3848" t="s">
        <v>136</v>
      </c>
    </row>
    <row r="3849" spans="1:30">
      <c r="A3849" t="s">
        <v>15834</v>
      </c>
      <c r="B3849" t="s">
        <v>15834</v>
      </c>
      <c r="C3849" s="3">
        <v>2.348423</v>
      </c>
      <c r="D3849" s="3">
        <v>205</v>
      </c>
      <c r="E3849" s="3">
        <v>6.70847</v>
      </c>
      <c r="F3849" s="3">
        <v>518</v>
      </c>
      <c r="G3849" s="3">
        <v>3.944521</v>
      </c>
      <c r="H3849" s="3">
        <v>369</v>
      </c>
      <c r="I3849" s="3">
        <v>0.639142</v>
      </c>
      <c r="J3849" s="3">
        <v>61</v>
      </c>
      <c r="K3849" s="3">
        <v>2.091262</v>
      </c>
      <c r="L3849" s="3">
        <v>211</v>
      </c>
      <c r="M3849" s="3">
        <v>0.861884</v>
      </c>
      <c r="N3849">
        <v>79</v>
      </c>
      <c r="O3849">
        <v>0.00188969449563633</v>
      </c>
      <c r="P3849">
        <v>-2.52067770403983</v>
      </c>
      <c r="Q3849" t="s">
        <v>131</v>
      </c>
      <c r="R3849" t="s">
        <v>136</v>
      </c>
      <c r="S3849" t="s">
        <v>136</v>
      </c>
      <c r="T3849" t="s">
        <v>136</v>
      </c>
      <c r="U3849" t="s">
        <v>136</v>
      </c>
      <c r="V3849" t="s">
        <v>136</v>
      </c>
      <c r="W3849" t="s">
        <v>254</v>
      </c>
      <c r="X3849" t="s">
        <v>255</v>
      </c>
      <c r="Y3849" t="s">
        <v>1664</v>
      </c>
      <c r="Z3849" t="s">
        <v>136</v>
      </c>
      <c r="AA3849" t="s">
        <v>164</v>
      </c>
      <c r="AB3849" t="s">
        <v>165</v>
      </c>
      <c r="AC3849" t="s">
        <v>15835</v>
      </c>
      <c r="AD3849" t="s">
        <v>136</v>
      </c>
    </row>
    <row r="3850" spans="1:30">
      <c r="A3850" t="s">
        <v>15836</v>
      </c>
      <c r="B3850" t="s">
        <v>15836</v>
      </c>
      <c r="C3850" s="3">
        <v>0.363431</v>
      </c>
      <c r="D3850" s="3">
        <v>23</v>
      </c>
      <c r="E3850" s="3">
        <v>0.088391</v>
      </c>
      <c r="F3850" s="3">
        <v>5</v>
      </c>
      <c r="G3850" s="3">
        <v>0.392645</v>
      </c>
      <c r="H3850" s="3">
        <v>26</v>
      </c>
      <c r="I3850" s="3">
        <v>5.47816</v>
      </c>
      <c r="J3850" s="3">
        <v>363</v>
      </c>
      <c r="K3850" s="3">
        <v>9.093396</v>
      </c>
      <c r="L3850" s="3">
        <v>643</v>
      </c>
      <c r="M3850" s="3">
        <v>1.41342</v>
      </c>
      <c r="N3850">
        <v>91</v>
      </c>
      <c r="O3850" s="16">
        <v>1.81009160535395e-5</v>
      </c>
      <c r="P3850">
        <v>3.40632072255162</v>
      </c>
      <c r="Q3850" t="s">
        <v>157</v>
      </c>
      <c r="R3850" t="s">
        <v>15837</v>
      </c>
      <c r="S3850" t="s">
        <v>15838</v>
      </c>
      <c r="T3850" t="s">
        <v>15839</v>
      </c>
      <c r="U3850" t="s">
        <v>15840</v>
      </c>
      <c r="V3850" t="s">
        <v>15841</v>
      </c>
      <c r="W3850" t="s">
        <v>412</v>
      </c>
      <c r="X3850" t="s">
        <v>413</v>
      </c>
      <c r="Y3850" t="s">
        <v>15842</v>
      </c>
      <c r="Z3850" t="s">
        <v>15843</v>
      </c>
      <c r="AA3850" t="s">
        <v>419</v>
      </c>
      <c r="AB3850" t="s">
        <v>413</v>
      </c>
      <c r="AC3850" t="s">
        <v>15844</v>
      </c>
      <c r="AD3850" t="s">
        <v>15845</v>
      </c>
    </row>
    <row r="3851" spans="1:30">
      <c r="A3851" t="s">
        <v>15846</v>
      </c>
      <c r="B3851" t="s">
        <v>15846</v>
      </c>
      <c r="C3851" s="3">
        <v>22.927784</v>
      </c>
      <c r="D3851" s="3">
        <v>2001</v>
      </c>
      <c r="E3851" s="3">
        <v>10.716848</v>
      </c>
      <c r="F3851" s="3">
        <v>829</v>
      </c>
      <c r="G3851" s="3">
        <v>24.908279</v>
      </c>
      <c r="H3851" s="3">
        <v>2330</v>
      </c>
      <c r="I3851" s="3">
        <v>6.89123</v>
      </c>
      <c r="J3851" s="3">
        <v>653</v>
      </c>
      <c r="K3851" s="3">
        <v>4.524952</v>
      </c>
      <c r="L3851" s="3">
        <v>458</v>
      </c>
      <c r="M3851" s="3">
        <v>8.381754</v>
      </c>
      <c r="N3851">
        <v>764</v>
      </c>
      <c r="O3851" s="16">
        <v>4.787956630506e-7</v>
      </c>
      <c r="P3851">
        <v>-2.10357381481412</v>
      </c>
      <c r="Q3851" t="s">
        <v>131</v>
      </c>
      <c r="R3851" t="s">
        <v>136</v>
      </c>
      <c r="S3851" t="s">
        <v>136</v>
      </c>
      <c r="T3851" t="s">
        <v>136</v>
      </c>
      <c r="U3851" t="s">
        <v>15847</v>
      </c>
      <c r="V3851" t="s">
        <v>136</v>
      </c>
      <c r="W3851" t="s">
        <v>3284</v>
      </c>
      <c r="X3851" t="s">
        <v>3285</v>
      </c>
      <c r="Y3851" t="s">
        <v>15848</v>
      </c>
      <c r="Z3851" t="s">
        <v>15849</v>
      </c>
      <c r="AA3851" t="s">
        <v>141</v>
      </c>
      <c r="AB3851" t="s">
        <v>142</v>
      </c>
      <c r="AC3851" t="s">
        <v>15850</v>
      </c>
      <c r="AD3851" t="s">
        <v>136</v>
      </c>
    </row>
    <row r="3852" spans="1:30">
      <c r="A3852" t="s">
        <v>15851</v>
      </c>
      <c r="B3852" t="s">
        <v>15851</v>
      </c>
      <c r="C3852" s="3">
        <v>0.931116</v>
      </c>
      <c r="D3852" s="3">
        <v>8</v>
      </c>
      <c r="E3852" s="3">
        <v>0</v>
      </c>
      <c r="F3852" s="3">
        <v>0</v>
      </c>
      <c r="G3852" s="3">
        <v>0</v>
      </c>
      <c r="H3852" s="3">
        <v>0</v>
      </c>
      <c r="I3852" s="3">
        <v>10.75619</v>
      </c>
      <c r="J3852" s="3">
        <v>91</v>
      </c>
      <c r="K3852" s="3">
        <v>19.918507</v>
      </c>
      <c r="L3852" s="3">
        <v>180</v>
      </c>
      <c r="M3852" s="3">
        <v>4.892019</v>
      </c>
      <c r="N3852">
        <v>40</v>
      </c>
      <c r="O3852">
        <v>0.00093168419450521</v>
      </c>
      <c r="P3852">
        <v>3.87457871744866</v>
      </c>
      <c r="Q3852" t="s">
        <v>157</v>
      </c>
      <c r="R3852" t="s">
        <v>136</v>
      </c>
      <c r="S3852" t="s">
        <v>136</v>
      </c>
      <c r="T3852" t="s">
        <v>136</v>
      </c>
      <c r="U3852" t="s">
        <v>136</v>
      </c>
      <c r="V3852" t="s">
        <v>136</v>
      </c>
      <c r="W3852" t="s">
        <v>136</v>
      </c>
      <c r="X3852" t="s">
        <v>136</v>
      </c>
      <c r="Y3852" t="s">
        <v>13870</v>
      </c>
      <c r="Z3852" t="s">
        <v>15852</v>
      </c>
      <c r="AA3852" t="s">
        <v>164</v>
      </c>
      <c r="AB3852" t="s">
        <v>165</v>
      </c>
      <c r="AC3852" t="s">
        <v>15853</v>
      </c>
      <c r="AD3852" t="s">
        <v>136</v>
      </c>
    </row>
    <row r="3853" spans="1:30">
      <c r="A3853" t="s">
        <v>15854</v>
      </c>
      <c r="B3853" t="s">
        <v>15854</v>
      </c>
      <c r="C3853" s="3">
        <v>0.944249</v>
      </c>
      <c r="D3853" s="3">
        <v>42</v>
      </c>
      <c r="E3853" s="3">
        <v>0.199249</v>
      </c>
      <c r="F3853" s="3">
        <v>8</v>
      </c>
      <c r="G3853" s="3">
        <v>0.890365</v>
      </c>
      <c r="H3853" s="3">
        <v>43</v>
      </c>
      <c r="I3853" s="3">
        <v>11.471483</v>
      </c>
      <c r="J3853" s="3">
        <v>551</v>
      </c>
      <c r="K3853" s="3">
        <v>36.637192</v>
      </c>
      <c r="L3853" s="3">
        <v>1879</v>
      </c>
      <c r="M3853" s="3">
        <v>1.191663</v>
      </c>
      <c r="N3853">
        <v>56</v>
      </c>
      <c r="O3853">
        <v>0.000282523151100583</v>
      </c>
      <c r="P3853">
        <v>3.61215492700457</v>
      </c>
      <c r="Q3853" t="s">
        <v>157</v>
      </c>
      <c r="R3853" t="s">
        <v>136</v>
      </c>
      <c r="S3853" t="s">
        <v>136</v>
      </c>
      <c r="T3853" t="s">
        <v>1608</v>
      </c>
      <c r="U3853" t="s">
        <v>15855</v>
      </c>
      <c r="V3853" t="s">
        <v>136</v>
      </c>
      <c r="W3853" t="s">
        <v>305</v>
      </c>
      <c r="X3853" t="s">
        <v>142</v>
      </c>
      <c r="Y3853" t="s">
        <v>1377</v>
      </c>
      <c r="Z3853" t="s">
        <v>4564</v>
      </c>
      <c r="AA3853" t="s">
        <v>141</v>
      </c>
      <c r="AB3853" t="s">
        <v>142</v>
      </c>
      <c r="AC3853" t="s">
        <v>4565</v>
      </c>
      <c r="AD3853" t="s">
        <v>1612</v>
      </c>
    </row>
    <row r="3854" spans="1:30">
      <c r="A3854" t="s">
        <v>15856</v>
      </c>
      <c r="B3854" t="s">
        <v>15856</v>
      </c>
      <c r="C3854" s="3">
        <v>0.180424</v>
      </c>
      <c r="D3854" s="3">
        <v>6</v>
      </c>
      <c r="E3854" s="3">
        <v>0.04593</v>
      </c>
      <c r="F3854" s="3">
        <v>2</v>
      </c>
      <c r="G3854" s="3">
        <v>0.160925</v>
      </c>
      <c r="H3854" s="3">
        <v>6</v>
      </c>
      <c r="I3854" s="3">
        <v>8.179029</v>
      </c>
      <c r="J3854" s="3">
        <v>278</v>
      </c>
      <c r="K3854" s="3">
        <v>11.409223</v>
      </c>
      <c r="L3854" s="3">
        <v>414</v>
      </c>
      <c r="M3854" s="3">
        <v>8.080372</v>
      </c>
      <c r="N3854">
        <v>265</v>
      </c>
      <c r="O3854" s="16">
        <v>1.11166560486944e-17</v>
      </c>
      <c r="P3854">
        <v>5.1292708485621</v>
      </c>
      <c r="Q3854" t="s">
        <v>157</v>
      </c>
      <c r="R3854" t="s">
        <v>1557</v>
      </c>
      <c r="S3854" t="s">
        <v>1558</v>
      </c>
      <c r="T3854" t="s">
        <v>15857</v>
      </c>
      <c r="U3854" t="s">
        <v>15858</v>
      </c>
      <c r="V3854" t="s">
        <v>136</v>
      </c>
      <c r="W3854" t="s">
        <v>136</v>
      </c>
      <c r="X3854" t="s">
        <v>136</v>
      </c>
      <c r="Y3854" t="s">
        <v>15859</v>
      </c>
      <c r="Z3854" t="s">
        <v>2574</v>
      </c>
      <c r="AA3854" t="s">
        <v>1875</v>
      </c>
      <c r="AB3854" t="s">
        <v>1558</v>
      </c>
      <c r="AC3854" t="s">
        <v>15860</v>
      </c>
      <c r="AD3854" t="s">
        <v>15861</v>
      </c>
    </row>
    <row r="3855" spans="1:30">
      <c r="A3855" t="s">
        <v>15862</v>
      </c>
      <c r="B3855" t="s">
        <v>15862</v>
      </c>
      <c r="C3855" s="3">
        <v>43.087132</v>
      </c>
      <c r="D3855" s="3">
        <v>400</v>
      </c>
      <c r="E3855" s="3">
        <v>6.099729</v>
      </c>
      <c r="F3855" s="3">
        <v>51</v>
      </c>
      <c r="G3855" s="3">
        <v>9.662978</v>
      </c>
      <c r="H3855" s="3">
        <v>97</v>
      </c>
      <c r="I3855" s="3">
        <v>108.668755</v>
      </c>
      <c r="J3855" s="3">
        <v>1093</v>
      </c>
      <c r="K3855" s="3">
        <v>183.11969</v>
      </c>
      <c r="L3855" s="3">
        <v>1967</v>
      </c>
      <c r="M3855" s="3">
        <v>88.348045</v>
      </c>
      <c r="N3855">
        <v>856</v>
      </c>
      <c r="O3855">
        <v>0.00382542029134646</v>
      </c>
      <c r="P3855">
        <v>2.0977877310734</v>
      </c>
      <c r="Q3855" t="s">
        <v>157</v>
      </c>
      <c r="R3855" t="s">
        <v>136</v>
      </c>
      <c r="S3855" t="s">
        <v>136</v>
      </c>
      <c r="T3855" t="s">
        <v>437</v>
      </c>
      <c r="U3855" t="s">
        <v>15863</v>
      </c>
      <c r="V3855" t="s">
        <v>439</v>
      </c>
      <c r="W3855" t="s">
        <v>186</v>
      </c>
      <c r="X3855" t="s">
        <v>187</v>
      </c>
      <c r="Y3855" t="s">
        <v>1616</v>
      </c>
      <c r="Z3855" t="s">
        <v>1617</v>
      </c>
      <c r="AA3855" t="s">
        <v>209</v>
      </c>
      <c r="AB3855" t="s">
        <v>187</v>
      </c>
      <c r="AC3855" t="s">
        <v>15864</v>
      </c>
      <c r="AD3855" t="s">
        <v>443</v>
      </c>
    </row>
    <row r="3856" spans="1:30">
      <c r="A3856" t="s">
        <v>15865</v>
      </c>
      <c r="B3856" t="s">
        <v>15865</v>
      </c>
      <c r="C3856" s="3">
        <v>25.836269</v>
      </c>
      <c r="D3856" s="3">
        <v>811</v>
      </c>
      <c r="E3856" s="3">
        <v>130.565689</v>
      </c>
      <c r="F3856" s="3">
        <v>3630</v>
      </c>
      <c r="G3856" s="3">
        <v>15.907785</v>
      </c>
      <c r="H3856" s="3">
        <v>536</v>
      </c>
      <c r="I3856" s="3">
        <v>7.047226</v>
      </c>
      <c r="J3856" s="3">
        <v>240</v>
      </c>
      <c r="K3856" s="3">
        <v>15.833855</v>
      </c>
      <c r="L3856" s="3">
        <v>576</v>
      </c>
      <c r="M3856" s="3">
        <v>7.635922</v>
      </c>
      <c r="N3856">
        <v>251</v>
      </c>
      <c r="O3856">
        <v>0.00100809044442334</v>
      </c>
      <c r="P3856">
        <v>-3.16852788104917</v>
      </c>
      <c r="Q3856" t="s">
        <v>131</v>
      </c>
      <c r="R3856" t="s">
        <v>136</v>
      </c>
      <c r="S3856" t="s">
        <v>136</v>
      </c>
      <c r="T3856" t="s">
        <v>1109</v>
      </c>
      <c r="U3856" t="s">
        <v>15866</v>
      </c>
      <c r="V3856" t="s">
        <v>11026</v>
      </c>
      <c r="W3856" t="s">
        <v>136</v>
      </c>
      <c r="X3856" t="s">
        <v>136</v>
      </c>
      <c r="Y3856" t="s">
        <v>1111</v>
      </c>
      <c r="Z3856" t="s">
        <v>11027</v>
      </c>
      <c r="AA3856" t="s">
        <v>164</v>
      </c>
      <c r="AB3856" t="s">
        <v>165</v>
      </c>
      <c r="AC3856" t="s">
        <v>313</v>
      </c>
      <c r="AD3856" t="s">
        <v>144</v>
      </c>
    </row>
    <row r="3857" spans="1:30">
      <c r="A3857" t="s">
        <v>15867</v>
      </c>
      <c r="B3857" t="s">
        <v>15867</v>
      </c>
      <c r="C3857" s="3">
        <v>715.367249</v>
      </c>
      <c r="D3857" s="3">
        <v>44383</v>
      </c>
      <c r="E3857" s="3">
        <v>809.393921</v>
      </c>
      <c r="F3857" s="3">
        <v>44483</v>
      </c>
      <c r="G3857" s="3">
        <v>606.248962</v>
      </c>
      <c r="H3857" s="3">
        <v>40328</v>
      </c>
      <c r="I3857" s="3">
        <v>261.020569</v>
      </c>
      <c r="J3857" s="3">
        <v>17564</v>
      </c>
      <c r="K3857" s="3">
        <v>123.956108</v>
      </c>
      <c r="L3857" s="3">
        <v>8907</v>
      </c>
      <c r="M3857" s="3">
        <v>386.358398</v>
      </c>
      <c r="N3857">
        <v>25028</v>
      </c>
      <c r="O3857">
        <v>0.000681692660333398</v>
      </c>
      <c r="P3857">
        <v>-2.12911024090105</v>
      </c>
      <c r="Q3857" t="s">
        <v>131</v>
      </c>
      <c r="R3857" t="s">
        <v>137</v>
      </c>
      <c r="S3857" t="s">
        <v>138</v>
      </c>
      <c r="T3857" t="s">
        <v>15868</v>
      </c>
      <c r="U3857" t="s">
        <v>15869</v>
      </c>
      <c r="V3857" t="s">
        <v>15870</v>
      </c>
      <c r="W3857" t="s">
        <v>137</v>
      </c>
      <c r="X3857" t="s">
        <v>138</v>
      </c>
      <c r="Y3857" t="s">
        <v>15871</v>
      </c>
      <c r="Z3857" t="s">
        <v>15872</v>
      </c>
      <c r="AA3857" t="s">
        <v>153</v>
      </c>
      <c r="AB3857" t="s">
        <v>138</v>
      </c>
      <c r="AC3857" t="s">
        <v>15873</v>
      </c>
      <c r="AD3857" t="s">
        <v>15874</v>
      </c>
    </row>
    <row r="3858" spans="1:30">
      <c r="A3858" t="s">
        <v>15875</v>
      </c>
      <c r="B3858" t="s">
        <v>15875</v>
      </c>
      <c r="C3858" s="3">
        <v>1.343008</v>
      </c>
      <c r="D3858" s="3">
        <v>12</v>
      </c>
      <c r="E3858" s="3">
        <v>0.818936</v>
      </c>
      <c r="F3858" s="3">
        <v>7</v>
      </c>
      <c r="G3858" s="3">
        <v>1.283049</v>
      </c>
      <c r="H3858" s="3">
        <v>13</v>
      </c>
      <c r="I3858" s="3">
        <v>30.17878</v>
      </c>
      <c r="J3858" s="3">
        <v>288</v>
      </c>
      <c r="K3858" s="3">
        <v>70.926514</v>
      </c>
      <c r="L3858" s="3">
        <v>721</v>
      </c>
      <c r="M3858" s="3">
        <v>13.874546</v>
      </c>
      <c r="N3858">
        <v>128</v>
      </c>
      <c r="O3858" s="16">
        <v>4.25637513014967e-8</v>
      </c>
      <c r="P3858">
        <v>4.06681645066072</v>
      </c>
      <c r="Q3858" t="s">
        <v>157</v>
      </c>
      <c r="R3858" t="s">
        <v>136</v>
      </c>
      <c r="S3858" t="s">
        <v>136</v>
      </c>
      <c r="T3858" t="s">
        <v>136</v>
      </c>
      <c r="U3858" t="s">
        <v>15876</v>
      </c>
      <c r="V3858" t="s">
        <v>136</v>
      </c>
      <c r="W3858" t="s">
        <v>136</v>
      </c>
      <c r="X3858" t="s">
        <v>136</v>
      </c>
      <c r="Y3858" t="s">
        <v>15877</v>
      </c>
      <c r="Z3858" t="s">
        <v>15878</v>
      </c>
      <c r="AA3858" t="s">
        <v>164</v>
      </c>
      <c r="AB3858" t="s">
        <v>165</v>
      </c>
      <c r="AC3858" t="s">
        <v>15879</v>
      </c>
      <c r="AD3858" t="s">
        <v>136</v>
      </c>
    </row>
    <row r="3859" spans="1:30">
      <c r="A3859" t="s">
        <v>15880</v>
      </c>
      <c r="B3859" t="s">
        <v>15880</v>
      </c>
      <c r="C3859" s="3">
        <v>0</v>
      </c>
      <c r="D3859" s="3">
        <v>0</v>
      </c>
      <c r="E3859" s="3">
        <v>0</v>
      </c>
      <c r="F3859" s="3">
        <v>0</v>
      </c>
      <c r="G3859" s="3">
        <v>0.587674</v>
      </c>
      <c r="H3859" s="3">
        <v>7</v>
      </c>
      <c r="I3859" s="3">
        <v>5.780156</v>
      </c>
      <c r="J3859" s="3">
        <v>66</v>
      </c>
      <c r="K3859" s="3">
        <v>6.814415</v>
      </c>
      <c r="L3859" s="3">
        <v>83</v>
      </c>
      <c r="M3859" s="3">
        <v>3.765889</v>
      </c>
      <c r="N3859">
        <v>42</v>
      </c>
      <c r="O3859">
        <v>0.0031241612532631</v>
      </c>
      <c r="P3859">
        <v>3.45397766920271</v>
      </c>
      <c r="Q3859" t="s">
        <v>157</v>
      </c>
      <c r="R3859" t="s">
        <v>254</v>
      </c>
      <c r="S3859" t="s">
        <v>255</v>
      </c>
      <c r="T3859" t="s">
        <v>2851</v>
      </c>
      <c r="U3859" t="s">
        <v>15881</v>
      </c>
      <c r="V3859" t="s">
        <v>136</v>
      </c>
      <c r="W3859" t="s">
        <v>136</v>
      </c>
      <c r="X3859" t="s">
        <v>136</v>
      </c>
      <c r="Y3859" t="s">
        <v>15882</v>
      </c>
      <c r="Z3859" t="s">
        <v>15883</v>
      </c>
      <c r="AA3859" t="s">
        <v>48</v>
      </c>
      <c r="AB3859" t="s">
        <v>326</v>
      </c>
      <c r="AC3859" t="s">
        <v>15884</v>
      </c>
      <c r="AD3859" t="s">
        <v>144</v>
      </c>
    </row>
    <row r="3860" spans="1:30">
      <c r="A3860" t="s">
        <v>15885</v>
      </c>
      <c r="B3860" t="s">
        <v>136</v>
      </c>
      <c r="C3860" s="3">
        <v>4.166234</v>
      </c>
      <c r="D3860" s="3">
        <v>116</v>
      </c>
      <c r="E3860" s="3">
        <v>5.427862</v>
      </c>
      <c r="F3860" s="3">
        <v>134</v>
      </c>
      <c r="G3860" s="3">
        <v>7.050818</v>
      </c>
      <c r="H3860" s="3">
        <v>211</v>
      </c>
      <c r="I3860" s="3">
        <v>0.223606</v>
      </c>
      <c r="J3860" s="3">
        <v>7</v>
      </c>
      <c r="K3860" s="3">
        <v>0</v>
      </c>
      <c r="L3860" s="3">
        <v>0</v>
      </c>
      <c r="M3860" s="3">
        <v>0</v>
      </c>
      <c r="N3860">
        <v>0</v>
      </c>
      <c r="O3860" s="16">
        <v>2.16038543034347e-10</v>
      </c>
      <c r="P3860">
        <v>-6.09832867703838</v>
      </c>
      <c r="Q3860" t="s">
        <v>131</v>
      </c>
      <c r="R3860" t="s">
        <v>136</v>
      </c>
      <c r="S3860" t="s">
        <v>136</v>
      </c>
      <c r="T3860" t="s">
        <v>136</v>
      </c>
      <c r="U3860" t="s">
        <v>136</v>
      </c>
      <c r="V3860" t="s">
        <v>136</v>
      </c>
      <c r="W3860" t="s">
        <v>136</v>
      </c>
      <c r="X3860" t="s">
        <v>136</v>
      </c>
      <c r="Y3860" t="s">
        <v>136</v>
      </c>
      <c r="Z3860" t="s">
        <v>136</v>
      </c>
      <c r="AA3860" t="s">
        <v>136</v>
      </c>
      <c r="AB3860" t="s">
        <v>136</v>
      </c>
      <c r="AC3860" t="s">
        <v>136</v>
      </c>
      <c r="AD3860" t="s">
        <v>136</v>
      </c>
    </row>
    <row r="3861" spans="1:30">
      <c r="A3861" t="s">
        <v>15886</v>
      </c>
      <c r="B3861" t="s">
        <v>15886</v>
      </c>
      <c r="C3861" s="3">
        <v>7.845521</v>
      </c>
      <c r="D3861" s="3">
        <v>331</v>
      </c>
      <c r="E3861" s="3">
        <v>1.191266</v>
      </c>
      <c r="F3861" s="3">
        <v>45</v>
      </c>
      <c r="G3861" s="3">
        <v>7.54864</v>
      </c>
      <c r="H3861" s="3">
        <v>341</v>
      </c>
      <c r="I3861" s="3">
        <v>70.124016</v>
      </c>
      <c r="J3861" s="3">
        <v>3201</v>
      </c>
      <c r="K3861" s="3">
        <v>32.333252</v>
      </c>
      <c r="L3861" s="3">
        <v>1577</v>
      </c>
      <c r="M3861" s="3">
        <v>17.74474</v>
      </c>
      <c r="N3861">
        <v>780</v>
      </c>
      <c r="O3861">
        <v>0.00217761510675235</v>
      </c>
      <c r="P3861">
        <v>2.21262515555265</v>
      </c>
      <c r="Q3861" t="s">
        <v>157</v>
      </c>
      <c r="R3861" t="s">
        <v>241</v>
      </c>
      <c r="S3861" t="s">
        <v>242</v>
      </c>
      <c r="T3861" t="s">
        <v>15887</v>
      </c>
      <c r="U3861" t="s">
        <v>15888</v>
      </c>
      <c r="V3861" t="s">
        <v>136</v>
      </c>
      <c r="W3861" t="s">
        <v>241</v>
      </c>
      <c r="X3861" t="s">
        <v>242</v>
      </c>
      <c r="Y3861" t="s">
        <v>2511</v>
      </c>
      <c r="Z3861" t="s">
        <v>15889</v>
      </c>
      <c r="AA3861" t="s">
        <v>248</v>
      </c>
      <c r="AB3861" t="s">
        <v>242</v>
      </c>
      <c r="AC3861" t="s">
        <v>15890</v>
      </c>
      <c r="AD3861" t="s">
        <v>15891</v>
      </c>
    </row>
    <row r="3862" spans="1:30">
      <c r="A3862" t="s">
        <v>15892</v>
      </c>
      <c r="B3862" t="s">
        <v>15892</v>
      </c>
      <c r="C3862" s="3">
        <v>0.028441</v>
      </c>
      <c r="D3862" s="3">
        <v>2</v>
      </c>
      <c r="E3862" s="3">
        <v>0.041096</v>
      </c>
      <c r="F3862" s="3">
        <v>3</v>
      </c>
      <c r="G3862" s="3">
        <v>0.214773</v>
      </c>
      <c r="H3862" s="3">
        <v>17</v>
      </c>
      <c r="I3862" s="3">
        <v>2.663219</v>
      </c>
      <c r="J3862" s="3">
        <v>204</v>
      </c>
      <c r="K3862" s="3">
        <v>2.617859</v>
      </c>
      <c r="L3862" s="3">
        <v>214</v>
      </c>
      <c r="M3862" s="3">
        <v>0.774592</v>
      </c>
      <c r="N3862">
        <v>57</v>
      </c>
      <c r="O3862">
        <v>0.000266340282159415</v>
      </c>
      <c r="P3862">
        <v>3.33815766156935</v>
      </c>
      <c r="Q3862" t="s">
        <v>157</v>
      </c>
      <c r="R3862" t="s">
        <v>136</v>
      </c>
      <c r="S3862" t="s">
        <v>136</v>
      </c>
      <c r="T3862" t="s">
        <v>15893</v>
      </c>
      <c r="U3862" t="s">
        <v>136</v>
      </c>
      <c r="V3862" t="s">
        <v>136</v>
      </c>
      <c r="W3862" t="s">
        <v>136</v>
      </c>
      <c r="X3862" t="s">
        <v>136</v>
      </c>
      <c r="Y3862" t="s">
        <v>136</v>
      </c>
      <c r="Z3862" t="s">
        <v>136</v>
      </c>
      <c r="AA3862" t="s">
        <v>164</v>
      </c>
      <c r="AB3862" t="s">
        <v>165</v>
      </c>
      <c r="AC3862" t="s">
        <v>15894</v>
      </c>
      <c r="AD3862" t="s">
        <v>15895</v>
      </c>
    </row>
    <row r="3863" spans="1:30">
      <c r="A3863" t="s">
        <v>15896</v>
      </c>
      <c r="B3863" t="s">
        <v>15896</v>
      </c>
      <c r="C3863" s="3">
        <v>41.769478</v>
      </c>
      <c r="D3863" s="3">
        <v>2367</v>
      </c>
      <c r="E3863" s="3">
        <v>55.419086</v>
      </c>
      <c r="F3863" s="3">
        <v>2782</v>
      </c>
      <c r="G3863" s="3">
        <v>41.626949</v>
      </c>
      <c r="H3863" s="3">
        <v>2529</v>
      </c>
      <c r="I3863" s="3">
        <v>9.473426</v>
      </c>
      <c r="J3863" s="3">
        <v>583</v>
      </c>
      <c r="K3863" s="3">
        <v>9.44796</v>
      </c>
      <c r="L3863" s="3">
        <v>620</v>
      </c>
      <c r="M3863" s="3">
        <v>14.377152</v>
      </c>
      <c r="N3863">
        <v>851</v>
      </c>
      <c r="O3863" s="16">
        <v>5.0013117189781e-7</v>
      </c>
      <c r="P3863">
        <v>-2.73502554489774</v>
      </c>
      <c r="Q3863" t="s">
        <v>131</v>
      </c>
      <c r="R3863" t="s">
        <v>136</v>
      </c>
      <c r="S3863" t="s">
        <v>136</v>
      </c>
      <c r="T3863" t="s">
        <v>136</v>
      </c>
      <c r="U3863" t="s">
        <v>15897</v>
      </c>
      <c r="V3863" t="s">
        <v>3749</v>
      </c>
      <c r="W3863" t="s">
        <v>136</v>
      </c>
      <c r="X3863" t="s">
        <v>136</v>
      </c>
      <c r="Y3863" t="s">
        <v>6524</v>
      </c>
      <c r="Z3863" t="s">
        <v>136</v>
      </c>
      <c r="AA3863" t="s">
        <v>164</v>
      </c>
      <c r="AB3863" t="s">
        <v>165</v>
      </c>
      <c r="AC3863" t="s">
        <v>15898</v>
      </c>
      <c r="AD3863" t="s">
        <v>136</v>
      </c>
    </row>
    <row r="3864" spans="1:30">
      <c r="A3864" t="s">
        <v>15899</v>
      </c>
      <c r="B3864" t="s">
        <v>15899</v>
      </c>
      <c r="C3864" s="3">
        <v>0.107606</v>
      </c>
      <c r="D3864" s="3">
        <v>7</v>
      </c>
      <c r="E3864" s="3">
        <v>0</v>
      </c>
      <c r="F3864" s="3">
        <v>0</v>
      </c>
      <c r="G3864" s="3">
        <v>0.153199</v>
      </c>
      <c r="H3864" s="3">
        <v>10</v>
      </c>
      <c r="I3864" s="3">
        <v>1.174397</v>
      </c>
      <c r="J3864" s="3">
        <v>77</v>
      </c>
      <c r="K3864" s="3">
        <v>1.673787</v>
      </c>
      <c r="L3864" s="3">
        <v>117</v>
      </c>
      <c r="M3864" s="3">
        <v>1.240519</v>
      </c>
      <c r="N3864">
        <v>78</v>
      </c>
      <c r="O3864">
        <v>0.000247923830676104</v>
      </c>
      <c r="P3864">
        <v>3.12974879872302</v>
      </c>
      <c r="Q3864" t="s">
        <v>157</v>
      </c>
      <c r="R3864" t="s">
        <v>136</v>
      </c>
      <c r="S3864" t="s">
        <v>136</v>
      </c>
      <c r="T3864" t="s">
        <v>15900</v>
      </c>
      <c r="U3864" t="s">
        <v>15901</v>
      </c>
      <c r="V3864" t="s">
        <v>136</v>
      </c>
      <c r="W3864" t="s">
        <v>136</v>
      </c>
      <c r="X3864" t="s">
        <v>136</v>
      </c>
      <c r="Y3864" t="s">
        <v>15902</v>
      </c>
      <c r="Z3864" t="s">
        <v>15903</v>
      </c>
      <c r="AA3864" t="s">
        <v>164</v>
      </c>
      <c r="AB3864" t="s">
        <v>165</v>
      </c>
      <c r="AC3864" t="s">
        <v>15904</v>
      </c>
      <c r="AD3864" t="s">
        <v>15905</v>
      </c>
    </row>
    <row r="3865" spans="1:30">
      <c r="A3865" t="s">
        <v>15906</v>
      </c>
      <c r="B3865" t="s">
        <v>15906</v>
      </c>
      <c r="C3865" s="3">
        <v>0.130756</v>
      </c>
      <c r="D3865" s="3">
        <v>12</v>
      </c>
      <c r="E3865" s="3">
        <v>0.436335</v>
      </c>
      <c r="F3865" s="3">
        <v>34</v>
      </c>
      <c r="G3865" s="3">
        <v>0.28822</v>
      </c>
      <c r="H3865" s="3">
        <v>27</v>
      </c>
      <c r="I3865" s="3">
        <v>3.359073</v>
      </c>
      <c r="J3865" s="3">
        <v>314</v>
      </c>
      <c r="K3865" s="3">
        <v>11.907349</v>
      </c>
      <c r="L3865" s="3">
        <v>1187</v>
      </c>
      <c r="M3865" s="3">
        <v>1.121599</v>
      </c>
      <c r="N3865">
        <v>101</v>
      </c>
      <c r="O3865">
        <v>0.0018211977170432</v>
      </c>
      <c r="P3865">
        <v>3.01523042563247</v>
      </c>
      <c r="Q3865" t="s">
        <v>157</v>
      </c>
      <c r="R3865" t="s">
        <v>136</v>
      </c>
      <c r="S3865" t="s">
        <v>136</v>
      </c>
      <c r="T3865" t="s">
        <v>11477</v>
      </c>
      <c r="U3865" t="s">
        <v>15907</v>
      </c>
      <c r="V3865" t="s">
        <v>473</v>
      </c>
      <c r="W3865" t="s">
        <v>136</v>
      </c>
      <c r="X3865" t="s">
        <v>136</v>
      </c>
      <c r="Y3865" t="s">
        <v>8356</v>
      </c>
      <c r="Z3865" t="s">
        <v>11479</v>
      </c>
      <c r="AA3865" t="s">
        <v>48</v>
      </c>
      <c r="AB3865" t="s">
        <v>326</v>
      </c>
      <c r="AC3865" t="s">
        <v>11480</v>
      </c>
      <c r="AD3865" t="s">
        <v>11481</v>
      </c>
    </row>
    <row r="3866" spans="1:30">
      <c r="A3866" t="s">
        <v>15908</v>
      </c>
      <c r="B3866" t="s">
        <v>15908</v>
      </c>
      <c r="C3866" s="3">
        <v>22.004469</v>
      </c>
      <c r="D3866" s="3">
        <v>1786</v>
      </c>
      <c r="E3866" s="3">
        <v>46.945312</v>
      </c>
      <c r="F3866" s="3">
        <v>3375</v>
      </c>
      <c r="G3866" s="3">
        <v>30.396778</v>
      </c>
      <c r="H3866" s="3">
        <v>2645</v>
      </c>
      <c r="I3866" s="3">
        <v>9.603883</v>
      </c>
      <c r="J3866" s="3">
        <v>846</v>
      </c>
      <c r="K3866" s="3">
        <v>8.882302</v>
      </c>
      <c r="L3866" s="3">
        <v>835</v>
      </c>
      <c r="M3866" s="3">
        <v>11.033006</v>
      </c>
      <c r="N3866">
        <v>935</v>
      </c>
      <c r="O3866" s="16">
        <v>6.97473609365407e-5</v>
      </c>
      <c r="P3866">
        <v>-2.48415393509726</v>
      </c>
      <c r="Q3866" t="s">
        <v>131</v>
      </c>
      <c r="R3866" t="s">
        <v>241</v>
      </c>
      <c r="S3866" t="s">
        <v>242</v>
      </c>
      <c r="T3866" t="s">
        <v>243</v>
      </c>
      <c r="U3866" t="s">
        <v>15909</v>
      </c>
      <c r="V3866" t="s">
        <v>735</v>
      </c>
      <c r="W3866" t="s">
        <v>241</v>
      </c>
      <c r="X3866" t="s">
        <v>242</v>
      </c>
      <c r="Y3866" t="s">
        <v>1867</v>
      </c>
      <c r="Z3866" t="s">
        <v>15910</v>
      </c>
      <c r="AA3866" t="s">
        <v>164</v>
      </c>
      <c r="AB3866" t="s">
        <v>165</v>
      </c>
      <c r="AC3866" t="s">
        <v>15911</v>
      </c>
      <c r="AD3866" t="s">
        <v>250</v>
      </c>
    </row>
    <row r="3867" spans="1:30">
      <c r="A3867" t="s">
        <v>15912</v>
      </c>
      <c r="B3867" t="s">
        <v>15912</v>
      </c>
      <c r="C3867" s="3">
        <v>9.530377</v>
      </c>
      <c r="D3867" s="3">
        <v>627</v>
      </c>
      <c r="E3867" s="3">
        <v>9.976474</v>
      </c>
      <c r="F3867" s="3">
        <v>581</v>
      </c>
      <c r="G3867" s="3">
        <v>5.333921</v>
      </c>
      <c r="H3867" s="3">
        <v>376</v>
      </c>
      <c r="I3867" s="3">
        <v>75.77272</v>
      </c>
      <c r="J3867" s="3">
        <v>5403</v>
      </c>
      <c r="K3867" s="3">
        <v>60.430523</v>
      </c>
      <c r="L3867" s="3">
        <v>4602</v>
      </c>
      <c r="M3867" s="3">
        <v>67.766876</v>
      </c>
      <c r="N3867">
        <v>4652</v>
      </c>
      <c r="O3867" s="16">
        <v>6.33335736549934e-5</v>
      </c>
      <c r="P3867">
        <v>2.18785032794536</v>
      </c>
      <c r="Q3867" t="s">
        <v>157</v>
      </c>
      <c r="R3867" t="s">
        <v>254</v>
      </c>
      <c r="S3867" t="s">
        <v>255</v>
      </c>
      <c r="T3867" t="s">
        <v>168</v>
      </c>
      <c r="U3867" t="s">
        <v>15913</v>
      </c>
      <c r="V3867" t="s">
        <v>136</v>
      </c>
      <c r="W3867" t="s">
        <v>594</v>
      </c>
      <c r="X3867" t="s">
        <v>165</v>
      </c>
      <c r="Y3867" t="s">
        <v>4912</v>
      </c>
      <c r="Z3867" t="s">
        <v>15914</v>
      </c>
      <c r="AA3867" t="s">
        <v>237</v>
      </c>
      <c r="AB3867" t="s">
        <v>233</v>
      </c>
      <c r="AC3867" t="s">
        <v>15915</v>
      </c>
      <c r="AD3867" t="s">
        <v>176</v>
      </c>
    </row>
    <row r="3868" spans="1:30">
      <c r="A3868" t="s">
        <v>15916</v>
      </c>
      <c r="B3868" t="s">
        <v>15916</v>
      </c>
      <c r="C3868" s="3">
        <v>0</v>
      </c>
      <c r="D3868" s="3">
        <v>0</v>
      </c>
      <c r="E3868" s="3">
        <v>0</v>
      </c>
      <c r="F3868" s="3">
        <v>0</v>
      </c>
      <c r="G3868" s="3">
        <v>0</v>
      </c>
      <c r="H3868" s="3">
        <v>0</v>
      </c>
      <c r="I3868" s="3">
        <v>2.323341</v>
      </c>
      <c r="J3868" s="3">
        <v>226</v>
      </c>
      <c r="K3868" s="3">
        <v>8.540486</v>
      </c>
      <c r="L3868" s="3">
        <v>884</v>
      </c>
      <c r="M3868" s="3">
        <v>0.787227</v>
      </c>
      <c r="N3868">
        <v>74</v>
      </c>
      <c r="O3868" s="16">
        <v>5.53826094754614e-11</v>
      </c>
      <c r="P3868">
        <v>7.80609281260713</v>
      </c>
      <c r="Q3868" t="s">
        <v>157</v>
      </c>
      <c r="R3868" t="s">
        <v>136</v>
      </c>
      <c r="S3868" t="s">
        <v>136</v>
      </c>
      <c r="T3868" t="s">
        <v>15917</v>
      </c>
      <c r="U3868" t="s">
        <v>15918</v>
      </c>
      <c r="V3868" t="s">
        <v>136</v>
      </c>
      <c r="W3868" t="s">
        <v>136</v>
      </c>
      <c r="X3868" t="s">
        <v>136</v>
      </c>
      <c r="Y3868" t="s">
        <v>8847</v>
      </c>
      <c r="Z3868" t="s">
        <v>15919</v>
      </c>
      <c r="AA3868" t="s">
        <v>164</v>
      </c>
      <c r="AB3868" t="s">
        <v>165</v>
      </c>
      <c r="AC3868" t="s">
        <v>15920</v>
      </c>
      <c r="AD3868" t="s">
        <v>15921</v>
      </c>
    </row>
    <row r="3869" spans="1:30">
      <c r="A3869" t="s">
        <v>15922</v>
      </c>
      <c r="B3869" t="s">
        <v>15922</v>
      </c>
      <c r="C3869" s="3">
        <v>1.332191</v>
      </c>
      <c r="D3869" s="3">
        <v>56</v>
      </c>
      <c r="E3869" s="3">
        <v>0.673296</v>
      </c>
      <c r="F3869" s="3">
        <v>25</v>
      </c>
      <c r="G3869" s="3">
        <v>0.803298</v>
      </c>
      <c r="H3869" s="3">
        <v>36</v>
      </c>
      <c r="I3869" s="3">
        <v>0</v>
      </c>
      <c r="J3869" s="3">
        <v>0</v>
      </c>
      <c r="K3869" s="3">
        <v>0.114069</v>
      </c>
      <c r="L3869" s="3">
        <v>6</v>
      </c>
      <c r="M3869" s="3">
        <v>0.061537</v>
      </c>
      <c r="N3869">
        <v>3</v>
      </c>
      <c r="O3869" s="16">
        <v>5.4289361495645e-5</v>
      </c>
      <c r="P3869">
        <v>-3.9376133376451</v>
      </c>
      <c r="Q3869" t="s">
        <v>131</v>
      </c>
      <c r="R3869" t="s">
        <v>136</v>
      </c>
      <c r="S3869" t="s">
        <v>136</v>
      </c>
      <c r="T3869" t="s">
        <v>9577</v>
      </c>
      <c r="U3869" t="s">
        <v>136</v>
      </c>
      <c r="V3869" t="s">
        <v>136</v>
      </c>
      <c r="W3869" t="s">
        <v>136</v>
      </c>
      <c r="X3869" t="s">
        <v>136</v>
      </c>
      <c r="Y3869" t="s">
        <v>2882</v>
      </c>
      <c r="Z3869" t="s">
        <v>11143</v>
      </c>
      <c r="AA3869" t="s">
        <v>136</v>
      </c>
      <c r="AB3869" t="s">
        <v>136</v>
      </c>
      <c r="AC3869" t="s">
        <v>15923</v>
      </c>
      <c r="AD3869" t="s">
        <v>9579</v>
      </c>
    </row>
    <row r="3870" spans="1:30">
      <c r="A3870" t="s">
        <v>15924</v>
      </c>
      <c r="B3870" t="s">
        <v>15924</v>
      </c>
      <c r="C3870" s="3">
        <v>0.547193</v>
      </c>
      <c r="D3870" s="3">
        <v>24</v>
      </c>
      <c r="E3870" s="3">
        <v>0.194931</v>
      </c>
      <c r="F3870" s="3">
        <v>8</v>
      </c>
      <c r="G3870" s="3">
        <v>0.203156</v>
      </c>
      <c r="H3870" s="3">
        <v>10</v>
      </c>
      <c r="I3870" s="3">
        <v>1.908654</v>
      </c>
      <c r="J3870" s="3">
        <v>89</v>
      </c>
      <c r="K3870" s="3">
        <v>3.828218</v>
      </c>
      <c r="L3870" s="3">
        <v>191</v>
      </c>
      <c r="M3870" s="3">
        <v>1.540858</v>
      </c>
      <c r="N3870">
        <v>70</v>
      </c>
      <c r="O3870">
        <v>0.00361642578801346</v>
      </c>
      <c r="P3870">
        <v>2.17014540813656</v>
      </c>
      <c r="Q3870" t="s">
        <v>157</v>
      </c>
      <c r="R3870" t="s">
        <v>136</v>
      </c>
      <c r="S3870" t="s">
        <v>136</v>
      </c>
      <c r="T3870" t="s">
        <v>13276</v>
      </c>
      <c r="U3870" t="s">
        <v>15925</v>
      </c>
      <c r="V3870" t="s">
        <v>1260</v>
      </c>
      <c r="W3870" t="s">
        <v>136</v>
      </c>
      <c r="X3870" t="s">
        <v>136</v>
      </c>
      <c r="Y3870" t="s">
        <v>1261</v>
      </c>
      <c r="Z3870" t="s">
        <v>15926</v>
      </c>
      <c r="AA3870" t="s">
        <v>248</v>
      </c>
      <c r="AB3870" t="s">
        <v>242</v>
      </c>
      <c r="AC3870" t="s">
        <v>15927</v>
      </c>
      <c r="AD3870" t="s">
        <v>4477</v>
      </c>
    </row>
    <row r="3871" spans="1:30">
      <c r="A3871" t="s">
        <v>15928</v>
      </c>
      <c r="B3871" t="s">
        <v>136</v>
      </c>
      <c r="C3871" s="3">
        <v>144.906036</v>
      </c>
      <c r="D3871" s="3">
        <v>3088</v>
      </c>
      <c r="E3871" s="3">
        <v>306.299652</v>
      </c>
      <c r="F3871" s="3">
        <v>5781</v>
      </c>
      <c r="G3871" s="3">
        <v>141.364929</v>
      </c>
      <c r="H3871" s="3">
        <v>3230</v>
      </c>
      <c r="I3871" s="3">
        <v>41.769535</v>
      </c>
      <c r="J3871" s="3">
        <v>966</v>
      </c>
      <c r="K3871" s="3">
        <v>21.843191</v>
      </c>
      <c r="L3871" s="3">
        <v>540</v>
      </c>
      <c r="M3871" s="3">
        <v>104.28891</v>
      </c>
      <c r="N3871">
        <v>2321</v>
      </c>
      <c r="O3871">
        <v>0.00248823842940095</v>
      </c>
      <c r="P3871">
        <v>-2.48033532221979</v>
      </c>
      <c r="Q3871" t="s">
        <v>131</v>
      </c>
      <c r="R3871" t="s">
        <v>136</v>
      </c>
      <c r="S3871" t="s">
        <v>136</v>
      </c>
      <c r="T3871" t="s">
        <v>136</v>
      </c>
      <c r="U3871" t="s">
        <v>136</v>
      </c>
      <c r="V3871" t="s">
        <v>136</v>
      </c>
      <c r="W3871" t="s">
        <v>136</v>
      </c>
      <c r="X3871" t="s">
        <v>136</v>
      </c>
      <c r="Y3871" t="s">
        <v>136</v>
      </c>
      <c r="Z3871" t="s">
        <v>136</v>
      </c>
      <c r="AA3871" t="s">
        <v>136</v>
      </c>
      <c r="AB3871" t="s">
        <v>136</v>
      </c>
      <c r="AC3871" t="s">
        <v>136</v>
      </c>
      <c r="AD3871" t="s">
        <v>136</v>
      </c>
    </row>
    <row r="3872" spans="1:30">
      <c r="A3872" t="s">
        <v>15929</v>
      </c>
      <c r="B3872" t="s">
        <v>15929</v>
      </c>
      <c r="C3872" s="3">
        <v>0.973695</v>
      </c>
      <c r="D3872" s="3">
        <v>107</v>
      </c>
      <c r="E3872" s="3">
        <v>0.657886</v>
      </c>
      <c r="F3872" s="3">
        <v>64</v>
      </c>
      <c r="G3872" s="3">
        <v>1.010321</v>
      </c>
      <c r="H3872" s="3">
        <v>119</v>
      </c>
      <c r="I3872" s="3">
        <v>10.278538</v>
      </c>
      <c r="J3872" s="3">
        <v>1216</v>
      </c>
      <c r="K3872" s="3">
        <v>17.371723</v>
      </c>
      <c r="L3872" s="3">
        <v>2194</v>
      </c>
      <c r="M3872" s="3">
        <v>3.844909</v>
      </c>
      <c r="N3872">
        <v>438</v>
      </c>
      <c r="O3872" s="16">
        <v>1.00438431646314e-5</v>
      </c>
      <c r="P3872">
        <v>2.78757356250895</v>
      </c>
      <c r="Q3872" t="s">
        <v>157</v>
      </c>
      <c r="R3872" t="s">
        <v>186</v>
      </c>
      <c r="S3872" t="s">
        <v>187</v>
      </c>
      <c r="T3872" t="s">
        <v>15930</v>
      </c>
      <c r="U3872" t="s">
        <v>15931</v>
      </c>
      <c r="V3872" t="s">
        <v>386</v>
      </c>
      <c r="W3872" t="s">
        <v>186</v>
      </c>
      <c r="X3872" t="s">
        <v>187</v>
      </c>
      <c r="Y3872" t="s">
        <v>387</v>
      </c>
      <c r="Z3872" t="s">
        <v>15932</v>
      </c>
      <c r="AA3872" t="s">
        <v>209</v>
      </c>
      <c r="AB3872" t="s">
        <v>187</v>
      </c>
      <c r="AC3872" t="s">
        <v>15933</v>
      </c>
      <c r="AD3872" t="s">
        <v>6446</v>
      </c>
    </row>
    <row r="3873" spans="1:30">
      <c r="A3873" t="s">
        <v>15934</v>
      </c>
      <c r="B3873" t="s">
        <v>136</v>
      </c>
      <c r="C3873" s="3">
        <v>13.945812</v>
      </c>
      <c r="D3873" s="3">
        <v>540</v>
      </c>
      <c r="E3873" s="3">
        <v>17.488821</v>
      </c>
      <c r="F3873" s="3">
        <v>586</v>
      </c>
      <c r="G3873" s="3">
        <v>17.871989</v>
      </c>
      <c r="H3873" s="3">
        <v>688</v>
      </c>
      <c r="I3873" s="3">
        <v>1.402914</v>
      </c>
      <c r="J3873" s="3">
        <v>55</v>
      </c>
      <c r="K3873" s="3">
        <v>1.079137</v>
      </c>
      <c r="L3873" s="3">
        <v>56</v>
      </c>
      <c r="M3873" s="3">
        <v>0.411932</v>
      </c>
      <c r="N3873">
        <v>21</v>
      </c>
      <c r="O3873" s="16">
        <v>2.74742179020991e-16</v>
      </c>
      <c r="P3873">
        <v>-4.53921083948833</v>
      </c>
      <c r="Q3873" t="s">
        <v>131</v>
      </c>
      <c r="R3873" t="s">
        <v>136</v>
      </c>
      <c r="S3873" t="s">
        <v>136</v>
      </c>
      <c r="T3873" t="s">
        <v>168</v>
      </c>
      <c r="U3873" t="s">
        <v>15935</v>
      </c>
      <c r="V3873" t="s">
        <v>662</v>
      </c>
      <c r="W3873" t="s">
        <v>136</v>
      </c>
      <c r="X3873" t="s">
        <v>136</v>
      </c>
      <c r="Y3873" t="s">
        <v>5485</v>
      </c>
      <c r="Z3873" t="s">
        <v>5486</v>
      </c>
      <c r="AA3873" t="s">
        <v>164</v>
      </c>
      <c r="AB3873" t="s">
        <v>165</v>
      </c>
      <c r="AC3873" t="s">
        <v>15936</v>
      </c>
      <c r="AD3873" t="s">
        <v>176</v>
      </c>
    </row>
    <row r="3874" spans="1:30">
      <c r="A3874" t="s">
        <v>15937</v>
      </c>
      <c r="B3874" t="s">
        <v>136</v>
      </c>
      <c r="C3874" s="3">
        <v>10.295173</v>
      </c>
      <c r="D3874" s="3">
        <v>692</v>
      </c>
      <c r="E3874" s="3">
        <v>10.294858</v>
      </c>
      <c r="F3874" s="3">
        <v>615</v>
      </c>
      <c r="G3874" s="3">
        <v>21.520188</v>
      </c>
      <c r="H3874" s="3">
        <v>1554</v>
      </c>
      <c r="I3874" s="3">
        <v>1.873794</v>
      </c>
      <c r="J3874" s="3">
        <v>138</v>
      </c>
      <c r="K3874" s="3">
        <v>1.523303</v>
      </c>
      <c r="L3874" s="3">
        <v>120</v>
      </c>
      <c r="M3874" s="3">
        <v>1.910571</v>
      </c>
      <c r="N3874">
        <v>134</v>
      </c>
      <c r="O3874" s="16">
        <v>1.42019467540017e-14</v>
      </c>
      <c r="P3874">
        <v>-3.54726899628853</v>
      </c>
      <c r="Q3874" t="s">
        <v>131</v>
      </c>
      <c r="R3874" t="s">
        <v>136</v>
      </c>
      <c r="S3874" t="s">
        <v>136</v>
      </c>
      <c r="T3874" t="s">
        <v>5871</v>
      </c>
      <c r="U3874" t="s">
        <v>136</v>
      </c>
      <c r="V3874" t="s">
        <v>136</v>
      </c>
      <c r="W3874" t="s">
        <v>136</v>
      </c>
      <c r="X3874" t="s">
        <v>136</v>
      </c>
      <c r="Y3874" t="s">
        <v>136</v>
      </c>
      <c r="Z3874" t="s">
        <v>136</v>
      </c>
      <c r="AA3874" t="s">
        <v>136</v>
      </c>
      <c r="AB3874" t="s">
        <v>136</v>
      </c>
      <c r="AC3874" t="s">
        <v>15938</v>
      </c>
      <c r="AD3874" t="s">
        <v>512</v>
      </c>
    </row>
    <row r="3875" spans="1:30">
      <c r="A3875" t="s">
        <v>15939</v>
      </c>
      <c r="B3875" t="s">
        <v>15939</v>
      </c>
      <c r="C3875" s="3">
        <v>2.123842</v>
      </c>
      <c r="D3875" s="3">
        <v>83</v>
      </c>
      <c r="E3875" s="3">
        <v>0.691272</v>
      </c>
      <c r="F3875" s="3">
        <v>24</v>
      </c>
      <c r="G3875" s="3">
        <v>1.371593</v>
      </c>
      <c r="H3875" s="3">
        <v>58</v>
      </c>
      <c r="I3875" s="3">
        <v>7.531768</v>
      </c>
      <c r="J3875" s="3">
        <v>320</v>
      </c>
      <c r="K3875" s="3">
        <v>18.115583</v>
      </c>
      <c r="L3875" s="3">
        <v>820</v>
      </c>
      <c r="M3875" s="3">
        <v>4.182151</v>
      </c>
      <c r="N3875">
        <v>171</v>
      </c>
      <c r="O3875">
        <v>0.00224521388839305</v>
      </c>
      <c r="P3875">
        <v>2.15778473945581</v>
      </c>
      <c r="Q3875" t="s">
        <v>157</v>
      </c>
      <c r="R3875" t="s">
        <v>136</v>
      </c>
      <c r="S3875" t="s">
        <v>136</v>
      </c>
      <c r="T3875" t="s">
        <v>15940</v>
      </c>
      <c r="U3875" t="s">
        <v>15941</v>
      </c>
      <c r="V3875" t="s">
        <v>136</v>
      </c>
      <c r="W3875" t="s">
        <v>594</v>
      </c>
      <c r="X3875" t="s">
        <v>165</v>
      </c>
      <c r="Y3875" t="s">
        <v>15942</v>
      </c>
      <c r="Z3875" t="s">
        <v>15943</v>
      </c>
      <c r="AA3875" t="s">
        <v>164</v>
      </c>
      <c r="AB3875" t="s">
        <v>165</v>
      </c>
      <c r="AC3875" t="s">
        <v>175</v>
      </c>
      <c r="AD3875" t="s">
        <v>15944</v>
      </c>
    </row>
    <row r="3876" spans="1:30">
      <c r="A3876" t="s">
        <v>15945</v>
      </c>
      <c r="B3876" t="s">
        <v>15945</v>
      </c>
      <c r="C3876" s="3">
        <v>0.620804</v>
      </c>
      <c r="D3876" s="3">
        <v>71</v>
      </c>
      <c r="E3876" s="3">
        <v>0.063444</v>
      </c>
      <c r="F3876" s="3">
        <v>7</v>
      </c>
      <c r="G3876" s="3">
        <v>0.613708</v>
      </c>
      <c r="H3876" s="3">
        <v>76</v>
      </c>
      <c r="I3876" s="3">
        <v>2.760546</v>
      </c>
      <c r="J3876" s="3">
        <v>342</v>
      </c>
      <c r="K3876" s="3">
        <v>3.219774</v>
      </c>
      <c r="L3876" s="3">
        <v>426</v>
      </c>
      <c r="M3876" s="3">
        <v>2.175163</v>
      </c>
      <c r="N3876">
        <v>260</v>
      </c>
      <c r="O3876">
        <v>0.00313537886637883</v>
      </c>
      <c r="P3876">
        <v>2.05843426783773</v>
      </c>
      <c r="Q3876" t="s">
        <v>157</v>
      </c>
      <c r="R3876" t="s">
        <v>136</v>
      </c>
      <c r="S3876" t="s">
        <v>136</v>
      </c>
      <c r="T3876" t="s">
        <v>1177</v>
      </c>
      <c r="U3876" t="s">
        <v>1178</v>
      </c>
      <c r="V3876" t="s">
        <v>1179</v>
      </c>
      <c r="W3876" t="s">
        <v>1180</v>
      </c>
      <c r="X3876" t="s">
        <v>1181</v>
      </c>
      <c r="Y3876" t="s">
        <v>1182</v>
      </c>
      <c r="Z3876" t="s">
        <v>1183</v>
      </c>
      <c r="AA3876" t="s">
        <v>85</v>
      </c>
      <c r="AB3876" t="s">
        <v>342</v>
      </c>
      <c r="AC3876" t="s">
        <v>1184</v>
      </c>
      <c r="AD3876" t="s">
        <v>1185</v>
      </c>
    </row>
    <row r="3877" spans="1:30">
      <c r="A3877" t="s">
        <v>15946</v>
      </c>
      <c r="B3877" t="s">
        <v>15946</v>
      </c>
      <c r="C3877" s="3">
        <v>7.107293</v>
      </c>
      <c r="D3877" s="3">
        <v>108</v>
      </c>
      <c r="E3877" s="3">
        <v>2.845643</v>
      </c>
      <c r="F3877" s="3">
        <v>39</v>
      </c>
      <c r="G3877" s="3">
        <v>3.928916</v>
      </c>
      <c r="H3877" s="3">
        <v>64</v>
      </c>
      <c r="I3877" s="3">
        <v>36.647041</v>
      </c>
      <c r="J3877" s="3">
        <v>603</v>
      </c>
      <c r="K3877" s="3">
        <v>61.586113</v>
      </c>
      <c r="L3877" s="3">
        <v>1081</v>
      </c>
      <c r="M3877" s="3">
        <v>17.215252</v>
      </c>
      <c r="N3877">
        <v>273</v>
      </c>
      <c r="O3877">
        <v>0.000162677838739128</v>
      </c>
      <c r="P3877">
        <v>2.34937426879555</v>
      </c>
      <c r="Q3877" t="s">
        <v>157</v>
      </c>
      <c r="R3877" t="s">
        <v>186</v>
      </c>
      <c r="S3877" t="s">
        <v>187</v>
      </c>
      <c r="T3877" t="s">
        <v>4515</v>
      </c>
      <c r="U3877" t="s">
        <v>4516</v>
      </c>
      <c r="V3877" t="s">
        <v>439</v>
      </c>
      <c r="W3877" t="s">
        <v>186</v>
      </c>
      <c r="X3877" t="s">
        <v>187</v>
      </c>
      <c r="Y3877" t="s">
        <v>4517</v>
      </c>
      <c r="Z3877" t="s">
        <v>4518</v>
      </c>
      <c r="AA3877" t="s">
        <v>209</v>
      </c>
      <c r="AB3877" t="s">
        <v>187</v>
      </c>
      <c r="AC3877" t="s">
        <v>4519</v>
      </c>
      <c r="AD3877" t="s">
        <v>4520</v>
      </c>
    </row>
    <row r="3878" spans="1:30">
      <c r="A3878" t="s">
        <v>15947</v>
      </c>
      <c r="B3878" t="s">
        <v>15947</v>
      </c>
      <c r="C3878" s="3">
        <v>47.241207</v>
      </c>
      <c r="D3878" s="3">
        <v>5489</v>
      </c>
      <c r="E3878" s="3">
        <v>79.513237</v>
      </c>
      <c r="F3878" s="3">
        <v>8184</v>
      </c>
      <c r="G3878" s="3">
        <v>60.013096</v>
      </c>
      <c r="H3878" s="3">
        <v>7477</v>
      </c>
      <c r="I3878" s="3">
        <v>19.665764</v>
      </c>
      <c r="J3878" s="3">
        <v>2479</v>
      </c>
      <c r="K3878" s="3">
        <v>25.233095</v>
      </c>
      <c r="L3878" s="3">
        <v>3396</v>
      </c>
      <c r="M3878" s="3">
        <v>26.394602</v>
      </c>
      <c r="N3878">
        <v>3203</v>
      </c>
      <c r="O3878">
        <v>0.000261373596219474</v>
      </c>
      <c r="P3878">
        <v>-2.10817420692517</v>
      </c>
      <c r="Q3878" t="s">
        <v>131</v>
      </c>
      <c r="R3878" t="s">
        <v>241</v>
      </c>
      <c r="S3878" t="s">
        <v>242</v>
      </c>
      <c r="T3878" t="s">
        <v>6555</v>
      </c>
      <c r="U3878" t="s">
        <v>15948</v>
      </c>
      <c r="V3878" t="s">
        <v>329</v>
      </c>
      <c r="W3878" t="s">
        <v>241</v>
      </c>
      <c r="X3878" t="s">
        <v>242</v>
      </c>
      <c r="Y3878" t="s">
        <v>6108</v>
      </c>
      <c r="Z3878" t="s">
        <v>15949</v>
      </c>
      <c r="AA3878" t="s">
        <v>248</v>
      </c>
      <c r="AB3878" t="s">
        <v>242</v>
      </c>
      <c r="AC3878" t="s">
        <v>15950</v>
      </c>
      <c r="AD3878" t="s">
        <v>1278</v>
      </c>
    </row>
    <row r="3879" spans="1:30">
      <c r="A3879" t="s">
        <v>15951</v>
      </c>
      <c r="B3879" t="s">
        <v>136</v>
      </c>
      <c r="C3879" s="3">
        <v>6.410699</v>
      </c>
      <c r="D3879" s="3">
        <v>73</v>
      </c>
      <c r="E3879" s="3">
        <v>10.972249</v>
      </c>
      <c r="F3879" s="3">
        <v>111</v>
      </c>
      <c r="G3879" s="3">
        <v>10.828649</v>
      </c>
      <c r="H3879" s="3">
        <v>133</v>
      </c>
      <c r="I3879" s="3">
        <v>0.797367</v>
      </c>
      <c r="J3879" s="3">
        <v>10</v>
      </c>
      <c r="K3879" s="3">
        <v>0</v>
      </c>
      <c r="L3879" s="3">
        <v>0</v>
      </c>
      <c r="M3879" s="3">
        <v>0.51493</v>
      </c>
      <c r="N3879">
        <v>7</v>
      </c>
      <c r="O3879" s="16">
        <v>7.73083888063321e-7</v>
      </c>
      <c r="P3879">
        <v>-4.60029074996654</v>
      </c>
      <c r="Q3879" t="s">
        <v>131</v>
      </c>
      <c r="R3879" t="s">
        <v>136</v>
      </c>
      <c r="S3879" t="s">
        <v>136</v>
      </c>
      <c r="T3879" t="s">
        <v>178</v>
      </c>
      <c r="U3879" t="s">
        <v>15952</v>
      </c>
      <c r="V3879" t="s">
        <v>264</v>
      </c>
      <c r="W3879" t="s">
        <v>136</v>
      </c>
      <c r="X3879" t="s">
        <v>136</v>
      </c>
      <c r="Y3879" t="s">
        <v>4955</v>
      </c>
      <c r="Z3879" t="s">
        <v>136</v>
      </c>
      <c r="AA3879" t="s">
        <v>83</v>
      </c>
      <c r="AB3879" t="s">
        <v>191</v>
      </c>
      <c r="AC3879" t="s">
        <v>11562</v>
      </c>
      <c r="AD3879" t="s">
        <v>184</v>
      </c>
    </row>
    <row r="3880" spans="1:30">
      <c r="A3880" t="s">
        <v>15953</v>
      </c>
      <c r="B3880" t="s">
        <v>15953</v>
      </c>
      <c r="C3880" s="3">
        <v>0.455075</v>
      </c>
      <c r="D3880" s="3">
        <v>32</v>
      </c>
      <c r="E3880" s="3">
        <v>0.14508</v>
      </c>
      <c r="F3880" s="3">
        <v>9</v>
      </c>
      <c r="G3880" s="3">
        <v>0.172353</v>
      </c>
      <c r="H3880" s="3">
        <v>13</v>
      </c>
      <c r="I3880" s="3">
        <v>1.546078</v>
      </c>
      <c r="J3880" s="3">
        <v>116</v>
      </c>
      <c r="K3880" s="3">
        <v>6.696307</v>
      </c>
      <c r="L3880" s="3">
        <v>535</v>
      </c>
      <c r="M3880" s="3">
        <v>1.785426</v>
      </c>
      <c r="N3880">
        <v>129</v>
      </c>
      <c r="O3880">
        <v>0.000425251342263908</v>
      </c>
      <c r="P3880">
        <v>2.89203171067479</v>
      </c>
      <c r="Q3880" t="s">
        <v>157</v>
      </c>
      <c r="R3880" t="s">
        <v>190</v>
      </c>
      <c r="S3880" t="s">
        <v>191</v>
      </c>
      <c r="T3880" t="s">
        <v>1799</v>
      </c>
      <c r="U3880" t="s">
        <v>15954</v>
      </c>
      <c r="V3880" t="s">
        <v>136</v>
      </c>
      <c r="W3880" t="s">
        <v>186</v>
      </c>
      <c r="X3880" t="s">
        <v>187</v>
      </c>
      <c r="Y3880" t="s">
        <v>1801</v>
      </c>
      <c r="Z3880" t="s">
        <v>5495</v>
      </c>
      <c r="AA3880" t="s">
        <v>83</v>
      </c>
      <c r="AB3880" t="s">
        <v>191</v>
      </c>
      <c r="AC3880" t="s">
        <v>15955</v>
      </c>
      <c r="AD3880" t="s">
        <v>1155</v>
      </c>
    </row>
    <row r="3881" spans="1:30">
      <c r="A3881" t="s">
        <v>15956</v>
      </c>
      <c r="B3881" t="s">
        <v>15956</v>
      </c>
      <c r="C3881" s="3">
        <v>44.514015</v>
      </c>
      <c r="D3881" s="3">
        <v>1110</v>
      </c>
      <c r="E3881" s="3">
        <v>101.430443</v>
      </c>
      <c r="F3881" s="3">
        <v>2240</v>
      </c>
      <c r="G3881" s="3">
        <v>37.959972</v>
      </c>
      <c r="H3881" s="3">
        <v>1015</v>
      </c>
      <c r="I3881" s="3">
        <v>3.450705</v>
      </c>
      <c r="J3881" s="3">
        <v>94</v>
      </c>
      <c r="K3881" s="3">
        <v>4.217841</v>
      </c>
      <c r="L3881" s="3">
        <v>122</v>
      </c>
      <c r="M3881" s="3">
        <v>3.863417</v>
      </c>
      <c r="N3881">
        <v>101</v>
      </c>
      <c r="O3881" s="16">
        <v>1.48913835849293e-11</v>
      </c>
      <c r="P3881">
        <v>-4.61581352547634</v>
      </c>
      <c r="Q3881" t="s">
        <v>131</v>
      </c>
      <c r="R3881" t="s">
        <v>136</v>
      </c>
      <c r="S3881" t="s">
        <v>136</v>
      </c>
      <c r="T3881" t="s">
        <v>136</v>
      </c>
      <c r="U3881" t="s">
        <v>136</v>
      </c>
      <c r="V3881" t="s">
        <v>136</v>
      </c>
      <c r="W3881" t="s">
        <v>136</v>
      </c>
      <c r="X3881" t="s">
        <v>136</v>
      </c>
      <c r="Y3881" t="s">
        <v>136</v>
      </c>
      <c r="Z3881" t="s">
        <v>136</v>
      </c>
      <c r="AA3881" t="s">
        <v>43</v>
      </c>
      <c r="AB3881" t="s">
        <v>538</v>
      </c>
      <c r="AC3881" t="s">
        <v>15957</v>
      </c>
      <c r="AD3881" t="s">
        <v>136</v>
      </c>
    </row>
    <row r="3882" spans="1:30">
      <c r="A3882" t="s">
        <v>15958</v>
      </c>
      <c r="B3882" t="s">
        <v>15958</v>
      </c>
      <c r="C3882" s="3">
        <v>0.314663</v>
      </c>
      <c r="D3882" s="3">
        <v>8</v>
      </c>
      <c r="E3882" s="3">
        <v>0</v>
      </c>
      <c r="F3882" s="3">
        <v>0</v>
      </c>
      <c r="G3882" s="3">
        <v>0.144076</v>
      </c>
      <c r="H3882" s="3">
        <v>4</v>
      </c>
      <c r="I3882" s="3">
        <v>1.240603</v>
      </c>
      <c r="J3882" s="3">
        <v>34</v>
      </c>
      <c r="K3882" s="3">
        <v>4.57735</v>
      </c>
      <c r="L3882" s="3">
        <v>134</v>
      </c>
      <c r="M3882" s="3">
        <v>1.590209</v>
      </c>
      <c r="N3882">
        <v>42</v>
      </c>
      <c r="O3882">
        <v>0.00339037762056697</v>
      </c>
      <c r="P3882">
        <v>3.09193767397618</v>
      </c>
      <c r="Q3882" t="s">
        <v>157</v>
      </c>
      <c r="R3882" t="s">
        <v>136</v>
      </c>
      <c r="S3882" t="s">
        <v>136</v>
      </c>
      <c r="T3882" t="s">
        <v>136</v>
      </c>
      <c r="U3882" t="s">
        <v>136</v>
      </c>
      <c r="V3882" t="s">
        <v>136</v>
      </c>
      <c r="W3882" t="s">
        <v>136</v>
      </c>
      <c r="X3882" t="s">
        <v>136</v>
      </c>
      <c r="Y3882" t="s">
        <v>15959</v>
      </c>
      <c r="Z3882" t="s">
        <v>15960</v>
      </c>
      <c r="AA3882" t="s">
        <v>164</v>
      </c>
      <c r="AB3882" t="s">
        <v>165</v>
      </c>
      <c r="AC3882" t="s">
        <v>15961</v>
      </c>
      <c r="AD3882" t="s">
        <v>136</v>
      </c>
    </row>
    <row r="3883" spans="1:30">
      <c r="A3883" t="s">
        <v>15962</v>
      </c>
      <c r="B3883" t="s">
        <v>15962</v>
      </c>
      <c r="C3883" s="3">
        <v>0.36184</v>
      </c>
      <c r="D3883" s="3">
        <v>15</v>
      </c>
      <c r="E3883" s="3">
        <v>0.361403</v>
      </c>
      <c r="F3883" s="3">
        <v>13</v>
      </c>
      <c r="G3883" s="3">
        <v>0.489327</v>
      </c>
      <c r="H3883" s="3">
        <v>22</v>
      </c>
      <c r="I3883" s="3">
        <v>3.455249</v>
      </c>
      <c r="J3883" s="3">
        <v>151</v>
      </c>
      <c r="K3883" s="3">
        <v>2.865624</v>
      </c>
      <c r="L3883" s="3">
        <v>134</v>
      </c>
      <c r="M3883" s="3">
        <v>3.550626</v>
      </c>
      <c r="N3883">
        <v>149</v>
      </c>
      <c r="O3883" s="16">
        <v>4.43769685354373e-5</v>
      </c>
      <c r="P3883">
        <v>2.24685653179013</v>
      </c>
      <c r="Q3883" t="s">
        <v>157</v>
      </c>
      <c r="R3883" t="s">
        <v>561</v>
      </c>
      <c r="S3883" t="s">
        <v>562</v>
      </c>
      <c r="T3883" t="s">
        <v>15963</v>
      </c>
      <c r="U3883" t="s">
        <v>15964</v>
      </c>
      <c r="V3883" t="s">
        <v>7002</v>
      </c>
      <c r="W3883" t="s">
        <v>254</v>
      </c>
      <c r="X3883" t="s">
        <v>255</v>
      </c>
      <c r="Y3883" t="s">
        <v>15965</v>
      </c>
      <c r="Z3883" t="s">
        <v>15966</v>
      </c>
      <c r="AA3883" t="s">
        <v>153</v>
      </c>
      <c r="AB3883" t="s">
        <v>138</v>
      </c>
      <c r="AC3883" t="s">
        <v>15967</v>
      </c>
      <c r="AD3883" t="s">
        <v>2532</v>
      </c>
    </row>
    <row r="3884" spans="1:30">
      <c r="A3884" t="s">
        <v>15968</v>
      </c>
      <c r="B3884" t="s">
        <v>15968</v>
      </c>
      <c r="C3884" s="3">
        <v>32.11813</v>
      </c>
      <c r="D3884" s="3">
        <v>1273</v>
      </c>
      <c r="E3884" s="3">
        <v>6.945978</v>
      </c>
      <c r="F3884" s="3">
        <v>244</v>
      </c>
      <c r="G3884" s="3">
        <v>21.731325</v>
      </c>
      <c r="H3884" s="3">
        <v>924</v>
      </c>
      <c r="I3884" s="3">
        <v>194.840393</v>
      </c>
      <c r="J3884" s="3">
        <v>8375</v>
      </c>
      <c r="K3884" s="3">
        <v>309.296326</v>
      </c>
      <c r="L3884" s="3">
        <v>14197</v>
      </c>
      <c r="M3884" s="3">
        <v>134.417282</v>
      </c>
      <c r="N3884">
        <v>5563</v>
      </c>
      <c r="O3884" s="16">
        <v>3.53031949146862e-7</v>
      </c>
      <c r="P3884">
        <v>2.79459657157711</v>
      </c>
      <c r="Q3884" t="s">
        <v>157</v>
      </c>
      <c r="R3884" t="s">
        <v>136</v>
      </c>
      <c r="S3884" t="s">
        <v>136</v>
      </c>
      <c r="T3884" t="s">
        <v>1119</v>
      </c>
      <c r="U3884" t="s">
        <v>15969</v>
      </c>
      <c r="V3884" t="s">
        <v>763</v>
      </c>
      <c r="W3884" t="s">
        <v>136</v>
      </c>
      <c r="X3884" t="s">
        <v>136</v>
      </c>
      <c r="Y3884" t="s">
        <v>1121</v>
      </c>
      <c r="Z3884" t="s">
        <v>7498</v>
      </c>
      <c r="AA3884" t="s">
        <v>248</v>
      </c>
      <c r="AB3884" t="s">
        <v>242</v>
      </c>
      <c r="AC3884" t="s">
        <v>15970</v>
      </c>
      <c r="AD3884" t="s">
        <v>1124</v>
      </c>
    </row>
    <row r="3885" spans="1:30">
      <c r="A3885" t="s">
        <v>15971</v>
      </c>
      <c r="B3885" t="s">
        <v>15971</v>
      </c>
      <c r="C3885" s="3">
        <v>174.252823</v>
      </c>
      <c r="D3885" s="3">
        <v>1559</v>
      </c>
      <c r="E3885" s="3">
        <v>358.366425</v>
      </c>
      <c r="F3885" s="3">
        <v>2839</v>
      </c>
      <c r="G3885" s="3">
        <v>90.688911</v>
      </c>
      <c r="H3885" s="3">
        <v>870</v>
      </c>
      <c r="I3885" s="3">
        <v>60.745659</v>
      </c>
      <c r="J3885" s="3">
        <v>590</v>
      </c>
      <c r="K3885" s="3">
        <v>27.165695</v>
      </c>
      <c r="L3885" s="3">
        <v>282</v>
      </c>
      <c r="M3885" s="3">
        <v>61.203197</v>
      </c>
      <c r="N3885">
        <v>572</v>
      </c>
      <c r="O3885">
        <v>0.000406831417139817</v>
      </c>
      <c r="P3885">
        <v>-2.78472156728898</v>
      </c>
      <c r="Q3885" t="s">
        <v>131</v>
      </c>
      <c r="R3885" t="s">
        <v>136</v>
      </c>
      <c r="S3885" t="s">
        <v>136</v>
      </c>
      <c r="T3885" t="s">
        <v>136</v>
      </c>
      <c r="U3885" t="s">
        <v>136</v>
      </c>
      <c r="V3885" t="s">
        <v>136</v>
      </c>
      <c r="W3885" t="s">
        <v>136</v>
      </c>
      <c r="X3885" t="s">
        <v>136</v>
      </c>
      <c r="Y3885" t="s">
        <v>136</v>
      </c>
      <c r="Z3885" t="s">
        <v>136</v>
      </c>
      <c r="AA3885" t="s">
        <v>164</v>
      </c>
      <c r="AB3885" t="s">
        <v>165</v>
      </c>
      <c r="AC3885" t="s">
        <v>15972</v>
      </c>
      <c r="AD3885" t="s">
        <v>136</v>
      </c>
    </row>
    <row r="3886" spans="1:30">
      <c r="A3886" t="s">
        <v>15973</v>
      </c>
      <c r="B3886" t="s">
        <v>15973</v>
      </c>
      <c r="C3886" s="3">
        <v>1.52062</v>
      </c>
      <c r="D3886" s="3">
        <v>114</v>
      </c>
      <c r="E3886" s="3">
        <v>3.621136</v>
      </c>
      <c r="F3886" s="3">
        <v>239</v>
      </c>
      <c r="G3886" s="3">
        <v>0.893573</v>
      </c>
      <c r="H3886" s="3">
        <v>72</v>
      </c>
      <c r="I3886" s="3">
        <v>0.434783</v>
      </c>
      <c r="J3886" s="3">
        <v>36</v>
      </c>
      <c r="K3886" s="3">
        <v>0.615342</v>
      </c>
      <c r="L3886" s="3">
        <v>54</v>
      </c>
      <c r="M3886" s="3">
        <v>0.65208</v>
      </c>
      <c r="N3886">
        <v>51</v>
      </c>
      <c r="O3886">
        <v>0.0027510887172927</v>
      </c>
      <c r="P3886">
        <v>-2.51978903330485</v>
      </c>
      <c r="Q3886" t="s">
        <v>131</v>
      </c>
      <c r="R3886" t="s">
        <v>254</v>
      </c>
      <c r="S3886" t="s">
        <v>255</v>
      </c>
      <c r="T3886" t="s">
        <v>1096</v>
      </c>
      <c r="U3886" t="s">
        <v>136</v>
      </c>
      <c r="V3886" t="s">
        <v>136</v>
      </c>
      <c r="W3886" t="s">
        <v>136</v>
      </c>
      <c r="X3886" t="s">
        <v>136</v>
      </c>
      <c r="Y3886" t="s">
        <v>1062</v>
      </c>
      <c r="Z3886" t="s">
        <v>1063</v>
      </c>
      <c r="AA3886" t="s">
        <v>164</v>
      </c>
      <c r="AB3886" t="s">
        <v>165</v>
      </c>
      <c r="AC3886" t="s">
        <v>15974</v>
      </c>
      <c r="AD3886" t="s">
        <v>281</v>
      </c>
    </row>
    <row r="3887" spans="1:30">
      <c r="A3887" t="s">
        <v>15975</v>
      </c>
      <c r="B3887" t="s">
        <v>15975</v>
      </c>
      <c r="C3887" s="3">
        <v>52.421688</v>
      </c>
      <c r="D3887" s="3">
        <v>1342</v>
      </c>
      <c r="E3887" s="3">
        <v>59.767365</v>
      </c>
      <c r="F3887" s="3">
        <v>1355</v>
      </c>
      <c r="G3887" s="3">
        <v>22.59984</v>
      </c>
      <c r="H3887" s="3">
        <v>620</v>
      </c>
      <c r="I3887" s="3">
        <v>11.225915</v>
      </c>
      <c r="J3887" s="3">
        <v>312</v>
      </c>
      <c r="K3887" s="3">
        <v>25.138014</v>
      </c>
      <c r="L3887" s="3">
        <v>745</v>
      </c>
      <c r="M3887" s="3">
        <v>14.869313</v>
      </c>
      <c r="N3887">
        <v>398</v>
      </c>
      <c r="O3887">
        <v>0.00323949301197549</v>
      </c>
      <c r="P3887">
        <v>-2.07188660844672</v>
      </c>
      <c r="Q3887" t="s">
        <v>131</v>
      </c>
      <c r="R3887" t="s">
        <v>213</v>
      </c>
      <c r="S3887" t="s">
        <v>214</v>
      </c>
      <c r="T3887" t="s">
        <v>548</v>
      </c>
      <c r="U3887" t="s">
        <v>15976</v>
      </c>
      <c r="V3887" t="s">
        <v>550</v>
      </c>
      <c r="W3887" t="s">
        <v>371</v>
      </c>
      <c r="X3887" t="s">
        <v>293</v>
      </c>
      <c r="Y3887" t="s">
        <v>551</v>
      </c>
      <c r="Z3887" t="s">
        <v>15977</v>
      </c>
      <c r="AA3887" t="s">
        <v>164</v>
      </c>
      <c r="AB3887" t="s">
        <v>165</v>
      </c>
      <c r="AC3887" t="s">
        <v>15978</v>
      </c>
      <c r="AD3887" t="s">
        <v>554</v>
      </c>
    </row>
    <row r="3888" spans="1:30">
      <c r="A3888" t="s">
        <v>15979</v>
      </c>
      <c r="B3888" t="s">
        <v>15979</v>
      </c>
      <c r="C3888" s="3">
        <v>12.767507</v>
      </c>
      <c r="D3888" s="3">
        <v>740</v>
      </c>
      <c r="E3888" s="3">
        <v>6.452303</v>
      </c>
      <c r="F3888" s="3">
        <v>332</v>
      </c>
      <c r="G3888" s="3">
        <v>8.910206</v>
      </c>
      <c r="H3888" s="3">
        <v>554</v>
      </c>
      <c r="I3888" s="3">
        <v>58.552715</v>
      </c>
      <c r="J3888" s="3">
        <v>3681</v>
      </c>
      <c r="K3888" s="3">
        <v>114.419838</v>
      </c>
      <c r="L3888" s="3">
        <v>7681</v>
      </c>
      <c r="M3888" s="3">
        <v>20.679523</v>
      </c>
      <c r="N3888">
        <v>1252</v>
      </c>
      <c r="O3888">
        <v>0.00246005474104306</v>
      </c>
      <c r="P3888">
        <v>2.05667956198683</v>
      </c>
      <c r="Q3888" t="s">
        <v>157</v>
      </c>
      <c r="R3888" t="s">
        <v>137</v>
      </c>
      <c r="S3888" t="s">
        <v>138</v>
      </c>
      <c r="T3888" t="s">
        <v>15980</v>
      </c>
      <c r="U3888" t="s">
        <v>15981</v>
      </c>
      <c r="V3888" t="s">
        <v>1945</v>
      </c>
      <c r="W3888" t="s">
        <v>137</v>
      </c>
      <c r="X3888" t="s">
        <v>138</v>
      </c>
      <c r="Y3888" t="s">
        <v>15982</v>
      </c>
      <c r="Z3888" t="s">
        <v>15983</v>
      </c>
      <c r="AA3888" t="s">
        <v>153</v>
      </c>
      <c r="AB3888" t="s">
        <v>138</v>
      </c>
      <c r="AC3888" t="s">
        <v>15984</v>
      </c>
      <c r="AD3888" t="s">
        <v>15985</v>
      </c>
    </row>
    <row r="3889" spans="1:30">
      <c r="A3889" t="s">
        <v>15986</v>
      </c>
      <c r="B3889" t="s">
        <v>15986</v>
      </c>
      <c r="C3889" s="3">
        <v>0.497916</v>
      </c>
      <c r="D3889" s="3">
        <v>34</v>
      </c>
      <c r="E3889" s="3">
        <v>0.151697</v>
      </c>
      <c r="F3889" s="3">
        <v>9</v>
      </c>
      <c r="G3889" s="3">
        <v>0.717755</v>
      </c>
      <c r="H3889" s="3">
        <v>52</v>
      </c>
      <c r="I3889" s="3">
        <v>3.29427</v>
      </c>
      <c r="J3889" s="3">
        <v>239</v>
      </c>
      <c r="K3889" s="3">
        <v>19.871153</v>
      </c>
      <c r="L3889" s="3">
        <v>1535</v>
      </c>
      <c r="M3889" s="3">
        <v>0.785216</v>
      </c>
      <c r="N3889">
        <v>55</v>
      </c>
      <c r="O3889">
        <v>0.00208391772673087</v>
      </c>
      <c r="P3889">
        <v>3.16647345073844</v>
      </c>
      <c r="Q3889" t="s">
        <v>157</v>
      </c>
      <c r="R3889" t="s">
        <v>136</v>
      </c>
      <c r="T3889" t="s">
        <v>15987</v>
      </c>
      <c r="U3889" t="s">
        <v>15988</v>
      </c>
      <c r="V3889" t="s">
        <v>136</v>
      </c>
      <c r="W3889" t="s">
        <v>136</v>
      </c>
      <c r="X3889" t="s">
        <v>136</v>
      </c>
      <c r="Y3889" t="s">
        <v>265</v>
      </c>
      <c r="Z3889" t="s">
        <v>15989</v>
      </c>
      <c r="AA3889" t="s">
        <v>83</v>
      </c>
      <c r="AB3889" t="s">
        <v>191</v>
      </c>
      <c r="AC3889" t="s">
        <v>15990</v>
      </c>
      <c r="AD3889" t="s">
        <v>15991</v>
      </c>
    </row>
    <row r="3890" spans="1:30">
      <c r="A3890" t="s">
        <v>15992</v>
      </c>
      <c r="B3890" t="s">
        <v>15992</v>
      </c>
      <c r="C3890" s="3">
        <v>0.143538</v>
      </c>
      <c r="D3890" s="3">
        <v>9</v>
      </c>
      <c r="E3890" s="3">
        <v>0</v>
      </c>
      <c r="F3890" s="3">
        <v>0</v>
      </c>
      <c r="G3890" s="3">
        <v>0.093523</v>
      </c>
      <c r="H3890" s="3">
        <v>6</v>
      </c>
      <c r="I3890" s="3">
        <v>3.467456</v>
      </c>
      <c r="J3890" s="3">
        <v>223</v>
      </c>
      <c r="K3890" s="3">
        <v>2.704902</v>
      </c>
      <c r="L3890" s="3">
        <v>186</v>
      </c>
      <c r="M3890" s="3">
        <v>0.869726</v>
      </c>
      <c r="N3890">
        <v>54</v>
      </c>
      <c r="O3890" s="16">
        <v>1.33359725287629e-5</v>
      </c>
      <c r="P3890">
        <v>3.91229457542456</v>
      </c>
      <c r="Q3890" t="s">
        <v>157</v>
      </c>
      <c r="R3890" t="s">
        <v>136</v>
      </c>
      <c r="S3890" t="s">
        <v>136</v>
      </c>
      <c r="T3890" t="s">
        <v>136</v>
      </c>
      <c r="U3890" t="s">
        <v>136</v>
      </c>
      <c r="V3890" t="s">
        <v>136</v>
      </c>
      <c r="W3890" t="s">
        <v>136</v>
      </c>
      <c r="X3890" t="s">
        <v>136</v>
      </c>
      <c r="Y3890" t="s">
        <v>1583</v>
      </c>
      <c r="Z3890" t="s">
        <v>15993</v>
      </c>
      <c r="AA3890" t="s">
        <v>164</v>
      </c>
      <c r="AB3890" t="s">
        <v>165</v>
      </c>
      <c r="AC3890" t="s">
        <v>15994</v>
      </c>
      <c r="AD3890" t="s">
        <v>136</v>
      </c>
    </row>
    <row r="3891" spans="1:30">
      <c r="A3891" t="s">
        <v>15995</v>
      </c>
      <c r="B3891" t="s">
        <v>15995</v>
      </c>
      <c r="C3891" s="3">
        <v>4.748176</v>
      </c>
      <c r="D3891" s="3">
        <v>254</v>
      </c>
      <c r="E3891" s="3">
        <v>3.961167</v>
      </c>
      <c r="F3891" s="3">
        <v>188</v>
      </c>
      <c r="G3891" s="3">
        <v>3.981916</v>
      </c>
      <c r="H3891" s="3">
        <v>229</v>
      </c>
      <c r="I3891" s="3">
        <v>0.587718</v>
      </c>
      <c r="J3891" s="3">
        <v>35</v>
      </c>
      <c r="K3891" s="3">
        <v>0.822444</v>
      </c>
      <c r="L3891" s="3">
        <v>51</v>
      </c>
      <c r="M3891" s="3">
        <v>1.289926</v>
      </c>
      <c r="N3891">
        <v>73</v>
      </c>
      <c r="O3891" s="16">
        <v>4.44503449421223e-7</v>
      </c>
      <c r="P3891">
        <v>-2.7959432872406</v>
      </c>
      <c r="Q3891" t="s">
        <v>131</v>
      </c>
      <c r="R3891" t="s">
        <v>136</v>
      </c>
      <c r="S3891" t="s">
        <v>136</v>
      </c>
      <c r="T3891" t="s">
        <v>2534</v>
      </c>
      <c r="U3891" t="s">
        <v>15996</v>
      </c>
      <c r="V3891" t="s">
        <v>763</v>
      </c>
      <c r="W3891" t="s">
        <v>136</v>
      </c>
      <c r="X3891" t="s">
        <v>136</v>
      </c>
      <c r="Y3891" t="s">
        <v>1915</v>
      </c>
      <c r="Z3891" t="s">
        <v>4130</v>
      </c>
      <c r="AA3891" t="s">
        <v>164</v>
      </c>
      <c r="AB3891" t="s">
        <v>165</v>
      </c>
      <c r="AC3891" t="s">
        <v>4131</v>
      </c>
      <c r="AD3891" t="s">
        <v>2538</v>
      </c>
    </row>
    <row r="3892" spans="1:30">
      <c r="A3892" t="s">
        <v>15997</v>
      </c>
      <c r="B3892" t="s">
        <v>15997</v>
      </c>
      <c r="C3892" s="3">
        <v>4.236892</v>
      </c>
      <c r="D3892" s="3">
        <v>78</v>
      </c>
      <c r="E3892" s="3">
        <v>9.343159</v>
      </c>
      <c r="F3892" s="3">
        <v>151</v>
      </c>
      <c r="G3892" s="3">
        <v>1.764683</v>
      </c>
      <c r="H3892" s="3">
        <v>35</v>
      </c>
      <c r="I3892" s="3">
        <v>0.852244</v>
      </c>
      <c r="J3892" s="3">
        <v>17</v>
      </c>
      <c r="K3892" s="3">
        <v>0.36918</v>
      </c>
      <c r="L3892" s="3">
        <v>8</v>
      </c>
      <c r="M3892" s="3">
        <v>1.981632</v>
      </c>
      <c r="N3892">
        <v>38</v>
      </c>
      <c r="O3892">
        <v>0.00448293391502041</v>
      </c>
      <c r="P3892">
        <v>-2.82119115640636</v>
      </c>
      <c r="Q3892" t="s">
        <v>131</v>
      </c>
      <c r="R3892" t="s">
        <v>254</v>
      </c>
      <c r="S3892" t="s">
        <v>255</v>
      </c>
      <c r="T3892" t="s">
        <v>2851</v>
      </c>
      <c r="U3892" t="s">
        <v>15998</v>
      </c>
      <c r="V3892" t="s">
        <v>1681</v>
      </c>
      <c r="W3892" t="s">
        <v>412</v>
      </c>
      <c r="X3892" t="s">
        <v>413</v>
      </c>
      <c r="Y3892" t="s">
        <v>4965</v>
      </c>
      <c r="Z3892" t="s">
        <v>15999</v>
      </c>
      <c r="AA3892" t="s">
        <v>419</v>
      </c>
      <c r="AB3892" t="s">
        <v>413</v>
      </c>
      <c r="AC3892" t="s">
        <v>16000</v>
      </c>
      <c r="AD3892" t="s">
        <v>144</v>
      </c>
    </row>
    <row r="3893" spans="1:30">
      <c r="A3893" t="s">
        <v>16001</v>
      </c>
      <c r="B3893" t="s">
        <v>16001</v>
      </c>
      <c r="C3893" s="3">
        <v>5.494719</v>
      </c>
      <c r="D3893" s="3">
        <v>379</v>
      </c>
      <c r="E3893" s="3">
        <v>10.891116</v>
      </c>
      <c r="F3893" s="3">
        <v>665</v>
      </c>
      <c r="G3893" s="3">
        <v>4.4136</v>
      </c>
      <c r="H3893" s="3">
        <v>327</v>
      </c>
      <c r="I3893" s="3">
        <v>2.122592</v>
      </c>
      <c r="J3893" s="3">
        <v>159</v>
      </c>
      <c r="K3893" s="3">
        <v>2.437362</v>
      </c>
      <c r="L3893" s="3">
        <v>195</v>
      </c>
      <c r="M3893" s="3">
        <v>3.320455</v>
      </c>
      <c r="N3893">
        <v>239</v>
      </c>
      <c r="O3893">
        <v>0.00283728445837463</v>
      </c>
      <c r="P3893">
        <v>-2.14294764184298</v>
      </c>
      <c r="Q3893" t="s">
        <v>131</v>
      </c>
      <c r="R3893" t="s">
        <v>136</v>
      </c>
      <c r="S3893" t="s">
        <v>136</v>
      </c>
      <c r="T3893" t="s">
        <v>16002</v>
      </c>
      <c r="U3893" t="s">
        <v>16003</v>
      </c>
      <c r="V3893" t="s">
        <v>432</v>
      </c>
      <c r="W3893" t="s">
        <v>136</v>
      </c>
      <c r="X3893" t="s">
        <v>136</v>
      </c>
      <c r="Y3893" t="s">
        <v>433</v>
      </c>
      <c r="Z3893" t="s">
        <v>434</v>
      </c>
      <c r="AA3893" t="s">
        <v>141</v>
      </c>
      <c r="AB3893" t="s">
        <v>142</v>
      </c>
      <c r="AC3893" t="s">
        <v>16004</v>
      </c>
      <c r="AD3893" t="s">
        <v>16005</v>
      </c>
    </row>
    <row r="3894" spans="1:30">
      <c r="A3894" t="s">
        <v>16006</v>
      </c>
      <c r="B3894" t="s">
        <v>16006</v>
      </c>
      <c r="C3894" s="3">
        <v>0.501208</v>
      </c>
      <c r="D3894" s="3">
        <v>32</v>
      </c>
      <c r="E3894" s="3">
        <v>0.072077</v>
      </c>
      <c r="F3894" s="3">
        <v>4</v>
      </c>
      <c r="G3894" s="3">
        <v>0.335263</v>
      </c>
      <c r="H3894" s="3">
        <v>23</v>
      </c>
      <c r="I3894" s="3">
        <v>3.662055</v>
      </c>
      <c r="J3894" s="3">
        <v>249</v>
      </c>
      <c r="K3894" s="3">
        <v>3.616911</v>
      </c>
      <c r="L3894" s="3">
        <v>263</v>
      </c>
      <c r="M3894" s="3">
        <v>0.88413</v>
      </c>
      <c r="N3894">
        <v>58</v>
      </c>
      <c r="O3894">
        <v>0.00273014849902301</v>
      </c>
      <c r="P3894">
        <v>2.44095404818733</v>
      </c>
      <c r="Q3894" t="s">
        <v>157</v>
      </c>
      <c r="R3894" t="s">
        <v>136</v>
      </c>
      <c r="S3894" t="s">
        <v>136</v>
      </c>
      <c r="T3894" t="s">
        <v>13572</v>
      </c>
      <c r="U3894" t="s">
        <v>16007</v>
      </c>
      <c r="V3894" t="s">
        <v>1173</v>
      </c>
      <c r="W3894" t="s">
        <v>190</v>
      </c>
      <c r="X3894" t="s">
        <v>191</v>
      </c>
      <c r="Y3894" t="s">
        <v>13574</v>
      </c>
      <c r="Z3894" t="s">
        <v>13575</v>
      </c>
      <c r="AA3894" t="s">
        <v>83</v>
      </c>
      <c r="AB3894" t="s">
        <v>191</v>
      </c>
      <c r="AC3894" t="s">
        <v>16008</v>
      </c>
      <c r="AD3894" t="s">
        <v>13577</v>
      </c>
    </row>
    <row r="3895" spans="1:30">
      <c r="A3895" t="s">
        <v>16009</v>
      </c>
      <c r="B3895" t="s">
        <v>16009</v>
      </c>
      <c r="C3895" s="3">
        <v>0.233428</v>
      </c>
      <c r="D3895" s="3">
        <v>11</v>
      </c>
      <c r="E3895" s="3">
        <v>0</v>
      </c>
      <c r="F3895" s="3">
        <v>0</v>
      </c>
      <c r="G3895" s="3">
        <v>0.286927</v>
      </c>
      <c r="H3895" s="3">
        <v>14</v>
      </c>
      <c r="I3895" s="3">
        <v>2.982888</v>
      </c>
      <c r="J3895" s="3">
        <v>146</v>
      </c>
      <c r="K3895" s="3">
        <v>3.782228</v>
      </c>
      <c r="L3895" s="3">
        <v>198</v>
      </c>
      <c r="M3895" s="3">
        <v>1.061187</v>
      </c>
      <c r="N3895">
        <v>50</v>
      </c>
      <c r="O3895">
        <v>0.00137507867732289</v>
      </c>
      <c r="P3895">
        <v>3.04986899890215</v>
      </c>
      <c r="Q3895" t="s">
        <v>157</v>
      </c>
      <c r="R3895" t="s">
        <v>186</v>
      </c>
      <c r="S3895" t="s">
        <v>187</v>
      </c>
      <c r="T3895" t="s">
        <v>16010</v>
      </c>
      <c r="U3895" t="s">
        <v>136</v>
      </c>
      <c r="V3895" t="s">
        <v>136</v>
      </c>
      <c r="W3895" t="s">
        <v>136</v>
      </c>
      <c r="X3895" t="s">
        <v>136</v>
      </c>
      <c r="Y3895" t="s">
        <v>11308</v>
      </c>
      <c r="Z3895" t="s">
        <v>136</v>
      </c>
      <c r="AA3895" t="s">
        <v>209</v>
      </c>
      <c r="AB3895" t="s">
        <v>187</v>
      </c>
      <c r="AC3895" t="s">
        <v>16011</v>
      </c>
      <c r="AD3895" t="s">
        <v>512</v>
      </c>
    </row>
    <row r="3896" spans="1:30">
      <c r="A3896" t="s">
        <v>16012</v>
      </c>
      <c r="B3896" t="s">
        <v>16012</v>
      </c>
      <c r="C3896" s="3">
        <v>0.232632</v>
      </c>
      <c r="D3896" s="3">
        <v>18</v>
      </c>
      <c r="E3896" s="3">
        <v>0.058707</v>
      </c>
      <c r="F3896" s="3">
        <v>4</v>
      </c>
      <c r="G3896" s="3">
        <v>0.271768</v>
      </c>
      <c r="H3896" s="3">
        <v>23</v>
      </c>
      <c r="I3896" s="3">
        <v>4.569349</v>
      </c>
      <c r="J3896" s="3">
        <v>382</v>
      </c>
      <c r="K3896" s="3">
        <v>11.334738</v>
      </c>
      <c r="L3896" s="3">
        <v>1010</v>
      </c>
      <c r="M3896" s="3">
        <v>0.362232</v>
      </c>
      <c r="N3896">
        <v>30</v>
      </c>
      <c r="O3896">
        <v>0.000169603402947875</v>
      </c>
      <c r="P3896">
        <v>3.7911373741943</v>
      </c>
      <c r="Q3896" t="s">
        <v>157</v>
      </c>
      <c r="R3896" t="s">
        <v>325</v>
      </c>
      <c r="S3896" t="s">
        <v>326</v>
      </c>
      <c r="T3896" t="s">
        <v>16013</v>
      </c>
      <c r="U3896" t="s">
        <v>16014</v>
      </c>
      <c r="V3896" t="s">
        <v>955</v>
      </c>
      <c r="W3896" t="s">
        <v>136</v>
      </c>
      <c r="X3896" t="s">
        <v>136</v>
      </c>
      <c r="Y3896" t="s">
        <v>181</v>
      </c>
      <c r="Z3896" t="s">
        <v>16015</v>
      </c>
      <c r="AA3896" t="s">
        <v>83</v>
      </c>
      <c r="AB3896" t="s">
        <v>191</v>
      </c>
      <c r="AC3896" t="s">
        <v>16016</v>
      </c>
      <c r="AD3896" t="s">
        <v>6552</v>
      </c>
    </row>
    <row r="3897" spans="1:30">
      <c r="A3897" t="s">
        <v>16017</v>
      </c>
      <c r="B3897" t="s">
        <v>16017</v>
      </c>
      <c r="C3897" s="3">
        <v>3.252244</v>
      </c>
      <c r="D3897" s="3">
        <v>106</v>
      </c>
      <c r="E3897" s="3">
        <v>18.270224</v>
      </c>
      <c r="F3897" s="3">
        <v>528</v>
      </c>
      <c r="G3897" s="3">
        <v>5.11458</v>
      </c>
      <c r="H3897" s="3">
        <v>179</v>
      </c>
      <c r="I3897" s="3">
        <v>0.369756</v>
      </c>
      <c r="J3897" s="3">
        <v>14</v>
      </c>
      <c r="K3897" s="3">
        <v>0.077595</v>
      </c>
      <c r="L3897" s="3">
        <v>3</v>
      </c>
      <c r="M3897" s="3">
        <v>0.410943</v>
      </c>
      <c r="N3897">
        <v>14</v>
      </c>
      <c r="O3897" s="16">
        <v>2.87491914567563e-8</v>
      </c>
      <c r="P3897">
        <v>-5.26209178422996</v>
      </c>
      <c r="Q3897" t="s">
        <v>131</v>
      </c>
      <c r="R3897" t="s">
        <v>136</v>
      </c>
      <c r="S3897" t="s">
        <v>136</v>
      </c>
      <c r="T3897" t="s">
        <v>136</v>
      </c>
      <c r="U3897" t="s">
        <v>136</v>
      </c>
      <c r="V3897" t="s">
        <v>136</v>
      </c>
      <c r="W3897" t="s">
        <v>136</v>
      </c>
      <c r="X3897" t="s">
        <v>136</v>
      </c>
      <c r="Y3897" t="s">
        <v>2400</v>
      </c>
      <c r="Z3897" t="s">
        <v>10151</v>
      </c>
      <c r="AA3897" t="s">
        <v>164</v>
      </c>
      <c r="AB3897" t="s">
        <v>165</v>
      </c>
      <c r="AC3897" t="s">
        <v>16018</v>
      </c>
      <c r="AD3897" t="s">
        <v>136</v>
      </c>
    </row>
    <row r="3898" spans="1:30">
      <c r="A3898" t="s">
        <v>16019</v>
      </c>
      <c r="B3898" t="s">
        <v>16019</v>
      </c>
      <c r="C3898" s="3">
        <v>0</v>
      </c>
      <c r="D3898" s="3">
        <v>0</v>
      </c>
      <c r="E3898" s="3">
        <v>0</v>
      </c>
      <c r="F3898" s="3">
        <v>0</v>
      </c>
      <c r="G3898" s="3">
        <v>0</v>
      </c>
      <c r="H3898" s="3">
        <v>0</v>
      </c>
      <c r="I3898" s="3">
        <v>4.920288</v>
      </c>
      <c r="J3898" s="3">
        <v>127</v>
      </c>
      <c r="K3898" s="3">
        <v>3.915662</v>
      </c>
      <c r="L3898" s="3">
        <v>108</v>
      </c>
      <c r="M3898" s="3">
        <v>1.534918</v>
      </c>
      <c r="N3898">
        <v>39</v>
      </c>
      <c r="O3898" s="16">
        <v>2.27931564322253e-7</v>
      </c>
      <c r="P3898">
        <v>6.42586444981392</v>
      </c>
      <c r="Q3898" t="s">
        <v>157</v>
      </c>
      <c r="R3898" t="s">
        <v>136</v>
      </c>
      <c r="S3898" t="s">
        <v>136</v>
      </c>
      <c r="T3898" t="s">
        <v>7244</v>
      </c>
      <c r="U3898" t="s">
        <v>16020</v>
      </c>
      <c r="V3898" t="s">
        <v>662</v>
      </c>
      <c r="W3898" t="s">
        <v>136</v>
      </c>
      <c r="X3898" t="s">
        <v>136</v>
      </c>
      <c r="Y3898" t="s">
        <v>16021</v>
      </c>
      <c r="Z3898" t="s">
        <v>16022</v>
      </c>
      <c r="AA3898" t="s">
        <v>164</v>
      </c>
      <c r="AB3898" t="s">
        <v>165</v>
      </c>
      <c r="AC3898" t="s">
        <v>16023</v>
      </c>
      <c r="AD3898" t="s">
        <v>3288</v>
      </c>
    </row>
    <row r="3899" spans="1:30">
      <c r="A3899" t="s">
        <v>16024</v>
      </c>
      <c r="B3899" t="s">
        <v>16024</v>
      </c>
      <c r="C3899" s="3">
        <v>1.419085</v>
      </c>
      <c r="D3899" s="3">
        <v>94</v>
      </c>
      <c r="E3899" s="3">
        <v>0.860566</v>
      </c>
      <c r="F3899" s="3">
        <v>51</v>
      </c>
      <c r="G3899" s="3">
        <v>1.10229</v>
      </c>
      <c r="H3899" s="3">
        <v>79</v>
      </c>
      <c r="I3899" s="3">
        <v>8.010076</v>
      </c>
      <c r="J3899" s="3">
        <v>574</v>
      </c>
      <c r="K3899" s="3">
        <v>18.926052</v>
      </c>
      <c r="L3899" s="3">
        <v>1449</v>
      </c>
      <c r="M3899" s="3">
        <v>3.457034</v>
      </c>
      <c r="N3899">
        <v>239</v>
      </c>
      <c r="O3899">
        <v>0.000808226881721881</v>
      </c>
      <c r="P3899">
        <v>2.38057096119602</v>
      </c>
      <c r="Q3899" t="s">
        <v>157</v>
      </c>
      <c r="R3899" t="s">
        <v>136</v>
      </c>
      <c r="S3899" t="s">
        <v>136</v>
      </c>
      <c r="T3899" t="s">
        <v>1608</v>
      </c>
      <c r="U3899" t="s">
        <v>136</v>
      </c>
      <c r="V3899" t="s">
        <v>136</v>
      </c>
      <c r="W3899" t="s">
        <v>136</v>
      </c>
      <c r="X3899" t="s">
        <v>136</v>
      </c>
      <c r="Y3899" t="s">
        <v>16025</v>
      </c>
      <c r="Z3899" t="s">
        <v>136</v>
      </c>
      <c r="AA3899" t="s">
        <v>164</v>
      </c>
      <c r="AB3899" t="s">
        <v>165</v>
      </c>
      <c r="AC3899" t="s">
        <v>16026</v>
      </c>
      <c r="AD3899" t="s">
        <v>1612</v>
      </c>
    </row>
    <row r="3900" spans="1:30">
      <c r="A3900" t="s">
        <v>16027</v>
      </c>
      <c r="B3900" t="s">
        <v>16027</v>
      </c>
      <c r="C3900" s="3">
        <v>0.398363</v>
      </c>
      <c r="D3900" s="3">
        <v>23</v>
      </c>
      <c r="E3900" s="3">
        <v>0.507483</v>
      </c>
      <c r="F3900" s="3">
        <v>26</v>
      </c>
      <c r="G3900" s="3">
        <v>0.795492</v>
      </c>
      <c r="H3900" s="3">
        <v>49</v>
      </c>
      <c r="I3900" s="3">
        <v>3.295141</v>
      </c>
      <c r="J3900" s="3">
        <v>205</v>
      </c>
      <c r="K3900" s="3">
        <v>9.579154</v>
      </c>
      <c r="L3900" s="3">
        <v>635</v>
      </c>
      <c r="M3900" s="3">
        <v>1.59378</v>
      </c>
      <c r="N3900">
        <v>96</v>
      </c>
      <c r="O3900">
        <v>0.00736762784687986</v>
      </c>
      <c r="P3900">
        <v>2.21851678318654</v>
      </c>
      <c r="Q3900" t="s">
        <v>157</v>
      </c>
      <c r="R3900" t="s">
        <v>254</v>
      </c>
      <c r="S3900" t="s">
        <v>255</v>
      </c>
      <c r="T3900" t="s">
        <v>16028</v>
      </c>
      <c r="U3900" t="s">
        <v>16029</v>
      </c>
      <c r="V3900" t="s">
        <v>136</v>
      </c>
      <c r="W3900" t="s">
        <v>170</v>
      </c>
      <c r="X3900" t="s">
        <v>171</v>
      </c>
      <c r="Y3900" t="s">
        <v>16030</v>
      </c>
      <c r="Z3900" t="s">
        <v>16031</v>
      </c>
      <c r="AA3900" t="s">
        <v>174</v>
      </c>
      <c r="AB3900" t="s">
        <v>171</v>
      </c>
      <c r="AC3900" t="s">
        <v>16032</v>
      </c>
      <c r="AD3900" t="s">
        <v>1155</v>
      </c>
    </row>
    <row r="3901" spans="1:30">
      <c r="A3901" t="s">
        <v>16033</v>
      </c>
      <c r="B3901" t="s">
        <v>16033</v>
      </c>
      <c r="C3901" s="3">
        <v>22.616837</v>
      </c>
      <c r="D3901" s="3">
        <v>826</v>
      </c>
      <c r="E3901" s="3">
        <v>42.072063</v>
      </c>
      <c r="F3901" s="3">
        <v>1360</v>
      </c>
      <c r="G3901" s="3">
        <v>39.412659</v>
      </c>
      <c r="H3901" s="3">
        <v>1542</v>
      </c>
      <c r="I3901" s="3">
        <v>4.8276</v>
      </c>
      <c r="J3901" s="3">
        <v>192</v>
      </c>
      <c r="K3901" s="3">
        <v>14.15442</v>
      </c>
      <c r="L3901" s="3">
        <v>599</v>
      </c>
      <c r="M3901" s="3">
        <v>7.802603</v>
      </c>
      <c r="N3901">
        <v>298</v>
      </c>
      <c r="O3901">
        <v>0.000138586154999652</v>
      </c>
      <c r="P3901">
        <v>-2.58976232963298</v>
      </c>
      <c r="Q3901" t="s">
        <v>131</v>
      </c>
      <c r="R3901" t="s">
        <v>137</v>
      </c>
      <c r="S3901" t="s">
        <v>138</v>
      </c>
      <c r="T3901" t="s">
        <v>16034</v>
      </c>
      <c r="U3901" t="s">
        <v>16035</v>
      </c>
      <c r="V3901" t="s">
        <v>3834</v>
      </c>
      <c r="W3901" t="s">
        <v>137</v>
      </c>
      <c r="X3901" t="s">
        <v>138</v>
      </c>
      <c r="Y3901" t="s">
        <v>12767</v>
      </c>
      <c r="Z3901" t="s">
        <v>14308</v>
      </c>
      <c r="AA3901" t="s">
        <v>153</v>
      </c>
      <c r="AB3901" t="s">
        <v>138</v>
      </c>
      <c r="AC3901" t="s">
        <v>16036</v>
      </c>
      <c r="AD3901" t="s">
        <v>4686</v>
      </c>
    </row>
    <row r="3902" spans="1:30">
      <c r="A3902" t="s">
        <v>16037</v>
      </c>
      <c r="B3902" t="s">
        <v>16037</v>
      </c>
      <c r="C3902" s="3">
        <v>0.053375</v>
      </c>
      <c r="D3902" s="3">
        <v>4</v>
      </c>
      <c r="E3902" s="3">
        <v>0</v>
      </c>
      <c r="F3902" s="3">
        <v>0</v>
      </c>
      <c r="G3902" s="3">
        <v>0</v>
      </c>
      <c r="H3902" s="3">
        <v>0</v>
      </c>
      <c r="I3902" s="3">
        <v>2.164763</v>
      </c>
      <c r="J3902" s="3">
        <v>166</v>
      </c>
      <c r="K3902" s="3">
        <v>4.025652</v>
      </c>
      <c r="L3902" s="3">
        <v>330</v>
      </c>
      <c r="M3902" s="3">
        <v>0.767523</v>
      </c>
      <c r="N3902">
        <v>57</v>
      </c>
      <c r="O3902" s="16">
        <v>1.93584766749787e-7</v>
      </c>
      <c r="P3902">
        <v>5.45983384017206</v>
      </c>
      <c r="Q3902" t="s">
        <v>157</v>
      </c>
      <c r="R3902" t="s">
        <v>136</v>
      </c>
      <c r="S3902" t="s">
        <v>136</v>
      </c>
      <c r="T3902" t="s">
        <v>168</v>
      </c>
      <c r="U3902" t="s">
        <v>16038</v>
      </c>
      <c r="V3902" t="s">
        <v>136</v>
      </c>
      <c r="W3902" t="s">
        <v>218</v>
      </c>
      <c r="X3902" t="s">
        <v>219</v>
      </c>
      <c r="Y3902" t="s">
        <v>3073</v>
      </c>
      <c r="Z3902" t="s">
        <v>3074</v>
      </c>
      <c r="AA3902" t="s">
        <v>164</v>
      </c>
      <c r="AB3902" t="s">
        <v>165</v>
      </c>
      <c r="AC3902" t="s">
        <v>16039</v>
      </c>
      <c r="AD3902" t="s">
        <v>176</v>
      </c>
    </row>
    <row r="3903" spans="1:30">
      <c r="A3903" t="s">
        <v>16040</v>
      </c>
      <c r="B3903" t="s">
        <v>16040</v>
      </c>
      <c r="C3903" s="3">
        <v>74.629036</v>
      </c>
      <c r="D3903" s="3">
        <v>2583</v>
      </c>
      <c r="E3903" s="3">
        <v>343.666901</v>
      </c>
      <c r="F3903" s="3">
        <v>10536</v>
      </c>
      <c r="G3903" s="3">
        <v>65.406624</v>
      </c>
      <c r="H3903" s="3">
        <v>2428</v>
      </c>
      <c r="I3903" s="3">
        <v>3.809893</v>
      </c>
      <c r="J3903" s="3">
        <v>144</v>
      </c>
      <c r="K3903" s="3">
        <v>19.800203</v>
      </c>
      <c r="L3903" s="3">
        <v>794</v>
      </c>
      <c r="M3903" s="3">
        <v>10.552324</v>
      </c>
      <c r="N3903">
        <v>382</v>
      </c>
      <c r="O3903" s="16">
        <v>4.77809880167201e-6</v>
      </c>
      <c r="P3903">
        <v>-4.30599932447604</v>
      </c>
      <c r="Q3903" t="s">
        <v>131</v>
      </c>
      <c r="R3903" t="s">
        <v>137</v>
      </c>
      <c r="S3903" t="s">
        <v>138</v>
      </c>
      <c r="T3903" t="s">
        <v>9492</v>
      </c>
      <c r="U3903" t="s">
        <v>16041</v>
      </c>
      <c r="V3903" t="s">
        <v>9494</v>
      </c>
      <c r="W3903" t="s">
        <v>137</v>
      </c>
      <c r="X3903" t="s">
        <v>138</v>
      </c>
      <c r="Y3903" t="s">
        <v>9495</v>
      </c>
      <c r="Z3903" t="s">
        <v>9496</v>
      </c>
      <c r="AA3903" t="s">
        <v>153</v>
      </c>
      <c r="AB3903" t="s">
        <v>138</v>
      </c>
      <c r="AC3903" t="s">
        <v>9497</v>
      </c>
      <c r="AD3903" t="s">
        <v>250</v>
      </c>
    </row>
    <row r="3904" spans="1:30">
      <c r="A3904" t="s">
        <v>16042</v>
      </c>
      <c r="B3904" t="s">
        <v>16042</v>
      </c>
      <c r="C3904" s="3">
        <v>0.132088</v>
      </c>
      <c r="D3904" s="3">
        <v>3</v>
      </c>
      <c r="E3904" s="3">
        <v>0.402401</v>
      </c>
      <c r="F3904" s="3">
        <v>8</v>
      </c>
      <c r="G3904" s="3">
        <v>0.808081</v>
      </c>
      <c r="H3904" s="3">
        <v>20</v>
      </c>
      <c r="I3904" s="3">
        <v>17.706789</v>
      </c>
      <c r="J3904" s="3">
        <v>425</v>
      </c>
      <c r="K3904" s="3">
        <v>3.568636</v>
      </c>
      <c r="L3904" s="3">
        <v>92</v>
      </c>
      <c r="M3904" s="3">
        <v>7.733381</v>
      </c>
      <c r="N3904">
        <v>179</v>
      </c>
      <c r="O3904">
        <v>0.000159294712621963</v>
      </c>
      <c r="P3904">
        <v>3.32479249241437</v>
      </c>
      <c r="Q3904" t="s">
        <v>157</v>
      </c>
      <c r="R3904" t="s">
        <v>136</v>
      </c>
      <c r="S3904" t="s">
        <v>136</v>
      </c>
      <c r="T3904" t="s">
        <v>1608</v>
      </c>
      <c r="U3904" t="s">
        <v>16043</v>
      </c>
      <c r="V3904" t="s">
        <v>136</v>
      </c>
      <c r="W3904" t="s">
        <v>305</v>
      </c>
      <c r="X3904" t="s">
        <v>142</v>
      </c>
      <c r="Y3904" t="s">
        <v>1377</v>
      </c>
      <c r="Z3904" t="s">
        <v>16044</v>
      </c>
      <c r="AA3904" t="s">
        <v>141</v>
      </c>
      <c r="AB3904" t="s">
        <v>142</v>
      </c>
      <c r="AC3904" t="s">
        <v>313</v>
      </c>
      <c r="AD3904" t="s">
        <v>1612</v>
      </c>
    </row>
    <row r="3905" spans="1:30">
      <c r="A3905" t="s">
        <v>16045</v>
      </c>
      <c r="B3905" t="s">
        <v>16045</v>
      </c>
      <c r="C3905" s="3">
        <v>0.604267</v>
      </c>
      <c r="D3905" s="3">
        <v>22</v>
      </c>
      <c r="E3905" s="3">
        <v>0</v>
      </c>
      <c r="F3905" s="3">
        <v>0</v>
      </c>
      <c r="G3905" s="3">
        <v>0.354797</v>
      </c>
      <c r="H3905" s="3">
        <v>14</v>
      </c>
      <c r="I3905" s="3">
        <v>6.393045</v>
      </c>
      <c r="J3905" s="3">
        <v>251</v>
      </c>
      <c r="K3905" s="3">
        <v>7.159141</v>
      </c>
      <c r="L3905" s="3">
        <v>300</v>
      </c>
      <c r="M3905" s="3">
        <v>1.581314</v>
      </c>
      <c r="N3905">
        <v>60</v>
      </c>
      <c r="O3905">
        <v>0.00162850584375325</v>
      </c>
      <c r="P3905">
        <v>3.12999853432948</v>
      </c>
      <c r="Q3905" t="s">
        <v>157</v>
      </c>
      <c r="R3905" t="s">
        <v>136</v>
      </c>
      <c r="S3905" t="s">
        <v>136</v>
      </c>
      <c r="T3905" t="s">
        <v>360</v>
      </c>
      <c r="U3905" t="s">
        <v>136</v>
      </c>
      <c r="V3905" t="s">
        <v>136</v>
      </c>
      <c r="W3905" t="s">
        <v>136</v>
      </c>
      <c r="X3905" t="s">
        <v>136</v>
      </c>
      <c r="Y3905" t="s">
        <v>361</v>
      </c>
      <c r="Z3905" t="s">
        <v>16046</v>
      </c>
      <c r="AA3905" t="s">
        <v>164</v>
      </c>
      <c r="AB3905" t="s">
        <v>165</v>
      </c>
      <c r="AC3905" t="s">
        <v>16047</v>
      </c>
      <c r="AD3905" t="s">
        <v>364</v>
      </c>
    </row>
    <row r="3906" spans="1:30">
      <c r="A3906" t="s">
        <v>16048</v>
      </c>
      <c r="B3906" t="s">
        <v>16048</v>
      </c>
      <c r="C3906" s="3">
        <v>81.297707</v>
      </c>
      <c r="D3906" s="3">
        <v>539</v>
      </c>
      <c r="E3906" s="3">
        <v>121.619896</v>
      </c>
      <c r="F3906" s="3">
        <v>714</v>
      </c>
      <c r="G3906" s="3">
        <v>71.518044</v>
      </c>
      <c r="H3906" s="3">
        <v>508</v>
      </c>
      <c r="I3906" s="3">
        <v>28.313484</v>
      </c>
      <c r="J3906" s="3">
        <v>204</v>
      </c>
      <c r="K3906" s="3">
        <v>18.537598</v>
      </c>
      <c r="L3906" s="3">
        <v>143</v>
      </c>
      <c r="M3906" s="3">
        <v>34.099289</v>
      </c>
      <c r="N3906">
        <v>236</v>
      </c>
      <c r="O3906" s="16">
        <v>6.89794623604521e-5</v>
      </c>
      <c r="P3906">
        <v>-2.46517793121944</v>
      </c>
      <c r="Q3906" t="s">
        <v>131</v>
      </c>
      <c r="R3906" t="s">
        <v>136</v>
      </c>
      <c r="S3906" t="s">
        <v>136</v>
      </c>
      <c r="T3906" t="s">
        <v>136</v>
      </c>
      <c r="U3906" t="s">
        <v>136</v>
      </c>
      <c r="V3906" t="s">
        <v>136</v>
      </c>
      <c r="W3906" t="s">
        <v>136</v>
      </c>
      <c r="X3906" t="s">
        <v>136</v>
      </c>
      <c r="Y3906" t="s">
        <v>136</v>
      </c>
      <c r="Z3906" t="s">
        <v>136</v>
      </c>
      <c r="AA3906" t="s">
        <v>136</v>
      </c>
      <c r="AB3906" t="s">
        <v>136</v>
      </c>
      <c r="AC3906" t="s">
        <v>136</v>
      </c>
      <c r="AD3906" t="s">
        <v>136</v>
      </c>
    </row>
    <row r="3907" spans="1:30">
      <c r="A3907" t="s">
        <v>16049</v>
      </c>
      <c r="B3907" t="s">
        <v>16049</v>
      </c>
      <c r="C3907" s="3">
        <v>112.673141</v>
      </c>
      <c r="D3907" s="3">
        <v>955</v>
      </c>
      <c r="E3907" s="3">
        <v>158.408539</v>
      </c>
      <c r="F3907" s="3">
        <v>1189</v>
      </c>
      <c r="G3907" s="3">
        <v>73.056389</v>
      </c>
      <c r="H3907" s="3">
        <v>664</v>
      </c>
      <c r="I3907" s="3">
        <v>28.33534</v>
      </c>
      <c r="J3907" s="3">
        <v>261</v>
      </c>
      <c r="K3907" s="3">
        <v>12.591354</v>
      </c>
      <c r="L3907" s="3">
        <v>124</v>
      </c>
      <c r="M3907" s="3">
        <v>30.191755</v>
      </c>
      <c r="N3907">
        <v>268</v>
      </c>
      <c r="O3907" s="16">
        <v>1.04776915185084e-5</v>
      </c>
      <c r="P3907">
        <v>-2.94840294296318</v>
      </c>
      <c r="Q3907" t="s">
        <v>131</v>
      </c>
      <c r="R3907" t="s">
        <v>136</v>
      </c>
      <c r="S3907" t="s">
        <v>136</v>
      </c>
      <c r="T3907" t="s">
        <v>136</v>
      </c>
      <c r="U3907" t="s">
        <v>136</v>
      </c>
      <c r="V3907" t="s">
        <v>136</v>
      </c>
      <c r="W3907" t="s">
        <v>136</v>
      </c>
      <c r="X3907" t="s">
        <v>136</v>
      </c>
      <c r="Y3907" t="s">
        <v>136</v>
      </c>
      <c r="Z3907" t="s">
        <v>136</v>
      </c>
      <c r="AA3907" t="s">
        <v>686</v>
      </c>
      <c r="AB3907" t="s">
        <v>219</v>
      </c>
      <c r="AC3907" t="s">
        <v>136</v>
      </c>
      <c r="AD3907" t="s">
        <v>136</v>
      </c>
    </row>
    <row r="3908" spans="1:30">
      <c r="A3908" t="s">
        <v>16050</v>
      </c>
      <c r="B3908" t="s">
        <v>16050</v>
      </c>
      <c r="C3908" s="3">
        <v>1.055623</v>
      </c>
      <c r="D3908" s="3">
        <v>35</v>
      </c>
      <c r="E3908" s="3">
        <v>1.436183</v>
      </c>
      <c r="F3908" s="3">
        <v>42</v>
      </c>
      <c r="G3908" s="3">
        <v>0.970385</v>
      </c>
      <c r="H3908" s="3">
        <v>35</v>
      </c>
      <c r="I3908" s="3">
        <v>0.027065</v>
      </c>
      <c r="J3908" s="3">
        <v>1</v>
      </c>
      <c r="K3908" s="3">
        <v>0.284079</v>
      </c>
      <c r="L3908" s="3">
        <v>11</v>
      </c>
      <c r="M3908" s="3">
        <v>0.249508</v>
      </c>
      <c r="N3908">
        <v>9</v>
      </c>
      <c r="O3908">
        <v>0.00250310071286709</v>
      </c>
      <c r="P3908">
        <v>-2.96961203098408</v>
      </c>
      <c r="Q3908" t="s">
        <v>131</v>
      </c>
      <c r="R3908" t="s">
        <v>136</v>
      </c>
      <c r="S3908" t="s">
        <v>136</v>
      </c>
      <c r="T3908" t="s">
        <v>158</v>
      </c>
      <c r="U3908" t="s">
        <v>16051</v>
      </c>
      <c r="V3908" t="s">
        <v>136</v>
      </c>
      <c r="W3908" t="s">
        <v>160</v>
      </c>
      <c r="X3908" t="s">
        <v>161</v>
      </c>
      <c r="Y3908" t="s">
        <v>162</v>
      </c>
      <c r="Z3908" t="s">
        <v>13607</v>
      </c>
      <c r="AA3908" t="s">
        <v>164</v>
      </c>
      <c r="AB3908" t="s">
        <v>165</v>
      </c>
      <c r="AC3908" t="s">
        <v>2482</v>
      </c>
      <c r="AD3908" t="s">
        <v>155</v>
      </c>
    </row>
    <row r="3909" spans="1:30">
      <c r="A3909" t="s">
        <v>16052</v>
      </c>
      <c r="B3909" t="s">
        <v>16052</v>
      </c>
      <c r="C3909" s="3">
        <v>10.651854</v>
      </c>
      <c r="D3909" s="3">
        <v>369</v>
      </c>
      <c r="E3909" s="3">
        <v>12.946055</v>
      </c>
      <c r="F3909" s="3">
        <v>397</v>
      </c>
      <c r="G3909" s="3">
        <v>10.756301</v>
      </c>
      <c r="H3909" s="3">
        <v>400</v>
      </c>
      <c r="I3909" s="3">
        <v>4.112903</v>
      </c>
      <c r="J3909" s="3">
        <v>155</v>
      </c>
      <c r="K3909" s="3">
        <v>2.725982</v>
      </c>
      <c r="L3909" s="3">
        <v>110</v>
      </c>
      <c r="M3909" s="3">
        <v>4.366613</v>
      </c>
      <c r="N3909">
        <v>158</v>
      </c>
      <c r="O3909" s="16">
        <v>1.7107030220978e-5</v>
      </c>
      <c r="P3909">
        <v>-2.29994100545488</v>
      </c>
      <c r="Q3909" t="s">
        <v>131</v>
      </c>
      <c r="R3909" t="s">
        <v>136</v>
      </c>
      <c r="S3909" t="s">
        <v>136</v>
      </c>
      <c r="T3909" t="s">
        <v>136</v>
      </c>
      <c r="U3909" t="s">
        <v>136</v>
      </c>
      <c r="V3909" t="s">
        <v>136</v>
      </c>
      <c r="W3909" t="s">
        <v>136</v>
      </c>
      <c r="X3909" t="s">
        <v>136</v>
      </c>
      <c r="Y3909" t="s">
        <v>136</v>
      </c>
      <c r="Z3909" t="s">
        <v>136</v>
      </c>
      <c r="AA3909" t="s">
        <v>164</v>
      </c>
      <c r="AB3909" t="s">
        <v>165</v>
      </c>
      <c r="AC3909" t="s">
        <v>313</v>
      </c>
      <c r="AD3909" t="s">
        <v>136</v>
      </c>
    </row>
    <row r="3910" spans="1:30">
      <c r="A3910" t="s">
        <v>16053</v>
      </c>
      <c r="B3910" t="s">
        <v>16053</v>
      </c>
      <c r="C3910" s="3">
        <v>51.937817</v>
      </c>
      <c r="D3910" s="3">
        <v>3068</v>
      </c>
      <c r="E3910" s="3">
        <v>301.207153</v>
      </c>
      <c r="F3910" s="3">
        <v>15759</v>
      </c>
      <c r="G3910" s="3">
        <v>85.069237</v>
      </c>
      <c r="H3910" s="3">
        <v>5387</v>
      </c>
      <c r="I3910" s="3">
        <v>8.729266</v>
      </c>
      <c r="J3910" s="3">
        <v>560</v>
      </c>
      <c r="K3910" s="3">
        <v>17.097992</v>
      </c>
      <c r="L3910" s="3">
        <v>1170</v>
      </c>
      <c r="M3910" s="3">
        <v>39.7911</v>
      </c>
      <c r="N3910">
        <v>2454</v>
      </c>
      <c r="O3910">
        <v>0.000407817987007079</v>
      </c>
      <c r="P3910">
        <v>-3.33603267021483</v>
      </c>
      <c r="Q3910" t="s">
        <v>131</v>
      </c>
      <c r="R3910" t="s">
        <v>1086</v>
      </c>
      <c r="S3910" t="s">
        <v>1087</v>
      </c>
      <c r="T3910" t="s">
        <v>1779</v>
      </c>
      <c r="U3910" t="s">
        <v>16054</v>
      </c>
      <c r="V3910" t="s">
        <v>136</v>
      </c>
      <c r="W3910" t="s">
        <v>371</v>
      </c>
      <c r="X3910" t="s">
        <v>293</v>
      </c>
      <c r="Y3910" t="s">
        <v>1091</v>
      </c>
      <c r="Z3910" t="s">
        <v>1781</v>
      </c>
      <c r="AA3910" t="s">
        <v>292</v>
      </c>
      <c r="AB3910" t="s">
        <v>293</v>
      </c>
      <c r="AC3910" t="s">
        <v>313</v>
      </c>
      <c r="AD3910" t="s">
        <v>1782</v>
      </c>
    </row>
    <row r="3911" spans="1:30">
      <c r="A3911" t="s">
        <v>16055</v>
      </c>
      <c r="B3911" t="s">
        <v>16055</v>
      </c>
      <c r="C3911" s="3">
        <v>3.344447</v>
      </c>
      <c r="D3911" s="3">
        <v>208</v>
      </c>
      <c r="E3911" s="3">
        <v>0.253866</v>
      </c>
      <c r="F3911" s="3">
        <v>14</v>
      </c>
      <c r="G3911" s="3">
        <v>1.95801</v>
      </c>
      <c r="H3911" s="3">
        <v>131</v>
      </c>
      <c r="I3911" s="3">
        <v>15.391455</v>
      </c>
      <c r="J3911" s="3">
        <v>1035</v>
      </c>
      <c r="K3911" s="3">
        <v>23.239147</v>
      </c>
      <c r="L3911" s="3">
        <v>1668</v>
      </c>
      <c r="M3911" s="3">
        <v>6.054403</v>
      </c>
      <c r="N3911">
        <v>392</v>
      </c>
      <c r="O3911">
        <v>0.00347377470274165</v>
      </c>
      <c r="P3911">
        <v>2.38237574831438</v>
      </c>
      <c r="Q3911" t="s">
        <v>157</v>
      </c>
      <c r="R3911" t="s">
        <v>136</v>
      </c>
      <c r="S3911" t="s">
        <v>136</v>
      </c>
      <c r="T3911" t="s">
        <v>16056</v>
      </c>
      <c r="U3911" t="s">
        <v>16057</v>
      </c>
      <c r="V3911" t="s">
        <v>2542</v>
      </c>
      <c r="W3911" t="s">
        <v>170</v>
      </c>
      <c r="X3911" t="s">
        <v>171</v>
      </c>
      <c r="Y3911" t="s">
        <v>12492</v>
      </c>
      <c r="Z3911" t="s">
        <v>16058</v>
      </c>
      <c r="AA3911" t="s">
        <v>164</v>
      </c>
      <c r="AB3911" t="s">
        <v>165</v>
      </c>
      <c r="AC3911" t="s">
        <v>16059</v>
      </c>
      <c r="AD3911" t="s">
        <v>16060</v>
      </c>
    </row>
    <row r="3912" spans="1:30">
      <c r="A3912" t="s">
        <v>16061</v>
      </c>
      <c r="B3912" t="s">
        <v>16061</v>
      </c>
      <c r="C3912" s="3">
        <v>0.29595</v>
      </c>
      <c r="D3912" s="3">
        <v>12</v>
      </c>
      <c r="E3912" s="3">
        <v>0</v>
      </c>
      <c r="F3912" s="3">
        <v>0</v>
      </c>
      <c r="G3912" s="3">
        <v>0.242039</v>
      </c>
      <c r="H3912" s="3">
        <v>10</v>
      </c>
      <c r="I3912" s="3">
        <v>5.074742</v>
      </c>
      <c r="J3912" s="3">
        <v>207</v>
      </c>
      <c r="K3912" s="3">
        <v>4.602983</v>
      </c>
      <c r="L3912" s="3">
        <v>200</v>
      </c>
      <c r="M3912" s="3">
        <v>1.584052</v>
      </c>
      <c r="N3912">
        <v>63</v>
      </c>
      <c r="O3912" s="16">
        <v>9.55081665701505e-5</v>
      </c>
      <c r="P3912">
        <v>3.47374845157372</v>
      </c>
      <c r="Q3912" t="s">
        <v>157</v>
      </c>
      <c r="R3912" t="s">
        <v>136</v>
      </c>
      <c r="S3912" t="s">
        <v>136</v>
      </c>
      <c r="T3912" t="s">
        <v>460</v>
      </c>
      <c r="U3912" t="s">
        <v>16062</v>
      </c>
      <c r="V3912" t="s">
        <v>6709</v>
      </c>
      <c r="W3912" t="s">
        <v>3284</v>
      </c>
      <c r="X3912" t="s">
        <v>3285</v>
      </c>
      <c r="Y3912" t="s">
        <v>7407</v>
      </c>
      <c r="Z3912" t="s">
        <v>16063</v>
      </c>
      <c r="AA3912" t="s">
        <v>164</v>
      </c>
      <c r="AB3912" t="s">
        <v>165</v>
      </c>
      <c r="AC3912" t="s">
        <v>16064</v>
      </c>
      <c r="AD3912" t="s">
        <v>281</v>
      </c>
    </row>
    <row r="3913" spans="1:30">
      <c r="A3913" t="s">
        <v>16065</v>
      </c>
      <c r="B3913" t="s">
        <v>16065</v>
      </c>
      <c r="C3913" s="3">
        <v>61.719364</v>
      </c>
      <c r="D3913" s="3">
        <v>4417</v>
      </c>
      <c r="E3913" s="3">
        <v>80.531708</v>
      </c>
      <c r="F3913" s="3">
        <v>5106</v>
      </c>
      <c r="G3913" s="3">
        <v>96.490059</v>
      </c>
      <c r="H3913" s="3">
        <v>7404</v>
      </c>
      <c r="I3913" s="3">
        <v>25.689001</v>
      </c>
      <c r="J3913" s="3">
        <v>1994</v>
      </c>
      <c r="K3913" s="3">
        <v>14.252226</v>
      </c>
      <c r="L3913" s="3">
        <v>1182</v>
      </c>
      <c r="M3913" s="3">
        <v>30.886011</v>
      </c>
      <c r="N3913">
        <v>2308</v>
      </c>
      <c r="O3913" s="16">
        <v>9.27180809391441e-6</v>
      </c>
      <c r="P3913">
        <v>-2.40689295504817</v>
      </c>
      <c r="Q3913" t="s">
        <v>131</v>
      </c>
      <c r="R3913" t="s">
        <v>136</v>
      </c>
      <c r="S3913" t="s">
        <v>136</v>
      </c>
      <c r="T3913" t="s">
        <v>16066</v>
      </c>
      <c r="U3913" t="s">
        <v>16067</v>
      </c>
      <c r="V3913" t="s">
        <v>763</v>
      </c>
      <c r="W3913" t="s">
        <v>136</v>
      </c>
      <c r="X3913" t="s">
        <v>136</v>
      </c>
      <c r="Y3913" t="s">
        <v>1915</v>
      </c>
      <c r="Z3913" t="s">
        <v>16068</v>
      </c>
      <c r="AA3913" t="s">
        <v>164</v>
      </c>
      <c r="AB3913" t="s">
        <v>165</v>
      </c>
      <c r="AC3913" t="s">
        <v>16069</v>
      </c>
      <c r="AD3913" t="s">
        <v>1983</v>
      </c>
    </row>
    <row r="3914" spans="1:30">
      <c r="A3914" t="s">
        <v>16070</v>
      </c>
      <c r="B3914" t="s">
        <v>16070</v>
      </c>
      <c r="C3914" s="3">
        <v>1.972373</v>
      </c>
      <c r="D3914" s="3">
        <v>74</v>
      </c>
      <c r="E3914" s="3">
        <v>0.224</v>
      </c>
      <c r="F3914" s="3">
        <v>8</v>
      </c>
      <c r="G3914" s="3">
        <v>1.499498</v>
      </c>
      <c r="H3914" s="3">
        <v>60</v>
      </c>
      <c r="I3914" s="3">
        <v>7.409173</v>
      </c>
      <c r="J3914" s="3">
        <v>299</v>
      </c>
      <c r="K3914" s="3">
        <v>18.185156</v>
      </c>
      <c r="L3914" s="3">
        <v>782</v>
      </c>
      <c r="M3914" s="3">
        <v>3.315824</v>
      </c>
      <c r="N3914">
        <v>129</v>
      </c>
      <c r="O3914">
        <v>0.00658566992820311</v>
      </c>
      <c r="P3914">
        <v>2.30084824513234</v>
      </c>
      <c r="Q3914" t="s">
        <v>157</v>
      </c>
      <c r="R3914" t="s">
        <v>136</v>
      </c>
      <c r="S3914" t="s">
        <v>136</v>
      </c>
      <c r="T3914" t="s">
        <v>136</v>
      </c>
      <c r="U3914" t="s">
        <v>16071</v>
      </c>
      <c r="V3914" t="s">
        <v>136</v>
      </c>
      <c r="W3914" t="s">
        <v>137</v>
      </c>
      <c r="X3914" t="s">
        <v>138</v>
      </c>
      <c r="Y3914" t="s">
        <v>663</v>
      </c>
      <c r="Z3914" t="s">
        <v>1135</v>
      </c>
      <c r="AA3914" t="s">
        <v>153</v>
      </c>
      <c r="AB3914" t="s">
        <v>138</v>
      </c>
      <c r="AC3914" t="s">
        <v>16072</v>
      </c>
      <c r="AD3914" t="s">
        <v>136</v>
      </c>
    </row>
    <row r="3915" spans="1:30">
      <c r="A3915" t="s">
        <v>16073</v>
      </c>
      <c r="B3915" t="s">
        <v>16073</v>
      </c>
      <c r="C3915" s="3">
        <v>32.562103</v>
      </c>
      <c r="D3915" s="3">
        <v>1526</v>
      </c>
      <c r="E3915" s="3">
        <v>100.194725</v>
      </c>
      <c r="F3915" s="3">
        <v>4160</v>
      </c>
      <c r="G3915" s="3">
        <v>32.482426</v>
      </c>
      <c r="H3915" s="3">
        <v>1633</v>
      </c>
      <c r="I3915" s="3">
        <v>11.188416</v>
      </c>
      <c r="J3915" s="3">
        <v>569</v>
      </c>
      <c r="K3915" s="3">
        <v>10.694715</v>
      </c>
      <c r="L3915" s="3">
        <v>581</v>
      </c>
      <c r="M3915" s="3">
        <v>14.003582</v>
      </c>
      <c r="N3915">
        <v>686</v>
      </c>
      <c r="O3915">
        <v>0.000119871215542051</v>
      </c>
      <c r="P3915">
        <v>-2.942236261534</v>
      </c>
      <c r="Q3915" t="s">
        <v>131</v>
      </c>
      <c r="R3915" t="s">
        <v>136</v>
      </c>
      <c r="S3915" t="s">
        <v>136</v>
      </c>
      <c r="T3915" t="s">
        <v>136</v>
      </c>
      <c r="U3915" t="s">
        <v>16074</v>
      </c>
      <c r="V3915" t="s">
        <v>136</v>
      </c>
      <c r="W3915" t="s">
        <v>170</v>
      </c>
      <c r="X3915" t="s">
        <v>171</v>
      </c>
      <c r="Y3915" t="s">
        <v>5364</v>
      </c>
      <c r="Z3915" t="s">
        <v>16075</v>
      </c>
      <c r="AA3915" t="s">
        <v>174</v>
      </c>
      <c r="AB3915" t="s">
        <v>171</v>
      </c>
      <c r="AC3915" t="s">
        <v>16076</v>
      </c>
      <c r="AD3915" t="s">
        <v>136</v>
      </c>
    </row>
    <row r="3916" spans="1:30">
      <c r="A3916" t="s">
        <v>16077</v>
      </c>
      <c r="B3916" t="s">
        <v>16077</v>
      </c>
      <c r="C3916" s="3">
        <v>2.667844</v>
      </c>
      <c r="D3916" s="3">
        <v>114</v>
      </c>
      <c r="E3916" s="3">
        <v>6.363722</v>
      </c>
      <c r="F3916" s="3">
        <v>239</v>
      </c>
      <c r="G3916" s="3">
        <v>3.843217</v>
      </c>
      <c r="H3916" s="3">
        <v>175</v>
      </c>
      <c r="I3916" s="3">
        <v>0.724135</v>
      </c>
      <c r="J3916" s="3">
        <v>34</v>
      </c>
      <c r="K3916" s="3">
        <v>2.159169</v>
      </c>
      <c r="L3916" s="3">
        <v>107</v>
      </c>
      <c r="M3916" s="3">
        <v>1.469745</v>
      </c>
      <c r="N3916">
        <v>66</v>
      </c>
      <c r="O3916">
        <v>0.0048225586132794</v>
      </c>
      <c r="P3916">
        <v>-2.22612721378543</v>
      </c>
      <c r="Q3916" t="s">
        <v>131</v>
      </c>
      <c r="R3916" t="s">
        <v>136</v>
      </c>
      <c r="S3916" t="s">
        <v>136</v>
      </c>
      <c r="T3916" t="s">
        <v>3282</v>
      </c>
      <c r="U3916" t="s">
        <v>16078</v>
      </c>
      <c r="V3916" t="s">
        <v>136</v>
      </c>
      <c r="W3916" t="s">
        <v>136</v>
      </c>
      <c r="X3916" t="s">
        <v>136</v>
      </c>
      <c r="Y3916" t="s">
        <v>10656</v>
      </c>
      <c r="Z3916" t="s">
        <v>16079</v>
      </c>
      <c r="AA3916" t="s">
        <v>164</v>
      </c>
      <c r="AB3916" t="s">
        <v>165</v>
      </c>
      <c r="AC3916" t="s">
        <v>16080</v>
      </c>
      <c r="AD3916" t="s">
        <v>3288</v>
      </c>
    </row>
    <row r="3917" spans="1:30">
      <c r="A3917" t="s">
        <v>16081</v>
      </c>
      <c r="B3917" t="s">
        <v>136</v>
      </c>
      <c r="C3917" s="3">
        <v>49.427681</v>
      </c>
      <c r="D3917" s="3">
        <v>1129</v>
      </c>
      <c r="E3917" s="3">
        <v>38.453014</v>
      </c>
      <c r="F3917" s="3">
        <v>778</v>
      </c>
      <c r="G3917" s="3">
        <v>28.421476</v>
      </c>
      <c r="H3917" s="3">
        <v>696</v>
      </c>
      <c r="I3917" s="3">
        <v>16.468044</v>
      </c>
      <c r="J3917" s="3">
        <v>408</v>
      </c>
      <c r="K3917" s="3">
        <v>8.863263</v>
      </c>
      <c r="L3917" s="3">
        <v>235</v>
      </c>
      <c r="M3917" s="3">
        <v>17.124054</v>
      </c>
      <c r="N3917">
        <v>409</v>
      </c>
      <c r="O3917" s="16">
        <v>7.49039868406927e-5</v>
      </c>
      <c r="P3917">
        <v>-2.10155393863064</v>
      </c>
      <c r="Q3917" t="s">
        <v>131</v>
      </c>
      <c r="R3917" t="s">
        <v>136</v>
      </c>
      <c r="S3917" t="s">
        <v>136</v>
      </c>
      <c r="T3917" t="s">
        <v>136</v>
      </c>
      <c r="U3917" t="s">
        <v>136</v>
      </c>
      <c r="V3917" t="s">
        <v>136</v>
      </c>
      <c r="W3917" t="s">
        <v>136</v>
      </c>
      <c r="X3917" t="s">
        <v>136</v>
      </c>
      <c r="Y3917" t="s">
        <v>136</v>
      </c>
      <c r="Z3917" t="s">
        <v>136</v>
      </c>
      <c r="AA3917" t="s">
        <v>136</v>
      </c>
      <c r="AB3917" t="s">
        <v>136</v>
      </c>
      <c r="AC3917" t="s">
        <v>136</v>
      </c>
      <c r="AD3917" t="s">
        <v>136</v>
      </c>
    </row>
    <row r="3918" spans="1:30">
      <c r="A3918" t="s">
        <v>16082</v>
      </c>
      <c r="B3918" t="s">
        <v>16082</v>
      </c>
      <c r="C3918" s="3">
        <v>0.061739</v>
      </c>
      <c r="D3918" s="3">
        <v>9</v>
      </c>
      <c r="E3918" s="3">
        <v>0.040978</v>
      </c>
      <c r="F3918" s="3">
        <v>5</v>
      </c>
      <c r="G3918" s="3">
        <v>0.073839</v>
      </c>
      <c r="H3918" s="3">
        <v>11</v>
      </c>
      <c r="I3918" s="3">
        <v>2.68143</v>
      </c>
      <c r="J3918" s="3">
        <v>399</v>
      </c>
      <c r="K3918" s="3">
        <v>1.875299</v>
      </c>
      <c r="L3918" s="3">
        <v>298</v>
      </c>
      <c r="M3918" s="3">
        <v>1.392459</v>
      </c>
      <c r="N3918">
        <v>200</v>
      </c>
      <c r="O3918" s="16">
        <v>1.61960689697935e-14</v>
      </c>
      <c r="P3918">
        <v>4.23391116889196</v>
      </c>
      <c r="Q3918" t="s">
        <v>157</v>
      </c>
      <c r="R3918" t="s">
        <v>366</v>
      </c>
      <c r="S3918" t="s">
        <v>367</v>
      </c>
      <c r="T3918" t="s">
        <v>368</v>
      </c>
      <c r="U3918" t="s">
        <v>16083</v>
      </c>
      <c r="V3918" t="s">
        <v>370</v>
      </c>
      <c r="W3918" t="s">
        <v>371</v>
      </c>
      <c r="X3918" t="s">
        <v>293</v>
      </c>
      <c r="Y3918" t="s">
        <v>2816</v>
      </c>
      <c r="Z3918" t="s">
        <v>1437</v>
      </c>
      <c r="AA3918" t="s">
        <v>374</v>
      </c>
      <c r="AB3918" t="s">
        <v>367</v>
      </c>
      <c r="AC3918" t="s">
        <v>16084</v>
      </c>
      <c r="AD3918" t="s">
        <v>376</v>
      </c>
    </row>
    <row r="3919" spans="1:30">
      <c r="A3919" t="s">
        <v>16085</v>
      </c>
      <c r="B3919" t="s">
        <v>16085</v>
      </c>
      <c r="C3919" s="3">
        <v>0.61583</v>
      </c>
      <c r="D3919" s="3">
        <v>27</v>
      </c>
      <c r="E3919" s="3">
        <v>0.212384</v>
      </c>
      <c r="F3919" s="3">
        <v>9</v>
      </c>
      <c r="G3919" s="3">
        <v>0.249347</v>
      </c>
      <c r="H3919" s="3">
        <v>12</v>
      </c>
      <c r="I3919" s="3">
        <v>3.614803</v>
      </c>
      <c r="J3919" s="3">
        <v>170</v>
      </c>
      <c r="K3919" s="3">
        <v>4.232895</v>
      </c>
      <c r="L3919" s="3">
        <v>213</v>
      </c>
      <c r="M3919" s="3">
        <v>1.786081</v>
      </c>
      <c r="N3919">
        <v>81</v>
      </c>
      <c r="O3919">
        <v>0.000376457057183607</v>
      </c>
      <c r="P3919">
        <v>2.38960339799849</v>
      </c>
      <c r="Q3919" t="s">
        <v>157</v>
      </c>
      <c r="R3919" t="s">
        <v>283</v>
      </c>
      <c r="S3919" t="s">
        <v>284</v>
      </c>
      <c r="T3919" t="s">
        <v>3342</v>
      </c>
      <c r="U3919" t="s">
        <v>16086</v>
      </c>
      <c r="V3919" t="s">
        <v>136</v>
      </c>
      <c r="W3919" t="s">
        <v>371</v>
      </c>
      <c r="X3919" t="s">
        <v>293</v>
      </c>
      <c r="Y3919" t="s">
        <v>290</v>
      </c>
      <c r="Z3919" t="s">
        <v>16087</v>
      </c>
      <c r="AA3919" t="s">
        <v>292</v>
      </c>
      <c r="AB3919" t="s">
        <v>293</v>
      </c>
      <c r="AC3919" t="s">
        <v>16088</v>
      </c>
      <c r="AD3919" t="s">
        <v>2532</v>
      </c>
    </row>
    <row r="3920" spans="1:30">
      <c r="A3920" t="s">
        <v>16089</v>
      </c>
      <c r="B3920" t="s">
        <v>16089</v>
      </c>
      <c r="C3920" s="3">
        <v>6.745015</v>
      </c>
      <c r="D3920" s="3">
        <v>61</v>
      </c>
      <c r="E3920" s="3">
        <v>13.853473</v>
      </c>
      <c r="F3920" s="3">
        <v>110</v>
      </c>
      <c r="G3920" s="3">
        <v>16.410383</v>
      </c>
      <c r="H3920" s="3">
        <v>158</v>
      </c>
      <c r="I3920" s="3">
        <v>2.089046</v>
      </c>
      <c r="J3920" s="3">
        <v>21</v>
      </c>
      <c r="K3920" s="3">
        <v>0.501471</v>
      </c>
      <c r="L3920" s="3">
        <v>6</v>
      </c>
      <c r="M3920" s="3">
        <v>4.262153</v>
      </c>
      <c r="N3920">
        <v>40</v>
      </c>
      <c r="O3920">
        <v>0.000998258298548881</v>
      </c>
      <c r="P3920">
        <v>-2.89034354799884</v>
      </c>
      <c r="Q3920" t="s">
        <v>131</v>
      </c>
      <c r="R3920" t="s">
        <v>136</v>
      </c>
      <c r="S3920" t="s">
        <v>136</v>
      </c>
      <c r="T3920" t="s">
        <v>136</v>
      </c>
      <c r="U3920" t="s">
        <v>136</v>
      </c>
      <c r="V3920" t="s">
        <v>136</v>
      </c>
      <c r="W3920" t="s">
        <v>136</v>
      </c>
      <c r="X3920" t="s">
        <v>136</v>
      </c>
      <c r="Y3920" t="s">
        <v>3955</v>
      </c>
      <c r="Z3920" t="s">
        <v>136</v>
      </c>
      <c r="AA3920" t="s">
        <v>164</v>
      </c>
      <c r="AB3920" t="s">
        <v>165</v>
      </c>
      <c r="AC3920" t="s">
        <v>16090</v>
      </c>
      <c r="AD3920" t="s">
        <v>136</v>
      </c>
    </row>
    <row r="3921" spans="1:30">
      <c r="A3921" t="s">
        <v>16091</v>
      </c>
      <c r="B3921" t="s">
        <v>16091</v>
      </c>
      <c r="C3921" s="3">
        <v>2.60248</v>
      </c>
      <c r="D3921" s="3">
        <v>141</v>
      </c>
      <c r="E3921" s="3">
        <v>2.076124</v>
      </c>
      <c r="F3921" s="3">
        <v>100</v>
      </c>
      <c r="G3921" s="3">
        <v>1.789094</v>
      </c>
      <c r="H3921" s="3">
        <v>104</v>
      </c>
      <c r="I3921" s="3">
        <v>0.251972</v>
      </c>
      <c r="J3921" s="3">
        <v>15</v>
      </c>
      <c r="K3921" s="3">
        <v>0.032217</v>
      </c>
      <c r="L3921" s="3">
        <v>3</v>
      </c>
      <c r="M3921" s="3">
        <v>0.665152</v>
      </c>
      <c r="N3921">
        <v>38</v>
      </c>
      <c r="O3921">
        <v>0.00056435550529018</v>
      </c>
      <c r="P3921">
        <v>-3.10523905541939</v>
      </c>
      <c r="Q3921" t="s">
        <v>131</v>
      </c>
      <c r="R3921" t="s">
        <v>136</v>
      </c>
      <c r="S3921" t="s">
        <v>136</v>
      </c>
      <c r="T3921" t="s">
        <v>1165</v>
      </c>
      <c r="U3921" t="s">
        <v>16092</v>
      </c>
      <c r="V3921" t="s">
        <v>6787</v>
      </c>
      <c r="W3921" t="s">
        <v>594</v>
      </c>
      <c r="X3921" t="s">
        <v>165</v>
      </c>
      <c r="Y3921" t="s">
        <v>1168</v>
      </c>
      <c r="Z3921" t="s">
        <v>1169</v>
      </c>
      <c r="AA3921" t="s">
        <v>164</v>
      </c>
      <c r="AB3921" t="s">
        <v>165</v>
      </c>
      <c r="AC3921" t="s">
        <v>7177</v>
      </c>
      <c r="AD3921" t="s">
        <v>688</v>
      </c>
    </row>
    <row r="3922" spans="1:30">
      <c r="A3922" t="s">
        <v>16093</v>
      </c>
      <c r="B3922" t="s">
        <v>16093</v>
      </c>
      <c r="C3922" s="3">
        <v>1.478018</v>
      </c>
      <c r="D3922" s="3">
        <v>86</v>
      </c>
      <c r="E3922" s="3">
        <v>3.747636</v>
      </c>
      <c r="F3922" s="3">
        <v>192</v>
      </c>
      <c r="G3922" s="3">
        <v>1.922446</v>
      </c>
      <c r="H3922" s="3">
        <v>119</v>
      </c>
      <c r="I3922" s="3">
        <v>0.220164</v>
      </c>
      <c r="J3922" s="3">
        <v>14</v>
      </c>
      <c r="K3922" s="3">
        <v>0.295093</v>
      </c>
      <c r="L3922" s="3">
        <v>20</v>
      </c>
      <c r="M3922" s="3">
        <v>0.180653</v>
      </c>
      <c r="N3922">
        <v>11</v>
      </c>
      <c r="O3922" s="16">
        <v>2.40006073508955e-7</v>
      </c>
      <c r="P3922">
        <v>-3.93678134332676</v>
      </c>
      <c r="Q3922" t="s">
        <v>131</v>
      </c>
      <c r="R3922" t="s">
        <v>283</v>
      </c>
      <c r="S3922" t="s">
        <v>284</v>
      </c>
      <c r="T3922" t="s">
        <v>3342</v>
      </c>
      <c r="U3922" t="s">
        <v>16094</v>
      </c>
      <c r="V3922" t="s">
        <v>136</v>
      </c>
      <c r="W3922" t="s">
        <v>288</v>
      </c>
      <c r="X3922" t="s">
        <v>289</v>
      </c>
      <c r="Y3922" t="s">
        <v>290</v>
      </c>
      <c r="Z3922" t="s">
        <v>16095</v>
      </c>
      <c r="AA3922" t="s">
        <v>292</v>
      </c>
      <c r="AB3922" t="s">
        <v>293</v>
      </c>
      <c r="AC3922" t="s">
        <v>16096</v>
      </c>
      <c r="AD3922" t="s">
        <v>2532</v>
      </c>
    </row>
    <row r="3923" spans="1:30">
      <c r="A3923" t="s">
        <v>16097</v>
      </c>
      <c r="B3923" t="s">
        <v>16097</v>
      </c>
      <c r="C3923" s="3">
        <v>17.711449</v>
      </c>
      <c r="D3923" s="3">
        <v>499</v>
      </c>
      <c r="E3923" s="3">
        <v>4.473609</v>
      </c>
      <c r="F3923" s="3">
        <v>112</v>
      </c>
      <c r="G3923" s="3">
        <v>9.926802</v>
      </c>
      <c r="H3923" s="3">
        <v>300</v>
      </c>
      <c r="I3923" s="3">
        <v>56.624401</v>
      </c>
      <c r="J3923" s="3">
        <v>1728</v>
      </c>
      <c r="K3923" s="3">
        <v>142.060516</v>
      </c>
      <c r="L3923" s="3">
        <v>4628</v>
      </c>
      <c r="M3923" s="3">
        <v>38.304916</v>
      </c>
      <c r="N3923">
        <v>1125</v>
      </c>
      <c r="O3923">
        <v>0.000695203352984246</v>
      </c>
      <c r="P3923">
        <v>2.25404413638334</v>
      </c>
      <c r="Q3923" t="s">
        <v>157</v>
      </c>
      <c r="R3923" t="s">
        <v>136</v>
      </c>
      <c r="S3923" t="s">
        <v>136</v>
      </c>
      <c r="T3923" t="s">
        <v>437</v>
      </c>
      <c r="U3923" t="s">
        <v>16098</v>
      </c>
      <c r="V3923" t="s">
        <v>439</v>
      </c>
      <c r="W3923" t="s">
        <v>186</v>
      </c>
      <c r="X3923" t="s">
        <v>187</v>
      </c>
      <c r="Y3923" t="s">
        <v>16099</v>
      </c>
      <c r="Z3923" t="s">
        <v>16100</v>
      </c>
      <c r="AA3923" t="s">
        <v>209</v>
      </c>
      <c r="AB3923" t="s">
        <v>187</v>
      </c>
      <c r="AC3923" t="s">
        <v>183</v>
      </c>
      <c r="AD3923" t="s">
        <v>443</v>
      </c>
    </row>
    <row r="3924" spans="1:30">
      <c r="A3924" t="s">
        <v>16101</v>
      </c>
      <c r="B3924" t="s">
        <v>16101</v>
      </c>
      <c r="C3924" s="3">
        <v>0.65371</v>
      </c>
      <c r="D3924" s="3">
        <v>33</v>
      </c>
      <c r="E3924" s="3">
        <v>0.249803</v>
      </c>
      <c r="F3924" s="3">
        <v>11</v>
      </c>
      <c r="G3924" s="3">
        <v>0.651679</v>
      </c>
      <c r="H3924" s="3">
        <v>35</v>
      </c>
      <c r="I3924" s="3">
        <v>6.344512</v>
      </c>
      <c r="J3924" s="3">
        <v>340</v>
      </c>
      <c r="K3924" s="3">
        <v>8.290249</v>
      </c>
      <c r="L3924" s="3">
        <v>474</v>
      </c>
      <c r="M3924" s="3">
        <v>6.504772</v>
      </c>
      <c r="N3924">
        <v>335</v>
      </c>
      <c r="O3924" s="16">
        <v>1.13251752946424e-11</v>
      </c>
      <c r="P3924">
        <v>3.08957773365238</v>
      </c>
      <c r="Q3924" t="s">
        <v>157</v>
      </c>
      <c r="R3924" t="s">
        <v>136</v>
      </c>
      <c r="S3924" t="s">
        <v>136</v>
      </c>
      <c r="T3924" t="s">
        <v>16102</v>
      </c>
      <c r="U3924" t="s">
        <v>16103</v>
      </c>
      <c r="V3924" t="s">
        <v>136</v>
      </c>
      <c r="W3924" t="s">
        <v>254</v>
      </c>
      <c r="X3924" t="s">
        <v>255</v>
      </c>
      <c r="Y3924" t="s">
        <v>407</v>
      </c>
      <c r="Z3924" t="s">
        <v>136</v>
      </c>
      <c r="AA3924" t="s">
        <v>164</v>
      </c>
      <c r="AB3924" t="s">
        <v>165</v>
      </c>
      <c r="AC3924" t="s">
        <v>16104</v>
      </c>
      <c r="AD3924" t="s">
        <v>16105</v>
      </c>
    </row>
    <row r="3925" spans="1:30">
      <c r="A3925" t="s">
        <v>16106</v>
      </c>
      <c r="B3925" t="s">
        <v>16106</v>
      </c>
      <c r="C3925" s="3">
        <v>2.658142</v>
      </c>
      <c r="D3925" s="3">
        <v>197</v>
      </c>
      <c r="E3925" s="3">
        <v>0.725554</v>
      </c>
      <c r="F3925" s="3">
        <v>48</v>
      </c>
      <c r="G3925" s="3">
        <v>3.050187</v>
      </c>
      <c r="H3925" s="3">
        <v>242</v>
      </c>
      <c r="I3925" s="3">
        <v>19.804434</v>
      </c>
      <c r="J3925" s="3">
        <v>1589</v>
      </c>
      <c r="K3925" s="3">
        <v>23.510752</v>
      </c>
      <c r="L3925" s="3">
        <v>2014</v>
      </c>
      <c r="M3925" s="3">
        <v>6.755569</v>
      </c>
      <c r="N3925">
        <v>522</v>
      </c>
      <c r="O3925">
        <v>0.000310901858429117</v>
      </c>
      <c r="P3925">
        <v>2.31642825144587</v>
      </c>
      <c r="Q3925" t="s">
        <v>157</v>
      </c>
      <c r="R3925" t="s">
        <v>136</v>
      </c>
      <c r="S3925" t="s">
        <v>136</v>
      </c>
      <c r="T3925" t="s">
        <v>16107</v>
      </c>
      <c r="U3925" t="s">
        <v>16108</v>
      </c>
      <c r="V3925" t="s">
        <v>136</v>
      </c>
      <c r="W3925" t="s">
        <v>918</v>
      </c>
      <c r="X3925" t="s">
        <v>919</v>
      </c>
      <c r="Y3925" t="s">
        <v>920</v>
      </c>
      <c r="Z3925" t="s">
        <v>16109</v>
      </c>
      <c r="AA3925" t="s">
        <v>85</v>
      </c>
      <c r="AB3925" t="s">
        <v>342</v>
      </c>
      <c r="AC3925" t="s">
        <v>16110</v>
      </c>
      <c r="AD3925" t="s">
        <v>16111</v>
      </c>
    </row>
    <row r="3926" spans="1:30">
      <c r="A3926" t="s">
        <v>16112</v>
      </c>
      <c r="B3926" t="s">
        <v>136</v>
      </c>
      <c r="C3926" s="3">
        <v>0</v>
      </c>
      <c r="D3926" s="3">
        <v>0</v>
      </c>
      <c r="E3926" s="3">
        <v>0</v>
      </c>
      <c r="F3926" s="3">
        <v>0</v>
      </c>
      <c r="G3926" s="3">
        <v>0</v>
      </c>
      <c r="H3926" s="3">
        <v>0</v>
      </c>
      <c r="I3926" s="3">
        <v>7.105691</v>
      </c>
      <c r="J3926" s="3">
        <v>181</v>
      </c>
      <c r="K3926" s="3">
        <v>3.933239</v>
      </c>
      <c r="L3926" s="3">
        <v>108</v>
      </c>
      <c r="M3926" s="3">
        <v>4.544067</v>
      </c>
      <c r="N3926">
        <v>114</v>
      </c>
      <c r="O3926" s="16">
        <v>1.60038839682438e-9</v>
      </c>
      <c r="P3926">
        <v>7.07588032151374</v>
      </c>
      <c r="Q3926" t="s">
        <v>157</v>
      </c>
      <c r="R3926" t="s">
        <v>136</v>
      </c>
      <c r="S3926" t="s">
        <v>136</v>
      </c>
      <c r="T3926" t="s">
        <v>136</v>
      </c>
      <c r="U3926" t="s">
        <v>136</v>
      </c>
      <c r="V3926" t="s">
        <v>136</v>
      </c>
      <c r="W3926" t="s">
        <v>136</v>
      </c>
      <c r="X3926" t="s">
        <v>136</v>
      </c>
      <c r="Y3926" t="s">
        <v>136</v>
      </c>
      <c r="Z3926" t="s">
        <v>136</v>
      </c>
      <c r="AA3926" t="s">
        <v>136</v>
      </c>
      <c r="AB3926" t="s">
        <v>136</v>
      </c>
      <c r="AC3926" t="s">
        <v>136</v>
      </c>
      <c r="AD3926" t="s">
        <v>136</v>
      </c>
    </row>
    <row r="3927" spans="1:30">
      <c r="A3927" t="s">
        <v>16113</v>
      </c>
      <c r="B3927" t="s">
        <v>16113</v>
      </c>
      <c r="C3927" s="3">
        <v>5.967452</v>
      </c>
      <c r="D3927" s="3">
        <v>402</v>
      </c>
      <c r="E3927" s="3">
        <v>0.506862</v>
      </c>
      <c r="F3927" s="3">
        <v>31</v>
      </c>
      <c r="G3927" s="3">
        <v>11.677778</v>
      </c>
      <c r="H3927" s="3">
        <v>842</v>
      </c>
      <c r="I3927" s="3">
        <v>0.265221</v>
      </c>
      <c r="J3927" s="3">
        <v>20</v>
      </c>
      <c r="K3927" s="3">
        <v>0.398469</v>
      </c>
      <c r="L3927" s="3">
        <v>32</v>
      </c>
      <c r="M3927" s="3">
        <v>0.551728</v>
      </c>
      <c r="N3927">
        <v>39</v>
      </c>
      <c r="O3927" s="16">
        <v>5.60805246853211e-6</v>
      </c>
      <c r="P3927">
        <v>-3.92006005292742</v>
      </c>
      <c r="Q3927" t="s">
        <v>131</v>
      </c>
      <c r="R3927" t="s">
        <v>136</v>
      </c>
      <c r="S3927" t="s">
        <v>136</v>
      </c>
      <c r="T3927" t="s">
        <v>768</v>
      </c>
      <c r="U3927" t="s">
        <v>16114</v>
      </c>
      <c r="V3927" t="s">
        <v>755</v>
      </c>
      <c r="W3927" t="s">
        <v>136</v>
      </c>
      <c r="X3927" t="s">
        <v>136</v>
      </c>
      <c r="Y3927" t="s">
        <v>5787</v>
      </c>
      <c r="Z3927" t="s">
        <v>16115</v>
      </c>
      <c r="AA3927" t="s">
        <v>141</v>
      </c>
      <c r="AB3927" t="s">
        <v>142</v>
      </c>
      <c r="AC3927" t="s">
        <v>16116</v>
      </c>
      <c r="AD3927" t="s">
        <v>281</v>
      </c>
    </row>
    <row r="3928" spans="1:30">
      <c r="A3928" t="s">
        <v>16117</v>
      </c>
      <c r="B3928" t="s">
        <v>16117</v>
      </c>
      <c r="C3928" s="3">
        <v>8.579937</v>
      </c>
      <c r="D3928" s="3">
        <v>457</v>
      </c>
      <c r="E3928" s="3">
        <v>42.712879</v>
      </c>
      <c r="F3928" s="3">
        <v>2013</v>
      </c>
      <c r="G3928" s="3">
        <v>9.006776</v>
      </c>
      <c r="H3928" s="3">
        <v>514</v>
      </c>
      <c r="I3928" s="3">
        <v>0.694469</v>
      </c>
      <c r="J3928" s="3">
        <v>41</v>
      </c>
      <c r="K3928" s="3">
        <v>0.862666</v>
      </c>
      <c r="L3928" s="3">
        <v>54</v>
      </c>
      <c r="M3928" s="3">
        <v>1.566328</v>
      </c>
      <c r="N3928">
        <v>87</v>
      </c>
      <c r="O3928" s="16">
        <v>6.54232991667385e-8</v>
      </c>
      <c r="P3928">
        <v>-4.76558585966601</v>
      </c>
      <c r="Q3928" t="s">
        <v>131</v>
      </c>
      <c r="R3928" t="s">
        <v>136</v>
      </c>
      <c r="S3928" t="s">
        <v>136</v>
      </c>
      <c r="T3928" t="s">
        <v>136</v>
      </c>
      <c r="U3928" t="s">
        <v>136</v>
      </c>
      <c r="V3928" t="s">
        <v>136</v>
      </c>
      <c r="W3928" t="s">
        <v>136</v>
      </c>
      <c r="X3928" t="s">
        <v>136</v>
      </c>
      <c r="Y3928" t="s">
        <v>136</v>
      </c>
      <c r="Z3928" t="s">
        <v>136</v>
      </c>
      <c r="AA3928" t="s">
        <v>164</v>
      </c>
      <c r="AB3928" t="s">
        <v>165</v>
      </c>
      <c r="AC3928" t="s">
        <v>16118</v>
      </c>
      <c r="AD3928" t="s">
        <v>136</v>
      </c>
    </row>
    <row r="3929" spans="1:30">
      <c r="A3929" t="s">
        <v>16119</v>
      </c>
      <c r="B3929" t="s">
        <v>16119</v>
      </c>
      <c r="C3929" s="3">
        <v>0.167246</v>
      </c>
      <c r="D3929" s="3">
        <v>25</v>
      </c>
      <c r="E3929" s="3">
        <v>0.084724</v>
      </c>
      <c r="F3929" s="3">
        <v>12</v>
      </c>
      <c r="G3929" s="3">
        <v>0.104208</v>
      </c>
      <c r="H3929" s="3">
        <v>17</v>
      </c>
      <c r="I3929" s="3">
        <v>0.920606</v>
      </c>
      <c r="J3929" s="3">
        <v>148</v>
      </c>
      <c r="K3929" s="3">
        <v>2.533244</v>
      </c>
      <c r="L3929" s="3">
        <v>435</v>
      </c>
      <c r="M3929" s="3">
        <v>0.294881</v>
      </c>
      <c r="N3929">
        <v>46</v>
      </c>
      <c r="O3929">
        <v>0.00422694271083571</v>
      </c>
      <c r="P3929">
        <v>2.50172402594344</v>
      </c>
      <c r="Q3929" t="s">
        <v>157</v>
      </c>
      <c r="R3929" t="s">
        <v>136</v>
      </c>
      <c r="S3929" t="s">
        <v>136</v>
      </c>
      <c r="T3929" t="s">
        <v>1316</v>
      </c>
      <c r="U3929" t="s">
        <v>16120</v>
      </c>
      <c r="V3929" t="s">
        <v>136</v>
      </c>
      <c r="W3929" t="s">
        <v>190</v>
      </c>
      <c r="X3929" t="s">
        <v>191</v>
      </c>
      <c r="Y3929" t="s">
        <v>1318</v>
      </c>
      <c r="Z3929" t="s">
        <v>12674</v>
      </c>
      <c r="AA3929" t="s">
        <v>164</v>
      </c>
      <c r="AB3929" t="s">
        <v>165</v>
      </c>
      <c r="AC3929" t="s">
        <v>16121</v>
      </c>
      <c r="AD3929" t="s">
        <v>281</v>
      </c>
    </row>
    <row r="3930" spans="1:30">
      <c r="A3930" t="s">
        <v>16122</v>
      </c>
      <c r="B3930" t="s">
        <v>16122</v>
      </c>
      <c r="C3930" s="3">
        <v>0.036483</v>
      </c>
      <c r="D3930" s="3">
        <v>5</v>
      </c>
      <c r="E3930" s="3">
        <v>0.039692</v>
      </c>
      <c r="F3930" s="3">
        <v>4</v>
      </c>
      <c r="G3930" s="3">
        <v>0.067152</v>
      </c>
      <c r="H3930" s="3">
        <v>9</v>
      </c>
      <c r="I3930" s="3">
        <v>0.515811</v>
      </c>
      <c r="J3930" s="3">
        <v>63</v>
      </c>
      <c r="K3930" s="3">
        <v>1.197184</v>
      </c>
      <c r="L3930" s="3">
        <v>155</v>
      </c>
      <c r="M3930" s="3">
        <v>0.256808</v>
      </c>
      <c r="N3930">
        <v>30</v>
      </c>
      <c r="O3930">
        <v>0.00268328598423905</v>
      </c>
      <c r="P3930">
        <v>2.71154014579489</v>
      </c>
      <c r="Q3930" t="s">
        <v>157</v>
      </c>
      <c r="R3930" t="s">
        <v>366</v>
      </c>
      <c r="S3930" t="s">
        <v>367</v>
      </c>
      <c r="T3930" t="s">
        <v>368</v>
      </c>
      <c r="U3930" t="s">
        <v>16123</v>
      </c>
      <c r="V3930" t="s">
        <v>370</v>
      </c>
      <c r="W3930" t="s">
        <v>371</v>
      </c>
      <c r="X3930" t="s">
        <v>293</v>
      </c>
      <c r="Y3930" t="s">
        <v>2816</v>
      </c>
      <c r="Z3930" t="s">
        <v>3122</v>
      </c>
      <c r="AA3930" t="s">
        <v>374</v>
      </c>
      <c r="AB3930" t="s">
        <v>367</v>
      </c>
      <c r="AC3930" t="s">
        <v>313</v>
      </c>
      <c r="AD3930" t="s">
        <v>376</v>
      </c>
    </row>
    <row r="3931" spans="1:30">
      <c r="A3931" t="s">
        <v>16124</v>
      </c>
      <c r="B3931" t="s">
        <v>136</v>
      </c>
      <c r="C3931" s="3">
        <v>0</v>
      </c>
      <c r="D3931" s="3">
        <v>0</v>
      </c>
      <c r="E3931" s="3">
        <v>0</v>
      </c>
      <c r="F3931" s="3">
        <v>0</v>
      </c>
      <c r="G3931" s="3">
        <v>0</v>
      </c>
      <c r="H3931" s="3">
        <v>0</v>
      </c>
      <c r="I3931" s="3">
        <v>2.98310799999999</v>
      </c>
      <c r="J3931" s="3">
        <v>87</v>
      </c>
      <c r="K3931" s="3">
        <v>2.430855</v>
      </c>
      <c r="L3931" s="3">
        <v>76</v>
      </c>
      <c r="M3931" s="3">
        <v>1.48075</v>
      </c>
      <c r="N3931">
        <v>42</v>
      </c>
      <c r="O3931" s="16">
        <v>9.63180654933068e-7</v>
      </c>
      <c r="P3931">
        <v>6.15265472078135</v>
      </c>
      <c r="Q3931" t="s">
        <v>157</v>
      </c>
      <c r="R3931" t="s">
        <v>136</v>
      </c>
      <c r="S3931" t="s">
        <v>136</v>
      </c>
      <c r="T3931" t="s">
        <v>136</v>
      </c>
      <c r="U3931" t="s">
        <v>136</v>
      </c>
      <c r="V3931" t="s">
        <v>136</v>
      </c>
      <c r="W3931" t="s">
        <v>136</v>
      </c>
      <c r="X3931" t="s">
        <v>136</v>
      </c>
      <c r="Y3931" t="s">
        <v>136</v>
      </c>
      <c r="Z3931" t="s">
        <v>136</v>
      </c>
      <c r="AA3931" t="s">
        <v>136</v>
      </c>
      <c r="AB3931" t="s">
        <v>136</v>
      </c>
      <c r="AC3931" t="s">
        <v>136</v>
      </c>
      <c r="AD3931" t="s">
        <v>136</v>
      </c>
    </row>
    <row r="3932" spans="1:30">
      <c r="A3932" t="s">
        <v>16125</v>
      </c>
      <c r="B3932" t="s">
        <v>16125</v>
      </c>
      <c r="C3932" s="3">
        <v>2.634504</v>
      </c>
      <c r="D3932" s="3">
        <v>77</v>
      </c>
      <c r="E3932" s="3">
        <v>2.067405</v>
      </c>
      <c r="F3932" s="3">
        <v>54</v>
      </c>
      <c r="G3932" s="3">
        <v>2.152677</v>
      </c>
      <c r="H3932" s="3">
        <v>68</v>
      </c>
      <c r="I3932" s="3">
        <v>17.434505</v>
      </c>
      <c r="J3932" s="3">
        <v>552</v>
      </c>
      <c r="K3932" s="3">
        <v>12.441263</v>
      </c>
      <c r="L3932" s="3">
        <v>420</v>
      </c>
      <c r="M3932" s="3">
        <v>20.81452</v>
      </c>
      <c r="N3932">
        <v>634</v>
      </c>
      <c r="O3932" s="16">
        <v>4.81452092866153e-6</v>
      </c>
      <c r="P3932">
        <v>2.14735114853626</v>
      </c>
      <c r="Q3932" t="s">
        <v>157</v>
      </c>
      <c r="R3932" t="s">
        <v>136</v>
      </c>
      <c r="S3932" t="s">
        <v>136</v>
      </c>
      <c r="T3932" t="s">
        <v>168</v>
      </c>
      <c r="U3932" t="s">
        <v>136</v>
      </c>
      <c r="V3932" t="s">
        <v>136</v>
      </c>
      <c r="W3932" t="s">
        <v>136</v>
      </c>
      <c r="X3932" t="s">
        <v>136</v>
      </c>
      <c r="Y3932" t="s">
        <v>3933</v>
      </c>
      <c r="Z3932" t="s">
        <v>16126</v>
      </c>
      <c r="AA3932" t="s">
        <v>164</v>
      </c>
      <c r="AB3932" t="s">
        <v>165</v>
      </c>
      <c r="AC3932" t="s">
        <v>16127</v>
      </c>
      <c r="AD3932" t="s">
        <v>176</v>
      </c>
    </row>
    <row r="3933" spans="1:30">
      <c r="A3933" t="s">
        <v>16128</v>
      </c>
      <c r="B3933" t="s">
        <v>16128</v>
      </c>
      <c r="C3933" s="3">
        <v>3.518949</v>
      </c>
      <c r="D3933" s="3">
        <v>394</v>
      </c>
      <c r="E3933" s="3">
        <v>0.914262</v>
      </c>
      <c r="F3933" s="3">
        <v>91</v>
      </c>
      <c r="G3933" s="3">
        <v>2.394469</v>
      </c>
      <c r="H3933" s="3">
        <v>287</v>
      </c>
      <c r="I3933" s="3">
        <v>21.112883</v>
      </c>
      <c r="J3933" s="3">
        <v>2560</v>
      </c>
      <c r="K3933" s="3">
        <v>22.805614</v>
      </c>
      <c r="L3933" s="3">
        <v>2953</v>
      </c>
      <c r="M3933" s="3">
        <v>6.803078</v>
      </c>
      <c r="N3933">
        <v>794</v>
      </c>
      <c r="O3933">
        <v>0.000220614683949278</v>
      </c>
      <c r="P3933">
        <v>2.25492616878576</v>
      </c>
      <c r="Q3933" t="s">
        <v>157</v>
      </c>
      <c r="R3933" t="s">
        <v>170</v>
      </c>
      <c r="S3933" t="s">
        <v>171</v>
      </c>
      <c r="T3933" t="s">
        <v>16129</v>
      </c>
      <c r="U3933" t="s">
        <v>16130</v>
      </c>
      <c r="V3933" t="s">
        <v>136</v>
      </c>
      <c r="W3933" t="s">
        <v>170</v>
      </c>
      <c r="X3933" t="s">
        <v>171</v>
      </c>
      <c r="Y3933" t="s">
        <v>16131</v>
      </c>
      <c r="Z3933" t="s">
        <v>16132</v>
      </c>
      <c r="AA3933" t="s">
        <v>174</v>
      </c>
      <c r="AB3933" t="s">
        <v>171</v>
      </c>
      <c r="AC3933" t="s">
        <v>16133</v>
      </c>
      <c r="AD3933" t="s">
        <v>512</v>
      </c>
    </row>
    <row r="3934" spans="1:30">
      <c r="A3934" t="s">
        <v>16134</v>
      </c>
      <c r="B3934" t="s">
        <v>16134</v>
      </c>
      <c r="C3934" s="3">
        <v>36.145145</v>
      </c>
      <c r="D3934" s="3">
        <v>2595</v>
      </c>
      <c r="E3934" s="3">
        <v>39.606556</v>
      </c>
      <c r="F3934" s="3">
        <v>2519</v>
      </c>
      <c r="G3934" s="3">
        <v>49.579266</v>
      </c>
      <c r="H3934" s="3">
        <v>3816</v>
      </c>
      <c r="I3934" s="3">
        <v>5.003247</v>
      </c>
      <c r="J3934" s="3">
        <v>390</v>
      </c>
      <c r="K3934" s="3">
        <v>7.552089</v>
      </c>
      <c r="L3934" s="3">
        <v>628</v>
      </c>
      <c r="M3934" s="3">
        <v>8.00351</v>
      </c>
      <c r="N3934">
        <v>600</v>
      </c>
      <c r="O3934" s="16">
        <v>7.55269871184494e-12</v>
      </c>
      <c r="P3934">
        <v>-3.22004059649041</v>
      </c>
      <c r="Q3934" t="s">
        <v>131</v>
      </c>
      <c r="R3934" t="s">
        <v>136</v>
      </c>
      <c r="S3934" t="s">
        <v>136</v>
      </c>
      <c r="T3934" t="s">
        <v>739</v>
      </c>
      <c r="U3934" t="s">
        <v>16135</v>
      </c>
      <c r="V3934" t="s">
        <v>741</v>
      </c>
      <c r="W3934" t="s">
        <v>136</v>
      </c>
      <c r="X3934" t="s">
        <v>136</v>
      </c>
      <c r="Y3934" t="s">
        <v>742</v>
      </c>
      <c r="Z3934" t="s">
        <v>16136</v>
      </c>
      <c r="AA3934" t="s">
        <v>85</v>
      </c>
      <c r="AB3934" t="s">
        <v>342</v>
      </c>
      <c r="AC3934" t="s">
        <v>16137</v>
      </c>
      <c r="AD3934" t="s">
        <v>745</v>
      </c>
    </row>
    <row r="3935" spans="1:30">
      <c r="A3935" t="s">
        <v>16138</v>
      </c>
      <c r="B3935" t="s">
        <v>16138</v>
      </c>
      <c r="C3935" s="3">
        <v>8.741515</v>
      </c>
      <c r="D3935" s="3">
        <v>417</v>
      </c>
      <c r="E3935" s="3">
        <v>18.41893</v>
      </c>
      <c r="F3935" s="3">
        <v>778</v>
      </c>
      <c r="G3935" s="3">
        <v>12.434278</v>
      </c>
      <c r="H3935" s="3">
        <v>636</v>
      </c>
      <c r="I3935" s="3">
        <v>1.434472</v>
      </c>
      <c r="J3935" s="3">
        <v>75</v>
      </c>
      <c r="K3935" s="3">
        <v>2.017593</v>
      </c>
      <c r="L3935" s="3">
        <v>112</v>
      </c>
      <c r="M3935" s="3">
        <v>3.042802</v>
      </c>
      <c r="N3935">
        <v>152</v>
      </c>
      <c r="O3935" s="16">
        <v>1.41478845175539e-6</v>
      </c>
      <c r="P3935">
        <v>-3.24448241485281</v>
      </c>
      <c r="Q3935" t="s">
        <v>131</v>
      </c>
      <c r="R3935" t="s">
        <v>136</v>
      </c>
      <c r="S3935" t="s">
        <v>136</v>
      </c>
      <c r="T3935" t="s">
        <v>1829</v>
      </c>
      <c r="U3935" t="s">
        <v>16139</v>
      </c>
      <c r="V3935" t="s">
        <v>955</v>
      </c>
      <c r="W3935" t="s">
        <v>136</v>
      </c>
      <c r="X3935" t="s">
        <v>136</v>
      </c>
      <c r="Y3935" t="s">
        <v>1960</v>
      </c>
      <c r="Z3935" t="s">
        <v>3691</v>
      </c>
      <c r="AA3935" t="s">
        <v>164</v>
      </c>
      <c r="AB3935" t="s">
        <v>165</v>
      </c>
      <c r="AC3935" t="s">
        <v>3692</v>
      </c>
      <c r="AD3935" t="s">
        <v>1834</v>
      </c>
    </row>
    <row r="3936" spans="1:30">
      <c r="A3936" t="s">
        <v>16140</v>
      </c>
      <c r="B3936" t="s">
        <v>136</v>
      </c>
      <c r="C3936" s="3">
        <v>2.745024</v>
      </c>
      <c r="D3936" s="3">
        <v>71</v>
      </c>
      <c r="E3936" s="3">
        <v>1.597839</v>
      </c>
      <c r="F3936" s="3">
        <v>35</v>
      </c>
      <c r="G3936" s="3">
        <v>5.56496699999999</v>
      </c>
      <c r="H3936" s="3">
        <v>150</v>
      </c>
      <c r="I3936" s="3">
        <v>0.118193</v>
      </c>
      <c r="J3936" s="3">
        <v>4</v>
      </c>
      <c r="K3936" s="3">
        <v>0.163325</v>
      </c>
      <c r="L3936" s="3">
        <v>3</v>
      </c>
      <c r="M3936" s="3">
        <v>0.196442</v>
      </c>
      <c r="N3936">
        <v>4</v>
      </c>
      <c r="O3936" s="16">
        <v>8.28425493467679e-11</v>
      </c>
      <c r="P3936">
        <v>-4.85393430931364</v>
      </c>
      <c r="Q3936" t="s">
        <v>131</v>
      </c>
      <c r="R3936" t="s">
        <v>136</v>
      </c>
      <c r="S3936" t="s">
        <v>136</v>
      </c>
      <c r="T3936" t="s">
        <v>1966</v>
      </c>
      <c r="U3936" t="s">
        <v>16141</v>
      </c>
      <c r="V3936" t="s">
        <v>1968</v>
      </c>
      <c r="W3936" t="s">
        <v>136</v>
      </c>
      <c r="X3936" t="s">
        <v>136</v>
      </c>
      <c r="Y3936" t="s">
        <v>1969</v>
      </c>
      <c r="Z3936" t="s">
        <v>16142</v>
      </c>
      <c r="AA3936" t="s">
        <v>164</v>
      </c>
      <c r="AB3936" t="s">
        <v>165</v>
      </c>
      <c r="AC3936" t="s">
        <v>4843</v>
      </c>
      <c r="AD3936" t="s">
        <v>1972</v>
      </c>
    </row>
    <row r="3937" spans="1:30">
      <c r="A3937" t="s">
        <v>16143</v>
      </c>
      <c r="B3937" t="s">
        <v>16143</v>
      </c>
      <c r="C3937" s="3">
        <v>1.402279</v>
      </c>
      <c r="D3937" s="3">
        <v>79</v>
      </c>
      <c r="E3937" s="3">
        <v>0.135541</v>
      </c>
      <c r="F3937" s="3">
        <v>7</v>
      </c>
      <c r="G3937" s="3">
        <v>1.141226</v>
      </c>
      <c r="H3937" s="3">
        <v>69</v>
      </c>
      <c r="I3937" s="3">
        <v>6.716613</v>
      </c>
      <c r="J3937" s="3">
        <v>409</v>
      </c>
      <c r="K3937" s="3">
        <v>9.405442</v>
      </c>
      <c r="L3937" s="3">
        <v>611</v>
      </c>
      <c r="M3937" s="3">
        <v>3.670087</v>
      </c>
      <c r="N3937">
        <v>215</v>
      </c>
      <c r="O3937">
        <v>0.00235496906409109</v>
      </c>
      <c r="P3937">
        <v>2.27122986148321</v>
      </c>
      <c r="Q3937" t="s">
        <v>157</v>
      </c>
      <c r="R3937" t="s">
        <v>136</v>
      </c>
      <c r="S3937" t="s">
        <v>136</v>
      </c>
      <c r="T3937" t="s">
        <v>16144</v>
      </c>
      <c r="U3937" t="s">
        <v>16145</v>
      </c>
      <c r="V3937" t="s">
        <v>136</v>
      </c>
      <c r="W3937" t="s">
        <v>1427</v>
      </c>
      <c r="X3937" t="s">
        <v>538</v>
      </c>
      <c r="Y3937" t="s">
        <v>3017</v>
      </c>
      <c r="Z3937" t="s">
        <v>136</v>
      </c>
      <c r="AA3937" t="s">
        <v>164</v>
      </c>
      <c r="AB3937" t="s">
        <v>165</v>
      </c>
      <c r="AC3937" t="s">
        <v>16146</v>
      </c>
      <c r="AD3937" t="s">
        <v>16147</v>
      </c>
    </row>
    <row r="3938" spans="1:30">
      <c r="A3938" t="s">
        <v>16148</v>
      </c>
      <c r="B3938" t="s">
        <v>16148</v>
      </c>
      <c r="C3938" s="3">
        <v>3.220095</v>
      </c>
      <c r="D3938" s="3">
        <v>207</v>
      </c>
      <c r="E3938" s="3">
        <v>0.809161</v>
      </c>
      <c r="F3938" s="3">
        <v>46</v>
      </c>
      <c r="G3938" s="3">
        <v>2.959373</v>
      </c>
      <c r="H3938" s="3">
        <v>204</v>
      </c>
      <c r="I3938" s="3">
        <v>13.103535</v>
      </c>
      <c r="J3938" s="3">
        <v>912</v>
      </c>
      <c r="K3938" s="3">
        <v>45.633415</v>
      </c>
      <c r="L3938" s="3">
        <v>3390</v>
      </c>
      <c r="M3938" s="3">
        <v>4.437092</v>
      </c>
      <c r="N3938">
        <v>298</v>
      </c>
      <c r="O3938">
        <v>0.00424754261119607</v>
      </c>
      <c r="P3938">
        <v>2.45837566272257</v>
      </c>
      <c r="Q3938" t="s">
        <v>157</v>
      </c>
      <c r="R3938" t="s">
        <v>136</v>
      </c>
      <c r="S3938" t="s">
        <v>136</v>
      </c>
      <c r="T3938" t="s">
        <v>815</v>
      </c>
      <c r="U3938" t="s">
        <v>16149</v>
      </c>
      <c r="V3938" t="s">
        <v>136</v>
      </c>
      <c r="W3938" t="s">
        <v>254</v>
      </c>
      <c r="X3938" t="s">
        <v>255</v>
      </c>
      <c r="Y3938" t="s">
        <v>4023</v>
      </c>
      <c r="Z3938" t="s">
        <v>4024</v>
      </c>
      <c r="AA3938" t="s">
        <v>164</v>
      </c>
      <c r="AB3938" t="s">
        <v>165</v>
      </c>
      <c r="AC3938" t="s">
        <v>16150</v>
      </c>
      <c r="AD3938" t="s">
        <v>281</v>
      </c>
    </row>
    <row r="3939" spans="1:30">
      <c r="A3939" t="s">
        <v>16151</v>
      </c>
      <c r="B3939" t="s">
        <v>136</v>
      </c>
      <c r="C3939" s="3">
        <v>15.402617</v>
      </c>
      <c r="D3939" s="3">
        <v>337</v>
      </c>
      <c r="E3939" s="3">
        <v>18.838259</v>
      </c>
      <c r="F3939" s="3">
        <v>365</v>
      </c>
      <c r="G3939" s="3">
        <v>6.408669</v>
      </c>
      <c r="H3939" s="3">
        <v>151</v>
      </c>
      <c r="I3939" s="3">
        <v>0.335489</v>
      </c>
      <c r="J3939" s="3">
        <v>8</v>
      </c>
      <c r="K3939" s="3">
        <v>1.69271</v>
      </c>
      <c r="L3939" s="3">
        <v>43</v>
      </c>
      <c r="M3939" s="3">
        <v>0.639138</v>
      </c>
      <c r="N3939">
        <v>15</v>
      </c>
      <c r="O3939" s="16">
        <v>1.26376773445483e-7</v>
      </c>
      <c r="P3939">
        <v>-4.33479524746045</v>
      </c>
      <c r="Q3939" t="s">
        <v>131</v>
      </c>
      <c r="R3939" t="s">
        <v>190</v>
      </c>
      <c r="S3939" t="s">
        <v>191</v>
      </c>
      <c r="T3939" t="s">
        <v>349</v>
      </c>
      <c r="U3939" t="s">
        <v>16152</v>
      </c>
      <c r="V3939" t="s">
        <v>136</v>
      </c>
      <c r="W3939" t="s">
        <v>136</v>
      </c>
      <c r="X3939" t="s">
        <v>136</v>
      </c>
      <c r="Y3939" t="s">
        <v>181</v>
      </c>
      <c r="Z3939" t="s">
        <v>9640</v>
      </c>
      <c r="AA3939" t="s">
        <v>83</v>
      </c>
      <c r="AB3939" t="s">
        <v>191</v>
      </c>
      <c r="AC3939" t="s">
        <v>2249</v>
      </c>
      <c r="AD3939" t="s">
        <v>184</v>
      </c>
    </row>
    <row r="3940" spans="1:30">
      <c r="A3940" t="s">
        <v>16153</v>
      </c>
      <c r="B3940" t="s">
        <v>16153</v>
      </c>
      <c r="C3940" s="3">
        <v>22.07177</v>
      </c>
      <c r="D3940" s="3">
        <v>401</v>
      </c>
      <c r="E3940" s="3">
        <v>21.72184</v>
      </c>
      <c r="F3940" s="3">
        <v>349</v>
      </c>
      <c r="G3940" s="3">
        <v>33.92234</v>
      </c>
      <c r="H3940" s="3">
        <v>660</v>
      </c>
      <c r="I3940" s="3">
        <v>9.581267</v>
      </c>
      <c r="J3940" s="3">
        <v>189</v>
      </c>
      <c r="K3940" s="3">
        <v>7.568388</v>
      </c>
      <c r="L3940" s="3">
        <v>159</v>
      </c>
      <c r="M3940" s="3">
        <v>12.673277</v>
      </c>
      <c r="N3940">
        <v>240</v>
      </c>
      <c r="O3940" s="16">
        <v>3.13048499337243e-5</v>
      </c>
      <c r="P3940">
        <v>-2.00552633070587</v>
      </c>
      <c r="Q3940" t="s">
        <v>131</v>
      </c>
      <c r="R3940" t="s">
        <v>232</v>
      </c>
      <c r="S3940" t="s">
        <v>233</v>
      </c>
      <c r="T3940" t="s">
        <v>16154</v>
      </c>
      <c r="U3940" t="s">
        <v>16155</v>
      </c>
      <c r="V3940" t="s">
        <v>2025</v>
      </c>
      <c r="W3940" t="s">
        <v>232</v>
      </c>
      <c r="X3940" t="s">
        <v>233</v>
      </c>
      <c r="Y3940" t="s">
        <v>16156</v>
      </c>
      <c r="Z3940" t="s">
        <v>16157</v>
      </c>
      <c r="AA3940" t="s">
        <v>237</v>
      </c>
      <c r="AB3940" t="s">
        <v>233</v>
      </c>
      <c r="AC3940" t="s">
        <v>16158</v>
      </c>
      <c r="AD3940" t="s">
        <v>16159</v>
      </c>
    </row>
    <row r="3941" spans="1:30">
      <c r="A3941" t="s">
        <v>16160</v>
      </c>
      <c r="B3941" t="s">
        <v>16160</v>
      </c>
      <c r="C3941" s="3">
        <v>70.30024</v>
      </c>
      <c r="D3941" s="3">
        <v>3827</v>
      </c>
      <c r="E3941" s="3">
        <v>92.217636</v>
      </c>
      <c r="F3941" s="3">
        <v>4446</v>
      </c>
      <c r="G3941" s="3">
        <v>65.443878</v>
      </c>
      <c r="H3941" s="3">
        <v>3819</v>
      </c>
      <c r="I3941" s="3">
        <v>19.498362</v>
      </c>
      <c r="J3941" s="3">
        <v>1151</v>
      </c>
      <c r="K3941" s="3">
        <v>14.779542</v>
      </c>
      <c r="L3941" s="3">
        <v>932</v>
      </c>
      <c r="M3941" s="3">
        <v>32.598339</v>
      </c>
      <c r="N3941">
        <v>1853</v>
      </c>
      <c r="O3941" s="16">
        <v>4.33893367277713e-5</v>
      </c>
      <c r="P3941">
        <v>-2.44263130519812</v>
      </c>
      <c r="Q3941" t="s">
        <v>131</v>
      </c>
      <c r="R3941" t="s">
        <v>5812</v>
      </c>
      <c r="S3941" t="s">
        <v>5813</v>
      </c>
      <c r="T3941" t="s">
        <v>16161</v>
      </c>
      <c r="U3941" t="s">
        <v>16162</v>
      </c>
      <c r="V3941" t="s">
        <v>16163</v>
      </c>
      <c r="W3941" t="s">
        <v>218</v>
      </c>
      <c r="X3941" t="s">
        <v>219</v>
      </c>
      <c r="Y3941" t="s">
        <v>16164</v>
      </c>
      <c r="Z3941" t="s">
        <v>16165</v>
      </c>
      <c r="AA3941" t="s">
        <v>10619</v>
      </c>
      <c r="AB3941" t="s">
        <v>10620</v>
      </c>
      <c r="AC3941" t="s">
        <v>16166</v>
      </c>
      <c r="AD3941" t="s">
        <v>7670</v>
      </c>
    </row>
    <row r="3942" spans="1:30">
      <c r="A3942" t="s">
        <v>16167</v>
      </c>
      <c r="B3942" t="s">
        <v>16167</v>
      </c>
      <c r="C3942" s="3">
        <v>16.403492</v>
      </c>
      <c r="D3942" s="3">
        <v>952</v>
      </c>
      <c r="E3942" s="3">
        <v>4.537833</v>
      </c>
      <c r="F3942" s="3">
        <v>234</v>
      </c>
      <c r="G3942" s="3">
        <v>22.462948</v>
      </c>
      <c r="H3942" s="3">
        <v>1398</v>
      </c>
      <c r="I3942" s="3">
        <v>0.484753</v>
      </c>
      <c r="J3942" s="3">
        <v>31</v>
      </c>
      <c r="K3942" s="3">
        <v>2.210631</v>
      </c>
      <c r="L3942" s="3">
        <v>149</v>
      </c>
      <c r="M3942" s="3">
        <v>0.970752</v>
      </c>
      <c r="N3942">
        <v>59</v>
      </c>
      <c r="O3942" s="16">
        <v>8.17019556984036e-8</v>
      </c>
      <c r="P3942">
        <v>-3.80635252336227</v>
      </c>
      <c r="Q3942" t="s">
        <v>131</v>
      </c>
      <c r="R3942" t="s">
        <v>1086</v>
      </c>
      <c r="S3942" t="s">
        <v>1087</v>
      </c>
      <c r="T3942" t="s">
        <v>6155</v>
      </c>
      <c r="U3942" t="s">
        <v>16168</v>
      </c>
      <c r="V3942" t="s">
        <v>136</v>
      </c>
      <c r="W3942" t="s">
        <v>371</v>
      </c>
      <c r="X3942" t="s">
        <v>293</v>
      </c>
      <c r="Y3942" t="s">
        <v>1091</v>
      </c>
      <c r="Z3942" t="s">
        <v>16169</v>
      </c>
      <c r="AA3942" t="s">
        <v>292</v>
      </c>
      <c r="AB3942" t="s">
        <v>293</v>
      </c>
      <c r="AC3942" t="s">
        <v>16170</v>
      </c>
      <c r="AD3942" t="s">
        <v>6159</v>
      </c>
    </row>
    <row r="3943" spans="1:30">
      <c r="A3943" t="s">
        <v>16171</v>
      </c>
      <c r="B3943" t="s">
        <v>16171</v>
      </c>
      <c r="C3943" s="3">
        <v>0.191148</v>
      </c>
      <c r="D3943" s="3">
        <v>13</v>
      </c>
      <c r="E3943" s="3">
        <v>0.050312</v>
      </c>
      <c r="F3943" s="3">
        <v>4</v>
      </c>
      <c r="G3943" s="3">
        <v>0.06466</v>
      </c>
      <c r="H3943" s="3">
        <v>5</v>
      </c>
      <c r="I3943" s="3">
        <v>1.096258</v>
      </c>
      <c r="J3943" s="3">
        <v>81</v>
      </c>
      <c r="K3943" s="3">
        <v>2.285128</v>
      </c>
      <c r="L3943" s="3">
        <v>179</v>
      </c>
      <c r="M3943" s="3">
        <v>2.057976</v>
      </c>
      <c r="N3943">
        <v>145</v>
      </c>
      <c r="O3943" s="16">
        <v>8.02637085373389e-6</v>
      </c>
      <c r="P3943">
        <v>3.27409873260087</v>
      </c>
      <c r="Q3943" t="s">
        <v>157</v>
      </c>
      <c r="R3943" t="s">
        <v>2797</v>
      </c>
      <c r="S3943" t="s">
        <v>2798</v>
      </c>
      <c r="T3943" t="s">
        <v>16172</v>
      </c>
      <c r="U3943" t="s">
        <v>16173</v>
      </c>
      <c r="V3943" t="s">
        <v>1831</v>
      </c>
      <c r="W3943" t="s">
        <v>305</v>
      </c>
      <c r="X3943" t="s">
        <v>142</v>
      </c>
      <c r="Y3943" t="s">
        <v>2801</v>
      </c>
      <c r="Z3943" t="s">
        <v>16174</v>
      </c>
      <c r="AA3943" t="s">
        <v>83</v>
      </c>
      <c r="AB3943" t="s">
        <v>191</v>
      </c>
      <c r="AC3943" t="s">
        <v>16175</v>
      </c>
      <c r="AD3943" t="s">
        <v>5865</v>
      </c>
    </row>
    <row r="3944" spans="1:30">
      <c r="A3944" t="s">
        <v>16176</v>
      </c>
      <c r="B3944" t="s">
        <v>16176</v>
      </c>
      <c r="C3944" s="3">
        <v>1.046528</v>
      </c>
      <c r="D3944" s="3">
        <v>72</v>
      </c>
      <c r="E3944" s="3">
        <v>0.230019</v>
      </c>
      <c r="F3944" s="3">
        <v>14</v>
      </c>
      <c r="G3944" s="3">
        <v>0.491313</v>
      </c>
      <c r="H3944" s="3">
        <v>36</v>
      </c>
      <c r="I3944" s="3">
        <v>4.579077</v>
      </c>
      <c r="J3944" s="3">
        <v>339</v>
      </c>
      <c r="K3944" s="3">
        <v>9.601587</v>
      </c>
      <c r="L3944" s="3">
        <v>759</v>
      </c>
      <c r="M3944" s="3">
        <v>1.291284</v>
      </c>
      <c r="N3944">
        <v>93</v>
      </c>
      <c r="O3944">
        <v>0.00362065207683689</v>
      </c>
      <c r="P3944">
        <v>2.41130311118763</v>
      </c>
      <c r="Q3944" t="s">
        <v>157</v>
      </c>
      <c r="R3944" t="s">
        <v>170</v>
      </c>
      <c r="S3944" t="s">
        <v>171</v>
      </c>
      <c r="T3944" t="s">
        <v>225</v>
      </c>
      <c r="U3944" t="s">
        <v>16177</v>
      </c>
      <c r="V3944" t="s">
        <v>136</v>
      </c>
      <c r="W3944" t="s">
        <v>170</v>
      </c>
      <c r="X3944" t="s">
        <v>171</v>
      </c>
      <c r="Y3944" t="s">
        <v>227</v>
      </c>
      <c r="Z3944" t="s">
        <v>16178</v>
      </c>
      <c r="AA3944" t="s">
        <v>174</v>
      </c>
      <c r="AB3944" t="s">
        <v>171</v>
      </c>
      <c r="AC3944" t="s">
        <v>16179</v>
      </c>
      <c r="AD3944" t="s">
        <v>230</v>
      </c>
    </row>
    <row r="3945" spans="1:30">
      <c r="A3945" t="s">
        <v>16180</v>
      </c>
      <c r="B3945" t="s">
        <v>16180</v>
      </c>
      <c r="C3945" s="3">
        <v>0.533169</v>
      </c>
      <c r="D3945" s="3">
        <v>23</v>
      </c>
      <c r="E3945" s="3">
        <v>0.383111</v>
      </c>
      <c r="F3945" s="3">
        <v>15</v>
      </c>
      <c r="G3945" s="3">
        <v>0.590393</v>
      </c>
      <c r="H3945" s="3">
        <v>28</v>
      </c>
      <c r="I3945" s="3">
        <v>4.283156</v>
      </c>
      <c r="J3945" s="3">
        <v>199</v>
      </c>
      <c r="K3945" s="3">
        <v>5.235885</v>
      </c>
      <c r="L3945" s="3">
        <v>259</v>
      </c>
      <c r="M3945" s="3">
        <v>2.875065</v>
      </c>
      <c r="N3945">
        <v>129</v>
      </c>
      <c r="O3945" s="16">
        <v>1.98008350397092e-5</v>
      </c>
      <c r="P3945">
        <v>2.28724818791305</v>
      </c>
      <c r="Q3945" t="s">
        <v>157</v>
      </c>
      <c r="R3945" t="s">
        <v>136</v>
      </c>
      <c r="S3945" t="s">
        <v>136</v>
      </c>
      <c r="T3945" t="s">
        <v>16181</v>
      </c>
      <c r="U3945" t="s">
        <v>16182</v>
      </c>
      <c r="V3945" t="s">
        <v>136</v>
      </c>
      <c r="W3945" t="s">
        <v>232</v>
      </c>
      <c r="X3945" t="s">
        <v>233</v>
      </c>
      <c r="Y3945" t="s">
        <v>16183</v>
      </c>
      <c r="Z3945" t="s">
        <v>16184</v>
      </c>
      <c r="AA3945" t="s">
        <v>237</v>
      </c>
      <c r="AB3945" t="s">
        <v>233</v>
      </c>
      <c r="AC3945" t="s">
        <v>16185</v>
      </c>
      <c r="AD3945" t="s">
        <v>16186</v>
      </c>
    </row>
    <row r="3946" spans="1:30">
      <c r="A3946" t="s">
        <v>16187</v>
      </c>
      <c r="B3946" t="s">
        <v>16187</v>
      </c>
      <c r="C3946" s="3">
        <v>0</v>
      </c>
      <c r="D3946" s="3">
        <v>0</v>
      </c>
      <c r="E3946" s="3">
        <v>0.031082</v>
      </c>
      <c r="F3946" s="3">
        <v>2</v>
      </c>
      <c r="G3946" s="3">
        <v>0</v>
      </c>
      <c r="H3946" s="3">
        <v>0</v>
      </c>
      <c r="I3946" s="3">
        <v>1.025603</v>
      </c>
      <c r="J3946" s="3">
        <v>61</v>
      </c>
      <c r="K3946" s="3">
        <v>1.450856</v>
      </c>
      <c r="L3946" s="3">
        <v>92</v>
      </c>
      <c r="M3946" s="3">
        <v>0.574042</v>
      </c>
      <c r="N3946">
        <v>33</v>
      </c>
      <c r="O3946">
        <v>0.000108653641519171</v>
      </c>
      <c r="P3946">
        <v>4.42573972868161</v>
      </c>
      <c r="Q3946" t="s">
        <v>157</v>
      </c>
      <c r="R3946" t="s">
        <v>254</v>
      </c>
      <c r="S3946" t="s">
        <v>255</v>
      </c>
      <c r="T3946" t="s">
        <v>10699</v>
      </c>
      <c r="U3946" t="s">
        <v>16188</v>
      </c>
      <c r="V3946" t="s">
        <v>16189</v>
      </c>
      <c r="W3946" t="s">
        <v>371</v>
      </c>
      <c r="X3946" t="s">
        <v>293</v>
      </c>
      <c r="Y3946" t="s">
        <v>4626</v>
      </c>
      <c r="Z3946" t="s">
        <v>16190</v>
      </c>
      <c r="AA3946" t="s">
        <v>419</v>
      </c>
      <c r="AB3946" t="s">
        <v>413</v>
      </c>
      <c r="AC3946" t="s">
        <v>16191</v>
      </c>
      <c r="AD3946" t="s">
        <v>1972</v>
      </c>
    </row>
    <row r="3947" spans="1:30">
      <c r="A3947" t="s">
        <v>16192</v>
      </c>
      <c r="B3947" t="s">
        <v>16192</v>
      </c>
      <c r="C3947" s="3">
        <v>13.694903</v>
      </c>
      <c r="D3947" s="3">
        <v>446</v>
      </c>
      <c r="E3947" s="3">
        <v>12.974798</v>
      </c>
      <c r="F3947" s="3">
        <v>374</v>
      </c>
      <c r="G3947" s="3">
        <v>12.161921</v>
      </c>
      <c r="H3947" s="3">
        <v>425</v>
      </c>
      <c r="I3947" s="3">
        <v>90.121223</v>
      </c>
      <c r="J3947" s="3">
        <v>3181</v>
      </c>
      <c r="K3947" s="3">
        <v>206.332611</v>
      </c>
      <c r="L3947" s="3">
        <v>7776</v>
      </c>
      <c r="M3947" s="3">
        <v>34.162327</v>
      </c>
      <c r="N3947">
        <v>1161</v>
      </c>
      <c r="O3947">
        <v>0.00219802019538101</v>
      </c>
      <c r="P3947">
        <v>2.23623987956436</v>
      </c>
      <c r="Q3947" t="s">
        <v>157</v>
      </c>
      <c r="R3947" t="s">
        <v>170</v>
      </c>
      <c r="S3947" t="s">
        <v>171</v>
      </c>
      <c r="T3947" t="s">
        <v>11361</v>
      </c>
      <c r="U3947" t="s">
        <v>16193</v>
      </c>
      <c r="V3947" t="s">
        <v>1246</v>
      </c>
      <c r="W3947" t="s">
        <v>170</v>
      </c>
      <c r="X3947" t="s">
        <v>171</v>
      </c>
      <c r="Y3947" t="s">
        <v>1622</v>
      </c>
      <c r="Z3947" t="s">
        <v>11363</v>
      </c>
      <c r="AA3947" t="s">
        <v>174</v>
      </c>
      <c r="AB3947" t="s">
        <v>171</v>
      </c>
      <c r="AC3947" t="s">
        <v>16194</v>
      </c>
      <c r="AD3947" t="s">
        <v>11365</v>
      </c>
    </row>
    <row r="3948" spans="1:30">
      <c r="A3948" t="s">
        <v>16195</v>
      </c>
      <c r="B3948" t="s">
        <v>16195</v>
      </c>
      <c r="C3948" s="3">
        <v>22.539711</v>
      </c>
      <c r="D3948" s="3">
        <v>1684</v>
      </c>
      <c r="E3948" s="3">
        <v>93.803291</v>
      </c>
      <c r="F3948" s="3">
        <v>6206</v>
      </c>
      <c r="G3948" s="3">
        <v>25.041555</v>
      </c>
      <c r="H3948" s="3">
        <v>2006</v>
      </c>
      <c r="I3948" s="3">
        <v>0.241899</v>
      </c>
      <c r="J3948" s="3">
        <v>20</v>
      </c>
      <c r="K3948" s="3">
        <v>0.185525</v>
      </c>
      <c r="L3948" s="3">
        <v>17</v>
      </c>
      <c r="M3948" s="3">
        <v>0.277947</v>
      </c>
      <c r="N3948">
        <v>22</v>
      </c>
      <c r="O3948" s="16">
        <v>1.45581750497759e-23</v>
      </c>
      <c r="P3948">
        <v>-7.89214917635674</v>
      </c>
      <c r="Q3948" t="s">
        <v>131</v>
      </c>
      <c r="R3948" t="s">
        <v>136</v>
      </c>
      <c r="S3948" t="s">
        <v>136</v>
      </c>
      <c r="T3948" t="s">
        <v>16196</v>
      </c>
      <c r="U3948" t="s">
        <v>136</v>
      </c>
      <c r="V3948" t="s">
        <v>136</v>
      </c>
      <c r="W3948" t="s">
        <v>136</v>
      </c>
      <c r="X3948" t="s">
        <v>136</v>
      </c>
      <c r="Y3948" t="s">
        <v>2423</v>
      </c>
      <c r="Z3948" t="s">
        <v>16197</v>
      </c>
      <c r="AA3948" t="s">
        <v>164</v>
      </c>
      <c r="AB3948" t="s">
        <v>165</v>
      </c>
      <c r="AC3948" t="s">
        <v>16198</v>
      </c>
      <c r="AD3948" t="s">
        <v>16199</v>
      </c>
    </row>
    <row r="3949" spans="1:30">
      <c r="A3949" t="s">
        <v>16200</v>
      </c>
      <c r="B3949" t="s">
        <v>136</v>
      </c>
      <c r="C3949" s="3">
        <v>0.470235</v>
      </c>
      <c r="D3949" s="3">
        <v>10</v>
      </c>
      <c r="E3949" s="3">
        <v>0</v>
      </c>
      <c r="F3949" s="3">
        <v>0</v>
      </c>
      <c r="G3949" s="3">
        <v>0</v>
      </c>
      <c r="H3949" s="3">
        <v>0</v>
      </c>
      <c r="I3949" s="3">
        <v>15.6211209999999</v>
      </c>
      <c r="J3949" s="3">
        <v>333</v>
      </c>
      <c r="K3949" s="3">
        <v>17.28824</v>
      </c>
      <c r="L3949" s="3">
        <v>365</v>
      </c>
      <c r="M3949" s="3">
        <v>8.874679</v>
      </c>
      <c r="N3949">
        <v>169</v>
      </c>
      <c r="O3949" s="16">
        <v>2.01142273413162e-7</v>
      </c>
      <c r="P3949">
        <v>5.11480014701232</v>
      </c>
      <c r="Q3949" t="s">
        <v>157</v>
      </c>
      <c r="R3949" t="s">
        <v>136</v>
      </c>
      <c r="S3949" t="s">
        <v>136</v>
      </c>
      <c r="T3949" t="s">
        <v>136</v>
      </c>
      <c r="U3949" t="s">
        <v>136</v>
      </c>
      <c r="V3949" t="s">
        <v>136</v>
      </c>
      <c r="W3949" t="s">
        <v>136</v>
      </c>
      <c r="X3949" t="s">
        <v>136</v>
      </c>
      <c r="Y3949" t="s">
        <v>136</v>
      </c>
      <c r="Z3949" t="s">
        <v>136</v>
      </c>
      <c r="AA3949" t="s">
        <v>136</v>
      </c>
      <c r="AB3949" t="s">
        <v>136</v>
      </c>
      <c r="AC3949" t="s">
        <v>136</v>
      </c>
      <c r="AD3949" t="s">
        <v>136</v>
      </c>
    </row>
    <row r="3950" spans="1:30">
      <c r="A3950" t="s">
        <v>16201</v>
      </c>
      <c r="B3950" t="s">
        <v>16201</v>
      </c>
      <c r="C3950" s="3">
        <v>8.541225</v>
      </c>
      <c r="D3950" s="3">
        <v>517</v>
      </c>
      <c r="E3950" s="3">
        <v>6.444332</v>
      </c>
      <c r="F3950" s="3">
        <v>346</v>
      </c>
      <c r="G3950" s="3">
        <v>6.460652</v>
      </c>
      <c r="H3950" s="3">
        <v>419</v>
      </c>
      <c r="I3950" s="3">
        <v>0.785773</v>
      </c>
      <c r="J3950" s="3">
        <v>52</v>
      </c>
      <c r="K3950" s="3">
        <v>1.13643</v>
      </c>
      <c r="L3950" s="3">
        <v>80</v>
      </c>
      <c r="M3950" s="3">
        <v>1.351274</v>
      </c>
      <c r="N3950">
        <v>86</v>
      </c>
      <c r="O3950" s="16">
        <v>4.15742886521688e-12</v>
      </c>
      <c r="P3950">
        <v>-3.28619326377096</v>
      </c>
      <c r="Q3950" t="s">
        <v>131</v>
      </c>
      <c r="R3950" t="s">
        <v>241</v>
      </c>
      <c r="S3950" t="s">
        <v>242</v>
      </c>
      <c r="T3950" t="s">
        <v>16202</v>
      </c>
      <c r="U3950" t="s">
        <v>16203</v>
      </c>
      <c r="V3950" t="s">
        <v>16204</v>
      </c>
      <c r="W3950" t="s">
        <v>241</v>
      </c>
      <c r="X3950" t="s">
        <v>242</v>
      </c>
      <c r="Y3950" t="s">
        <v>16205</v>
      </c>
      <c r="Z3950" t="s">
        <v>16206</v>
      </c>
      <c r="AA3950" t="s">
        <v>248</v>
      </c>
      <c r="AB3950" t="s">
        <v>242</v>
      </c>
      <c r="AC3950" t="s">
        <v>16207</v>
      </c>
      <c r="AD3950" t="s">
        <v>1163</v>
      </c>
    </row>
    <row r="3951" spans="1:30">
      <c r="A3951" t="s">
        <v>16208</v>
      </c>
      <c r="B3951" t="s">
        <v>16208</v>
      </c>
      <c r="C3951" s="3">
        <v>7.6903</v>
      </c>
      <c r="D3951" s="3">
        <v>179</v>
      </c>
      <c r="E3951" s="3">
        <v>1.21423</v>
      </c>
      <c r="F3951" s="3">
        <v>25</v>
      </c>
      <c r="G3951" s="3">
        <v>4.043031</v>
      </c>
      <c r="H3951" s="3">
        <v>101</v>
      </c>
      <c r="I3951" s="3">
        <v>20.289093</v>
      </c>
      <c r="J3951" s="3">
        <v>512</v>
      </c>
      <c r="K3951" s="3">
        <v>49.294041</v>
      </c>
      <c r="L3951" s="3">
        <v>1327</v>
      </c>
      <c r="M3951" s="3">
        <v>13.284306</v>
      </c>
      <c r="N3951">
        <v>323</v>
      </c>
      <c r="O3951">
        <v>0.00518339770489371</v>
      </c>
      <c r="P3951">
        <v>2.07832471115832</v>
      </c>
      <c r="Q3951" t="s">
        <v>157</v>
      </c>
      <c r="R3951" t="s">
        <v>186</v>
      </c>
      <c r="S3951" t="s">
        <v>187</v>
      </c>
      <c r="T3951" t="s">
        <v>437</v>
      </c>
      <c r="U3951" t="s">
        <v>16209</v>
      </c>
      <c r="V3951" t="s">
        <v>439</v>
      </c>
      <c r="W3951" t="s">
        <v>186</v>
      </c>
      <c r="X3951" t="s">
        <v>187</v>
      </c>
      <c r="Y3951" t="s">
        <v>16210</v>
      </c>
      <c r="Z3951" t="s">
        <v>16211</v>
      </c>
      <c r="AA3951" t="s">
        <v>209</v>
      </c>
      <c r="AB3951" t="s">
        <v>187</v>
      </c>
      <c r="AC3951" t="s">
        <v>16212</v>
      </c>
      <c r="AD3951" t="s">
        <v>443</v>
      </c>
    </row>
    <row r="3952" spans="1:30">
      <c r="A3952" t="s">
        <v>16213</v>
      </c>
      <c r="B3952" t="s">
        <v>136</v>
      </c>
      <c r="C3952" s="3">
        <v>0</v>
      </c>
      <c r="D3952" s="3">
        <v>0</v>
      </c>
      <c r="E3952" s="3">
        <v>0</v>
      </c>
      <c r="F3952" s="3">
        <v>0</v>
      </c>
      <c r="G3952" s="3">
        <v>0</v>
      </c>
      <c r="H3952" s="3">
        <v>0</v>
      </c>
      <c r="I3952" s="3">
        <v>2.514466</v>
      </c>
      <c r="J3952" s="3">
        <v>63</v>
      </c>
      <c r="K3952" s="3">
        <v>3.689535</v>
      </c>
      <c r="L3952" s="3">
        <v>91</v>
      </c>
      <c r="M3952" s="3">
        <v>2.526318</v>
      </c>
      <c r="N3952">
        <v>58</v>
      </c>
      <c r="O3952" s="16">
        <v>5.46300553009517e-7</v>
      </c>
      <c r="P3952">
        <v>6.23817251560832</v>
      </c>
      <c r="Q3952" t="s">
        <v>157</v>
      </c>
      <c r="R3952" t="s">
        <v>136</v>
      </c>
      <c r="S3952" t="s">
        <v>136</v>
      </c>
      <c r="T3952" t="s">
        <v>16214</v>
      </c>
      <c r="U3952" t="s">
        <v>136</v>
      </c>
      <c r="V3952" t="s">
        <v>136</v>
      </c>
      <c r="W3952" t="s">
        <v>136</v>
      </c>
      <c r="X3952" t="s">
        <v>136</v>
      </c>
      <c r="Y3952" t="s">
        <v>136</v>
      </c>
      <c r="Z3952" t="s">
        <v>7048</v>
      </c>
      <c r="AA3952" t="s">
        <v>209</v>
      </c>
      <c r="AB3952" t="s">
        <v>187</v>
      </c>
      <c r="AC3952" t="s">
        <v>16215</v>
      </c>
      <c r="AD3952" t="s">
        <v>1633</v>
      </c>
    </row>
    <row r="3953" spans="1:30">
      <c r="A3953" t="s">
        <v>16216</v>
      </c>
      <c r="B3953" t="s">
        <v>16216</v>
      </c>
      <c r="C3953" s="3">
        <v>1.16672</v>
      </c>
      <c r="D3953" s="3">
        <v>24</v>
      </c>
      <c r="E3953" s="3">
        <v>6.2344</v>
      </c>
      <c r="F3953" s="3">
        <v>113</v>
      </c>
      <c r="G3953" s="3">
        <v>10.150136</v>
      </c>
      <c r="H3953" s="3">
        <v>223</v>
      </c>
      <c r="I3953" s="3">
        <v>1.256679</v>
      </c>
      <c r="J3953" s="3">
        <v>28</v>
      </c>
      <c r="K3953" s="3">
        <v>1.961297</v>
      </c>
      <c r="L3953" s="3">
        <v>47</v>
      </c>
      <c r="M3953" s="3">
        <v>1.379992</v>
      </c>
      <c r="N3953">
        <v>30</v>
      </c>
      <c r="O3953">
        <v>0.00606211607823082</v>
      </c>
      <c r="P3953">
        <v>-2.44531208441563</v>
      </c>
      <c r="Q3953" t="s">
        <v>131</v>
      </c>
      <c r="R3953" t="s">
        <v>254</v>
      </c>
      <c r="S3953" t="s">
        <v>255</v>
      </c>
      <c r="T3953" t="s">
        <v>136</v>
      </c>
      <c r="U3953" t="s">
        <v>136</v>
      </c>
      <c r="V3953" t="s">
        <v>136</v>
      </c>
      <c r="W3953" t="s">
        <v>136</v>
      </c>
      <c r="X3953" t="s">
        <v>136</v>
      </c>
      <c r="Y3953" t="s">
        <v>9264</v>
      </c>
      <c r="Z3953" t="s">
        <v>16217</v>
      </c>
      <c r="AA3953" t="s">
        <v>164</v>
      </c>
      <c r="AB3953" t="s">
        <v>165</v>
      </c>
      <c r="AC3953" t="s">
        <v>16218</v>
      </c>
      <c r="AD3953" t="s">
        <v>136</v>
      </c>
    </row>
    <row r="3954" spans="1:30">
      <c r="A3954" t="s">
        <v>16219</v>
      </c>
      <c r="B3954" t="s">
        <v>16219</v>
      </c>
      <c r="C3954" s="3">
        <v>150.815292</v>
      </c>
      <c r="D3954" s="3">
        <v>10477</v>
      </c>
      <c r="E3954" s="3">
        <v>129.8255</v>
      </c>
      <c r="F3954" s="3">
        <v>7989</v>
      </c>
      <c r="G3954" s="3">
        <v>236.343811</v>
      </c>
      <c r="H3954" s="3">
        <v>17603</v>
      </c>
      <c r="I3954" s="3">
        <v>28.961554</v>
      </c>
      <c r="J3954" s="3">
        <v>2182</v>
      </c>
      <c r="K3954" s="3">
        <v>29.253143</v>
      </c>
      <c r="L3954" s="3">
        <v>2354</v>
      </c>
      <c r="M3954" s="3">
        <v>111.866615</v>
      </c>
      <c r="N3954">
        <v>8114</v>
      </c>
      <c r="O3954">
        <v>0.00313133270452513</v>
      </c>
      <c r="P3954">
        <v>-2.10510311878663</v>
      </c>
      <c r="Q3954" t="s">
        <v>131</v>
      </c>
      <c r="R3954" t="s">
        <v>136</v>
      </c>
      <c r="S3954" t="s">
        <v>136</v>
      </c>
      <c r="T3954" t="s">
        <v>2583</v>
      </c>
      <c r="U3954" t="s">
        <v>16220</v>
      </c>
      <c r="V3954" t="s">
        <v>136</v>
      </c>
      <c r="W3954" t="s">
        <v>136</v>
      </c>
      <c r="X3954" t="s">
        <v>136</v>
      </c>
      <c r="Y3954" t="s">
        <v>654</v>
      </c>
      <c r="Z3954" t="s">
        <v>16221</v>
      </c>
      <c r="AA3954" t="s">
        <v>164</v>
      </c>
      <c r="AB3954" t="s">
        <v>165</v>
      </c>
      <c r="AC3954" t="s">
        <v>12488</v>
      </c>
      <c r="AD3954" t="s">
        <v>2587</v>
      </c>
    </row>
    <row r="3955" spans="1:30">
      <c r="A3955" t="s">
        <v>16222</v>
      </c>
      <c r="B3955" t="s">
        <v>16222</v>
      </c>
      <c r="C3955" s="3">
        <v>0</v>
      </c>
      <c r="D3955" s="3">
        <v>0</v>
      </c>
      <c r="E3955" s="3">
        <v>0</v>
      </c>
      <c r="F3955" s="3">
        <v>0</v>
      </c>
      <c r="G3955" s="3">
        <v>0</v>
      </c>
      <c r="H3955" s="3">
        <v>0</v>
      </c>
      <c r="I3955" s="3">
        <v>25.06983</v>
      </c>
      <c r="J3955" s="3">
        <v>307</v>
      </c>
      <c r="K3955" s="3">
        <v>53.067448</v>
      </c>
      <c r="L3955" s="3">
        <v>693</v>
      </c>
      <c r="M3955" s="3">
        <v>31.305326</v>
      </c>
      <c r="N3955">
        <v>369</v>
      </c>
      <c r="O3955" s="16">
        <v>2.71546101139615e-15</v>
      </c>
      <c r="P3955">
        <v>8.55440258145405</v>
      </c>
      <c r="Q3955" t="s">
        <v>157</v>
      </c>
      <c r="R3955" t="s">
        <v>136</v>
      </c>
      <c r="S3955" t="s">
        <v>136</v>
      </c>
      <c r="T3955" t="s">
        <v>136</v>
      </c>
      <c r="U3955" t="s">
        <v>136</v>
      </c>
      <c r="V3955" t="s">
        <v>136</v>
      </c>
      <c r="W3955" t="s">
        <v>136</v>
      </c>
      <c r="X3955" t="s">
        <v>136</v>
      </c>
      <c r="Y3955" t="s">
        <v>136</v>
      </c>
      <c r="Z3955" t="s">
        <v>136</v>
      </c>
      <c r="AA3955" t="s">
        <v>136</v>
      </c>
      <c r="AB3955" t="s">
        <v>136</v>
      </c>
      <c r="AC3955" t="s">
        <v>136</v>
      </c>
      <c r="AD3955" t="s">
        <v>136</v>
      </c>
    </row>
    <row r="3956" spans="1:30">
      <c r="A3956" t="s">
        <v>16223</v>
      </c>
      <c r="B3956" t="s">
        <v>16223</v>
      </c>
      <c r="C3956" s="3">
        <v>29.971592</v>
      </c>
      <c r="D3956" s="3">
        <v>1395</v>
      </c>
      <c r="E3956" s="3">
        <v>63.070187</v>
      </c>
      <c r="F3956" s="3">
        <v>2600</v>
      </c>
      <c r="G3956" s="3">
        <v>37.715607</v>
      </c>
      <c r="H3956" s="3">
        <v>1882</v>
      </c>
      <c r="I3956" s="3">
        <v>10.768578</v>
      </c>
      <c r="J3956" s="3">
        <v>544</v>
      </c>
      <c r="K3956" s="3">
        <v>7.66584</v>
      </c>
      <c r="L3956" s="3">
        <v>414</v>
      </c>
      <c r="M3956" s="3">
        <v>17.589237</v>
      </c>
      <c r="N3956">
        <v>855</v>
      </c>
      <c r="O3956">
        <v>0.000193062885299635</v>
      </c>
      <c r="P3956">
        <v>-2.56275278073305</v>
      </c>
      <c r="Q3956" t="s">
        <v>131</v>
      </c>
      <c r="R3956" t="s">
        <v>136</v>
      </c>
      <c r="S3956" t="s">
        <v>136</v>
      </c>
      <c r="T3956" t="s">
        <v>1859</v>
      </c>
      <c r="U3956" t="s">
        <v>16224</v>
      </c>
      <c r="V3956" t="s">
        <v>136</v>
      </c>
      <c r="W3956" t="s">
        <v>305</v>
      </c>
      <c r="X3956" t="s">
        <v>142</v>
      </c>
      <c r="Y3956" t="s">
        <v>8329</v>
      </c>
      <c r="Z3956" t="s">
        <v>16225</v>
      </c>
      <c r="AA3956" t="s">
        <v>141</v>
      </c>
      <c r="AB3956" t="s">
        <v>142</v>
      </c>
      <c r="AC3956" t="s">
        <v>16226</v>
      </c>
      <c r="AD3956" t="s">
        <v>1863</v>
      </c>
    </row>
    <row r="3957" spans="1:30">
      <c r="A3957" t="s">
        <v>16227</v>
      </c>
      <c r="B3957" t="s">
        <v>136</v>
      </c>
      <c r="C3957" s="3">
        <v>2.744989</v>
      </c>
      <c r="D3957" s="3">
        <v>56</v>
      </c>
      <c r="E3957" s="3">
        <v>0.818449</v>
      </c>
      <c r="F3957" s="3">
        <v>15</v>
      </c>
      <c r="G3957" s="3">
        <v>0.574701</v>
      </c>
      <c r="H3957" s="3">
        <v>13</v>
      </c>
      <c r="I3957" s="3">
        <v>69.443504</v>
      </c>
      <c r="J3957" s="3">
        <v>1532</v>
      </c>
      <c r="K3957" s="3">
        <v>18.90098</v>
      </c>
      <c r="L3957" s="3">
        <v>446</v>
      </c>
      <c r="M3957" s="3">
        <v>9.289848</v>
      </c>
      <c r="N3957">
        <v>198</v>
      </c>
      <c r="O3957" s="16">
        <v>2.17927881912181e-5</v>
      </c>
      <c r="P3957">
        <v>3.5914245376968</v>
      </c>
      <c r="Q3957" t="s">
        <v>157</v>
      </c>
      <c r="R3957" t="s">
        <v>136</v>
      </c>
      <c r="S3957" t="s">
        <v>136</v>
      </c>
      <c r="T3957" t="s">
        <v>136</v>
      </c>
      <c r="U3957" t="s">
        <v>136</v>
      </c>
      <c r="V3957" t="s">
        <v>136</v>
      </c>
      <c r="W3957" t="s">
        <v>136</v>
      </c>
      <c r="X3957" t="s">
        <v>136</v>
      </c>
      <c r="Y3957" t="s">
        <v>136</v>
      </c>
      <c r="Z3957" t="s">
        <v>136</v>
      </c>
      <c r="AA3957" t="s">
        <v>136</v>
      </c>
      <c r="AB3957" t="s">
        <v>136</v>
      </c>
      <c r="AC3957" t="s">
        <v>136</v>
      </c>
      <c r="AD3957" t="s">
        <v>136</v>
      </c>
    </row>
    <row r="3958" spans="1:30">
      <c r="A3958" t="s">
        <v>16228</v>
      </c>
      <c r="B3958" t="s">
        <v>136</v>
      </c>
      <c r="C3958" s="3">
        <v>0</v>
      </c>
      <c r="D3958" s="3">
        <v>0</v>
      </c>
      <c r="E3958" s="3">
        <v>0</v>
      </c>
      <c r="F3958" s="3">
        <v>0</v>
      </c>
      <c r="G3958" s="3">
        <v>0</v>
      </c>
      <c r="H3958" s="3">
        <v>0</v>
      </c>
      <c r="I3958" s="3">
        <v>3.712496</v>
      </c>
      <c r="J3958" s="3">
        <v>42</v>
      </c>
      <c r="K3958" s="3">
        <v>3.24441199999999</v>
      </c>
      <c r="L3958" s="3">
        <v>40</v>
      </c>
      <c r="M3958" s="3">
        <v>5.426645</v>
      </c>
      <c r="N3958">
        <v>54</v>
      </c>
      <c r="O3958" s="16">
        <v>1.56812389164547e-5</v>
      </c>
      <c r="P3958">
        <v>5.64573443917628</v>
      </c>
      <c r="Q3958" t="s">
        <v>157</v>
      </c>
      <c r="R3958" t="s">
        <v>136</v>
      </c>
      <c r="S3958" t="s">
        <v>136</v>
      </c>
      <c r="T3958" t="s">
        <v>5247</v>
      </c>
      <c r="U3958" t="s">
        <v>136</v>
      </c>
      <c r="V3958" t="s">
        <v>136</v>
      </c>
      <c r="W3958" t="s">
        <v>136</v>
      </c>
      <c r="X3958" t="s">
        <v>136</v>
      </c>
      <c r="Y3958" t="s">
        <v>136</v>
      </c>
      <c r="Z3958" t="s">
        <v>136</v>
      </c>
      <c r="AA3958" t="s">
        <v>136</v>
      </c>
      <c r="AB3958" t="s">
        <v>136</v>
      </c>
      <c r="AC3958" t="s">
        <v>183</v>
      </c>
      <c r="AD3958" t="s">
        <v>144</v>
      </c>
    </row>
    <row r="3959" spans="1:30">
      <c r="A3959" t="s">
        <v>16229</v>
      </c>
      <c r="B3959" t="s">
        <v>16229</v>
      </c>
      <c r="C3959" s="3">
        <v>9.830725</v>
      </c>
      <c r="D3959" s="3">
        <v>351</v>
      </c>
      <c r="E3959" s="3">
        <v>22.873119</v>
      </c>
      <c r="F3959" s="3">
        <v>723</v>
      </c>
      <c r="G3959" s="3">
        <v>14.480398</v>
      </c>
      <c r="H3959" s="3">
        <v>554</v>
      </c>
      <c r="I3959" s="3">
        <v>5.146387</v>
      </c>
      <c r="J3959" s="3">
        <v>200</v>
      </c>
      <c r="K3959" s="3">
        <v>5.141543</v>
      </c>
      <c r="L3959" s="3">
        <v>213</v>
      </c>
      <c r="M3959" s="3">
        <v>6.767302</v>
      </c>
      <c r="N3959">
        <v>252</v>
      </c>
      <c r="O3959">
        <v>0.00100885846594983</v>
      </c>
      <c r="P3959">
        <v>-2.20377017509001</v>
      </c>
      <c r="Q3959" t="s">
        <v>131</v>
      </c>
      <c r="R3959" t="s">
        <v>136</v>
      </c>
      <c r="S3959" t="s">
        <v>136</v>
      </c>
      <c r="T3959" t="s">
        <v>16230</v>
      </c>
      <c r="U3959" t="s">
        <v>16231</v>
      </c>
      <c r="V3959" t="s">
        <v>136</v>
      </c>
      <c r="W3959" t="s">
        <v>136</v>
      </c>
      <c r="X3959" t="s">
        <v>136</v>
      </c>
      <c r="Y3959" t="s">
        <v>1770</v>
      </c>
      <c r="Z3959" t="s">
        <v>1771</v>
      </c>
      <c r="AA3959" t="s">
        <v>141</v>
      </c>
      <c r="AB3959" t="s">
        <v>142</v>
      </c>
      <c r="AC3959" t="s">
        <v>16232</v>
      </c>
      <c r="AD3959" t="s">
        <v>16233</v>
      </c>
    </row>
    <row r="3960" spans="1:30">
      <c r="A3960" t="s">
        <v>16234</v>
      </c>
      <c r="B3960" t="s">
        <v>136</v>
      </c>
      <c r="C3960" s="3">
        <v>0</v>
      </c>
      <c r="D3960" s="3">
        <v>0</v>
      </c>
      <c r="E3960" s="3">
        <v>0</v>
      </c>
      <c r="F3960" s="3">
        <v>0</v>
      </c>
      <c r="G3960" s="3">
        <v>0</v>
      </c>
      <c r="H3960" s="3">
        <v>0</v>
      </c>
      <c r="I3960" s="3">
        <v>6.051053</v>
      </c>
      <c r="J3960" s="3">
        <v>137</v>
      </c>
      <c r="K3960" s="3">
        <v>4.436505</v>
      </c>
      <c r="L3960" s="3">
        <v>107</v>
      </c>
      <c r="M3960" s="3">
        <v>2.413368</v>
      </c>
      <c r="N3960">
        <v>53</v>
      </c>
      <c r="O3960" s="16">
        <v>6.11845308930671e-8</v>
      </c>
      <c r="P3960">
        <v>6.59934829503312</v>
      </c>
      <c r="Q3960" t="s">
        <v>157</v>
      </c>
      <c r="R3960" t="s">
        <v>136</v>
      </c>
      <c r="S3960" t="s">
        <v>136</v>
      </c>
      <c r="T3960" t="s">
        <v>136</v>
      </c>
      <c r="U3960" t="s">
        <v>136</v>
      </c>
      <c r="V3960" t="s">
        <v>136</v>
      </c>
      <c r="W3960" t="s">
        <v>136</v>
      </c>
      <c r="X3960" t="s">
        <v>136</v>
      </c>
      <c r="Y3960" t="s">
        <v>136</v>
      </c>
      <c r="Z3960" t="s">
        <v>136</v>
      </c>
      <c r="AA3960" t="s">
        <v>136</v>
      </c>
      <c r="AB3960" t="s">
        <v>136</v>
      </c>
      <c r="AC3960" t="s">
        <v>16235</v>
      </c>
      <c r="AD3960" t="s">
        <v>136</v>
      </c>
    </row>
    <row r="3961" spans="1:30">
      <c r="A3961" t="s">
        <v>16236</v>
      </c>
      <c r="B3961" t="s">
        <v>16236</v>
      </c>
      <c r="C3961" s="3">
        <v>8.802898</v>
      </c>
      <c r="D3961" s="3">
        <v>334</v>
      </c>
      <c r="E3961" s="3">
        <v>1.42035</v>
      </c>
      <c r="F3961" s="3">
        <v>48</v>
      </c>
      <c r="G3961" s="3">
        <v>4.294574</v>
      </c>
      <c r="H3961" s="3">
        <v>175</v>
      </c>
      <c r="I3961" s="3">
        <v>42.871311</v>
      </c>
      <c r="J3961" s="3">
        <v>1760</v>
      </c>
      <c r="K3961" s="3">
        <v>55.138435</v>
      </c>
      <c r="L3961" s="3">
        <v>2417</v>
      </c>
      <c r="M3961" s="3">
        <v>25.358053</v>
      </c>
      <c r="N3961">
        <v>1002</v>
      </c>
      <c r="O3961" s="16">
        <v>3.94438993289053e-5</v>
      </c>
      <c r="P3961">
        <v>2.49263117815447</v>
      </c>
      <c r="Q3961" t="s">
        <v>157</v>
      </c>
      <c r="R3961" t="s">
        <v>186</v>
      </c>
      <c r="S3961" t="s">
        <v>187</v>
      </c>
      <c r="T3961" t="s">
        <v>617</v>
      </c>
      <c r="U3961" t="s">
        <v>16237</v>
      </c>
      <c r="V3961" t="s">
        <v>439</v>
      </c>
      <c r="W3961" t="s">
        <v>186</v>
      </c>
      <c r="X3961" t="s">
        <v>187</v>
      </c>
      <c r="Y3961" t="s">
        <v>619</v>
      </c>
      <c r="Z3961" t="s">
        <v>620</v>
      </c>
      <c r="AA3961" t="s">
        <v>209</v>
      </c>
      <c r="AB3961" t="s">
        <v>187</v>
      </c>
      <c r="AC3961" t="s">
        <v>621</v>
      </c>
      <c r="AD3961" t="s">
        <v>622</v>
      </c>
    </row>
    <row r="3962" spans="1:30">
      <c r="A3962" t="s">
        <v>16238</v>
      </c>
      <c r="B3962" t="s">
        <v>16238</v>
      </c>
      <c r="C3962" s="3">
        <v>0.275719</v>
      </c>
      <c r="D3962" s="3">
        <v>4</v>
      </c>
      <c r="E3962" s="3">
        <v>0</v>
      </c>
      <c r="F3962" s="3">
        <v>0</v>
      </c>
      <c r="G3962" s="3">
        <v>0</v>
      </c>
      <c r="H3962" s="3">
        <v>0</v>
      </c>
      <c r="I3962" s="3">
        <v>4.832947</v>
      </c>
      <c r="J3962" s="3">
        <v>58</v>
      </c>
      <c r="K3962" s="3">
        <v>2.92952</v>
      </c>
      <c r="L3962" s="3">
        <v>38</v>
      </c>
      <c r="M3962" s="3">
        <v>2.654116</v>
      </c>
      <c r="N3962">
        <v>31</v>
      </c>
      <c r="O3962">
        <v>0.00234533131094984</v>
      </c>
      <c r="P3962">
        <v>3.58184848812001</v>
      </c>
      <c r="Q3962" t="s">
        <v>157</v>
      </c>
      <c r="R3962" t="s">
        <v>136</v>
      </c>
      <c r="S3962" t="s">
        <v>136</v>
      </c>
      <c r="T3962" t="s">
        <v>136</v>
      </c>
      <c r="U3962" t="s">
        <v>136</v>
      </c>
      <c r="V3962" t="s">
        <v>136</v>
      </c>
      <c r="W3962" t="s">
        <v>136</v>
      </c>
      <c r="X3962" t="s">
        <v>136</v>
      </c>
      <c r="Y3962" t="s">
        <v>136</v>
      </c>
      <c r="Z3962" t="s">
        <v>136</v>
      </c>
      <c r="AA3962" t="s">
        <v>164</v>
      </c>
      <c r="AB3962" t="s">
        <v>165</v>
      </c>
      <c r="AC3962" t="s">
        <v>16239</v>
      </c>
      <c r="AD3962" t="s">
        <v>136</v>
      </c>
    </row>
    <row r="3963" spans="1:30">
      <c r="A3963" t="s">
        <v>16240</v>
      </c>
      <c r="B3963" t="s">
        <v>16240</v>
      </c>
      <c r="C3963" s="3">
        <v>1.001772</v>
      </c>
      <c r="D3963" s="3">
        <v>64</v>
      </c>
      <c r="E3963" s="3">
        <v>0.744891</v>
      </c>
      <c r="F3963" s="3">
        <v>42</v>
      </c>
      <c r="G3963" s="3">
        <v>1.478227</v>
      </c>
      <c r="H3963" s="3">
        <v>100</v>
      </c>
      <c r="I3963" s="3">
        <v>8.013005</v>
      </c>
      <c r="J3963" s="3">
        <v>548</v>
      </c>
      <c r="K3963" s="3">
        <v>23.558996</v>
      </c>
      <c r="L3963" s="3">
        <v>1720</v>
      </c>
      <c r="M3963" s="3">
        <v>3.35916</v>
      </c>
      <c r="N3963">
        <v>222</v>
      </c>
      <c r="O3963">
        <v>0.000730244279517406</v>
      </c>
      <c r="P3963">
        <v>2.61745120290648</v>
      </c>
      <c r="Q3963" t="s">
        <v>157</v>
      </c>
      <c r="R3963" t="s">
        <v>1427</v>
      </c>
      <c r="S3963" t="s">
        <v>538</v>
      </c>
      <c r="T3963" t="s">
        <v>16241</v>
      </c>
      <c r="U3963" t="s">
        <v>16242</v>
      </c>
      <c r="V3963" t="s">
        <v>11894</v>
      </c>
      <c r="W3963" t="s">
        <v>136</v>
      </c>
      <c r="X3963" t="s">
        <v>136</v>
      </c>
      <c r="Y3963" t="s">
        <v>11895</v>
      </c>
      <c r="Z3963" t="s">
        <v>11896</v>
      </c>
      <c r="AA3963" t="s">
        <v>43</v>
      </c>
      <c r="AB3963" t="s">
        <v>538</v>
      </c>
      <c r="AC3963" t="s">
        <v>16243</v>
      </c>
      <c r="AD3963" t="s">
        <v>16244</v>
      </c>
    </row>
    <row r="3964" spans="1:30">
      <c r="A3964" t="s">
        <v>16245</v>
      </c>
      <c r="B3964" t="s">
        <v>136</v>
      </c>
      <c r="C3964" s="3">
        <v>0</v>
      </c>
      <c r="D3964" s="3">
        <v>0</v>
      </c>
      <c r="E3964" s="3">
        <v>0</v>
      </c>
      <c r="F3964" s="3">
        <v>0</v>
      </c>
      <c r="G3964" s="3">
        <v>0</v>
      </c>
      <c r="H3964" s="3">
        <v>0</v>
      </c>
      <c r="I3964" s="3">
        <v>40.60862</v>
      </c>
      <c r="J3964" s="3">
        <v>473</v>
      </c>
      <c r="K3964" s="3">
        <v>39.165989</v>
      </c>
      <c r="L3964" s="3">
        <v>487</v>
      </c>
      <c r="M3964" s="3">
        <v>28.113674</v>
      </c>
      <c r="N3964">
        <v>316</v>
      </c>
      <c r="O3964" s="16">
        <v>7.69096113792081e-16</v>
      </c>
      <c r="P3964">
        <v>8.57990775666562</v>
      </c>
      <c r="Q3964" t="s">
        <v>157</v>
      </c>
      <c r="R3964" t="s">
        <v>136</v>
      </c>
      <c r="S3964" t="s">
        <v>136</v>
      </c>
      <c r="T3964" t="s">
        <v>136</v>
      </c>
      <c r="U3964" t="s">
        <v>136</v>
      </c>
      <c r="V3964" t="s">
        <v>136</v>
      </c>
      <c r="W3964" t="s">
        <v>136</v>
      </c>
      <c r="X3964" t="s">
        <v>136</v>
      </c>
      <c r="Y3964" t="s">
        <v>136</v>
      </c>
      <c r="Z3964" t="s">
        <v>136</v>
      </c>
      <c r="AA3964" t="s">
        <v>164</v>
      </c>
      <c r="AB3964" t="s">
        <v>165</v>
      </c>
      <c r="AC3964" t="s">
        <v>16246</v>
      </c>
      <c r="AD3964" t="s">
        <v>136</v>
      </c>
    </row>
    <row r="3965" spans="1:30">
      <c r="A3965" t="s">
        <v>16247</v>
      </c>
      <c r="B3965" t="s">
        <v>16247</v>
      </c>
      <c r="C3965" s="3">
        <v>0</v>
      </c>
      <c r="D3965" s="3">
        <v>0</v>
      </c>
      <c r="E3965" s="3">
        <v>0</v>
      </c>
      <c r="F3965" s="3">
        <v>0</v>
      </c>
      <c r="G3965" s="3">
        <v>0.054538</v>
      </c>
      <c r="H3965" s="3">
        <v>4</v>
      </c>
      <c r="I3965" s="3">
        <v>4.488168</v>
      </c>
      <c r="J3965" s="3">
        <v>316</v>
      </c>
      <c r="K3965" s="3">
        <v>8.79341</v>
      </c>
      <c r="L3965" s="3">
        <v>660</v>
      </c>
      <c r="M3965" s="3">
        <v>0.757832</v>
      </c>
      <c r="N3965">
        <v>52</v>
      </c>
      <c r="O3965" s="16">
        <v>2.48322493764083e-8</v>
      </c>
      <c r="P3965">
        <v>6.06691457110237</v>
      </c>
      <c r="Q3965" t="s">
        <v>157</v>
      </c>
      <c r="R3965" t="s">
        <v>136</v>
      </c>
      <c r="S3965" t="s">
        <v>136</v>
      </c>
      <c r="T3965" t="s">
        <v>16248</v>
      </c>
      <c r="U3965" t="s">
        <v>136</v>
      </c>
      <c r="V3965" t="s">
        <v>136</v>
      </c>
      <c r="W3965" t="s">
        <v>136</v>
      </c>
      <c r="X3965" t="s">
        <v>136</v>
      </c>
      <c r="Y3965" t="s">
        <v>2423</v>
      </c>
      <c r="Z3965" t="s">
        <v>16249</v>
      </c>
      <c r="AA3965" t="s">
        <v>164</v>
      </c>
      <c r="AB3965" t="s">
        <v>165</v>
      </c>
      <c r="AC3965" t="s">
        <v>16250</v>
      </c>
      <c r="AD3965" t="s">
        <v>16251</v>
      </c>
    </row>
    <row r="3966" spans="1:30">
      <c r="A3966" t="s">
        <v>16252</v>
      </c>
      <c r="B3966" t="s">
        <v>16252</v>
      </c>
      <c r="C3966" s="3">
        <v>2.020162</v>
      </c>
      <c r="D3966" s="3">
        <v>123</v>
      </c>
      <c r="E3966" s="3">
        <v>0.446394</v>
      </c>
      <c r="F3966" s="3">
        <v>24</v>
      </c>
      <c r="G3966" s="3">
        <v>2.037429</v>
      </c>
      <c r="H3966" s="3">
        <v>133</v>
      </c>
      <c r="I3966" s="3">
        <v>28.373514</v>
      </c>
      <c r="J3966" s="3">
        <v>1860</v>
      </c>
      <c r="K3966" s="3">
        <v>36.345119</v>
      </c>
      <c r="L3966" s="3">
        <v>2545</v>
      </c>
      <c r="M3966" s="3">
        <v>11.337706</v>
      </c>
      <c r="N3966">
        <v>716</v>
      </c>
      <c r="O3966" s="16">
        <v>5.05436177377235e-8</v>
      </c>
      <c r="P3966">
        <v>3.39503238493028</v>
      </c>
      <c r="Q3966" t="s">
        <v>157</v>
      </c>
      <c r="R3966" t="s">
        <v>136</v>
      </c>
      <c r="S3966" t="s">
        <v>136</v>
      </c>
      <c r="T3966" t="s">
        <v>136</v>
      </c>
      <c r="U3966" t="s">
        <v>136</v>
      </c>
      <c r="V3966" t="s">
        <v>136</v>
      </c>
      <c r="W3966" t="s">
        <v>136</v>
      </c>
      <c r="X3966" t="s">
        <v>136</v>
      </c>
      <c r="Y3966" t="s">
        <v>136</v>
      </c>
      <c r="Z3966" t="s">
        <v>136</v>
      </c>
      <c r="AA3966" t="s">
        <v>164</v>
      </c>
      <c r="AB3966" t="s">
        <v>165</v>
      </c>
      <c r="AC3966" t="s">
        <v>16253</v>
      </c>
      <c r="AD3966" t="s">
        <v>136</v>
      </c>
    </row>
    <row r="3967" spans="1:30">
      <c r="A3967" t="s">
        <v>16254</v>
      </c>
      <c r="B3967" t="s">
        <v>16254</v>
      </c>
      <c r="C3967" s="3">
        <v>0</v>
      </c>
      <c r="D3967" s="3">
        <v>0</v>
      </c>
      <c r="E3967" s="3">
        <v>0</v>
      </c>
      <c r="F3967" s="3">
        <v>0</v>
      </c>
      <c r="G3967" s="3">
        <v>0</v>
      </c>
      <c r="H3967" s="3">
        <v>0</v>
      </c>
      <c r="I3967" s="3">
        <v>2.557753</v>
      </c>
      <c r="J3967" s="3">
        <v>94</v>
      </c>
      <c r="K3967" s="3">
        <v>2.853077</v>
      </c>
      <c r="L3967" s="3">
        <v>112</v>
      </c>
      <c r="M3967" s="3">
        <v>0.810203</v>
      </c>
      <c r="N3967">
        <v>29</v>
      </c>
      <c r="O3967" s="16">
        <v>1.13335356027547e-6</v>
      </c>
      <c r="P3967">
        <v>6.17777052642391</v>
      </c>
      <c r="Q3967" t="s">
        <v>157</v>
      </c>
      <c r="R3967" t="s">
        <v>136</v>
      </c>
      <c r="S3967" t="s">
        <v>136</v>
      </c>
      <c r="T3967" t="s">
        <v>12549</v>
      </c>
      <c r="U3967" t="s">
        <v>136</v>
      </c>
      <c r="V3967" t="s">
        <v>136</v>
      </c>
      <c r="W3967" t="s">
        <v>136</v>
      </c>
      <c r="X3967" t="s">
        <v>136</v>
      </c>
      <c r="Y3967" t="s">
        <v>361</v>
      </c>
      <c r="Z3967" t="s">
        <v>136</v>
      </c>
      <c r="AA3967" t="s">
        <v>164</v>
      </c>
      <c r="AB3967" t="s">
        <v>165</v>
      </c>
      <c r="AC3967" t="s">
        <v>16255</v>
      </c>
      <c r="AD3967" t="s">
        <v>12552</v>
      </c>
    </row>
    <row r="3968" spans="1:30">
      <c r="A3968" t="s">
        <v>16256</v>
      </c>
      <c r="B3968" t="s">
        <v>16256</v>
      </c>
      <c r="C3968" s="3">
        <v>0.662702</v>
      </c>
      <c r="D3968" s="3">
        <v>23</v>
      </c>
      <c r="E3968" s="3">
        <v>0</v>
      </c>
      <c r="F3968" s="3">
        <v>0</v>
      </c>
      <c r="G3968" s="3">
        <v>0.492172</v>
      </c>
      <c r="H3968" s="3">
        <v>19</v>
      </c>
      <c r="I3968" s="3">
        <v>4.968624</v>
      </c>
      <c r="J3968" s="3">
        <v>187</v>
      </c>
      <c r="K3968" s="3">
        <v>3.858353</v>
      </c>
      <c r="L3968" s="3">
        <v>156</v>
      </c>
      <c r="M3968" s="3">
        <v>3.539016</v>
      </c>
      <c r="N3968">
        <v>129</v>
      </c>
      <c r="O3968">
        <v>0.00242795891342659</v>
      </c>
      <c r="P3968">
        <v>2.69990073802619</v>
      </c>
      <c r="Q3968" t="s">
        <v>157</v>
      </c>
      <c r="R3968" t="s">
        <v>170</v>
      </c>
      <c r="S3968" t="s">
        <v>171</v>
      </c>
      <c r="T3968" t="s">
        <v>16257</v>
      </c>
      <c r="U3968" t="s">
        <v>16258</v>
      </c>
      <c r="V3968" t="s">
        <v>4948</v>
      </c>
      <c r="W3968" t="s">
        <v>170</v>
      </c>
      <c r="X3968" t="s">
        <v>171</v>
      </c>
      <c r="Y3968" t="s">
        <v>6726</v>
      </c>
      <c r="Z3968" t="s">
        <v>16259</v>
      </c>
      <c r="AA3968" t="s">
        <v>174</v>
      </c>
      <c r="AB3968" t="s">
        <v>171</v>
      </c>
      <c r="AC3968" t="s">
        <v>16260</v>
      </c>
      <c r="AD3968" t="s">
        <v>16261</v>
      </c>
    </row>
    <row r="3969" spans="1:30">
      <c r="A3969" t="s">
        <v>16262</v>
      </c>
      <c r="B3969" t="s">
        <v>16262</v>
      </c>
      <c r="C3969" s="3">
        <v>759.630554</v>
      </c>
      <c r="D3969" s="3">
        <v>60400</v>
      </c>
      <c r="E3969" s="3">
        <v>859.019226</v>
      </c>
      <c r="F3969" s="3">
        <v>60504</v>
      </c>
      <c r="G3969" s="3">
        <v>622.359436</v>
      </c>
      <c r="H3969" s="3">
        <v>53057</v>
      </c>
      <c r="I3969" s="3">
        <v>156.302124</v>
      </c>
      <c r="J3969" s="3">
        <v>13479</v>
      </c>
      <c r="K3969" s="3">
        <v>109.266228</v>
      </c>
      <c r="L3969" s="3">
        <v>10063</v>
      </c>
      <c r="M3969" s="3">
        <v>347.522217</v>
      </c>
      <c r="N3969">
        <v>28852</v>
      </c>
      <c r="O3969">
        <v>0.000131390015561194</v>
      </c>
      <c r="P3969">
        <v>-2.493254957384</v>
      </c>
      <c r="Q3969" t="s">
        <v>131</v>
      </c>
      <c r="R3969" t="s">
        <v>412</v>
      </c>
      <c r="S3969" t="s">
        <v>413</v>
      </c>
      <c r="T3969" t="s">
        <v>16263</v>
      </c>
      <c r="U3969" t="s">
        <v>2614</v>
      </c>
      <c r="V3969" t="s">
        <v>136</v>
      </c>
      <c r="W3969" t="s">
        <v>136</v>
      </c>
      <c r="X3969" t="s">
        <v>136</v>
      </c>
      <c r="Y3969" t="s">
        <v>2615</v>
      </c>
      <c r="Z3969" t="s">
        <v>2616</v>
      </c>
      <c r="AA3969" t="s">
        <v>419</v>
      </c>
      <c r="AB3969" t="s">
        <v>413</v>
      </c>
      <c r="AC3969" t="s">
        <v>2617</v>
      </c>
      <c r="AD3969" t="s">
        <v>16264</v>
      </c>
    </row>
    <row r="3970" spans="1:30">
      <c r="A3970" t="s">
        <v>16265</v>
      </c>
      <c r="B3970" t="s">
        <v>16265</v>
      </c>
      <c r="C3970" s="3">
        <v>0.418278</v>
      </c>
      <c r="D3970" s="3">
        <v>28</v>
      </c>
      <c r="E3970" s="3">
        <v>0.58227</v>
      </c>
      <c r="F3970" s="3">
        <v>34</v>
      </c>
      <c r="G3970" s="3">
        <v>0.76806</v>
      </c>
      <c r="H3970" s="3">
        <v>55</v>
      </c>
      <c r="I3970" s="3">
        <v>0.160046</v>
      </c>
      <c r="J3970" s="3">
        <v>12</v>
      </c>
      <c r="K3970" s="3">
        <v>0.183155</v>
      </c>
      <c r="L3970" s="3">
        <v>14</v>
      </c>
      <c r="M3970" s="3">
        <v>0.225926</v>
      </c>
      <c r="N3970">
        <v>16</v>
      </c>
      <c r="O3970">
        <v>0.00330298702356729</v>
      </c>
      <c r="P3970">
        <v>-2.18448834865596</v>
      </c>
      <c r="Q3970" t="s">
        <v>131</v>
      </c>
      <c r="R3970" t="s">
        <v>136</v>
      </c>
      <c r="S3970" t="s">
        <v>136</v>
      </c>
      <c r="T3970" t="s">
        <v>178</v>
      </c>
      <c r="U3970" t="s">
        <v>16266</v>
      </c>
      <c r="V3970" t="s">
        <v>136</v>
      </c>
      <c r="W3970" t="s">
        <v>254</v>
      </c>
      <c r="X3970" t="s">
        <v>255</v>
      </c>
      <c r="Y3970" t="s">
        <v>136</v>
      </c>
      <c r="Z3970" t="s">
        <v>16267</v>
      </c>
      <c r="AA3970" t="s">
        <v>83</v>
      </c>
      <c r="AB3970" t="s">
        <v>191</v>
      </c>
      <c r="AC3970" t="s">
        <v>16268</v>
      </c>
      <c r="AD3970" t="s">
        <v>184</v>
      </c>
    </row>
    <row r="3971" spans="1:30">
      <c r="A3971" t="s">
        <v>16269</v>
      </c>
      <c r="B3971" t="s">
        <v>16269</v>
      </c>
      <c r="C3971" s="3">
        <v>6.457571</v>
      </c>
      <c r="D3971" s="3">
        <v>422</v>
      </c>
      <c r="E3971" s="3">
        <v>9.171288</v>
      </c>
      <c r="F3971" s="3">
        <v>531</v>
      </c>
      <c r="G3971" s="3">
        <v>6.874737</v>
      </c>
      <c r="H3971" s="3">
        <v>482</v>
      </c>
      <c r="I3971" s="3">
        <v>2.020497</v>
      </c>
      <c r="J3971" s="3">
        <v>144</v>
      </c>
      <c r="K3971" s="3">
        <v>2.51265</v>
      </c>
      <c r="L3971" s="3">
        <v>191</v>
      </c>
      <c r="M3971" s="3">
        <v>2.033469</v>
      </c>
      <c r="N3971">
        <v>139</v>
      </c>
      <c r="O3971" s="16">
        <v>7.69719805860556e-6</v>
      </c>
      <c r="P3971">
        <v>-2.46924248358272</v>
      </c>
      <c r="Q3971" t="s">
        <v>131</v>
      </c>
      <c r="R3971" t="s">
        <v>136</v>
      </c>
      <c r="S3971" t="s">
        <v>136</v>
      </c>
      <c r="T3971" t="s">
        <v>1511</v>
      </c>
      <c r="U3971" t="s">
        <v>136</v>
      </c>
      <c r="V3971" t="s">
        <v>136</v>
      </c>
      <c r="W3971" t="s">
        <v>254</v>
      </c>
      <c r="X3971" t="s">
        <v>255</v>
      </c>
      <c r="Y3971" t="s">
        <v>3925</v>
      </c>
      <c r="Z3971" t="s">
        <v>16270</v>
      </c>
      <c r="AA3971" t="s">
        <v>164</v>
      </c>
      <c r="AB3971" t="s">
        <v>165</v>
      </c>
      <c r="AC3971" t="s">
        <v>313</v>
      </c>
      <c r="AD3971" t="s">
        <v>281</v>
      </c>
    </row>
    <row r="3972" spans="1:30">
      <c r="A3972" t="s">
        <v>16271</v>
      </c>
      <c r="B3972" t="s">
        <v>136</v>
      </c>
      <c r="C3972" s="3">
        <v>10.636844</v>
      </c>
      <c r="D3972" s="3">
        <v>138</v>
      </c>
      <c r="E3972" s="3">
        <v>25.04821</v>
      </c>
      <c r="F3972" s="3">
        <v>288</v>
      </c>
      <c r="G3972" s="3">
        <v>9.50035</v>
      </c>
      <c r="H3972" s="3">
        <v>132</v>
      </c>
      <c r="I3972" s="3">
        <v>5.775568</v>
      </c>
      <c r="J3972" s="3">
        <v>82</v>
      </c>
      <c r="K3972" s="3">
        <v>2.152424</v>
      </c>
      <c r="L3972" s="3">
        <v>33</v>
      </c>
      <c r="M3972" s="3">
        <v>3.380002</v>
      </c>
      <c r="N3972">
        <v>46</v>
      </c>
      <c r="O3972">
        <v>0.000626344008594931</v>
      </c>
      <c r="P3972">
        <v>-2.71334306966542</v>
      </c>
      <c r="Q3972" t="s">
        <v>131</v>
      </c>
      <c r="R3972" t="s">
        <v>136</v>
      </c>
      <c r="S3972" t="s">
        <v>136</v>
      </c>
      <c r="T3972" t="s">
        <v>136</v>
      </c>
      <c r="U3972" t="s">
        <v>136</v>
      </c>
      <c r="V3972" t="s">
        <v>136</v>
      </c>
      <c r="W3972" t="s">
        <v>136</v>
      </c>
      <c r="X3972" t="s">
        <v>136</v>
      </c>
      <c r="Y3972" t="s">
        <v>136</v>
      </c>
      <c r="Z3972" t="s">
        <v>136</v>
      </c>
      <c r="AA3972" t="s">
        <v>136</v>
      </c>
      <c r="AB3972" t="s">
        <v>136</v>
      </c>
      <c r="AC3972" t="s">
        <v>136</v>
      </c>
      <c r="AD3972" t="s">
        <v>136</v>
      </c>
    </row>
    <row r="3973" spans="1:30">
      <c r="A3973" t="s">
        <v>16272</v>
      </c>
      <c r="B3973" t="s">
        <v>16272</v>
      </c>
      <c r="C3973" s="3">
        <v>27.248524</v>
      </c>
      <c r="D3973" s="3">
        <v>696</v>
      </c>
      <c r="E3973" s="3">
        <v>72.282021</v>
      </c>
      <c r="F3973" s="3">
        <v>1635</v>
      </c>
      <c r="G3973" s="3">
        <v>13.692337</v>
      </c>
      <c r="H3973" s="3">
        <v>375</v>
      </c>
      <c r="I3973" s="3">
        <v>8.710822</v>
      </c>
      <c r="J3973" s="3">
        <v>242</v>
      </c>
      <c r="K3973" s="3">
        <v>10.851878</v>
      </c>
      <c r="L3973" s="3">
        <v>321</v>
      </c>
      <c r="M3973" s="3">
        <v>9.888055</v>
      </c>
      <c r="N3973">
        <v>264</v>
      </c>
      <c r="O3973">
        <v>0.00124018119708656</v>
      </c>
      <c r="P3973">
        <v>-2.68380707176229</v>
      </c>
      <c r="Q3973" t="s">
        <v>131</v>
      </c>
      <c r="R3973" t="s">
        <v>241</v>
      </c>
      <c r="S3973" t="s">
        <v>242</v>
      </c>
      <c r="T3973" t="s">
        <v>16273</v>
      </c>
      <c r="U3973" t="s">
        <v>136</v>
      </c>
      <c r="V3973" t="s">
        <v>136</v>
      </c>
      <c r="W3973" t="s">
        <v>136</v>
      </c>
      <c r="X3973" t="s">
        <v>136</v>
      </c>
      <c r="Y3973" t="s">
        <v>2651</v>
      </c>
      <c r="Z3973" t="s">
        <v>2652</v>
      </c>
      <c r="AA3973" t="s">
        <v>164</v>
      </c>
      <c r="AB3973" t="s">
        <v>165</v>
      </c>
      <c r="AC3973" t="s">
        <v>16274</v>
      </c>
      <c r="AD3973" t="s">
        <v>16275</v>
      </c>
    </row>
    <row r="3974" spans="1:30">
      <c r="A3974" t="s">
        <v>16276</v>
      </c>
      <c r="B3974" t="s">
        <v>16276</v>
      </c>
      <c r="C3974" s="3">
        <v>14.845959</v>
      </c>
      <c r="D3974" s="3">
        <v>265</v>
      </c>
      <c r="E3974" s="3">
        <v>30.615593</v>
      </c>
      <c r="F3974" s="3">
        <v>483</v>
      </c>
      <c r="G3974" s="3">
        <v>12.881638</v>
      </c>
      <c r="H3974" s="3">
        <v>246</v>
      </c>
      <c r="I3974" s="3">
        <v>5.17094</v>
      </c>
      <c r="J3974" s="3">
        <v>100</v>
      </c>
      <c r="K3974" s="3">
        <v>3.655</v>
      </c>
      <c r="L3974" s="3">
        <v>76</v>
      </c>
      <c r="M3974" s="3">
        <v>7.11953</v>
      </c>
      <c r="N3974">
        <v>133</v>
      </c>
      <c r="O3974">
        <v>0.000393949416811303</v>
      </c>
      <c r="P3974">
        <v>-2.58312724678099</v>
      </c>
      <c r="Q3974" t="s">
        <v>131</v>
      </c>
      <c r="R3974" t="s">
        <v>136</v>
      </c>
      <c r="S3974" t="s">
        <v>136</v>
      </c>
      <c r="T3974" t="s">
        <v>136</v>
      </c>
      <c r="U3974" t="s">
        <v>136</v>
      </c>
      <c r="V3974" t="s">
        <v>136</v>
      </c>
      <c r="W3974" t="s">
        <v>136</v>
      </c>
      <c r="X3974" t="s">
        <v>136</v>
      </c>
      <c r="Y3974" t="s">
        <v>4059</v>
      </c>
      <c r="Z3974" t="s">
        <v>136</v>
      </c>
      <c r="AA3974" t="s">
        <v>164</v>
      </c>
      <c r="AB3974" t="s">
        <v>165</v>
      </c>
      <c r="AC3974" t="s">
        <v>4060</v>
      </c>
      <c r="AD3974" t="s">
        <v>136</v>
      </c>
    </row>
    <row r="3975" spans="1:30">
      <c r="A3975" t="s">
        <v>16277</v>
      </c>
      <c r="B3975" t="s">
        <v>16277</v>
      </c>
      <c r="C3975" s="3">
        <v>49.309635</v>
      </c>
      <c r="D3975" s="3">
        <v>10199</v>
      </c>
      <c r="E3975" s="3">
        <v>77.256317</v>
      </c>
      <c r="F3975" s="3">
        <v>14155</v>
      </c>
      <c r="G3975" s="3">
        <v>55.154144</v>
      </c>
      <c r="H3975" s="3">
        <v>12231</v>
      </c>
      <c r="I3975" s="3">
        <v>22.06472</v>
      </c>
      <c r="J3975" s="3">
        <v>4950</v>
      </c>
      <c r="K3975" s="3">
        <v>11.870553</v>
      </c>
      <c r="L3975" s="3">
        <v>2844</v>
      </c>
      <c r="M3975" s="3">
        <v>24.626705</v>
      </c>
      <c r="N3975">
        <v>5319</v>
      </c>
      <c r="O3975" s="16">
        <v>9.82202946268471e-5</v>
      </c>
      <c r="P3975">
        <v>-2.34562389278723</v>
      </c>
      <c r="Q3975" t="s">
        <v>131</v>
      </c>
      <c r="R3975" t="s">
        <v>136</v>
      </c>
      <c r="S3975" t="s">
        <v>136</v>
      </c>
      <c r="T3975" t="s">
        <v>8150</v>
      </c>
      <c r="U3975" t="s">
        <v>16278</v>
      </c>
      <c r="V3975" t="s">
        <v>2203</v>
      </c>
      <c r="W3975" t="s">
        <v>399</v>
      </c>
      <c r="X3975" t="s">
        <v>342</v>
      </c>
      <c r="Y3975" t="s">
        <v>16279</v>
      </c>
      <c r="Z3975" t="s">
        <v>16280</v>
      </c>
      <c r="AA3975" t="s">
        <v>85</v>
      </c>
      <c r="AB3975" t="s">
        <v>342</v>
      </c>
      <c r="AC3975" t="s">
        <v>16281</v>
      </c>
      <c r="AD3975" t="s">
        <v>3623</v>
      </c>
    </row>
    <row r="3976" spans="1:30">
      <c r="A3976" t="s">
        <v>16282</v>
      </c>
      <c r="B3976" t="s">
        <v>16282</v>
      </c>
      <c r="C3976" s="3">
        <v>1.096462</v>
      </c>
      <c r="D3976" s="3">
        <v>48</v>
      </c>
      <c r="E3976" s="3">
        <v>0.052266</v>
      </c>
      <c r="F3976" s="3">
        <v>2</v>
      </c>
      <c r="G3976" s="3">
        <v>1.032169</v>
      </c>
      <c r="H3976" s="3">
        <v>48</v>
      </c>
      <c r="I3976" s="3">
        <v>13.731573</v>
      </c>
      <c r="J3976" s="3">
        <v>642</v>
      </c>
      <c r="K3976" s="3">
        <v>11.453542</v>
      </c>
      <c r="L3976" s="3">
        <v>572</v>
      </c>
      <c r="M3976" s="3">
        <v>4.096257</v>
      </c>
      <c r="N3976">
        <v>185</v>
      </c>
      <c r="O3976">
        <v>0.000396327515328782</v>
      </c>
      <c r="P3976">
        <v>3.00795038082634</v>
      </c>
      <c r="Q3976" t="s">
        <v>157</v>
      </c>
      <c r="R3976" t="s">
        <v>137</v>
      </c>
      <c r="S3976" t="s">
        <v>138</v>
      </c>
      <c r="T3976" t="s">
        <v>12116</v>
      </c>
      <c r="U3976" t="s">
        <v>16283</v>
      </c>
      <c r="V3976" t="s">
        <v>12118</v>
      </c>
      <c r="W3976" t="s">
        <v>137</v>
      </c>
      <c r="X3976" t="s">
        <v>138</v>
      </c>
      <c r="Y3976" t="s">
        <v>12119</v>
      </c>
      <c r="Z3976" t="s">
        <v>12120</v>
      </c>
      <c r="AA3976" t="s">
        <v>153</v>
      </c>
      <c r="AB3976" t="s">
        <v>138</v>
      </c>
      <c r="AC3976" t="s">
        <v>16284</v>
      </c>
      <c r="AD3976" t="s">
        <v>12122</v>
      </c>
    </row>
    <row r="3977" spans="1:30">
      <c r="A3977" t="s">
        <v>16285</v>
      </c>
      <c r="B3977" t="s">
        <v>16285</v>
      </c>
      <c r="C3977" s="3">
        <v>0.998285</v>
      </c>
      <c r="D3977" s="3">
        <v>26</v>
      </c>
      <c r="E3977" s="3">
        <v>0.175815</v>
      </c>
      <c r="F3977" s="3">
        <v>4</v>
      </c>
      <c r="G3977" s="3">
        <v>1.24851</v>
      </c>
      <c r="H3977" s="3">
        <v>34</v>
      </c>
      <c r="I3977" s="3">
        <v>15.026872</v>
      </c>
      <c r="J3977" s="3">
        <v>411</v>
      </c>
      <c r="K3977" s="3">
        <v>22.011187</v>
      </c>
      <c r="L3977" s="3">
        <v>642</v>
      </c>
      <c r="M3977" s="3">
        <v>2.966982</v>
      </c>
      <c r="N3977">
        <v>78</v>
      </c>
      <c r="O3977">
        <v>0.000173127189824916</v>
      </c>
      <c r="P3977">
        <v>3.21640215463309</v>
      </c>
      <c r="Q3977" t="s">
        <v>157</v>
      </c>
      <c r="R3977" t="s">
        <v>136</v>
      </c>
      <c r="S3977" t="s">
        <v>136</v>
      </c>
      <c r="T3977" t="s">
        <v>16286</v>
      </c>
      <c r="U3977" t="s">
        <v>136</v>
      </c>
      <c r="V3977" t="s">
        <v>136</v>
      </c>
      <c r="W3977" t="s">
        <v>136</v>
      </c>
      <c r="X3977" t="s">
        <v>136</v>
      </c>
      <c r="Y3977" t="s">
        <v>16287</v>
      </c>
      <c r="Z3977" t="s">
        <v>136</v>
      </c>
      <c r="AA3977" t="s">
        <v>164</v>
      </c>
      <c r="AB3977" t="s">
        <v>165</v>
      </c>
      <c r="AC3977" t="s">
        <v>16288</v>
      </c>
      <c r="AD3977" t="s">
        <v>16289</v>
      </c>
    </row>
    <row r="3978" spans="1:30">
      <c r="A3978" t="s">
        <v>16290</v>
      </c>
      <c r="B3978" t="s">
        <v>16290</v>
      </c>
      <c r="C3978" s="3">
        <v>1.789877</v>
      </c>
      <c r="D3978" s="3">
        <v>91</v>
      </c>
      <c r="E3978" s="3">
        <v>3.992177</v>
      </c>
      <c r="F3978" s="3">
        <v>180</v>
      </c>
      <c r="G3978" s="3">
        <v>1.855191</v>
      </c>
      <c r="H3978" s="3">
        <v>101</v>
      </c>
      <c r="I3978" s="3">
        <v>1.212124</v>
      </c>
      <c r="J3978" s="3">
        <v>67</v>
      </c>
      <c r="K3978" s="3">
        <v>0.800921</v>
      </c>
      <c r="L3978" s="3">
        <v>48</v>
      </c>
      <c r="M3978" s="3">
        <v>0.792234</v>
      </c>
      <c r="N3978">
        <v>42</v>
      </c>
      <c r="O3978">
        <v>0.0034848426073816</v>
      </c>
      <c r="P3978">
        <v>-2.18994225553256</v>
      </c>
      <c r="Q3978" t="s">
        <v>131</v>
      </c>
      <c r="R3978" t="s">
        <v>136</v>
      </c>
      <c r="S3978" t="s">
        <v>136</v>
      </c>
      <c r="T3978" t="s">
        <v>1096</v>
      </c>
      <c r="U3978" t="s">
        <v>136</v>
      </c>
      <c r="V3978" t="s">
        <v>136</v>
      </c>
      <c r="W3978" t="s">
        <v>136</v>
      </c>
      <c r="X3978" t="s">
        <v>136</v>
      </c>
      <c r="Y3978" t="s">
        <v>1097</v>
      </c>
      <c r="Z3978" t="s">
        <v>1098</v>
      </c>
      <c r="AA3978" t="s">
        <v>164</v>
      </c>
      <c r="AB3978" t="s">
        <v>165</v>
      </c>
      <c r="AC3978" t="s">
        <v>1099</v>
      </c>
      <c r="AD3978" t="s">
        <v>281</v>
      </c>
    </row>
    <row r="3979" spans="1:30">
      <c r="A3979" t="s">
        <v>16291</v>
      </c>
      <c r="B3979" t="s">
        <v>16291</v>
      </c>
      <c r="C3979" s="3">
        <v>0.764221</v>
      </c>
      <c r="D3979" s="3">
        <v>30</v>
      </c>
      <c r="E3979" s="3">
        <v>0.181666</v>
      </c>
      <c r="F3979" s="3">
        <v>7</v>
      </c>
      <c r="G3979" s="3">
        <v>0.767607</v>
      </c>
      <c r="H3979" s="3">
        <v>32</v>
      </c>
      <c r="I3979" s="3">
        <v>5.178238</v>
      </c>
      <c r="J3979" s="3">
        <v>218</v>
      </c>
      <c r="K3979" s="3">
        <v>5.750763</v>
      </c>
      <c r="L3979" s="3">
        <v>259</v>
      </c>
      <c r="M3979" s="3">
        <v>3.663423</v>
      </c>
      <c r="N3979">
        <v>149</v>
      </c>
      <c r="O3979" s="16">
        <v>1.30058420073904e-5</v>
      </c>
      <c r="P3979">
        <v>2.42703835093807</v>
      </c>
      <c r="Q3979" t="s">
        <v>157</v>
      </c>
      <c r="R3979" t="s">
        <v>136</v>
      </c>
      <c r="S3979" t="s">
        <v>136</v>
      </c>
      <c r="T3979" t="s">
        <v>136</v>
      </c>
      <c r="U3979" t="s">
        <v>16292</v>
      </c>
      <c r="V3979" t="s">
        <v>136</v>
      </c>
      <c r="W3979" t="s">
        <v>136</v>
      </c>
      <c r="X3979" t="s">
        <v>136</v>
      </c>
      <c r="Y3979" t="s">
        <v>136</v>
      </c>
      <c r="Z3979" t="s">
        <v>16293</v>
      </c>
      <c r="AA3979" t="s">
        <v>164</v>
      </c>
      <c r="AB3979" t="s">
        <v>165</v>
      </c>
      <c r="AC3979" t="s">
        <v>16294</v>
      </c>
      <c r="AD3979" t="s">
        <v>136</v>
      </c>
    </row>
    <row r="3980" spans="1:30">
      <c r="A3980" t="s">
        <v>16295</v>
      </c>
      <c r="B3980" t="s">
        <v>16295</v>
      </c>
      <c r="C3980" s="3">
        <v>3.29501</v>
      </c>
      <c r="D3980" s="3">
        <v>153</v>
      </c>
      <c r="E3980" s="3">
        <v>11.61688</v>
      </c>
      <c r="F3980" s="3">
        <v>476</v>
      </c>
      <c r="G3980" s="3">
        <v>4.878613</v>
      </c>
      <c r="H3980" s="3">
        <v>242</v>
      </c>
      <c r="I3980" s="3">
        <v>0.982501</v>
      </c>
      <c r="J3980" s="3">
        <v>50</v>
      </c>
      <c r="K3980" s="3">
        <v>0.509678</v>
      </c>
      <c r="L3980" s="3">
        <v>28</v>
      </c>
      <c r="M3980" s="3">
        <v>0.80096</v>
      </c>
      <c r="N3980">
        <v>39</v>
      </c>
      <c r="O3980" s="16">
        <v>1.77041463222798e-6</v>
      </c>
      <c r="P3980">
        <v>-3.75004923778766</v>
      </c>
      <c r="Q3980" t="s">
        <v>131</v>
      </c>
      <c r="R3980" t="s">
        <v>190</v>
      </c>
      <c r="S3980" t="s">
        <v>191</v>
      </c>
      <c r="T3980" t="s">
        <v>1016</v>
      </c>
      <c r="U3980" t="s">
        <v>16296</v>
      </c>
      <c r="V3980" t="s">
        <v>136</v>
      </c>
      <c r="W3980" t="s">
        <v>254</v>
      </c>
      <c r="X3980" t="s">
        <v>255</v>
      </c>
      <c r="Y3980" t="s">
        <v>181</v>
      </c>
      <c r="Z3980" t="s">
        <v>16297</v>
      </c>
      <c r="AA3980" t="s">
        <v>83</v>
      </c>
      <c r="AB3980" t="s">
        <v>191</v>
      </c>
      <c r="AC3980" t="s">
        <v>16298</v>
      </c>
      <c r="AD3980" t="s">
        <v>195</v>
      </c>
    </row>
    <row r="3981" spans="1:30">
      <c r="A3981" t="s">
        <v>16299</v>
      </c>
      <c r="B3981" t="s">
        <v>16299</v>
      </c>
      <c r="C3981" s="3">
        <v>3.512231</v>
      </c>
      <c r="D3981" s="3">
        <v>87</v>
      </c>
      <c r="E3981" s="3">
        <v>0.364509</v>
      </c>
      <c r="F3981" s="3">
        <v>8</v>
      </c>
      <c r="G3981" s="3">
        <v>1.15252</v>
      </c>
      <c r="H3981" s="3">
        <v>31</v>
      </c>
      <c r="I3981" s="3">
        <v>13.668883</v>
      </c>
      <c r="J3981" s="3">
        <v>365</v>
      </c>
      <c r="K3981" s="3">
        <v>13.2364</v>
      </c>
      <c r="L3981" s="3">
        <v>377</v>
      </c>
      <c r="M3981" s="3">
        <v>8.162347</v>
      </c>
      <c r="N3981">
        <v>210</v>
      </c>
      <c r="O3981">
        <v>0.00247341489039446</v>
      </c>
      <c r="P3981">
        <v>2.1914465899038</v>
      </c>
      <c r="Q3981" t="s">
        <v>157</v>
      </c>
      <c r="R3981" t="s">
        <v>136</v>
      </c>
      <c r="S3981" t="s">
        <v>136</v>
      </c>
      <c r="T3981" t="s">
        <v>2104</v>
      </c>
      <c r="U3981" t="s">
        <v>16300</v>
      </c>
      <c r="V3981" t="s">
        <v>805</v>
      </c>
      <c r="W3981" t="s">
        <v>136</v>
      </c>
      <c r="X3981" t="s">
        <v>136</v>
      </c>
      <c r="Y3981" t="s">
        <v>16301</v>
      </c>
      <c r="Z3981" t="s">
        <v>136</v>
      </c>
      <c r="AA3981" t="s">
        <v>164</v>
      </c>
      <c r="AB3981" t="s">
        <v>165</v>
      </c>
      <c r="AC3981" t="s">
        <v>16302</v>
      </c>
      <c r="AD3981" t="s">
        <v>2108</v>
      </c>
    </row>
    <row r="3982" spans="1:30">
      <c r="A3982" t="s">
        <v>16303</v>
      </c>
      <c r="B3982" t="s">
        <v>136</v>
      </c>
      <c r="C3982" s="3">
        <v>2.475662</v>
      </c>
      <c r="D3982" s="3">
        <v>38</v>
      </c>
      <c r="E3982" s="3">
        <v>1.343303</v>
      </c>
      <c r="F3982" s="3">
        <v>18</v>
      </c>
      <c r="G3982" s="3">
        <v>2.009867</v>
      </c>
      <c r="H3982" s="3">
        <v>33</v>
      </c>
      <c r="I3982" s="3">
        <v>20.38861</v>
      </c>
      <c r="J3982" s="3">
        <v>332</v>
      </c>
      <c r="K3982" s="3">
        <v>8.489581</v>
      </c>
      <c r="L3982" s="3">
        <v>143</v>
      </c>
      <c r="M3982" s="3">
        <v>11.338896</v>
      </c>
      <c r="N3982">
        <v>178</v>
      </c>
      <c r="O3982">
        <v>0.000306092498742421</v>
      </c>
      <c r="P3982">
        <v>2.0361049196892</v>
      </c>
      <c r="Q3982" t="s">
        <v>157</v>
      </c>
      <c r="R3982" t="s">
        <v>136</v>
      </c>
      <c r="S3982" t="s">
        <v>136</v>
      </c>
      <c r="T3982" t="s">
        <v>16304</v>
      </c>
      <c r="U3982" t="s">
        <v>16305</v>
      </c>
      <c r="V3982" t="s">
        <v>16306</v>
      </c>
      <c r="W3982" t="s">
        <v>218</v>
      </c>
      <c r="X3982" t="s">
        <v>219</v>
      </c>
      <c r="Y3982" t="s">
        <v>16307</v>
      </c>
      <c r="Z3982" t="s">
        <v>16308</v>
      </c>
      <c r="AA3982" t="s">
        <v>686</v>
      </c>
      <c r="AB3982" t="s">
        <v>219</v>
      </c>
      <c r="AC3982" t="s">
        <v>16309</v>
      </c>
      <c r="AD3982" t="s">
        <v>16310</v>
      </c>
    </row>
    <row r="3983" spans="1:30">
      <c r="A3983" t="s">
        <v>16311</v>
      </c>
      <c r="B3983" t="s">
        <v>16311</v>
      </c>
      <c r="C3983" s="3">
        <v>560.527039</v>
      </c>
      <c r="D3983" s="3">
        <v>20281</v>
      </c>
      <c r="E3983" s="3">
        <v>1637.268433</v>
      </c>
      <c r="F3983" s="3">
        <v>52476</v>
      </c>
      <c r="G3983" s="3">
        <v>542.763245</v>
      </c>
      <c r="H3983" s="3">
        <v>21056</v>
      </c>
      <c r="I3983" s="3">
        <v>31.38081</v>
      </c>
      <c r="J3983" s="3">
        <v>1232</v>
      </c>
      <c r="K3983" s="3">
        <v>34.857845</v>
      </c>
      <c r="L3983" s="3">
        <v>1461</v>
      </c>
      <c r="M3983" s="3">
        <v>120.686844</v>
      </c>
      <c r="N3983">
        <v>4560</v>
      </c>
      <c r="O3983" s="16">
        <v>2.40567737384673e-7</v>
      </c>
      <c r="P3983">
        <v>-4.37374752196408</v>
      </c>
      <c r="Q3983" t="s">
        <v>131</v>
      </c>
      <c r="R3983" t="s">
        <v>371</v>
      </c>
      <c r="S3983" t="s">
        <v>293</v>
      </c>
      <c r="T3983" t="s">
        <v>136</v>
      </c>
      <c r="U3983" t="s">
        <v>16312</v>
      </c>
      <c r="V3983" t="s">
        <v>136</v>
      </c>
      <c r="W3983" t="s">
        <v>136</v>
      </c>
      <c r="X3983" t="s">
        <v>136</v>
      </c>
      <c r="Y3983" t="s">
        <v>14481</v>
      </c>
      <c r="Z3983" t="s">
        <v>136</v>
      </c>
      <c r="AA3983" t="s">
        <v>164</v>
      </c>
      <c r="AB3983" t="s">
        <v>165</v>
      </c>
      <c r="AC3983" t="s">
        <v>16313</v>
      </c>
      <c r="AD3983" t="s">
        <v>136</v>
      </c>
    </row>
    <row r="3984" spans="1:30">
      <c r="A3984" t="s">
        <v>16314</v>
      </c>
      <c r="B3984" t="s">
        <v>16314</v>
      </c>
      <c r="C3984" s="3">
        <v>66.402901</v>
      </c>
      <c r="D3984" s="3">
        <v>3246</v>
      </c>
      <c r="E3984" s="3">
        <v>114.782776</v>
      </c>
      <c r="F3984" s="3">
        <v>4970</v>
      </c>
      <c r="G3984" s="3">
        <v>50.421124</v>
      </c>
      <c r="H3984" s="3">
        <v>2643</v>
      </c>
      <c r="I3984" s="3">
        <v>28.796499</v>
      </c>
      <c r="J3984" s="3">
        <v>1527</v>
      </c>
      <c r="K3984" s="3">
        <v>22.050495</v>
      </c>
      <c r="L3984" s="3">
        <v>1249</v>
      </c>
      <c r="M3984" s="3">
        <v>38.482021</v>
      </c>
      <c r="N3984">
        <v>1964</v>
      </c>
      <c r="O3984">
        <v>0.00163935338318462</v>
      </c>
      <c r="P3984">
        <v>-2.12038817591345</v>
      </c>
      <c r="Q3984" t="s">
        <v>131</v>
      </c>
      <c r="R3984" t="s">
        <v>136</v>
      </c>
      <c r="S3984" t="s">
        <v>136</v>
      </c>
      <c r="T3984" t="s">
        <v>16315</v>
      </c>
      <c r="U3984" t="s">
        <v>16316</v>
      </c>
      <c r="V3984" t="s">
        <v>1179</v>
      </c>
      <c r="W3984" t="s">
        <v>1174</v>
      </c>
      <c r="X3984" t="s">
        <v>1175</v>
      </c>
      <c r="Y3984" t="s">
        <v>2099</v>
      </c>
      <c r="Z3984" t="s">
        <v>16317</v>
      </c>
      <c r="AA3984" t="s">
        <v>164</v>
      </c>
      <c r="AB3984" t="s">
        <v>165</v>
      </c>
      <c r="AC3984" t="s">
        <v>16318</v>
      </c>
      <c r="AD3984" t="s">
        <v>16319</v>
      </c>
    </row>
    <row r="3985" spans="1:30">
      <c r="A3985" t="s">
        <v>16320</v>
      </c>
      <c r="B3985" t="s">
        <v>16320</v>
      </c>
      <c r="C3985" s="3">
        <v>4.628393</v>
      </c>
      <c r="D3985" s="3">
        <v>332</v>
      </c>
      <c r="E3985" s="3">
        <v>3.033669</v>
      </c>
      <c r="F3985" s="3">
        <v>193</v>
      </c>
      <c r="G3985" s="3">
        <v>3.716717</v>
      </c>
      <c r="H3985" s="3">
        <v>286</v>
      </c>
      <c r="I3985" s="3">
        <v>1.358086</v>
      </c>
      <c r="J3985" s="3">
        <v>106</v>
      </c>
      <c r="K3985" s="3">
        <v>0.791363</v>
      </c>
      <c r="L3985" s="3">
        <v>66</v>
      </c>
      <c r="M3985" s="3">
        <v>0.57928</v>
      </c>
      <c r="N3985">
        <v>44</v>
      </c>
      <c r="O3985" s="16">
        <v>2.07796838597532e-8</v>
      </c>
      <c r="P3985">
        <v>-2.66340310050066</v>
      </c>
      <c r="Q3985" t="s">
        <v>131</v>
      </c>
      <c r="R3985" t="s">
        <v>136</v>
      </c>
      <c r="S3985" t="s">
        <v>136</v>
      </c>
      <c r="T3985" t="s">
        <v>1165</v>
      </c>
      <c r="U3985" t="s">
        <v>16321</v>
      </c>
      <c r="V3985" t="s">
        <v>1167</v>
      </c>
      <c r="W3985" t="s">
        <v>594</v>
      </c>
      <c r="X3985" t="s">
        <v>165</v>
      </c>
      <c r="Y3985" t="s">
        <v>1168</v>
      </c>
      <c r="Z3985" t="s">
        <v>4895</v>
      </c>
      <c r="AA3985" t="s">
        <v>164</v>
      </c>
      <c r="AB3985" t="s">
        <v>165</v>
      </c>
      <c r="AC3985" t="s">
        <v>16322</v>
      </c>
      <c r="AD3985" t="s">
        <v>688</v>
      </c>
    </row>
    <row r="3986" spans="1:30">
      <c r="A3986" t="s">
        <v>16323</v>
      </c>
      <c r="B3986" t="s">
        <v>16323</v>
      </c>
      <c r="C3986" s="3">
        <v>0.461158</v>
      </c>
      <c r="D3986" s="3">
        <v>27</v>
      </c>
      <c r="E3986" s="3">
        <v>0</v>
      </c>
      <c r="F3986" s="3">
        <v>0</v>
      </c>
      <c r="G3986" s="3">
        <v>0.168863</v>
      </c>
      <c r="H3986" s="3">
        <v>11</v>
      </c>
      <c r="I3986" s="3">
        <v>4.666534</v>
      </c>
      <c r="J3986" s="3">
        <v>292</v>
      </c>
      <c r="K3986" s="3">
        <v>4.384978</v>
      </c>
      <c r="L3986" s="3">
        <v>293</v>
      </c>
      <c r="M3986" s="3">
        <v>1.861253</v>
      </c>
      <c r="N3986">
        <v>113</v>
      </c>
      <c r="O3986">
        <v>0.000418560172231327</v>
      </c>
      <c r="P3986">
        <v>3.28924241719146</v>
      </c>
      <c r="Q3986" t="s">
        <v>157</v>
      </c>
      <c r="R3986" t="s">
        <v>136</v>
      </c>
      <c r="S3986" t="s">
        <v>136</v>
      </c>
      <c r="T3986" t="s">
        <v>136</v>
      </c>
      <c r="U3986" t="s">
        <v>136</v>
      </c>
      <c r="V3986" t="s">
        <v>136</v>
      </c>
      <c r="W3986" t="s">
        <v>136</v>
      </c>
      <c r="X3986" t="s">
        <v>136</v>
      </c>
      <c r="Y3986" t="s">
        <v>136</v>
      </c>
      <c r="Z3986" t="s">
        <v>16324</v>
      </c>
      <c r="AA3986" t="s">
        <v>164</v>
      </c>
      <c r="AB3986" t="s">
        <v>165</v>
      </c>
      <c r="AC3986" t="s">
        <v>16325</v>
      </c>
      <c r="AD3986" t="s">
        <v>136</v>
      </c>
    </row>
    <row r="3987" spans="1:30">
      <c r="A3987" t="s">
        <v>16326</v>
      </c>
      <c r="B3987" t="s">
        <v>16326</v>
      </c>
      <c r="C3987" s="3">
        <v>0.222736</v>
      </c>
      <c r="D3987" s="3">
        <v>9</v>
      </c>
      <c r="E3987" s="3">
        <v>0</v>
      </c>
      <c r="F3987" s="3">
        <v>0</v>
      </c>
      <c r="G3987" s="3">
        <v>0.408489</v>
      </c>
      <c r="H3987" s="3">
        <v>17</v>
      </c>
      <c r="I3987" s="3">
        <v>3.483038</v>
      </c>
      <c r="J3987" s="3">
        <v>145</v>
      </c>
      <c r="K3987" s="3">
        <v>10.010642</v>
      </c>
      <c r="L3987" s="3">
        <v>444</v>
      </c>
      <c r="M3987" s="3">
        <v>1.787216</v>
      </c>
      <c r="N3987">
        <v>72</v>
      </c>
      <c r="O3987">
        <v>0.00032274939775983</v>
      </c>
      <c r="P3987">
        <v>3.61566232113693</v>
      </c>
      <c r="Q3987" t="s">
        <v>157</v>
      </c>
      <c r="R3987" t="s">
        <v>136</v>
      </c>
      <c r="S3987" t="s">
        <v>136</v>
      </c>
      <c r="T3987" t="s">
        <v>1608</v>
      </c>
      <c r="U3987" t="s">
        <v>16327</v>
      </c>
      <c r="V3987" t="s">
        <v>136</v>
      </c>
      <c r="W3987" t="s">
        <v>305</v>
      </c>
      <c r="X3987" t="s">
        <v>142</v>
      </c>
      <c r="Y3987" t="s">
        <v>1377</v>
      </c>
      <c r="Z3987" t="s">
        <v>16328</v>
      </c>
      <c r="AA3987" t="s">
        <v>141</v>
      </c>
      <c r="AB3987" t="s">
        <v>142</v>
      </c>
      <c r="AC3987" t="s">
        <v>313</v>
      </c>
      <c r="AD3987" t="s">
        <v>1612</v>
      </c>
    </row>
    <row r="3988" spans="1:30">
      <c r="A3988" t="s">
        <v>16329</v>
      </c>
      <c r="B3988" t="s">
        <v>16329</v>
      </c>
      <c r="C3988" s="3">
        <v>90.605682</v>
      </c>
      <c r="D3988" s="3">
        <v>3189</v>
      </c>
      <c r="E3988" s="3">
        <v>242.071533</v>
      </c>
      <c r="F3988" s="3">
        <v>7546</v>
      </c>
      <c r="G3988" s="3">
        <v>101.676979</v>
      </c>
      <c r="H3988" s="3">
        <v>3837</v>
      </c>
      <c r="I3988" s="3">
        <v>20.315531</v>
      </c>
      <c r="J3988" s="3">
        <v>776</v>
      </c>
      <c r="K3988" s="3">
        <v>8.774366</v>
      </c>
      <c r="L3988" s="3">
        <v>358</v>
      </c>
      <c r="M3988" s="3">
        <v>48.751129</v>
      </c>
      <c r="N3988">
        <v>1792</v>
      </c>
      <c r="O3988">
        <v>0.000282523151100583</v>
      </c>
      <c r="P3988">
        <v>-3.09656505657078</v>
      </c>
      <c r="Q3988" t="s">
        <v>131</v>
      </c>
      <c r="R3988" t="s">
        <v>136</v>
      </c>
      <c r="S3988" t="s">
        <v>136</v>
      </c>
      <c r="T3988" t="s">
        <v>3741</v>
      </c>
      <c r="U3988" t="s">
        <v>16330</v>
      </c>
      <c r="V3988" t="s">
        <v>136</v>
      </c>
      <c r="W3988" t="s">
        <v>305</v>
      </c>
      <c r="X3988" t="s">
        <v>142</v>
      </c>
      <c r="Y3988" t="s">
        <v>3743</v>
      </c>
      <c r="Z3988" t="s">
        <v>16331</v>
      </c>
      <c r="AA3988" t="s">
        <v>141</v>
      </c>
      <c r="AB3988" t="s">
        <v>142</v>
      </c>
      <c r="AC3988" t="s">
        <v>16332</v>
      </c>
      <c r="AD3988" t="s">
        <v>1649</v>
      </c>
    </row>
    <row r="3989" spans="1:30">
      <c r="A3989" t="s">
        <v>16333</v>
      </c>
      <c r="B3989" t="s">
        <v>16333</v>
      </c>
      <c r="C3989" s="3">
        <v>0.911132</v>
      </c>
      <c r="D3989" s="3">
        <v>44</v>
      </c>
      <c r="E3989" s="3">
        <v>0.325195</v>
      </c>
      <c r="F3989" s="3">
        <v>14</v>
      </c>
      <c r="G3989" s="3">
        <v>1.250821</v>
      </c>
      <c r="H3989" s="3">
        <v>64</v>
      </c>
      <c r="I3989" s="3">
        <v>6.390772</v>
      </c>
      <c r="J3989" s="3">
        <v>328</v>
      </c>
      <c r="K3989" s="3">
        <v>9.020076</v>
      </c>
      <c r="L3989" s="3">
        <v>495</v>
      </c>
      <c r="M3989" s="3">
        <v>4.124037</v>
      </c>
      <c r="N3989">
        <v>204</v>
      </c>
      <c r="O3989" s="16">
        <v>7.32479049579079e-5</v>
      </c>
      <c r="P3989">
        <v>2.30860636137098</v>
      </c>
      <c r="Q3989" t="s">
        <v>157</v>
      </c>
      <c r="R3989" t="s">
        <v>190</v>
      </c>
      <c r="S3989" t="s">
        <v>191</v>
      </c>
      <c r="T3989" t="s">
        <v>16334</v>
      </c>
      <c r="U3989" t="s">
        <v>16335</v>
      </c>
      <c r="V3989" t="s">
        <v>763</v>
      </c>
      <c r="W3989" t="s">
        <v>241</v>
      </c>
      <c r="X3989" t="s">
        <v>242</v>
      </c>
      <c r="Y3989" t="s">
        <v>181</v>
      </c>
      <c r="Z3989" t="s">
        <v>16336</v>
      </c>
      <c r="AA3989" t="s">
        <v>83</v>
      </c>
      <c r="AB3989" t="s">
        <v>191</v>
      </c>
      <c r="AC3989" t="s">
        <v>16337</v>
      </c>
      <c r="AD3989" t="s">
        <v>16338</v>
      </c>
    </row>
    <row r="3990" spans="1:30">
      <c r="A3990" t="s">
        <v>16339</v>
      </c>
      <c r="B3990" t="s">
        <v>16339</v>
      </c>
      <c r="C3990" s="3">
        <v>0.932435</v>
      </c>
      <c r="D3990" s="3">
        <v>92</v>
      </c>
      <c r="E3990" s="3">
        <v>0.707882</v>
      </c>
      <c r="F3990" s="3">
        <v>62</v>
      </c>
      <c r="G3990" s="3">
        <v>1.764117</v>
      </c>
      <c r="H3990" s="3">
        <v>187</v>
      </c>
      <c r="I3990" s="3">
        <v>0</v>
      </c>
      <c r="J3990" s="3">
        <v>0</v>
      </c>
      <c r="K3990" s="3">
        <v>0.213505</v>
      </c>
      <c r="L3990" s="3">
        <v>25</v>
      </c>
      <c r="M3990" s="3">
        <v>0.146992</v>
      </c>
      <c r="N3990">
        <v>16</v>
      </c>
      <c r="O3990">
        <v>0.00187805610650599</v>
      </c>
      <c r="P3990">
        <v>-3.27323271141955</v>
      </c>
      <c r="Q3990" t="s">
        <v>131</v>
      </c>
      <c r="R3990" t="s">
        <v>136</v>
      </c>
      <c r="S3990" t="s">
        <v>136</v>
      </c>
      <c r="T3990" t="s">
        <v>4377</v>
      </c>
      <c r="U3990" t="s">
        <v>16340</v>
      </c>
      <c r="V3990" t="s">
        <v>763</v>
      </c>
      <c r="W3990" t="s">
        <v>136</v>
      </c>
      <c r="X3990" t="s">
        <v>136</v>
      </c>
      <c r="Y3990" t="s">
        <v>1915</v>
      </c>
      <c r="Z3990" t="s">
        <v>4379</v>
      </c>
      <c r="AA3990" t="s">
        <v>164</v>
      </c>
      <c r="AB3990" t="s">
        <v>165</v>
      </c>
      <c r="AC3990" t="s">
        <v>4380</v>
      </c>
      <c r="AD3990" t="s">
        <v>1983</v>
      </c>
    </row>
    <row r="3991" spans="1:30">
      <c r="A3991" t="s">
        <v>16341</v>
      </c>
      <c r="B3991" t="s">
        <v>16341</v>
      </c>
      <c r="C3991" s="3">
        <v>0.769349</v>
      </c>
      <c r="D3991" s="3">
        <v>76</v>
      </c>
      <c r="E3991" s="3">
        <v>1.231895</v>
      </c>
      <c r="F3991" s="3">
        <v>107</v>
      </c>
      <c r="G3991" s="3">
        <v>0.92916</v>
      </c>
      <c r="H3991" s="3">
        <v>98</v>
      </c>
      <c r="I3991" s="3">
        <v>0.267801</v>
      </c>
      <c r="J3991" s="3">
        <v>29</v>
      </c>
      <c r="K3991" s="3">
        <v>0.419397</v>
      </c>
      <c r="L3991" s="3">
        <v>48</v>
      </c>
      <c r="M3991" s="3">
        <v>0.214217</v>
      </c>
      <c r="N3991">
        <v>22</v>
      </c>
      <c r="O3991">
        <v>0.000694338591173208</v>
      </c>
      <c r="P3991">
        <v>-2.35065224755253</v>
      </c>
      <c r="Q3991" t="s">
        <v>131</v>
      </c>
      <c r="R3991" t="s">
        <v>254</v>
      </c>
      <c r="S3991" t="s">
        <v>255</v>
      </c>
      <c r="T3991" t="s">
        <v>2185</v>
      </c>
      <c r="U3991" t="s">
        <v>16342</v>
      </c>
      <c r="V3991" t="s">
        <v>264</v>
      </c>
      <c r="W3991" t="s">
        <v>190</v>
      </c>
      <c r="X3991" t="s">
        <v>191</v>
      </c>
      <c r="Y3991" t="s">
        <v>1318</v>
      </c>
      <c r="Z3991" t="s">
        <v>4615</v>
      </c>
      <c r="AA3991" t="s">
        <v>164</v>
      </c>
      <c r="AB3991" t="s">
        <v>165</v>
      </c>
      <c r="AC3991" t="s">
        <v>9329</v>
      </c>
      <c r="AD3991" t="s">
        <v>2189</v>
      </c>
    </row>
    <row r="3992" spans="1:30">
      <c r="A3992" t="s">
        <v>16343</v>
      </c>
      <c r="B3992" t="s">
        <v>16343</v>
      </c>
      <c r="C3992" s="3">
        <v>2.377583</v>
      </c>
      <c r="D3992" s="3">
        <v>88</v>
      </c>
      <c r="E3992" s="3">
        <v>0.894742</v>
      </c>
      <c r="F3992" s="3">
        <v>30</v>
      </c>
      <c r="G3992" s="3">
        <v>1.805385</v>
      </c>
      <c r="H3992" s="3">
        <v>72</v>
      </c>
      <c r="I3992" s="3">
        <v>15.291476</v>
      </c>
      <c r="J3992" s="3">
        <v>614</v>
      </c>
      <c r="K3992" s="3">
        <v>31.775385</v>
      </c>
      <c r="L3992" s="3">
        <v>1362</v>
      </c>
      <c r="M3992" s="3">
        <v>4.791444</v>
      </c>
      <c r="N3992">
        <v>186</v>
      </c>
      <c r="O3992">
        <v>0.000418572812967202</v>
      </c>
      <c r="P3992">
        <v>2.60531110371754</v>
      </c>
      <c r="Q3992" t="s">
        <v>157</v>
      </c>
      <c r="R3992" t="s">
        <v>412</v>
      </c>
      <c r="S3992" t="s">
        <v>413</v>
      </c>
      <c r="T3992" t="s">
        <v>8083</v>
      </c>
      <c r="U3992" t="s">
        <v>16344</v>
      </c>
      <c r="V3992" t="s">
        <v>727</v>
      </c>
      <c r="W3992" t="s">
        <v>412</v>
      </c>
      <c r="X3992" t="s">
        <v>413</v>
      </c>
      <c r="Y3992" t="s">
        <v>8085</v>
      </c>
      <c r="Z3992" t="s">
        <v>16345</v>
      </c>
      <c r="AA3992" t="s">
        <v>419</v>
      </c>
      <c r="AB3992" t="s">
        <v>413</v>
      </c>
      <c r="AC3992" t="s">
        <v>16346</v>
      </c>
      <c r="AD3992" t="s">
        <v>155</v>
      </c>
    </row>
    <row r="3993" spans="1:30">
      <c r="A3993" t="s">
        <v>16347</v>
      </c>
      <c r="B3993" t="s">
        <v>16347</v>
      </c>
      <c r="C3993" s="3">
        <v>18.166983</v>
      </c>
      <c r="D3993" s="3">
        <v>1037</v>
      </c>
      <c r="E3993" s="3">
        <v>7.827263</v>
      </c>
      <c r="F3993" s="3">
        <v>396</v>
      </c>
      <c r="G3993" s="3">
        <v>13.444167</v>
      </c>
      <c r="H3993" s="3">
        <v>823</v>
      </c>
      <c r="I3993" s="3">
        <v>1.53105</v>
      </c>
      <c r="J3993" s="3">
        <v>95</v>
      </c>
      <c r="K3993" s="3">
        <v>5.217193</v>
      </c>
      <c r="L3993" s="3">
        <v>345</v>
      </c>
      <c r="M3993" s="3">
        <v>2.438812</v>
      </c>
      <c r="N3993">
        <v>146</v>
      </c>
      <c r="O3993" s="16">
        <v>1.80852220138538e-5</v>
      </c>
      <c r="P3993">
        <v>-2.56200232350193</v>
      </c>
      <c r="Q3993" t="s">
        <v>131</v>
      </c>
      <c r="R3993" t="s">
        <v>241</v>
      </c>
      <c r="S3993" t="s">
        <v>242</v>
      </c>
      <c r="T3993" t="s">
        <v>16348</v>
      </c>
      <c r="U3993" t="s">
        <v>16349</v>
      </c>
      <c r="V3993" t="s">
        <v>4507</v>
      </c>
      <c r="W3993" t="s">
        <v>241</v>
      </c>
      <c r="X3993" t="s">
        <v>242</v>
      </c>
      <c r="Y3993" t="s">
        <v>16350</v>
      </c>
      <c r="Z3993" t="s">
        <v>16351</v>
      </c>
      <c r="AA3993" t="s">
        <v>248</v>
      </c>
      <c r="AB3993" t="s">
        <v>242</v>
      </c>
      <c r="AC3993" t="s">
        <v>16352</v>
      </c>
      <c r="AD3993" t="s">
        <v>16353</v>
      </c>
    </row>
    <row r="3994" spans="1:30">
      <c r="A3994" t="s">
        <v>16354</v>
      </c>
      <c r="B3994" t="s">
        <v>16354</v>
      </c>
      <c r="C3994" s="3">
        <v>0.956701</v>
      </c>
      <c r="D3994" s="3">
        <v>37</v>
      </c>
      <c r="E3994" s="3">
        <v>0.215085</v>
      </c>
      <c r="F3994" s="3">
        <v>8</v>
      </c>
      <c r="G3994" s="3">
        <v>0.864619</v>
      </c>
      <c r="H3994" s="3">
        <v>35</v>
      </c>
      <c r="I3994" s="3">
        <v>7.441556</v>
      </c>
      <c r="J3994" s="3">
        <v>305</v>
      </c>
      <c r="K3994" s="3">
        <v>4.422447</v>
      </c>
      <c r="L3994" s="3">
        <v>194</v>
      </c>
      <c r="M3994" s="3">
        <v>4.702796</v>
      </c>
      <c r="N3994">
        <v>186</v>
      </c>
      <c r="O3994" s="16">
        <v>2.03385344891159e-5</v>
      </c>
      <c r="P3994">
        <v>2.35449717942134</v>
      </c>
      <c r="Q3994" t="s">
        <v>157</v>
      </c>
      <c r="R3994" t="s">
        <v>136</v>
      </c>
      <c r="S3994" t="s">
        <v>136</v>
      </c>
      <c r="T3994" t="s">
        <v>16355</v>
      </c>
      <c r="U3994" t="s">
        <v>16356</v>
      </c>
      <c r="V3994" t="s">
        <v>432</v>
      </c>
      <c r="W3994" t="s">
        <v>1174</v>
      </c>
      <c r="X3994" t="s">
        <v>1175</v>
      </c>
      <c r="Y3994" t="s">
        <v>16357</v>
      </c>
      <c r="Z3994" t="s">
        <v>16358</v>
      </c>
      <c r="AA3994" t="s">
        <v>2405</v>
      </c>
      <c r="AB3994" t="s">
        <v>1175</v>
      </c>
      <c r="AC3994" t="s">
        <v>16359</v>
      </c>
      <c r="AD3994" t="s">
        <v>16360</v>
      </c>
    </row>
    <row r="3995" spans="1:30">
      <c r="A3995" t="s">
        <v>16361</v>
      </c>
      <c r="B3995" t="s">
        <v>136</v>
      </c>
      <c r="C3995" s="3">
        <v>7.614429</v>
      </c>
      <c r="D3995" s="3">
        <v>168</v>
      </c>
      <c r="E3995" s="3">
        <v>18.065647</v>
      </c>
      <c r="F3995" s="3">
        <v>352</v>
      </c>
      <c r="G3995" s="3">
        <v>19.806694</v>
      </c>
      <c r="H3995" s="3">
        <v>466</v>
      </c>
      <c r="I3995" s="3">
        <v>2.278764</v>
      </c>
      <c r="J3995" s="3">
        <v>55</v>
      </c>
      <c r="K3995" s="3">
        <v>0.582162</v>
      </c>
      <c r="L3995" s="3">
        <v>15</v>
      </c>
      <c r="M3995" s="3">
        <v>3.433316</v>
      </c>
      <c r="N3995">
        <v>79</v>
      </c>
      <c r="O3995" s="16">
        <v>3.05709934231418e-5</v>
      </c>
      <c r="P3995">
        <v>-3.36455951683949</v>
      </c>
      <c r="Q3995" t="s">
        <v>131</v>
      </c>
      <c r="R3995" t="s">
        <v>136</v>
      </c>
      <c r="S3995" t="s">
        <v>136</v>
      </c>
      <c r="T3995" t="s">
        <v>136</v>
      </c>
      <c r="U3995" t="s">
        <v>136</v>
      </c>
      <c r="V3995" t="s">
        <v>136</v>
      </c>
      <c r="W3995" t="s">
        <v>136</v>
      </c>
      <c r="X3995" t="s">
        <v>136</v>
      </c>
      <c r="Y3995" t="s">
        <v>136</v>
      </c>
      <c r="Z3995" t="s">
        <v>136</v>
      </c>
      <c r="AA3995" t="s">
        <v>136</v>
      </c>
      <c r="AB3995" t="s">
        <v>136</v>
      </c>
      <c r="AC3995" t="s">
        <v>136</v>
      </c>
      <c r="AD3995" t="s">
        <v>136</v>
      </c>
    </row>
    <row r="3996" spans="1:30">
      <c r="A3996" t="s">
        <v>16362</v>
      </c>
      <c r="B3996" t="s">
        <v>16362</v>
      </c>
      <c r="C3996" s="3">
        <v>0.190512</v>
      </c>
      <c r="D3996" s="3">
        <v>8</v>
      </c>
      <c r="E3996" s="3">
        <v>0.213989</v>
      </c>
      <c r="F3996" s="3">
        <v>8</v>
      </c>
      <c r="G3996" s="3">
        <v>0.537356</v>
      </c>
      <c r="H3996" s="3">
        <v>25</v>
      </c>
      <c r="I3996" s="3">
        <v>1.840863</v>
      </c>
      <c r="J3996" s="3">
        <v>84</v>
      </c>
      <c r="K3996" s="3">
        <v>13.075833</v>
      </c>
      <c r="L3996" s="3">
        <v>635</v>
      </c>
      <c r="M3996" s="3">
        <v>1.52092</v>
      </c>
      <c r="N3996">
        <v>67</v>
      </c>
      <c r="O3996">
        <v>0.00166985722076113</v>
      </c>
      <c r="P3996">
        <v>3.09495026403849</v>
      </c>
      <c r="Q3996" t="s">
        <v>157</v>
      </c>
      <c r="R3996" t="s">
        <v>136</v>
      </c>
      <c r="S3996" t="s">
        <v>136</v>
      </c>
      <c r="T3996" t="s">
        <v>9870</v>
      </c>
      <c r="U3996" t="s">
        <v>136</v>
      </c>
      <c r="V3996" t="s">
        <v>136</v>
      </c>
      <c r="W3996" t="s">
        <v>136</v>
      </c>
      <c r="X3996" t="s">
        <v>136</v>
      </c>
      <c r="Y3996" t="s">
        <v>9264</v>
      </c>
      <c r="Z3996" t="s">
        <v>9871</v>
      </c>
      <c r="AA3996" t="s">
        <v>48</v>
      </c>
      <c r="AB3996" t="s">
        <v>326</v>
      </c>
      <c r="AC3996" t="s">
        <v>10270</v>
      </c>
      <c r="AD3996" t="s">
        <v>9873</v>
      </c>
    </row>
    <row r="3997" spans="1:30">
      <c r="A3997" t="s">
        <v>16363</v>
      </c>
      <c r="B3997" t="s">
        <v>16363</v>
      </c>
      <c r="C3997" s="3">
        <v>375.398865</v>
      </c>
      <c r="D3997" s="3">
        <v>5906</v>
      </c>
      <c r="E3997" s="3">
        <v>975.565063</v>
      </c>
      <c r="F3997" s="3">
        <v>13595</v>
      </c>
      <c r="G3997" s="3">
        <v>905.20282</v>
      </c>
      <c r="H3997" s="3">
        <v>15268</v>
      </c>
      <c r="I3997" s="3">
        <v>87.276009</v>
      </c>
      <c r="J3997" s="3">
        <v>1490</v>
      </c>
      <c r="K3997" s="3">
        <v>130.39183</v>
      </c>
      <c r="L3997" s="3">
        <v>2376</v>
      </c>
      <c r="M3997" s="3">
        <v>178.43782</v>
      </c>
      <c r="N3997">
        <v>2931</v>
      </c>
      <c r="O3997" s="16">
        <v>2.96552146704553e-6</v>
      </c>
      <c r="P3997">
        <v>-3.14159102756984</v>
      </c>
      <c r="Q3997" t="s">
        <v>131</v>
      </c>
      <c r="R3997" t="s">
        <v>136</v>
      </c>
      <c r="S3997" t="s">
        <v>136</v>
      </c>
      <c r="T3997" t="s">
        <v>16364</v>
      </c>
      <c r="U3997" t="s">
        <v>136</v>
      </c>
      <c r="V3997" t="s">
        <v>136</v>
      </c>
      <c r="W3997" t="s">
        <v>136</v>
      </c>
      <c r="X3997" t="s">
        <v>136</v>
      </c>
      <c r="Y3997" t="s">
        <v>16365</v>
      </c>
      <c r="Z3997" t="s">
        <v>16366</v>
      </c>
      <c r="AA3997" t="s">
        <v>164</v>
      </c>
      <c r="AB3997" t="s">
        <v>165</v>
      </c>
      <c r="AC3997" t="s">
        <v>16367</v>
      </c>
      <c r="AD3997" t="s">
        <v>1972</v>
      </c>
    </row>
    <row r="3998" spans="1:30">
      <c r="A3998" t="s">
        <v>16368</v>
      </c>
      <c r="B3998" t="s">
        <v>136</v>
      </c>
      <c r="C3998" s="3">
        <v>0.845928</v>
      </c>
      <c r="D3998" s="3">
        <v>18</v>
      </c>
      <c r="E3998" s="3">
        <v>1.060275</v>
      </c>
      <c r="F3998" s="3">
        <v>20</v>
      </c>
      <c r="G3998" s="3">
        <v>0.756504</v>
      </c>
      <c r="H3998" s="3">
        <v>18</v>
      </c>
      <c r="I3998" s="3">
        <v>19.4453809999999</v>
      </c>
      <c r="J3998" s="3">
        <v>449</v>
      </c>
      <c r="K3998" s="3">
        <v>24.129065</v>
      </c>
      <c r="L3998" s="3">
        <v>590</v>
      </c>
      <c r="M3998" s="3">
        <v>8.939585</v>
      </c>
      <c r="N3998">
        <v>194</v>
      </c>
      <c r="O3998" s="16">
        <v>1.50707266592425e-7</v>
      </c>
      <c r="P3998">
        <v>3.36259742024647</v>
      </c>
      <c r="Q3998" t="s">
        <v>157</v>
      </c>
      <c r="R3998" t="s">
        <v>136</v>
      </c>
      <c r="S3998" t="s">
        <v>136</v>
      </c>
      <c r="T3998" t="s">
        <v>865</v>
      </c>
      <c r="U3998" t="s">
        <v>16369</v>
      </c>
      <c r="V3998" t="s">
        <v>136</v>
      </c>
      <c r="W3998" t="s">
        <v>594</v>
      </c>
      <c r="X3998" t="s">
        <v>165</v>
      </c>
      <c r="Y3998" t="s">
        <v>1539</v>
      </c>
      <c r="Z3998" t="s">
        <v>16370</v>
      </c>
      <c r="AA3998" t="s">
        <v>686</v>
      </c>
      <c r="AB3998" t="s">
        <v>219</v>
      </c>
      <c r="AC3998" t="s">
        <v>16371</v>
      </c>
      <c r="AD3998" t="s">
        <v>281</v>
      </c>
    </row>
    <row r="3999" spans="1:30">
      <c r="A3999" t="s">
        <v>16372</v>
      </c>
      <c r="B3999" t="s">
        <v>16372</v>
      </c>
      <c r="C3999" s="3">
        <v>14.644724</v>
      </c>
      <c r="D3999" s="3">
        <v>238</v>
      </c>
      <c r="E3999" s="3">
        <v>19.53418</v>
      </c>
      <c r="F3999" s="3">
        <v>281</v>
      </c>
      <c r="G3999" s="3">
        <v>22.483528</v>
      </c>
      <c r="H3999" s="3">
        <v>392</v>
      </c>
      <c r="I3999" s="3">
        <v>4.772985</v>
      </c>
      <c r="J3999" s="3">
        <v>85</v>
      </c>
      <c r="K3999" s="3">
        <v>3.972067</v>
      </c>
      <c r="L3999" s="3">
        <v>75</v>
      </c>
      <c r="M3999" s="3">
        <v>5.595717</v>
      </c>
      <c r="N3999">
        <v>95</v>
      </c>
      <c r="O3999" s="16">
        <v>5.48755264182984e-7</v>
      </c>
      <c r="P3999">
        <v>-2.62789600012026</v>
      </c>
      <c r="Q3999" t="s">
        <v>131</v>
      </c>
      <c r="R3999" t="s">
        <v>136</v>
      </c>
      <c r="S3999" t="s">
        <v>136</v>
      </c>
      <c r="T3999" t="s">
        <v>16373</v>
      </c>
      <c r="U3999" t="s">
        <v>16374</v>
      </c>
      <c r="V3999" t="s">
        <v>662</v>
      </c>
      <c r="W3999" t="s">
        <v>136</v>
      </c>
      <c r="X3999" t="s">
        <v>136</v>
      </c>
      <c r="Y3999" t="s">
        <v>16375</v>
      </c>
      <c r="Z3999" t="s">
        <v>16376</v>
      </c>
      <c r="AA3999" t="s">
        <v>3882</v>
      </c>
      <c r="AB3999" t="s">
        <v>317</v>
      </c>
      <c r="AC3999" t="s">
        <v>16377</v>
      </c>
      <c r="AD3999" t="s">
        <v>16378</v>
      </c>
    </row>
    <row r="4000" spans="1:30">
      <c r="A4000" t="s">
        <v>16379</v>
      </c>
      <c r="B4000" t="s">
        <v>16379</v>
      </c>
      <c r="C4000" s="3">
        <v>1.743108</v>
      </c>
      <c r="D4000" s="3">
        <v>70</v>
      </c>
      <c r="E4000" s="3">
        <v>0.178759</v>
      </c>
      <c r="F4000" s="3">
        <v>7</v>
      </c>
      <c r="G4000" s="3">
        <v>2.293045</v>
      </c>
      <c r="H4000" s="3">
        <v>98</v>
      </c>
      <c r="I4000" s="3">
        <v>9.593161</v>
      </c>
      <c r="J4000" s="3">
        <v>413</v>
      </c>
      <c r="K4000" s="3">
        <v>10.736896</v>
      </c>
      <c r="L4000" s="3">
        <v>494</v>
      </c>
      <c r="M4000" s="3">
        <v>8.669446</v>
      </c>
      <c r="N4000">
        <v>359</v>
      </c>
      <c r="O4000">
        <v>0.00242277350751488</v>
      </c>
      <c r="P4000">
        <v>2.17512886907703</v>
      </c>
      <c r="Q4000" t="s">
        <v>157</v>
      </c>
      <c r="R4000" t="s">
        <v>136</v>
      </c>
      <c r="S4000" t="s">
        <v>136</v>
      </c>
      <c r="T4000" t="s">
        <v>6660</v>
      </c>
      <c r="U4000" t="s">
        <v>16380</v>
      </c>
      <c r="V4000" t="s">
        <v>136</v>
      </c>
      <c r="W4000" t="s">
        <v>1427</v>
      </c>
      <c r="X4000" t="s">
        <v>538</v>
      </c>
      <c r="Y4000" t="s">
        <v>6662</v>
      </c>
      <c r="Z4000" t="s">
        <v>6663</v>
      </c>
      <c r="AA4000" t="s">
        <v>43</v>
      </c>
      <c r="AB4000" t="s">
        <v>538</v>
      </c>
      <c r="AC4000" t="s">
        <v>6664</v>
      </c>
      <c r="AD4000" t="s">
        <v>6665</v>
      </c>
    </row>
    <row r="4001" spans="1:30">
      <c r="A4001" t="s">
        <v>16381</v>
      </c>
      <c r="B4001" t="s">
        <v>16381</v>
      </c>
      <c r="C4001" s="3">
        <v>2.831032</v>
      </c>
      <c r="D4001" s="3">
        <v>113</v>
      </c>
      <c r="E4001" s="3">
        <v>0.291036</v>
      </c>
      <c r="F4001" s="3">
        <v>11</v>
      </c>
      <c r="G4001" s="3">
        <v>3.473362</v>
      </c>
      <c r="H4001" s="3">
        <v>149</v>
      </c>
      <c r="I4001" s="3">
        <v>14.400795</v>
      </c>
      <c r="J4001" s="3">
        <v>622</v>
      </c>
      <c r="K4001" s="3">
        <v>58.538879</v>
      </c>
      <c r="L4001" s="3">
        <v>2699</v>
      </c>
      <c r="M4001" s="3">
        <v>10.125722</v>
      </c>
      <c r="N4001">
        <v>421</v>
      </c>
      <c r="O4001">
        <v>0.00107451079899699</v>
      </c>
      <c r="P4001">
        <v>2.92431773136959</v>
      </c>
      <c r="Q4001" t="s">
        <v>157</v>
      </c>
      <c r="R4001" t="s">
        <v>186</v>
      </c>
      <c r="S4001" t="s">
        <v>187</v>
      </c>
      <c r="T4001" t="s">
        <v>11268</v>
      </c>
      <c r="U4001" t="s">
        <v>16382</v>
      </c>
      <c r="V4001" t="s">
        <v>439</v>
      </c>
      <c r="W4001" t="s">
        <v>186</v>
      </c>
      <c r="X4001" t="s">
        <v>187</v>
      </c>
      <c r="Y4001" t="s">
        <v>9964</v>
      </c>
      <c r="Z4001" t="s">
        <v>9965</v>
      </c>
      <c r="AA4001" t="s">
        <v>209</v>
      </c>
      <c r="AB4001" t="s">
        <v>187</v>
      </c>
      <c r="AC4001" t="s">
        <v>11270</v>
      </c>
      <c r="AD4001" t="s">
        <v>11271</v>
      </c>
    </row>
    <row r="4002" spans="1:30">
      <c r="A4002" t="s">
        <v>16383</v>
      </c>
      <c r="B4002" t="s">
        <v>16383</v>
      </c>
      <c r="C4002" s="3">
        <v>0.812063</v>
      </c>
      <c r="D4002" s="3">
        <v>9</v>
      </c>
      <c r="E4002" s="3">
        <v>0</v>
      </c>
      <c r="F4002" s="3">
        <v>0</v>
      </c>
      <c r="G4002" s="3">
        <v>0.146122</v>
      </c>
      <c r="H4002" s="3">
        <v>2</v>
      </c>
      <c r="I4002" s="3">
        <v>20.474854</v>
      </c>
      <c r="J4002" s="3">
        <v>238</v>
      </c>
      <c r="K4002" s="3">
        <v>14.018432</v>
      </c>
      <c r="L4002" s="3">
        <v>174</v>
      </c>
      <c r="M4002" s="3">
        <v>11.386444</v>
      </c>
      <c r="N4002">
        <v>127</v>
      </c>
      <c r="O4002" s="16">
        <v>2.82875977580738e-8</v>
      </c>
      <c r="P4002">
        <v>4.56915385578633</v>
      </c>
      <c r="Q4002" t="s">
        <v>157</v>
      </c>
      <c r="R4002" t="s">
        <v>254</v>
      </c>
      <c r="S4002" t="s">
        <v>255</v>
      </c>
      <c r="T4002" t="s">
        <v>16384</v>
      </c>
      <c r="U4002" t="s">
        <v>16385</v>
      </c>
      <c r="V4002" t="s">
        <v>4238</v>
      </c>
      <c r="W4002" t="s">
        <v>371</v>
      </c>
      <c r="X4002" t="s">
        <v>293</v>
      </c>
      <c r="Y4002" t="s">
        <v>136</v>
      </c>
      <c r="Z4002" t="s">
        <v>16386</v>
      </c>
      <c r="AA4002" t="s">
        <v>419</v>
      </c>
      <c r="AB4002" t="s">
        <v>413</v>
      </c>
      <c r="AC4002" t="s">
        <v>16387</v>
      </c>
      <c r="AD4002" t="s">
        <v>1399</v>
      </c>
    </row>
    <row r="4003" spans="1:30">
      <c r="A4003" t="s">
        <v>16388</v>
      </c>
      <c r="B4003" t="s">
        <v>16388</v>
      </c>
      <c r="C4003" s="3">
        <v>1.166799</v>
      </c>
      <c r="D4003" s="3">
        <v>32</v>
      </c>
      <c r="E4003" s="3">
        <v>1.020381</v>
      </c>
      <c r="F4003" s="3">
        <v>25</v>
      </c>
      <c r="G4003" s="3">
        <v>1.911574</v>
      </c>
      <c r="H4003" s="3">
        <v>56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  <c r="N4003">
        <v>0</v>
      </c>
      <c r="O4003" s="16">
        <v>5.30515265724971e-8</v>
      </c>
      <c r="P4003">
        <v>-6.66947358197035</v>
      </c>
      <c r="Q4003" t="s">
        <v>131</v>
      </c>
      <c r="R4003" t="s">
        <v>136</v>
      </c>
      <c r="S4003" t="s">
        <v>136</v>
      </c>
      <c r="T4003" t="s">
        <v>16389</v>
      </c>
      <c r="U4003" t="s">
        <v>16390</v>
      </c>
      <c r="V4003" t="s">
        <v>136</v>
      </c>
      <c r="W4003" t="s">
        <v>305</v>
      </c>
      <c r="X4003" t="s">
        <v>142</v>
      </c>
      <c r="Y4003" t="s">
        <v>3850</v>
      </c>
      <c r="Z4003" t="s">
        <v>16391</v>
      </c>
      <c r="AA4003" t="s">
        <v>141</v>
      </c>
      <c r="AB4003" t="s">
        <v>142</v>
      </c>
      <c r="AC4003" t="s">
        <v>16392</v>
      </c>
      <c r="AD4003" t="s">
        <v>4227</v>
      </c>
    </row>
    <row r="4004" spans="1:30">
      <c r="A4004" t="s">
        <v>16393</v>
      </c>
      <c r="B4004" t="s">
        <v>16393</v>
      </c>
      <c r="C4004" s="3">
        <v>0.504139</v>
      </c>
      <c r="D4004" s="3">
        <v>19</v>
      </c>
      <c r="E4004" s="3">
        <v>0</v>
      </c>
      <c r="F4004" s="3">
        <v>0</v>
      </c>
      <c r="G4004" s="3">
        <v>0.051608</v>
      </c>
      <c r="H4004" s="3">
        <v>3</v>
      </c>
      <c r="I4004" s="3">
        <v>4.084816</v>
      </c>
      <c r="J4004" s="3">
        <v>161</v>
      </c>
      <c r="K4004" s="3">
        <v>6.546096</v>
      </c>
      <c r="L4004" s="3">
        <v>275</v>
      </c>
      <c r="M4004" s="3">
        <v>1.255126</v>
      </c>
      <c r="N4004">
        <v>48</v>
      </c>
      <c r="O4004">
        <v>0.00189965888903556</v>
      </c>
      <c r="P4004">
        <v>3.36237388854209</v>
      </c>
      <c r="Q4004" t="s">
        <v>157</v>
      </c>
      <c r="R4004" t="s">
        <v>136</v>
      </c>
      <c r="S4004" t="s">
        <v>136</v>
      </c>
      <c r="T4004" t="s">
        <v>136</v>
      </c>
      <c r="U4004" t="s">
        <v>136</v>
      </c>
      <c r="V4004" t="s">
        <v>136</v>
      </c>
      <c r="W4004" t="s">
        <v>136</v>
      </c>
      <c r="X4004" t="s">
        <v>136</v>
      </c>
      <c r="Y4004" t="s">
        <v>16394</v>
      </c>
      <c r="Z4004" t="s">
        <v>136</v>
      </c>
      <c r="AA4004" t="s">
        <v>164</v>
      </c>
      <c r="AB4004" t="s">
        <v>165</v>
      </c>
      <c r="AC4004" t="s">
        <v>16395</v>
      </c>
      <c r="AD4004" t="s">
        <v>136</v>
      </c>
    </row>
    <row r="4005" spans="1:30">
      <c r="A4005" t="s">
        <v>16396</v>
      </c>
      <c r="B4005" t="s">
        <v>136</v>
      </c>
      <c r="C4005" s="3">
        <v>0</v>
      </c>
      <c r="D4005" s="3">
        <v>0</v>
      </c>
      <c r="E4005" s="3">
        <v>0</v>
      </c>
      <c r="F4005" s="3">
        <v>0</v>
      </c>
      <c r="G4005" s="3">
        <v>0.065504</v>
      </c>
      <c r="H4005" s="3">
        <v>3</v>
      </c>
      <c r="I4005" s="3">
        <v>1.347907</v>
      </c>
      <c r="J4005" s="3">
        <v>46</v>
      </c>
      <c r="K4005" s="3">
        <v>1.081811</v>
      </c>
      <c r="L4005" s="3">
        <v>40</v>
      </c>
      <c r="M4005" s="3">
        <v>2.340426</v>
      </c>
      <c r="N4005">
        <v>77</v>
      </c>
      <c r="O4005">
        <v>0.000170796687999017</v>
      </c>
      <c r="P4005">
        <v>4.25152155460609</v>
      </c>
      <c r="Q4005" t="s">
        <v>157</v>
      </c>
      <c r="R4005" t="s">
        <v>136</v>
      </c>
      <c r="S4005" t="s">
        <v>136</v>
      </c>
      <c r="T4005" t="s">
        <v>136</v>
      </c>
      <c r="U4005" t="s">
        <v>136</v>
      </c>
      <c r="V4005" t="s">
        <v>136</v>
      </c>
      <c r="W4005" t="s">
        <v>136</v>
      </c>
      <c r="X4005" t="s">
        <v>136</v>
      </c>
      <c r="Y4005" t="s">
        <v>136</v>
      </c>
      <c r="Z4005" t="s">
        <v>136</v>
      </c>
      <c r="AA4005" t="s">
        <v>136</v>
      </c>
      <c r="AB4005" t="s">
        <v>136</v>
      </c>
      <c r="AC4005" t="s">
        <v>136</v>
      </c>
      <c r="AD4005" t="s">
        <v>136</v>
      </c>
    </row>
    <row r="4006" spans="1:30">
      <c r="A4006" t="s">
        <v>16397</v>
      </c>
      <c r="B4006" t="s">
        <v>16397</v>
      </c>
      <c r="C4006" s="3">
        <v>1.063639</v>
      </c>
      <c r="D4006" s="3">
        <v>17</v>
      </c>
      <c r="E4006" s="3">
        <v>0.290286</v>
      </c>
      <c r="F4006" s="3">
        <v>4</v>
      </c>
      <c r="G4006" s="3">
        <v>1.736145</v>
      </c>
      <c r="H4006" s="3">
        <v>29</v>
      </c>
      <c r="I4006" s="3">
        <v>7.740573</v>
      </c>
      <c r="J4006" s="3">
        <v>130</v>
      </c>
      <c r="K4006" s="3">
        <v>85.041725</v>
      </c>
      <c r="L4006" s="3">
        <v>1517</v>
      </c>
      <c r="M4006" s="3">
        <v>19.631712</v>
      </c>
      <c r="N4006">
        <v>316</v>
      </c>
      <c r="O4006" s="16">
        <v>5.02280430099504e-6</v>
      </c>
      <c r="P4006">
        <v>4.19778228992089</v>
      </c>
      <c r="Q4006" t="s">
        <v>157</v>
      </c>
      <c r="R4006" t="s">
        <v>136</v>
      </c>
      <c r="S4006" t="s">
        <v>136</v>
      </c>
      <c r="T4006" t="s">
        <v>16398</v>
      </c>
      <c r="U4006" t="s">
        <v>136</v>
      </c>
      <c r="V4006" t="s">
        <v>136</v>
      </c>
      <c r="W4006" t="s">
        <v>136</v>
      </c>
      <c r="X4006" t="s">
        <v>136</v>
      </c>
      <c r="Y4006" t="s">
        <v>770</v>
      </c>
      <c r="Z4006" t="s">
        <v>16399</v>
      </c>
      <c r="AA4006" t="s">
        <v>164</v>
      </c>
      <c r="AB4006" t="s">
        <v>165</v>
      </c>
      <c r="AC4006" t="s">
        <v>183</v>
      </c>
      <c r="AD4006" t="s">
        <v>657</v>
      </c>
    </row>
    <row r="4007" spans="1:30">
      <c r="A4007" t="s">
        <v>16400</v>
      </c>
      <c r="B4007" t="s">
        <v>16400</v>
      </c>
      <c r="C4007" s="3">
        <v>18.187056</v>
      </c>
      <c r="D4007" s="3">
        <v>977</v>
      </c>
      <c r="E4007" s="3">
        <v>43.169182</v>
      </c>
      <c r="F4007" s="3">
        <v>2053</v>
      </c>
      <c r="G4007" s="3">
        <v>20.140005</v>
      </c>
      <c r="H4007" s="3">
        <v>1160</v>
      </c>
      <c r="I4007" s="3">
        <v>7.76152</v>
      </c>
      <c r="J4007" s="3">
        <v>452</v>
      </c>
      <c r="K4007" s="3">
        <v>5.197978</v>
      </c>
      <c r="L4007" s="3">
        <v>324</v>
      </c>
      <c r="M4007" s="3">
        <v>16.610498</v>
      </c>
      <c r="N4007">
        <v>931</v>
      </c>
      <c r="O4007">
        <v>0.0057248538874252</v>
      </c>
      <c r="P4007">
        <v>-2.18017172843707</v>
      </c>
      <c r="Q4007" t="s">
        <v>131</v>
      </c>
      <c r="R4007" t="s">
        <v>136</v>
      </c>
      <c r="S4007" t="s">
        <v>136</v>
      </c>
      <c r="T4007" t="s">
        <v>136</v>
      </c>
      <c r="U4007" t="s">
        <v>136</v>
      </c>
      <c r="V4007" t="s">
        <v>136</v>
      </c>
      <c r="W4007" t="s">
        <v>136</v>
      </c>
      <c r="X4007" t="s">
        <v>136</v>
      </c>
      <c r="Y4007" t="s">
        <v>502</v>
      </c>
      <c r="Z4007" t="s">
        <v>16401</v>
      </c>
      <c r="AA4007" t="s">
        <v>164</v>
      </c>
      <c r="AB4007" t="s">
        <v>165</v>
      </c>
      <c r="AC4007" t="s">
        <v>16402</v>
      </c>
      <c r="AD4007" t="s">
        <v>136</v>
      </c>
    </row>
    <row r="4008" spans="1:30">
      <c r="A4008" t="s">
        <v>16403</v>
      </c>
      <c r="B4008" t="s">
        <v>16403</v>
      </c>
      <c r="C4008" s="3">
        <v>57.963284</v>
      </c>
      <c r="D4008" s="3">
        <v>3600</v>
      </c>
      <c r="E4008" s="3">
        <v>67.54052</v>
      </c>
      <c r="F4008" s="3">
        <v>3716</v>
      </c>
      <c r="G4008" s="3">
        <v>59.115025</v>
      </c>
      <c r="H4008" s="3">
        <v>3936</v>
      </c>
      <c r="I4008" s="3">
        <v>10.690521</v>
      </c>
      <c r="J4008" s="3">
        <v>720</v>
      </c>
      <c r="K4008" s="3">
        <v>12.97004</v>
      </c>
      <c r="L4008" s="3">
        <v>933</v>
      </c>
      <c r="M4008" s="3">
        <v>33.535942</v>
      </c>
      <c r="N4008">
        <v>2175</v>
      </c>
      <c r="O4008">
        <v>0.000526839501675322</v>
      </c>
      <c r="P4008">
        <v>-2.29828179037826</v>
      </c>
      <c r="Q4008" t="s">
        <v>131</v>
      </c>
      <c r="R4008" t="s">
        <v>136</v>
      </c>
      <c r="S4008" t="s">
        <v>136</v>
      </c>
      <c r="T4008" t="s">
        <v>1165</v>
      </c>
      <c r="U4008" t="s">
        <v>16404</v>
      </c>
      <c r="V4008" t="s">
        <v>1167</v>
      </c>
      <c r="W4008" t="s">
        <v>594</v>
      </c>
      <c r="X4008" t="s">
        <v>165</v>
      </c>
      <c r="Y4008" t="s">
        <v>1168</v>
      </c>
      <c r="Z4008" t="s">
        <v>1169</v>
      </c>
      <c r="AA4008" t="s">
        <v>164</v>
      </c>
      <c r="AB4008" t="s">
        <v>165</v>
      </c>
      <c r="AC4008" t="s">
        <v>16405</v>
      </c>
      <c r="AD4008" t="s">
        <v>688</v>
      </c>
    </row>
    <row r="4009" spans="1:30">
      <c r="A4009" t="s">
        <v>16406</v>
      </c>
      <c r="B4009" t="s">
        <v>16406</v>
      </c>
      <c r="C4009" s="3">
        <v>0</v>
      </c>
      <c r="D4009" s="3">
        <v>0</v>
      </c>
      <c r="E4009" s="3">
        <v>0</v>
      </c>
      <c r="F4009" s="3">
        <v>0</v>
      </c>
      <c r="G4009" s="3">
        <v>0</v>
      </c>
      <c r="H4009" s="3">
        <v>0</v>
      </c>
      <c r="I4009" s="3">
        <v>6.122021</v>
      </c>
      <c r="J4009" s="3">
        <v>347</v>
      </c>
      <c r="K4009" s="3">
        <v>2.991277</v>
      </c>
      <c r="L4009" s="3">
        <v>181</v>
      </c>
      <c r="M4009" s="3">
        <v>1.024766</v>
      </c>
      <c r="N4009">
        <v>56</v>
      </c>
      <c r="O4009" s="16">
        <v>1.7137615802481e-9</v>
      </c>
      <c r="P4009">
        <v>7.21477601965333</v>
      </c>
      <c r="Q4009" t="s">
        <v>157</v>
      </c>
      <c r="R4009" t="s">
        <v>136</v>
      </c>
      <c r="S4009" t="s">
        <v>136</v>
      </c>
      <c r="T4009" t="s">
        <v>2331</v>
      </c>
      <c r="U4009" t="s">
        <v>16407</v>
      </c>
      <c r="V4009" t="s">
        <v>136</v>
      </c>
      <c r="W4009" t="s">
        <v>137</v>
      </c>
      <c r="X4009" t="s">
        <v>138</v>
      </c>
      <c r="Y4009" t="s">
        <v>663</v>
      </c>
      <c r="Z4009" t="s">
        <v>2333</v>
      </c>
      <c r="AA4009" t="s">
        <v>153</v>
      </c>
      <c r="AB4009" t="s">
        <v>138</v>
      </c>
      <c r="AC4009" t="s">
        <v>2334</v>
      </c>
      <c r="AD4009" t="s">
        <v>2335</v>
      </c>
    </row>
    <row r="4010" spans="1:30">
      <c r="A4010" t="s">
        <v>16408</v>
      </c>
      <c r="B4010" t="s">
        <v>136</v>
      </c>
      <c r="C4010" s="3">
        <v>0.751697</v>
      </c>
      <c r="D4010" s="3">
        <v>22</v>
      </c>
      <c r="E4010" s="3">
        <v>0.231776</v>
      </c>
      <c r="F4010" s="3">
        <v>6</v>
      </c>
      <c r="G4010" s="3">
        <v>0.772742</v>
      </c>
      <c r="H4010" s="3">
        <v>24</v>
      </c>
      <c r="I4010" s="3">
        <v>7.926243</v>
      </c>
      <c r="J4010" s="3">
        <v>240</v>
      </c>
      <c r="K4010" s="3">
        <v>15.373598</v>
      </c>
      <c r="L4010" s="3">
        <v>492</v>
      </c>
      <c r="M4010" s="3">
        <v>3.600488</v>
      </c>
      <c r="N4010">
        <v>104</v>
      </c>
      <c r="O4010" s="16">
        <v>1.86994530164463e-5</v>
      </c>
      <c r="P4010">
        <v>3.1157380087841</v>
      </c>
      <c r="Q4010" t="s">
        <v>157</v>
      </c>
      <c r="R4010" t="s">
        <v>186</v>
      </c>
      <c r="S4010" t="s">
        <v>187</v>
      </c>
      <c r="T4010" t="s">
        <v>16409</v>
      </c>
      <c r="U4010" t="s">
        <v>16410</v>
      </c>
      <c r="V4010" t="s">
        <v>136</v>
      </c>
      <c r="W4010" t="s">
        <v>7234</v>
      </c>
      <c r="X4010" t="s">
        <v>7235</v>
      </c>
      <c r="Y4010" t="s">
        <v>1658</v>
      </c>
      <c r="Z4010" t="s">
        <v>16411</v>
      </c>
      <c r="AA4010" t="s">
        <v>136</v>
      </c>
      <c r="AB4010" t="s">
        <v>136</v>
      </c>
      <c r="AC4010" t="s">
        <v>16412</v>
      </c>
      <c r="AD4010" t="s">
        <v>16413</v>
      </c>
    </row>
    <row r="4011" spans="1:30">
      <c r="A4011" t="s">
        <v>16414</v>
      </c>
      <c r="B4011" t="s">
        <v>16414</v>
      </c>
      <c r="C4011" s="3">
        <v>0.064955</v>
      </c>
      <c r="D4011" s="3">
        <v>4</v>
      </c>
      <c r="E4011" s="3">
        <v>0.037034</v>
      </c>
      <c r="F4011" s="3">
        <v>2</v>
      </c>
      <c r="G4011" s="3">
        <v>0.159104</v>
      </c>
      <c r="H4011" s="3">
        <v>11</v>
      </c>
      <c r="I4011" s="3">
        <v>1.55154</v>
      </c>
      <c r="J4011" s="3">
        <v>103</v>
      </c>
      <c r="K4011" s="3">
        <v>1.565886</v>
      </c>
      <c r="L4011" s="3">
        <v>111</v>
      </c>
      <c r="M4011" s="3">
        <v>0.602729</v>
      </c>
      <c r="N4011">
        <v>39</v>
      </c>
      <c r="O4011">
        <v>0.000586976039518156</v>
      </c>
      <c r="P4011">
        <v>2.91909599700438</v>
      </c>
      <c r="Q4011" t="s">
        <v>157</v>
      </c>
      <c r="R4011" t="s">
        <v>232</v>
      </c>
      <c r="S4011" t="s">
        <v>233</v>
      </c>
      <c r="T4011" t="s">
        <v>16415</v>
      </c>
      <c r="U4011" t="s">
        <v>16416</v>
      </c>
      <c r="V4011" t="s">
        <v>136</v>
      </c>
      <c r="W4011" t="s">
        <v>232</v>
      </c>
      <c r="X4011" t="s">
        <v>233</v>
      </c>
      <c r="Y4011" t="s">
        <v>4350</v>
      </c>
      <c r="Z4011" t="s">
        <v>16417</v>
      </c>
      <c r="AA4011" t="s">
        <v>237</v>
      </c>
      <c r="AB4011" t="s">
        <v>233</v>
      </c>
      <c r="AC4011" t="s">
        <v>16418</v>
      </c>
      <c r="AD4011" t="s">
        <v>16419</v>
      </c>
    </row>
    <row r="4012" spans="1:30">
      <c r="A4012" t="s">
        <v>16420</v>
      </c>
      <c r="B4012" t="s">
        <v>136</v>
      </c>
      <c r="C4012" s="3">
        <v>8.039212</v>
      </c>
      <c r="D4012" s="3">
        <v>153</v>
      </c>
      <c r="E4012" s="3">
        <v>9.544648</v>
      </c>
      <c r="F4012" s="3">
        <v>161</v>
      </c>
      <c r="G4012" s="3">
        <v>4.248842</v>
      </c>
      <c r="H4012" s="3">
        <v>87</v>
      </c>
      <c r="I4012" s="3">
        <v>0</v>
      </c>
      <c r="J4012" s="3">
        <v>0</v>
      </c>
      <c r="K4012" s="3">
        <v>0.177144</v>
      </c>
      <c r="L4012" s="3">
        <v>4</v>
      </c>
      <c r="M4012" s="3">
        <v>1.073702</v>
      </c>
      <c r="N4012">
        <v>22</v>
      </c>
      <c r="O4012">
        <v>0.000217330745209288</v>
      </c>
      <c r="P4012">
        <v>-4.09565637808753</v>
      </c>
      <c r="Q4012" t="s">
        <v>131</v>
      </c>
      <c r="R4012" t="s">
        <v>136</v>
      </c>
      <c r="S4012" t="s">
        <v>136</v>
      </c>
      <c r="T4012" t="s">
        <v>349</v>
      </c>
      <c r="U4012" t="s">
        <v>16421</v>
      </c>
      <c r="V4012" t="s">
        <v>351</v>
      </c>
      <c r="W4012" t="s">
        <v>136</v>
      </c>
      <c r="X4012" t="s">
        <v>136</v>
      </c>
      <c r="Y4012" t="s">
        <v>265</v>
      </c>
      <c r="Z4012" t="s">
        <v>9749</v>
      </c>
      <c r="AA4012" t="s">
        <v>83</v>
      </c>
      <c r="AB4012" t="s">
        <v>191</v>
      </c>
      <c r="AC4012" t="s">
        <v>16422</v>
      </c>
      <c r="AD4012" t="s">
        <v>184</v>
      </c>
    </row>
    <row r="4013" spans="1:30">
      <c r="A4013" t="s">
        <v>16423</v>
      </c>
      <c r="B4013" t="s">
        <v>16423</v>
      </c>
      <c r="C4013" s="3">
        <v>2.146207</v>
      </c>
      <c r="D4013" s="3">
        <v>126</v>
      </c>
      <c r="E4013" s="3">
        <v>1.315131</v>
      </c>
      <c r="F4013" s="3">
        <v>69</v>
      </c>
      <c r="G4013" s="3">
        <v>2.420836</v>
      </c>
      <c r="H4013" s="3">
        <v>153</v>
      </c>
      <c r="I4013" s="3">
        <v>70.514015</v>
      </c>
      <c r="J4013" s="3">
        <v>4490</v>
      </c>
      <c r="K4013" s="3">
        <v>46.868847</v>
      </c>
      <c r="L4013" s="3">
        <v>3187</v>
      </c>
      <c r="M4013" s="3">
        <v>44.847721</v>
      </c>
      <c r="N4013">
        <v>2749</v>
      </c>
      <c r="O4013" s="16">
        <v>1.77300355715407e-33</v>
      </c>
      <c r="P4013">
        <v>4.08264029864725</v>
      </c>
      <c r="Q4013" t="s">
        <v>157</v>
      </c>
      <c r="R4013" t="s">
        <v>137</v>
      </c>
      <c r="S4013" t="s">
        <v>138</v>
      </c>
      <c r="T4013" t="s">
        <v>16424</v>
      </c>
      <c r="U4013" t="s">
        <v>16425</v>
      </c>
      <c r="V4013" t="s">
        <v>16426</v>
      </c>
      <c r="W4013" t="s">
        <v>137</v>
      </c>
      <c r="X4013" t="s">
        <v>138</v>
      </c>
      <c r="Y4013" t="s">
        <v>4116</v>
      </c>
      <c r="Z4013" t="s">
        <v>16427</v>
      </c>
      <c r="AA4013" t="s">
        <v>153</v>
      </c>
      <c r="AB4013" t="s">
        <v>138</v>
      </c>
      <c r="AC4013" t="s">
        <v>183</v>
      </c>
      <c r="AD4013" t="s">
        <v>4221</v>
      </c>
    </row>
    <row r="4014" spans="1:30">
      <c r="A4014" t="s">
        <v>16428</v>
      </c>
      <c r="B4014" t="s">
        <v>136</v>
      </c>
      <c r="C4014" s="3">
        <v>0</v>
      </c>
      <c r="D4014" s="3">
        <v>0</v>
      </c>
      <c r="E4014" s="3">
        <v>0</v>
      </c>
      <c r="F4014" s="3">
        <v>0</v>
      </c>
      <c r="G4014" s="3">
        <v>0</v>
      </c>
      <c r="H4014" s="3">
        <v>0</v>
      </c>
      <c r="I4014" s="3">
        <v>2.950243</v>
      </c>
      <c r="J4014" s="3">
        <v>73</v>
      </c>
      <c r="K4014" s="3">
        <v>2.414155</v>
      </c>
      <c r="L4014" s="3">
        <v>63</v>
      </c>
      <c r="M4014" s="3">
        <v>2.408353</v>
      </c>
      <c r="N4014">
        <v>57</v>
      </c>
      <c r="O4014" s="16">
        <v>9.35440871296268e-7</v>
      </c>
      <c r="P4014">
        <v>6.13878098582396</v>
      </c>
      <c r="Q4014" t="s">
        <v>157</v>
      </c>
      <c r="R4014" t="s">
        <v>136</v>
      </c>
      <c r="S4014" t="s">
        <v>136</v>
      </c>
      <c r="T4014" t="s">
        <v>136</v>
      </c>
      <c r="U4014" t="s">
        <v>136</v>
      </c>
      <c r="V4014" t="s">
        <v>136</v>
      </c>
      <c r="W4014" t="s">
        <v>136</v>
      </c>
      <c r="X4014" t="s">
        <v>136</v>
      </c>
      <c r="Y4014" t="s">
        <v>136</v>
      </c>
      <c r="Z4014" t="s">
        <v>136</v>
      </c>
      <c r="AA4014" t="s">
        <v>136</v>
      </c>
      <c r="AB4014" t="s">
        <v>136</v>
      </c>
      <c r="AC4014" t="s">
        <v>136</v>
      </c>
      <c r="AD4014" t="s">
        <v>136</v>
      </c>
    </row>
    <row r="4015" spans="1:30">
      <c r="A4015" t="s">
        <v>16429</v>
      </c>
      <c r="B4015" t="s">
        <v>16429</v>
      </c>
      <c r="C4015" s="3">
        <v>8.494184</v>
      </c>
      <c r="D4015" s="3">
        <v>162</v>
      </c>
      <c r="E4015" s="3">
        <v>1.464388</v>
      </c>
      <c r="F4015" s="3">
        <v>25</v>
      </c>
      <c r="G4015" s="3">
        <v>6.300414</v>
      </c>
      <c r="H4015" s="3">
        <v>129</v>
      </c>
      <c r="I4015" s="3">
        <v>44.551437</v>
      </c>
      <c r="J4015" s="3">
        <v>919</v>
      </c>
      <c r="K4015" s="3">
        <v>83.70195</v>
      </c>
      <c r="L4015" s="3">
        <v>1844</v>
      </c>
      <c r="M4015" s="3">
        <v>26.178318</v>
      </c>
      <c r="N4015">
        <v>520</v>
      </c>
      <c r="O4015" s="16">
        <v>8.80282631540023e-5</v>
      </c>
      <c r="P4015">
        <v>2.62324370016794</v>
      </c>
      <c r="Q4015" t="s">
        <v>157</v>
      </c>
      <c r="R4015" t="s">
        <v>186</v>
      </c>
      <c r="S4015" t="s">
        <v>187</v>
      </c>
      <c r="T4015" t="s">
        <v>437</v>
      </c>
      <c r="U4015" t="s">
        <v>16430</v>
      </c>
      <c r="V4015" t="s">
        <v>439</v>
      </c>
      <c r="W4015" t="s">
        <v>186</v>
      </c>
      <c r="X4015" t="s">
        <v>187</v>
      </c>
      <c r="Y4015" t="s">
        <v>13800</v>
      </c>
      <c r="Z4015" t="s">
        <v>13801</v>
      </c>
      <c r="AA4015" t="s">
        <v>209</v>
      </c>
      <c r="AB4015" t="s">
        <v>187</v>
      </c>
      <c r="AC4015" t="s">
        <v>13802</v>
      </c>
      <c r="AD4015" t="s">
        <v>443</v>
      </c>
    </row>
    <row r="4016" spans="1:30">
      <c r="A4016" t="s">
        <v>16431</v>
      </c>
      <c r="B4016" t="s">
        <v>136</v>
      </c>
      <c r="C4016" s="3">
        <v>0</v>
      </c>
      <c r="D4016" s="3">
        <v>0</v>
      </c>
      <c r="E4016" s="3">
        <v>0</v>
      </c>
      <c r="F4016" s="3">
        <v>0</v>
      </c>
      <c r="G4016" s="3">
        <v>0</v>
      </c>
      <c r="H4016" s="3">
        <v>0</v>
      </c>
      <c r="I4016" s="3">
        <v>6.909042</v>
      </c>
      <c r="J4016" s="3">
        <v>60</v>
      </c>
      <c r="K4016" s="3">
        <v>5.319283</v>
      </c>
      <c r="L4016" s="3">
        <v>49</v>
      </c>
      <c r="M4016" s="3">
        <v>4.232277</v>
      </c>
      <c r="N4016">
        <v>35</v>
      </c>
      <c r="O4016" s="16">
        <v>1.11080391483379e-5</v>
      </c>
      <c r="P4016">
        <v>5.70691242919966</v>
      </c>
      <c r="Q4016" t="s">
        <v>157</v>
      </c>
      <c r="R4016" t="s">
        <v>1427</v>
      </c>
      <c r="S4016" t="s">
        <v>538</v>
      </c>
      <c r="T4016" t="s">
        <v>16432</v>
      </c>
      <c r="U4016" t="s">
        <v>16433</v>
      </c>
      <c r="V4016" t="s">
        <v>1636</v>
      </c>
      <c r="W4016" t="s">
        <v>1427</v>
      </c>
      <c r="X4016" t="s">
        <v>538</v>
      </c>
      <c r="Y4016" t="s">
        <v>16434</v>
      </c>
      <c r="Z4016" t="s">
        <v>16435</v>
      </c>
      <c r="AA4016" t="s">
        <v>43</v>
      </c>
      <c r="AB4016" t="s">
        <v>538</v>
      </c>
      <c r="AC4016" t="s">
        <v>16436</v>
      </c>
      <c r="AD4016" t="s">
        <v>11356</v>
      </c>
    </row>
    <row r="4017" spans="1:30">
      <c r="A4017" t="s">
        <v>16437</v>
      </c>
      <c r="B4017" t="s">
        <v>16437</v>
      </c>
      <c r="C4017" s="3">
        <v>9.545452</v>
      </c>
      <c r="D4017" s="3">
        <v>862</v>
      </c>
      <c r="E4017" s="3">
        <v>7.295745</v>
      </c>
      <c r="F4017" s="3">
        <v>584</v>
      </c>
      <c r="G4017" s="3">
        <v>6.842011</v>
      </c>
      <c r="H4017" s="3">
        <v>663</v>
      </c>
      <c r="I4017" s="3">
        <v>1.056804</v>
      </c>
      <c r="J4017" s="3">
        <v>104</v>
      </c>
      <c r="K4017" s="3">
        <v>0.825736</v>
      </c>
      <c r="L4017" s="3">
        <v>87</v>
      </c>
      <c r="M4017" s="3">
        <v>3.739476</v>
      </c>
      <c r="N4017">
        <v>353</v>
      </c>
      <c r="O4017">
        <v>0.000394009325599969</v>
      </c>
      <c r="P4017">
        <v>-2.57552750228247</v>
      </c>
      <c r="Q4017" t="s">
        <v>131</v>
      </c>
      <c r="R4017" t="s">
        <v>232</v>
      </c>
      <c r="S4017" t="s">
        <v>233</v>
      </c>
      <c r="T4017" t="s">
        <v>16438</v>
      </c>
      <c r="U4017" t="s">
        <v>16439</v>
      </c>
      <c r="V4017" t="s">
        <v>136</v>
      </c>
      <c r="W4017" t="s">
        <v>232</v>
      </c>
      <c r="X4017" t="s">
        <v>233</v>
      </c>
      <c r="Y4017" t="s">
        <v>956</v>
      </c>
      <c r="Z4017" t="s">
        <v>16440</v>
      </c>
      <c r="AA4017" t="s">
        <v>237</v>
      </c>
      <c r="AB4017" t="s">
        <v>233</v>
      </c>
      <c r="AC4017" t="s">
        <v>16441</v>
      </c>
      <c r="AD4017" t="s">
        <v>16442</v>
      </c>
    </row>
    <row r="4018" spans="1:30">
      <c r="A4018" t="s">
        <v>16443</v>
      </c>
      <c r="B4018" t="s">
        <v>16443</v>
      </c>
      <c r="C4018" s="3">
        <v>21.727177</v>
      </c>
      <c r="D4018" s="3">
        <v>260</v>
      </c>
      <c r="E4018" s="3">
        <v>9.970334</v>
      </c>
      <c r="F4018" s="3">
        <v>106</v>
      </c>
      <c r="G4018" s="3">
        <v>18.495317</v>
      </c>
      <c r="H4018" s="3">
        <v>237</v>
      </c>
      <c r="I4018" s="3">
        <v>103.540298</v>
      </c>
      <c r="J4018" s="3">
        <v>1339</v>
      </c>
      <c r="K4018" s="3">
        <v>264.993073</v>
      </c>
      <c r="L4018" s="3">
        <v>3660</v>
      </c>
      <c r="M4018" s="3">
        <v>70.111572</v>
      </c>
      <c r="N4018">
        <v>873</v>
      </c>
      <c r="O4018" s="16">
        <v>9.65858531927595e-5</v>
      </c>
      <c r="P4018">
        <v>2.43127840448014</v>
      </c>
      <c r="Q4018" t="s">
        <v>157</v>
      </c>
      <c r="R4018" t="s">
        <v>170</v>
      </c>
      <c r="S4018" t="s">
        <v>171</v>
      </c>
      <c r="T4018" t="s">
        <v>437</v>
      </c>
      <c r="U4018" t="s">
        <v>16444</v>
      </c>
      <c r="V4018" t="s">
        <v>3613</v>
      </c>
      <c r="W4018" t="s">
        <v>186</v>
      </c>
      <c r="X4018" t="s">
        <v>187</v>
      </c>
      <c r="Y4018" t="s">
        <v>1730</v>
      </c>
      <c r="Z4018" t="s">
        <v>16445</v>
      </c>
      <c r="AA4018" t="s">
        <v>174</v>
      </c>
      <c r="AB4018" t="s">
        <v>171</v>
      </c>
      <c r="AC4018" t="s">
        <v>16446</v>
      </c>
      <c r="AD4018" t="s">
        <v>443</v>
      </c>
    </row>
    <row r="4019" spans="1:30">
      <c r="A4019" t="s">
        <v>16447</v>
      </c>
      <c r="B4019" t="s">
        <v>16447</v>
      </c>
      <c r="C4019" s="3">
        <v>6.33556</v>
      </c>
      <c r="D4019" s="3">
        <v>231</v>
      </c>
      <c r="E4019" s="3">
        <v>1.225151</v>
      </c>
      <c r="F4019" s="3">
        <v>40</v>
      </c>
      <c r="G4019" s="3">
        <v>3.994411</v>
      </c>
      <c r="H4019" s="3">
        <v>156</v>
      </c>
      <c r="I4019" s="3">
        <v>0.721367</v>
      </c>
      <c r="J4019" s="3">
        <v>29</v>
      </c>
      <c r="K4019" s="3">
        <v>0.215539</v>
      </c>
      <c r="L4019" s="3">
        <v>10</v>
      </c>
      <c r="M4019" s="3">
        <v>0.949305</v>
      </c>
      <c r="N4019">
        <v>37</v>
      </c>
      <c r="O4019" s="16">
        <v>9.79623001566691e-5</v>
      </c>
      <c r="P4019">
        <v>-2.88634274145731</v>
      </c>
      <c r="Q4019" t="s">
        <v>131</v>
      </c>
      <c r="R4019" t="s">
        <v>283</v>
      </c>
      <c r="S4019" t="s">
        <v>284</v>
      </c>
      <c r="T4019" t="s">
        <v>12250</v>
      </c>
      <c r="U4019" t="s">
        <v>16448</v>
      </c>
      <c r="V4019" t="s">
        <v>136</v>
      </c>
      <c r="W4019" t="s">
        <v>371</v>
      </c>
      <c r="X4019" t="s">
        <v>293</v>
      </c>
      <c r="Y4019" t="s">
        <v>290</v>
      </c>
      <c r="Z4019" t="s">
        <v>16449</v>
      </c>
      <c r="AA4019" t="s">
        <v>292</v>
      </c>
      <c r="AB4019" t="s">
        <v>293</v>
      </c>
      <c r="AC4019" t="s">
        <v>16450</v>
      </c>
      <c r="AD4019" t="s">
        <v>12254</v>
      </c>
    </row>
    <row r="4020" spans="1:30">
      <c r="A4020" t="s">
        <v>16451</v>
      </c>
      <c r="B4020" t="s">
        <v>16451</v>
      </c>
      <c r="C4020" s="3">
        <v>0</v>
      </c>
      <c r="D4020" s="3">
        <v>0</v>
      </c>
      <c r="E4020" s="3">
        <v>0</v>
      </c>
      <c r="F4020" s="3">
        <v>0</v>
      </c>
      <c r="G4020" s="3">
        <v>0</v>
      </c>
      <c r="H4020" s="3">
        <v>0</v>
      </c>
      <c r="I4020" s="3">
        <v>2.632539</v>
      </c>
      <c r="J4020" s="3">
        <v>139</v>
      </c>
      <c r="K4020" s="3">
        <v>3.008428</v>
      </c>
      <c r="L4020" s="3">
        <v>169</v>
      </c>
      <c r="M4020" s="3">
        <v>1.682862</v>
      </c>
      <c r="N4020">
        <v>86</v>
      </c>
      <c r="O4020" s="16">
        <v>2.39149308577474e-9</v>
      </c>
      <c r="P4020">
        <v>7.02978453986353</v>
      </c>
      <c r="Q4020" t="s">
        <v>157</v>
      </c>
      <c r="R4020" t="s">
        <v>170</v>
      </c>
      <c r="S4020" t="s">
        <v>171</v>
      </c>
      <c r="T4020" t="s">
        <v>136</v>
      </c>
      <c r="U4020" t="s">
        <v>16452</v>
      </c>
      <c r="V4020" t="s">
        <v>136</v>
      </c>
      <c r="W4020" t="s">
        <v>170</v>
      </c>
      <c r="X4020" t="s">
        <v>171</v>
      </c>
      <c r="Y4020" t="s">
        <v>13689</v>
      </c>
      <c r="Z4020" t="s">
        <v>10632</v>
      </c>
      <c r="AA4020" t="s">
        <v>174</v>
      </c>
      <c r="AB4020" t="s">
        <v>171</v>
      </c>
      <c r="AC4020" t="s">
        <v>16453</v>
      </c>
      <c r="AD4020" t="s">
        <v>136</v>
      </c>
    </row>
    <row r="4021" spans="1:30">
      <c r="A4021" t="s">
        <v>16454</v>
      </c>
      <c r="B4021" t="s">
        <v>16454</v>
      </c>
      <c r="C4021" s="3">
        <v>103.53759</v>
      </c>
      <c r="D4021" s="3">
        <v>5224</v>
      </c>
      <c r="E4021" s="3">
        <v>223.435226</v>
      </c>
      <c r="F4021" s="3">
        <v>9986</v>
      </c>
      <c r="G4021" s="3">
        <v>90.584572</v>
      </c>
      <c r="H4021" s="3">
        <v>4900</v>
      </c>
      <c r="I4021" s="3">
        <v>18.169661</v>
      </c>
      <c r="J4021" s="3">
        <v>995</v>
      </c>
      <c r="K4021" s="3">
        <v>12.786938</v>
      </c>
      <c r="L4021" s="3">
        <v>748</v>
      </c>
      <c r="M4021" s="3">
        <v>41.01276</v>
      </c>
      <c r="N4021">
        <v>2161</v>
      </c>
      <c r="O4021" s="16">
        <v>3.58644520642028e-5</v>
      </c>
      <c r="P4021">
        <v>-3.18132104511236</v>
      </c>
      <c r="Q4021" t="s">
        <v>131</v>
      </c>
      <c r="R4021" t="s">
        <v>190</v>
      </c>
      <c r="S4021" t="s">
        <v>191</v>
      </c>
      <c r="T4021" t="s">
        <v>8933</v>
      </c>
      <c r="U4021" t="s">
        <v>16455</v>
      </c>
      <c r="V4021" t="s">
        <v>136</v>
      </c>
      <c r="W4021" t="s">
        <v>190</v>
      </c>
      <c r="X4021" t="s">
        <v>191</v>
      </c>
      <c r="Y4021" t="s">
        <v>192</v>
      </c>
      <c r="Z4021" t="s">
        <v>16456</v>
      </c>
      <c r="AA4021" t="s">
        <v>83</v>
      </c>
      <c r="AB4021" t="s">
        <v>191</v>
      </c>
      <c r="AC4021" t="s">
        <v>16457</v>
      </c>
      <c r="AD4021" t="s">
        <v>1490</v>
      </c>
    </row>
    <row r="4022" spans="1:30">
      <c r="A4022" t="s">
        <v>16458</v>
      </c>
      <c r="B4022" t="s">
        <v>136</v>
      </c>
      <c r="C4022" s="3">
        <v>8.124184</v>
      </c>
      <c r="D4022" s="3">
        <v>100</v>
      </c>
      <c r="E4022" s="3">
        <v>7.829833</v>
      </c>
      <c r="F4022" s="3">
        <v>86</v>
      </c>
      <c r="G4022" s="3">
        <v>8.732962</v>
      </c>
      <c r="H4022" s="3">
        <v>116</v>
      </c>
      <c r="I4022" s="3">
        <v>0.772534</v>
      </c>
      <c r="J4022" s="3">
        <v>11</v>
      </c>
      <c r="K4022" s="3">
        <v>0.618698</v>
      </c>
      <c r="L4022" s="3">
        <v>9</v>
      </c>
      <c r="M4022" s="3">
        <v>0.445066</v>
      </c>
      <c r="N4022">
        <v>6</v>
      </c>
      <c r="O4022" s="16">
        <v>3.08872123338726e-12</v>
      </c>
      <c r="P4022">
        <v>-4.21077223128403</v>
      </c>
      <c r="Q4022" t="s">
        <v>131</v>
      </c>
      <c r="R4022" t="s">
        <v>136</v>
      </c>
      <c r="S4022" t="s">
        <v>136</v>
      </c>
      <c r="T4022" t="s">
        <v>16459</v>
      </c>
      <c r="U4022" t="s">
        <v>136</v>
      </c>
      <c r="V4022" t="s">
        <v>136</v>
      </c>
      <c r="W4022" t="s">
        <v>136</v>
      </c>
      <c r="X4022" t="s">
        <v>136</v>
      </c>
      <c r="Y4022" t="s">
        <v>16460</v>
      </c>
      <c r="Z4022" t="s">
        <v>136</v>
      </c>
      <c r="AA4022" t="s">
        <v>164</v>
      </c>
      <c r="AB4022" t="s">
        <v>165</v>
      </c>
      <c r="AC4022" t="s">
        <v>16461</v>
      </c>
      <c r="AD4022" t="s">
        <v>11878</v>
      </c>
    </row>
    <row r="4023" spans="1:30">
      <c r="A4023" t="s">
        <v>16462</v>
      </c>
      <c r="B4023" t="s">
        <v>16462</v>
      </c>
      <c r="C4023" s="3">
        <v>10.569409</v>
      </c>
      <c r="D4023" s="3">
        <v>368</v>
      </c>
      <c r="E4023" s="3">
        <v>8.971142</v>
      </c>
      <c r="F4023" s="3">
        <v>277</v>
      </c>
      <c r="G4023" s="3">
        <v>10.153667</v>
      </c>
      <c r="H4023" s="3">
        <v>379</v>
      </c>
      <c r="I4023" s="3">
        <v>1.961507</v>
      </c>
      <c r="J4023" s="3">
        <v>74</v>
      </c>
      <c r="K4023" s="3">
        <v>2.025654</v>
      </c>
      <c r="L4023" s="3">
        <v>82</v>
      </c>
      <c r="M4023" s="3">
        <v>2.471915</v>
      </c>
      <c r="N4023">
        <v>90</v>
      </c>
      <c r="O4023" s="16">
        <v>4.17058720895063e-11</v>
      </c>
      <c r="P4023">
        <v>-2.82374068253478</v>
      </c>
      <c r="Q4023" t="s">
        <v>131</v>
      </c>
      <c r="R4023" t="s">
        <v>213</v>
      </c>
      <c r="S4023" t="s">
        <v>214</v>
      </c>
      <c r="T4023" t="s">
        <v>136</v>
      </c>
      <c r="U4023" t="s">
        <v>10987</v>
      </c>
      <c r="V4023" t="s">
        <v>1578</v>
      </c>
      <c r="W4023" t="s">
        <v>254</v>
      </c>
      <c r="X4023" t="s">
        <v>255</v>
      </c>
      <c r="Y4023" t="s">
        <v>220</v>
      </c>
      <c r="Z4023" t="s">
        <v>10365</v>
      </c>
      <c r="AA4023" t="s">
        <v>164</v>
      </c>
      <c r="AB4023" t="s">
        <v>165</v>
      </c>
      <c r="AC4023" t="s">
        <v>10988</v>
      </c>
      <c r="AD4023" t="s">
        <v>136</v>
      </c>
    </row>
    <row r="4024" spans="1:30">
      <c r="A4024" t="s">
        <v>16463</v>
      </c>
      <c r="B4024" t="s">
        <v>16463</v>
      </c>
      <c r="C4024" s="3">
        <v>10.175999</v>
      </c>
      <c r="D4024" s="3">
        <v>526</v>
      </c>
      <c r="E4024" s="3">
        <v>1.468346</v>
      </c>
      <c r="F4024" s="3">
        <v>68</v>
      </c>
      <c r="G4024" s="3">
        <v>7.215701</v>
      </c>
      <c r="H4024" s="3">
        <v>400</v>
      </c>
      <c r="I4024" s="3">
        <v>35.192398</v>
      </c>
      <c r="J4024" s="3">
        <v>1972</v>
      </c>
      <c r="K4024" s="3">
        <v>68.178566</v>
      </c>
      <c r="L4024" s="3">
        <v>4080</v>
      </c>
      <c r="M4024" s="3">
        <v>30.258738</v>
      </c>
      <c r="N4024">
        <v>1633</v>
      </c>
      <c r="O4024">
        <v>0.000572398434137113</v>
      </c>
      <c r="P4024">
        <v>2.25602261170762</v>
      </c>
      <c r="Q4024" t="s">
        <v>157</v>
      </c>
      <c r="R4024" t="s">
        <v>254</v>
      </c>
      <c r="S4024" t="s">
        <v>255</v>
      </c>
      <c r="T4024" t="s">
        <v>16464</v>
      </c>
      <c r="U4024" t="s">
        <v>16465</v>
      </c>
      <c r="V4024" t="s">
        <v>136</v>
      </c>
      <c r="W4024" t="s">
        <v>190</v>
      </c>
      <c r="X4024" t="s">
        <v>191</v>
      </c>
      <c r="Y4024" t="s">
        <v>2099</v>
      </c>
      <c r="Z4024" t="s">
        <v>16466</v>
      </c>
      <c r="AA4024" t="s">
        <v>164</v>
      </c>
      <c r="AB4024" t="s">
        <v>165</v>
      </c>
      <c r="AC4024" t="s">
        <v>16467</v>
      </c>
      <c r="AD4024" t="s">
        <v>16468</v>
      </c>
    </row>
    <row r="4025" spans="1:30">
      <c r="A4025" t="s">
        <v>16469</v>
      </c>
      <c r="B4025" t="s">
        <v>16469</v>
      </c>
      <c r="C4025" s="3">
        <v>32.257267</v>
      </c>
      <c r="D4025" s="3">
        <v>577</v>
      </c>
      <c r="E4025" s="3">
        <v>46.971859</v>
      </c>
      <c r="F4025" s="3">
        <v>745</v>
      </c>
      <c r="G4025" s="3">
        <v>45.419552</v>
      </c>
      <c r="H4025" s="3">
        <v>871</v>
      </c>
      <c r="I4025" s="3">
        <v>2.864048</v>
      </c>
      <c r="J4025" s="3">
        <v>56</v>
      </c>
      <c r="K4025" s="3">
        <v>0.819799</v>
      </c>
      <c r="L4025" s="3">
        <v>17</v>
      </c>
      <c r="M4025" s="3">
        <v>9.870999</v>
      </c>
      <c r="N4025">
        <v>185</v>
      </c>
      <c r="O4025" s="16">
        <v>3.82095278674984e-5</v>
      </c>
      <c r="P4025">
        <v>-3.58838330341085</v>
      </c>
      <c r="Q4025" t="s">
        <v>131</v>
      </c>
      <c r="R4025" t="s">
        <v>241</v>
      </c>
      <c r="S4025" t="s">
        <v>242</v>
      </c>
      <c r="T4025" t="s">
        <v>6504</v>
      </c>
      <c r="U4025" t="s">
        <v>16470</v>
      </c>
      <c r="V4025" t="s">
        <v>329</v>
      </c>
      <c r="W4025" t="s">
        <v>241</v>
      </c>
      <c r="X4025" t="s">
        <v>242</v>
      </c>
      <c r="Y4025" t="s">
        <v>6506</v>
      </c>
      <c r="Z4025" t="s">
        <v>6507</v>
      </c>
      <c r="AA4025" t="s">
        <v>248</v>
      </c>
      <c r="AB4025" t="s">
        <v>242</v>
      </c>
      <c r="AC4025" t="s">
        <v>6508</v>
      </c>
      <c r="AD4025" t="s">
        <v>6509</v>
      </c>
    </row>
    <row r="4026" spans="1:30">
      <c r="A4026" t="s">
        <v>16471</v>
      </c>
      <c r="B4026" t="s">
        <v>16471</v>
      </c>
      <c r="C4026" s="3">
        <v>3.014325</v>
      </c>
      <c r="D4026" s="3">
        <v>129</v>
      </c>
      <c r="E4026" s="3">
        <v>8.502933</v>
      </c>
      <c r="F4026" s="3">
        <v>321</v>
      </c>
      <c r="G4026" s="3">
        <v>1.909171</v>
      </c>
      <c r="H4026" s="3">
        <v>88</v>
      </c>
      <c r="I4026" s="3">
        <v>0.468542</v>
      </c>
      <c r="J4026" s="3">
        <v>22</v>
      </c>
      <c r="K4026" s="3">
        <v>0.544661</v>
      </c>
      <c r="L4026" s="3">
        <v>27</v>
      </c>
      <c r="M4026" s="3">
        <v>1.157058</v>
      </c>
      <c r="N4026">
        <v>52</v>
      </c>
      <c r="O4026">
        <v>0.000280451929122725</v>
      </c>
      <c r="P4026">
        <v>-3.23721654459502</v>
      </c>
      <c r="Q4026" t="s">
        <v>131</v>
      </c>
      <c r="R4026" t="s">
        <v>136</v>
      </c>
      <c r="S4026" t="s">
        <v>136</v>
      </c>
      <c r="T4026" t="s">
        <v>136</v>
      </c>
      <c r="U4026" t="s">
        <v>16472</v>
      </c>
      <c r="V4026" t="s">
        <v>136</v>
      </c>
      <c r="W4026" t="s">
        <v>594</v>
      </c>
      <c r="X4026" t="s">
        <v>165</v>
      </c>
      <c r="Y4026" t="s">
        <v>1454</v>
      </c>
      <c r="Z4026" t="s">
        <v>136</v>
      </c>
      <c r="AA4026" t="s">
        <v>164</v>
      </c>
      <c r="AB4026" t="s">
        <v>165</v>
      </c>
      <c r="AC4026" t="s">
        <v>16473</v>
      </c>
      <c r="AD4026" t="s">
        <v>136</v>
      </c>
    </row>
    <row r="4027" spans="1:30">
      <c r="A4027" t="s">
        <v>16474</v>
      </c>
      <c r="B4027" t="s">
        <v>16474</v>
      </c>
      <c r="C4027" s="3">
        <v>0.786077</v>
      </c>
      <c r="D4027" s="3">
        <v>28</v>
      </c>
      <c r="E4027" s="3">
        <v>0.415884</v>
      </c>
      <c r="F4027" s="3">
        <v>13</v>
      </c>
      <c r="G4027" s="3">
        <v>0.603719</v>
      </c>
      <c r="H4027" s="3">
        <v>23</v>
      </c>
      <c r="I4027" s="3">
        <v>7.575729</v>
      </c>
      <c r="J4027" s="3">
        <v>285</v>
      </c>
      <c r="K4027" s="3">
        <v>15.60508</v>
      </c>
      <c r="L4027" s="3">
        <v>626</v>
      </c>
      <c r="M4027" s="3">
        <v>3.463268</v>
      </c>
      <c r="N4027">
        <v>126</v>
      </c>
      <c r="O4027" s="16">
        <v>1.25367228851163e-5</v>
      </c>
      <c r="P4027">
        <v>3.05569920986888</v>
      </c>
      <c r="Q4027" t="s">
        <v>157</v>
      </c>
      <c r="R4027" t="s">
        <v>136</v>
      </c>
      <c r="S4027" t="s">
        <v>136</v>
      </c>
      <c r="T4027" t="s">
        <v>8774</v>
      </c>
      <c r="U4027" t="s">
        <v>16475</v>
      </c>
      <c r="V4027" t="s">
        <v>136</v>
      </c>
      <c r="W4027" t="s">
        <v>136</v>
      </c>
      <c r="X4027" t="s">
        <v>136</v>
      </c>
      <c r="Y4027" t="s">
        <v>1289</v>
      </c>
      <c r="Z4027" t="s">
        <v>16476</v>
      </c>
      <c r="AA4027" t="s">
        <v>248</v>
      </c>
      <c r="AB4027" t="s">
        <v>242</v>
      </c>
      <c r="AC4027" t="s">
        <v>16477</v>
      </c>
      <c r="AD4027" t="s">
        <v>8778</v>
      </c>
    </row>
    <row r="4028" spans="1:30">
      <c r="A4028" t="s">
        <v>16478</v>
      </c>
      <c r="B4028" t="s">
        <v>16478</v>
      </c>
      <c r="C4028" s="3">
        <v>80.977798</v>
      </c>
      <c r="D4028" s="3">
        <v>4975</v>
      </c>
      <c r="E4028" s="3">
        <v>202.902969</v>
      </c>
      <c r="F4028" s="3">
        <v>11043</v>
      </c>
      <c r="G4028" s="3">
        <v>74.68045</v>
      </c>
      <c r="H4028" s="3">
        <v>4920</v>
      </c>
      <c r="I4028" s="3">
        <v>35.748611</v>
      </c>
      <c r="J4028" s="3">
        <v>2382</v>
      </c>
      <c r="K4028" s="3">
        <v>19.468342</v>
      </c>
      <c r="L4028" s="3">
        <v>1386</v>
      </c>
      <c r="M4028" s="3">
        <v>67.89151</v>
      </c>
      <c r="N4028">
        <v>4355</v>
      </c>
      <c r="O4028">
        <v>0.00538216151393528</v>
      </c>
      <c r="P4028">
        <v>-2.27197159278265</v>
      </c>
      <c r="Q4028" t="s">
        <v>131</v>
      </c>
      <c r="R4028" t="s">
        <v>137</v>
      </c>
      <c r="S4028" t="s">
        <v>138</v>
      </c>
      <c r="T4028" t="s">
        <v>3084</v>
      </c>
      <c r="U4028" t="s">
        <v>16479</v>
      </c>
      <c r="V4028" t="s">
        <v>136</v>
      </c>
      <c r="W4028" t="s">
        <v>137</v>
      </c>
      <c r="X4028" t="s">
        <v>138</v>
      </c>
      <c r="Y4028" t="s">
        <v>1523</v>
      </c>
      <c r="Z4028" t="s">
        <v>11414</v>
      </c>
      <c r="AA4028" t="s">
        <v>153</v>
      </c>
      <c r="AB4028" t="s">
        <v>138</v>
      </c>
      <c r="AC4028" t="s">
        <v>16480</v>
      </c>
      <c r="AD4028" t="s">
        <v>3087</v>
      </c>
    </row>
    <row r="4029" spans="1:30">
      <c r="A4029" t="s">
        <v>16481</v>
      </c>
      <c r="B4029" t="s">
        <v>16481</v>
      </c>
      <c r="C4029" s="3">
        <v>1.244642</v>
      </c>
      <c r="D4029" s="3">
        <v>81</v>
      </c>
      <c r="E4029" s="3">
        <v>4.639149</v>
      </c>
      <c r="F4029" s="3">
        <v>267</v>
      </c>
      <c r="G4029" s="3">
        <v>1.212389</v>
      </c>
      <c r="H4029" s="3">
        <v>85</v>
      </c>
      <c r="I4029" s="3">
        <v>0.815254</v>
      </c>
      <c r="J4029" s="3">
        <v>58</v>
      </c>
      <c r="K4029" s="3">
        <v>0.144053</v>
      </c>
      <c r="L4029" s="3">
        <v>11</v>
      </c>
      <c r="M4029" s="3">
        <v>0.740581</v>
      </c>
      <c r="N4029">
        <v>51</v>
      </c>
      <c r="O4029">
        <v>0.00531202860467721</v>
      </c>
      <c r="P4029">
        <v>-2.72197752108616</v>
      </c>
      <c r="Q4029" t="s">
        <v>131</v>
      </c>
      <c r="R4029" t="s">
        <v>136</v>
      </c>
      <c r="S4029" t="s">
        <v>136</v>
      </c>
      <c r="T4029" t="s">
        <v>16482</v>
      </c>
      <c r="U4029" t="s">
        <v>16483</v>
      </c>
      <c r="V4029" t="s">
        <v>16484</v>
      </c>
      <c r="W4029" t="s">
        <v>136</v>
      </c>
      <c r="X4029" t="s">
        <v>136</v>
      </c>
      <c r="Y4029" t="s">
        <v>13790</v>
      </c>
      <c r="Z4029" t="s">
        <v>16485</v>
      </c>
      <c r="AA4029" t="s">
        <v>164</v>
      </c>
      <c r="AB4029" t="s">
        <v>165</v>
      </c>
      <c r="AC4029" t="s">
        <v>16486</v>
      </c>
      <c r="AD4029" t="s">
        <v>16487</v>
      </c>
    </row>
    <row r="4030" spans="1:30">
      <c r="A4030" t="s">
        <v>16488</v>
      </c>
      <c r="B4030" t="s">
        <v>16488</v>
      </c>
      <c r="C4030" s="3">
        <v>1.892662</v>
      </c>
      <c r="D4030" s="3">
        <v>43</v>
      </c>
      <c r="E4030" s="3">
        <v>0.511257</v>
      </c>
      <c r="F4030" s="3">
        <v>11</v>
      </c>
      <c r="G4030" s="3">
        <v>2.909293</v>
      </c>
      <c r="H4030" s="3">
        <v>70</v>
      </c>
      <c r="I4030" s="3">
        <v>10.061525</v>
      </c>
      <c r="J4030" s="3">
        <v>244</v>
      </c>
      <c r="K4030" s="3">
        <v>38.87027</v>
      </c>
      <c r="L4030" s="3">
        <v>1003</v>
      </c>
      <c r="M4030" s="3">
        <v>9.582312</v>
      </c>
      <c r="N4030">
        <v>223</v>
      </c>
      <c r="O4030">
        <v>0.000605778065625464</v>
      </c>
      <c r="P4030">
        <v>2.72726221734764</v>
      </c>
      <c r="Q4030" t="s">
        <v>157</v>
      </c>
      <c r="R4030" t="s">
        <v>136</v>
      </c>
      <c r="S4030" t="s">
        <v>136</v>
      </c>
      <c r="T4030" t="s">
        <v>15570</v>
      </c>
      <c r="U4030" t="s">
        <v>16489</v>
      </c>
      <c r="V4030" t="s">
        <v>439</v>
      </c>
      <c r="W4030" t="s">
        <v>186</v>
      </c>
      <c r="X4030" t="s">
        <v>187</v>
      </c>
      <c r="Y4030" t="s">
        <v>1616</v>
      </c>
      <c r="Z4030" t="s">
        <v>16490</v>
      </c>
      <c r="AA4030" t="s">
        <v>209</v>
      </c>
      <c r="AB4030" t="s">
        <v>187</v>
      </c>
      <c r="AC4030" t="s">
        <v>16491</v>
      </c>
      <c r="AD4030" t="s">
        <v>15573</v>
      </c>
    </row>
    <row r="4031" spans="1:30">
      <c r="A4031" t="s">
        <v>16492</v>
      </c>
      <c r="B4031" t="s">
        <v>16492</v>
      </c>
      <c r="C4031" s="3">
        <v>2.90663</v>
      </c>
      <c r="D4031" s="3">
        <v>114</v>
      </c>
      <c r="E4031" s="3">
        <v>0.986156</v>
      </c>
      <c r="F4031" s="3">
        <v>35</v>
      </c>
      <c r="G4031" s="3">
        <v>2.114723</v>
      </c>
      <c r="H4031" s="3">
        <v>89</v>
      </c>
      <c r="I4031" s="3">
        <v>19.034843</v>
      </c>
      <c r="J4031" s="3">
        <v>808</v>
      </c>
      <c r="K4031" s="3">
        <v>38.510643</v>
      </c>
      <c r="L4031" s="3">
        <v>1746</v>
      </c>
      <c r="M4031" s="3">
        <v>5.613294</v>
      </c>
      <c r="N4031">
        <v>230</v>
      </c>
      <c r="O4031">
        <v>0.000338732934050972</v>
      </c>
      <c r="P4031">
        <v>2.65438360060423</v>
      </c>
      <c r="Q4031" t="s">
        <v>157</v>
      </c>
      <c r="R4031" t="s">
        <v>136</v>
      </c>
      <c r="S4031" t="s">
        <v>136</v>
      </c>
      <c r="T4031" t="s">
        <v>136</v>
      </c>
      <c r="U4031" t="s">
        <v>16493</v>
      </c>
      <c r="V4031" t="s">
        <v>136</v>
      </c>
      <c r="W4031" t="s">
        <v>4879</v>
      </c>
      <c r="X4031" t="s">
        <v>4880</v>
      </c>
      <c r="Y4031" t="s">
        <v>4881</v>
      </c>
      <c r="Z4031" t="s">
        <v>16494</v>
      </c>
      <c r="AA4031" t="s">
        <v>164</v>
      </c>
      <c r="AB4031" t="s">
        <v>165</v>
      </c>
      <c r="AC4031" t="s">
        <v>16495</v>
      </c>
      <c r="AD4031" t="s">
        <v>136</v>
      </c>
    </row>
    <row r="4032" spans="1:30">
      <c r="A4032" t="s">
        <v>16496</v>
      </c>
      <c r="B4032" t="s">
        <v>16496</v>
      </c>
      <c r="C4032" s="3">
        <v>0.278643</v>
      </c>
      <c r="D4032" s="3">
        <v>24</v>
      </c>
      <c r="E4032" s="3">
        <v>0.100579</v>
      </c>
      <c r="F4032" s="3">
        <v>8</v>
      </c>
      <c r="G4032" s="3">
        <v>0.400969</v>
      </c>
      <c r="H4032" s="3">
        <v>37</v>
      </c>
      <c r="I4032" s="3">
        <v>1.968692</v>
      </c>
      <c r="J4032" s="3">
        <v>180</v>
      </c>
      <c r="K4032" s="3">
        <v>3.955987</v>
      </c>
      <c r="L4032" s="3">
        <v>385</v>
      </c>
      <c r="M4032" s="3">
        <v>1.921922</v>
      </c>
      <c r="N4032">
        <v>169</v>
      </c>
      <c r="O4032" s="16">
        <v>4.02435173885573e-5</v>
      </c>
      <c r="P4032">
        <v>2.61450903274031</v>
      </c>
      <c r="Q4032" t="s">
        <v>157</v>
      </c>
      <c r="R4032" t="s">
        <v>136</v>
      </c>
      <c r="S4032" t="s">
        <v>136</v>
      </c>
      <c r="T4032" t="s">
        <v>2251</v>
      </c>
      <c r="U4032" t="s">
        <v>136</v>
      </c>
      <c r="V4032" t="s">
        <v>136</v>
      </c>
      <c r="W4032" t="s">
        <v>136</v>
      </c>
      <c r="X4032" t="s">
        <v>136</v>
      </c>
      <c r="Y4032" t="s">
        <v>2252</v>
      </c>
      <c r="Z4032" t="s">
        <v>136</v>
      </c>
      <c r="AA4032" t="s">
        <v>164</v>
      </c>
      <c r="AB4032" t="s">
        <v>165</v>
      </c>
      <c r="AC4032" t="s">
        <v>16497</v>
      </c>
      <c r="AD4032" t="s">
        <v>281</v>
      </c>
    </row>
    <row r="4033" spans="1:30">
      <c r="A4033" t="s">
        <v>16498</v>
      </c>
      <c r="B4033" t="s">
        <v>16498</v>
      </c>
      <c r="C4033" s="3">
        <v>0.060629</v>
      </c>
      <c r="D4033" s="3">
        <v>4</v>
      </c>
      <c r="E4033" s="3">
        <v>0.110401</v>
      </c>
      <c r="F4033" s="3">
        <v>6</v>
      </c>
      <c r="G4033" s="3">
        <v>0.588915</v>
      </c>
      <c r="H4033" s="3">
        <v>36</v>
      </c>
      <c r="I4033" s="3">
        <v>2.768293</v>
      </c>
      <c r="J4033" s="3">
        <v>168</v>
      </c>
      <c r="K4033" s="3">
        <v>28.856766</v>
      </c>
      <c r="L4033" s="3">
        <v>1862</v>
      </c>
      <c r="M4033" s="3">
        <v>0.691189</v>
      </c>
      <c r="N4033">
        <v>41</v>
      </c>
      <c r="O4033">
        <v>0.000589267172260566</v>
      </c>
      <c r="P4033">
        <v>3.97786297775621</v>
      </c>
      <c r="Q4033" t="s">
        <v>157</v>
      </c>
      <c r="R4033" t="s">
        <v>136</v>
      </c>
      <c r="S4033" t="s">
        <v>136</v>
      </c>
      <c r="T4033" t="s">
        <v>8774</v>
      </c>
      <c r="U4033" t="s">
        <v>16499</v>
      </c>
      <c r="V4033" t="s">
        <v>136</v>
      </c>
      <c r="W4033" t="s">
        <v>136</v>
      </c>
      <c r="X4033" t="s">
        <v>136</v>
      </c>
      <c r="Y4033" t="s">
        <v>1289</v>
      </c>
      <c r="Z4033" t="s">
        <v>16500</v>
      </c>
      <c r="AA4033" t="s">
        <v>248</v>
      </c>
      <c r="AB4033" t="s">
        <v>242</v>
      </c>
      <c r="AC4033" t="s">
        <v>16501</v>
      </c>
      <c r="AD4033" t="s">
        <v>8778</v>
      </c>
    </row>
    <row r="4034" spans="1:30">
      <c r="A4034" t="s">
        <v>16502</v>
      </c>
      <c r="B4034" t="s">
        <v>16502</v>
      </c>
      <c r="C4034" s="3">
        <v>7.058909</v>
      </c>
      <c r="D4034" s="3">
        <v>310</v>
      </c>
      <c r="E4034" s="3">
        <v>12.495791</v>
      </c>
      <c r="F4034" s="3">
        <v>486</v>
      </c>
      <c r="G4034" s="3">
        <v>9.186874</v>
      </c>
      <c r="H4034" s="3">
        <v>432</v>
      </c>
      <c r="I4034" s="3">
        <v>2.725536</v>
      </c>
      <c r="J4034" s="3">
        <v>130</v>
      </c>
      <c r="K4034" s="3">
        <v>1.012908</v>
      </c>
      <c r="L4034" s="3">
        <v>52</v>
      </c>
      <c r="M4034" s="3">
        <v>4.7666</v>
      </c>
      <c r="N4034">
        <v>219</v>
      </c>
      <c r="O4034">
        <v>0.00175023644438403</v>
      </c>
      <c r="P4034">
        <v>-2.39517912411815</v>
      </c>
      <c r="Q4034" t="s">
        <v>131</v>
      </c>
      <c r="R4034" t="s">
        <v>136</v>
      </c>
      <c r="S4034" t="s">
        <v>136</v>
      </c>
      <c r="T4034" t="s">
        <v>136</v>
      </c>
      <c r="U4034" t="s">
        <v>136</v>
      </c>
      <c r="V4034" t="s">
        <v>136</v>
      </c>
      <c r="W4034" t="s">
        <v>136</v>
      </c>
      <c r="X4034" t="s">
        <v>136</v>
      </c>
      <c r="Y4034" t="s">
        <v>6433</v>
      </c>
      <c r="Z4034" t="s">
        <v>136</v>
      </c>
      <c r="AA4034" t="s">
        <v>164</v>
      </c>
      <c r="AB4034" t="s">
        <v>165</v>
      </c>
      <c r="AC4034" t="s">
        <v>16503</v>
      </c>
      <c r="AD4034" t="s">
        <v>136</v>
      </c>
    </row>
    <row r="4035" spans="1:30">
      <c r="A4035" t="s">
        <v>16504</v>
      </c>
      <c r="B4035" t="s">
        <v>16504</v>
      </c>
      <c r="C4035" s="3">
        <v>20.528368</v>
      </c>
      <c r="D4035" s="3">
        <v>561</v>
      </c>
      <c r="E4035" s="3">
        <v>67.524719</v>
      </c>
      <c r="F4035" s="3">
        <v>1633</v>
      </c>
      <c r="G4035" s="3">
        <v>29.745554</v>
      </c>
      <c r="H4035" s="3">
        <v>871</v>
      </c>
      <c r="I4035" s="3">
        <v>4.742912</v>
      </c>
      <c r="J4035" s="3">
        <v>141</v>
      </c>
      <c r="K4035" s="3">
        <v>5.000847</v>
      </c>
      <c r="L4035" s="3">
        <v>159</v>
      </c>
      <c r="M4035" s="3">
        <v>8.654747</v>
      </c>
      <c r="N4035">
        <v>247</v>
      </c>
      <c r="O4035" s="16">
        <v>1.13956338781124e-5</v>
      </c>
      <c r="P4035">
        <v>-3.34923582428457</v>
      </c>
      <c r="Q4035" t="s">
        <v>131</v>
      </c>
      <c r="R4035" t="s">
        <v>136</v>
      </c>
      <c r="S4035" t="s">
        <v>136</v>
      </c>
      <c r="T4035" t="s">
        <v>136</v>
      </c>
      <c r="U4035" t="s">
        <v>136</v>
      </c>
      <c r="V4035" t="s">
        <v>136</v>
      </c>
      <c r="W4035" t="s">
        <v>305</v>
      </c>
      <c r="X4035" t="s">
        <v>142</v>
      </c>
      <c r="Y4035" t="s">
        <v>136</v>
      </c>
      <c r="Z4035" t="s">
        <v>136</v>
      </c>
      <c r="AA4035" t="s">
        <v>164</v>
      </c>
      <c r="AB4035" t="s">
        <v>165</v>
      </c>
      <c r="AC4035" t="s">
        <v>16505</v>
      </c>
      <c r="AD4035" t="s">
        <v>136</v>
      </c>
    </row>
    <row r="4036" spans="1:30">
      <c r="A4036" t="s">
        <v>16506</v>
      </c>
      <c r="B4036" t="s">
        <v>16506</v>
      </c>
      <c r="C4036" s="3">
        <v>2.532518</v>
      </c>
      <c r="D4036" s="3">
        <v>88</v>
      </c>
      <c r="E4036" s="3">
        <v>0.48254</v>
      </c>
      <c r="F4036" s="3">
        <v>15</v>
      </c>
      <c r="G4036" s="3">
        <v>4.409064</v>
      </c>
      <c r="H4036" s="3">
        <v>164</v>
      </c>
      <c r="I4036" s="3">
        <v>24.824581</v>
      </c>
      <c r="J4036" s="3">
        <v>932</v>
      </c>
      <c r="K4036" s="3">
        <v>16.297709</v>
      </c>
      <c r="L4036" s="3">
        <v>654</v>
      </c>
      <c r="M4036" s="3">
        <v>8.939783</v>
      </c>
      <c r="N4036">
        <v>324</v>
      </c>
      <c r="O4036">
        <v>0.00391733538566272</v>
      </c>
      <c r="P4036">
        <v>2.1097261491786</v>
      </c>
      <c r="Q4036" t="s">
        <v>157</v>
      </c>
      <c r="R4036" t="s">
        <v>218</v>
      </c>
      <c r="S4036" t="s">
        <v>219</v>
      </c>
      <c r="T4036" t="s">
        <v>16507</v>
      </c>
      <c r="U4036" t="s">
        <v>136</v>
      </c>
      <c r="V4036" t="s">
        <v>136</v>
      </c>
      <c r="W4036" t="s">
        <v>218</v>
      </c>
      <c r="X4036" t="s">
        <v>219</v>
      </c>
      <c r="Y4036" t="s">
        <v>5265</v>
      </c>
      <c r="Z4036" t="s">
        <v>16508</v>
      </c>
      <c r="AA4036" t="s">
        <v>686</v>
      </c>
      <c r="AB4036" t="s">
        <v>219</v>
      </c>
      <c r="AC4036" t="s">
        <v>16509</v>
      </c>
      <c r="AD4036" t="s">
        <v>745</v>
      </c>
    </row>
    <row r="4037" spans="1:30">
      <c r="A4037" t="s">
        <v>16510</v>
      </c>
      <c r="B4037" t="s">
        <v>16510</v>
      </c>
      <c r="C4037" s="3">
        <v>3.982981</v>
      </c>
      <c r="D4037" s="3">
        <v>166</v>
      </c>
      <c r="E4037" s="3">
        <v>6.011405</v>
      </c>
      <c r="F4037" s="3">
        <v>222</v>
      </c>
      <c r="G4037" s="3">
        <v>2.970761</v>
      </c>
      <c r="H4037" s="3">
        <v>133</v>
      </c>
      <c r="I4037" s="3">
        <v>1.009668</v>
      </c>
      <c r="J4037" s="3">
        <v>46</v>
      </c>
      <c r="K4037" s="3">
        <v>0</v>
      </c>
      <c r="L4037" s="3">
        <v>0</v>
      </c>
      <c r="M4037" s="3">
        <v>0.947659</v>
      </c>
      <c r="N4037">
        <v>42</v>
      </c>
      <c r="O4037">
        <v>0.00868995307047089</v>
      </c>
      <c r="P4037">
        <v>-3.01321081822516</v>
      </c>
      <c r="Q4037" t="s">
        <v>131</v>
      </c>
      <c r="R4037" t="s">
        <v>594</v>
      </c>
      <c r="S4037" t="s">
        <v>165</v>
      </c>
      <c r="T4037" t="s">
        <v>136</v>
      </c>
      <c r="U4037" t="s">
        <v>136</v>
      </c>
      <c r="V4037" t="s">
        <v>136</v>
      </c>
      <c r="W4037" t="s">
        <v>594</v>
      </c>
      <c r="X4037" t="s">
        <v>165</v>
      </c>
      <c r="Y4037" t="s">
        <v>14626</v>
      </c>
      <c r="Z4037" t="s">
        <v>136</v>
      </c>
      <c r="AA4037" t="s">
        <v>164</v>
      </c>
      <c r="AB4037" t="s">
        <v>165</v>
      </c>
      <c r="AC4037" t="s">
        <v>16511</v>
      </c>
      <c r="AD4037" t="s">
        <v>136</v>
      </c>
    </row>
    <row r="4038" spans="1:30">
      <c r="A4038" t="s">
        <v>16512</v>
      </c>
      <c r="B4038" t="s">
        <v>16512</v>
      </c>
      <c r="C4038" s="3">
        <v>0</v>
      </c>
      <c r="D4038" s="3">
        <v>0</v>
      </c>
      <c r="E4038" s="3">
        <v>0</v>
      </c>
      <c r="F4038" s="3">
        <v>0</v>
      </c>
      <c r="G4038" s="3">
        <v>0.039864</v>
      </c>
      <c r="H4038" s="3">
        <v>5</v>
      </c>
      <c r="I4038" s="3">
        <v>0.264473</v>
      </c>
      <c r="J4038" s="3">
        <v>29</v>
      </c>
      <c r="K4038" s="3">
        <v>7.529767</v>
      </c>
      <c r="L4038" s="3">
        <v>871</v>
      </c>
      <c r="M4038" s="3">
        <v>0.544543</v>
      </c>
      <c r="N4038">
        <v>57</v>
      </c>
      <c r="O4038" s="16">
        <v>3.4919414810657e-5</v>
      </c>
      <c r="P4038">
        <v>5.27469953758909</v>
      </c>
      <c r="Q4038" t="s">
        <v>157</v>
      </c>
      <c r="R4038" t="s">
        <v>136</v>
      </c>
      <c r="S4038" t="s">
        <v>136</v>
      </c>
      <c r="T4038" t="s">
        <v>136</v>
      </c>
      <c r="U4038" t="s">
        <v>136</v>
      </c>
      <c r="V4038" t="s">
        <v>136</v>
      </c>
      <c r="W4038" t="s">
        <v>136</v>
      </c>
      <c r="X4038" t="s">
        <v>136</v>
      </c>
      <c r="Y4038" t="s">
        <v>3868</v>
      </c>
      <c r="Z4038" t="s">
        <v>136</v>
      </c>
      <c r="AA4038" t="s">
        <v>164</v>
      </c>
      <c r="AB4038" t="s">
        <v>165</v>
      </c>
      <c r="AC4038" t="s">
        <v>4014</v>
      </c>
      <c r="AD4038" t="s">
        <v>136</v>
      </c>
    </row>
    <row r="4039" spans="1:30">
      <c r="A4039" t="s">
        <v>16513</v>
      </c>
      <c r="B4039" t="s">
        <v>16513</v>
      </c>
      <c r="C4039" s="3">
        <v>1.267478</v>
      </c>
      <c r="D4039" s="3">
        <v>83</v>
      </c>
      <c r="E4039" s="3">
        <v>0.074308</v>
      </c>
      <c r="F4039" s="3">
        <v>5</v>
      </c>
      <c r="G4039" s="3">
        <v>0.498505</v>
      </c>
      <c r="H4039" s="3">
        <v>35</v>
      </c>
      <c r="I4039" s="3">
        <v>17.281958</v>
      </c>
      <c r="J4039" s="3">
        <v>1219</v>
      </c>
      <c r="K4039" s="3">
        <v>24.481344</v>
      </c>
      <c r="L4039" s="3">
        <v>1844</v>
      </c>
      <c r="M4039" s="3">
        <v>6.767131</v>
      </c>
      <c r="N4039">
        <v>460</v>
      </c>
      <c r="O4039" s="16">
        <v>4.6444225487772e-7</v>
      </c>
      <c r="P4039">
        <v>3.95645419450356</v>
      </c>
      <c r="Q4039" t="s">
        <v>157</v>
      </c>
      <c r="R4039" t="s">
        <v>136</v>
      </c>
      <c r="S4039" t="s">
        <v>136</v>
      </c>
      <c r="T4039" t="s">
        <v>4320</v>
      </c>
      <c r="U4039" t="s">
        <v>16514</v>
      </c>
      <c r="V4039" t="s">
        <v>136</v>
      </c>
      <c r="W4039" t="s">
        <v>136</v>
      </c>
      <c r="X4039" t="s">
        <v>136</v>
      </c>
      <c r="Y4039" t="s">
        <v>4322</v>
      </c>
      <c r="Z4039" t="s">
        <v>4323</v>
      </c>
      <c r="AA4039" t="s">
        <v>141</v>
      </c>
      <c r="AB4039" t="s">
        <v>142</v>
      </c>
      <c r="AC4039" t="s">
        <v>4324</v>
      </c>
      <c r="AD4039" t="s">
        <v>4325</v>
      </c>
    </row>
    <row r="4040" spans="1:30">
      <c r="A4040" t="s">
        <v>16515</v>
      </c>
      <c r="B4040" t="s">
        <v>16515</v>
      </c>
      <c r="C4040" s="3">
        <v>1.397106</v>
      </c>
      <c r="D4040" s="3">
        <v>27</v>
      </c>
      <c r="E4040" s="3">
        <v>0.324807</v>
      </c>
      <c r="F4040" s="3">
        <v>6</v>
      </c>
      <c r="G4040" s="3">
        <v>1.751294</v>
      </c>
      <c r="H4040" s="3">
        <v>35</v>
      </c>
      <c r="I4040" s="3">
        <v>33.874638</v>
      </c>
      <c r="J4040" s="3">
        <v>685</v>
      </c>
      <c r="K4040" s="3">
        <v>29.935307</v>
      </c>
      <c r="L4040" s="3">
        <v>646</v>
      </c>
      <c r="M4040" s="3">
        <v>12.302248</v>
      </c>
      <c r="N4040">
        <v>240</v>
      </c>
      <c r="O4040" s="16">
        <v>2.67473040818129e-9</v>
      </c>
      <c r="P4040">
        <v>3.68826615671838</v>
      </c>
      <c r="Q4040" t="s">
        <v>157</v>
      </c>
      <c r="R4040" t="s">
        <v>136</v>
      </c>
      <c r="S4040" t="s">
        <v>136</v>
      </c>
      <c r="T4040" t="s">
        <v>854</v>
      </c>
      <c r="U4040" t="s">
        <v>16516</v>
      </c>
      <c r="V4040" t="s">
        <v>180</v>
      </c>
      <c r="W4040" t="s">
        <v>136</v>
      </c>
      <c r="X4040" t="s">
        <v>136</v>
      </c>
      <c r="Y4040" t="s">
        <v>856</v>
      </c>
      <c r="Z4040" t="s">
        <v>16517</v>
      </c>
      <c r="AA4040" t="s">
        <v>164</v>
      </c>
      <c r="AB4040" t="s">
        <v>165</v>
      </c>
      <c r="AC4040" t="s">
        <v>16518</v>
      </c>
      <c r="AD4040" t="s">
        <v>859</v>
      </c>
    </row>
    <row r="4041" spans="1:30">
      <c r="A4041" t="s">
        <v>16519</v>
      </c>
      <c r="B4041" t="s">
        <v>136</v>
      </c>
      <c r="C4041" s="3">
        <v>0.53208</v>
      </c>
      <c r="D4041" s="3">
        <v>41</v>
      </c>
      <c r="E4041" s="3">
        <v>0.171078</v>
      </c>
      <c r="F4041" s="3">
        <v>12</v>
      </c>
      <c r="G4041" s="3">
        <v>0.580127</v>
      </c>
      <c r="H4041" s="3">
        <v>48</v>
      </c>
      <c r="I4041" s="3">
        <v>4.892584</v>
      </c>
      <c r="J4041" s="3">
        <v>403</v>
      </c>
      <c r="K4041" s="3">
        <v>14.477386</v>
      </c>
      <c r="L4041" s="3">
        <v>1272</v>
      </c>
      <c r="M4041" s="3">
        <v>3.341338</v>
      </c>
      <c r="N4041">
        <v>265</v>
      </c>
      <c r="O4041" s="16">
        <v>2.29160376807067e-6</v>
      </c>
      <c r="P4041">
        <v>3.37379628570425</v>
      </c>
      <c r="Q4041" t="s">
        <v>157</v>
      </c>
      <c r="R4041" t="s">
        <v>1427</v>
      </c>
      <c r="S4041" t="s">
        <v>538</v>
      </c>
      <c r="T4041" t="s">
        <v>15309</v>
      </c>
      <c r="U4041" t="s">
        <v>16520</v>
      </c>
      <c r="V4041" t="s">
        <v>136</v>
      </c>
      <c r="W4041" t="s">
        <v>1174</v>
      </c>
      <c r="X4041" t="s">
        <v>1175</v>
      </c>
      <c r="Y4041" t="s">
        <v>2784</v>
      </c>
      <c r="Z4041" t="s">
        <v>16521</v>
      </c>
      <c r="AA4041" t="s">
        <v>2405</v>
      </c>
      <c r="AB4041" t="s">
        <v>1175</v>
      </c>
      <c r="AC4041" t="s">
        <v>16522</v>
      </c>
      <c r="AD4041" t="s">
        <v>281</v>
      </c>
    </row>
    <row r="4042" spans="1:30">
      <c r="A4042" t="s">
        <v>16523</v>
      </c>
      <c r="B4042" t="s">
        <v>136</v>
      </c>
      <c r="C4042" s="3">
        <v>3.377138</v>
      </c>
      <c r="D4042" s="3">
        <v>116</v>
      </c>
      <c r="E4042" s="3">
        <v>5.220185</v>
      </c>
      <c r="F4042" s="3">
        <v>158</v>
      </c>
      <c r="G4042" s="3">
        <v>3.725807</v>
      </c>
      <c r="H4042" s="3">
        <v>137</v>
      </c>
      <c r="I4042" s="3">
        <v>2.092505</v>
      </c>
      <c r="J4042" s="3">
        <v>78</v>
      </c>
      <c r="K4042" s="3">
        <v>1.591062</v>
      </c>
      <c r="L4042" s="3">
        <v>63</v>
      </c>
      <c r="M4042" s="3">
        <v>0.693181</v>
      </c>
      <c r="N4042">
        <v>25</v>
      </c>
      <c r="O4042">
        <v>0.00179469171143397</v>
      </c>
      <c r="P4042">
        <v>-2.19036321518526</v>
      </c>
      <c r="Q4042" t="s">
        <v>131</v>
      </c>
      <c r="R4042" t="s">
        <v>136</v>
      </c>
      <c r="S4042" t="s">
        <v>136</v>
      </c>
      <c r="T4042" t="s">
        <v>768</v>
      </c>
      <c r="U4042" t="s">
        <v>16524</v>
      </c>
      <c r="V4042" t="s">
        <v>136</v>
      </c>
      <c r="W4042" t="s">
        <v>136</v>
      </c>
      <c r="X4042" t="s">
        <v>136</v>
      </c>
      <c r="Y4042" t="s">
        <v>136</v>
      </c>
      <c r="Z4042" t="s">
        <v>136</v>
      </c>
      <c r="AA4042" t="s">
        <v>164</v>
      </c>
      <c r="AB4042" t="s">
        <v>165</v>
      </c>
      <c r="AC4042" t="s">
        <v>16525</v>
      </c>
      <c r="AD4042" t="s">
        <v>281</v>
      </c>
    </row>
    <row r="4043" spans="1:30">
      <c r="A4043" t="s">
        <v>16526</v>
      </c>
      <c r="B4043" t="s">
        <v>16526</v>
      </c>
      <c r="C4043" s="3">
        <v>0.191105</v>
      </c>
      <c r="D4043" s="3">
        <v>9</v>
      </c>
      <c r="E4043" s="3">
        <v>0</v>
      </c>
      <c r="F4043" s="3">
        <v>0</v>
      </c>
      <c r="G4043" s="3">
        <v>0.604733</v>
      </c>
      <c r="H4043" s="3">
        <v>28</v>
      </c>
      <c r="I4043" s="3">
        <v>8.506802</v>
      </c>
      <c r="J4043" s="3">
        <v>397</v>
      </c>
      <c r="K4043" s="3">
        <v>13.744798</v>
      </c>
      <c r="L4043" s="3">
        <v>684</v>
      </c>
      <c r="M4043" s="3">
        <v>3.411016</v>
      </c>
      <c r="N4043">
        <v>153</v>
      </c>
      <c r="O4043" s="16">
        <v>3.1717653977325e-5</v>
      </c>
      <c r="P4043">
        <v>4.00557973190828</v>
      </c>
      <c r="Q4043" t="s">
        <v>157</v>
      </c>
      <c r="R4043" t="s">
        <v>136</v>
      </c>
      <c r="S4043" t="s">
        <v>136</v>
      </c>
      <c r="T4043" t="s">
        <v>6660</v>
      </c>
      <c r="U4043" t="s">
        <v>16527</v>
      </c>
      <c r="V4043" t="s">
        <v>136</v>
      </c>
      <c r="W4043" t="s">
        <v>1427</v>
      </c>
      <c r="X4043" t="s">
        <v>538</v>
      </c>
      <c r="Y4043" t="s">
        <v>6662</v>
      </c>
      <c r="Z4043" t="s">
        <v>6663</v>
      </c>
      <c r="AA4043" t="s">
        <v>43</v>
      </c>
      <c r="AB4043" t="s">
        <v>538</v>
      </c>
      <c r="AC4043" t="s">
        <v>6664</v>
      </c>
      <c r="AD4043" t="s">
        <v>6665</v>
      </c>
    </row>
    <row r="4044" spans="1:30">
      <c r="A4044" t="s">
        <v>16528</v>
      </c>
      <c r="B4044" t="s">
        <v>16528</v>
      </c>
      <c r="C4044" s="3">
        <v>0.690986</v>
      </c>
      <c r="D4044" s="3">
        <v>45</v>
      </c>
      <c r="E4044" s="3">
        <v>0.122905</v>
      </c>
      <c r="F4044" s="3">
        <v>7</v>
      </c>
      <c r="G4044" s="3">
        <v>0.374263</v>
      </c>
      <c r="H4044" s="3">
        <v>26</v>
      </c>
      <c r="I4044" s="3">
        <v>2.695766</v>
      </c>
      <c r="J4044" s="3">
        <v>188</v>
      </c>
      <c r="K4044" s="3">
        <v>13.355799</v>
      </c>
      <c r="L4044" s="3">
        <v>992</v>
      </c>
      <c r="M4044" s="3">
        <v>0.889553</v>
      </c>
      <c r="N4044">
        <v>60</v>
      </c>
      <c r="O4044">
        <v>0.00243547195686443</v>
      </c>
      <c r="P4044">
        <v>2.97688028478553</v>
      </c>
      <c r="Q4044" t="s">
        <v>157</v>
      </c>
      <c r="R4044" t="s">
        <v>186</v>
      </c>
      <c r="S4044" t="s">
        <v>187</v>
      </c>
      <c r="T4044" t="s">
        <v>16529</v>
      </c>
      <c r="U4044" t="s">
        <v>16530</v>
      </c>
      <c r="V4044" t="s">
        <v>136</v>
      </c>
      <c r="W4044" t="s">
        <v>186</v>
      </c>
      <c r="X4044" t="s">
        <v>187</v>
      </c>
      <c r="Y4044" t="s">
        <v>11780</v>
      </c>
      <c r="Z4044" t="s">
        <v>11781</v>
      </c>
      <c r="AA4044" t="s">
        <v>209</v>
      </c>
      <c r="AB4044" t="s">
        <v>187</v>
      </c>
      <c r="AC4044" t="s">
        <v>16531</v>
      </c>
      <c r="AD4044" t="s">
        <v>2566</v>
      </c>
    </row>
    <row r="4045" spans="1:30">
      <c r="A4045" t="s">
        <v>16532</v>
      </c>
      <c r="B4045" t="s">
        <v>16532</v>
      </c>
      <c r="C4045" s="3">
        <v>0.867942</v>
      </c>
      <c r="D4045" s="3">
        <v>48</v>
      </c>
      <c r="E4045" s="3">
        <v>0.378748</v>
      </c>
      <c r="F4045" s="3">
        <v>19</v>
      </c>
      <c r="G4045" s="3">
        <v>0.640236</v>
      </c>
      <c r="H4045" s="3">
        <v>38</v>
      </c>
      <c r="I4045" s="3">
        <v>4.940248</v>
      </c>
      <c r="J4045" s="3">
        <v>294</v>
      </c>
      <c r="K4045" s="3">
        <v>12.741045</v>
      </c>
      <c r="L4045" s="3">
        <v>809</v>
      </c>
      <c r="M4045" s="3">
        <v>3.010089</v>
      </c>
      <c r="N4045">
        <v>173</v>
      </c>
      <c r="O4045">
        <v>0.000101517489218638</v>
      </c>
      <c r="P4045">
        <v>2.69753864735371</v>
      </c>
      <c r="Q4045" t="s">
        <v>157</v>
      </c>
      <c r="R4045" t="s">
        <v>170</v>
      </c>
      <c r="S4045" t="s">
        <v>171</v>
      </c>
      <c r="T4045" t="s">
        <v>16533</v>
      </c>
      <c r="U4045" t="s">
        <v>16534</v>
      </c>
      <c r="V4045" t="s">
        <v>136</v>
      </c>
      <c r="W4045" t="s">
        <v>170</v>
      </c>
      <c r="X4045" t="s">
        <v>171</v>
      </c>
      <c r="Y4045" t="s">
        <v>199</v>
      </c>
      <c r="Z4045" t="s">
        <v>200</v>
      </c>
      <c r="AA4045" t="s">
        <v>174</v>
      </c>
      <c r="AB4045" t="s">
        <v>171</v>
      </c>
      <c r="AC4045" t="s">
        <v>16535</v>
      </c>
      <c r="AD4045" t="s">
        <v>16536</v>
      </c>
    </row>
    <row r="4046" spans="1:30">
      <c r="A4046" t="s">
        <v>16537</v>
      </c>
      <c r="B4046" t="s">
        <v>16537</v>
      </c>
      <c r="C4046" s="3">
        <v>0.146278</v>
      </c>
      <c r="D4046" s="3">
        <v>6</v>
      </c>
      <c r="E4046" s="3">
        <v>0</v>
      </c>
      <c r="F4046" s="3">
        <v>0</v>
      </c>
      <c r="G4046" s="3">
        <v>0</v>
      </c>
      <c r="H4046" s="3">
        <v>0</v>
      </c>
      <c r="I4046" s="3">
        <v>3.613901</v>
      </c>
      <c r="J4046" s="3">
        <v>150</v>
      </c>
      <c r="K4046" s="3">
        <v>36.913242</v>
      </c>
      <c r="L4046" s="3">
        <v>1629</v>
      </c>
      <c r="M4046" s="3">
        <v>1.303951</v>
      </c>
      <c r="N4046">
        <v>52</v>
      </c>
      <c r="O4046" s="16">
        <v>1.30573932699181e-6</v>
      </c>
      <c r="P4046">
        <v>5.92853211928496</v>
      </c>
      <c r="Q4046" t="s">
        <v>157</v>
      </c>
      <c r="R4046" t="s">
        <v>136</v>
      </c>
      <c r="S4046" t="s">
        <v>136</v>
      </c>
      <c r="T4046" t="s">
        <v>168</v>
      </c>
      <c r="U4046" t="s">
        <v>16538</v>
      </c>
      <c r="V4046" t="s">
        <v>136</v>
      </c>
      <c r="W4046" t="s">
        <v>170</v>
      </c>
      <c r="X4046" t="s">
        <v>171</v>
      </c>
      <c r="Y4046" t="s">
        <v>172</v>
      </c>
      <c r="Z4046" t="s">
        <v>16539</v>
      </c>
      <c r="AA4046" t="s">
        <v>174</v>
      </c>
      <c r="AB4046" t="s">
        <v>171</v>
      </c>
      <c r="AC4046" t="s">
        <v>16540</v>
      </c>
      <c r="AD4046" t="s">
        <v>176</v>
      </c>
    </row>
    <row r="4047" spans="1:30">
      <c r="A4047" t="s">
        <v>16541</v>
      </c>
      <c r="B4047" t="s">
        <v>16541</v>
      </c>
      <c r="C4047" s="3">
        <v>0</v>
      </c>
      <c r="D4047" s="3">
        <v>0</v>
      </c>
      <c r="E4047" s="3">
        <v>0</v>
      </c>
      <c r="F4047" s="3">
        <v>0</v>
      </c>
      <c r="G4047" s="3">
        <v>0</v>
      </c>
      <c r="H4047" s="3">
        <v>0</v>
      </c>
      <c r="I4047" s="3">
        <v>2.171893</v>
      </c>
      <c r="J4047" s="3">
        <v>122</v>
      </c>
      <c r="K4047" s="3">
        <v>1.470245</v>
      </c>
      <c r="L4047" s="3">
        <v>88</v>
      </c>
      <c r="M4047" s="3">
        <v>0.643138</v>
      </c>
      <c r="N4047">
        <v>35</v>
      </c>
      <c r="O4047" s="16">
        <v>6.05095287218314e-7</v>
      </c>
      <c r="P4047">
        <v>6.27065401852716</v>
      </c>
      <c r="Q4047" t="s">
        <v>157</v>
      </c>
      <c r="R4047" t="s">
        <v>241</v>
      </c>
      <c r="S4047" t="s">
        <v>242</v>
      </c>
      <c r="T4047" t="s">
        <v>635</v>
      </c>
      <c r="U4047" t="s">
        <v>16542</v>
      </c>
      <c r="V4047" t="s">
        <v>136</v>
      </c>
      <c r="W4047" t="s">
        <v>136</v>
      </c>
      <c r="X4047" t="s">
        <v>136</v>
      </c>
      <c r="Y4047" t="s">
        <v>16543</v>
      </c>
      <c r="Z4047" t="s">
        <v>16544</v>
      </c>
      <c r="AA4047" t="s">
        <v>237</v>
      </c>
      <c r="AB4047" t="s">
        <v>233</v>
      </c>
      <c r="AC4047" t="s">
        <v>16545</v>
      </c>
      <c r="AD4047" t="s">
        <v>640</v>
      </c>
    </row>
    <row r="4048" spans="1:30">
      <c r="A4048" t="s">
        <v>16546</v>
      </c>
      <c r="B4048" t="s">
        <v>136</v>
      </c>
      <c r="C4048" s="3">
        <v>0</v>
      </c>
      <c r="D4048" s="3">
        <v>0</v>
      </c>
      <c r="E4048" s="3">
        <v>0</v>
      </c>
      <c r="F4048" s="3">
        <v>0</v>
      </c>
      <c r="G4048" s="3">
        <v>0</v>
      </c>
      <c r="H4048" s="3">
        <v>0</v>
      </c>
      <c r="I4048" s="3">
        <v>1.303941</v>
      </c>
      <c r="J4048" s="3">
        <v>46</v>
      </c>
      <c r="K4048" s="3">
        <v>0.817868</v>
      </c>
      <c r="L4048" s="3">
        <v>31</v>
      </c>
      <c r="M4048" s="3">
        <v>1.16883</v>
      </c>
      <c r="N4048">
        <v>40</v>
      </c>
      <c r="O4048" s="16">
        <v>4.36438482742472e-5</v>
      </c>
      <c r="P4048">
        <v>5.43287816340285</v>
      </c>
      <c r="Q4048" t="s">
        <v>157</v>
      </c>
      <c r="R4048" t="s">
        <v>136</v>
      </c>
      <c r="S4048" t="s">
        <v>136</v>
      </c>
      <c r="T4048" t="s">
        <v>1879</v>
      </c>
      <c r="U4048" t="s">
        <v>16547</v>
      </c>
      <c r="V4048" t="s">
        <v>136</v>
      </c>
      <c r="W4048" t="s">
        <v>371</v>
      </c>
      <c r="X4048" t="s">
        <v>293</v>
      </c>
      <c r="Y4048" t="s">
        <v>372</v>
      </c>
      <c r="Z4048" t="s">
        <v>6732</v>
      </c>
      <c r="AA4048" t="s">
        <v>292</v>
      </c>
      <c r="AB4048" t="s">
        <v>293</v>
      </c>
      <c r="AC4048" t="s">
        <v>16548</v>
      </c>
      <c r="AD4048" t="s">
        <v>1883</v>
      </c>
    </row>
    <row r="4049" spans="1:30">
      <c r="A4049" t="s">
        <v>16549</v>
      </c>
      <c r="B4049" t="s">
        <v>136</v>
      </c>
      <c r="C4049" s="3">
        <v>0</v>
      </c>
      <c r="D4049" s="3">
        <v>0</v>
      </c>
      <c r="E4049" s="3">
        <v>0</v>
      </c>
      <c r="F4049" s="3">
        <v>0</v>
      </c>
      <c r="G4049" s="3">
        <v>0</v>
      </c>
      <c r="H4049" s="3">
        <v>0</v>
      </c>
      <c r="I4049" s="3">
        <v>6.081168</v>
      </c>
      <c r="J4049" s="3">
        <v>71</v>
      </c>
      <c r="K4049" s="3">
        <v>2.71719</v>
      </c>
      <c r="L4049" s="3">
        <v>43</v>
      </c>
      <c r="M4049" s="3">
        <v>4.881451</v>
      </c>
      <c r="N4049">
        <v>67</v>
      </c>
      <c r="O4049" s="16">
        <v>2.16838386809556e-6</v>
      </c>
      <c r="P4049">
        <v>6.01399788379059</v>
      </c>
      <c r="Q4049" t="s">
        <v>157</v>
      </c>
      <c r="R4049" t="s">
        <v>136</v>
      </c>
      <c r="S4049" t="s">
        <v>136</v>
      </c>
      <c r="T4049" t="s">
        <v>136</v>
      </c>
      <c r="U4049" t="s">
        <v>136</v>
      </c>
      <c r="V4049" t="s">
        <v>136</v>
      </c>
      <c r="W4049" t="s">
        <v>136</v>
      </c>
      <c r="X4049" t="s">
        <v>136</v>
      </c>
      <c r="Y4049" t="s">
        <v>136</v>
      </c>
      <c r="Z4049" t="s">
        <v>136</v>
      </c>
      <c r="AA4049" t="s">
        <v>136</v>
      </c>
      <c r="AB4049" t="s">
        <v>136</v>
      </c>
      <c r="AC4049" t="s">
        <v>136</v>
      </c>
      <c r="AD4049" t="s">
        <v>136</v>
      </c>
    </row>
    <row r="4050" spans="1:30">
      <c r="A4050" t="s">
        <v>16550</v>
      </c>
      <c r="B4050" t="s">
        <v>16550</v>
      </c>
      <c r="C4050" s="3">
        <v>2.085833</v>
      </c>
      <c r="D4050" s="3">
        <v>85</v>
      </c>
      <c r="E4050" s="3">
        <v>1.001979</v>
      </c>
      <c r="F4050" s="3">
        <v>36</v>
      </c>
      <c r="G4050" s="3">
        <v>3.134487</v>
      </c>
      <c r="H4050" s="3">
        <v>137</v>
      </c>
      <c r="I4050" s="3">
        <v>16.880949</v>
      </c>
      <c r="J4050" s="3">
        <v>742</v>
      </c>
      <c r="K4050" s="3">
        <v>9.606615</v>
      </c>
      <c r="L4050" s="3">
        <v>451</v>
      </c>
      <c r="M4050" s="3">
        <v>15.191034</v>
      </c>
      <c r="N4050">
        <v>643</v>
      </c>
      <c r="O4050" s="16">
        <v>1.82902670851374e-5</v>
      </c>
      <c r="P4050">
        <v>2.09681957546891</v>
      </c>
      <c r="Q4050" t="s">
        <v>157</v>
      </c>
      <c r="R4050" t="s">
        <v>136</v>
      </c>
      <c r="S4050" t="s">
        <v>136</v>
      </c>
      <c r="T4050" t="s">
        <v>4320</v>
      </c>
      <c r="U4050" t="s">
        <v>16551</v>
      </c>
      <c r="V4050" t="s">
        <v>136</v>
      </c>
      <c r="W4050" t="s">
        <v>136</v>
      </c>
      <c r="X4050" t="s">
        <v>136</v>
      </c>
      <c r="Y4050" t="s">
        <v>4322</v>
      </c>
      <c r="Z4050" t="s">
        <v>16552</v>
      </c>
      <c r="AA4050" t="s">
        <v>141</v>
      </c>
      <c r="AB4050" t="s">
        <v>142</v>
      </c>
      <c r="AC4050" t="s">
        <v>4324</v>
      </c>
      <c r="AD4050" t="s">
        <v>4325</v>
      </c>
    </row>
    <row r="4051" spans="1:30">
      <c r="A4051" t="s">
        <v>16553</v>
      </c>
      <c r="B4051" t="s">
        <v>16553</v>
      </c>
      <c r="C4051" s="3">
        <v>0</v>
      </c>
      <c r="D4051" s="3">
        <v>0</v>
      </c>
      <c r="E4051" s="3">
        <v>0</v>
      </c>
      <c r="F4051" s="3">
        <v>0</v>
      </c>
      <c r="G4051" s="3">
        <v>0.140161</v>
      </c>
      <c r="H4051" s="3">
        <v>8</v>
      </c>
      <c r="I4051" s="3">
        <v>4.238977</v>
      </c>
      <c r="J4051" s="3">
        <v>239</v>
      </c>
      <c r="K4051" s="3">
        <v>4.006945</v>
      </c>
      <c r="L4051" s="3">
        <v>242</v>
      </c>
      <c r="M4051" s="3">
        <v>17.145878</v>
      </c>
      <c r="N4051">
        <v>931</v>
      </c>
      <c r="O4051" s="16">
        <v>2.33698282216631e-8</v>
      </c>
      <c r="P4051">
        <v>5.88935871671454</v>
      </c>
      <c r="Q4051" t="s">
        <v>157</v>
      </c>
      <c r="R4051" t="s">
        <v>241</v>
      </c>
      <c r="S4051" t="s">
        <v>242</v>
      </c>
      <c r="T4051" t="s">
        <v>635</v>
      </c>
      <c r="U4051" t="s">
        <v>136</v>
      </c>
      <c r="V4051" t="s">
        <v>136</v>
      </c>
      <c r="W4051" t="s">
        <v>254</v>
      </c>
      <c r="X4051" t="s">
        <v>255</v>
      </c>
      <c r="Y4051" t="s">
        <v>991</v>
      </c>
      <c r="Z4051" t="s">
        <v>136</v>
      </c>
      <c r="AA4051" t="s">
        <v>85</v>
      </c>
      <c r="AB4051" t="s">
        <v>342</v>
      </c>
      <c r="AC4051" t="s">
        <v>16554</v>
      </c>
      <c r="AD4051" t="s">
        <v>640</v>
      </c>
    </row>
    <row r="4052" spans="1:30">
      <c r="A4052" t="s">
        <v>16555</v>
      </c>
      <c r="B4052" t="s">
        <v>16555</v>
      </c>
      <c r="C4052" s="3">
        <v>19.157356</v>
      </c>
      <c r="D4052" s="3">
        <v>972</v>
      </c>
      <c r="E4052" s="3">
        <v>18.666557</v>
      </c>
      <c r="F4052" s="3">
        <v>839</v>
      </c>
      <c r="G4052" s="3">
        <v>21.155121</v>
      </c>
      <c r="H4052" s="3">
        <v>1151</v>
      </c>
      <c r="I4052" s="3">
        <v>6.824636</v>
      </c>
      <c r="J4052" s="3">
        <v>376</v>
      </c>
      <c r="K4052" s="3">
        <v>3.244024</v>
      </c>
      <c r="L4052" s="3">
        <v>191</v>
      </c>
      <c r="M4052" s="3">
        <v>7.6976</v>
      </c>
      <c r="N4052">
        <v>408</v>
      </c>
      <c r="O4052" s="16">
        <v>6.19349914140541e-6</v>
      </c>
      <c r="P4052">
        <v>-2.368499700102</v>
      </c>
      <c r="Q4052" t="s">
        <v>131</v>
      </c>
      <c r="R4052" t="s">
        <v>2039</v>
      </c>
      <c r="S4052" t="s">
        <v>2040</v>
      </c>
      <c r="T4052" t="s">
        <v>16556</v>
      </c>
      <c r="U4052" t="s">
        <v>16557</v>
      </c>
      <c r="V4052" t="s">
        <v>136</v>
      </c>
      <c r="W4052" t="s">
        <v>136</v>
      </c>
      <c r="X4052" t="s">
        <v>136</v>
      </c>
      <c r="Y4052" t="s">
        <v>8049</v>
      </c>
      <c r="Z4052" t="s">
        <v>16558</v>
      </c>
      <c r="AA4052" t="s">
        <v>48</v>
      </c>
      <c r="AB4052" t="s">
        <v>326</v>
      </c>
      <c r="AC4052" t="s">
        <v>16559</v>
      </c>
      <c r="AD4052" t="s">
        <v>16560</v>
      </c>
    </row>
    <row r="4053" spans="1:30">
      <c r="A4053" t="s">
        <v>16561</v>
      </c>
      <c r="B4053" t="s">
        <v>16561</v>
      </c>
      <c r="C4053" s="3">
        <v>24.755342</v>
      </c>
      <c r="D4053" s="3">
        <v>500</v>
      </c>
      <c r="E4053" s="3">
        <v>74.811485</v>
      </c>
      <c r="F4053" s="3">
        <v>1337</v>
      </c>
      <c r="G4053" s="3">
        <v>20.238029</v>
      </c>
      <c r="H4053" s="3">
        <v>438</v>
      </c>
      <c r="I4053" s="3">
        <v>10.363411</v>
      </c>
      <c r="J4053" s="3">
        <v>227</v>
      </c>
      <c r="K4053" s="3">
        <v>4.788853</v>
      </c>
      <c r="L4053" s="3">
        <v>112</v>
      </c>
      <c r="M4053" s="3">
        <v>12.639833</v>
      </c>
      <c r="N4053">
        <v>267</v>
      </c>
      <c r="O4053">
        <v>0.000710631791687877</v>
      </c>
      <c r="P4053">
        <v>-2.83119695322406</v>
      </c>
      <c r="Q4053" t="s">
        <v>131</v>
      </c>
      <c r="R4053" t="s">
        <v>136</v>
      </c>
      <c r="S4053" t="s">
        <v>136</v>
      </c>
      <c r="T4053" t="s">
        <v>1978</v>
      </c>
      <c r="U4053" t="s">
        <v>16562</v>
      </c>
      <c r="V4053" t="s">
        <v>432</v>
      </c>
      <c r="W4053" t="s">
        <v>136</v>
      </c>
      <c r="X4053" t="s">
        <v>136</v>
      </c>
      <c r="Y4053" t="s">
        <v>1980</v>
      </c>
      <c r="Z4053" t="s">
        <v>16563</v>
      </c>
      <c r="AA4053" t="s">
        <v>141</v>
      </c>
      <c r="AB4053" t="s">
        <v>142</v>
      </c>
      <c r="AC4053" t="s">
        <v>16564</v>
      </c>
      <c r="AD4053" t="s">
        <v>1983</v>
      </c>
    </row>
    <row r="4054" spans="1:30">
      <c r="A4054" t="s">
        <v>16565</v>
      </c>
      <c r="B4054" t="s">
        <v>16565</v>
      </c>
      <c r="C4054" s="3">
        <v>0</v>
      </c>
      <c r="D4054" s="3">
        <v>0</v>
      </c>
      <c r="E4054" s="3">
        <v>0</v>
      </c>
      <c r="F4054" s="3">
        <v>0</v>
      </c>
      <c r="G4054" s="3">
        <v>0.027615</v>
      </c>
      <c r="H4054" s="3">
        <v>2</v>
      </c>
      <c r="I4054" s="3">
        <v>2.232222</v>
      </c>
      <c r="J4054" s="3">
        <v>91</v>
      </c>
      <c r="K4054" s="3">
        <v>1.583109</v>
      </c>
      <c r="L4054" s="3">
        <v>69</v>
      </c>
      <c r="M4054" s="3">
        <v>5.618416</v>
      </c>
      <c r="N4054">
        <v>220</v>
      </c>
      <c r="O4054" s="16">
        <v>1.00232266084056e-7</v>
      </c>
      <c r="P4054">
        <v>5.72284338994885</v>
      </c>
      <c r="Q4054" t="s">
        <v>157</v>
      </c>
      <c r="R4054" t="s">
        <v>325</v>
      </c>
      <c r="S4054" t="s">
        <v>326</v>
      </c>
      <c r="T4054" t="s">
        <v>2256</v>
      </c>
      <c r="U4054" t="s">
        <v>16566</v>
      </c>
      <c r="V4054" t="s">
        <v>741</v>
      </c>
      <c r="W4054" t="s">
        <v>366</v>
      </c>
      <c r="X4054" t="s">
        <v>367</v>
      </c>
      <c r="Y4054" t="s">
        <v>4524</v>
      </c>
      <c r="Z4054" t="s">
        <v>16567</v>
      </c>
      <c r="AA4054" t="s">
        <v>48</v>
      </c>
      <c r="AB4054" t="s">
        <v>326</v>
      </c>
      <c r="AC4054" t="s">
        <v>7734</v>
      </c>
      <c r="AD4054" t="s">
        <v>144</v>
      </c>
    </row>
    <row r="4055" spans="1:30">
      <c r="A4055" t="s">
        <v>16568</v>
      </c>
      <c r="B4055" t="s">
        <v>16568</v>
      </c>
      <c r="C4055" s="3">
        <v>0.101051</v>
      </c>
      <c r="D4055" s="3">
        <v>5</v>
      </c>
      <c r="E4055" s="3">
        <v>0.046561</v>
      </c>
      <c r="F4055" s="3">
        <v>3</v>
      </c>
      <c r="G4055" s="3">
        <v>0.227475</v>
      </c>
      <c r="H4055" s="3">
        <v>12</v>
      </c>
      <c r="I4055" s="3">
        <v>2.818816</v>
      </c>
      <c r="J4055" s="3">
        <v>149</v>
      </c>
      <c r="K4055" s="3">
        <v>0.556386</v>
      </c>
      <c r="L4055" s="3">
        <v>32</v>
      </c>
      <c r="M4055" s="3">
        <v>1.172559</v>
      </c>
      <c r="N4055">
        <v>60</v>
      </c>
      <c r="O4055">
        <v>0.00455833675354117</v>
      </c>
      <c r="P4055">
        <v>2.59348773310927</v>
      </c>
      <c r="Q4055" t="s">
        <v>157</v>
      </c>
      <c r="R4055" t="s">
        <v>136</v>
      </c>
      <c r="S4055" t="s">
        <v>136</v>
      </c>
      <c r="T4055" t="s">
        <v>1859</v>
      </c>
      <c r="U4055" t="s">
        <v>16569</v>
      </c>
      <c r="V4055" t="s">
        <v>136</v>
      </c>
      <c r="W4055" t="s">
        <v>136</v>
      </c>
      <c r="X4055" t="s">
        <v>136</v>
      </c>
      <c r="Y4055" t="s">
        <v>7722</v>
      </c>
      <c r="Z4055" t="s">
        <v>16570</v>
      </c>
      <c r="AA4055" t="s">
        <v>164</v>
      </c>
      <c r="AB4055" t="s">
        <v>165</v>
      </c>
      <c r="AC4055" t="s">
        <v>16571</v>
      </c>
      <c r="AD4055" t="s">
        <v>1863</v>
      </c>
    </row>
    <row r="4056" spans="1:30">
      <c r="A4056" t="s">
        <v>16572</v>
      </c>
      <c r="B4056" t="s">
        <v>16572</v>
      </c>
      <c r="C4056" s="3">
        <v>6.878632</v>
      </c>
      <c r="D4056" s="3">
        <v>941</v>
      </c>
      <c r="E4056" s="3">
        <v>22.544741</v>
      </c>
      <c r="F4056" s="3">
        <v>2732</v>
      </c>
      <c r="G4056" s="3">
        <v>8.407803</v>
      </c>
      <c r="H4056" s="3">
        <v>1233</v>
      </c>
      <c r="I4056" s="3">
        <v>2.93606</v>
      </c>
      <c r="J4056" s="3">
        <v>436</v>
      </c>
      <c r="K4056" s="3">
        <v>3.857948</v>
      </c>
      <c r="L4056" s="3">
        <v>612</v>
      </c>
      <c r="M4056" s="3">
        <v>2.810396</v>
      </c>
      <c r="N4056">
        <v>402</v>
      </c>
      <c r="O4056">
        <v>0.000347154164020149</v>
      </c>
      <c r="P4056">
        <v>-2.73011197780851</v>
      </c>
      <c r="Q4056" t="s">
        <v>131</v>
      </c>
      <c r="R4056" t="s">
        <v>136</v>
      </c>
      <c r="S4056" t="s">
        <v>136</v>
      </c>
      <c r="T4056" t="s">
        <v>13796</v>
      </c>
      <c r="U4056" t="s">
        <v>136</v>
      </c>
      <c r="V4056" t="s">
        <v>136</v>
      </c>
      <c r="W4056" t="s">
        <v>136</v>
      </c>
      <c r="X4056" t="s">
        <v>136</v>
      </c>
      <c r="Y4056" t="s">
        <v>136</v>
      </c>
      <c r="Z4056" t="s">
        <v>136</v>
      </c>
      <c r="AA4056" t="s">
        <v>164</v>
      </c>
      <c r="AB4056" t="s">
        <v>165</v>
      </c>
      <c r="AC4056" t="s">
        <v>16573</v>
      </c>
      <c r="AD4056" t="s">
        <v>3213</v>
      </c>
    </row>
    <row r="4057" spans="1:30">
      <c r="A4057" t="s">
        <v>16574</v>
      </c>
      <c r="B4057" t="s">
        <v>16574</v>
      </c>
      <c r="C4057" s="3">
        <v>0.688276</v>
      </c>
      <c r="D4057" s="3">
        <v>36</v>
      </c>
      <c r="E4057" s="3">
        <v>0.35938</v>
      </c>
      <c r="F4057" s="3">
        <v>17</v>
      </c>
      <c r="G4057" s="3">
        <v>0.96992</v>
      </c>
      <c r="H4057" s="3">
        <v>54</v>
      </c>
      <c r="I4057" s="3">
        <v>7.807249</v>
      </c>
      <c r="J4057" s="3">
        <v>439</v>
      </c>
      <c r="K4057" s="3">
        <v>12.162627</v>
      </c>
      <c r="L4057" s="3">
        <v>731</v>
      </c>
      <c r="M4057" s="3">
        <v>6.250927</v>
      </c>
      <c r="N4057">
        <v>339</v>
      </c>
      <c r="O4057" s="16">
        <v>4.87411504924254e-9</v>
      </c>
      <c r="P4057">
        <v>3.00200579691545</v>
      </c>
      <c r="Q4057" t="s">
        <v>157</v>
      </c>
      <c r="R4057" t="s">
        <v>136</v>
      </c>
      <c r="S4057" t="s">
        <v>136</v>
      </c>
      <c r="T4057" t="s">
        <v>16575</v>
      </c>
      <c r="U4057" t="s">
        <v>136</v>
      </c>
      <c r="V4057" t="s">
        <v>136</v>
      </c>
      <c r="W4057" t="s">
        <v>136</v>
      </c>
      <c r="X4057" t="s">
        <v>136</v>
      </c>
      <c r="Y4057" t="s">
        <v>16576</v>
      </c>
      <c r="Z4057" t="s">
        <v>16577</v>
      </c>
      <c r="AA4057" t="s">
        <v>164</v>
      </c>
      <c r="AB4057" t="s">
        <v>165</v>
      </c>
      <c r="AC4057" t="s">
        <v>16578</v>
      </c>
      <c r="AD4057" t="s">
        <v>16579</v>
      </c>
    </row>
    <row r="4058" spans="1:30">
      <c r="A4058" t="s">
        <v>16580</v>
      </c>
      <c r="B4058" t="s">
        <v>16580</v>
      </c>
      <c r="C4058" s="3">
        <v>0.275106</v>
      </c>
      <c r="D4058" s="3">
        <v>18</v>
      </c>
      <c r="E4058" s="3">
        <v>0</v>
      </c>
      <c r="F4058" s="3">
        <v>0</v>
      </c>
      <c r="G4058" s="3">
        <v>0.210779</v>
      </c>
      <c r="H4058" s="3">
        <v>15</v>
      </c>
      <c r="I4058" s="3">
        <v>4.518198</v>
      </c>
      <c r="J4058" s="3">
        <v>311</v>
      </c>
      <c r="K4058" s="3">
        <v>8.260232</v>
      </c>
      <c r="L4058" s="3">
        <v>607</v>
      </c>
      <c r="M4058" s="3">
        <v>1.195391</v>
      </c>
      <c r="N4058">
        <v>80</v>
      </c>
      <c r="O4058" s="16">
        <v>8.5630238932747e-5</v>
      </c>
      <c r="P4058">
        <v>3.86004240326887</v>
      </c>
      <c r="Q4058" t="s">
        <v>157</v>
      </c>
      <c r="R4058" t="s">
        <v>190</v>
      </c>
      <c r="S4058" t="s">
        <v>191</v>
      </c>
      <c r="T4058" t="s">
        <v>178</v>
      </c>
      <c r="U4058" t="s">
        <v>16581</v>
      </c>
      <c r="V4058" t="s">
        <v>264</v>
      </c>
      <c r="W4058" t="s">
        <v>136</v>
      </c>
      <c r="X4058" t="s">
        <v>136</v>
      </c>
      <c r="Y4058" t="s">
        <v>265</v>
      </c>
      <c r="Z4058" t="s">
        <v>10466</v>
      </c>
      <c r="AA4058" t="s">
        <v>83</v>
      </c>
      <c r="AB4058" t="s">
        <v>191</v>
      </c>
      <c r="AC4058" t="s">
        <v>10467</v>
      </c>
      <c r="AD4058" t="s">
        <v>184</v>
      </c>
    </row>
    <row r="4059" spans="1:30">
      <c r="A4059" t="s">
        <v>16582</v>
      </c>
      <c r="B4059" t="s">
        <v>16582</v>
      </c>
      <c r="C4059" s="3">
        <v>3.324544</v>
      </c>
      <c r="D4059" s="3">
        <v>288</v>
      </c>
      <c r="E4059" s="3">
        <v>0.36176</v>
      </c>
      <c r="F4059" s="3">
        <v>28</v>
      </c>
      <c r="G4059" s="3">
        <v>3.253314</v>
      </c>
      <c r="H4059" s="3">
        <v>302</v>
      </c>
      <c r="I4059" s="3">
        <v>32.289795</v>
      </c>
      <c r="J4059" s="3">
        <v>3025</v>
      </c>
      <c r="K4059" s="3">
        <v>36.395329</v>
      </c>
      <c r="L4059" s="3">
        <v>3641</v>
      </c>
      <c r="M4059" s="3">
        <v>10.908569</v>
      </c>
      <c r="N4059">
        <v>984</v>
      </c>
      <c r="O4059">
        <v>0.000140894104299673</v>
      </c>
      <c r="P4059">
        <v>2.86039291682773</v>
      </c>
      <c r="Q4059" t="s">
        <v>157</v>
      </c>
      <c r="R4059" t="s">
        <v>136</v>
      </c>
      <c r="S4059" t="s">
        <v>136</v>
      </c>
      <c r="T4059" t="s">
        <v>136</v>
      </c>
      <c r="U4059" t="s">
        <v>136</v>
      </c>
      <c r="V4059" t="s">
        <v>136</v>
      </c>
      <c r="W4059" t="s">
        <v>136</v>
      </c>
      <c r="X4059" t="s">
        <v>136</v>
      </c>
      <c r="Y4059" t="s">
        <v>136</v>
      </c>
      <c r="Z4059" t="s">
        <v>136</v>
      </c>
      <c r="AA4059" t="s">
        <v>164</v>
      </c>
      <c r="AB4059" t="s">
        <v>165</v>
      </c>
      <c r="AC4059" t="s">
        <v>16583</v>
      </c>
      <c r="AD4059" t="s">
        <v>136</v>
      </c>
    </row>
    <row r="4060" spans="1:30">
      <c r="A4060" t="s">
        <v>16584</v>
      </c>
      <c r="B4060" t="s">
        <v>16584</v>
      </c>
      <c r="C4060" s="3">
        <v>1.296888</v>
      </c>
      <c r="D4060" s="3">
        <v>57</v>
      </c>
      <c r="E4060" s="3">
        <v>15.459511</v>
      </c>
      <c r="F4060" s="3">
        <v>597</v>
      </c>
      <c r="G4060" s="3">
        <v>1.377041</v>
      </c>
      <c r="H4060" s="3">
        <v>65</v>
      </c>
      <c r="I4060" s="3">
        <v>0.247421</v>
      </c>
      <c r="J4060" s="3">
        <v>12</v>
      </c>
      <c r="K4060" s="3">
        <v>0.561079</v>
      </c>
      <c r="L4060" s="3">
        <v>29</v>
      </c>
      <c r="M4060" s="3">
        <v>0.942413</v>
      </c>
      <c r="N4060">
        <v>43</v>
      </c>
      <c r="O4060">
        <v>0.000558502249025429</v>
      </c>
      <c r="P4060">
        <v>-3.79700891657016</v>
      </c>
      <c r="Q4060" t="s">
        <v>131</v>
      </c>
      <c r="R4060" t="s">
        <v>412</v>
      </c>
      <c r="S4060" t="s">
        <v>413</v>
      </c>
      <c r="T4060" t="s">
        <v>7533</v>
      </c>
      <c r="U4060" t="s">
        <v>16585</v>
      </c>
      <c r="V4060" t="s">
        <v>2053</v>
      </c>
      <c r="W4060" t="s">
        <v>412</v>
      </c>
      <c r="X4060" t="s">
        <v>413</v>
      </c>
      <c r="Y4060" t="s">
        <v>7535</v>
      </c>
      <c r="Z4060" t="s">
        <v>16586</v>
      </c>
      <c r="AA4060" t="s">
        <v>419</v>
      </c>
      <c r="AB4060" t="s">
        <v>413</v>
      </c>
      <c r="AC4060" t="s">
        <v>16587</v>
      </c>
      <c r="AD4060" t="s">
        <v>7538</v>
      </c>
    </row>
    <row r="4061" spans="1:30">
      <c r="A4061" t="s">
        <v>16588</v>
      </c>
      <c r="B4061" t="s">
        <v>16588</v>
      </c>
      <c r="C4061" s="3">
        <v>5.92397</v>
      </c>
      <c r="D4061" s="3">
        <v>529</v>
      </c>
      <c r="E4061" s="3">
        <v>10.473201</v>
      </c>
      <c r="F4061" s="3">
        <v>829</v>
      </c>
      <c r="G4061" s="3">
        <v>6.860403</v>
      </c>
      <c r="H4061" s="3">
        <v>657</v>
      </c>
      <c r="I4061" s="3">
        <v>2.117132</v>
      </c>
      <c r="J4061" s="3">
        <v>206</v>
      </c>
      <c r="K4061" s="3">
        <v>1.510381</v>
      </c>
      <c r="L4061" s="3">
        <v>157</v>
      </c>
      <c r="M4061" s="3">
        <v>2.614666</v>
      </c>
      <c r="N4061">
        <v>244</v>
      </c>
      <c r="O4061" s="16">
        <v>2.81035088588708e-5</v>
      </c>
      <c r="P4061">
        <v>-2.6014386490906</v>
      </c>
      <c r="Q4061" t="s">
        <v>131</v>
      </c>
      <c r="R4061" t="s">
        <v>254</v>
      </c>
      <c r="S4061" t="s">
        <v>255</v>
      </c>
      <c r="T4061" t="s">
        <v>2185</v>
      </c>
      <c r="U4061" t="s">
        <v>16589</v>
      </c>
      <c r="V4061" t="s">
        <v>264</v>
      </c>
      <c r="W4061" t="s">
        <v>190</v>
      </c>
      <c r="X4061" t="s">
        <v>191</v>
      </c>
      <c r="Y4061" t="s">
        <v>1318</v>
      </c>
      <c r="Z4061" t="s">
        <v>16590</v>
      </c>
      <c r="AA4061" t="s">
        <v>164</v>
      </c>
      <c r="AB4061" t="s">
        <v>165</v>
      </c>
      <c r="AC4061" t="s">
        <v>313</v>
      </c>
      <c r="AD4061" t="s">
        <v>2189</v>
      </c>
    </row>
    <row r="4062" spans="1:30">
      <c r="A4062" t="s">
        <v>16591</v>
      </c>
      <c r="B4062" t="s">
        <v>16591</v>
      </c>
      <c r="C4062" s="3">
        <v>4.697183</v>
      </c>
      <c r="D4062" s="3">
        <v>217</v>
      </c>
      <c r="E4062" s="3">
        <v>9.791531</v>
      </c>
      <c r="F4062" s="3">
        <v>401</v>
      </c>
      <c r="G4062" s="3">
        <v>5.202605</v>
      </c>
      <c r="H4062" s="3">
        <v>258</v>
      </c>
      <c r="I4062" s="3">
        <v>1.154917</v>
      </c>
      <c r="J4062" s="3">
        <v>58</v>
      </c>
      <c r="K4062" s="3">
        <v>0.79548</v>
      </c>
      <c r="L4062" s="3">
        <v>43</v>
      </c>
      <c r="M4062" s="3">
        <v>1.60988</v>
      </c>
      <c r="N4062">
        <v>78</v>
      </c>
      <c r="O4062" s="16">
        <v>8.00029111332586e-6</v>
      </c>
      <c r="P4062">
        <v>-3.13405574955416</v>
      </c>
      <c r="Q4062" t="s">
        <v>131</v>
      </c>
      <c r="R4062" t="s">
        <v>412</v>
      </c>
      <c r="S4062" t="s">
        <v>413</v>
      </c>
      <c r="T4062" t="s">
        <v>16592</v>
      </c>
      <c r="U4062" t="s">
        <v>16593</v>
      </c>
      <c r="V4062" t="s">
        <v>2923</v>
      </c>
      <c r="W4062" t="s">
        <v>412</v>
      </c>
      <c r="X4062" t="s">
        <v>413</v>
      </c>
      <c r="Y4062" t="s">
        <v>1396</v>
      </c>
      <c r="Z4062" t="s">
        <v>16594</v>
      </c>
      <c r="AA4062" t="s">
        <v>419</v>
      </c>
      <c r="AB4062" t="s">
        <v>413</v>
      </c>
      <c r="AC4062" t="s">
        <v>16595</v>
      </c>
      <c r="AD4062" t="s">
        <v>1949</v>
      </c>
    </row>
    <row r="4063" spans="1:30">
      <c r="A4063" t="s">
        <v>16596</v>
      </c>
      <c r="B4063" t="s">
        <v>16596</v>
      </c>
      <c r="C4063" s="3">
        <v>0.637256</v>
      </c>
      <c r="D4063" s="3">
        <v>19</v>
      </c>
      <c r="E4063" s="3">
        <v>0.203091</v>
      </c>
      <c r="F4063" s="3">
        <v>6</v>
      </c>
      <c r="G4063" s="3">
        <v>0.538348</v>
      </c>
      <c r="H4063" s="3">
        <v>17</v>
      </c>
      <c r="I4063" s="3">
        <v>6.244266</v>
      </c>
      <c r="J4063" s="3">
        <v>197</v>
      </c>
      <c r="K4063" s="3">
        <v>2.496294</v>
      </c>
      <c r="L4063" s="3">
        <v>84</v>
      </c>
      <c r="M4063" s="3">
        <v>2.44109</v>
      </c>
      <c r="N4063">
        <v>74</v>
      </c>
      <c r="O4063">
        <v>0.00139393023058213</v>
      </c>
      <c r="P4063">
        <v>2.23140534110747</v>
      </c>
      <c r="Q4063" t="s">
        <v>157</v>
      </c>
      <c r="R4063" t="s">
        <v>241</v>
      </c>
      <c r="S4063" t="s">
        <v>242</v>
      </c>
      <c r="T4063" t="s">
        <v>1517</v>
      </c>
      <c r="U4063" t="s">
        <v>136</v>
      </c>
      <c r="V4063" t="s">
        <v>136</v>
      </c>
      <c r="W4063" t="s">
        <v>136</v>
      </c>
      <c r="X4063" t="s">
        <v>136</v>
      </c>
      <c r="Y4063" t="s">
        <v>1518</v>
      </c>
      <c r="Z4063" t="s">
        <v>136</v>
      </c>
      <c r="AA4063" t="s">
        <v>248</v>
      </c>
      <c r="AB4063" t="s">
        <v>242</v>
      </c>
      <c r="AC4063" t="s">
        <v>1519</v>
      </c>
      <c r="AD4063" t="s">
        <v>1520</v>
      </c>
    </row>
    <row r="4064" spans="1:30">
      <c r="A4064" t="s">
        <v>16597</v>
      </c>
      <c r="B4064" t="s">
        <v>16597</v>
      </c>
      <c r="C4064" s="3">
        <v>216.946533</v>
      </c>
      <c r="D4064" s="3">
        <v>18070</v>
      </c>
      <c r="E4064" s="3">
        <v>664.841003</v>
      </c>
      <c r="F4064" s="3">
        <v>49054</v>
      </c>
      <c r="G4064" s="3">
        <v>193.29805</v>
      </c>
      <c r="H4064" s="3">
        <v>17263</v>
      </c>
      <c r="I4064" s="3">
        <v>69.307671</v>
      </c>
      <c r="J4064" s="3">
        <v>6262</v>
      </c>
      <c r="K4064" s="3">
        <v>77.881027</v>
      </c>
      <c r="L4064" s="3">
        <v>7513</v>
      </c>
      <c r="M4064" s="3">
        <v>108.524162</v>
      </c>
      <c r="N4064">
        <v>9439</v>
      </c>
      <c r="O4064">
        <v>0.000355259192180402</v>
      </c>
      <c r="P4064">
        <v>-2.81147634870779</v>
      </c>
      <c r="Q4064" t="s">
        <v>131</v>
      </c>
      <c r="R4064" t="s">
        <v>232</v>
      </c>
      <c r="S4064" t="s">
        <v>233</v>
      </c>
      <c r="T4064" t="s">
        <v>4040</v>
      </c>
      <c r="U4064" t="s">
        <v>16598</v>
      </c>
      <c r="V4064" t="s">
        <v>136</v>
      </c>
      <c r="W4064" t="s">
        <v>136</v>
      </c>
      <c r="X4064" t="s">
        <v>136</v>
      </c>
      <c r="Y4064" t="s">
        <v>789</v>
      </c>
      <c r="Z4064" t="s">
        <v>16599</v>
      </c>
      <c r="AA4064" t="s">
        <v>237</v>
      </c>
      <c r="AB4064" t="s">
        <v>233</v>
      </c>
      <c r="AC4064" t="s">
        <v>16600</v>
      </c>
      <c r="AD4064" t="s">
        <v>4044</v>
      </c>
    </row>
    <row r="4065" spans="1:30">
      <c r="A4065" t="s">
        <v>16601</v>
      </c>
      <c r="B4065" t="s">
        <v>16601</v>
      </c>
      <c r="C4065" s="3">
        <v>2.54021</v>
      </c>
      <c r="D4065" s="3">
        <v>78</v>
      </c>
      <c r="E4065" s="3">
        <v>4.536585</v>
      </c>
      <c r="F4065" s="3">
        <v>123</v>
      </c>
      <c r="G4065" s="3">
        <v>3.675734</v>
      </c>
      <c r="H4065" s="3">
        <v>120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>
        <v>0</v>
      </c>
      <c r="O4065" s="16">
        <v>1.09679533538981e-12</v>
      </c>
      <c r="P4065">
        <v>-8.07845344847142</v>
      </c>
      <c r="Q4065" t="s">
        <v>131</v>
      </c>
      <c r="R4065" t="s">
        <v>561</v>
      </c>
      <c r="S4065" t="s">
        <v>562</v>
      </c>
      <c r="T4065" t="s">
        <v>563</v>
      </c>
      <c r="U4065" t="s">
        <v>16602</v>
      </c>
      <c r="V4065" t="s">
        <v>1327</v>
      </c>
      <c r="W4065" t="s">
        <v>136</v>
      </c>
      <c r="X4065" t="s">
        <v>136</v>
      </c>
      <c r="Y4065" t="s">
        <v>565</v>
      </c>
      <c r="Z4065" t="s">
        <v>566</v>
      </c>
      <c r="AA4065" t="s">
        <v>164</v>
      </c>
      <c r="AB4065" t="s">
        <v>165</v>
      </c>
      <c r="AC4065" t="s">
        <v>16603</v>
      </c>
      <c r="AD4065" t="s">
        <v>144</v>
      </c>
    </row>
    <row r="4066" spans="1:30">
      <c r="A4066" t="s">
        <v>16604</v>
      </c>
      <c r="B4066" t="s">
        <v>16604</v>
      </c>
      <c r="C4066" s="3">
        <v>5.830655</v>
      </c>
      <c r="D4066" s="3">
        <v>197</v>
      </c>
      <c r="E4066" s="3">
        <v>0.794629</v>
      </c>
      <c r="F4066" s="3">
        <v>24</v>
      </c>
      <c r="G4066" s="3">
        <v>2.268265</v>
      </c>
      <c r="H4066" s="3">
        <v>82</v>
      </c>
      <c r="I4066" s="3">
        <v>17.686394</v>
      </c>
      <c r="J4066" s="3">
        <v>647</v>
      </c>
      <c r="K4066" s="3">
        <v>42.525372</v>
      </c>
      <c r="L4066" s="3">
        <v>1660</v>
      </c>
      <c r="M4066" s="3">
        <v>10.060287</v>
      </c>
      <c r="N4066">
        <v>354</v>
      </c>
      <c r="O4066">
        <v>0.00252843124863513</v>
      </c>
      <c r="P4066">
        <v>2.35454065566156</v>
      </c>
      <c r="Q4066" t="s">
        <v>157</v>
      </c>
      <c r="R4066" t="s">
        <v>186</v>
      </c>
      <c r="S4066" t="s">
        <v>187</v>
      </c>
      <c r="T4066" t="s">
        <v>437</v>
      </c>
      <c r="U4066" t="s">
        <v>16430</v>
      </c>
      <c r="V4066" t="s">
        <v>439</v>
      </c>
      <c r="W4066" t="s">
        <v>186</v>
      </c>
      <c r="X4066" t="s">
        <v>187</v>
      </c>
      <c r="Y4066" t="s">
        <v>13800</v>
      </c>
      <c r="Z4066" t="s">
        <v>13801</v>
      </c>
      <c r="AA4066" t="s">
        <v>209</v>
      </c>
      <c r="AB4066" t="s">
        <v>187</v>
      </c>
      <c r="AC4066" t="s">
        <v>13802</v>
      </c>
      <c r="AD4066" t="s">
        <v>443</v>
      </c>
    </row>
    <row r="4067" spans="1:30">
      <c r="A4067" t="s">
        <v>16605</v>
      </c>
      <c r="B4067" t="s">
        <v>16605</v>
      </c>
      <c r="C4067" s="3">
        <v>5.211274</v>
      </c>
      <c r="D4067" s="3">
        <v>214</v>
      </c>
      <c r="E4067" s="3">
        <v>0.708303</v>
      </c>
      <c r="F4067" s="3">
        <v>26</v>
      </c>
      <c r="G4067" s="3">
        <v>4.373865</v>
      </c>
      <c r="H4067" s="3">
        <v>192</v>
      </c>
      <c r="I4067" s="3">
        <v>28.485691</v>
      </c>
      <c r="J4067" s="3">
        <v>1265</v>
      </c>
      <c r="K4067" s="3">
        <v>29.622456</v>
      </c>
      <c r="L4067" s="3">
        <v>1405</v>
      </c>
      <c r="M4067" s="3">
        <v>21.708902</v>
      </c>
      <c r="N4067">
        <v>928</v>
      </c>
      <c r="O4067" s="16">
        <v>8.55452650185399e-5</v>
      </c>
      <c r="P4067">
        <v>2.38167005501601</v>
      </c>
      <c r="Q4067" t="s">
        <v>157</v>
      </c>
      <c r="R4067" t="s">
        <v>186</v>
      </c>
      <c r="S4067" t="s">
        <v>187</v>
      </c>
      <c r="T4067" t="s">
        <v>16606</v>
      </c>
      <c r="U4067" t="s">
        <v>16607</v>
      </c>
      <c r="V4067" t="s">
        <v>1938</v>
      </c>
      <c r="W4067" t="s">
        <v>136</v>
      </c>
      <c r="X4067" t="s">
        <v>136</v>
      </c>
      <c r="Y4067" t="s">
        <v>16608</v>
      </c>
      <c r="Z4067" t="s">
        <v>16609</v>
      </c>
      <c r="AA4067" t="s">
        <v>209</v>
      </c>
      <c r="AB4067" t="s">
        <v>187</v>
      </c>
      <c r="AC4067" t="s">
        <v>16610</v>
      </c>
      <c r="AD4067" t="s">
        <v>16611</v>
      </c>
    </row>
    <row r="4068" spans="1:30">
      <c r="A4068" t="s">
        <v>16612</v>
      </c>
      <c r="B4068" t="s">
        <v>16612</v>
      </c>
      <c r="C4068" s="3">
        <v>613.197693</v>
      </c>
      <c r="D4068" s="3">
        <v>21172</v>
      </c>
      <c r="E4068" s="3">
        <v>764.766907</v>
      </c>
      <c r="F4068" s="3">
        <v>23390</v>
      </c>
      <c r="G4068" s="3">
        <v>538.541199</v>
      </c>
      <c r="H4068" s="3">
        <v>19936</v>
      </c>
      <c r="I4068" s="3">
        <v>92.700562</v>
      </c>
      <c r="J4068" s="3">
        <v>3472</v>
      </c>
      <c r="K4068" s="3">
        <v>31.491236</v>
      </c>
      <c r="L4068" s="3">
        <v>1260</v>
      </c>
      <c r="M4068" s="3">
        <v>180.830292</v>
      </c>
      <c r="N4068">
        <v>6519</v>
      </c>
      <c r="O4068" s="16">
        <v>1.21728275746304e-5</v>
      </c>
      <c r="P4068">
        <v>-3.20961295256543</v>
      </c>
      <c r="Q4068" t="s">
        <v>131</v>
      </c>
      <c r="R4068" t="s">
        <v>137</v>
      </c>
      <c r="S4068" t="s">
        <v>138</v>
      </c>
      <c r="T4068" t="s">
        <v>13885</v>
      </c>
      <c r="U4068" t="s">
        <v>16613</v>
      </c>
      <c r="V4068" t="s">
        <v>2174</v>
      </c>
      <c r="W4068" t="s">
        <v>137</v>
      </c>
      <c r="X4068" t="s">
        <v>138</v>
      </c>
      <c r="Y4068" t="s">
        <v>13887</v>
      </c>
      <c r="Z4068" t="s">
        <v>16614</v>
      </c>
      <c r="AA4068" t="s">
        <v>153</v>
      </c>
      <c r="AB4068" t="s">
        <v>138</v>
      </c>
      <c r="AC4068" t="s">
        <v>13889</v>
      </c>
      <c r="AD4068" t="s">
        <v>13890</v>
      </c>
    </row>
    <row r="4069" spans="1:30">
      <c r="A4069" t="s">
        <v>16615</v>
      </c>
      <c r="B4069" t="s">
        <v>16615</v>
      </c>
      <c r="C4069" s="3">
        <v>0.30094</v>
      </c>
      <c r="D4069" s="3">
        <v>13</v>
      </c>
      <c r="E4069" s="3">
        <v>0.225696</v>
      </c>
      <c r="F4069" s="3">
        <v>9</v>
      </c>
      <c r="G4069" s="3">
        <v>0.26608</v>
      </c>
      <c r="H4069" s="3">
        <v>12</v>
      </c>
      <c r="I4069" s="3">
        <v>2.427472</v>
      </c>
      <c r="J4069" s="3">
        <v>109</v>
      </c>
      <c r="K4069" s="3">
        <v>2.239244</v>
      </c>
      <c r="L4069" s="3">
        <v>108</v>
      </c>
      <c r="M4069" s="3">
        <v>1.023541</v>
      </c>
      <c r="N4069">
        <v>45</v>
      </c>
      <c r="O4069">
        <v>0.00463275327951465</v>
      </c>
      <c r="P4069">
        <v>2.00081902029995</v>
      </c>
      <c r="Q4069" t="s">
        <v>157</v>
      </c>
      <c r="R4069" t="s">
        <v>186</v>
      </c>
      <c r="S4069" t="s">
        <v>187</v>
      </c>
      <c r="T4069" t="s">
        <v>16616</v>
      </c>
      <c r="U4069" t="s">
        <v>16617</v>
      </c>
      <c r="V4069" t="s">
        <v>136</v>
      </c>
      <c r="W4069" t="s">
        <v>1174</v>
      </c>
      <c r="X4069" t="s">
        <v>1175</v>
      </c>
      <c r="Y4069" t="s">
        <v>2168</v>
      </c>
      <c r="Z4069" t="s">
        <v>136</v>
      </c>
      <c r="AA4069" t="s">
        <v>209</v>
      </c>
      <c r="AB4069" t="s">
        <v>187</v>
      </c>
      <c r="AC4069" t="s">
        <v>16618</v>
      </c>
      <c r="AD4069" t="s">
        <v>16619</v>
      </c>
    </row>
    <row r="4070" spans="1:30">
      <c r="A4070" t="s">
        <v>16620</v>
      </c>
      <c r="B4070" t="s">
        <v>16620</v>
      </c>
      <c r="C4070" s="3">
        <v>0</v>
      </c>
      <c r="D4070" s="3">
        <v>0</v>
      </c>
      <c r="E4070" s="3">
        <v>0.033832</v>
      </c>
      <c r="F4070" s="3">
        <v>2</v>
      </c>
      <c r="G4070" s="3">
        <v>0</v>
      </c>
      <c r="H4070" s="3">
        <v>0</v>
      </c>
      <c r="I4070" s="3">
        <v>0.61059</v>
      </c>
      <c r="J4070" s="3">
        <v>45</v>
      </c>
      <c r="K4070" s="3">
        <v>1.953209</v>
      </c>
      <c r="L4070" s="3">
        <v>151</v>
      </c>
      <c r="M4070" s="3">
        <v>0.531917</v>
      </c>
      <c r="N4070">
        <v>37</v>
      </c>
      <c r="O4070">
        <v>0.000105326337070272</v>
      </c>
      <c r="P4070">
        <v>4.56818679096101</v>
      </c>
      <c r="Q4070" t="s">
        <v>157</v>
      </c>
      <c r="R4070" t="s">
        <v>136</v>
      </c>
      <c r="S4070" t="s">
        <v>136</v>
      </c>
      <c r="T4070" t="s">
        <v>136</v>
      </c>
      <c r="U4070" t="s">
        <v>136</v>
      </c>
      <c r="V4070" t="s">
        <v>136</v>
      </c>
      <c r="W4070" t="s">
        <v>136</v>
      </c>
      <c r="X4070" t="s">
        <v>136</v>
      </c>
      <c r="Y4070" t="s">
        <v>136</v>
      </c>
      <c r="Z4070" t="s">
        <v>16621</v>
      </c>
      <c r="AA4070" t="s">
        <v>164</v>
      </c>
      <c r="AB4070" t="s">
        <v>165</v>
      </c>
      <c r="AC4070" t="s">
        <v>16622</v>
      </c>
      <c r="AD4070" t="s">
        <v>136</v>
      </c>
    </row>
    <row r="4071" spans="1:30">
      <c r="A4071" t="s">
        <v>16623</v>
      </c>
      <c r="B4071" t="s">
        <v>16623</v>
      </c>
      <c r="C4071" s="3">
        <v>0.701497</v>
      </c>
      <c r="D4071" s="3">
        <v>64</v>
      </c>
      <c r="E4071" s="3">
        <v>0.329501</v>
      </c>
      <c r="F4071" s="3">
        <v>27</v>
      </c>
      <c r="G4071" s="3">
        <v>0.921021</v>
      </c>
      <c r="H4071" s="3">
        <v>90</v>
      </c>
      <c r="I4071" s="3">
        <v>18.946012</v>
      </c>
      <c r="J4071" s="3">
        <v>1868</v>
      </c>
      <c r="K4071" s="3">
        <v>59.404278</v>
      </c>
      <c r="L4071" s="3">
        <v>6253</v>
      </c>
      <c r="M4071" s="3">
        <v>4.362589</v>
      </c>
      <c r="N4071">
        <v>414</v>
      </c>
      <c r="O4071" s="16">
        <v>1.23109249344888e-7</v>
      </c>
      <c r="P4071">
        <v>4.42380315502607</v>
      </c>
      <c r="Q4071" t="s">
        <v>157</v>
      </c>
      <c r="R4071" t="s">
        <v>190</v>
      </c>
      <c r="S4071" t="s">
        <v>191</v>
      </c>
      <c r="T4071" t="s">
        <v>13128</v>
      </c>
      <c r="U4071" t="s">
        <v>16624</v>
      </c>
      <c r="V4071" t="s">
        <v>351</v>
      </c>
      <c r="W4071" t="s">
        <v>3763</v>
      </c>
      <c r="X4071" t="s">
        <v>3764</v>
      </c>
      <c r="Y4071" t="s">
        <v>3765</v>
      </c>
      <c r="Z4071" t="s">
        <v>13130</v>
      </c>
      <c r="AA4071" t="s">
        <v>85</v>
      </c>
      <c r="AB4071" t="s">
        <v>342</v>
      </c>
      <c r="AC4071" t="s">
        <v>13131</v>
      </c>
      <c r="AD4071" t="s">
        <v>3768</v>
      </c>
    </row>
    <row r="4072" spans="1:30">
      <c r="A4072" t="s">
        <v>16625</v>
      </c>
      <c r="B4072" t="s">
        <v>16625</v>
      </c>
      <c r="C4072" s="3">
        <v>0.384815</v>
      </c>
      <c r="D4072" s="3">
        <v>10</v>
      </c>
      <c r="E4072" s="3">
        <v>0</v>
      </c>
      <c r="F4072" s="3">
        <v>0</v>
      </c>
      <c r="G4072" s="3">
        <v>0.159886</v>
      </c>
      <c r="H4072" s="3">
        <v>5</v>
      </c>
      <c r="I4072" s="3">
        <v>2.749813</v>
      </c>
      <c r="J4072" s="3">
        <v>74</v>
      </c>
      <c r="K4072" s="3">
        <v>3.339002</v>
      </c>
      <c r="L4072" s="3">
        <v>96</v>
      </c>
      <c r="M4072" s="3">
        <v>1.227045</v>
      </c>
      <c r="N4072">
        <v>32</v>
      </c>
      <c r="O4072">
        <v>0.00463379702859688</v>
      </c>
      <c r="P4072">
        <v>2.80717932328878</v>
      </c>
      <c r="Q4072" t="s">
        <v>157</v>
      </c>
      <c r="R4072" t="s">
        <v>232</v>
      </c>
      <c r="S4072" t="s">
        <v>233</v>
      </c>
      <c r="T4072" t="s">
        <v>16626</v>
      </c>
      <c r="U4072" t="s">
        <v>16627</v>
      </c>
      <c r="V4072" t="s">
        <v>136</v>
      </c>
      <c r="W4072" t="s">
        <v>232</v>
      </c>
      <c r="X4072" t="s">
        <v>233</v>
      </c>
      <c r="Y4072" t="s">
        <v>16628</v>
      </c>
      <c r="Z4072" t="s">
        <v>16629</v>
      </c>
      <c r="AA4072" t="s">
        <v>237</v>
      </c>
      <c r="AB4072" t="s">
        <v>233</v>
      </c>
      <c r="AC4072" t="s">
        <v>16630</v>
      </c>
      <c r="AD4072" t="s">
        <v>16631</v>
      </c>
    </row>
    <row r="4073" spans="1:30">
      <c r="A4073" t="s">
        <v>16632</v>
      </c>
      <c r="B4073" t="s">
        <v>16632</v>
      </c>
      <c r="C4073" s="3">
        <v>4.835245</v>
      </c>
      <c r="D4073" s="3">
        <v>231</v>
      </c>
      <c r="E4073" s="3">
        <v>2.677579</v>
      </c>
      <c r="F4073" s="3">
        <v>113</v>
      </c>
      <c r="G4073" s="3">
        <v>4.518447</v>
      </c>
      <c r="H4073" s="3">
        <v>231</v>
      </c>
      <c r="I4073" s="3">
        <v>0.637935</v>
      </c>
      <c r="J4073" s="3">
        <v>33</v>
      </c>
      <c r="K4073" s="3">
        <v>0.853882</v>
      </c>
      <c r="L4073" s="3">
        <v>48</v>
      </c>
      <c r="M4073" s="3">
        <v>1.112474</v>
      </c>
      <c r="N4073">
        <v>56</v>
      </c>
      <c r="O4073" s="16">
        <v>4.8840165486209e-9</v>
      </c>
      <c r="P4073">
        <v>-2.72841945155387</v>
      </c>
      <c r="Q4073" t="s">
        <v>131</v>
      </c>
      <c r="R4073" t="s">
        <v>1360</v>
      </c>
      <c r="S4073" t="s">
        <v>1361</v>
      </c>
      <c r="T4073" t="s">
        <v>16633</v>
      </c>
      <c r="U4073" t="s">
        <v>16634</v>
      </c>
      <c r="V4073" t="s">
        <v>2025</v>
      </c>
      <c r="W4073" t="s">
        <v>136</v>
      </c>
      <c r="X4073" t="s">
        <v>136</v>
      </c>
      <c r="Y4073" t="s">
        <v>16635</v>
      </c>
      <c r="Z4073" t="s">
        <v>16636</v>
      </c>
      <c r="AA4073" t="s">
        <v>3882</v>
      </c>
      <c r="AB4073" t="s">
        <v>317</v>
      </c>
      <c r="AC4073" t="s">
        <v>16637</v>
      </c>
      <c r="AD4073" t="s">
        <v>8665</v>
      </c>
    </row>
    <row r="4074" spans="1:30">
      <c r="A4074" t="s">
        <v>16638</v>
      </c>
      <c r="B4074" t="s">
        <v>16638</v>
      </c>
      <c r="C4074" s="3">
        <v>3.712198</v>
      </c>
      <c r="D4074" s="3">
        <v>93</v>
      </c>
      <c r="E4074" s="3">
        <v>0.461736</v>
      </c>
      <c r="F4074" s="3">
        <v>11</v>
      </c>
      <c r="G4074" s="3">
        <v>1.832799</v>
      </c>
      <c r="H4074" s="3">
        <v>49</v>
      </c>
      <c r="I4074" s="3">
        <v>20.997587</v>
      </c>
      <c r="J4074" s="3">
        <v>568</v>
      </c>
      <c r="K4074" s="3">
        <v>3.170204</v>
      </c>
      <c r="L4074" s="3">
        <v>92</v>
      </c>
      <c r="M4074" s="3">
        <v>30.197016</v>
      </c>
      <c r="N4074">
        <v>786</v>
      </c>
      <c r="O4074">
        <v>0.00609496575732824</v>
      </c>
      <c r="P4074">
        <v>2.46399918006257</v>
      </c>
      <c r="Q4074" t="s">
        <v>157</v>
      </c>
      <c r="R4074" t="s">
        <v>190</v>
      </c>
      <c r="S4074" t="s">
        <v>191</v>
      </c>
      <c r="T4074" t="s">
        <v>136</v>
      </c>
      <c r="U4074" t="s">
        <v>16639</v>
      </c>
      <c r="V4074" t="s">
        <v>12118</v>
      </c>
      <c r="W4074" t="s">
        <v>136</v>
      </c>
      <c r="X4074" t="s">
        <v>136</v>
      </c>
      <c r="Y4074" t="s">
        <v>2079</v>
      </c>
      <c r="Z4074" t="s">
        <v>136</v>
      </c>
      <c r="AA4074" t="s">
        <v>164</v>
      </c>
      <c r="AB4074" t="s">
        <v>165</v>
      </c>
      <c r="AC4074" t="s">
        <v>16640</v>
      </c>
      <c r="AD4074" t="s">
        <v>136</v>
      </c>
    </row>
    <row r="4075" spans="1:30">
      <c r="A4075" t="s">
        <v>16641</v>
      </c>
      <c r="B4075" t="s">
        <v>16641</v>
      </c>
      <c r="C4075" s="3">
        <v>0.198353</v>
      </c>
      <c r="D4075" s="3">
        <v>9</v>
      </c>
      <c r="E4075" s="3">
        <v>0</v>
      </c>
      <c r="F4075" s="3">
        <v>0</v>
      </c>
      <c r="G4075" s="3">
        <v>0.612387</v>
      </c>
      <c r="H4075" s="3">
        <v>27</v>
      </c>
      <c r="I4075" s="3">
        <v>10.244741</v>
      </c>
      <c r="J4075" s="3">
        <v>453</v>
      </c>
      <c r="K4075" s="3">
        <v>12.89839</v>
      </c>
      <c r="L4075" s="3">
        <v>609</v>
      </c>
      <c r="M4075" s="3">
        <v>2.173075</v>
      </c>
      <c r="N4075">
        <v>93</v>
      </c>
      <c r="O4075">
        <v>0.000117199644399581</v>
      </c>
      <c r="P4075">
        <v>3.89637226823854</v>
      </c>
      <c r="Q4075" t="s">
        <v>157</v>
      </c>
      <c r="R4075" t="s">
        <v>5731</v>
      </c>
      <c r="S4075" t="s">
        <v>5732</v>
      </c>
      <c r="T4075" t="s">
        <v>136</v>
      </c>
      <c r="U4075" t="s">
        <v>16642</v>
      </c>
      <c r="V4075" t="s">
        <v>7181</v>
      </c>
      <c r="W4075" t="s">
        <v>136</v>
      </c>
      <c r="X4075" t="s">
        <v>136</v>
      </c>
      <c r="Y4075" t="s">
        <v>8945</v>
      </c>
      <c r="Z4075" t="s">
        <v>16643</v>
      </c>
      <c r="AA4075" t="s">
        <v>164</v>
      </c>
      <c r="AB4075" t="s">
        <v>165</v>
      </c>
      <c r="AC4075" t="s">
        <v>16644</v>
      </c>
      <c r="AD4075" t="s">
        <v>136</v>
      </c>
    </row>
    <row r="4076" spans="1:30">
      <c r="A4076" t="s">
        <v>16645</v>
      </c>
      <c r="B4076" t="s">
        <v>16645</v>
      </c>
      <c r="C4076" s="3">
        <v>0.116577</v>
      </c>
      <c r="D4076" s="3">
        <v>10</v>
      </c>
      <c r="E4076" s="3">
        <v>0</v>
      </c>
      <c r="F4076" s="3">
        <v>0</v>
      </c>
      <c r="G4076" s="3">
        <v>0</v>
      </c>
      <c r="H4076" s="3">
        <v>0</v>
      </c>
      <c r="I4076" s="3">
        <v>1.265007</v>
      </c>
      <c r="J4076" s="3">
        <v>118</v>
      </c>
      <c r="K4076" s="3">
        <v>4.482769</v>
      </c>
      <c r="L4076" s="3">
        <v>445</v>
      </c>
      <c r="M4076" s="3">
        <v>0.667819</v>
      </c>
      <c r="N4076">
        <v>60</v>
      </c>
      <c r="O4076">
        <v>0.000210863224939209</v>
      </c>
      <c r="P4076">
        <v>4.39726797017661</v>
      </c>
      <c r="Q4076" t="s">
        <v>157</v>
      </c>
      <c r="R4076" t="s">
        <v>254</v>
      </c>
      <c r="S4076" t="s">
        <v>255</v>
      </c>
      <c r="T4076" t="s">
        <v>2185</v>
      </c>
      <c r="U4076" t="s">
        <v>16646</v>
      </c>
      <c r="V4076" t="s">
        <v>264</v>
      </c>
      <c r="W4076" t="s">
        <v>190</v>
      </c>
      <c r="X4076" t="s">
        <v>191</v>
      </c>
      <c r="Y4076" t="s">
        <v>1318</v>
      </c>
      <c r="Z4076" t="s">
        <v>3167</v>
      </c>
      <c r="AA4076" t="s">
        <v>164</v>
      </c>
      <c r="AB4076" t="s">
        <v>165</v>
      </c>
      <c r="AC4076" t="s">
        <v>3168</v>
      </c>
      <c r="AD4076" t="s">
        <v>2189</v>
      </c>
    </row>
    <row r="4077" spans="1:30">
      <c r="A4077" t="s">
        <v>16647</v>
      </c>
      <c r="B4077" t="s">
        <v>136</v>
      </c>
      <c r="C4077" s="3">
        <v>17.825508</v>
      </c>
      <c r="D4077" s="3">
        <v>215</v>
      </c>
      <c r="E4077" s="3">
        <v>15.791171</v>
      </c>
      <c r="F4077" s="3">
        <v>169</v>
      </c>
      <c r="G4077" s="3">
        <v>5.954817</v>
      </c>
      <c r="H4077" s="3">
        <v>77</v>
      </c>
      <c r="I4077" s="3">
        <v>1.310808</v>
      </c>
      <c r="J4077" s="3">
        <v>18</v>
      </c>
      <c r="K4077" s="3">
        <v>0.51478</v>
      </c>
      <c r="L4077" s="3">
        <v>8</v>
      </c>
      <c r="M4077" s="3">
        <v>2.796379</v>
      </c>
      <c r="N4077">
        <v>36</v>
      </c>
      <c r="O4077" s="16">
        <v>2.26886314327769e-5</v>
      </c>
      <c r="P4077">
        <v>-3.49686492136066</v>
      </c>
      <c r="Q4077" t="s">
        <v>131</v>
      </c>
      <c r="R4077" t="s">
        <v>136</v>
      </c>
      <c r="S4077" t="s">
        <v>136</v>
      </c>
      <c r="T4077" t="s">
        <v>136</v>
      </c>
      <c r="U4077" t="s">
        <v>136</v>
      </c>
      <c r="V4077" t="s">
        <v>136</v>
      </c>
      <c r="W4077" t="s">
        <v>136</v>
      </c>
      <c r="X4077" t="s">
        <v>136</v>
      </c>
      <c r="Y4077" t="s">
        <v>136</v>
      </c>
      <c r="Z4077" t="s">
        <v>136</v>
      </c>
      <c r="AA4077" t="s">
        <v>136</v>
      </c>
      <c r="AB4077" t="s">
        <v>136</v>
      </c>
      <c r="AC4077" t="s">
        <v>16648</v>
      </c>
      <c r="AD4077" t="s">
        <v>136</v>
      </c>
    </row>
    <row r="4078" spans="1:30">
      <c r="A4078" t="s">
        <v>16649</v>
      </c>
      <c r="B4078" t="s">
        <v>16649</v>
      </c>
      <c r="C4078" s="3">
        <v>1.162973</v>
      </c>
      <c r="D4078" s="3">
        <v>55</v>
      </c>
      <c r="E4078" s="3">
        <v>1.240649</v>
      </c>
      <c r="F4078" s="3">
        <v>52</v>
      </c>
      <c r="G4078" s="3">
        <v>1.399396</v>
      </c>
      <c r="H4078" s="3">
        <v>71</v>
      </c>
      <c r="I4078" s="3">
        <v>0.338856</v>
      </c>
      <c r="J4078" s="3">
        <v>18</v>
      </c>
      <c r="K4078" s="3">
        <v>0.128596</v>
      </c>
      <c r="L4078" s="3">
        <v>7</v>
      </c>
      <c r="M4078" s="3">
        <v>0.424937</v>
      </c>
      <c r="N4078">
        <v>21</v>
      </c>
      <c r="O4078">
        <v>0.000345480061432178</v>
      </c>
      <c r="P4078">
        <v>-2.62741596682492</v>
      </c>
      <c r="Q4078" t="s">
        <v>131</v>
      </c>
      <c r="R4078" t="s">
        <v>136</v>
      </c>
      <c r="S4078" t="s">
        <v>136</v>
      </c>
      <c r="T4078" t="s">
        <v>2790</v>
      </c>
      <c r="U4078" t="s">
        <v>16650</v>
      </c>
      <c r="V4078" t="s">
        <v>741</v>
      </c>
      <c r="W4078" t="s">
        <v>2054</v>
      </c>
      <c r="X4078" t="s">
        <v>2055</v>
      </c>
      <c r="Y4078" t="s">
        <v>2056</v>
      </c>
      <c r="Z4078" t="s">
        <v>12441</v>
      </c>
      <c r="AA4078" t="s">
        <v>164</v>
      </c>
      <c r="AB4078" t="s">
        <v>165</v>
      </c>
      <c r="AC4078" t="s">
        <v>16651</v>
      </c>
      <c r="AD4078" t="s">
        <v>2794</v>
      </c>
    </row>
    <row r="4079" spans="1:30">
      <c r="A4079" t="s">
        <v>16652</v>
      </c>
      <c r="B4079" t="s">
        <v>16652</v>
      </c>
      <c r="C4079" s="3">
        <v>0.14697</v>
      </c>
      <c r="D4079" s="3">
        <v>6</v>
      </c>
      <c r="E4079" s="3">
        <v>0</v>
      </c>
      <c r="F4079" s="3">
        <v>0</v>
      </c>
      <c r="G4079" s="3">
        <v>0.256283</v>
      </c>
      <c r="H4079" s="3">
        <v>11</v>
      </c>
      <c r="I4079" s="3">
        <v>2.217448</v>
      </c>
      <c r="J4079" s="3">
        <v>95</v>
      </c>
      <c r="K4079" s="3">
        <v>1.685617</v>
      </c>
      <c r="L4079" s="3">
        <v>77</v>
      </c>
      <c r="M4079" s="3">
        <v>1.010722</v>
      </c>
      <c r="N4079">
        <v>42</v>
      </c>
      <c r="O4079">
        <v>0.00367228590430629</v>
      </c>
      <c r="P4079">
        <v>2.7495832491216</v>
      </c>
      <c r="Q4079" t="s">
        <v>157</v>
      </c>
      <c r="R4079" t="s">
        <v>213</v>
      </c>
      <c r="S4079" t="s">
        <v>214</v>
      </c>
      <c r="T4079" t="s">
        <v>16653</v>
      </c>
      <c r="U4079" t="s">
        <v>16654</v>
      </c>
      <c r="V4079" t="s">
        <v>217</v>
      </c>
      <c r="W4079" t="s">
        <v>218</v>
      </c>
      <c r="X4079" t="s">
        <v>219</v>
      </c>
      <c r="Y4079" t="s">
        <v>220</v>
      </c>
      <c r="Z4079" t="s">
        <v>221</v>
      </c>
      <c r="AA4079" t="s">
        <v>164</v>
      </c>
      <c r="AB4079" t="s">
        <v>165</v>
      </c>
      <c r="AC4079" t="s">
        <v>16655</v>
      </c>
      <c r="AD4079" t="s">
        <v>8411</v>
      </c>
    </row>
    <row r="4080" spans="1:30">
      <c r="A4080" t="s">
        <v>16656</v>
      </c>
      <c r="B4080" t="s">
        <v>16656</v>
      </c>
      <c r="C4080" s="3">
        <v>5.08616</v>
      </c>
      <c r="D4080" s="3">
        <v>261</v>
      </c>
      <c r="E4080" s="3">
        <v>9.879234</v>
      </c>
      <c r="F4080" s="3">
        <v>448</v>
      </c>
      <c r="G4080" s="3">
        <v>5.250201</v>
      </c>
      <c r="H4080" s="3">
        <v>289</v>
      </c>
      <c r="I4080" s="3">
        <v>1.029517</v>
      </c>
      <c r="J4080" s="3">
        <v>58</v>
      </c>
      <c r="K4080" s="3">
        <v>0.555964</v>
      </c>
      <c r="L4080" s="3">
        <v>33</v>
      </c>
      <c r="M4080" s="3">
        <v>1.244232</v>
      </c>
      <c r="N4080">
        <v>67</v>
      </c>
      <c r="O4080" s="16">
        <v>4.96818976399227e-7</v>
      </c>
      <c r="P4080">
        <v>-3.47951484399508</v>
      </c>
      <c r="Q4080" t="s">
        <v>131</v>
      </c>
      <c r="R4080" t="s">
        <v>241</v>
      </c>
      <c r="S4080" t="s">
        <v>242</v>
      </c>
      <c r="T4080" t="s">
        <v>16657</v>
      </c>
      <c r="U4080" t="s">
        <v>136</v>
      </c>
      <c r="V4080" t="s">
        <v>136</v>
      </c>
      <c r="W4080" t="s">
        <v>136</v>
      </c>
      <c r="X4080" t="s">
        <v>136</v>
      </c>
      <c r="Y4080" t="s">
        <v>11587</v>
      </c>
      <c r="Z4080" t="s">
        <v>16658</v>
      </c>
      <c r="AA4080" t="s">
        <v>248</v>
      </c>
      <c r="AB4080" t="s">
        <v>242</v>
      </c>
      <c r="AC4080" t="s">
        <v>16659</v>
      </c>
      <c r="AD4080" t="s">
        <v>14903</v>
      </c>
    </row>
    <row r="4081" spans="1:30">
      <c r="A4081" t="s">
        <v>16660</v>
      </c>
      <c r="B4081" t="s">
        <v>16660</v>
      </c>
      <c r="C4081" s="3">
        <v>29.611961</v>
      </c>
      <c r="D4081" s="3">
        <v>410</v>
      </c>
      <c r="E4081" s="3">
        <v>68.184654</v>
      </c>
      <c r="F4081" s="3">
        <v>836</v>
      </c>
      <c r="G4081" s="3">
        <v>36.100723</v>
      </c>
      <c r="H4081" s="3">
        <v>536</v>
      </c>
      <c r="I4081" s="3">
        <v>1.194962</v>
      </c>
      <c r="J4081" s="3">
        <v>18</v>
      </c>
      <c r="K4081" s="3">
        <v>3.872921</v>
      </c>
      <c r="L4081" s="3">
        <v>63</v>
      </c>
      <c r="M4081" s="3">
        <v>8.800595</v>
      </c>
      <c r="N4081">
        <v>128</v>
      </c>
      <c r="O4081" s="16">
        <v>1.38656318583099e-5</v>
      </c>
      <c r="P4081">
        <v>-3.73859491740075</v>
      </c>
      <c r="Q4081" t="s">
        <v>131</v>
      </c>
      <c r="R4081" t="s">
        <v>136</v>
      </c>
      <c r="S4081" t="s">
        <v>136</v>
      </c>
      <c r="T4081" t="s">
        <v>625</v>
      </c>
      <c r="U4081" t="s">
        <v>16661</v>
      </c>
      <c r="V4081" t="s">
        <v>264</v>
      </c>
      <c r="W4081" t="s">
        <v>190</v>
      </c>
      <c r="X4081" t="s">
        <v>191</v>
      </c>
      <c r="Y4081" t="s">
        <v>4487</v>
      </c>
      <c r="Z4081" t="s">
        <v>16662</v>
      </c>
      <c r="AA4081" t="s">
        <v>631</v>
      </c>
      <c r="AB4081" t="s">
        <v>632</v>
      </c>
      <c r="AC4081" t="s">
        <v>16663</v>
      </c>
      <c r="AD4081" t="s">
        <v>281</v>
      </c>
    </row>
    <row r="4082" spans="1:30">
      <c r="A4082" t="s">
        <v>16664</v>
      </c>
      <c r="B4082" t="s">
        <v>136</v>
      </c>
      <c r="C4082" s="3">
        <v>0</v>
      </c>
      <c r="D4082" s="3">
        <v>0</v>
      </c>
      <c r="E4082" s="3">
        <v>0</v>
      </c>
      <c r="F4082" s="3">
        <v>0</v>
      </c>
      <c r="G4082" s="3">
        <v>0</v>
      </c>
      <c r="H4082" s="3">
        <v>0</v>
      </c>
      <c r="I4082" s="3">
        <v>4.97505</v>
      </c>
      <c r="J4082" s="3">
        <v>439</v>
      </c>
      <c r="K4082" s="3">
        <v>3.209735</v>
      </c>
      <c r="L4082" s="3">
        <v>302</v>
      </c>
      <c r="M4082" s="3">
        <v>5.890317</v>
      </c>
      <c r="N4082">
        <v>498</v>
      </c>
      <c r="O4082" s="16">
        <v>2.73565146073787e-15</v>
      </c>
      <c r="P4082">
        <v>8.50785931312113</v>
      </c>
      <c r="Q4082" t="s">
        <v>157</v>
      </c>
      <c r="R4082" t="s">
        <v>254</v>
      </c>
      <c r="S4082" t="s">
        <v>255</v>
      </c>
      <c r="T4082" t="s">
        <v>2185</v>
      </c>
      <c r="U4082" t="s">
        <v>16665</v>
      </c>
      <c r="V4082" t="s">
        <v>264</v>
      </c>
      <c r="W4082" t="s">
        <v>190</v>
      </c>
      <c r="X4082" t="s">
        <v>191</v>
      </c>
      <c r="Y4082" t="s">
        <v>1318</v>
      </c>
      <c r="Z4082" t="s">
        <v>3167</v>
      </c>
      <c r="AA4082" t="s">
        <v>83</v>
      </c>
      <c r="AB4082" t="s">
        <v>191</v>
      </c>
      <c r="AC4082" t="s">
        <v>16666</v>
      </c>
      <c r="AD4082" t="s">
        <v>2189</v>
      </c>
    </row>
    <row r="4083" spans="1:30">
      <c r="A4083" t="s">
        <v>16667</v>
      </c>
      <c r="B4083" t="s">
        <v>16667</v>
      </c>
      <c r="C4083" s="3">
        <v>7.829995</v>
      </c>
      <c r="D4083" s="3">
        <v>48</v>
      </c>
      <c r="E4083" s="3">
        <v>3.17159</v>
      </c>
      <c r="F4083" s="3">
        <v>18</v>
      </c>
      <c r="G4083" s="3">
        <v>5.77344</v>
      </c>
      <c r="H4083" s="3">
        <v>38</v>
      </c>
      <c r="I4083" s="3">
        <v>41.960453</v>
      </c>
      <c r="J4083" s="3">
        <v>279</v>
      </c>
      <c r="K4083" s="3">
        <v>53.432159</v>
      </c>
      <c r="L4083" s="3">
        <v>380</v>
      </c>
      <c r="M4083" s="3">
        <v>19.184984</v>
      </c>
      <c r="N4083">
        <v>123</v>
      </c>
      <c r="O4083">
        <v>0.00049333767060023</v>
      </c>
      <c r="P4083">
        <v>2.07886251115468</v>
      </c>
      <c r="Q4083" t="s">
        <v>157</v>
      </c>
      <c r="R4083" t="s">
        <v>136</v>
      </c>
      <c r="S4083" t="s">
        <v>136</v>
      </c>
      <c r="T4083" t="s">
        <v>136</v>
      </c>
      <c r="U4083" t="s">
        <v>136</v>
      </c>
      <c r="V4083" t="s">
        <v>136</v>
      </c>
      <c r="W4083" t="s">
        <v>136</v>
      </c>
      <c r="X4083" t="s">
        <v>136</v>
      </c>
      <c r="Y4083" t="s">
        <v>136</v>
      </c>
      <c r="Z4083" t="s">
        <v>136</v>
      </c>
      <c r="AA4083" t="s">
        <v>209</v>
      </c>
      <c r="AB4083" t="s">
        <v>187</v>
      </c>
      <c r="AC4083" t="s">
        <v>136</v>
      </c>
      <c r="AD4083" t="s">
        <v>136</v>
      </c>
    </row>
    <row r="4084" spans="1:30">
      <c r="A4084" t="s">
        <v>16668</v>
      </c>
      <c r="B4084" t="s">
        <v>16668</v>
      </c>
      <c r="C4084" s="3">
        <v>0.302868</v>
      </c>
      <c r="D4084" s="3">
        <v>17</v>
      </c>
      <c r="E4084" s="3">
        <v>0.154068</v>
      </c>
      <c r="F4084" s="3">
        <v>8</v>
      </c>
      <c r="G4084" s="3">
        <v>0.561536</v>
      </c>
      <c r="H4084" s="3">
        <v>33</v>
      </c>
      <c r="I4084" s="3">
        <v>3.614124</v>
      </c>
      <c r="J4084" s="3">
        <v>215</v>
      </c>
      <c r="K4084" s="3">
        <v>19.741545</v>
      </c>
      <c r="L4084" s="3">
        <v>1254</v>
      </c>
      <c r="M4084" s="3">
        <v>0.872985</v>
      </c>
      <c r="N4084">
        <v>50</v>
      </c>
      <c r="O4084">
        <v>0.000475765052305684</v>
      </c>
      <c r="P4084">
        <v>3.51611097744905</v>
      </c>
      <c r="Q4084" t="s">
        <v>157</v>
      </c>
      <c r="R4084" t="s">
        <v>190</v>
      </c>
      <c r="S4084" t="s">
        <v>191</v>
      </c>
      <c r="T4084" t="s">
        <v>16669</v>
      </c>
      <c r="U4084" t="s">
        <v>16670</v>
      </c>
      <c r="V4084" t="s">
        <v>763</v>
      </c>
      <c r="W4084" t="s">
        <v>136</v>
      </c>
      <c r="X4084" t="s">
        <v>136</v>
      </c>
      <c r="Y4084" t="s">
        <v>181</v>
      </c>
      <c r="Z4084" t="s">
        <v>16671</v>
      </c>
      <c r="AA4084" t="s">
        <v>83</v>
      </c>
      <c r="AB4084" t="s">
        <v>191</v>
      </c>
      <c r="AC4084" t="s">
        <v>175</v>
      </c>
      <c r="AD4084" t="s">
        <v>4181</v>
      </c>
    </row>
    <row r="4085" spans="1:30">
      <c r="A4085" t="s">
        <v>16672</v>
      </c>
      <c r="B4085" t="s">
        <v>16672</v>
      </c>
      <c r="C4085" s="3">
        <v>0.053903</v>
      </c>
      <c r="D4085" s="3">
        <v>4</v>
      </c>
      <c r="E4085" s="3">
        <v>0</v>
      </c>
      <c r="F4085" s="3">
        <v>0</v>
      </c>
      <c r="G4085" s="3">
        <v>0.029219</v>
      </c>
      <c r="H4085" s="3">
        <v>2</v>
      </c>
      <c r="I4085" s="3">
        <v>6.864397</v>
      </c>
      <c r="J4085" s="3">
        <v>471</v>
      </c>
      <c r="K4085" s="3">
        <v>1.522111</v>
      </c>
      <c r="L4085" s="3">
        <v>112</v>
      </c>
      <c r="M4085" s="3">
        <v>2.342612</v>
      </c>
      <c r="N4085">
        <v>155</v>
      </c>
      <c r="O4085" s="16">
        <v>7.08207420629742e-10</v>
      </c>
      <c r="P4085">
        <v>5.58654467470497</v>
      </c>
      <c r="Q4085" t="s">
        <v>157</v>
      </c>
      <c r="R4085" t="s">
        <v>136</v>
      </c>
      <c r="S4085" t="s">
        <v>136</v>
      </c>
      <c r="T4085" t="s">
        <v>168</v>
      </c>
      <c r="U4085" t="s">
        <v>136</v>
      </c>
      <c r="V4085" t="s">
        <v>136</v>
      </c>
      <c r="W4085" t="s">
        <v>136</v>
      </c>
      <c r="X4085" t="s">
        <v>136</v>
      </c>
      <c r="Y4085" t="s">
        <v>136</v>
      </c>
      <c r="Z4085" t="s">
        <v>136</v>
      </c>
      <c r="AA4085" t="s">
        <v>164</v>
      </c>
      <c r="AB4085" t="s">
        <v>165</v>
      </c>
      <c r="AC4085" t="s">
        <v>16673</v>
      </c>
      <c r="AD4085" t="s">
        <v>176</v>
      </c>
    </row>
    <row r="4086" spans="1:30">
      <c r="A4086" t="s">
        <v>16674</v>
      </c>
      <c r="B4086" t="s">
        <v>16674</v>
      </c>
      <c r="C4086" s="3">
        <v>0.487389</v>
      </c>
      <c r="D4086" s="3">
        <v>21</v>
      </c>
      <c r="E4086" s="3">
        <v>0.185545</v>
      </c>
      <c r="F4086" s="3">
        <v>7</v>
      </c>
      <c r="G4086" s="3">
        <v>0.495443</v>
      </c>
      <c r="H4086" s="3">
        <v>23</v>
      </c>
      <c r="I4086" s="3">
        <v>5.117784</v>
      </c>
      <c r="J4086" s="3">
        <v>234</v>
      </c>
      <c r="K4086" s="3">
        <v>9.688841</v>
      </c>
      <c r="L4086" s="3">
        <v>473</v>
      </c>
      <c r="M4086" s="3">
        <v>3.766167</v>
      </c>
      <c r="N4086">
        <v>166</v>
      </c>
      <c r="O4086" s="16">
        <v>1.81914098097891e-7</v>
      </c>
      <c r="P4086">
        <v>3.23951122485794</v>
      </c>
      <c r="Q4086" t="s">
        <v>157</v>
      </c>
      <c r="R4086" t="s">
        <v>136</v>
      </c>
      <c r="S4086" t="s">
        <v>136</v>
      </c>
      <c r="T4086" t="s">
        <v>136</v>
      </c>
      <c r="U4086" t="s">
        <v>16675</v>
      </c>
      <c r="V4086" t="s">
        <v>2106</v>
      </c>
      <c r="W4086" t="s">
        <v>170</v>
      </c>
      <c r="X4086" t="s">
        <v>171</v>
      </c>
      <c r="Y4086" t="s">
        <v>16676</v>
      </c>
      <c r="Z4086" t="s">
        <v>136</v>
      </c>
      <c r="AA4086" t="s">
        <v>174</v>
      </c>
      <c r="AB4086" t="s">
        <v>171</v>
      </c>
      <c r="AC4086" t="s">
        <v>16677</v>
      </c>
      <c r="AD4086" t="s">
        <v>136</v>
      </c>
    </row>
    <row r="4087" spans="1:30">
      <c r="A4087" t="s">
        <v>16678</v>
      </c>
      <c r="B4087" t="s">
        <v>16678</v>
      </c>
      <c r="C4087" s="3">
        <v>0.074761</v>
      </c>
      <c r="D4087" s="3">
        <v>6</v>
      </c>
      <c r="E4087" s="3">
        <v>0</v>
      </c>
      <c r="F4087" s="3">
        <v>0</v>
      </c>
      <c r="G4087" s="3">
        <v>0.075046</v>
      </c>
      <c r="H4087" s="3">
        <v>7</v>
      </c>
      <c r="I4087" s="3">
        <v>0.843696</v>
      </c>
      <c r="J4087" s="3">
        <v>73</v>
      </c>
      <c r="K4087" s="3">
        <v>4.592686</v>
      </c>
      <c r="L4087" s="3">
        <v>423</v>
      </c>
      <c r="M4087" s="3">
        <v>0.459408</v>
      </c>
      <c r="N4087">
        <v>39</v>
      </c>
      <c r="O4087">
        <v>0.00016517252245486</v>
      </c>
      <c r="P4087">
        <v>4.08164085773306</v>
      </c>
      <c r="Q4087" t="s">
        <v>157</v>
      </c>
      <c r="R4087" t="s">
        <v>136</v>
      </c>
      <c r="S4087" t="s">
        <v>136</v>
      </c>
      <c r="T4087" t="s">
        <v>7190</v>
      </c>
      <c r="U4087" t="s">
        <v>16679</v>
      </c>
      <c r="V4087" t="s">
        <v>136</v>
      </c>
      <c r="W4087" t="s">
        <v>254</v>
      </c>
      <c r="X4087" t="s">
        <v>255</v>
      </c>
      <c r="Y4087" t="s">
        <v>466</v>
      </c>
      <c r="Z4087" t="s">
        <v>7192</v>
      </c>
      <c r="AA4087" t="s">
        <v>174</v>
      </c>
      <c r="AB4087" t="s">
        <v>171</v>
      </c>
      <c r="AC4087" t="s">
        <v>16680</v>
      </c>
      <c r="AD4087" t="s">
        <v>7194</v>
      </c>
    </row>
    <row r="4088" spans="1:30">
      <c r="A4088" t="s">
        <v>16681</v>
      </c>
      <c r="B4088" t="s">
        <v>136</v>
      </c>
      <c r="C4088" s="3">
        <v>41.817986</v>
      </c>
      <c r="D4088" s="3">
        <v>1682</v>
      </c>
      <c r="E4088" s="3">
        <v>65.929947</v>
      </c>
      <c r="F4088" s="3">
        <v>2349</v>
      </c>
      <c r="G4088" s="3">
        <v>96.507385</v>
      </c>
      <c r="H4088" s="3">
        <v>4161</v>
      </c>
      <c r="I4088" s="3">
        <v>0</v>
      </c>
      <c r="J4088" s="3">
        <v>0</v>
      </c>
      <c r="K4088" s="3">
        <v>0.162047</v>
      </c>
      <c r="L4088" s="3">
        <v>8</v>
      </c>
      <c r="M4088" s="3">
        <v>0</v>
      </c>
      <c r="N4088">
        <v>0</v>
      </c>
      <c r="O4088" s="16">
        <v>3.21244592324796e-28</v>
      </c>
      <c r="P4088">
        <v>-9.64426974552363</v>
      </c>
      <c r="Q4088" t="s">
        <v>131</v>
      </c>
      <c r="R4088" t="s">
        <v>136</v>
      </c>
      <c r="S4088" t="s">
        <v>136</v>
      </c>
      <c r="T4088" t="s">
        <v>136</v>
      </c>
      <c r="U4088" t="s">
        <v>136</v>
      </c>
      <c r="V4088" t="s">
        <v>136</v>
      </c>
      <c r="W4088" t="s">
        <v>136</v>
      </c>
      <c r="X4088" t="s">
        <v>136</v>
      </c>
      <c r="Y4088" t="s">
        <v>136</v>
      </c>
      <c r="Z4088" t="s">
        <v>136</v>
      </c>
      <c r="AA4088" t="s">
        <v>136</v>
      </c>
      <c r="AB4088" t="s">
        <v>136</v>
      </c>
      <c r="AC4088" t="s">
        <v>136</v>
      </c>
      <c r="AD4088" t="s">
        <v>136</v>
      </c>
    </row>
    <row r="4089" spans="1:30">
      <c r="A4089" t="s">
        <v>16682</v>
      </c>
      <c r="B4089" t="s">
        <v>136</v>
      </c>
      <c r="C4089" s="3">
        <v>0</v>
      </c>
      <c r="D4089" s="3">
        <v>0</v>
      </c>
      <c r="E4089" s="3">
        <v>0</v>
      </c>
      <c r="F4089" s="3">
        <v>0</v>
      </c>
      <c r="G4089" s="3">
        <v>0</v>
      </c>
      <c r="H4089" s="3">
        <v>0</v>
      </c>
      <c r="I4089" s="3">
        <v>3.604523</v>
      </c>
      <c r="J4089" s="3">
        <v>105</v>
      </c>
      <c r="K4089" s="3">
        <v>4.142529</v>
      </c>
      <c r="L4089" s="3">
        <v>130</v>
      </c>
      <c r="M4089" s="3">
        <v>1.56591</v>
      </c>
      <c r="N4089">
        <v>45</v>
      </c>
      <c r="O4089" s="16">
        <v>1.39994130608329e-7</v>
      </c>
      <c r="P4089">
        <v>6.49009371145958</v>
      </c>
      <c r="Q4089" t="s">
        <v>157</v>
      </c>
      <c r="R4089" t="s">
        <v>136</v>
      </c>
      <c r="S4089" t="s">
        <v>136</v>
      </c>
      <c r="T4089" t="s">
        <v>136</v>
      </c>
      <c r="U4089" t="s">
        <v>136</v>
      </c>
      <c r="V4089" t="s">
        <v>136</v>
      </c>
      <c r="W4089" t="s">
        <v>136</v>
      </c>
      <c r="X4089" t="s">
        <v>136</v>
      </c>
      <c r="Y4089" t="s">
        <v>136</v>
      </c>
      <c r="Z4089" t="s">
        <v>136</v>
      </c>
      <c r="AA4089" t="s">
        <v>136</v>
      </c>
      <c r="AB4089" t="s">
        <v>136</v>
      </c>
      <c r="AC4089" t="s">
        <v>136</v>
      </c>
      <c r="AD4089" t="s">
        <v>136</v>
      </c>
    </row>
    <row r="4090" spans="1:30">
      <c r="A4090" t="s">
        <v>16683</v>
      </c>
      <c r="B4090" t="s">
        <v>16683</v>
      </c>
      <c r="C4090" s="3">
        <v>0</v>
      </c>
      <c r="D4090" s="3">
        <v>0</v>
      </c>
      <c r="E4090" s="3">
        <v>0</v>
      </c>
      <c r="F4090" s="3">
        <v>0</v>
      </c>
      <c r="G4090" s="3">
        <v>0.094458</v>
      </c>
      <c r="H4090" s="3">
        <v>7</v>
      </c>
      <c r="I4090" s="3">
        <v>3.601929</v>
      </c>
      <c r="J4090" s="3">
        <v>264</v>
      </c>
      <c r="K4090" s="3">
        <v>4.141114</v>
      </c>
      <c r="L4090" s="3">
        <v>323</v>
      </c>
      <c r="M4090" s="3">
        <v>1.742912</v>
      </c>
      <c r="N4090">
        <v>123</v>
      </c>
      <c r="O4090" s="16">
        <v>3.61193454494868e-8</v>
      </c>
      <c r="P4090">
        <v>5.28591480040104</v>
      </c>
      <c r="Q4090" t="s">
        <v>157</v>
      </c>
      <c r="R4090" t="s">
        <v>136</v>
      </c>
      <c r="S4090" t="s">
        <v>136</v>
      </c>
      <c r="T4090" t="s">
        <v>16684</v>
      </c>
      <c r="U4090" t="s">
        <v>16685</v>
      </c>
      <c r="V4090" t="s">
        <v>3292</v>
      </c>
      <c r="W4090" t="s">
        <v>1427</v>
      </c>
      <c r="X4090" t="s">
        <v>538</v>
      </c>
      <c r="Y4090" t="s">
        <v>16686</v>
      </c>
      <c r="Z4090" t="s">
        <v>136</v>
      </c>
      <c r="AA4090" t="s">
        <v>43</v>
      </c>
      <c r="AB4090" t="s">
        <v>538</v>
      </c>
      <c r="AC4090" t="s">
        <v>16687</v>
      </c>
      <c r="AD4090" t="s">
        <v>16688</v>
      </c>
    </row>
    <row r="4091" spans="1:30">
      <c r="A4091" t="s">
        <v>16689</v>
      </c>
      <c r="B4091" t="s">
        <v>16689</v>
      </c>
      <c r="C4091" s="3">
        <v>0.042301</v>
      </c>
      <c r="D4091" s="3">
        <v>6</v>
      </c>
      <c r="E4091" s="3">
        <v>0</v>
      </c>
      <c r="F4091" s="3">
        <v>0</v>
      </c>
      <c r="G4091" s="3">
        <v>0.032914</v>
      </c>
      <c r="H4091" s="3">
        <v>5</v>
      </c>
      <c r="I4091" s="3">
        <v>0.431685</v>
      </c>
      <c r="J4091" s="3">
        <v>66</v>
      </c>
      <c r="K4091" s="3">
        <v>0.893496</v>
      </c>
      <c r="L4091" s="3">
        <v>146</v>
      </c>
      <c r="M4091" s="3">
        <v>0.294805</v>
      </c>
      <c r="N4091">
        <v>44</v>
      </c>
      <c r="O4091">
        <v>0.000206939704983652</v>
      </c>
      <c r="P4091">
        <v>3.51132093965402</v>
      </c>
      <c r="Q4091" t="s">
        <v>157</v>
      </c>
      <c r="R4091" t="s">
        <v>136</v>
      </c>
      <c r="S4091" t="s">
        <v>136</v>
      </c>
      <c r="T4091" t="s">
        <v>2185</v>
      </c>
      <c r="U4091" t="s">
        <v>16690</v>
      </c>
      <c r="V4091" t="s">
        <v>136</v>
      </c>
      <c r="W4091" t="s">
        <v>190</v>
      </c>
      <c r="X4091" t="s">
        <v>191</v>
      </c>
      <c r="Y4091" t="s">
        <v>1318</v>
      </c>
      <c r="Z4091" t="s">
        <v>3991</v>
      </c>
      <c r="AA4091" t="s">
        <v>164</v>
      </c>
      <c r="AB4091" t="s">
        <v>165</v>
      </c>
      <c r="AC4091" t="s">
        <v>12190</v>
      </c>
      <c r="AD4091" t="s">
        <v>2189</v>
      </c>
    </row>
    <row r="4092" spans="1:30">
      <c r="A4092" t="s">
        <v>16691</v>
      </c>
      <c r="B4092" t="s">
        <v>16691</v>
      </c>
      <c r="C4092" s="3">
        <v>1.72633</v>
      </c>
      <c r="D4092" s="3">
        <v>93</v>
      </c>
      <c r="E4092" s="3">
        <v>0.295359</v>
      </c>
      <c r="F4092" s="3">
        <v>14</v>
      </c>
      <c r="G4092" s="3">
        <v>1.48483</v>
      </c>
      <c r="H4092" s="3">
        <v>86</v>
      </c>
      <c r="I4092" s="3">
        <v>6.833311</v>
      </c>
      <c r="J4092" s="3">
        <v>397</v>
      </c>
      <c r="K4092" s="3">
        <v>79.292519</v>
      </c>
      <c r="L4092" s="3">
        <v>4910</v>
      </c>
      <c r="M4092" s="3">
        <v>18.113024</v>
      </c>
      <c r="N4092">
        <v>1012</v>
      </c>
      <c r="O4092" s="16">
        <v>7.22434097366686e-6</v>
      </c>
      <c r="P4092">
        <v>4.01795708004691</v>
      </c>
      <c r="Q4092" t="s">
        <v>157</v>
      </c>
      <c r="R4092" t="s">
        <v>218</v>
      </c>
      <c r="S4092" t="s">
        <v>219</v>
      </c>
      <c r="T4092" t="s">
        <v>514</v>
      </c>
      <c r="U4092" t="s">
        <v>16692</v>
      </c>
      <c r="V4092" t="s">
        <v>16693</v>
      </c>
      <c r="W4092" t="s">
        <v>366</v>
      </c>
      <c r="X4092" t="s">
        <v>367</v>
      </c>
      <c r="Y4092" t="s">
        <v>764</v>
      </c>
      <c r="Z4092" t="s">
        <v>16694</v>
      </c>
      <c r="AA4092" t="s">
        <v>686</v>
      </c>
      <c r="AB4092" t="s">
        <v>219</v>
      </c>
      <c r="AC4092" t="s">
        <v>16695</v>
      </c>
      <c r="AD4092" t="s">
        <v>144</v>
      </c>
    </row>
    <row r="4093" spans="1:30">
      <c r="A4093" t="s">
        <v>16696</v>
      </c>
      <c r="B4093" t="s">
        <v>16696</v>
      </c>
      <c r="C4093" s="3">
        <v>76.661522</v>
      </c>
      <c r="D4093" s="3">
        <v>2969</v>
      </c>
      <c r="E4093" s="3">
        <v>236.083954</v>
      </c>
      <c r="F4093" s="3">
        <v>8098</v>
      </c>
      <c r="G4093" s="3">
        <v>65.572906</v>
      </c>
      <c r="H4093" s="3">
        <v>2723</v>
      </c>
      <c r="I4093" s="3">
        <v>4.112597</v>
      </c>
      <c r="J4093" s="3">
        <v>173</v>
      </c>
      <c r="K4093" s="3">
        <v>5.069175</v>
      </c>
      <c r="L4093" s="3">
        <v>228</v>
      </c>
      <c r="M4093" s="3">
        <v>16.780163</v>
      </c>
      <c r="N4093">
        <v>679</v>
      </c>
      <c r="O4093" s="16">
        <v>5.96242723086214e-7</v>
      </c>
      <c r="P4093">
        <v>-4.35537245011919</v>
      </c>
      <c r="Q4093" t="s">
        <v>131</v>
      </c>
      <c r="R4093" t="s">
        <v>170</v>
      </c>
      <c r="S4093" t="s">
        <v>171</v>
      </c>
      <c r="T4093" t="s">
        <v>16697</v>
      </c>
      <c r="U4093" t="s">
        <v>16698</v>
      </c>
      <c r="V4093" t="s">
        <v>136</v>
      </c>
      <c r="W4093" t="s">
        <v>1447</v>
      </c>
      <c r="X4093" t="s">
        <v>1448</v>
      </c>
      <c r="Y4093" t="s">
        <v>1449</v>
      </c>
      <c r="Z4093" t="s">
        <v>8792</v>
      </c>
      <c r="AA4093" t="s">
        <v>174</v>
      </c>
      <c r="AB4093" t="s">
        <v>171</v>
      </c>
      <c r="AC4093" t="s">
        <v>16699</v>
      </c>
      <c r="AD4093" t="s">
        <v>16700</v>
      </c>
    </row>
    <row r="4094" spans="1:30">
      <c r="A4094" t="s">
        <v>16701</v>
      </c>
      <c r="B4094" t="s">
        <v>16701</v>
      </c>
      <c r="C4094" s="3">
        <v>134.834106</v>
      </c>
      <c r="D4094" s="3">
        <v>14450</v>
      </c>
      <c r="E4094" s="3">
        <v>212.165619</v>
      </c>
      <c r="F4094" s="3">
        <v>20141</v>
      </c>
      <c r="G4094" s="3">
        <v>116.637512</v>
      </c>
      <c r="H4094" s="3">
        <v>13402</v>
      </c>
      <c r="I4094" s="3">
        <v>35.683495</v>
      </c>
      <c r="J4094" s="3">
        <v>4148</v>
      </c>
      <c r="K4094" s="3">
        <v>83.949257</v>
      </c>
      <c r="L4094" s="3">
        <v>10420</v>
      </c>
      <c r="M4094" s="3">
        <v>35.289871</v>
      </c>
      <c r="N4094">
        <v>3949</v>
      </c>
      <c r="O4094">
        <v>0.000887514065487497</v>
      </c>
      <c r="P4094">
        <v>-2.27782432029812</v>
      </c>
      <c r="Q4094" t="s">
        <v>131</v>
      </c>
      <c r="R4094" t="s">
        <v>241</v>
      </c>
      <c r="S4094" t="s">
        <v>242</v>
      </c>
      <c r="T4094" t="s">
        <v>6555</v>
      </c>
      <c r="U4094" t="s">
        <v>16702</v>
      </c>
      <c r="V4094" t="s">
        <v>329</v>
      </c>
      <c r="W4094" t="s">
        <v>241</v>
      </c>
      <c r="X4094" t="s">
        <v>242</v>
      </c>
      <c r="Y4094" t="s">
        <v>6108</v>
      </c>
      <c r="Z4094" t="s">
        <v>15949</v>
      </c>
      <c r="AA4094" t="s">
        <v>248</v>
      </c>
      <c r="AB4094" t="s">
        <v>242</v>
      </c>
      <c r="AC4094" t="s">
        <v>15950</v>
      </c>
      <c r="AD4094" t="s">
        <v>1278</v>
      </c>
    </row>
    <row r="4095" spans="1:30">
      <c r="A4095" t="s">
        <v>16703</v>
      </c>
      <c r="B4095" t="s">
        <v>16703</v>
      </c>
      <c r="C4095" s="3">
        <v>251.67952</v>
      </c>
      <c r="D4095" s="3">
        <v>14108</v>
      </c>
      <c r="E4095" s="3">
        <v>407.935242</v>
      </c>
      <c r="F4095" s="3">
        <v>20256</v>
      </c>
      <c r="G4095" s="3">
        <v>187.724365</v>
      </c>
      <c r="H4095" s="3">
        <v>11283</v>
      </c>
      <c r="I4095" s="3">
        <v>22.601091</v>
      </c>
      <c r="J4095" s="3">
        <v>1374</v>
      </c>
      <c r="K4095" s="3">
        <v>29.475019</v>
      </c>
      <c r="L4095" s="3">
        <v>1914</v>
      </c>
      <c r="M4095" s="3">
        <v>42.955925</v>
      </c>
      <c r="N4095">
        <v>2515</v>
      </c>
      <c r="O4095" s="16">
        <v>3.79777538738273e-9</v>
      </c>
      <c r="P4095">
        <v>-3.793004898946</v>
      </c>
      <c r="Q4095" t="s">
        <v>131</v>
      </c>
      <c r="R4095" t="s">
        <v>241</v>
      </c>
      <c r="S4095" t="s">
        <v>242</v>
      </c>
      <c r="T4095" t="s">
        <v>11226</v>
      </c>
      <c r="U4095" t="s">
        <v>16704</v>
      </c>
      <c r="V4095" t="s">
        <v>11228</v>
      </c>
      <c r="W4095" t="s">
        <v>241</v>
      </c>
      <c r="X4095" t="s">
        <v>242</v>
      </c>
      <c r="Y4095" t="s">
        <v>11229</v>
      </c>
      <c r="Z4095" t="s">
        <v>16705</v>
      </c>
      <c r="AA4095" t="s">
        <v>248</v>
      </c>
      <c r="AB4095" t="s">
        <v>242</v>
      </c>
      <c r="AC4095" t="s">
        <v>16706</v>
      </c>
      <c r="AD4095" t="s">
        <v>11232</v>
      </c>
    </row>
    <row r="4096" spans="1:30">
      <c r="A4096" t="s">
        <v>16707</v>
      </c>
      <c r="B4096" t="s">
        <v>16707</v>
      </c>
      <c r="C4096" s="3">
        <v>20.732992</v>
      </c>
      <c r="D4096" s="3">
        <v>2056</v>
      </c>
      <c r="E4096" s="3">
        <v>39.087475</v>
      </c>
      <c r="F4096" s="3">
        <v>3433</v>
      </c>
      <c r="G4096" s="3">
        <v>34.089771</v>
      </c>
      <c r="H4096" s="3">
        <v>3624</v>
      </c>
      <c r="I4096" s="3">
        <v>5.434606</v>
      </c>
      <c r="J4096" s="3">
        <v>585</v>
      </c>
      <c r="K4096" s="3">
        <v>4.277152</v>
      </c>
      <c r="L4096" s="3">
        <v>492</v>
      </c>
      <c r="M4096" s="3">
        <v>9.655965</v>
      </c>
      <c r="N4096">
        <v>1000</v>
      </c>
      <c r="O4096" s="16">
        <v>4.1163351241521e-6</v>
      </c>
      <c r="P4096">
        <v>-2.92718142035824</v>
      </c>
      <c r="Q4096" t="s">
        <v>131</v>
      </c>
      <c r="R4096" t="s">
        <v>190</v>
      </c>
      <c r="S4096" t="s">
        <v>191</v>
      </c>
      <c r="T4096" t="s">
        <v>1016</v>
      </c>
      <c r="U4096" t="s">
        <v>16708</v>
      </c>
      <c r="V4096" t="s">
        <v>136</v>
      </c>
      <c r="W4096" t="s">
        <v>254</v>
      </c>
      <c r="X4096" t="s">
        <v>255</v>
      </c>
      <c r="Y4096" t="s">
        <v>181</v>
      </c>
      <c r="Z4096" t="s">
        <v>16709</v>
      </c>
      <c r="AA4096" t="s">
        <v>83</v>
      </c>
      <c r="AB4096" t="s">
        <v>191</v>
      </c>
      <c r="AC4096" t="s">
        <v>5233</v>
      </c>
      <c r="AD4096" t="s">
        <v>195</v>
      </c>
    </row>
    <row r="4097" spans="1:30">
      <c r="A4097" t="s">
        <v>16710</v>
      </c>
      <c r="B4097" t="s">
        <v>16710</v>
      </c>
      <c r="C4097" s="3">
        <v>0.566589</v>
      </c>
      <c r="D4097" s="3">
        <v>30</v>
      </c>
      <c r="E4097" s="3">
        <v>0.105651</v>
      </c>
      <c r="F4097" s="3">
        <v>5</v>
      </c>
      <c r="G4097" s="3">
        <v>0.677065</v>
      </c>
      <c r="H4097" s="3">
        <v>39</v>
      </c>
      <c r="I4097" s="3">
        <v>5.075953</v>
      </c>
      <c r="J4097" s="3">
        <v>291</v>
      </c>
      <c r="K4097" s="3">
        <v>10.956134</v>
      </c>
      <c r="L4097" s="3">
        <v>669</v>
      </c>
      <c r="M4097" s="3">
        <v>2.636075</v>
      </c>
      <c r="N4097">
        <v>146</v>
      </c>
      <c r="O4097" s="16">
        <v>6.82987829758721e-5</v>
      </c>
      <c r="P4097">
        <v>3.05835370550051</v>
      </c>
      <c r="Q4097" t="s">
        <v>157</v>
      </c>
      <c r="R4097" t="s">
        <v>136</v>
      </c>
      <c r="S4097" t="s">
        <v>136</v>
      </c>
      <c r="T4097" t="s">
        <v>136</v>
      </c>
      <c r="U4097" t="s">
        <v>16711</v>
      </c>
      <c r="V4097" t="s">
        <v>136</v>
      </c>
      <c r="W4097" t="s">
        <v>136</v>
      </c>
      <c r="X4097" t="s">
        <v>136</v>
      </c>
      <c r="Y4097" t="s">
        <v>13358</v>
      </c>
      <c r="Z4097" t="s">
        <v>16712</v>
      </c>
      <c r="AA4097" t="s">
        <v>164</v>
      </c>
      <c r="AB4097" t="s">
        <v>165</v>
      </c>
      <c r="AC4097" t="s">
        <v>16713</v>
      </c>
      <c r="AD4097" t="s">
        <v>136</v>
      </c>
    </row>
    <row r="4098" spans="1:30">
      <c r="A4098" t="s">
        <v>16714</v>
      </c>
      <c r="B4098" t="s">
        <v>16714</v>
      </c>
      <c r="C4098" s="3">
        <v>72.492348</v>
      </c>
      <c r="D4098" s="3">
        <v>2693</v>
      </c>
      <c r="E4098" s="3">
        <v>160.850494</v>
      </c>
      <c r="F4098" s="3">
        <v>5294</v>
      </c>
      <c r="G4098" s="3">
        <v>103.736359</v>
      </c>
      <c r="H4098" s="3">
        <v>4132</v>
      </c>
      <c r="I4098" s="3">
        <v>13.653706</v>
      </c>
      <c r="J4098" s="3">
        <v>551</v>
      </c>
      <c r="K4098" s="3">
        <v>25.464224</v>
      </c>
      <c r="L4098" s="3">
        <v>1096</v>
      </c>
      <c r="M4098" s="3">
        <v>45.701385</v>
      </c>
      <c r="N4098">
        <v>1773</v>
      </c>
      <c r="O4098">
        <v>0.000374960443970001</v>
      </c>
      <c r="P4098">
        <v>-2.63999370136323</v>
      </c>
      <c r="Q4098" t="s">
        <v>131</v>
      </c>
      <c r="R4098" t="s">
        <v>136</v>
      </c>
      <c r="S4098" t="s">
        <v>136</v>
      </c>
      <c r="T4098" t="s">
        <v>168</v>
      </c>
      <c r="U4098" t="s">
        <v>16715</v>
      </c>
      <c r="V4098" t="s">
        <v>136</v>
      </c>
      <c r="W4098" t="s">
        <v>136</v>
      </c>
      <c r="X4098" t="s">
        <v>136</v>
      </c>
      <c r="Y4098" t="s">
        <v>9955</v>
      </c>
      <c r="Z4098" t="s">
        <v>136</v>
      </c>
      <c r="AA4098" t="s">
        <v>164</v>
      </c>
      <c r="AB4098" t="s">
        <v>165</v>
      </c>
      <c r="AC4098" t="s">
        <v>16716</v>
      </c>
      <c r="AD4098" t="s">
        <v>176</v>
      </c>
    </row>
    <row r="4099" spans="1:30">
      <c r="A4099" t="s">
        <v>16717</v>
      </c>
      <c r="B4099" t="s">
        <v>16717</v>
      </c>
      <c r="C4099" s="3">
        <v>0.236568</v>
      </c>
      <c r="D4099" s="3">
        <v>8</v>
      </c>
      <c r="E4099" s="3">
        <v>0.12936</v>
      </c>
      <c r="F4099" s="3">
        <v>4</v>
      </c>
      <c r="G4099" s="3">
        <v>0</v>
      </c>
      <c r="H4099" s="3">
        <v>0</v>
      </c>
      <c r="I4099" s="3">
        <v>3.390891</v>
      </c>
      <c r="J4099" s="3">
        <v>123</v>
      </c>
      <c r="K4099" s="3">
        <v>2.104323</v>
      </c>
      <c r="L4099" s="3">
        <v>82</v>
      </c>
      <c r="M4099" s="3">
        <v>1.309909</v>
      </c>
      <c r="N4099">
        <v>46</v>
      </c>
      <c r="O4099">
        <v>0.00270564327127402</v>
      </c>
      <c r="P4099">
        <v>3.07213157892052</v>
      </c>
      <c r="Q4099" t="s">
        <v>157</v>
      </c>
      <c r="R4099" t="s">
        <v>594</v>
      </c>
      <c r="S4099" t="s">
        <v>165</v>
      </c>
      <c r="T4099" t="s">
        <v>136</v>
      </c>
      <c r="U4099" t="s">
        <v>16718</v>
      </c>
      <c r="V4099" t="s">
        <v>136</v>
      </c>
      <c r="W4099" t="s">
        <v>136</v>
      </c>
      <c r="X4099" t="s">
        <v>136</v>
      </c>
      <c r="Y4099" t="s">
        <v>16719</v>
      </c>
      <c r="Z4099" t="s">
        <v>136</v>
      </c>
      <c r="AA4099" t="s">
        <v>164</v>
      </c>
      <c r="AB4099" t="s">
        <v>165</v>
      </c>
      <c r="AC4099" t="s">
        <v>16720</v>
      </c>
      <c r="AD4099" t="s">
        <v>136</v>
      </c>
    </row>
    <row r="4100" spans="1:30">
      <c r="A4100" t="s">
        <v>16721</v>
      </c>
      <c r="B4100" t="s">
        <v>136</v>
      </c>
      <c r="C4100" s="3">
        <v>6.963741</v>
      </c>
      <c r="D4100" s="3">
        <v>114</v>
      </c>
      <c r="E4100" s="3">
        <v>10.987032</v>
      </c>
      <c r="F4100" s="3">
        <v>160</v>
      </c>
      <c r="G4100" s="3">
        <v>15.019565</v>
      </c>
      <c r="H4100" s="3">
        <v>264</v>
      </c>
      <c r="I4100" s="3">
        <v>0.706302</v>
      </c>
      <c r="J4100" s="3">
        <v>13</v>
      </c>
      <c r="K4100" s="3">
        <v>0.505757</v>
      </c>
      <c r="L4100" s="3">
        <v>10</v>
      </c>
      <c r="M4100" s="3">
        <v>2.736384</v>
      </c>
      <c r="N4100">
        <v>47</v>
      </c>
      <c r="O4100" s="16">
        <v>2.31821184739452e-5</v>
      </c>
      <c r="P4100">
        <v>-3.46181594026753</v>
      </c>
      <c r="Q4100" t="s">
        <v>131</v>
      </c>
      <c r="R4100" t="s">
        <v>136</v>
      </c>
      <c r="S4100" t="s">
        <v>136</v>
      </c>
      <c r="T4100" t="s">
        <v>136</v>
      </c>
      <c r="U4100" t="s">
        <v>136</v>
      </c>
      <c r="V4100" t="s">
        <v>136</v>
      </c>
      <c r="W4100" t="s">
        <v>136</v>
      </c>
      <c r="X4100" t="s">
        <v>136</v>
      </c>
      <c r="Y4100" t="s">
        <v>136</v>
      </c>
      <c r="Z4100" t="s">
        <v>136</v>
      </c>
      <c r="AA4100" t="s">
        <v>136</v>
      </c>
      <c r="AB4100" t="s">
        <v>136</v>
      </c>
      <c r="AC4100" t="s">
        <v>136</v>
      </c>
      <c r="AD4100" t="s">
        <v>136</v>
      </c>
    </row>
    <row r="4101" spans="1:30">
      <c r="A4101" t="s">
        <v>16722</v>
      </c>
      <c r="B4101" t="s">
        <v>16722</v>
      </c>
      <c r="C4101" s="3">
        <v>1.021886</v>
      </c>
      <c r="D4101" s="3">
        <v>50</v>
      </c>
      <c r="E4101" s="3">
        <v>22.611803</v>
      </c>
      <c r="F4101" s="3">
        <v>980</v>
      </c>
      <c r="G4101" s="3">
        <v>6.633674</v>
      </c>
      <c r="H4101" s="3">
        <v>348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>
        <v>0</v>
      </c>
      <c r="O4101" s="16">
        <v>9.43047870626313e-15</v>
      </c>
      <c r="P4101">
        <v>-9.1129821608897</v>
      </c>
      <c r="Q4101" t="s">
        <v>131</v>
      </c>
      <c r="R4101" t="s">
        <v>136</v>
      </c>
      <c r="S4101" t="s">
        <v>136</v>
      </c>
      <c r="T4101" t="s">
        <v>1978</v>
      </c>
      <c r="U4101" t="s">
        <v>16723</v>
      </c>
      <c r="V4101" t="s">
        <v>264</v>
      </c>
      <c r="W4101" t="s">
        <v>136</v>
      </c>
      <c r="X4101" t="s">
        <v>136</v>
      </c>
      <c r="Y4101" t="s">
        <v>1980</v>
      </c>
      <c r="Z4101" t="s">
        <v>16724</v>
      </c>
      <c r="AA4101" t="s">
        <v>141</v>
      </c>
      <c r="AB4101" t="s">
        <v>142</v>
      </c>
      <c r="AC4101" t="s">
        <v>16725</v>
      </c>
      <c r="AD4101" t="s">
        <v>1983</v>
      </c>
    </row>
    <row r="4102" spans="1:30">
      <c r="A4102" t="s">
        <v>16726</v>
      </c>
      <c r="B4102" t="s">
        <v>16726</v>
      </c>
      <c r="C4102" s="3">
        <v>0.257333</v>
      </c>
      <c r="D4102" s="3">
        <v>14</v>
      </c>
      <c r="E4102" s="3">
        <v>0.393514</v>
      </c>
      <c r="F4102" s="3">
        <v>18</v>
      </c>
      <c r="G4102" s="3">
        <v>0.188941</v>
      </c>
      <c r="H4102" s="3">
        <v>11</v>
      </c>
      <c r="I4102" s="3">
        <v>2.982883</v>
      </c>
      <c r="J4102" s="3">
        <v>166</v>
      </c>
      <c r="K4102" s="3">
        <v>8.845459</v>
      </c>
      <c r="L4102" s="3">
        <v>524</v>
      </c>
      <c r="M4102" s="3">
        <v>3.953202</v>
      </c>
      <c r="N4102">
        <v>212</v>
      </c>
      <c r="O4102" s="16">
        <v>2.23565667787108e-5</v>
      </c>
      <c r="P4102">
        <v>3.20195449729787</v>
      </c>
      <c r="Q4102" t="s">
        <v>157</v>
      </c>
      <c r="R4102" t="s">
        <v>316</v>
      </c>
      <c r="S4102" t="s">
        <v>317</v>
      </c>
      <c r="T4102" t="s">
        <v>16727</v>
      </c>
      <c r="U4102" t="s">
        <v>16728</v>
      </c>
      <c r="V4102" t="s">
        <v>16729</v>
      </c>
      <c r="W4102" t="s">
        <v>316</v>
      </c>
      <c r="X4102" t="s">
        <v>317</v>
      </c>
      <c r="Y4102" t="s">
        <v>16730</v>
      </c>
      <c r="Z4102" t="s">
        <v>16731</v>
      </c>
      <c r="AA4102" t="s">
        <v>3882</v>
      </c>
      <c r="AB4102" t="s">
        <v>317</v>
      </c>
      <c r="AC4102" t="s">
        <v>16732</v>
      </c>
      <c r="AD4102" t="s">
        <v>1399</v>
      </c>
    </row>
    <row r="4103" spans="1:30">
      <c r="A4103" t="s">
        <v>16733</v>
      </c>
      <c r="B4103" t="s">
        <v>16733</v>
      </c>
      <c r="C4103" s="3">
        <v>31.808268</v>
      </c>
      <c r="D4103" s="3">
        <v>3077</v>
      </c>
      <c r="E4103" s="3">
        <v>95.771858</v>
      </c>
      <c r="F4103" s="3">
        <v>8207</v>
      </c>
      <c r="G4103" s="3">
        <v>31.102484</v>
      </c>
      <c r="H4103" s="3">
        <v>3226</v>
      </c>
      <c r="I4103" s="3">
        <v>7.425685</v>
      </c>
      <c r="J4103" s="3">
        <v>780</v>
      </c>
      <c r="K4103" s="3">
        <v>3.202825</v>
      </c>
      <c r="L4103" s="3">
        <v>359</v>
      </c>
      <c r="M4103" s="3">
        <v>6.581803</v>
      </c>
      <c r="N4103">
        <v>665</v>
      </c>
      <c r="O4103" s="16">
        <v>4.82413546174212e-7</v>
      </c>
      <c r="P4103">
        <v>-3.87726718205382</v>
      </c>
      <c r="Q4103" t="s">
        <v>131</v>
      </c>
      <c r="R4103" t="s">
        <v>190</v>
      </c>
      <c r="S4103" t="s">
        <v>191</v>
      </c>
      <c r="T4103" t="s">
        <v>349</v>
      </c>
      <c r="U4103" t="s">
        <v>16734</v>
      </c>
      <c r="V4103" t="s">
        <v>136</v>
      </c>
      <c r="W4103" t="s">
        <v>136</v>
      </c>
      <c r="X4103" t="s">
        <v>136</v>
      </c>
      <c r="Y4103" t="s">
        <v>181</v>
      </c>
      <c r="Z4103" t="s">
        <v>5369</v>
      </c>
      <c r="AA4103" t="s">
        <v>164</v>
      </c>
      <c r="AB4103" t="s">
        <v>165</v>
      </c>
      <c r="AC4103" t="s">
        <v>16735</v>
      </c>
      <c r="AD4103" t="s">
        <v>184</v>
      </c>
    </row>
    <row r="4104" spans="1:30">
      <c r="A4104" t="s">
        <v>16736</v>
      </c>
      <c r="B4104" t="s">
        <v>16736</v>
      </c>
      <c r="C4104" s="3">
        <v>0.202124</v>
      </c>
      <c r="D4104" s="3">
        <v>9</v>
      </c>
      <c r="E4104" s="3">
        <v>0.156772</v>
      </c>
      <c r="F4104" s="3">
        <v>6</v>
      </c>
      <c r="G4104" s="3">
        <v>0.304192</v>
      </c>
      <c r="H4104" s="3">
        <v>15</v>
      </c>
      <c r="I4104" s="3">
        <v>1.530391</v>
      </c>
      <c r="J4104" s="3">
        <v>72</v>
      </c>
      <c r="K4104" s="3">
        <v>3.723161</v>
      </c>
      <c r="L4104" s="3">
        <v>186</v>
      </c>
      <c r="M4104" s="3">
        <v>0.805287</v>
      </c>
      <c r="N4104">
        <v>37</v>
      </c>
      <c r="O4104">
        <v>0.00687830272141544</v>
      </c>
      <c r="P4104">
        <v>2.31717300394231</v>
      </c>
      <c r="Q4104" t="s">
        <v>157</v>
      </c>
      <c r="R4104" t="s">
        <v>136</v>
      </c>
      <c r="S4104" t="s">
        <v>136</v>
      </c>
      <c r="T4104" t="s">
        <v>1829</v>
      </c>
      <c r="U4104" t="s">
        <v>16737</v>
      </c>
      <c r="V4104" t="s">
        <v>1831</v>
      </c>
      <c r="W4104" t="s">
        <v>136</v>
      </c>
      <c r="X4104" t="s">
        <v>136</v>
      </c>
      <c r="Y4104" t="s">
        <v>1832</v>
      </c>
      <c r="Z4104" t="s">
        <v>16738</v>
      </c>
      <c r="AA4104" t="s">
        <v>141</v>
      </c>
      <c r="AB4104" t="s">
        <v>142</v>
      </c>
      <c r="AC4104" t="s">
        <v>16739</v>
      </c>
      <c r="AD4104" t="s">
        <v>1834</v>
      </c>
    </row>
    <row r="4105" spans="1:30">
      <c r="A4105" t="s">
        <v>16740</v>
      </c>
      <c r="B4105" t="s">
        <v>16740</v>
      </c>
      <c r="C4105" s="3">
        <v>0.212397</v>
      </c>
      <c r="D4105" s="3">
        <v>19</v>
      </c>
      <c r="E4105" s="3">
        <v>0.036342</v>
      </c>
      <c r="F4105" s="3">
        <v>3</v>
      </c>
      <c r="G4105" s="3">
        <v>0.621</v>
      </c>
      <c r="H4105" s="3">
        <v>60</v>
      </c>
      <c r="I4105" s="3">
        <v>1.855632</v>
      </c>
      <c r="J4105" s="3">
        <v>179</v>
      </c>
      <c r="K4105" s="3">
        <v>14.35175</v>
      </c>
      <c r="L4105" s="3">
        <v>1474</v>
      </c>
      <c r="M4105" s="3">
        <v>0.852969</v>
      </c>
      <c r="N4105">
        <v>79</v>
      </c>
      <c r="O4105">
        <v>0.00267461766195891</v>
      </c>
      <c r="P4105">
        <v>3.28273971834763</v>
      </c>
      <c r="Q4105" t="s">
        <v>157</v>
      </c>
      <c r="R4105" t="s">
        <v>170</v>
      </c>
      <c r="S4105" t="s">
        <v>171</v>
      </c>
      <c r="T4105" t="s">
        <v>16741</v>
      </c>
      <c r="U4105" t="s">
        <v>16742</v>
      </c>
      <c r="V4105" t="s">
        <v>136</v>
      </c>
      <c r="W4105" t="s">
        <v>136</v>
      </c>
      <c r="X4105" t="s">
        <v>136</v>
      </c>
      <c r="Y4105" t="s">
        <v>1593</v>
      </c>
      <c r="Z4105" t="s">
        <v>16743</v>
      </c>
      <c r="AA4105" t="s">
        <v>174</v>
      </c>
      <c r="AB4105" t="s">
        <v>171</v>
      </c>
      <c r="AC4105" t="s">
        <v>16744</v>
      </c>
      <c r="AD4105" t="s">
        <v>250</v>
      </c>
    </row>
    <row r="4106" spans="1:30">
      <c r="A4106" t="s">
        <v>16745</v>
      </c>
      <c r="B4106" t="s">
        <v>16745</v>
      </c>
      <c r="C4106" s="3">
        <v>54.628326</v>
      </c>
      <c r="D4106" s="3">
        <v>426</v>
      </c>
      <c r="E4106" s="3">
        <v>41.514111</v>
      </c>
      <c r="F4106" s="3">
        <v>287</v>
      </c>
      <c r="G4106" s="3">
        <v>25.286573</v>
      </c>
      <c r="H4106" s="3">
        <v>212</v>
      </c>
      <c r="I4106" s="3">
        <v>6.391794</v>
      </c>
      <c r="J4106" s="3">
        <v>54</v>
      </c>
      <c r="K4106" s="3">
        <v>7.726732</v>
      </c>
      <c r="L4106" s="3">
        <v>70</v>
      </c>
      <c r="M4106" s="3">
        <v>25.374836</v>
      </c>
      <c r="N4106">
        <v>207</v>
      </c>
      <c r="O4106">
        <v>0.00522194859051375</v>
      </c>
      <c r="P4106">
        <v>-2.15576095858517</v>
      </c>
      <c r="Q4106" t="s">
        <v>131</v>
      </c>
      <c r="R4106" t="s">
        <v>136</v>
      </c>
      <c r="S4106" t="s">
        <v>136</v>
      </c>
      <c r="T4106" t="s">
        <v>136</v>
      </c>
      <c r="U4106" t="s">
        <v>136</v>
      </c>
      <c r="V4106" t="s">
        <v>136</v>
      </c>
      <c r="W4106" t="s">
        <v>136</v>
      </c>
      <c r="X4106" t="s">
        <v>136</v>
      </c>
      <c r="Y4106" t="s">
        <v>136</v>
      </c>
      <c r="Z4106" t="s">
        <v>136</v>
      </c>
      <c r="AA4106" t="s">
        <v>164</v>
      </c>
      <c r="AB4106" t="s">
        <v>165</v>
      </c>
      <c r="AC4106" t="s">
        <v>16746</v>
      </c>
      <c r="AD4106" t="s">
        <v>136</v>
      </c>
    </row>
    <row r="4107" spans="1:30">
      <c r="A4107" t="s">
        <v>16747</v>
      </c>
      <c r="B4107" t="s">
        <v>16747</v>
      </c>
      <c r="C4107" s="3">
        <v>0</v>
      </c>
      <c r="D4107" s="3">
        <v>0</v>
      </c>
      <c r="E4107" s="3">
        <v>0</v>
      </c>
      <c r="F4107" s="3">
        <v>0</v>
      </c>
      <c r="G4107" s="3">
        <v>0</v>
      </c>
      <c r="H4107" s="3">
        <v>0</v>
      </c>
      <c r="I4107" s="3">
        <v>5.881174</v>
      </c>
      <c r="J4107" s="3">
        <v>54</v>
      </c>
      <c r="K4107" s="3">
        <v>3.93531</v>
      </c>
      <c r="L4107" s="3">
        <v>39</v>
      </c>
      <c r="M4107" s="3">
        <v>4.543042</v>
      </c>
      <c r="N4107">
        <v>40</v>
      </c>
      <c r="O4107" s="16">
        <v>1.75980804152888e-5</v>
      </c>
      <c r="P4107">
        <v>5.6155862259812</v>
      </c>
      <c r="Q4107" t="s">
        <v>157</v>
      </c>
      <c r="R4107" t="s">
        <v>136</v>
      </c>
      <c r="S4107" t="s">
        <v>136</v>
      </c>
      <c r="T4107" t="s">
        <v>136</v>
      </c>
      <c r="U4107" t="s">
        <v>136</v>
      </c>
      <c r="V4107" t="s">
        <v>136</v>
      </c>
      <c r="W4107" t="s">
        <v>136</v>
      </c>
      <c r="X4107" t="s">
        <v>136</v>
      </c>
      <c r="Y4107" t="s">
        <v>136</v>
      </c>
      <c r="Z4107" t="s">
        <v>136</v>
      </c>
      <c r="AA4107" t="s">
        <v>136</v>
      </c>
      <c r="AB4107" t="s">
        <v>136</v>
      </c>
      <c r="AC4107" t="s">
        <v>136</v>
      </c>
      <c r="AD4107" t="s">
        <v>136</v>
      </c>
    </row>
    <row r="4108" spans="1:30">
      <c r="A4108" t="s">
        <v>16748</v>
      </c>
      <c r="B4108" t="s">
        <v>16748</v>
      </c>
      <c r="C4108" s="3">
        <v>2.934067</v>
      </c>
      <c r="D4108" s="3">
        <v>181</v>
      </c>
      <c r="E4108" s="3">
        <v>0.500426</v>
      </c>
      <c r="F4108" s="3">
        <v>28</v>
      </c>
      <c r="G4108" s="3">
        <v>3.271727</v>
      </c>
      <c r="H4108" s="3">
        <v>217</v>
      </c>
      <c r="I4108" s="3">
        <v>22.309935</v>
      </c>
      <c r="J4108" s="3">
        <v>1491</v>
      </c>
      <c r="K4108" s="3">
        <v>34.274155</v>
      </c>
      <c r="L4108" s="3">
        <v>2446</v>
      </c>
      <c r="M4108" s="3">
        <v>15.452409</v>
      </c>
      <c r="N4108">
        <v>994</v>
      </c>
      <c r="O4108" s="16">
        <v>9.27180809391441e-6</v>
      </c>
      <c r="P4108">
        <v>2.80762969416188</v>
      </c>
      <c r="Q4108" t="s">
        <v>157</v>
      </c>
      <c r="R4108" t="s">
        <v>186</v>
      </c>
      <c r="S4108" t="s">
        <v>187</v>
      </c>
      <c r="T4108" t="s">
        <v>16749</v>
      </c>
      <c r="U4108" t="s">
        <v>16750</v>
      </c>
      <c r="V4108" t="s">
        <v>439</v>
      </c>
      <c r="W4108" t="s">
        <v>186</v>
      </c>
      <c r="X4108" t="s">
        <v>187</v>
      </c>
      <c r="Y4108" t="s">
        <v>16751</v>
      </c>
      <c r="Z4108" t="s">
        <v>16752</v>
      </c>
      <c r="AA4108" t="s">
        <v>209</v>
      </c>
      <c r="AB4108" t="s">
        <v>187</v>
      </c>
      <c r="AC4108" t="s">
        <v>16753</v>
      </c>
      <c r="AD4108" t="s">
        <v>16754</v>
      </c>
    </row>
    <row r="4109" spans="1:30">
      <c r="A4109" t="s">
        <v>16755</v>
      </c>
      <c r="B4109" t="s">
        <v>16755</v>
      </c>
      <c r="C4109" s="3">
        <v>2.4951</v>
      </c>
      <c r="D4109" s="3">
        <v>50</v>
      </c>
      <c r="E4109" s="3">
        <v>9.139396</v>
      </c>
      <c r="F4109" s="3">
        <v>161</v>
      </c>
      <c r="G4109" s="3">
        <v>3.696473</v>
      </c>
      <c r="H4109" s="3">
        <v>79</v>
      </c>
      <c r="I4109" s="3">
        <v>1.272651</v>
      </c>
      <c r="J4109" s="3">
        <v>28</v>
      </c>
      <c r="K4109" s="3">
        <v>0.390961</v>
      </c>
      <c r="L4109" s="3">
        <v>9</v>
      </c>
      <c r="M4109" s="3">
        <v>0.105512</v>
      </c>
      <c r="N4109">
        <v>3</v>
      </c>
      <c r="O4109">
        <v>0.000256767344718551</v>
      </c>
      <c r="P4109">
        <v>-3.60149171437558</v>
      </c>
      <c r="Q4109" t="s">
        <v>131</v>
      </c>
      <c r="R4109" t="s">
        <v>136</v>
      </c>
      <c r="S4109" t="s">
        <v>136</v>
      </c>
      <c r="T4109" t="s">
        <v>3577</v>
      </c>
      <c r="U4109" t="s">
        <v>16756</v>
      </c>
      <c r="V4109" t="s">
        <v>1566</v>
      </c>
      <c r="W4109" t="s">
        <v>136</v>
      </c>
      <c r="X4109" t="s">
        <v>136</v>
      </c>
      <c r="Y4109" t="s">
        <v>3579</v>
      </c>
      <c r="Z4109" t="s">
        <v>3580</v>
      </c>
      <c r="AA4109" t="s">
        <v>164</v>
      </c>
      <c r="AB4109" t="s">
        <v>165</v>
      </c>
      <c r="AC4109" t="s">
        <v>3581</v>
      </c>
      <c r="AD4109" t="s">
        <v>3582</v>
      </c>
    </row>
    <row r="4110" spans="1:30">
      <c r="A4110" t="s">
        <v>16757</v>
      </c>
      <c r="B4110" t="s">
        <v>16757</v>
      </c>
      <c r="C4110" s="3">
        <v>77.038246</v>
      </c>
      <c r="D4110" s="3">
        <v>1238</v>
      </c>
      <c r="E4110" s="3">
        <v>54.576313</v>
      </c>
      <c r="F4110" s="3">
        <v>777</v>
      </c>
      <c r="G4110" s="3">
        <v>188.574951</v>
      </c>
      <c r="H4110" s="3">
        <v>3248</v>
      </c>
      <c r="I4110" s="3">
        <v>32.724728</v>
      </c>
      <c r="J4110" s="3">
        <v>571</v>
      </c>
      <c r="K4110" s="3">
        <v>44.435783</v>
      </c>
      <c r="L4110" s="3">
        <v>827</v>
      </c>
      <c r="M4110" s="3">
        <v>35.577847</v>
      </c>
      <c r="N4110">
        <v>597</v>
      </c>
      <c r="O4110">
        <v>0.000168684271785433</v>
      </c>
      <c r="P4110">
        <v>-2.02331945565557</v>
      </c>
      <c r="Q4110" t="s">
        <v>131</v>
      </c>
      <c r="R4110" t="s">
        <v>136</v>
      </c>
      <c r="S4110" t="s">
        <v>136</v>
      </c>
      <c r="T4110" t="s">
        <v>4223</v>
      </c>
      <c r="U4110" t="s">
        <v>16758</v>
      </c>
      <c r="V4110" t="s">
        <v>136</v>
      </c>
      <c r="W4110" t="s">
        <v>3284</v>
      </c>
      <c r="X4110" t="s">
        <v>3285</v>
      </c>
      <c r="Y4110" t="s">
        <v>3850</v>
      </c>
      <c r="Z4110" t="s">
        <v>16759</v>
      </c>
      <c r="AA4110" t="s">
        <v>3852</v>
      </c>
      <c r="AB4110" t="s">
        <v>3285</v>
      </c>
      <c r="AC4110" t="s">
        <v>16760</v>
      </c>
      <c r="AD4110" t="s">
        <v>4227</v>
      </c>
    </row>
    <row r="4111" spans="1:30">
      <c r="A4111" t="s">
        <v>16761</v>
      </c>
      <c r="B4111" t="s">
        <v>136</v>
      </c>
      <c r="C4111" s="3">
        <v>0.488264</v>
      </c>
      <c r="D4111" s="3">
        <v>22</v>
      </c>
      <c r="E4111" s="3">
        <v>0.141643</v>
      </c>
      <c r="F4111" s="3">
        <v>6</v>
      </c>
      <c r="G4111" s="3">
        <v>0.411206</v>
      </c>
      <c r="H4111" s="3">
        <v>20</v>
      </c>
      <c r="I4111" s="3">
        <v>4.024025</v>
      </c>
      <c r="J4111" s="3">
        <v>182</v>
      </c>
      <c r="K4111" s="3">
        <v>4.797978</v>
      </c>
      <c r="L4111" s="3">
        <v>227</v>
      </c>
      <c r="M4111" s="3">
        <v>1.262547</v>
      </c>
      <c r="N4111">
        <v>51</v>
      </c>
      <c r="O4111">
        <v>0.00158560425050535</v>
      </c>
      <c r="P4111">
        <v>2.39095128408523</v>
      </c>
      <c r="Q4111" t="s">
        <v>157</v>
      </c>
      <c r="R4111" t="s">
        <v>136</v>
      </c>
      <c r="S4111" t="s">
        <v>136</v>
      </c>
      <c r="T4111" t="s">
        <v>168</v>
      </c>
      <c r="U4111" t="s">
        <v>136</v>
      </c>
      <c r="V4111" t="s">
        <v>136</v>
      </c>
      <c r="W4111" t="s">
        <v>136</v>
      </c>
      <c r="X4111" t="s">
        <v>136</v>
      </c>
      <c r="Y4111" t="s">
        <v>136</v>
      </c>
      <c r="Z4111" t="s">
        <v>16762</v>
      </c>
      <c r="AA4111" t="s">
        <v>136</v>
      </c>
      <c r="AB4111" t="s">
        <v>136</v>
      </c>
      <c r="AC4111" t="s">
        <v>313</v>
      </c>
      <c r="AD4111" t="s">
        <v>176</v>
      </c>
    </row>
    <row r="4112" spans="1:30">
      <c r="A4112" t="s">
        <v>16763</v>
      </c>
      <c r="B4112" t="s">
        <v>16763</v>
      </c>
      <c r="C4112" s="3">
        <v>0.610898</v>
      </c>
      <c r="D4112" s="3">
        <v>37</v>
      </c>
      <c r="E4112" s="3">
        <v>0.056445</v>
      </c>
      <c r="F4112" s="3">
        <v>4</v>
      </c>
      <c r="G4112" s="3">
        <v>0.750293</v>
      </c>
      <c r="H4112" s="3">
        <v>49</v>
      </c>
      <c r="I4112" s="3">
        <v>6.758177</v>
      </c>
      <c r="J4112" s="3">
        <v>440</v>
      </c>
      <c r="K4112" s="3">
        <v>11.344847</v>
      </c>
      <c r="L4112" s="3">
        <v>789</v>
      </c>
      <c r="M4112" s="3">
        <v>2.302768</v>
      </c>
      <c r="N4112">
        <v>145</v>
      </c>
      <c r="O4112">
        <v>0.00018404933741092</v>
      </c>
      <c r="P4112">
        <v>3.08043039294416</v>
      </c>
      <c r="Q4112" t="s">
        <v>157</v>
      </c>
      <c r="R4112" t="s">
        <v>136</v>
      </c>
      <c r="S4112" t="s">
        <v>136</v>
      </c>
      <c r="T4112" t="s">
        <v>3329</v>
      </c>
      <c r="U4112" t="s">
        <v>136</v>
      </c>
      <c r="V4112" t="s">
        <v>136</v>
      </c>
      <c r="W4112" t="s">
        <v>136</v>
      </c>
      <c r="X4112" t="s">
        <v>136</v>
      </c>
      <c r="Y4112" t="s">
        <v>136</v>
      </c>
      <c r="Z4112" t="s">
        <v>16764</v>
      </c>
      <c r="AA4112" t="s">
        <v>164</v>
      </c>
      <c r="AB4112" t="s">
        <v>165</v>
      </c>
      <c r="AC4112" t="s">
        <v>16765</v>
      </c>
      <c r="AD4112" t="s">
        <v>3334</v>
      </c>
    </row>
    <row r="4113" spans="1:30">
      <c r="A4113" t="s">
        <v>16766</v>
      </c>
      <c r="B4113" t="s">
        <v>16766</v>
      </c>
      <c r="C4113" s="3">
        <v>0.412508</v>
      </c>
      <c r="D4113" s="3">
        <v>20</v>
      </c>
      <c r="E4113" s="3">
        <v>0</v>
      </c>
      <c r="F4113" s="3">
        <v>0</v>
      </c>
      <c r="G4113" s="3">
        <v>0.358888</v>
      </c>
      <c r="H4113" s="3">
        <v>18</v>
      </c>
      <c r="I4113" s="3">
        <v>27.170313</v>
      </c>
      <c r="J4113" s="3">
        <v>1365</v>
      </c>
      <c r="K4113" s="3">
        <v>18.807537</v>
      </c>
      <c r="L4113" s="3">
        <v>1009</v>
      </c>
      <c r="M4113" s="3">
        <v>4.056856</v>
      </c>
      <c r="N4113">
        <v>197</v>
      </c>
      <c r="O4113" s="16">
        <v>8.2372713283601e-8</v>
      </c>
      <c r="P4113">
        <v>4.93366503926663</v>
      </c>
      <c r="Q4113" t="s">
        <v>157</v>
      </c>
      <c r="R4113" t="s">
        <v>136</v>
      </c>
      <c r="T4113" t="s">
        <v>1016</v>
      </c>
      <c r="U4113" t="s">
        <v>16767</v>
      </c>
      <c r="V4113" t="s">
        <v>136</v>
      </c>
      <c r="W4113" t="s">
        <v>190</v>
      </c>
      <c r="X4113" t="s">
        <v>191</v>
      </c>
      <c r="Y4113" t="s">
        <v>181</v>
      </c>
      <c r="Z4113" t="s">
        <v>3574</v>
      </c>
      <c r="AA4113" t="s">
        <v>83</v>
      </c>
      <c r="AB4113" t="s">
        <v>191</v>
      </c>
      <c r="AC4113" t="s">
        <v>16768</v>
      </c>
      <c r="AD4113" t="s">
        <v>195</v>
      </c>
    </row>
    <row r="4114" spans="1:30">
      <c r="A4114" t="s">
        <v>16769</v>
      </c>
      <c r="B4114" t="s">
        <v>16769</v>
      </c>
      <c r="C4114" s="3">
        <v>46.342136</v>
      </c>
      <c r="D4114" s="3">
        <v>3438</v>
      </c>
      <c r="E4114" s="3">
        <v>70.742126</v>
      </c>
      <c r="F4114" s="3">
        <v>4649</v>
      </c>
      <c r="G4114" s="3">
        <v>61.042316</v>
      </c>
      <c r="H4114" s="3">
        <v>4856</v>
      </c>
      <c r="I4114" s="3">
        <v>15.101446</v>
      </c>
      <c r="J4114" s="3">
        <v>1216</v>
      </c>
      <c r="K4114" s="3">
        <v>8.802027</v>
      </c>
      <c r="L4114" s="3">
        <v>757</v>
      </c>
      <c r="M4114" s="3">
        <v>29.621134</v>
      </c>
      <c r="N4114">
        <v>2295</v>
      </c>
      <c r="O4114">
        <v>0.000402174484979335</v>
      </c>
      <c r="P4114">
        <v>-2.37971928353804</v>
      </c>
      <c r="Q4114" t="s">
        <v>131</v>
      </c>
      <c r="R4114" t="s">
        <v>170</v>
      </c>
      <c r="S4114" t="s">
        <v>171</v>
      </c>
      <c r="T4114" t="s">
        <v>136</v>
      </c>
      <c r="U4114" t="s">
        <v>16770</v>
      </c>
      <c r="V4114" t="s">
        <v>136</v>
      </c>
      <c r="W4114" t="s">
        <v>16771</v>
      </c>
      <c r="X4114" t="s">
        <v>16772</v>
      </c>
      <c r="Y4114" t="s">
        <v>16773</v>
      </c>
      <c r="Z4114" t="s">
        <v>16774</v>
      </c>
      <c r="AA4114" t="s">
        <v>164</v>
      </c>
      <c r="AB4114" t="s">
        <v>165</v>
      </c>
      <c r="AC4114" t="s">
        <v>16775</v>
      </c>
      <c r="AD4114" t="s">
        <v>136</v>
      </c>
    </row>
    <row r="4115" spans="1:30">
      <c r="A4115" t="s">
        <v>16776</v>
      </c>
      <c r="B4115" t="s">
        <v>16776</v>
      </c>
      <c r="C4115" s="3">
        <v>0.732344</v>
      </c>
      <c r="D4115" s="3">
        <v>55</v>
      </c>
      <c r="E4115" s="3">
        <v>0.307212</v>
      </c>
      <c r="F4115" s="3">
        <v>21</v>
      </c>
      <c r="G4115" s="3">
        <v>0.806831</v>
      </c>
      <c r="H4115" s="3">
        <v>64</v>
      </c>
      <c r="I4115" s="3">
        <v>7.3148</v>
      </c>
      <c r="J4115" s="3">
        <v>587</v>
      </c>
      <c r="K4115" s="3">
        <v>12.597307</v>
      </c>
      <c r="L4115" s="3">
        <v>1079</v>
      </c>
      <c r="M4115" s="3">
        <v>2.235506</v>
      </c>
      <c r="N4115">
        <v>173</v>
      </c>
      <c r="O4115" s="16">
        <v>6.96904199255986e-5</v>
      </c>
      <c r="P4115">
        <v>2.81784731489663</v>
      </c>
      <c r="Q4115" t="s">
        <v>157</v>
      </c>
      <c r="R4115" t="s">
        <v>241</v>
      </c>
      <c r="S4115" t="s">
        <v>242</v>
      </c>
      <c r="T4115" t="s">
        <v>136</v>
      </c>
      <c r="U4115" t="s">
        <v>16777</v>
      </c>
      <c r="V4115" t="s">
        <v>329</v>
      </c>
      <c r="W4115" t="s">
        <v>136</v>
      </c>
      <c r="X4115" t="s">
        <v>136</v>
      </c>
      <c r="Y4115" t="s">
        <v>2808</v>
      </c>
      <c r="Z4115" t="s">
        <v>13489</v>
      </c>
      <c r="AA4115" t="s">
        <v>248</v>
      </c>
      <c r="AB4115" t="s">
        <v>242</v>
      </c>
      <c r="AC4115" t="s">
        <v>16778</v>
      </c>
      <c r="AD4115" t="s">
        <v>136</v>
      </c>
    </row>
    <row r="4116" spans="1:30">
      <c r="A4116" t="s">
        <v>16779</v>
      </c>
      <c r="B4116" t="s">
        <v>16779</v>
      </c>
      <c r="C4116" s="3">
        <v>0.371552</v>
      </c>
      <c r="D4116" s="3">
        <v>30</v>
      </c>
      <c r="E4116" s="3">
        <v>0.607602</v>
      </c>
      <c r="F4116" s="3">
        <v>43</v>
      </c>
      <c r="G4116" s="3">
        <v>0.63644</v>
      </c>
      <c r="H4116" s="3">
        <v>55</v>
      </c>
      <c r="I4116" s="3">
        <v>5.29462</v>
      </c>
      <c r="J4116" s="3">
        <v>458</v>
      </c>
      <c r="K4116" s="3">
        <v>3.86514</v>
      </c>
      <c r="L4116" s="3">
        <v>357</v>
      </c>
      <c r="M4116" s="3">
        <v>3.976495</v>
      </c>
      <c r="N4116">
        <v>331</v>
      </c>
      <c r="O4116">
        <v>0.000109262985897184</v>
      </c>
      <c r="P4116">
        <v>2.18121326029533</v>
      </c>
      <c r="Q4116" t="s">
        <v>157</v>
      </c>
      <c r="R4116" t="s">
        <v>232</v>
      </c>
      <c r="S4116" t="s">
        <v>233</v>
      </c>
      <c r="T4116" t="s">
        <v>787</v>
      </c>
      <c r="U4116" t="s">
        <v>16780</v>
      </c>
      <c r="V4116" t="s">
        <v>136</v>
      </c>
      <c r="W4116" t="s">
        <v>136</v>
      </c>
      <c r="X4116" t="s">
        <v>136</v>
      </c>
      <c r="Y4116" t="s">
        <v>789</v>
      </c>
      <c r="Z4116" t="s">
        <v>16781</v>
      </c>
      <c r="AA4116" t="s">
        <v>237</v>
      </c>
      <c r="AB4116" t="s">
        <v>233</v>
      </c>
      <c r="AC4116" t="s">
        <v>16782</v>
      </c>
      <c r="AD4116" t="s">
        <v>792</v>
      </c>
    </row>
    <row r="4117" spans="1:30">
      <c r="A4117" t="s">
        <v>16783</v>
      </c>
      <c r="B4117" t="s">
        <v>16783</v>
      </c>
      <c r="C4117" s="3">
        <v>21.661518</v>
      </c>
      <c r="D4117" s="3">
        <v>1091</v>
      </c>
      <c r="E4117" s="3">
        <v>56.879944</v>
      </c>
      <c r="F4117" s="3">
        <v>2537</v>
      </c>
      <c r="G4117" s="3">
        <v>16.491251</v>
      </c>
      <c r="H4117" s="3">
        <v>891</v>
      </c>
      <c r="I4117" s="3">
        <v>8.932187</v>
      </c>
      <c r="J4117" s="3">
        <v>488</v>
      </c>
      <c r="K4117" s="3">
        <v>9.187975</v>
      </c>
      <c r="L4117" s="3">
        <v>536</v>
      </c>
      <c r="M4117" s="3">
        <v>10.709903</v>
      </c>
      <c r="N4117">
        <v>563</v>
      </c>
      <c r="O4117">
        <v>0.0011968971335738</v>
      </c>
      <c r="P4117">
        <v>-2.48731827881452</v>
      </c>
      <c r="Q4117" t="s">
        <v>131</v>
      </c>
      <c r="R4117" t="s">
        <v>283</v>
      </c>
      <c r="S4117" t="s">
        <v>284</v>
      </c>
      <c r="T4117" t="s">
        <v>16784</v>
      </c>
      <c r="U4117" t="s">
        <v>16785</v>
      </c>
      <c r="V4117" t="s">
        <v>12520</v>
      </c>
      <c r="W4117" t="s">
        <v>371</v>
      </c>
      <c r="X4117" t="s">
        <v>293</v>
      </c>
      <c r="Y4117" t="s">
        <v>290</v>
      </c>
      <c r="Z4117" t="s">
        <v>12521</v>
      </c>
      <c r="AA4117" t="s">
        <v>292</v>
      </c>
      <c r="AB4117" t="s">
        <v>293</v>
      </c>
      <c r="AC4117" t="s">
        <v>16786</v>
      </c>
      <c r="AD4117" t="s">
        <v>16787</v>
      </c>
    </row>
    <row r="4118" spans="1:30">
      <c r="A4118" t="s">
        <v>16788</v>
      </c>
      <c r="B4118" t="s">
        <v>16788</v>
      </c>
      <c r="C4118" s="3">
        <v>0.185344</v>
      </c>
      <c r="D4118" s="3">
        <v>22</v>
      </c>
      <c r="E4118" s="3">
        <v>0.070362</v>
      </c>
      <c r="F4118" s="3">
        <v>8</v>
      </c>
      <c r="G4118" s="3">
        <v>0.185695</v>
      </c>
      <c r="H4118" s="3">
        <v>24</v>
      </c>
      <c r="I4118" s="3">
        <v>0.827833</v>
      </c>
      <c r="J4118" s="3">
        <v>106</v>
      </c>
      <c r="K4118" s="3">
        <v>5.051645</v>
      </c>
      <c r="L4118" s="3">
        <v>689</v>
      </c>
      <c r="M4118" s="3">
        <v>0.496102</v>
      </c>
      <c r="N4118">
        <v>62</v>
      </c>
      <c r="O4118">
        <v>0.00184944156922242</v>
      </c>
      <c r="P4118">
        <v>2.93727247830107</v>
      </c>
      <c r="Q4118" t="s">
        <v>157</v>
      </c>
      <c r="R4118" t="s">
        <v>1427</v>
      </c>
      <c r="S4118" t="s">
        <v>538</v>
      </c>
      <c r="T4118" t="s">
        <v>16789</v>
      </c>
      <c r="U4118" t="s">
        <v>16790</v>
      </c>
      <c r="V4118" t="s">
        <v>6144</v>
      </c>
      <c r="W4118" t="s">
        <v>1427</v>
      </c>
      <c r="X4118" t="s">
        <v>538</v>
      </c>
      <c r="Y4118" t="s">
        <v>6145</v>
      </c>
      <c r="Z4118" t="s">
        <v>16791</v>
      </c>
      <c r="AA4118" t="s">
        <v>43</v>
      </c>
      <c r="AB4118" t="s">
        <v>538</v>
      </c>
      <c r="AC4118" t="s">
        <v>16792</v>
      </c>
      <c r="AD4118" t="s">
        <v>1827</v>
      </c>
    </row>
    <row r="4119" spans="1:30">
      <c r="A4119" t="s">
        <v>16793</v>
      </c>
      <c r="B4119" t="s">
        <v>16793</v>
      </c>
      <c r="C4119" s="3">
        <v>6.79473</v>
      </c>
      <c r="D4119" s="3">
        <v>553</v>
      </c>
      <c r="E4119" s="3">
        <v>15.804896</v>
      </c>
      <c r="F4119" s="3">
        <v>1139</v>
      </c>
      <c r="G4119" s="3">
        <v>5.168097</v>
      </c>
      <c r="H4119" s="3">
        <v>451</v>
      </c>
      <c r="I4119" s="3">
        <v>3.351862</v>
      </c>
      <c r="J4119" s="3">
        <v>296</v>
      </c>
      <c r="K4119" s="3">
        <v>1.764497</v>
      </c>
      <c r="L4119" s="3">
        <v>167</v>
      </c>
      <c r="M4119" s="3">
        <v>2.811244</v>
      </c>
      <c r="N4119">
        <v>239</v>
      </c>
      <c r="O4119">
        <v>0.000665778942442185</v>
      </c>
      <c r="P4119">
        <v>-2.56643239930687</v>
      </c>
      <c r="Q4119" t="s">
        <v>131</v>
      </c>
      <c r="R4119" t="s">
        <v>190</v>
      </c>
      <c r="S4119" t="s">
        <v>191</v>
      </c>
      <c r="T4119" t="s">
        <v>12314</v>
      </c>
      <c r="U4119" t="s">
        <v>16794</v>
      </c>
      <c r="V4119" t="s">
        <v>264</v>
      </c>
      <c r="W4119" t="s">
        <v>918</v>
      </c>
      <c r="X4119" t="s">
        <v>919</v>
      </c>
      <c r="Y4119" t="s">
        <v>920</v>
      </c>
      <c r="Z4119" t="s">
        <v>12316</v>
      </c>
      <c r="AA4119" t="s">
        <v>85</v>
      </c>
      <c r="AB4119" t="s">
        <v>342</v>
      </c>
      <c r="AC4119" t="s">
        <v>12317</v>
      </c>
      <c r="AD4119" t="s">
        <v>12318</v>
      </c>
    </row>
    <row r="4120" spans="1:30">
      <c r="A4120" t="s">
        <v>16795</v>
      </c>
      <c r="B4120" t="s">
        <v>16795</v>
      </c>
      <c r="C4120" s="3">
        <v>0</v>
      </c>
      <c r="D4120" s="3">
        <v>0</v>
      </c>
      <c r="E4120" s="3">
        <v>0</v>
      </c>
      <c r="F4120" s="3">
        <v>0</v>
      </c>
      <c r="G4120" s="3">
        <v>0</v>
      </c>
      <c r="H4120" s="3">
        <v>0</v>
      </c>
      <c r="I4120" s="3">
        <v>9.23827</v>
      </c>
      <c r="J4120" s="3">
        <v>343</v>
      </c>
      <c r="K4120" s="3">
        <v>14.640386</v>
      </c>
      <c r="L4120" s="3">
        <v>580</v>
      </c>
      <c r="M4120" s="3">
        <v>1.275984</v>
      </c>
      <c r="N4120">
        <v>46</v>
      </c>
      <c r="O4120" s="16">
        <v>2.06267788242786e-10</v>
      </c>
      <c r="P4120">
        <v>7.61261238171591</v>
      </c>
      <c r="Q4120" t="s">
        <v>157</v>
      </c>
      <c r="R4120" t="s">
        <v>136</v>
      </c>
      <c r="S4120" t="s">
        <v>136</v>
      </c>
      <c r="T4120" t="s">
        <v>16796</v>
      </c>
      <c r="U4120" t="s">
        <v>16797</v>
      </c>
      <c r="V4120" t="s">
        <v>136</v>
      </c>
      <c r="W4120" t="s">
        <v>136</v>
      </c>
      <c r="X4120" t="s">
        <v>136</v>
      </c>
      <c r="Y4120" t="s">
        <v>1289</v>
      </c>
      <c r="Z4120" t="s">
        <v>16798</v>
      </c>
      <c r="AA4120" t="s">
        <v>248</v>
      </c>
      <c r="AB4120" t="s">
        <v>242</v>
      </c>
      <c r="AC4120" t="s">
        <v>16799</v>
      </c>
      <c r="AD4120" t="s">
        <v>16800</v>
      </c>
    </row>
    <row r="4121" spans="1:30">
      <c r="A4121" t="s">
        <v>16801</v>
      </c>
      <c r="B4121" t="s">
        <v>16801</v>
      </c>
      <c r="C4121" s="3">
        <v>104.584015</v>
      </c>
      <c r="D4121" s="3">
        <v>3935</v>
      </c>
      <c r="E4121" s="3">
        <v>352.481781</v>
      </c>
      <c r="F4121" s="3">
        <v>11746</v>
      </c>
      <c r="G4121" s="3">
        <v>144.498428</v>
      </c>
      <c r="H4121" s="3">
        <v>5828</v>
      </c>
      <c r="I4121" s="3">
        <v>39.474754</v>
      </c>
      <c r="J4121" s="3">
        <v>1611</v>
      </c>
      <c r="K4121" s="3">
        <v>70.508385</v>
      </c>
      <c r="L4121" s="3">
        <v>3072</v>
      </c>
      <c r="M4121" s="3">
        <v>88.5793</v>
      </c>
      <c r="N4121">
        <v>3480</v>
      </c>
      <c r="O4121">
        <v>0.0034130729284248</v>
      </c>
      <c r="P4121">
        <v>-2.34031953234998</v>
      </c>
      <c r="Q4121" t="s">
        <v>131</v>
      </c>
      <c r="R4121" t="s">
        <v>136</v>
      </c>
      <c r="S4121" t="s">
        <v>136</v>
      </c>
      <c r="T4121" t="s">
        <v>3587</v>
      </c>
      <c r="U4121" t="s">
        <v>16802</v>
      </c>
      <c r="V4121" t="s">
        <v>136</v>
      </c>
      <c r="W4121" t="s">
        <v>254</v>
      </c>
      <c r="X4121" t="s">
        <v>255</v>
      </c>
      <c r="Y4121" t="s">
        <v>2348</v>
      </c>
      <c r="Z4121" t="s">
        <v>16803</v>
      </c>
      <c r="AA4121" t="s">
        <v>85</v>
      </c>
      <c r="AB4121" t="s">
        <v>342</v>
      </c>
      <c r="AC4121" t="s">
        <v>313</v>
      </c>
      <c r="AD4121" t="s">
        <v>3591</v>
      </c>
    </row>
    <row r="4122" spans="1:30">
      <c r="A4122" t="s">
        <v>16804</v>
      </c>
      <c r="B4122" t="s">
        <v>16804</v>
      </c>
      <c r="C4122" s="3">
        <v>0.523032</v>
      </c>
      <c r="D4122" s="3">
        <v>16</v>
      </c>
      <c r="E4122" s="3">
        <v>0.292748</v>
      </c>
      <c r="F4122" s="3">
        <v>8</v>
      </c>
      <c r="G4122" s="3">
        <v>1.07311</v>
      </c>
      <c r="H4122" s="3">
        <v>34</v>
      </c>
      <c r="I4122" s="3">
        <v>8.527877</v>
      </c>
      <c r="J4122" s="3">
        <v>268</v>
      </c>
      <c r="K4122" s="3">
        <v>14.216278</v>
      </c>
      <c r="L4122" s="3">
        <v>476</v>
      </c>
      <c r="M4122" s="3">
        <v>5.855824</v>
      </c>
      <c r="N4122">
        <v>177</v>
      </c>
      <c r="O4122" s="16">
        <v>1.04013558055421e-6</v>
      </c>
      <c r="P4122">
        <v>3.12619860938247</v>
      </c>
      <c r="Q4122" t="s">
        <v>157</v>
      </c>
      <c r="R4122" t="s">
        <v>218</v>
      </c>
      <c r="S4122" t="s">
        <v>219</v>
      </c>
      <c r="T4122" t="s">
        <v>279</v>
      </c>
      <c r="U4122" t="s">
        <v>16805</v>
      </c>
      <c r="V4122" t="s">
        <v>10107</v>
      </c>
      <c r="W4122" t="s">
        <v>136</v>
      </c>
      <c r="X4122" t="s">
        <v>136</v>
      </c>
      <c r="Y4122" t="s">
        <v>10108</v>
      </c>
      <c r="Z4122" t="s">
        <v>10109</v>
      </c>
      <c r="AA4122" t="s">
        <v>248</v>
      </c>
      <c r="AB4122" t="s">
        <v>242</v>
      </c>
      <c r="AC4122" t="s">
        <v>16806</v>
      </c>
      <c r="AD4122" t="s">
        <v>281</v>
      </c>
    </row>
    <row r="4123" spans="1:30">
      <c r="A4123" t="s">
        <v>16807</v>
      </c>
      <c r="B4123" t="s">
        <v>16807</v>
      </c>
      <c r="C4123" s="3">
        <v>0</v>
      </c>
      <c r="D4123" s="3">
        <v>0</v>
      </c>
      <c r="E4123" s="3">
        <v>0</v>
      </c>
      <c r="F4123" s="3">
        <v>0</v>
      </c>
      <c r="G4123" s="3">
        <v>0</v>
      </c>
      <c r="H4123" s="3">
        <v>0</v>
      </c>
      <c r="I4123" s="3">
        <v>9.731402</v>
      </c>
      <c r="J4123" s="3">
        <v>221</v>
      </c>
      <c r="K4123" s="3">
        <v>23.379786</v>
      </c>
      <c r="L4123" s="3">
        <v>565</v>
      </c>
      <c r="M4123" s="3">
        <v>3.975513</v>
      </c>
      <c r="N4123">
        <v>87</v>
      </c>
      <c r="O4123" s="16">
        <v>5.72402456260062e-11</v>
      </c>
      <c r="P4123">
        <v>7.67858142813221</v>
      </c>
      <c r="Q4123" t="s">
        <v>157</v>
      </c>
      <c r="R4123" t="s">
        <v>136</v>
      </c>
      <c r="S4123" t="s">
        <v>136</v>
      </c>
      <c r="T4123" t="s">
        <v>16808</v>
      </c>
      <c r="U4123" t="s">
        <v>16809</v>
      </c>
      <c r="V4123" t="s">
        <v>136</v>
      </c>
      <c r="W4123" t="s">
        <v>170</v>
      </c>
      <c r="X4123" t="s">
        <v>171</v>
      </c>
      <c r="Y4123" t="s">
        <v>6351</v>
      </c>
      <c r="Z4123" t="s">
        <v>6352</v>
      </c>
      <c r="AA4123" t="s">
        <v>174</v>
      </c>
      <c r="AB4123" t="s">
        <v>171</v>
      </c>
      <c r="AC4123" t="s">
        <v>16810</v>
      </c>
      <c r="AD4123" t="s">
        <v>16811</v>
      </c>
    </row>
    <row r="4124" spans="1:30">
      <c r="A4124" t="s">
        <v>16812</v>
      </c>
      <c r="B4124" t="s">
        <v>16812</v>
      </c>
      <c r="C4124" s="3">
        <v>0</v>
      </c>
      <c r="D4124" s="3">
        <v>0</v>
      </c>
      <c r="E4124" s="3">
        <v>0</v>
      </c>
      <c r="F4124" s="3">
        <v>0</v>
      </c>
      <c r="G4124" s="3">
        <v>0</v>
      </c>
      <c r="H4124" s="3">
        <v>0</v>
      </c>
      <c r="I4124" s="3">
        <v>7.218683</v>
      </c>
      <c r="J4124" s="3">
        <v>312</v>
      </c>
      <c r="K4124" s="3">
        <v>4.803563</v>
      </c>
      <c r="L4124" s="3">
        <v>222</v>
      </c>
      <c r="M4124" s="3">
        <v>8.502251</v>
      </c>
      <c r="N4124">
        <v>354</v>
      </c>
      <c r="O4124" s="16">
        <v>2.12698977215152e-13</v>
      </c>
      <c r="P4124">
        <v>8.09371905233664</v>
      </c>
      <c r="Q4124" t="s">
        <v>157</v>
      </c>
      <c r="R4124" t="s">
        <v>594</v>
      </c>
      <c r="S4124" t="s">
        <v>165</v>
      </c>
      <c r="T4124" t="s">
        <v>168</v>
      </c>
      <c r="U4124" t="s">
        <v>136</v>
      </c>
      <c r="V4124" t="s">
        <v>136</v>
      </c>
      <c r="W4124" t="s">
        <v>136</v>
      </c>
      <c r="X4124" t="s">
        <v>136</v>
      </c>
      <c r="Y4124" t="s">
        <v>16813</v>
      </c>
      <c r="Z4124" t="s">
        <v>16814</v>
      </c>
      <c r="AA4124" t="s">
        <v>164</v>
      </c>
      <c r="AB4124" t="s">
        <v>165</v>
      </c>
      <c r="AC4124" t="s">
        <v>16815</v>
      </c>
      <c r="AD4124" t="s">
        <v>176</v>
      </c>
    </row>
    <row r="4125" spans="1:30">
      <c r="A4125" t="s">
        <v>16816</v>
      </c>
      <c r="B4125" t="s">
        <v>16816</v>
      </c>
      <c r="C4125" s="3">
        <v>31.024406</v>
      </c>
      <c r="D4125" s="3">
        <v>2702</v>
      </c>
      <c r="E4125" s="3">
        <v>24.177965</v>
      </c>
      <c r="F4125" s="3">
        <v>1865</v>
      </c>
      <c r="G4125" s="3">
        <v>31.679733</v>
      </c>
      <c r="H4125" s="3">
        <v>2958</v>
      </c>
      <c r="I4125" s="3">
        <v>5.24776</v>
      </c>
      <c r="J4125" s="3">
        <v>496</v>
      </c>
      <c r="K4125" s="3">
        <v>6.382661</v>
      </c>
      <c r="L4125" s="3">
        <v>644</v>
      </c>
      <c r="M4125" s="3">
        <v>15.12416</v>
      </c>
      <c r="N4125">
        <v>1376</v>
      </c>
      <c r="O4125">
        <v>0.00012342420579644</v>
      </c>
      <c r="P4125">
        <v>-2.25562751639293</v>
      </c>
      <c r="Q4125" t="s">
        <v>131</v>
      </c>
      <c r="R4125" t="s">
        <v>136</v>
      </c>
      <c r="S4125" t="s">
        <v>136</v>
      </c>
      <c r="T4125" t="s">
        <v>2251</v>
      </c>
      <c r="U4125" t="s">
        <v>136</v>
      </c>
      <c r="V4125" t="s">
        <v>136</v>
      </c>
      <c r="W4125" t="s">
        <v>136</v>
      </c>
      <c r="X4125" t="s">
        <v>136</v>
      </c>
      <c r="Y4125" t="s">
        <v>12366</v>
      </c>
      <c r="Z4125" t="s">
        <v>136</v>
      </c>
      <c r="AA4125" t="s">
        <v>164</v>
      </c>
      <c r="AB4125" t="s">
        <v>165</v>
      </c>
      <c r="AC4125" t="s">
        <v>16817</v>
      </c>
      <c r="AD4125" t="s">
        <v>281</v>
      </c>
    </row>
    <row r="4126" spans="1:30">
      <c r="A4126" t="s">
        <v>16818</v>
      </c>
      <c r="B4126" t="s">
        <v>16818</v>
      </c>
      <c r="C4126" s="3">
        <v>1.225741</v>
      </c>
      <c r="D4126" s="3">
        <v>49</v>
      </c>
      <c r="E4126" s="3">
        <v>0.172834</v>
      </c>
      <c r="F4126" s="3">
        <v>7</v>
      </c>
      <c r="G4126" s="3">
        <v>1.573416</v>
      </c>
      <c r="H4126" s="3">
        <v>67</v>
      </c>
      <c r="I4126" s="3">
        <v>10.345834</v>
      </c>
      <c r="J4126" s="3">
        <v>440</v>
      </c>
      <c r="K4126" s="3">
        <v>8.499698</v>
      </c>
      <c r="L4126" s="3">
        <v>386</v>
      </c>
      <c r="M4126" s="3">
        <v>4.223469</v>
      </c>
      <c r="N4126">
        <v>173</v>
      </c>
      <c r="O4126">
        <v>0.00120321761403034</v>
      </c>
      <c r="P4126">
        <v>2.28297852054992</v>
      </c>
      <c r="Q4126" t="s">
        <v>157</v>
      </c>
      <c r="R4126" t="s">
        <v>136</v>
      </c>
      <c r="S4126" t="s">
        <v>136</v>
      </c>
      <c r="T4126" t="s">
        <v>16819</v>
      </c>
      <c r="U4126" t="s">
        <v>16820</v>
      </c>
      <c r="V4126" t="s">
        <v>136</v>
      </c>
      <c r="W4126" t="s">
        <v>305</v>
      </c>
      <c r="X4126" t="s">
        <v>142</v>
      </c>
      <c r="Y4126" t="s">
        <v>10793</v>
      </c>
      <c r="Z4126" t="s">
        <v>16821</v>
      </c>
      <c r="AA4126" t="s">
        <v>141</v>
      </c>
      <c r="AB4126" t="s">
        <v>142</v>
      </c>
      <c r="AC4126" t="s">
        <v>16822</v>
      </c>
      <c r="AD4126" t="s">
        <v>16823</v>
      </c>
    </row>
    <row r="4127" spans="1:30">
      <c r="A4127" t="s">
        <v>16824</v>
      </c>
      <c r="B4127" t="s">
        <v>136</v>
      </c>
      <c r="C4127" s="3">
        <v>0.251276</v>
      </c>
      <c r="D4127" s="3">
        <v>17</v>
      </c>
      <c r="E4127" s="3">
        <v>0.494506</v>
      </c>
      <c r="F4127" s="3">
        <v>28</v>
      </c>
      <c r="G4127" s="3">
        <v>0.363071</v>
      </c>
      <c r="H4127" s="3">
        <v>25</v>
      </c>
      <c r="I4127" s="3">
        <v>5.521821</v>
      </c>
      <c r="J4127" s="3">
        <v>300</v>
      </c>
      <c r="K4127" s="3">
        <v>8.825825</v>
      </c>
      <c r="L4127" s="3">
        <v>587</v>
      </c>
      <c r="M4127" s="3">
        <v>3.336652</v>
      </c>
      <c r="N4127">
        <v>213</v>
      </c>
      <c r="O4127" s="16">
        <v>4.51132388658727e-5</v>
      </c>
      <c r="P4127">
        <v>2.83782677149755</v>
      </c>
      <c r="Q4127" t="s">
        <v>157</v>
      </c>
      <c r="R4127" t="s">
        <v>1427</v>
      </c>
      <c r="S4127" t="s">
        <v>538</v>
      </c>
      <c r="T4127" t="s">
        <v>16825</v>
      </c>
      <c r="U4127" t="s">
        <v>16826</v>
      </c>
      <c r="V4127" t="s">
        <v>2174</v>
      </c>
      <c r="W4127" t="s">
        <v>136</v>
      </c>
      <c r="X4127" t="s">
        <v>136</v>
      </c>
      <c r="Y4127" t="s">
        <v>2563</v>
      </c>
      <c r="Z4127" t="s">
        <v>2564</v>
      </c>
      <c r="AA4127" t="s">
        <v>83</v>
      </c>
      <c r="AB4127" t="s">
        <v>191</v>
      </c>
      <c r="AC4127" t="s">
        <v>16827</v>
      </c>
      <c r="AD4127" t="s">
        <v>16828</v>
      </c>
    </row>
    <row r="4128" spans="1:30">
      <c r="A4128" t="s">
        <v>16829</v>
      </c>
      <c r="B4128" t="s">
        <v>16829</v>
      </c>
      <c r="C4128" s="3">
        <v>0.738403</v>
      </c>
      <c r="D4128" s="3">
        <v>68</v>
      </c>
      <c r="E4128" s="3">
        <v>0.110784</v>
      </c>
      <c r="F4128" s="3">
        <v>9</v>
      </c>
      <c r="G4128" s="3">
        <v>1.016327</v>
      </c>
      <c r="H4128" s="3">
        <v>99</v>
      </c>
      <c r="I4128" s="3">
        <v>9.099474</v>
      </c>
      <c r="J4128" s="3">
        <v>897</v>
      </c>
      <c r="K4128" s="3">
        <v>17.01046</v>
      </c>
      <c r="L4128" s="3">
        <v>1790</v>
      </c>
      <c r="M4128" s="3">
        <v>3.154775</v>
      </c>
      <c r="N4128">
        <v>300</v>
      </c>
      <c r="O4128" s="16">
        <v>6.20840059341433e-5</v>
      </c>
      <c r="P4128">
        <v>3.23109510667558</v>
      </c>
      <c r="Q4128" t="s">
        <v>157</v>
      </c>
      <c r="R4128" t="s">
        <v>136</v>
      </c>
      <c r="S4128" t="s">
        <v>136</v>
      </c>
      <c r="T4128" t="s">
        <v>4390</v>
      </c>
      <c r="U4128" t="s">
        <v>16830</v>
      </c>
      <c r="V4128" t="s">
        <v>136</v>
      </c>
      <c r="W4128" t="s">
        <v>534</v>
      </c>
      <c r="X4128" t="s">
        <v>535</v>
      </c>
      <c r="Y4128" t="s">
        <v>1103</v>
      </c>
      <c r="Z4128" t="s">
        <v>16831</v>
      </c>
      <c r="AA4128" t="s">
        <v>1045</v>
      </c>
      <c r="AB4128" t="s">
        <v>535</v>
      </c>
      <c r="AC4128" t="s">
        <v>16832</v>
      </c>
      <c r="AD4128" t="s">
        <v>4394</v>
      </c>
    </row>
    <row r="4129" spans="1:30">
      <c r="A4129" t="s">
        <v>16833</v>
      </c>
      <c r="B4129" t="s">
        <v>16833</v>
      </c>
      <c r="C4129" s="3">
        <v>5.175492</v>
      </c>
      <c r="D4129" s="3">
        <v>408</v>
      </c>
      <c r="E4129" s="3">
        <v>11.479044</v>
      </c>
      <c r="F4129" s="3">
        <v>801</v>
      </c>
      <c r="G4129" s="3">
        <v>6.425843</v>
      </c>
      <c r="H4129" s="3">
        <v>543</v>
      </c>
      <c r="I4129" s="3">
        <v>1.620391</v>
      </c>
      <c r="J4129" s="3">
        <v>139</v>
      </c>
      <c r="K4129" s="3">
        <v>1.163876</v>
      </c>
      <c r="L4129" s="3">
        <v>107</v>
      </c>
      <c r="M4129" s="3">
        <v>2.346267</v>
      </c>
      <c r="N4129">
        <v>193</v>
      </c>
      <c r="O4129" s="16">
        <v>3.44668883997614e-5</v>
      </c>
      <c r="P4129">
        <v>-2.86318707830581</v>
      </c>
      <c r="Q4129" t="s">
        <v>131</v>
      </c>
      <c r="R4129" t="s">
        <v>241</v>
      </c>
      <c r="S4129" t="s">
        <v>242</v>
      </c>
      <c r="T4129" t="s">
        <v>243</v>
      </c>
      <c r="U4129" t="s">
        <v>16834</v>
      </c>
      <c r="V4129" t="s">
        <v>735</v>
      </c>
      <c r="W4129" t="s">
        <v>136</v>
      </c>
      <c r="X4129" t="s">
        <v>136</v>
      </c>
      <c r="Y4129" t="s">
        <v>12413</v>
      </c>
      <c r="Z4129" t="s">
        <v>16835</v>
      </c>
      <c r="AA4129" t="s">
        <v>248</v>
      </c>
      <c r="AB4129" t="s">
        <v>242</v>
      </c>
      <c r="AC4129" t="s">
        <v>16836</v>
      </c>
      <c r="AD4129" t="s">
        <v>250</v>
      </c>
    </row>
    <row r="4130" spans="1:30">
      <c r="A4130" t="s">
        <v>16837</v>
      </c>
      <c r="B4130" t="s">
        <v>16837</v>
      </c>
      <c r="C4130" s="3">
        <v>2.316676</v>
      </c>
      <c r="D4130" s="3">
        <v>125</v>
      </c>
      <c r="E4130" s="3">
        <v>0.51462</v>
      </c>
      <c r="F4130" s="3">
        <v>25</v>
      </c>
      <c r="G4130" s="3">
        <v>1.867292</v>
      </c>
      <c r="H4130" s="3">
        <v>108</v>
      </c>
      <c r="I4130" s="3">
        <v>12.38515</v>
      </c>
      <c r="J4130" s="3">
        <v>723</v>
      </c>
      <c r="K4130" s="3">
        <v>10.145714</v>
      </c>
      <c r="L4130" s="3">
        <v>633</v>
      </c>
      <c r="M4130" s="3">
        <v>6.416684</v>
      </c>
      <c r="N4130">
        <v>361</v>
      </c>
      <c r="O4130">
        <v>0.000158277662486907</v>
      </c>
      <c r="P4130">
        <v>2.02271738424518</v>
      </c>
      <c r="Q4130" t="s">
        <v>157</v>
      </c>
      <c r="R4130" t="s">
        <v>137</v>
      </c>
      <c r="S4130" t="s">
        <v>138</v>
      </c>
      <c r="T4130" t="s">
        <v>16838</v>
      </c>
      <c r="U4130" t="s">
        <v>16839</v>
      </c>
      <c r="V4130" t="s">
        <v>5744</v>
      </c>
      <c r="W4130" t="s">
        <v>137</v>
      </c>
      <c r="X4130" t="s">
        <v>138</v>
      </c>
      <c r="Y4130" t="s">
        <v>16840</v>
      </c>
      <c r="Z4130" t="s">
        <v>16841</v>
      </c>
      <c r="AA4130" t="s">
        <v>153</v>
      </c>
      <c r="AB4130" t="s">
        <v>138</v>
      </c>
      <c r="AC4130" t="s">
        <v>16842</v>
      </c>
      <c r="AD4130" t="s">
        <v>5623</v>
      </c>
    </row>
    <row r="4131" spans="1:30">
      <c r="A4131" t="s">
        <v>16843</v>
      </c>
      <c r="B4131" t="s">
        <v>16843</v>
      </c>
      <c r="C4131" s="3">
        <v>165.305923</v>
      </c>
      <c r="D4131" s="3">
        <v>6899</v>
      </c>
      <c r="E4131" s="3">
        <v>282.15741</v>
      </c>
      <c r="F4131" s="3">
        <v>10430</v>
      </c>
      <c r="G4131" s="3">
        <v>115.842834</v>
      </c>
      <c r="H4131" s="3">
        <v>5183</v>
      </c>
      <c r="I4131" s="3">
        <v>20.544615</v>
      </c>
      <c r="J4131" s="3">
        <v>930</v>
      </c>
      <c r="K4131" s="3">
        <v>13.323351</v>
      </c>
      <c r="L4131" s="3">
        <v>644</v>
      </c>
      <c r="M4131" s="3">
        <v>47.246983</v>
      </c>
      <c r="N4131">
        <v>2059</v>
      </c>
      <c r="O4131" s="16">
        <v>6.15297564470144e-6</v>
      </c>
      <c r="P4131">
        <v>-3.40310319868922</v>
      </c>
      <c r="Q4131" t="s">
        <v>131</v>
      </c>
      <c r="R4131" t="s">
        <v>136</v>
      </c>
      <c r="S4131" t="s">
        <v>136</v>
      </c>
      <c r="T4131" t="s">
        <v>1966</v>
      </c>
      <c r="U4131" t="s">
        <v>16844</v>
      </c>
      <c r="V4131" t="s">
        <v>1968</v>
      </c>
      <c r="W4131" t="s">
        <v>136</v>
      </c>
      <c r="X4131" t="s">
        <v>136</v>
      </c>
      <c r="Y4131" t="s">
        <v>1969</v>
      </c>
      <c r="Z4131" t="s">
        <v>1970</v>
      </c>
      <c r="AA4131" t="s">
        <v>164</v>
      </c>
      <c r="AB4131" t="s">
        <v>165</v>
      </c>
      <c r="AC4131" t="s">
        <v>1971</v>
      </c>
      <c r="AD4131" t="s">
        <v>1972</v>
      </c>
    </row>
    <row r="4132" spans="1:30">
      <c r="A4132" t="s">
        <v>16845</v>
      </c>
      <c r="B4132" t="s">
        <v>16845</v>
      </c>
      <c r="C4132" s="3">
        <v>3.201982</v>
      </c>
      <c r="D4132" s="3">
        <v>186</v>
      </c>
      <c r="E4132" s="3">
        <v>0.409169</v>
      </c>
      <c r="F4132" s="3">
        <v>21</v>
      </c>
      <c r="G4132" s="3">
        <v>4.30509</v>
      </c>
      <c r="H4132" s="3">
        <v>268</v>
      </c>
      <c r="I4132" s="3">
        <v>21.799099</v>
      </c>
      <c r="J4132" s="3">
        <v>1369</v>
      </c>
      <c r="K4132" s="3">
        <v>15.091503</v>
      </c>
      <c r="L4132" s="3">
        <v>1013</v>
      </c>
      <c r="M4132" s="3">
        <v>15.877136</v>
      </c>
      <c r="N4132">
        <v>960</v>
      </c>
      <c r="O4132">
        <v>0.00210049401530339</v>
      </c>
      <c r="P4132">
        <v>2.14516619021841</v>
      </c>
      <c r="Q4132" t="s">
        <v>157</v>
      </c>
      <c r="R4132" t="s">
        <v>136</v>
      </c>
      <c r="S4132" t="s">
        <v>136</v>
      </c>
      <c r="T4132" t="s">
        <v>136</v>
      </c>
      <c r="U4132" t="s">
        <v>16846</v>
      </c>
      <c r="V4132" t="s">
        <v>136</v>
      </c>
      <c r="W4132" t="s">
        <v>218</v>
      </c>
      <c r="X4132" t="s">
        <v>219</v>
      </c>
      <c r="Y4132" t="s">
        <v>11754</v>
      </c>
      <c r="Z4132" t="s">
        <v>16847</v>
      </c>
      <c r="AA4132" t="s">
        <v>164</v>
      </c>
      <c r="AB4132" t="s">
        <v>165</v>
      </c>
      <c r="AC4132" t="s">
        <v>313</v>
      </c>
      <c r="AD4132" t="s">
        <v>136</v>
      </c>
    </row>
    <row r="4133" spans="1:30">
      <c r="A4133" t="s">
        <v>16848</v>
      </c>
      <c r="B4133" t="s">
        <v>16848</v>
      </c>
      <c r="C4133" s="3">
        <v>0</v>
      </c>
      <c r="D4133" s="3">
        <v>0</v>
      </c>
      <c r="E4133" s="3">
        <v>0</v>
      </c>
      <c r="F4133" s="3">
        <v>0</v>
      </c>
      <c r="G4133" s="3">
        <v>0</v>
      </c>
      <c r="H4133" s="3">
        <v>0</v>
      </c>
      <c r="I4133" s="3">
        <v>15.775403</v>
      </c>
      <c r="J4133" s="3">
        <v>518</v>
      </c>
      <c r="K4133" s="3">
        <v>17.740131</v>
      </c>
      <c r="L4133" s="3">
        <v>621</v>
      </c>
      <c r="M4133" s="3">
        <v>9.742647</v>
      </c>
      <c r="N4133">
        <v>308</v>
      </c>
      <c r="O4133" s="16">
        <v>3.57563162575883e-16</v>
      </c>
      <c r="P4133">
        <v>8.68447539517291</v>
      </c>
      <c r="Q4133" t="s">
        <v>157</v>
      </c>
      <c r="R4133" t="s">
        <v>186</v>
      </c>
      <c r="S4133" t="s">
        <v>187</v>
      </c>
      <c r="T4133" t="s">
        <v>12018</v>
      </c>
      <c r="U4133" t="s">
        <v>16849</v>
      </c>
      <c r="V4133" t="s">
        <v>136</v>
      </c>
      <c r="W4133" t="s">
        <v>186</v>
      </c>
      <c r="X4133" t="s">
        <v>187</v>
      </c>
      <c r="Y4133" t="s">
        <v>16850</v>
      </c>
      <c r="Z4133" t="s">
        <v>12020</v>
      </c>
      <c r="AA4133" t="s">
        <v>209</v>
      </c>
      <c r="AB4133" t="s">
        <v>187</v>
      </c>
      <c r="AC4133" t="s">
        <v>16851</v>
      </c>
      <c r="AD4133" t="s">
        <v>1633</v>
      </c>
    </row>
    <row r="4134" spans="1:30">
      <c r="A4134" t="s">
        <v>16852</v>
      </c>
      <c r="B4134" t="s">
        <v>136</v>
      </c>
      <c r="C4134" s="3">
        <v>0</v>
      </c>
      <c r="D4134" s="3">
        <v>0</v>
      </c>
      <c r="E4134" s="3">
        <v>0</v>
      </c>
      <c r="F4134" s="3">
        <v>0</v>
      </c>
      <c r="G4134" s="3">
        <v>0</v>
      </c>
      <c r="H4134" s="3">
        <v>0</v>
      </c>
      <c r="I4134" s="3">
        <v>12.6977009999999</v>
      </c>
      <c r="J4134" s="3">
        <v>148</v>
      </c>
      <c r="K4134" s="3">
        <v>9.049486</v>
      </c>
      <c r="L4134" s="3">
        <v>111</v>
      </c>
      <c r="M4134" s="3">
        <v>17.175617</v>
      </c>
      <c r="N4134">
        <v>194</v>
      </c>
      <c r="O4134" s="16">
        <v>6.30579094125907e-10</v>
      </c>
      <c r="P4134">
        <v>7.214917052592</v>
      </c>
      <c r="Q4134" t="s">
        <v>157</v>
      </c>
      <c r="R4134" t="s">
        <v>136</v>
      </c>
      <c r="S4134" t="s">
        <v>136</v>
      </c>
      <c r="T4134" t="s">
        <v>136</v>
      </c>
      <c r="U4134" t="s">
        <v>136</v>
      </c>
      <c r="V4134" t="s">
        <v>136</v>
      </c>
      <c r="W4134" t="s">
        <v>136</v>
      </c>
      <c r="X4134" t="s">
        <v>136</v>
      </c>
      <c r="Y4134" t="s">
        <v>136</v>
      </c>
      <c r="Z4134" t="s">
        <v>136</v>
      </c>
      <c r="AA4134" t="s">
        <v>136</v>
      </c>
      <c r="AB4134" t="s">
        <v>136</v>
      </c>
      <c r="AC4134" t="s">
        <v>136</v>
      </c>
      <c r="AD4134" t="s">
        <v>136</v>
      </c>
    </row>
    <row r="4135" spans="1:30">
      <c r="A4135" t="s">
        <v>16853</v>
      </c>
      <c r="B4135" t="s">
        <v>136</v>
      </c>
      <c r="C4135" s="3">
        <v>7.669962</v>
      </c>
      <c r="D4135" s="3">
        <v>221</v>
      </c>
      <c r="E4135" s="3">
        <v>18.999234</v>
      </c>
      <c r="F4135" s="3">
        <v>459</v>
      </c>
      <c r="G4135" s="3">
        <v>15.264902</v>
      </c>
      <c r="H4135" s="3">
        <v>467</v>
      </c>
      <c r="I4135" s="3">
        <v>1.488508</v>
      </c>
      <c r="J4135" s="3">
        <v>41</v>
      </c>
      <c r="K4135" s="3">
        <v>4.431782</v>
      </c>
      <c r="L4135" s="3">
        <v>141</v>
      </c>
      <c r="M4135" s="3">
        <v>7.918699</v>
      </c>
      <c r="N4135">
        <v>221</v>
      </c>
      <c r="O4135">
        <v>0.00704255856237973</v>
      </c>
      <c r="P4135">
        <v>-2.26152649217163</v>
      </c>
      <c r="Q4135" t="s">
        <v>131</v>
      </c>
      <c r="R4135" t="s">
        <v>136</v>
      </c>
      <c r="S4135" t="s">
        <v>136</v>
      </c>
      <c r="T4135" t="s">
        <v>136</v>
      </c>
      <c r="U4135" t="s">
        <v>136</v>
      </c>
      <c r="V4135" t="s">
        <v>136</v>
      </c>
      <c r="W4135" t="s">
        <v>136</v>
      </c>
      <c r="X4135" t="s">
        <v>136</v>
      </c>
      <c r="Y4135" t="s">
        <v>136</v>
      </c>
      <c r="Z4135" t="s">
        <v>136</v>
      </c>
      <c r="AA4135" t="s">
        <v>136</v>
      </c>
      <c r="AB4135" t="s">
        <v>136</v>
      </c>
      <c r="AC4135" t="s">
        <v>136</v>
      </c>
      <c r="AD4135" t="s">
        <v>136</v>
      </c>
    </row>
    <row r="4136" spans="1:30">
      <c r="A4136" t="s">
        <v>16854</v>
      </c>
      <c r="B4136" t="s">
        <v>16854</v>
      </c>
      <c r="C4136" s="3">
        <v>35.621681</v>
      </c>
      <c r="D4136" s="3">
        <v>2438</v>
      </c>
      <c r="E4136" s="3">
        <v>61.783535</v>
      </c>
      <c r="F4136" s="3">
        <v>3745</v>
      </c>
      <c r="G4136" s="3">
        <v>49.466763</v>
      </c>
      <c r="H4136" s="3">
        <v>3629</v>
      </c>
      <c r="I4136" s="3">
        <v>14.589838</v>
      </c>
      <c r="J4136" s="3">
        <v>1083</v>
      </c>
      <c r="K4136" s="3">
        <v>8.659135</v>
      </c>
      <c r="L4136" s="3">
        <v>687</v>
      </c>
      <c r="M4136" s="3">
        <v>27.37097</v>
      </c>
      <c r="N4136">
        <v>1956</v>
      </c>
      <c r="O4136">
        <v>0.00130725236917611</v>
      </c>
      <c r="P4136">
        <v>-2.20908386289917</v>
      </c>
      <c r="Q4136" t="s">
        <v>131</v>
      </c>
      <c r="R4136" t="s">
        <v>190</v>
      </c>
      <c r="S4136" t="s">
        <v>191</v>
      </c>
      <c r="T4136" t="s">
        <v>262</v>
      </c>
      <c r="U4136" t="s">
        <v>16855</v>
      </c>
      <c r="V4136" t="s">
        <v>136</v>
      </c>
      <c r="W4136" t="s">
        <v>1557</v>
      </c>
      <c r="X4136" t="s">
        <v>1558</v>
      </c>
      <c r="Y4136" t="s">
        <v>181</v>
      </c>
      <c r="Z4136" t="s">
        <v>14770</v>
      </c>
      <c r="AA4136" t="s">
        <v>83</v>
      </c>
      <c r="AB4136" t="s">
        <v>191</v>
      </c>
      <c r="AC4136" t="s">
        <v>16856</v>
      </c>
      <c r="AD4136" t="s">
        <v>195</v>
      </c>
    </row>
    <row r="4137" spans="1:30">
      <c r="A4137" t="s">
        <v>16857</v>
      </c>
      <c r="B4137" t="s">
        <v>16857</v>
      </c>
      <c r="C4137" s="3">
        <v>13.451094</v>
      </c>
      <c r="D4137" s="3">
        <v>702</v>
      </c>
      <c r="E4137" s="3">
        <v>6.061029</v>
      </c>
      <c r="F4137" s="3">
        <v>280</v>
      </c>
      <c r="G4137" s="3">
        <v>9.859253</v>
      </c>
      <c r="H4137" s="3">
        <v>552</v>
      </c>
      <c r="I4137" s="3">
        <v>0.73596</v>
      </c>
      <c r="J4137" s="3">
        <v>42</v>
      </c>
      <c r="K4137" s="3">
        <v>0.925043</v>
      </c>
      <c r="L4137" s="3">
        <v>56</v>
      </c>
      <c r="M4137" s="3">
        <v>1.556387</v>
      </c>
      <c r="N4137">
        <v>85</v>
      </c>
      <c r="O4137" s="16">
        <v>1.20673273937417e-14</v>
      </c>
      <c r="P4137">
        <v>-3.66484935598922</v>
      </c>
      <c r="Q4137" t="s">
        <v>131</v>
      </c>
      <c r="R4137" t="s">
        <v>1557</v>
      </c>
      <c r="S4137" t="s">
        <v>1558</v>
      </c>
      <c r="T4137" t="s">
        <v>279</v>
      </c>
      <c r="U4137" t="s">
        <v>136</v>
      </c>
      <c r="V4137" t="s">
        <v>136</v>
      </c>
      <c r="W4137" t="s">
        <v>136</v>
      </c>
      <c r="X4137" t="s">
        <v>136</v>
      </c>
      <c r="Y4137" t="s">
        <v>4607</v>
      </c>
      <c r="Z4137" t="s">
        <v>16858</v>
      </c>
      <c r="AA4137" t="s">
        <v>164</v>
      </c>
      <c r="AB4137" t="s">
        <v>165</v>
      </c>
      <c r="AC4137" t="s">
        <v>16859</v>
      </c>
      <c r="AD4137" t="s">
        <v>281</v>
      </c>
    </row>
    <row r="4138" spans="1:30">
      <c r="A4138" t="s">
        <v>16860</v>
      </c>
      <c r="B4138" t="s">
        <v>16860</v>
      </c>
      <c r="C4138" s="3">
        <v>3.729755</v>
      </c>
      <c r="D4138" s="3">
        <v>157</v>
      </c>
      <c r="E4138" s="3">
        <v>1.100478</v>
      </c>
      <c r="F4138" s="3">
        <v>41</v>
      </c>
      <c r="G4138" s="3">
        <v>3.796304</v>
      </c>
      <c r="H4138" s="3">
        <v>171</v>
      </c>
      <c r="I4138" s="3">
        <v>33.915497</v>
      </c>
      <c r="J4138" s="3">
        <v>1541</v>
      </c>
      <c r="K4138" s="3">
        <v>66.441261</v>
      </c>
      <c r="L4138" s="3">
        <v>3222</v>
      </c>
      <c r="M4138" s="3">
        <v>12.327973</v>
      </c>
      <c r="N4138">
        <v>539</v>
      </c>
      <c r="O4138" s="16">
        <v>1.73665924372488e-5</v>
      </c>
      <c r="P4138">
        <v>2.99842312090648</v>
      </c>
      <c r="Q4138" t="s">
        <v>157</v>
      </c>
      <c r="R4138" t="s">
        <v>136</v>
      </c>
      <c r="S4138" t="s">
        <v>136</v>
      </c>
      <c r="T4138" t="s">
        <v>8470</v>
      </c>
      <c r="U4138" t="s">
        <v>136</v>
      </c>
      <c r="V4138" t="s">
        <v>136</v>
      </c>
      <c r="W4138" t="s">
        <v>136</v>
      </c>
      <c r="X4138" t="s">
        <v>136</v>
      </c>
      <c r="Y4138" t="s">
        <v>6603</v>
      </c>
      <c r="Z4138" t="s">
        <v>6604</v>
      </c>
      <c r="AA4138" t="s">
        <v>164</v>
      </c>
      <c r="AB4138" t="s">
        <v>165</v>
      </c>
      <c r="AC4138" t="s">
        <v>16861</v>
      </c>
      <c r="AD4138" t="s">
        <v>8473</v>
      </c>
    </row>
    <row r="4139" spans="1:30">
      <c r="A4139" t="s">
        <v>16862</v>
      </c>
      <c r="B4139" t="s">
        <v>16862</v>
      </c>
      <c r="C4139" s="3">
        <v>0.507641</v>
      </c>
      <c r="D4139" s="3">
        <v>60</v>
      </c>
      <c r="E4139" s="3">
        <v>0.208724</v>
      </c>
      <c r="F4139" s="3">
        <v>22</v>
      </c>
      <c r="G4139" s="3">
        <v>0.420184</v>
      </c>
      <c r="H4139" s="3">
        <v>53</v>
      </c>
      <c r="I4139" s="3">
        <v>3.454404</v>
      </c>
      <c r="J4139" s="3">
        <v>436</v>
      </c>
      <c r="K4139" s="3">
        <v>11.800159</v>
      </c>
      <c r="L4139" s="3">
        <v>1591</v>
      </c>
      <c r="M4139" s="3">
        <v>2.294886</v>
      </c>
      <c r="N4139">
        <v>279</v>
      </c>
      <c r="O4139" s="16">
        <v>1.51314855856523e-5</v>
      </c>
      <c r="P4139">
        <v>3.15918620610951</v>
      </c>
      <c r="Q4139" t="s">
        <v>157</v>
      </c>
      <c r="R4139" t="s">
        <v>136</v>
      </c>
      <c r="S4139" t="s">
        <v>136</v>
      </c>
      <c r="T4139" t="s">
        <v>2956</v>
      </c>
      <c r="U4139" t="s">
        <v>16863</v>
      </c>
      <c r="V4139" t="s">
        <v>763</v>
      </c>
      <c r="W4139" t="s">
        <v>136</v>
      </c>
      <c r="X4139" t="s">
        <v>136</v>
      </c>
      <c r="Y4139" t="s">
        <v>2958</v>
      </c>
      <c r="Z4139" t="s">
        <v>16864</v>
      </c>
      <c r="AA4139" t="s">
        <v>141</v>
      </c>
      <c r="AB4139" t="s">
        <v>142</v>
      </c>
      <c r="AC4139" t="s">
        <v>16865</v>
      </c>
      <c r="AD4139" t="s">
        <v>2961</v>
      </c>
    </row>
    <row r="4140" spans="1:30">
      <c r="A4140" t="s">
        <v>16866</v>
      </c>
      <c r="B4140" t="s">
        <v>16866</v>
      </c>
      <c r="C4140" s="3">
        <v>21.238298</v>
      </c>
      <c r="D4140" s="3">
        <v>981</v>
      </c>
      <c r="E4140" s="3">
        <v>113.198753</v>
      </c>
      <c r="F4140" s="3">
        <v>4630</v>
      </c>
      <c r="G4140" s="3">
        <v>15.520904</v>
      </c>
      <c r="H4140" s="3">
        <v>769</v>
      </c>
      <c r="I4140" s="3">
        <v>2.555377</v>
      </c>
      <c r="J4140" s="3">
        <v>128</v>
      </c>
      <c r="K4140" s="3">
        <v>5.29808</v>
      </c>
      <c r="L4140" s="3">
        <v>284</v>
      </c>
      <c r="M4140" s="3">
        <v>5.129441</v>
      </c>
      <c r="N4140">
        <v>248</v>
      </c>
      <c r="O4140" s="16">
        <v>1.17319441697455e-5</v>
      </c>
      <c r="P4140">
        <v>-4.09187287915643</v>
      </c>
      <c r="Q4140" t="s">
        <v>131</v>
      </c>
      <c r="R4140" t="s">
        <v>136</v>
      </c>
      <c r="S4140" t="s">
        <v>136</v>
      </c>
      <c r="T4140" t="s">
        <v>1109</v>
      </c>
      <c r="U4140" t="s">
        <v>16867</v>
      </c>
      <c r="V4140" t="s">
        <v>11026</v>
      </c>
      <c r="W4140" t="s">
        <v>136</v>
      </c>
      <c r="X4140" t="s">
        <v>136</v>
      </c>
      <c r="Y4140" t="s">
        <v>1111</v>
      </c>
      <c r="Z4140" t="s">
        <v>11027</v>
      </c>
      <c r="AA4140" t="s">
        <v>164</v>
      </c>
      <c r="AB4140" t="s">
        <v>165</v>
      </c>
      <c r="AC4140" t="s">
        <v>11028</v>
      </c>
      <c r="AD4140" t="s">
        <v>144</v>
      </c>
    </row>
    <row r="4141" spans="1:30">
      <c r="A4141" t="s">
        <v>16868</v>
      </c>
      <c r="B4141" t="s">
        <v>16868</v>
      </c>
      <c r="C4141" s="3">
        <v>10.831189</v>
      </c>
      <c r="D4141" s="3">
        <v>562</v>
      </c>
      <c r="E4141" s="3">
        <v>15.100771</v>
      </c>
      <c r="F4141" s="3">
        <v>694</v>
      </c>
      <c r="G4141" s="3">
        <v>12.440715</v>
      </c>
      <c r="H4141" s="3">
        <v>692</v>
      </c>
      <c r="I4141" s="3">
        <v>2.404536</v>
      </c>
      <c r="J4141" s="3">
        <v>136</v>
      </c>
      <c r="K4141" s="3">
        <v>2.805265</v>
      </c>
      <c r="L4141" s="3">
        <v>169</v>
      </c>
      <c r="M4141" s="3">
        <v>6.29429</v>
      </c>
      <c r="N4141">
        <v>341</v>
      </c>
      <c r="O4141">
        <v>0.000306092498742421</v>
      </c>
      <c r="P4141">
        <v>-2.37141947643786</v>
      </c>
      <c r="Q4141" t="s">
        <v>131</v>
      </c>
      <c r="R4141" t="s">
        <v>316</v>
      </c>
      <c r="S4141" t="s">
        <v>317</v>
      </c>
      <c r="T4141" t="s">
        <v>16869</v>
      </c>
      <c r="U4141" t="s">
        <v>16870</v>
      </c>
      <c r="V4141" t="s">
        <v>136</v>
      </c>
      <c r="W4141" t="s">
        <v>136</v>
      </c>
      <c r="X4141" t="s">
        <v>136</v>
      </c>
      <c r="Y4141" t="s">
        <v>320</v>
      </c>
      <c r="Z4141" t="s">
        <v>321</v>
      </c>
      <c r="AA4141" t="s">
        <v>164</v>
      </c>
      <c r="AB4141" t="s">
        <v>165</v>
      </c>
      <c r="AC4141" t="s">
        <v>16871</v>
      </c>
      <c r="AD4141" t="s">
        <v>16872</v>
      </c>
    </row>
    <row r="4142" spans="1:30">
      <c r="A4142" t="s">
        <v>16873</v>
      </c>
      <c r="B4142" t="s">
        <v>16873</v>
      </c>
      <c r="C4142" s="3">
        <v>17.799618</v>
      </c>
      <c r="D4142" s="3">
        <v>225</v>
      </c>
      <c r="E4142" s="3">
        <v>2.369328</v>
      </c>
      <c r="F4142" s="3">
        <v>27</v>
      </c>
      <c r="G4142" s="3">
        <v>11.013272</v>
      </c>
      <c r="H4142" s="3">
        <v>149</v>
      </c>
      <c r="I4142" s="3">
        <v>82.735725</v>
      </c>
      <c r="J4142" s="3">
        <v>1130</v>
      </c>
      <c r="K4142" s="3">
        <v>164.534134</v>
      </c>
      <c r="L4142" s="3">
        <v>2399</v>
      </c>
      <c r="M4142" s="3">
        <v>51.373085</v>
      </c>
      <c r="N4142">
        <v>676</v>
      </c>
      <c r="O4142">
        <v>0.000176619406069521</v>
      </c>
      <c r="P4142">
        <v>2.641522400377</v>
      </c>
      <c r="Q4142" t="s">
        <v>157</v>
      </c>
      <c r="R4142" t="s">
        <v>186</v>
      </c>
      <c r="S4142" t="s">
        <v>187</v>
      </c>
      <c r="T4142" t="s">
        <v>437</v>
      </c>
      <c r="U4142" t="s">
        <v>16874</v>
      </c>
      <c r="V4142" t="s">
        <v>439</v>
      </c>
      <c r="W4142" t="s">
        <v>186</v>
      </c>
      <c r="X4142" t="s">
        <v>187</v>
      </c>
      <c r="Y4142" t="s">
        <v>5559</v>
      </c>
      <c r="Z4142" t="s">
        <v>5560</v>
      </c>
      <c r="AA4142" t="s">
        <v>209</v>
      </c>
      <c r="AB4142" t="s">
        <v>187</v>
      </c>
      <c r="AC4142" t="s">
        <v>16875</v>
      </c>
      <c r="AD4142" t="s">
        <v>443</v>
      </c>
    </row>
    <row r="4143" spans="1:30">
      <c r="A4143" t="s">
        <v>16876</v>
      </c>
      <c r="B4143" t="s">
        <v>16876</v>
      </c>
      <c r="C4143" s="3">
        <v>0.089351</v>
      </c>
      <c r="D4143" s="3">
        <v>14</v>
      </c>
      <c r="E4143" s="3">
        <v>0.08282</v>
      </c>
      <c r="F4143" s="3">
        <v>11</v>
      </c>
      <c r="G4143" s="3">
        <v>0.277501</v>
      </c>
      <c r="H4143" s="3">
        <v>44</v>
      </c>
      <c r="I4143" s="3">
        <v>1.6035</v>
      </c>
      <c r="J4143" s="3">
        <v>257</v>
      </c>
      <c r="K4143" s="3">
        <v>2.990765</v>
      </c>
      <c r="L4143" s="3">
        <v>510</v>
      </c>
      <c r="M4143" s="3">
        <v>0.56129</v>
      </c>
      <c r="N4143">
        <v>87</v>
      </c>
      <c r="O4143">
        <v>0.00102554181173225</v>
      </c>
      <c r="P4143">
        <v>2.67227422759471</v>
      </c>
      <c r="Q4143" t="s">
        <v>157</v>
      </c>
      <c r="R4143" t="s">
        <v>136</v>
      </c>
      <c r="S4143" t="s">
        <v>136</v>
      </c>
      <c r="T4143" t="s">
        <v>16877</v>
      </c>
      <c r="U4143" t="s">
        <v>136</v>
      </c>
      <c r="V4143" t="s">
        <v>136</v>
      </c>
      <c r="W4143" t="s">
        <v>254</v>
      </c>
      <c r="X4143" t="s">
        <v>255</v>
      </c>
      <c r="Y4143" t="s">
        <v>136</v>
      </c>
      <c r="Z4143" t="s">
        <v>136</v>
      </c>
      <c r="AA4143" t="s">
        <v>164</v>
      </c>
      <c r="AB4143" t="s">
        <v>165</v>
      </c>
      <c r="AC4143" t="s">
        <v>16878</v>
      </c>
      <c r="AD4143" t="s">
        <v>7505</v>
      </c>
    </row>
    <row r="4144" spans="1:30">
      <c r="A4144" t="s">
        <v>16879</v>
      </c>
      <c r="B4144" t="s">
        <v>16879</v>
      </c>
      <c r="C4144" s="3">
        <v>0</v>
      </c>
      <c r="D4144" s="3">
        <v>0</v>
      </c>
      <c r="E4144" s="3">
        <v>0</v>
      </c>
      <c r="F4144" s="3">
        <v>0</v>
      </c>
      <c r="G4144" s="3">
        <v>0</v>
      </c>
      <c r="H4144" s="3">
        <v>0</v>
      </c>
      <c r="I4144" s="3">
        <v>1.028558</v>
      </c>
      <c r="J4144" s="3">
        <v>94</v>
      </c>
      <c r="K4144" s="3">
        <v>0.961551</v>
      </c>
      <c r="L4144" s="3">
        <v>93</v>
      </c>
      <c r="M4144" s="3">
        <v>0.316941</v>
      </c>
      <c r="N4144">
        <v>28</v>
      </c>
      <c r="O4144" s="16">
        <v>1.87400006374945e-6</v>
      </c>
      <c r="P4144">
        <v>6.08182910583653</v>
      </c>
      <c r="Q4144" t="s">
        <v>157</v>
      </c>
      <c r="R4144" t="s">
        <v>190</v>
      </c>
      <c r="S4144" t="s">
        <v>191</v>
      </c>
      <c r="T4144" t="s">
        <v>16880</v>
      </c>
      <c r="U4144" t="s">
        <v>16881</v>
      </c>
      <c r="V4144" t="s">
        <v>180</v>
      </c>
      <c r="W4144" t="s">
        <v>136</v>
      </c>
      <c r="X4144" t="s">
        <v>136</v>
      </c>
      <c r="Y4144" t="s">
        <v>181</v>
      </c>
      <c r="Z4144" t="s">
        <v>5017</v>
      </c>
      <c r="AA4144" t="s">
        <v>83</v>
      </c>
      <c r="AB4144" t="s">
        <v>191</v>
      </c>
      <c r="AC4144" t="s">
        <v>16882</v>
      </c>
      <c r="AD4144" t="s">
        <v>5019</v>
      </c>
    </row>
    <row r="4145" spans="1:30">
      <c r="A4145" t="s">
        <v>16883</v>
      </c>
      <c r="B4145" t="s">
        <v>136</v>
      </c>
      <c r="C4145" s="3">
        <v>5.996756</v>
      </c>
      <c r="D4145" s="3">
        <v>174</v>
      </c>
      <c r="E4145" s="3">
        <v>2.246917</v>
      </c>
      <c r="F4145" s="3">
        <v>58</v>
      </c>
      <c r="G4145" s="3">
        <v>6.281794</v>
      </c>
      <c r="H4145" s="3">
        <v>195</v>
      </c>
      <c r="I4145" s="3">
        <v>0.795161</v>
      </c>
      <c r="J4145" s="3">
        <v>25</v>
      </c>
      <c r="K4145" s="3">
        <v>0.798425</v>
      </c>
      <c r="L4145" s="3">
        <v>27</v>
      </c>
      <c r="M4145" s="3">
        <v>0.596609</v>
      </c>
      <c r="N4145">
        <v>19</v>
      </c>
      <c r="O4145" s="16">
        <v>1.27970841416142e-10</v>
      </c>
      <c r="P4145">
        <v>-3.17741311596235</v>
      </c>
      <c r="Q4145" t="s">
        <v>131</v>
      </c>
      <c r="R4145" t="s">
        <v>136</v>
      </c>
      <c r="S4145" t="s">
        <v>136</v>
      </c>
      <c r="T4145" t="s">
        <v>136</v>
      </c>
      <c r="U4145" t="s">
        <v>136</v>
      </c>
      <c r="V4145" t="s">
        <v>136</v>
      </c>
      <c r="W4145" t="s">
        <v>136</v>
      </c>
      <c r="X4145" t="s">
        <v>136</v>
      </c>
      <c r="Y4145" t="s">
        <v>136</v>
      </c>
      <c r="Z4145" t="s">
        <v>136</v>
      </c>
      <c r="AA4145" t="s">
        <v>136</v>
      </c>
      <c r="AB4145" t="s">
        <v>136</v>
      </c>
      <c r="AC4145" t="s">
        <v>136</v>
      </c>
      <c r="AD4145" t="s">
        <v>136</v>
      </c>
    </row>
    <row r="4146" spans="1:30">
      <c r="A4146" t="s">
        <v>16884</v>
      </c>
      <c r="B4146" t="s">
        <v>16884</v>
      </c>
      <c r="C4146" s="3">
        <v>4.285114</v>
      </c>
      <c r="D4146" s="3">
        <v>151</v>
      </c>
      <c r="E4146" s="3">
        <v>1.514794</v>
      </c>
      <c r="F4146" s="3">
        <v>48</v>
      </c>
      <c r="G4146" s="3">
        <v>5.514779</v>
      </c>
      <c r="H4146" s="3">
        <v>208</v>
      </c>
      <c r="I4146" s="3">
        <v>33.760422</v>
      </c>
      <c r="J4146" s="3">
        <v>1288</v>
      </c>
      <c r="K4146" s="3">
        <v>49.437485</v>
      </c>
      <c r="L4146" s="3">
        <v>2014</v>
      </c>
      <c r="M4146" s="3">
        <v>21.329893</v>
      </c>
      <c r="N4146">
        <v>784</v>
      </c>
      <c r="O4146" s="16">
        <v>1.43977213437841e-6</v>
      </c>
      <c r="P4146">
        <v>2.57236826025819</v>
      </c>
      <c r="Q4146" t="s">
        <v>157</v>
      </c>
      <c r="R4146" t="s">
        <v>136</v>
      </c>
      <c r="S4146" t="s">
        <v>136</v>
      </c>
      <c r="T4146" t="s">
        <v>5295</v>
      </c>
      <c r="U4146" t="s">
        <v>16885</v>
      </c>
      <c r="V4146" t="s">
        <v>763</v>
      </c>
      <c r="W4146" t="s">
        <v>136</v>
      </c>
      <c r="X4146" t="s">
        <v>136</v>
      </c>
      <c r="Y4146" t="s">
        <v>5297</v>
      </c>
      <c r="Z4146" t="s">
        <v>6205</v>
      </c>
      <c r="AA4146" t="s">
        <v>141</v>
      </c>
      <c r="AB4146" t="s">
        <v>142</v>
      </c>
      <c r="AC4146" t="s">
        <v>6206</v>
      </c>
      <c r="AD4146" t="s">
        <v>5300</v>
      </c>
    </row>
    <row r="4147" spans="1:30">
      <c r="A4147" t="s">
        <v>16886</v>
      </c>
      <c r="B4147" t="s">
        <v>16886</v>
      </c>
      <c r="C4147" s="3">
        <v>0.37015</v>
      </c>
      <c r="D4147" s="3">
        <v>3</v>
      </c>
      <c r="E4147" s="3">
        <v>0.265909</v>
      </c>
      <c r="F4147" s="3">
        <v>2</v>
      </c>
      <c r="G4147" s="3">
        <v>0.697182</v>
      </c>
      <c r="H4147" s="3">
        <v>5</v>
      </c>
      <c r="I4147" s="3">
        <v>8.355939</v>
      </c>
      <c r="J4147" s="3">
        <v>51</v>
      </c>
      <c r="K4147" s="3">
        <v>16.497322</v>
      </c>
      <c r="L4147" s="3">
        <v>106</v>
      </c>
      <c r="M4147" s="3">
        <v>6.299438</v>
      </c>
      <c r="N4147">
        <v>37</v>
      </c>
      <c r="O4147">
        <v>0.000325344296547804</v>
      </c>
      <c r="P4147">
        <v>3.19093828762812</v>
      </c>
      <c r="Q4147" t="s">
        <v>157</v>
      </c>
      <c r="R4147" t="s">
        <v>136</v>
      </c>
      <c r="S4147" t="s">
        <v>136</v>
      </c>
      <c r="T4147" t="s">
        <v>136</v>
      </c>
      <c r="U4147" t="s">
        <v>136</v>
      </c>
      <c r="V4147" t="s">
        <v>136</v>
      </c>
      <c r="W4147" t="s">
        <v>136</v>
      </c>
      <c r="X4147" t="s">
        <v>136</v>
      </c>
      <c r="Y4147" t="s">
        <v>136</v>
      </c>
      <c r="Z4147" t="s">
        <v>136</v>
      </c>
      <c r="AA4147" t="s">
        <v>209</v>
      </c>
      <c r="AB4147" t="s">
        <v>187</v>
      </c>
      <c r="AC4147" t="s">
        <v>136</v>
      </c>
      <c r="AD4147" t="s">
        <v>136</v>
      </c>
    </row>
    <row r="4148" spans="1:30">
      <c r="A4148" t="s">
        <v>16887</v>
      </c>
      <c r="B4148" t="s">
        <v>16887</v>
      </c>
      <c r="C4148" s="3">
        <v>3.599764</v>
      </c>
      <c r="D4148" s="3">
        <v>392</v>
      </c>
      <c r="E4148" s="3">
        <v>8.242018</v>
      </c>
      <c r="F4148" s="3">
        <v>794</v>
      </c>
      <c r="G4148" s="3">
        <v>2.332036</v>
      </c>
      <c r="H4148" s="3">
        <v>272</v>
      </c>
      <c r="I4148" s="3">
        <v>0.829167</v>
      </c>
      <c r="J4148" s="3">
        <v>98</v>
      </c>
      <c r="K4148" s="3">
        <v>2.378247</v>
      </c>
      <c r="L4148" s="3">
        <v>300</v>
      </c>
      <c r="M4148" s="3">
        <v>0.895202</v>
      </c>
      <c r="N4148">
        <v>102</v>
      </c>
      <c r="O4148">
        <v>0.00336144497973532</v>
      </c>
      <c r="P4148">
        <v>-2.48572746132439</v>
      </c>
      <c r="Q4148" t="s">
        <v>131</v>
      </c>
      <c r="R4148" t="s">
        <v>325</v>
      </c>
      <c r="S4148" t="s">
        <v>326</v>
      </c>
      <c r="T4148" t="s">
        <v>349</v>
      </c>
      <c r="U4148" t="s">
        <v>16888</v>
      </c>
      <c r="V4148" t="s">
        <v>763</v>
      </c>
      <c r="W4148" t="s">
        <v>136</v>
      </c>
      <c r="X4148" t="s">
        <v>136</v>
      </c>
      <c r="Y4148" t="s">
        <v>181</v>
      </c>
      <c r="Z4148" t="s">
        <v>5676</v>
      </c>
      <c r="AA4148" t="s">
        <v>164</v>
      </c>
      <c r="AB4148" t="s">
        <v>165</v>
      </c>
      <c r="AC4148" t="s">
        <v>16889</v>
      </c>
      <c r="AD4148" t="s">
        <v>184</v>
      </c>
    </row>
    <row r="4149" spans="1:30">
      <c r="A4149" t="s">
        <v>16890</v>
      </c>
      <c r="B4149" t="s">
        <v>16890</v>
      </c>
      <c r="C4149" s="3">
        <v>0.741353</v>
      </c>
      <c r="D4149" s="3">
        <v>62</v>
      </c>
      <c r="E4149" s="3">
        <v>0.434788</v>
      </c>
      <c r="F4149" s="3">
        <v>33</v>
      </c>
      <c r="G4149" s="3">
        <v>0.613075</v>
      </c>
      <c r="H4149" s="3">
        <v>55</v>
      </c>
      <c r="I4149" s="3">
        <v>2.120882</v>
      </c>
      <c r="J4149" s="3">
        <v>192</v>
      </c>
      <c r="K4149" s="3">
        <v>9.091621</v>
      </c>
      <c r="L4149" s="3">
        <v>876</v>
      </c>
      <c r="M4149" s="3">
        <v>2.262646</v>
      </c>
      <c r="N4149">
        <v>197</v>
      </c>
      <c r="O4149">
        <v>0.00463109342193839</v>
      </c>
      <c r="P4149">
        <v>2.14388846018857</v>
      </c>
      <c r="Q4149" t="s">
        <v>157</v>
      </c>
      <c r="R4149" t="s">
        <v>136</v>
      </c>
      <c r="S4149" t="s">
        <v>136</v>
      </c>
      <c r="T4149" t="s">
        <v>2956</v>
      </c>
      <c r="U4149" t="s">
        <v>16891</v>
      </c>
      <c r="V4149" t="s">
        <v>763</v>
      </c>
      <c r="W4149" t="s">
        <v>136</v>
      </c>
      <c r="X4149" t="s">
        <v>136</v>
      </c>
      <c r="Y4149" t="s">
        <v>2958</v>
      </c>
      <c r="Z4149" t="s">
        <v>16892</v>
      </c>
      <c r="AA4149" t="s">
        <v>141</v>
      </c>
      <c r="AB4149" t="s">
        <v>142</v>
      </c>
      <c r="AC4149" t="s">
        <v>16893</v>
      </c>
      <c r="AD4149" t="s">
        <v>2961</v>
      </c>
    </row>
    <row r="4150" spans="1:30">
      <c r="A4150" t="s">
        <v>16894</v>
      </c>
      <c r="B4150" t="s">
        <v>16894</v>
      </c>
      <c r="C4150" s="3">
        <v>1.0299</v>
      </c>
      <c r="D4150" s="3">
        <v>42</v>
      </c>
      <c r="E4150" s="3">
        <v>4.168439</v>
      </c>
      <c r="F4150" s="3">
        <v>149</v>
      </c>
      <c r="G4150" s="3">
        <v>0.809253</v>
      </c>
      <c r="H4150" s="3">
        <v>35</v>
      </c>
      <c r="I4150" s="3">
        <v>0.276071</v>
      </c>
      <c r="J4150" s="3">
        <v>13</v>
      </c>
      <c r="K4150" s="3">
        <v>0.162215</v>
      </c>
      <c r="L4150" s="3">
        <v>8</v>
      </c>
      <c r="M4150" s="3">
        <v>0.598783</v>
      </c>
      <c r="N4150">
        <v>26</v>
      </c>
      <c r="O4150">
        <v>0.00256227038807849</v>
      </c>
      <c r="P4150">
        <v>-3.05587232994992</v>
      </c>
      <c r="Q4150" t="s">
        <v>131</v>
      </c>
      <c r="R4150" t="s">
        <v>136</v>
      </c>
      <c r="S4150" t="s">
        <v>136</v>
      </c>
      <c r="T4150" t="s">
        <v>1978</v>
      </c>
      <c r="U4150" t="s">
        <v>16895</v>
      </c>
      <c r="V4150" t="s">
        <v>264</v>
      </c>
      <c r="W4150" t="s">
        <v>136</v>
      </c>
      <c r="X4150" t="s">
        <v>136</v>
      </c>
      <c r="Y4150" t="s">
        <v>1980</v>
      </c>
      <c r="Z4150" t="s">
        <v>11323</v>
      </c>
      <c r="AA4150" t="s">
        <v>164</v>
      </c>
      <c r="AB4150" t="s">
        <v>165</v>
      </c>
      <c r="AC4150" t="s">
        <v>11324</v>
      </c>
      <c r="AD4150" t="s">
        <v>1983</v>
      </c>
    </row>
    <row r="4151" spans="1:30">
      <c r="A4151" t="s">
        <v>16896</v>
      </c>
      <c r="B4151" t="s">
        <v>16896</v>
      </c>
      <c r="C4151" s="3">
        <v>3.083391</v>
      </c>
      <c r="D4151" s="3">
        <v>233</v>
      </c>
      <c r="E4151" s="3">
        <v>0.148461</v>
      </c>
      <c r="F4151" s="3">
        <v>10</v>
      </c>
      <c r="G4151" s="3">
        <v>1.761503</v>
      </c>
      <c r="H4151" s="3">
        <v>143</v>
      </c>
      <c r="I4151" s="3">
        <v>25.526667</v>
      </c>
      <c r="J4151" s="3">
        <v>2090</v>
      </c>
      <c r="K4151" s="3">
        <v>9.144476</v>
      </c>
      <c r="L4151" s="3">
        <v>800</v>
      </c>
      <c r="M4151" s="3">
        <v>9.926462</v>
      </c>
      <c r="N4151">
        <v>783</v>
      </c>
      <c r="O4151">
        <v>0.00314160802954115</v>
      </c>
      <c r="P4151">
        <v>2.49916003054976</v>
      </c>
      <c r="Q4151" t="s">
        <v>157</v>
      </c>
      <c r="R4151" t="s">
        <v>136</v>
      </c>
      <c r="T4151" t="s">
        <v>178</v>
      </c>
      <c r="U4151" t="s">
        <v>16897</v>
      </c>
      <c r="V4151" t="s">
        <v>763</v>
      </c>
      <c r="W4151" t="s">
        <v>136</v>
      </c>
      <c r="X4151" t="s">
        <v>136</v>
      </c>
      <c r="Y4151" t="s">
        <v>181</v>
      </c>
      <c r="Z4151" t="s">
        <v>7021</v>
      </c>
      <c r="AA4151" t="s">
        <v>83</v>
      </c>
      <c r="AB4151" t="s">
        <v>191</v>
      </c>
      <c r="AC4151" t="s">
        <v>16898</v>
      </c>
      <c r="AD4151" t="s">
        <v>184</v>
      </c>
    </row>
    <row r="4152" spans="1:30">
      <c r="A4152" t="s">
        <v>16899</v>
      </c>
      <c r="B4152" t="s">
        <v>16899</v>
      </c>
      <c r="C4152" s="3">
        <v>3.024685</v>
      </c>
      <c r="D4152" s="3">
        <v>195</v>
      </c>
      <c r="E4152" s="3">
        <v>0.357411</v>
      </c>
      <c r="F4152" s="3">
        <v>21</v>
      </c>
      <c r="G4152" s="3">
        <v>3.41229</v>
      </c>
      <c r="H4152" s="3">
        <v>235</v>
      </c>
      <c r="I4152" s="3">
        <v>20.264984</v>
      </c>
      <c r="J4152" s="3">
        <v>1410</v>
      </c>
      <c r="K4152" s="3">
        <v>21.663939</v>
      </c>
      <c r="L4152" s="3">
        <v>1610</v>
      </c>
      <c r="M4152" s="3">
        <v>7.790246</v>
      </c>
      <c r="N4152">
        <v>522</v>
      </c>
      <c r="O4152">
        <v>0.00252612418900351</v>
      </c>
      <c r="P4152">
        <v>2.25101446052133</v>
      </c>
      <c r="Q4152" t="s">
        <v>157</v>
      </c>
      <c r="R4152" t="s">
        <v>136</v>
      </c>
      <c r="S4152" t="s">
        <v>136</v>
      </c>
      <c r="T4152" t="s">
        <v>16900</v>
      </c>
      <c r="U4152" t="s">
        <v>16901</v>
      </c>
      <c r="V4152" t="s">
        <v>1513</v>
      </c>
      <c r="W4152" t="s">
        <v>1360</v>
      </c>
      <c r="X4152" t="s">
        <v>1361</v>
      </c>
      <c r="Y4152" t="s">
        <v>1514</v>
      </c>
      <c r="Z4152" t="s">
        <v>136</v>
      </c>
      <c r="AA4152" t="s">
        <v>164</v>
      </c>
      <c r="AB4152" t="s">
        <v>165</v>
      </c>
      <c r="AC4152" t="s">
        <v>16902</v>
      </c>
      <c r="AD4152" t="s">
        <v>195</v>
      </c>
    </row>
    <row r="4153" spans="1:30">
      <c r="A4153" t="s">
        <v>16903</v>
      </c>
      <c r="B4153" t="s">
        <v>16903</v>
      </c>
      <c r="C4153" s="3">
        <v>1.968105</v>
      </c>
      <c r="D4153" s="3">
        <v>57</v>
      </c>
      <c r="E4153" s="3">
        <v>1.326113</v>
      </c>
      <c r="F4153" s="3">
        <v>34</v>
      </c>
      <c r="G4153" s="3">
        <v>0.933118</v>
      </c>
      <c r="H4153" s="3">
        <v>29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>
        <v>0</v>
      </c>
      <c r="O4153" s="16">
        <v>3.25712423793204e-8</v>
      </c>
      <c r="P4153">
        <v>-6.76255286779305</v>
      </c>
      <c r="Q4153" t="s">
        <v>131</v>
      </c>
      <c r="R4153" t="s">
        <v>190</v>
      </c>
      <c r="S4153" t="s">
        <v>191</v>
      </c>
      <c r="T4153" t="s">
        <v>168</v>
      </c>
      <c r="U4153" t="s">
        <v>16904</v>
      </c>
      <c r="V4153" t="s">
        <v>136</v>
      </c>
      <c r="W4153" t="s">
        <v>254</v>
      </c>
      <c r="X4153" t="s">
        <v>255</v>
      </c>
      <c r="Y4153" t="s">
        <v>1664</v>
      </c>
      <c r="Z4153" t="s">
        <v>136</v>
      </c>
      <c r="AA4153" t="s">
        <v>164</v>
      </c>
      <c r="AB4153" t="s">
        <v>165</v>
      </c>
      <c r="AC4153" t="s">
        <v>16905</v>
      </c>
      <c r="AD4153" t="s">
        <v>176</v>
      </c>
    </row>
    <row r="4154" spans="1:30">
      <c r="A4154" t="s">
        <v>16906</v>
      </c>
      <c r="B4154" t="s">
        <v>16906</v>
      </c>
      <c r="C4154" s="3">
        <v>2.053726</v>
      </c>
      <c r="D4154" s="3">
        <v>174</v>
      </c>
      <c r="E4154" s="3">
        <v>0.210896</v>
      </c>
      <c r="F4154" s="3">
        <v>16</v>
      </c>
      <c r="G4154" s="3">
        <v>1.766629</v>
      </c>
      <c r="H4154" s="3">
        <v>160</v>
      </c>
      <c r="I4154" s="3">
        <v>10.068503</v>
      </c>
      <c r="J4154" s="3">
        <v>922</v>
      </c>
      <c r="K4154" s="3">
        <v>40.095642</v>
      </c>
      <c r="L4154" s="3">
        <v>3920</v>
      </c>
      <c r="M4154" s="3">
        <v>6.469597</v>
      </c>
      <c r="N4154">
        <v>571</v>
      </c>
      <c r="O4154">
        <v>0.000409185675252087</v>
      </c>
      <c r="P4154">
        <v>3.08918495723511</v>
      </c>
      <c r="Q4154" t="s">
        <v>157</v>
      </c>
      <c r="R4154" t="s">
        <v>136</v>
      </c>
      <c r="S4154" t="s">
        <v>136</v>
      </c>
      <c r="T4154" t="s">
        <v>13654</v>
      </c>
      <c r="U4154" t="s">
        <v>16907</v>
      </c>
      <c r="V4154" t="s">
        <v>136</v>
      </c>
      <c r="W4154" t="s">
        <v>136</v>
      </c>
      <c r="X4154" t="s">
        <v>136</v>
      </c>
      <c r="Y4154" t="s">
        <v>320</v>
      </c>
      <c r="Z4154" t="s">
        <v>8467</v>
      </c>
      <c r="AA4154" t="s">
        <v>164</v>
      </c>
      <c r="AB4154" t="s">
        <v>165</v>
      </c>
      <c r="AC4154" t="s">
        <v>13656</v>
      </c>
      <c r="AD4154" t="s">
        <v>3318</v>
      </c>
    </row>
    <row r="4155" spans="1:30">
      <c r="A4155" t="s">
        <v>16908</v>
      </c>
      <c r="B4155" t="s">
        <v>16908</v>
      </c>
      <c r="C4155" s="3">
        <v>2.689211</v>
      </c>
      <c r="D4155" s="3">
        <v>41</v>
      </c>
      <c r="E4155" s="3">
        <v>3.056144</v>
      </c>
      <c r="F4155" s="3">
        <v>42</v>
      </c>
      <c r="G4155" s="3">
        <v>1.974821</v>
      </c>
      <c r="H4155" s="3">
        <v>33</v>
      </c>
      <c r="I4155" s="3">
        <v>92.667992</v>
      </c>
      <c r="J4155" s="3">
        <v>1526</v>
      </c>
      <c r="K4155" s="3">
        <v>28.488867</v>
      </c>
      <c r="L4155" s="3">
        <v>501</v>
      </c>
      <c r="M4155" s="3">
        <v>24.241436</v>
      </c>
      <c r="N4155">
        <v>385</v>
      </c>
      <c r="O4155" s="16">
        <v>4.60293411774791e-6</v>
      </c>
      <c r="P4155">
        <v>3.21438955974353</v>
      </c>
      <c r="Q4155" t="s">
        <v>157</v>
      </c>
      <c r="R4155" t="s">
        <v>136</v>
      </c>
      <c r="S4155" t="s">
        <v>136</v>
      </c>
      <c r="T4155" t="s">
        <v>136</v>
      </c>
      <c r="U4155" t="s">
        <v>136</v>
      </c>
      <c r="V4155" t="s">
        <v>136</v>
      </c>
      <c r="W4155" t="s">
        <v>136</v>
      </c>
      <c r="X4155" t="s">
        <v>136</v>
      </c>
      <c r="Y4155" t="s">
        <v>136</v>
      </c>
      <c r="Z4155" t="s">
        <v>136</v>
      </c>
      <c r="AA4155" t="s">
        <v>164</v>
      </c>
      <c r="AB4155" t="s">
        <v>165</v>
      </c>
      <c r="AC4155" t="s">
        <v>136</v>
      </c>
      <c r="AD4155" t="s">
        <v>136</v>
      </c>
    </row>
    <row r="4156" spans="1:30">
      <c r="A4156" t="s">
        <v>16909</v>
      </c>
      <c r="B4156" t="s">
        <v>16909</v>
      </c>
      <c r="C4156" s="3">
        <v>3.688873</v>
      </c>
      <c r="D4156" s="3">
        <v>120</v>
      </c>
      <c r="E4156" s="3">
        <v>12.450419</v>
      </c>
      <c r="F4156" s="3">
        <v>358</v>
      </c>
      <c r="G4156" s="3">
        <v>5.360985</v>
      </c>
      <c r="H4156" s="3">
        <v>187</v>
      </c>
      <c r="I4156" s="3">
        <v>1.136583</v>
      </c>
      <c r="J4156" s="3">
        <v>40</v>
      </c>
      <c r="K4156" s="3">
        <v>0.472796</v>
      </c>
      <c r="L4156" s="3">
        <v>18</v>
      </c>
      <c r="M4156" s="3">
        <v>1.809</v>
      </c>
      <c r="N4156">
        <v>62</v>
      </c>
      <c r="O4156">
        <v>0.000138935629762424</v>
      </c>
      <c r="P4156">
        <v>-3.26877235331822</v>
      </c>
      <c r="Q4156" t="s">
        <v>131</v>
      </c>
      <c r="R4156" t="s">
        <v>186</v>
      </c>
      <c r="S4156" t="s">
        <v>187</v>
      </c>
      <c r="T4156" t="s">
        <v>16910</v>
      </c>
      <c r="U4156" t="s">
        <v>16911</v>
      </c>
      <c r="V4156" t="s">
        <v>2053</v>
      </c>
      <c r="W4156" t="s">
        <v>186</v>
      </c>
      <c r="X4156" t="s">
        <v>187</v>
      </c>
      <c r="Y4156" t="s">
        <v>15258</v>
      </c>
      <c r="Z4156" t="s">
        <v>16912</v>
      </c>
      <c r="AA4156" t="s">
        <v>209</v>
      </c>
      <c r="AB4156" t="s">
        <v>187</v>
      </c>
      <c r="AC4156" t="s">
        <v>16913</v>
      </c>
      <c r="AD4156" t="s">
        <v>16914</v>
      </c>
    </row>
    <row r="4157" spans="1:30">
      <c r="A4157" t="s">
        <v>16915</v>
      </c>
      <c r="B4157" t="s">
        <v>16915</v>
      </c>
      <c r="C4157" s="3">
        <v>1.521426</v>
      </c>
      <c r="D4157" s="3">
        <v>72</v>
      </c>
      <c r="E4157" s="3">
        <v>0.070811</v>
      </c>
      <c r="F4157" s="3">
        <v>3</v>
      </c>
      <c r="G4157" s="3">
        <v>0.194789</v>
      </c>
      <c r="H4157" s="3">
        <v>10</v>
      </c>
      <c r="I4157" s="3">
        <v>9.171405</v>
      </c>
      <c r="J4157" s="3">
        <v>469</v>
      </c>
      <c r="K4157" s="3">
        <v>12.091295</v>
      </c>
      <c r="L4157" s="3">
        <v>660</v>
      </c>
      <c r="M4157" s="3">
        <v>5.41086</v>
      </c>
      <c r="N4157">
        <v>266</v>
      </c>
      <c r="O4157">
        <v>0.000502237925385424</v>
      </c>
      <c r="P4157">
        <v>3.1580744156137</v>
      </c>
      <c r="Q4157" t="s">
        <v>157</v>
      </c>
      <c r="R4157" t="s">
        <v>186</v>
      </c>
      <c r="S4157" t="s">
        <v>187</v>
      </c>
      <c r="T4157" t="s">
        <v>16916</v>
      </c>
      <c r="U4157" t="s">
        <v>16917</v>
      </c>
      <c r="V4157" t="s">
        <v>1938</v>
      </c>
      <c r="W4157" t="s">
        <v>186</v>
      </c>
      <c r="X4157" t="s">
        <v>187</v>
      </c>
      <c r="Y4157" t="s">
        <v>16608</v>
      </c>
      <c r="Z4157" t="s">
        <v>136</v>
      </c>
      <c r="AA4157" t="s">
        <v>209</v>
      </c>
      <c r="AB4157" t="s">
        <v>187</v>
      </c>
      <c r="AC4157" t="s">
        <v>16918</v>
      </c>
      <c r="AD4157" t="s">
        <v>16919</v>
      </c>
    </row>
    <row r="4158" spans="1:30">
      <c r="A4158" t="s">
        <v>16920</v>
      </c>
      <c r="B4158" t="s">
        <v>16920</v>
      </c>
      <c r="C4158" s="3">
        <v>399.347595</v>
      </c>
      <c r="D4158" s="3">
        <v>36823</v>
      </c>
      <c r="E4158" s="3">
        <v>588.351807</v>
      </c>
      <c r="F4158" s="3">
        <v>48057</v>
      </c>
      <c r="G4158" s="3">
        <v>493.049652</v>
      </c>
      <c r="H4158" s="3">
        <v>48745</v>
      </c>
      <c r="I4158" s="3">
        <v>139.406281</v>
      </c>
      <c r="J4158" s="3">
        <v>13942</v>
      </c>
      <c r="K4158" s="3">
        <v>167.271866</v>
      </c>
      <c r="L4158" s="3">
        <v>17864</v>
      </c>
      <c r="M4158" s="3">
        <v>244.152344</v>
      </c>
      <c r="N4158">
        <v>23506</v>
      </c>
      <c r="O4158">
        <v>0.000213098052628745</v>
      </c>
      <c r="P4158">
        <v>-2.11654450714019</v>
      </c>
      <c r="Q4158" t="s">
        <v>131</v>
      </c>
      <c r="R4158" t="s">
        <v>399</v>
      </c>
      <c r="S4158" t="s">
        <v>342</v>
      </c>
      <c r="T4158" t="s">
        <v>2867</v>
      </c>
      <c r="U4158" t="s">
        <v>16921</v>
      </c>
      <c r="V4158" t="s">
        <v>2210</v>
      </c>
      <c r="W4158" t="s">
        <v>399</v>
      </c>
      <c r="X4158" t="s">
        <v>342</v>
      </c>
      <c r="Y4158" t="s">
        <v>2869</v>
      </c>
      <c r="Z4158" t="s">
        <v>16922</v>
      </c>
      <c r="AA4158" t="s">
        <v>85</v>
      </c>
      <c r="AB4158" t="s">
        <v>342</v>
      </c>
      <c r="AC4158" t="s">
        <v>16923</v>
      </c>
      <c r="AD4158" t="s">
        <v>2872</v>
      </c>
    </row>
    <row r="4159" spans="1:30">
      <c r="A4159" t="s">
        <v>16924</v>
      </c>
      <c r="B4159" t="s">
        <v>16924</v>
      </c>
      <c r="C4159" s="3">
        <v>11.993859</v>
      </c>
      <c r="D4159" s="3">
        <v>418</v>
      </c>
      <c r="E4159" s="3">
        <v>29.416451</v>
      </c>
      <c r="F4159" s="3">
        <v>907</v>
      </c>
      <c r="G4159" s="3">
        <v>7.979846</v>
      </c>
      <c r="H4159" s="3">
        <v>298</v>
      </c>
      <c r="I4159" s="3">
        <v>3.278661</v>
      </c>
      <c r="J4159" s="3">
        <v>124</v>
      </c>
      <c r="K4159" s="3">
        <v>5.724576</v>
      </c>
      <c r="L4159" s="3">
        <v>231</v>
      </c>
      <c r="M4159" s="3">
        <v>4.891407</v>
      </c>
      <c r="N4159">
        <v>178</v>
      </c>
      <c r="O4159">
        <v>0.00134996525117906</v>
      </c>
      <c r="P4159">
        <v>-2.55908136674256</v>
      </c>
      <c r="Q4159" t="s">
        <v>131</v>
      </c>
      <c r="R4159" t="s">
        <v>136</v>
      </c>
      <c r="S4159" t="s">
        <v>136</v>
      </c>
      <c r="T4159" t="s">
        <v>136</v>
      </c>
      <c r="U4159" t="s">
        <v>136</v>
      </c>
      <c r="V4159" t="s">
        <v>136</v>
      </c>
      <c r="W4159" t="s">
        <v>136</v>
      </c>
      <c r="X4159" t="s">
        <v>136</v>
      </c>
      <c r="Y4159" t="s">
        <v>2400</v>
      </c>
      <c r="Z4159" t="s">
        <v>8690</v>
      </c>
      <c r="AA4159" t="s">
        <v>164</v>
      </c>
      <c r="AB4159" t="s">
        <v>165</v>
      </c>
      <c r="AC4159" t="s">
        <v>8691</v>
      </c>
      <c r="AD4159" t="s">
        <v>136</v>
      </c>
    </row>
    <row r="4160" spans="1:30">
      <c r="A4160" t="s">
        <v>16925</v>
      </c>
      <c r="B4160" t="s">
        <v>16925</v>
      </c>
      <c r="C4160" s="3">
        <v>1.165768</v>
      </c>
      <c r="D4160" s="3">
        <v>143</v>
      </c>
      <c r="E4160" s="3">
        <v>0.280917</v>
      </c>
      <c r="F4160" s="3">
        <v>31</v>
      </c>
      <c r="G4160" s="3">
        <v>1.243281</v>
      </c>
      <c r="H4160" s="3">
        <v>164</v>
      </c>
      <c r="I4160" s="3">
        <v>8.531203</v>
      </c>
      <c r="J4160" s="3">
        <v>1135</v>
      </c>
      <c r="K4160" s="3">
        <v>10.646965</v>
      </c>
      <c r="L4160" s="3">
        <v>1513</v>
      </c>
      <c r="M4160" s="3">
        <v>3.040297</v>
      </c>
      <c r="N4160">
        <v>390</v>
      </c>
      <c r="O4160">
        <v>0.000245316920600625</v>
      </c>
      <c r="P4160">
        <v>2.40188256374443</v>
      </c>
      <c r="Q4160" t="s">
        <v>157</v>
      </c>
      <c r="R4160" t="s">
        <v>190</v>
      </c>
      <c r="S4160" t="s">
        <v>191</v>
      </c>
      <c r="T4160" t="s">
        <v>16926</v>
      </c>
      <c r="U4160" t="s">
        <v>16927</v>
      </c>
      <c r="V4160" t="s">
        <v>351</v>
      </c>
      <c r="W4160" t="s">
        <v>3763</v>
      </c>
      <c r="X4160" t="s">
        <v>3764</v>
      </c>
      <c r="Y4160" t="s">
        <v>3765</v>
      </c>
      <c r="Z4160" t="s">
        <v>16928</v>
      </c>
      <c r="AA4160" t="s">
        <v>85</v>
      </c>
      <c r="AB4160" t="s">
        <v>342</v>
      </c>
      <c r="AC4160" t="s">
        <v>16929</v>
      </c>
      <c r="AD4160" t="s">
        <v>8698</v>
      </c>
    </row>
    <row r="4161" spans="1:30">
      <c r="A4161" t="s">
        <v>16930</v>
      </c>
      <c r="B4161" t="s">
        <v>16930</v>
      </c>
      <c r="C4161" s="3">
        <v>2.59706</v>
      </c>
      <c r="D4161" s="3">
        <v>73</v>
      </c>
      <c r="E4161" s="3">
        <v>7.34887</v>
      </c>
      <c r="F4161" s="3">
        <v>181</v>
      </c>
      <c r="G4161" s="3">
        <v>2.900702</v>
      </c>
      <c r="H4161" s="3">
        <v>87</v>
      </c>
      <c r="I4161" s="3">
        <v>0.775869</v>
      </c>
      <c r="J4161" s="3">
        <v>24</v>
      </c>
      <c r="K4161" s="3">
        <v>1.469853</v>
      </c>
      <c r="L4161" s="3">
        <v>48</v>
      </c>
      <c r="M4161" s="3">
        <v>1.436221</v>
      </c>
      <c r="N4161">
        <v>42</v>
      </c>
      <c r="O4161">
        <v>0.0028772463717123</v>
      </c>
      <c r="P4161">
        <v>-2.48247654494919</v>
      </c>
      <c r="Q4161" t="s">
        <v>131</v>
      </c>
      <c r="R4161" t="s">
        <v>136</v>
      </c>
      <c r="S4161" t="s">
        <v>136</v>
      </c>
      <c r="T4161" t="s">
        <v>136</v>
      </c>
      <c r="U4161" t="s">
        <v>16931</v>
      </c>
      <c r="V4161" t="s">
        <v>136</v>
      </c>
      <c r="W4161" t="s">
        <v>136</v>
      </c>
      <c r="X4161" t="s">
        <v>136</v>
      </c>
      <c r="Y4161" t="s">
        <v>136</v>
      </c>
      <c r="Z4161" t="s">
        <v>136</v>
      </c>
      <c r="AA4161" t="s">
        <v>85</v>
      </c>
      <c r="AB4161" t="s">
        <v>342</v>
      </c>
      <c r="AC4161" t="s">
        <v>16932</v>
      </c>
      <c r="AD4161" t="s">
        <v>136</v>
      </c>
    </row>
    <row r="4162" spans="1:30">
      <c r="A4162" t="s">
        <v>16933</v>
      </c>
      <c r="B4162" t="s">
        <v>136</v>
      </c>
      <c r="C4162" s="3">
        <v>0</v>
      </c>
      <c r="D4162" s="3">
        <v>0</v>
      </c>
      <c r="E4162" s="3">
        <v>0</v>
      </c>
      <c r="F4162" s="3">
        <v>0</v>
      </c>
      <c r="G4162" s="3">
        <v>0</v>
      </c>
      <c r="H4162" s="3">
        <v>0</v>
      </c>
      <c r="I4162" s="3">
        <v>6.685393</v>
      </c>
      <c r="J4162" s="3">
        <v>166</v>
      </c>
      <c r="K4162" s="3">
        <v>2.865059</v>
      </c>
      <c r="L4162" s="3">
        <v>86</v>
      </c>
      <c r="M4162" s="3">
        <v>3.865857</v>
      </c>
      <c r="N4162">
        <v>96</v>
      </c>
      <c r="O4162" s="16">
        <v>9.18078411233985e-9</v>
      </c>
      <c r="P4162">
        <v>6.85507641120457</v>
      </c>
      <c r="Q4162" t="s">
        <v>157</v>
      </c>
      <c r="R4162" t="s">
        <v>136</v>
      </c>
      <c r="S4162" t="s">
        <v>136</v>
      </c>
      <c r="T4162" t="s">
        <v>136</v>
      </c>
      <c r="U4162" t="s">
        <v>136</v>
      </c>
      <c r="V4162" t="s">
        <v>136</v>
      </c>
      <c r="W4162" t="s">
        <v>136</v>
      </c>
      <c r="X4162" t="s">
        <v>136</v>
      </c>
      <c r="Y4162" t="s">
        <v>136</v>
      </c>
      <c r="Z4162" t="s">
        <v>136</v>
      </c>
      <c r="AA4162" t="s">
        <v>164</v>
      </c>
      <c r="AB4162" t="s">
        <v>165</v>
      </c>
      <c r="AC4162" t="s">
        <v>16934</v>
      </c>
      <c r="AD4162" t="s">
        <v>136</v>
      </c>
    </row>
    <row r="4163" spans="1:30">
      <c r="A4163" t="s">
        <v>16935</v>
      </c>
      <c r="B4163" t="s">
        <v>16935</v>
      </c>
      <c r="C4163" s="3">
        <v>0.437714</v>
      </c>
      <c r="D4163" s="3">
        <v>32</v>
      </c>
      <c r="E4163" s="3">
        <v>0</v>
      </c>
      <c r="F4163" s="3">
        <v>0</v>
      </c>
      <c r="G4163" s="3">
        <v>1.342583</v>
      </c>
      <c r="H4163" s="3">
        <v>103</v>
      </c>
      <c r="I4163" s="3">
        <v>21.6994</v>
      </c>
      <c r="J4163" s="3">
        <v>1673</v>
      </c>
      <c r="K4163" s="3">
        <v>22.313585</v>
      </c>
      <c r="L4163" s="3">
        <v>1837</v>
      </c>
      <c r="M4163" s="3">
        <v>3.929652</v>
      </c>
      <c r="N4163">
        <v>292</v>
      </c>
      <c r="O4163">
        <v>0.00114273392820908</v>
      </c>
      <c r="P4163">
        <v>3.63602612759372</v>
      </c>
      <c r="Q4163" t="s">
        <v>157</v>
      </c>
      <c r="R4163" t="s">
        <v>170</v>
      </c>
      <c r="S4163" t="s">
        <v>171</v>
      </c>
      <c r="T4163" t="s">
        <v>507</v>
      </c>
      <c r="U4163" t="s">
        <v>16936</v>
      </c>
      <c r="V4163" t="s">
        <v>136</v>
      </c>
      <c r="W4163" t="s">
        <v>136</v>
      </c>
      <c r="X4163" t="s">
        <v>136</v>
      </c>
      <c r="Y4163" t="s">
        <v>1593</v>
      </c>
      <c r="Z4163" t="s">
        <v>16937</v>
      </c>
      <c r="AA4163" t="s">
        <v>174</v>
      </c>
      <c r="AB4163" t="s">
        <v>171</v>
      </c>
      <c r="AC4163" t="s">
        <v>16938</v>
      </c>
      <c r="AD4163" t="s">
        <v>512</v>
      </c>
    </row>
    <row r="4164" spans="1:30">
      <c r="A4164" t="s">
        <v>16939</v>
      </c>
      <c r="B4164" t="s">
        <v>16939</v>
      </c>
      <c r="C4164" s="3">
        <v>0.918384</v>
      </c>
      <c r="D4164" s="3">
        <v>126</v>
      </c>
      <c r="E4164" s="3">
        <v>0.253436</v>
      </c>
      <c r="F4164" s="3">
        <v>31</v>
      </c>
      <c r="G4164" s="3">
        <v>0.494263</v>
      </c>
      <c r="H4164" s="3">
        <v>73</v>
      </c>
      <c r="I4164" s="3">
        <v>11.105098</v>
      </c>
      <c r="J4164" s="3">
        <v>1643</v>
      </c>
      <c r="K4164" s="3">
        <v>9.156432</v>
      </c>
      <c r="L4164" s="3">
        <v>1447</v>
      </c>
      <c r="M4164" s="3">
        <v>3.390176</v>
      </c>
      <c r="N4164">
        <v>483</v>
      </c>
      <c r="O4164" s="16">
        <v>1.13066099074775e-7</v>
      </c>
      <c r="P4164">
        <v>3.12143753097366</v>
      </c>
      <c r="Q4164" t="s">
        <v>157</v>
      </c>
      <c r="R4164" t="s">
        <v>136</v>
      </c>
      <c r="S4164" t="s">
        <v>136</v>
      </c>
      <c r="T4164" t="s">
        <v>16940</v>
      </c>
      <c r="U4164" t="s">
        <v>16941</v>
      </c>
      <c r="V4164" t="s">
        <v>136</v>
      </c>
      <c r="W4164" t="s">
        <v>254</v>
      </c>
      <c r="X4164" t="s">
        <v>255</v>
      </c>
      <c r="Y4164" t="s">
        <v>16942</v>
      </c>
      <c r="Z4164" t="s">
        <v>16943</v>
      </c>
      <c r="AA4164" t="s">
        <v>85</v>
      </c>
      <c r="AB4164" t="s">
        <v>342</v>
      </c>
      <c r="AC4164" t="s">
        <v>16944</v>
      </c>
      <c r="AD4164" t="s">
        <v>16945</v>
      </c>
    </row>
    <row r="4165" spans="1:30">
      <c r="A4165" t="s">
        <v>16946</v>
      </c>
      <c r="B4165" t="s">
        <v>16946</v>
      </c>
      <c r="C4165" s="3">
        <v>2.025478</v>
      </c>
      <c r="D4165" s="3">
        <v>133</v>
      </c>
      <c r="E4165" s="3">
        <v>0.786207</v>
      </c>
      <c r="F4165" s="3">
        <v>46</v>
      </c>
      <c r="G4165" s="3">
        <v>1.472118</v>
      </c>
      <c r="H4165" s="3">
        <v>104</v>
      </c>
      <c r="I4165" s="3">
        <v>10.241106</v>
      </c>
      <c r="J4165" s="3">
        <v>727</v>
      </c>
      <c r="K4165" s="3">
        <v>19.607983</v>
      </c>
      <c r="L4165" s="3">
        <v>1486</v>
      </c>
      <c r="M4165" s="3">
        <v>5.935095</v>
      </c>
      <c r="N4165">
        <v>406</v>
      </c>
      <c r="O4165" s="16">
        <v>5.40467429502957e-5</v>
      </c>
      <c r="P4165">
        <v>2.38574380442422</v>
      </c>
      <c r="Q4165" t="s">
        <v>157</v>
      </c>
      <c r="R4165" t="s">
        <v>186</v>
      </c>
      <c r="S4165" t="s">
        <v>187</v>
      </c>
      <c r="T4165" t="s">
        <v>16947</v>
      </c>
      <c r="U4165" t="s">
        <v>16948</v>
      </c>
      <c r="V4165" t="s">
        <v>206</v>
      </c>
      <c r="W4165" t="s">
        <v>254</v>
      </c>
      <c r="X4165" t="s">
        <v>255</v>
      </c>
      <c r="Y4165" t="s">
        <v>16949</v>
      </c>
      <c r="Z4165" t="s">
        <v>16950</v>
      </c>
      <c r="AA4165" t="s">
        <v>164</v>
      </c>
      <c r="AB4165" t="s">
        <v>165</v>
      </c>
      <c r="AC4165" t="s">
        <v>16951</v>
      </c>
      <c r="AD4165" t="s">
        <v>16952</v>
      </c>
    </row>
    <row r="4166" spans="1:30">
      <c r="A4166" t="s">
        <v>16953</v>
      </c>
      <c r="B4166" t="s">
        <v>136</v>
      </c>
      <c r="C4166" s="3">
        <v>0.206949</v>
      </c>
      <c r="D4166" s="3">
        <v>7</v>
      </c>
      <c r="E4166" s="3">
        <v>0.121518</v>
      </c>
      <c r="F4166" s="3">
        <v>4</v>
      </c>
      <c r="G4166" s="3">
        <v>0.193646</v>
      </c>
      <c r="H4166" s="3">
        <v>7</v>
      </c>
      <c r="I4166" s="3">
        <v>1.867201</v>
      </c>
      <c r="J4166" s="3">
        <v>67</v>
      </c>
      <c r="K4166" s="3">
        <v>1.389843</v>
      </c>
      <c r="L4166" s="3">
        <v>53</v>
      </c>
      <c r="M4166" s="3">
        <v>1.148709</v>
      </c>
      <c r="N4166">
        <v>40</v>
      </c>
      <c r="O4166">
        <v>0.00316089320875002</v>
      </c>
      <c r="P4166">
        <v>2.22889428006127</v>
      </c>
      <c r="Q4166" t="s">
        <v>157</v>
      </c>
      <c r="R4166" t="s">
        <v>136</v>
      </c>
      <c r="S4166" t="s">
        <v>136</v>
      </c>
      <c r="T4166" t="s">
        <v>768</v>
      </c>
      <c r="U4166" t="s">
        <v>16954</v>
      </c>
      <c r="V4166" t="s">
        <v>2542</v>
      </c>
      <c r="W4166" t="s">
        <v>136</v>
      </c>
      <c r="X4166" t="s">
        <v>136</v>
      </c>
      <c r="Y4166" t="s">
        <v>9353</v>
      </c>
      <c r="Z4166" t="s">
        <v>136</v>
      </c>
      <c r="AA4166" t="s">
        <v>164</v>
      </c>
      <c r="AB4166" t="s">
        <v>165</v>
      </c>
      <c r="AC4166" t="s">
        <v>16955</v>
      </c>
      <c r="AD4166" t="s">
        <v>281</v>
      </c>
    </row>
    <row r="4167" spans="1:30">
      <c r="A4167" t="s">
        <v>16956</v>
      </c>
      <c r="B4167" t="s">
        <v>16956</v>
      </c>
      <c r="C4167" s="3">
        <v>1.270304</v>
      </c>
      <c r="D4167" s="3">
        <v>56</v>
      </c>
      <c r="E4167" s="3">
        <v>0.175303</v>
      </c>
      <c r="F4167" s="3">
        <v>7</v>
      </c>
      <c r="G4167" s="3">
        <v>1.868989</v>
      </c>
      <c r="H4167" s="3">
        <v>89</v>
      </c>
      <c r="I4167" s="3">
        <v>13.278729</v>
      </c>
      <c r="J4167" s="3">
        <v>635</v>
      </c>
      <c r="K4167" s="3">
        <v>20.644974</v>
      </c>
      <c r="L4167" s="3">
        <v>1054</v>
      </c>
      <c r="M4167" s="3">
        <v>5.099664</v>
      </c>
      <c r="N4167">
        <v>235</v>
      </c>
      <c r="O4167">
        <v>0.000338218924901081</v>
      </c>
      <c r="P4167">
        <v>2.85485077565974</v>
      </c>
      <c r="Q4167" t="s">
        <v>157</v>
      </c>
      <c r="R4167" t="s">
        <v>136</v>
      </c>
      <c r="S4167" t="s">
        <v>136</v>
      </c>
      <c r="T4167" t="s">
        <v>16957</v>
      </c>
      <c r="U4167" t="s">
        <v>136</v>
      </c>
      <c r="V4167" t="s">
        <v>136</v>
      </c>
      <c r="W4167" t="s">
        <v>241</v>
      </c>
      <c r="X4167" t="s">
        <v>242</v>
      </c>
      <c r="Y4167" t="s">
        <v>16958</v>
      </c>
      <c r="Z4167" t="s">
        <v>16959</v>
      </c>
      <c r="AA4167" t="s">
        <v>85</v>
      </c>
      <c r="AB4167" t="s">
        <v>342</v>
      </c>
      <c r="AC4167" t="s">
        <v>16960</v>
      </c>
      <c r="AD4167" t="s">
        <v>16961</v>
      </c>
    </row>
    <row r="4168" spans="1:30">
      <c r="A4168" t="s">
        <v>16962</v>
      </c>
      <c r="B4168" t="s">
        <v>16962</v>
      </c>
      <c r="C4168" s="3">
        <v>0.51957</v>
      </c>
      <c r="D4168" s="3">
        <v>22</v>
      </c>
      <c r="E4168" s="3">
        <v>0.704778</v>
      </c>
      <c r="F4168" s="3">
        <v>26</v>
      </c>
      <c r="G4168" s="3">
        <v>0.400276</v>
      </c>
      <c r="H4168" s="3">
        <v>18</v>
      </c>
      <c r="I4168" s="3">
        <v>7.348513</v>
      </c>
      <c r="J4168" s="3">
        <v>327</v>
      </c>
      <c r="K4168" s="3">
        <v>2.396808</v>
      </c>
      <c r="L4168" s="3">
        <v>114</v>
      </c>
      <c r="M4168" s="3">
        <v>5.278897</v>
      </c>
      <c r="N4168">
        <v>226</v>
      </c>
      <c r="O4168">
        <v>0.00193034347064098</v>
      </c>
      <c r="P4168">
        <v>2.25161082015547</v>
      </c>
      <c r="Q4168" t="s">
        <v>157</v>
      </c>
      <c r="R4168" t="s">
        <v>170</v>
      </c>
      <c r="S4168" t="s">
        <v>171</v>
      </c>
      <c r="T4168" t="s">
        <v>9227</v>
      </c>
      <c r="U4168" t="s">
        <v>16963</v>
      </c>
      <c r="V4168" t="s">
        <v>1246</v>
      </c>
      <c r="W4168" t="s">
        <v>170</v>
      </c>
      <c r="X4168" t="s">
        <v>171</v>
      </c>
      <c r="Y4168" t="s">
        <v>1622</v>
      </c>
      <c r="Z4168" t="s">
        <v>16964</v>
      </c>
      <c r="AA4168" t="s">
        <v>174</v>
      </c>
      <c r="AB4168" t="s">
        <v>171</v>
      </c>
      <c r="AC4168" t="s">
        <v>16965</v>
      </c>
      <c r="AD4168" t="s">
        <v>1549</v>
      </c>
    </row>
    <row r="4169" spans="1:30">
      <c r="A4169" t="s">
        <v>16966</v>
      </c>
      <c r="B4169" t="s">
        <v>16966</v>
      </c>
      <c r="C4169" s="3">
        <v>14.012931</v>
      </c>
      <c r="D4169" s="3">
        <v>1082</v>
      </c>
      <c r="E4169" s="3">
        <v>33.523903</v>
      </c>
      <c r="F4169" s="3">
        <v>2293</v>
      </c>
      <c r="G4169" s="3">
        <v>13.979168</v>
      </c>
      <c r="H4169" s="3">
        <v>1157</v>
      </c>
      <c r="I4169" s="3">
        <v>3.867051</v>
      </c>
      <c r="J4169" s="3">
        <v>324</v>
      </c>
      <c r="K4169" s="3">
        <v>3.614679</v>
      </c>
      <c r="L4169" s="3">
        <v>324</v>
      </c>
      <c r="M4169" s="3">
        <v>5.218272</v>
      </c>
      <c r="N4169">
        <v>421</v>
      </c>
      <c r="O4169" s="16">
        <v>2.05206810329586e-5</v>
      </c>
      <c r="P4169">
        <v>-2.99416313949615</v>
      </c>
      <c r="Q4169" t="s">
        <v>131</v>
      </c>
      <c r="R4169" t="s">
        <v>218</v>
      </c>
      <c r="S4169" t="s">
        <v>219</v>
      </c>
      <c r="T4169" t="s">
        <v>16967</v>
      </c>
      <c r="U4169" t="s">
        <v>16968</v>
      </c>
      <c r="V4169" t="s">
        <v>1327</v>
      </c>
      <c r="W4169" t="s">
        <v>218</v>
      </c>
      <c r="X4169" t="s">
        <v>219</v>
      </c>
      <c r="Y4169" t="s">
        <v>6125</v>
      </c>
      <c r="Z4169" t="s">
        <v>136</v>
      </c>
      <c r="AA4169" t="s">
        <v>686</v>
      </c>
      <c r="AB4169" t="s">
        <v>219</v>
      </c>
      <c r="AC4169" t="s">
        <v>9829</v>
      </c>
      <c r="AD4169" t="s">
        <v>16969</v>
      </c>
    </row>
    <row r="4170" spans="1:30">
      <c r="A4170" t="s">
        <v>16970</v>
      </c>
      <c r="B4170" t="s">
        <v>16970</v>
      </c>
      <c r="C4170" s="3">
        <v>0.382208</v>
      </c>
      <c r="D4170" s="3">
        <v>12</v>
      </c>
      <c r="E4170" s="3">
        <v>0.084681</v>
      </c>
      <c r="F4170" s="3">
        <v>3</v>
      </c>
      <c r="G4170" s="3">
        <v>0.472662</v>
      </c>
      <c r="H4170" s="3">
        <v>16</v>
      </c>
      <c r="I4170" s="3">
        <v>4.442493</v>
      </c>
      <c r="J4170" s="3">
        <v>144</v>
      </c>
      <c r="K4170" s="3">
        <v>3.007698</v>
      </c>
      <c r="L4170" s="3">
        <v>105</v>
      </c>
      <c r="M4170" s="3">
        <v>1.620102</v>
      </c>
      <c r="N4170">
        <v>51</v>
      </c>
      <c r="O4170">
        <v>0.00114883784664341</v>
      </c>
      <c r="P4170">
        <v>2.42761671177958</v>
      </c>
      <c r="Q4170" t="s">
        <v>157</v>
      </c>
      <c r="R4170" t="s">
        <v>136</v>
      </c>
      <c r="S4170" t="s">
        <v>136</v>
      </c>
      <c r="T4170" t="s">
        <v>16971</v>
      </c>
      <c r="U4170" t="s">
        <v>16972</v>
      </c>
      <c r="V4170" t="s">
        <v>136</v>
      </c>
      <c r="W4170" t="s">
        <v>399</v>
      </c>
      <c r="X4170" t="s">
        <v>342</v>
      </c>
      <c r="Y4170" t="s">
        <v>11952</v>
      </c>
      <c r="Z4170" t="s">
        <v>11953</v>
      </c>
      <c r="AA4170" t="s">
        <v>85</v>
      </c>
      <c r="AB4170" t="s">
        <v>342</v>
      </c>
      <c r="AC4170" t="s">
        <v>16973</v>
      </c>
      <c r="AD4170" t="s">
        <v>16974</v>
      </c>
    </row>
    <row r="4171" spans="1:30">
      <c r="A4171" t="s">
        <v>16975</v>
      </c>
      <c r="B4171" t="s">
        <v>16975</v>
      </c>
      <c r="C4171" s="3">
        <v>0</v>
      </c>
      <c r="D4171" s="3">
        <v>0</v>
      </c>
      <c r="E4171" s="3">
        <v>0.138386</v>
      </c>
      <c r="F4171" s="3">
        <v>4</v>
      </c>
      <c r="G4171" s="3">
        <v>0</v>
      </c>
      <c r="H4171" s="3">
        <v>0</v>
      </c>
      <c r="I4171" s="3">
        <v>5.00624</v>
      </c>
      <c r="J4171" s="3">
        <v>151</v>
      </c>
      <c r="K4171" s="3">
        <v>5.566947</v>
      </c>
      <c r="L4171" s="3">
        <v>179</v>
      </c>
      <c r="M4171" s="3">
        <v>1.030818</v>
      </c>
      <c r="N4171">
        <v>30</v>
      </c>
      <c r="O4171">
        <v>0.000689324876077681</v>
      </c>
      <c r="P4171">
        <v>4.11322043330773</v>
      </c>
      <c r="Q4171" t="s">
        <v>157</v>
      </c>
      <c r="R4171" t="s">
        <v>136</v>
      </c>
      <c r="S4171" t="s">
        <v>136</v>
      </c>
      <c r="T4171" t="s">
        <v>609</v>
      </c>
      <c r="U4171" t="s">
        <v>136</v>
      </c>
      <c r="V4171" t="s">
        <v>136</v>
      </c>
      <c r="W4171" t="s">
        <v>136</v>
      </c>
      <c r="X4171" t="s">
        <v>136</v>
      </c>
      <c r="Y4171" t="s">
        <v>9024</v>
      </c>
      <c r="Z4171" t="s">
        <v>16976</v>
      </c>
      <c r="AA4171" t="s">
        <v>85</v>
      </c>
      <c r="AB4171" t="s">
        <v>342</v>
      </c>
      <c r="AC4171" t="s">
        <v>16977</v>
      </c>
      <c r="AD4171" t="s">
        <v>612</v>
      </c>
    </row>
    <row r="4172" spans="1:30">
      <c r="A4172" t="s">
        <v>16978</v>
      </c>
      <c r="B4172" t="s">
        <v>16978</v>
      </c>
      <c r="C4172" s="3">
        <v>0.095516</v>
      </c>
      <c r="D4172" s="3">
        <v>3</v>
      </c>
      <c r="E4172" s="3">
        <v>0.093816</v>
      </c>
      <c r="F4172" s="3">
        <v>3</v>
      </c>
      <c r="G4172" s="3">
        <v>0.26436</v>
      </c>
      <c r="H4172" s="3">
        <v>9</v>
      </c>
      <c r="I4172" s="3">
        <v>4.311676</v>
      </c>
      <c r="J4172" s="3">
        <v>141</v>
      </c>
      <c r="K4172" s="3">
        <v>4.166841</v>
      </c>
      <c r="L4172" s="3">
        <v>146</v>
      </c>
      <c r="M4172" s="3">
        <v>5.428164</v>
      </c>
      <c r="N4172">
        <v>171</v>
      </c>
      <c r="O4172" s="16">
        <v>6.92133379612308e-9</v>
      </c>
      <c r="P4172">
        <v>3.96120813193241</v>
      </c>
      <c r="Q4172" t="s">
        <v>157</v>
      </c>
      <c r="R4172" t="s">
        <v>136</v>
      </c>
      <c r="S4172" t="s">
        <v>136</v>
      </c>
      <c r="T4172" t="s">
        <v>8381</v>
      </c>
      <c r="U4172" t="s">
        <v>136</v>
      </c>
      <c r="V4172" t="s">
        <v>136</v>
      </c>
      <c r="W4172" t="s">
        <v>254</v>
      </c>
      <c r="X4172" t="s">
        <v>255</v>
      </c>
      <c r="Y4172" t="s">
        <v>8382</v>
      </c>
      <c r="Z4172" t="s">
        <v>8383</v>
      </c>
      <c r="AA4172" t="s">
        <v>83</v>
      </c>
      <c r="AB4172" t="s">
        <v>191</v>
      </c>
      <c r="AC4172" t="s">
        <v>8384</v>
      </c>
      <c r="AD4172" t="s">
        <v>8385</v>
      </c>
    </row>
    <row r="4173" spans="1:30">
      <c r="A4173" t="s">
        <v>16979</v>
      </c>
      <c r="B4173" t="s">
        <v>16979</v>
      </c>
      <c r="C4173" s="3">
        <v>0.754354</v>
      </c>
      <c r="D4173" s="3">
        <v>102</v>
      </c>
      <c r="E4173" s="3">
        <v>0.136068</v>
      </c>
      <c r="F4173" s="3">
        <v>17</v>
      </c>
      <c r="G4173" s="3">
        <v>0.731288</v>
      </c>
      <c r="H4173" s="3">
        <v>106</v>
      </c>
      <c r="I4173" s="3">
        <v>2.67316</v>
      </c>
      <c r="J4173" s="3">
        <v>392</v>
      </c>
      <c r="K4173" s="3">
        <v>5.733904</v>
      </c>
      <c r="L4173" s="3">
        <v>897</v>
      </c>
      <c r="M4173" s="3">
        <v>1.977578</v>
      </c>
      <c r="N4173">
        <v>279</v>
      </c>
      <c r="O4173">
        <v>0.00293883848218607</v>
      </c>
      <c r="P4173">
        <v>2.07530106946029</v>
      </c>
      <c r="Q4173" t="s">
        <v>157</v>
      </c>
      <c r="R4173" t="s">
        <v>136</v>
      </c>
      <c r="S4173" t="s">
        <v>136</v>
      </c>
      <c r="T4173" t="s">
        <v>136</v>
      </c>
      <c r="U4173" t="s">
        <v>16980</v>
      </c>
      <c r="V4173" t="s">
        <v>1179</v>
      </c>
      <c r="W4173" t="s">
        <v>1180</v>
      </c>
      <c r="X4173" t="s">
        <v>1181</v>
      </c>
      <c r="Y4173" t="s">
        <v>16981</v>
      </c>
      <c r="Z4173" t="s">
        <v>16982</v>
      </c>
      <c r="AA4173" t="s">
        <v>85</v>
      </c>
      <c r="AB4173" t="s">
        <v>342</v>
      </c>
      <c r="AC4173" t="s">
        <v>16983</v>
      </c>
      <c r="AD4173" t="s">
        <v>136</v>
      </c>
    </row>
    <row r="4174" spans="1:30">
      <c r="A4174" t="s">
        <v>16984</v>
      </c>
      <c r="B4174" t="s">
        <v>16984</v>
      </c>
      <c r="C4174" s="3">
        <v>23.657093</v>
      </c>
      <c r="D4174" s="3">
        <v>2171</v>
      </c>
      <c r="E4174" s="3">
        <v>48.961586</v>
      </c>
      <c r="F4174" s="3">
        <v>3979</v>
      </c>
      <c r="G4174" s="3">
        <v>32.31588</v>
      </c>
      <c r="H4174" s="3">
        <v>3179</v>
      </c>
      <c r="I4174" s="3">
        <v>8.330116</v>
      </c>
      <c r="J4174" s="3">
        <v>829</v>
      </c>
      <c r="K4174" s="3">
        <v>10.125281</v>
      </c>
      <c r="L4174" s="3">
        <v>1076</v>
      </c>
      <c r="M4174" s="3">
        <v>7.616349</v>
      </c>
      <c r="N4174">
        <v>730</v>
      </c>
      <c r="O4174" s="16">
        <v>8.44775523988785e-6</v>
      </c>
      <c r="P4174">
        <v>-2.73101412073541</v>
      </c>
      <c r="Q4174" t="s">
        <v>131</v>
      </c>
      <c r="R4174" t="s">
        <v>136</v>
      </c>
      <c r="S4174" t="s">
        <v>136</v>
      </c>
      <c r="T4174" t="s">
        <v>12244</v>
      </c>
      <c r="U4174" t="s">
        <v>16985</v>
      </c>
      <c r="V4174" t="s">
        <v>136</v>
      </c>
      <c r="W4174" t="s">
        <v>305</v>
      </c>
      <c r="X4174" t="s">
        <v>142</v>
      </c>
      <c r="Y4174" t="s">
        <v>16986</v>
      </c>
      <c r="Z4174" t="s">
        <v>16987</v>
      </c>
      <c r="AA4174" t="s">
        <v>164</v>
      </c>
      <c r="AB4174" t="s">
        <v>165</v>
      </c>
      <c r="AC4174" t="s">
        <v>16988</v>
      </c>
      <c r="AD4174" t="s">
        <v>3623</v>
      </c>
    </row>
    <row r="4175" spans="1:30">
      <c r="A4175" t="s">
        <v>16989</v>
      </c>
      <c r="B4175" t="s">
        <v>16989</v>
      </c>
      <c r="C4175" s="3">
        <v>79.044586</v>
      </c>
      <c r="D4175" s="3">
        <v>6850</v>
      </c>
      <c r="E4175" s="3">
        <v>55.712292</v>
      </c>
      <c r="F4175" s="3">
        <v>4277</v>
      </c>
      <c r="G4175" s="3">
        <v>108.401077</v>
      </c>
      <c r="H4175" s="3">
        <v>10073</v>
      </c>
      <c r="I4175" s="3">
        <v>20.806847</v>
      </c>
      <c r="J4175" s="3">
        <v>1956</v>
      </c>
      <c r="K4175" s="3">
        <v>16.984499</v>
      </c>
      <c r="L4175" s="3">
        <v>1705</v>
      </c>
      <c r="M4175" s="3">
        <v>41.576084</v>
      </c>
      <c r="N4175">
        <v>3762</v>
      </c>
      <c r="O4175" s="16">
        <v>4.55326242376416e-5</v>
      </c>
      <c r="P4175">
        <v>-2.16243826792969</v>
      </c>
      <c r="Q4175" t="s">
        <v>131</v>
      </c>
      <c r="R4175" t="s">
        <v>4536</v>
      </c>
      <c r="S4175" t="s">
        <v>4537</v>
      </c>
      <c r="T4175" t="s">
        <v>16990</v>
      </c>
      <c r="U4175" t="s">
        <v>16991</v>
      </c>
      <c r="V4175" t="s">
        <v>136</v>
      </c>
      <c r="W4175" t="s">
        <v>3284</v>
      </c>
      <c r="X4175" t="s">
        <v>3285</v>
      </c>
      <c r="Y4175" t="s">
        <v>4540</v>
      </c>
      <c r="Z4175" t="s">
        <v>4541</v>
      </c>
      <c r="AA4175" t="s">
        <v>43</v>
      </c>
      <c r="AB4175" t="s">
        <v>538</v>
      </c>
      <c r="AC4175" t="s">
        <v>16992</v>
      </c>
      <c r="AD4175" t="s">
        <v>16993</v>
      </c>
    </row>
    <row r="4176" spans="1:30">
      <c r="A4176" t="s">
        <v>16994</v>
      </c>
      <c r="B4176" t="s">
        <v>16994</v>
      </c>
      <c r="C4176" s="3">
        <v>0.183007</v>
      </c>
      <c r="D4176" s="3">
        <v>21</v>
      </c>
      <c r="E4176" s="3">
        <v>0.150015</v>
      </c>
      <c r="F4176" s="3">
        <v>15</v>
      </c>
      <c r="G4176" s="3">
        <v>0.167202</v>
      </c>
      <c r="H4176" s="3">
        <v>20</v>
      </c>
      <c r="I4176" s="3">
        <v>1.491347</v>
      </c>
      <c r="J4176" s="3">
        <v>180</v>
      </c>
      <c r="K4176" s="3">
        <v>0.738476</v>
      </c>
      <c r="L4176" s="3">
        <v>95</v>
      </c>
      <c r="M4176" s="3">
        <v>1.813023</v>
      </c>
      <c r="N4176">
        <v>210</v>
      </c>
      <c r="O4176">
        <v>0.000513424043703916</v>
      </c>
      <c r="P4176">
        <v>2.21936408977154</v>
      </c>
      <c r="Q4176" t="s">
        <v>157</v>
      </c>
      <c r="R4176" t="s">
        <v>170</v>
      </c>
      <c r="S4176" t="s">
        <v>171</v>
      </c>
      <c r="T4176" t="s">
        <v>16995</v>
      </c>
      <c r="U4176" t="s">
        <v>16996</v>
      </c>
      <c r="V4176" t="s">
        <v>976</v>
      </c>
      <c r="W4176" t="s">
        <v>170</v>
      </c>
      <c r="X4176" t="s">
        <v>171</v>
      </c>
      <c r="Y4176" t="s">
        <v>8272</v>
      </c>
      <c r="Z4176" t="s">
        <v>16997</v>
      </c>
      <c r="AA4176" t="s">
        <v>3882</v>
      </c>
      <c r="AB4176" t="s">
        <v>317</v>
      </c>
      <c r="AC4176" t="s">
        <v>16998</v>
      </c>
      <c r="AD4176" t="s">
        <v>16999</v>
      </c>
    </row>
    <row r="4177" spans="1:30">
      <c r="A4177" t="s">
        <v>17000</v>
      </c>
      <c r="B4177" t="s">
        <v>17000</v>
      </c>
      <c r="C4177" s="3">
        <v>13.74473</v>
      </c>
      <c r="D4177" s="3">
        <v>486</v>
      </c>
      <c r="E4177" s="3">
        <v>31.072515</v>
      </c>
      <c r="F4177" s="3">
        <v>974</v>
      </c>
      <c r="G4177" s="3">
        <v>6.778198</v>
      </c>
      <c r="H4177" s="3">
        <v>257</v>
      </c>
      <c r="I4177" s="3">
        <v>1.407788</v>
      </c>
      <c r="J4177" s="3">
        <v>54</v>
      </c>
      <c r="K4177" s="3">
        <v>5.640853</v>
      </c>
      <c r="L4177" s="3">
        <v>231</v>
      </c>
      <c r="M4177" s="3">
        <v>3.611685</v>
      </c>
      <c r="N4177">
        <v>134</v>
      </c>
      <c r="O4177">
        <v>0.00100955917941208</v>
      </c>
      <c r="P4177">
        <v>-2.90628281204386</v>
      </c>
      <c r="Q4177" t="s">
        <v>131</v>
      </c>
      <c r="R4177" t="s">
        <v>136</v>
      </c>
      <c r="S4177" t="s">
        <v>136</v>
      </c>
      <c r="T4177" t="s">
        <v>136</v>
      </c>
      <c r="U4177" t="s">
        <v>136</v>
      </c>
      <c r="V4177" t="s">
        <v>136</v>
      </c>
      <c r="W4177" t="s">
        <v>136</v>
      </c>
      <c r="X4177" t="s">
        <v>136</v>
      </c>
      <c r="Y4177" t="s">
        <v>2400</v>
      </c>
      <c r="Z4177" t="s">
        <v>10151</v>
      </c>
      <c r="AA4177" t="s">
        <v>164</v>
      </c>
      <c r="AB4177" t="s">
        <v>165</v>
      </c>
      <c r="AC4177" t="s">
        <v>17001</v>
      </c>
      <c r="AD4177" t="s">
        <v>136</v>
      </c>
    </row>
    <row r="4178" spans="1:30">
      <c r="A4178" t="s">
        <v>17002</v>
      </c>
      <c r="B4178" t="s">
        <v>17002</v>
      </c>
      <c r="C4178" s="3">
        <v>0.321892</v>
      </c>
      <c r="D4178" s="3">
        <v>12</v>
      </c>
      <c r="E4178" s="3">
        <v>0.187687</v>
      </c>
      <c r="F4178" s="3">
        <v>6</v>
      </c>
      <c r="G4178" s="3">
        <v>0.100653</v>
      </c>
      <c r="H4178" s="3">
        <v>4</v>
      </c>
      <c r="I4178" s="3">
        <v>2.044536</v>
      </c>
      <c r="J4178" s="3">
        <v>80</v>
      </c>
      <c r="K4178" s="3">
        <v>1.090007</v>
      </c>
      <c r="L4178" s="3">
        <v>46</v>
      </c>
      <c r="M4178" s="3">
        <v>1.708895</v>
      </c>
      <c r="N4178">
        <v>64</v>
      </c>
      <c r="O4178">
        <v>0.00790879891349936</v>
      </c>
      <c r="P4178">
        <v>2.1462326027315</v>
      </c>
      <c r="Q4178" t="s">
        <v>157</v>
      </c>
      <c r="R4178" t="s">
        <v>136</v>
      </c>
      <c r="S4178" t="s">
        <v>136</v>
      </c>
      <c r="T4178" t="s">
        <v>1978</v>
      </c>
      <c r="U4178" t="s">
        <v>17003</v>
      </c>
      <c r="V4178" t="s">
        <v>351</v>
      </c>
      <c r="W4178" t="s">
        <v>136</v>
      </c>
      <c r="X4178" t="s">
        <v>136</v>
      </c>
      <c r="Y4178" t="s">
        <v>1980</v>
      </c>
      <c r="Z4178" t="s">
        <v>17004</v>
      </c>
      <c r="AA4178" t="s">
        <v>164</v>
      </c>
      <c r="AB4178" t="s">
        <v>165</v>
      </c>
      <c r="AC4178" t="s">
        <v>17005</v>
      </c>
      <c r="AD4178" t="s">
        <v>1983</v>
      </c>
    </row>
    <row r="4179" spans="1:30">
      <c r="A4179" t="s">
        <v>17006</v>
      </c>
      <c r="B4179" t="s">
        <v>17006</v>
      </c>
      <c r="C4179" s="3">
        <v>2.569661</v>
      </c>
      <c r="D4179" s="3">
        <v>155</v>
      </c>
      <c r="E4179" s="3">
        <v>0.567557</v>
      </c>
      <c r="F4179" s="3">
        <v>31</v>
      </c>
      <c r="G4179" s="3">
        <v>2.661731</v>
      </c>
      <c r="H4179" s="3">
        <v>172</v>
      </c>
      <c r="I4179" s="3">
        <v>21.340405</v>
      </c>
      <c r="J4179" s="3">
        <v>1391</v>
      </c>
      <c r="K4179" s="3">
        <v>67.303925</v>
      </c>
      <c r="L4179" s="3">
        <v>4684</v>
      </c>
      <c r="M4179" s="3">
        <v>9.711558</v>
      </c>
      <c r="N4179">
        <v>610</v>
      </c>
      <c r="O4179" s="16">
        <v>2.46796149456329e-5</v>
      </c>
      <c r="P4179">
        <v>3.3323957341906</v>
      </c>
      <c r="Q4179" t="s">
        <v>157</v>
      </c>
      <c r="R4179" t="s">
        <v>170</v>
      </c>
      <c r="S4179" t="s">
        <v>171</v>
      </c>
      <c r="T4179" t="s">
        <v>9467</v>
      </c>
      <c r="U4179" t="s">
        <v>17007</v>
      </c>
      <c r="V4179" t="s">
        <v>136</v>
      </c>
      <c r="W4179" t="s">
        <v>170</v>
      </c>
      <c r="X4179" t="s">
        <v>171</v>
      </c>
      <c r="Y4179" t="s">
        <v>227</v>
      </c>
      <c r="Z4179" t="s">
        <v>17008</v>
      </c>
      <c r="AA4179" t="s">
        <v>174</v>
      </c>
      <c r="AB4179" t="s">
        <v>171</v>
      </c>
      <c r="AC4179" t="s">
        <v>17009</v>
      </c>
      <c r="AD4179" t="s">
        <v>9471</v>
      </c>
    </row>
    <row r="4180" spans="1:30">
      <c r="A4180" t="s">
        <v>17010</v>
      </c>
      <c r="B4180" t="s">
        <v>17010</v>
      </c>
      <c r="C4180" s="3">
        <v>0.306912</v>
      </c>
      <c r="D4180" s="3">
        <v>16</v>
      </c>
      <c r="E4180" s="3">
        <v>0.212415</v>
      </c>
      <c r="F4180" s="3">
        <v>10</v>
      </c>
      <c r="G4180" s="3">
        <v>0.536017</v>
      </c>
      <c r="H4180" s="3">
        <v>29</v>
      </c>
      <c r="I4180" s="3">
        <v>4.499901</v>
      </c>
      <c r="J4180" s="3">
        <v>242</v>
      </c>
      <c r="K4180" s="3">
        <v>4.987239</v>
      </c>
      <c r="L4180" s="3">
        <v>287</v>
      </c>
      <c r="M4180" s="3">
        <v>1.239125</v>
      </c>
      <c r="N4180">
        <v>65</v>
      </c>
      <c r="O4180">
        <v>0.000700160037413401</v>
      </c>
      <c r="P4180">
        <v>2.50010974473685</v>
      </c>
      <c r="Q4180" t="s">
        <v>157</v>
      </c>
      <c r="R4180" t="s">
        <v>136</v>
      </c>
      <c r="S4180" t="s">
        <v>136</v>
      </c>
      <c r="T4180" t="s">
        <v>3619</v>
      </c>
      <c r="U4180" t="s">
        <v>136</v>
      </c>
      <c r="V4180" t="s">
        <v>136</v>
      </c>
      <c r="W4180" t="s">
        <v>136</v>
      </c>
      <c r="X4180" t="s">
        <v>136</v>
      </c>
      <c r="Y4180" t="s">
        <v>3620</v>
      </c>
      <c r="Z4180" t="s">
        <v>3621</v>
      </c>
      <c r="AA4180" t="s">
        <v>164</v>
      </c>
      <c r="AB4180" t="s">
        <v>165</v>
      </c>
      <c r="AC4180" t="s">
        <v>17011</v>
      </c>
      <c r="AD4180" t="s">
        <v>3623</v>
      </c>
    </row>
    <row r="4181" spans="1:30">
      <c r="A4181" t="s">
        <v>17012</v>
      </c>
      <c r="B4181" t="s">
        <v>136</v>
      </c>
      <c r="C4181" s="3">
        <v>0.810514</v>
      </c>
      <c r="D4181" s="3">
        <v>15</v>
      </c>
      <c r="E4181" s="3">
        <v>0.775825</v>
      </c>
      <c r="F4181" s="3">
        <v>12</v>
      </c>
      <c r="G4181" s="3">
        <v>0.866182</v>
      </c>
      <c r="H4181" s="3">
        <v>15</v>
      </c>
      <c r="I4181" s="3">
        <v>7.367848</v>
      </c>
      <c r="J4181" s="3">
        <v>122</v>
      </c>
      <c r="K4181" s="3">
        <v>3.928474</v>
      </c>
      <c r="L4181" s="3">
        <v>71</v>
      </c>
      <c r="M4181" s="3">
        <v>8.138077</v>
      </c>
      <c r="N4181">
        <v>132</v>
      </c>
      <c r="O4181">
        <v>0.0021010640263209</v>
      </c>
      <c r="P4181">
        <v>2.0420625707857</v>
      </c>
      <c r="Q4181" t="s">
        <v>157</v>
      </c>
      <c r="R4181" t="s">
        <v>136</v>
      </c>
      <c r="T4181" t="s">
        <v>1016</v>
      </c>
      <c r="U4181" t="s">
        <v>17013</v>
      </c>
      <c r="V4181" t="s">
        <v>136</v>
      </c>
      <c r="W4181" t="s">
        <v>190</v>
      </c>
      <c r="X4181" t="s">
        <v>191</v>
      </c>
      <c r="Y4181" t="s">
        <v>181</v>
      </c>
      <c r="Z4181" t="s">
        <v>3574</v>
      </c>
      <c r="AA4181" t="s">
        <v>83</v>
      </c>
      <c r="AB4181" t="s">
        <v>191</v>
      </c>
      <c r="AC4181" t="s">
        <v>17014</v>
      </c>
      <c r="AD4181" t="s">
        <v>195</v>
      </c>
    </row>
    <row r="4182" spans="1:30">
      <c r="A4182" t="s">
        <v>17015</v>
      </c>
      <c r="B4182" t="s">
        <v>17015</v>
      </c>
      <c r="C4182" s="3">
        <v>0.668327</v>
      </c>
      <c r="D4182" s="3">
        <v>55</v>
      </c>
      <c r="E4182" s="3">
        <v>0.52733</v>
      </c>
      <c r="F4182" s="3">
        <v>38</v>
      </c>
      <c r="G4182" s="3">
        <v>1.37977</v>
      </c>
      <c r="H4182" s="3">
        <v>121</v>
      </c>
      <c r="I4182" s="3">
        <v>3.948677</v>
      </c>
      <c r="J4182" s="3">
        <v>349</v>
      </c>
      <c r="K4182" s="3">
        <v>10.949361</v>
      </c>
      <c r="L4182" s="3">
        <v>1031</v>
      </c>
      <c r="M4182" s="3">
        <v>3.740197</v>
      </c>
      <c r="N4182">
        <v>318</v>
      </c>
      <c r="O4182">
        <v>0.00175772102870135</v>
      </c>
      <c r="P4182">
        <v>2.13317678210125</v>
      </c>
      <c r="Q4182" t="s">
        <v>157</v>
      </c>
      <c r="R4182" t="s">
        <v>325</v>
      </c>
      <c r="S4182" t="s">
        <v>326</v>
      </c>
      <c r="T4182" t="s">
        <v>5419</v>
      </c>
      <c r="U4182" t="s">
        <v>17016</v>
      </c>
      <c r="V4182" t="s">
        <v>136</v>
      </c>
      <c r="W4182" t="s">
        <v>136</v>
      </c>
      <c r="X4182" t="s">
        <v>136</v>
      </c>
      <c r="Y4182" t="s">
        <v>181</v>
      </c>
      <c r="Z4182" t="s">
        <v>17017</v>
      </c>
      <c r="AA4182" t="s">
        <v>83</v>
      </c>
      <c r="AB4182" t="s">
        <v>191</v>
      </c>
      <c r="AC4182" t="s">
        <v>17018</v>
      </c>
      <c r="AD4182" t="s">
        <v>195</v>
      </c>
    </row>
    <row r="4183" spans="1:30">
      <c r="A4183" t="s">
        <v>17019</v>
      </c>
      <c r="B4183" t="s">
        <v>17019</v>
      </c>
      <c r="C4183" s="3">
        <v>1.112214</v>
      </c>
      <c r="D4183" s="3">
        <v>34</v>
      </c>
      <c r="E4183" s="3">
        <v>0</v>
      </c>
      <c r="F4183" s="3">
        <v>0</v>
      </c>
      <c r="G4183" s="3">
        <v>0.844549</v>
      </c>
      <c r="H4183" s="3">
        <v>28</v>
      </c>
      <c r="I4183" s="3">
        <v>10.016692</v>
      </c>
      <c r="J4183" s="3">
        <v>330</v>
      </c>
      <c r="K4183" s="3">
        <v>9.024294</v>
      </c>
      <c r="L4183" s="3">
        <v>317</v>
      </c>
      <c r="M4183" s="3">
        <v>3.367695</v>
      </c>
      <c r="N4183">
        <v>107</v>
      </c>
      <c r="O4183">
        <v>0.00589798130828967</v>
      </c>
      <c r="P4183">
        <v>2.73306278412288</v>
      </c>
      <c r="Q4183" t="s">
        <v>157</v>
      </c>
      <c r="R4183" t="s">
        <v>305</v>
      </c>
      <c r="S4183" t="s">
        <v>142</v>
      </c>
      <c r="T4183" t="s">
        <v>17020</v>
      </c>
      <c r="U4183" t="s">
        <v>17021</v>
      </c>
      <c r="V4183" t="s">
        <v>5838</v>
      </c>
      <c r="W4183" t="s">
        <v>305</v>
      </c>
      <c r="X4183" t="s">
        <v>142</v>
      </c>
      <c r="Y4183" t="s">
        <v>17022</v>
      </c>
      <c r="Z4183" t="s">
        <v>17023</v>
      </c>
      <c r="AA4183" t="s">
        <v>141</v>
      </c>
      <c r="AB4183" t="s">
        <v>142</v>
      </c>
      <c r="AC4183" t="s">
        <v>17024</v>
      </c>
      <c r="AD4183" t="s">
        <v>17025</v>
      </c>
    </row>
    <row r="4184" spans="1:30">
      <c r="A4184" t="s">
        <v>17026</v>
      </c>
      <c r="B4184" t="s">
        <v>17026</v>
      </c>
      <c r="C4184" s="3">
        <v>0.537602</v>
      </c>
      <c r="D4184" s="3">
        <v>17</v>
      </c>
      <c r="E4184" s="3">
        <v>0</v>
      </c>
      <c r="F4184" s="3">
        <v>0</v>
      </c>
      <c r="G4184" s="3">
        <v>0.271743</v>
      </c>
      <c r="H4184" s="3">
        <v>10</v>
      </c>
      <c r="I4184" s="3">
        <v>4.150668</v>
      </c>
      <c r="J4184" s="3">
        <v>142</v>
      </c>
      <c r="K4184" s="3">
        <v>10.686172</v>
      </c>
      <c r="L4184" s="3">
        <v>388</v>
      </c>
      <c r="M4184" s="3">
        <v>0.949663</v>
      </c>
      <c r="N4184">
        <v>32</v>
      </c>
      <c r="O4184">
        <v>0.00273062289411915</v>
      </c>
      <c r="P4184">
        <v>3.28270977408217</v>
      </c>
      <c r="Q4184" t="s">
        <v>157</v>
      </c>
      <c r="R4184" t="s">
        <v>170</v>
      </c>
      <c r="S4184" t="s">
        <v>171</v>
      </c>
      <c r="T4184" t="s">
        <v>17027</v>
      </c>
      <c r="U4184" t="s">
        <v>17028</v>
      </c>
      <c r="V4184" t="s">
        <v>136</v>
      </c>
      <c r="W4184" t="s">
        <v>170</v>
      </c>
      <c r="X4184" t="s">
        <v>171</v>
      </c>
      <c r="Y4184" t="s">
        <v>9556</v>
      </c>
      <c r="Z4184" t="s">
        <v>17029</v>
      </c>
      <c r="AA4184" t="s">
        <v>174</v>
      </c>
      <c r="AB4184" t="s">
        <v>171</v>
      </c>
      <c r="AC4184" t="s">
        <v>17030</v>
      </c>
      <c r="AD4184" t="s">
        <v>17031</v>
      </c>
    </row>
    <row r="4185" spans="1:30">
      <c r="A4185" t="s">
        <v>17032</v>
      </c>
      <c r="B4185" t="s">
        <v>17032</v>
      </c>
      <c r="C4185" s="3">
        <v>1.294669</v>
      </c>
      <c r="D4185" s="3">
        <v>103</v>
      </c>
      <c r="E4185" s="3">
        <v>0.553051</v>
      </c>
      <c r="F4185" s="3">
        <v>39</v>
      </c>
      <c r="G4185" s="3">
        <v>0.678796</v>
      </c>
      <c r="H4185" s="3">
        <v>58</v>
      </c>
      <c r="I4185" s="3">
        <v>5.403617</v>
      </c>
      <c r="J4185" s="3">
        <v>464</v>
      </c>
      <c r="K4185" s="3">
        <v>11.127984</v>
      </c>
      <c r="L4185" s="3">
        <v>1019</v>
      </c>
      <c r="M4185" s="3">
        <v>1.799962</v>
      </c>
      <c r="N4185">
        <v>149</v>
      </c>
      <c r="O4185">
        <v>0.00510921819034401</v>
      </c>
      <c r="P4185">
        <v>2.11231841913986</v>
      </c>
      <c r="Q4185" t="s">
        <v>157</v>
      </c>
      <c r="R4185" t="s">
        <v>186</v>
      </c>
      <c r="S4185" t="s">
        <v>187</v>
      </c>
      <c r="T4185" t="s">
        <v>17033</v>
      </c>
      <c r="U4185" t="s">
        <v>17034</v>
      </c>
      <c r="V4185" t="s">
        <v>136</v>
      </c>
      <c r="W4185" t="s">
        <v>186</v>
      </c>
      <c r="X4185" t="s">
        <v>187</v>
      </c>
      <c r="Y4185" t="s">
        <v>1801</v>
      </c>
      <c r="Z4185" t="s">
        <v>17035</v>
      </c>
      <c r="AA4185" t="s">
        <v>209</v>
      </c>
      <c r="AB4185" t="s">
        <v>187</v>
      </c>
      <c r="AC4185" t="s">
        <v>17036</v>
      </c>
      <c r="AD4185" t="s">
        <v>17037</v>
      </c>
    </row>
    <row r="4186" spans="1:30">
      <c r="A4186" t="s">
        <v>17038</v>
      </c>
      <c r="B4186" t="s">
        <v>17038</v>
      </c>
      <c r="C4186" s="3">
        <v>27.493536</v>
      </c>
      <c r="D4186" s="3">
        <v>1627</v>
      </c>
      <c r="E4186" s="3">
        <v>86.576363</v>
      </c>
      <c r="F4186" s="3">
        <v>4538</v>
      </c>
      <c r="G4186" s="3">
        <v>39.572601</v>
      </c>
      <c r="H4186" s="3">
        <v>2511</v>
      </c>
      <c r="I4186" s="3">
        <v>9.777729</v>
      </c>
      <c r="J4186" s="3">
        <v>628</v>
      </c>
      <c r="K4186" s="3">
        <v>9.534867</v>
      </c>
      <c r="L4186" s="3">
        <v>654</v>
      </c>
      <c r="M4186" s="3">
        <v>17.97879</v>
      </c>
      <c r="N4186">
        <v>1111</v>
      </c>
      <c r="O4186">
        <v>0.000293131000854939</v>
      </c>
      <c r="P4186">
        <v>-2.75842175736057</v>
      </c>
      <c r="Q4186" t="s">
        <v>131</v>
      </c>
      <c r="R4186" t="s">
        <v>136</v>
      </c>
      <c r="S4186" t="s">
        <v>136</v>
      </c>
      <c r="T4186" t="s">
        <v>17039</v>
      </c>
      <c r="U4186" t="s">
        <v>17040</v>
      </c>
      <c r="V4186" t="s">
        <v>136</v>
      </c>
      <c r="W4186" t="s">
        <v>136</v>
      </c>
      <c r="X4186" t="s">
        <v>136</v>
      </c>
      <c r="Y4186" t="s">
        <v>1980</v>
      </c>
      <c r="Z4186" t="s">
        <v>15525</v>
      </c>
      <c r="AA4186" t="s">
        <v>141</v>
      </c>
      <c r="AB4186" t="s">
        <v>142</v>
      </c>
      <c r="AC4186" t="s">
        <v>17041</v>
      </c>
      <c r="AD4186" t="s">
        <v>17042</v>
      </c>
    </row>
    <row r="4187" spans="1:30">
      <c r="A4187" t="s">
        <v>17043</v>
      </c>
      <c r="B4187" t="s">
        <v>136</v>
      </c>
      <c r="C4187" s="3">
        <v>0</v>
      </c>
      <c r="D4187" s="3">
        <v>0</v>
      </c>
      <c r="E4187" s="3">
        <v>0</v>
      </c>
      <c r="F4187" s="3">
        <v>0</v>
      </c>
      <c r="G4187" s="3">
        <v>0</v>
      </c>
      <c r="H4187" s="3">
        <v>0</v>
      </c>
      <c r="I4187" s="3">
        <v>5.734629</v>
      </c>
      <c r="J4187" s="3">
        <v>212</v>
      </c>
      <c r="K4187" s="3">
        <v>4.615179</v>
      </c>
      <c r="L4187" s="3">
        <v>182</v>
      </c>
      <c r="M4187" s="3">
        <v>2.971269</v>
      </c>
      <c r="N4187">
        <v>106</v>
      </c>
      <c r="O4187" s="16">
        <v>2.14046443105891e-10</v>
      </c>
      <c r="P4187">
        <v>7.33529178878052</v>
      </c>
      <c r="Q4187" t="s">
        <v>157</v>
      </c>
      <c r="R4187" t="s">
        <v>136</v>
      </c>
      <c r="S4187" t="s">
        <v>136</v>
      </c>
      <c r="T4187" t="s">
        <v>136</v>
      </c>
      <c r="U4187" t="s">
        <v>136</v>
      </c>
      <c r="V4187" t="s">
        <v>136</v>
      </c>
      <c r="W4187" t="s">
        <v>136</v>
      </c>
      <c r="X4187" t="s">
        <v>136</v>
      </c>
      <c r="Y4187" t="s">
        <v>136</v>
      </c>
      <c r="Z4187" t="s">
        <v>136</v>
      </c>
      <c r="AA4187" t="s">
        <v>136</v>
      </c>
      <c r="AB4187" t="s">
        <v>136</v>
      </c>
      <c r="AC4187" t="s">
        <v>136</v>
      </c>
      <c r="AD4187" t="s">
        <v>136</v>
      </c>
    </row>
    <row r="4188" spans="1:30">
      <c r="A4188" t="s">
        <v>17044</v>
      </c>
      <c r="B4188" t="s">
        <v>17044</v>
      </c>
      <c r="C4188" s="3">
        <v>3.663021</v>
      </c>
      <c r="D4188" s="3">
        <v>203</v>
      </c>
      <c r="E4188" s="3">
        <v>3.71423</v>
      </c>
      <c r="F4188" s="3">
        <v>182</v>
      </c>
      <c r="G4188" s="3">
        <v>0.997091</v>
      </c>
      <c r="H4188" s="3">
        <v>59</v>
      </c>
      <c r="I4188" s="3">
        <v>0.782868</v>
      </c>
      <c r="J4188" s="3">
        <v>47</v>
      </c>
      <c r="K4188" s="3">
        <v>0.878555</v>
      </c>
      <c r="L4188" s="3">
        <v>57</v>
      </c>
      <c r="M4188" s="3">
        <v>1.18789</v>
      </c>
      <c r="N4188">
        <v>69</v>
      </c>
      <c r="O4188">
        <v>0.00496951526161151</v>
      </c>
      <c r="P4188">
        <v>-2.1835137991774</v>
      </c>
      <c r="Q4188" t="s">
        <v>131</v>
      </c>
      <c r="R4188" t="s">
        <v>241</v>
      </c>
      <c r="S4188" t="s">
        <v>242</v>
      </c>
      <c r="T4188" t="s">
        <v>2051</v>
      </c>
      <c r="U4188" t="s">
        <v>17045</v>
      </c>
      <c r="V4188" t="s">
        <v>2053</v>
      </c>
      <c r="W4188" t="s">
        <v>2054</v>
      </c>
      <c r="X4188" t="s">
        <v>2055</v>
      </c>
      <c r="Y4188" t="s">
        <v>2056</v>
      </c>
      <c r="Z4188" t="s">
        <v>17046</v>
      </c>
      <c r="AA4188" t="s">
        <v>164</v>
      </c>
      <c r="AB4188" t="s">
        <v>165</v>
      </c>
      <c r="AC4188" t="s">
        <v>17047</v>
      </c>
      <c r="AD4188" t="s">
        <v>144</v>
      </c>
    </row>
    <row r="4189" spans="1:30">
      <c r="A4189" t="s">
        <v>17048</v>
      </c>
      <c r="B4189" t="s">
        <v>136</v>
      </c>
      <c r="C4189" s="3">
        <v>7.537683</v>
      </c>
      <c r="D4189" s="3">
        <v>97</v>
      </c>
      <c r="E4189" s="3">
        <v>5.120082</v>
      </c>
      <c r="F4189" s="3">
        <v>59</v>
      </c>
      <c r="G4189" s="3">
        <v>13.131637</v>
      </c>
      <c r="H4189" s="3">
        <v>181</v>
      </c>
      <c r="I4189" s="3">
        <v>0.838439</v>
      </c>
      <c r="J4189" s="3">
        <v>12</v>
      </c>
      <c r="K4189" s="3">
        <v>1.612499</v>
      </c>
      <c r="L4189" s="3">
        <v>24</v>
      </c>
      <c r="M4189" s="3">
        <v>1.20676</v>
      </c>
      <c r="N4189">
        <v>17</v>
      </c>
      <c r="O4189" s="16">
        <v>5.85444086623722e-8</v>
      </c>
      <c r="P4189">
        <v>-3.24872218252928</v>
      </c>
      <c r="Q4189" t="s">
        <v>131</v>
      </c>
      <c r="R4189" t="s">
        <v>136</v>
      </c>
      <c r="S4189" t="s">
        <v>136</v>
      </c>
      <c r="T4189" t="s">
        <v>3467</v>
      </c>
      <c r="U4189" t="s">
        <v>136</v>
      </c>
      <c r="V4189" t="s">
        <v>136</v>
      </c>
      <c r="W4189" t="s">
        <v>136</v>
      </c>
      <c r="X4189" t="s">
        <v>136</v>
      </c>
      <c r="Y4189" t="s">
        <v>136</v>
      </c>
      <c r="Z4189" t="s">
        <v>136</v>
      </c>
      <c r="AA4189" t="s">
        <v>136</v>
      </c>
      <c r="AB4189" t="s">
        <v>136</v>
      </c>
      <c r="AC4189" t="s">
        <v>17049</v>
      </c>
      <c r="AD4189" t="s">
        <v>281</v>
      </c>
    </row>
    <row r="4190" spans="1:30">
      <c r="A4190" t="s">
        <v>17050</v>
      </c>
      <c r="B4190" t="s">
        <v>17050</v>
      </c>
      <c r="C4190" s="3">
        <v>6.645459</v>
      </c>
      <c r="D4190" s="3">
        <v>249</v>
      </c>
      <c r="E4190" s="3">
        <v>1.595102</v>
      </c>
      <c r="F4190" s="3">
        <v>53</v>
      </c>
      <c r="G4190" s="3">
        <v>4.625615</v>
      </c>
      <c r="H4190" s="3">
        <v>186</v>
      </c>
      <c r="I4190" s="3">
        <v>37.978474</v>
      </c>
      <c r="J4190" s="3">
        <v>1541</v>
      </c>
      <c r="K4190" s="3">
        <v>101.83902</v>
      </c>
      <c r="L4190" s="3">
        <v>4411</v>
      </c>
      <c r="M4190" s="3">
        <v>23.186462</v>
      </c>
      <c r="N4190">
        <v>906</v>
      </c>
      <c r="O4190" s="16">
        <v>1.46875569326747e-5</v>
      </c>
      <c r="P4190">
        <v>2.98783438048291</v>
      </c>
      <c r="Q4190" t="s">
        <v>157</v>
      </c>
      <c r="R4190" t="s">
        <v>186</v>
      </c>
      <c r="S4190" t="s">
        <v>187</v>
      </c>
      <c r="T4190" t="s">
        <v>5715</v>
      </c>
      <c r="U4190" t="s">
        <v>17051</v>
      </c>
      <c r="V4190" t="s">
        <v>439</v>
      </c>
      <c r="W4190" t="s">
        <v>186</v>
      </c>
      <c r="X4190" t="s">
        <v>187</v>
      </c>
      <c r="Y4190" t="s">
        <v>5717</v>
      </c>
      <c r="Z4190" t="s">
        <v>5718</v>
      </c>
      <c r="AA4190" t="s">
        <v>209</v>
      </c>
      <c r="AB4190" t="s">
        <v>187</v>
      </c>
      <c r="AC4190" t="s">
        <v>5719</v>
      </c>
      <c r="AD4190" t="s">
        <v>622</v>
      </c>
    </row>
    <row r="4191" spans="1:30">
      <c r="A4191" t="s">
        <v>17052</v>
      </c>
      <c r="B4191" t="s">
        <v>17052</v>
      </c>
      <c r="C4191" s="2">
        <v>1.631075</v>
      </c>
      <c r="D4191" s="3">
        <v>175</v>
      </c>
      <c r="E4191" s="2">
        <v>1.998938</v>
      </c>
      <c r="F4191" s="3">
        <v>275</v>
      </c>
      <c r="G4191" s="3">
        <v>1.89091</v>
      </c>
      <c r="H4191" s="3">
        <v>242</v>
      </c>
      <c r="I4191" s="2">
        <v>0.147888</v>
      </c>
      <c r="J4191" s="3">
        <v>24</v>
      </c>
      <c r="K4191" s="2">
        <v>0.165056</v>
      </c>
      <c r="L4191" s="3">
        <v>30</v>
      </c>
      <c r="M4191" s="2">
        <v>0.13872</v>
      </c>
      <c r="N4191">
        <v>17</v>
      </c>
      <c r="O4191" s="16">
        <v>1.20093698796829e-12</v>
      </c>
      <c r="P4191">
        <v>-4.02324497200782</v>
      </c>
      <c r="Q4191" t="s">
        <v>131</v>
      </c>
      <c r="R4191" t="s">
        <v>1360</v>
      </c>
      <c r="S4191" t="s">
        <v>1361</v>
      </c>
      <c r="T4191" t="s">
        <v>11909</v>
      </c>
      <c r="U4191" t="s">
        <v>17053</v>
      </c>
      <c r="V4191" t="s">
        <v>1566</v>
      </c>
      <c r="W4191" t="s">
        <v>1360</v>
      </c>
      <c r="X4191" t="s">
        <v>1361</v>
      </c>
      <c r="Y4191" t="s">
        <v>11911</v>
      </c>
      <c r="Z4191" t="s">
        <v>11912</v>
      </c>
      <c r="AA4191" t="s">
        <v>2660</v>
      </c>
      <c r="AB4191" t="s">
        <v>1361</v>
      </c>
      <c r="AC4191" t="s">
        <v>11913</v>
      </c>
      <c r="AD4191" t="s">
        <v>11914</v>
      </c>
    </row>
    <row r="4192" spans="1:30">
      <c r="A4192" t="s">
        <v>17054</v>
      </c>
      <c r="B4192" t="s">
        <v>17054</v>
      </c>
      <c r="C4192" s="3">
        <v>0.065587</v>
      </c>
      <c r="D4192" s="3">
        <v>3</v>
      </c>
      <c r="E4192" s="3">
        <v>0</v>
      </c>
      <c r="F4192" s="3">
        <v>0</v>
      </c>
      <c r="G4192" s="3">
        <v>0</v>
      </c>
      <c r="H4192" s="3">
        <v>0</v>
      </c>
      <c r="I4192" s="3">
        <v>2.003111</v>
      </c>
      <c r="J4192" s="3">
        <v>68</v>
      </c>
      <c r="K4192" s="3">
        <v>6.91485</v>
      </c>
      <c r="L4192" s="3">
        <v>250</v>
      </c>
      <c r="M4192" s="3">
        <v>1.356291</v>
      </c>
      <c r="N4192">
        <v>45</v>
      </c>
      <c r="O4192" s="16">
        <v>4.82214979250803e-6</v>
      </c>
      <c r="P4192">
        <v>5.13417752104886</v>
      </c>
      <c r="Q4192" t="s">
        <v>157</v>
      </c>
      <c r="R4192" t="s">
        <v>136</v>
      </c>
      <c r="S4192" t="s">
        <v>136</v>
      </c>
      <c r="T4192" t="s">
        <v>17055</v>
      </c>
      <c r="U4192" t="s">
        <v>136</v>
      </c>
      <c r="V4192" t="s">
        <v>136</v>
      </c>
      <c r="W4192" t="s">
        <v>136</v>
      </c>
      <c r="X4192" t="s">
        <v>136</v>
      </c>
      <c r="Y4192" t="s">
        <v>361</v>
      </c>
      <c r="Z4192" t="s">
        <v>136</v>
      </c>
      <c r="AA4192" t="s">
        <v>164</v>
      </c>
      <c r="AB4192" t="s">
        <v>165</v>
      </c>
      <c r="AC4192" t="s">
        <v>17056</v>
      </c>
      <c r="AD4192" t="s">
        <v>17057</v>
      </c>
    </row>
    <row r="4193" spans="1:30">
      <c r="A4193" t="s">
        <v>17058</v>
      </c>
      <c r="B4193" t="s">
        <v>136</v>
      </c>
      <c r="C4193" s="3">
        <v>0</v>
      </c>
      <c r="D4193" s="3">
        <v>0</v>
      </c>
      <c r="E4193" s="3">
        <v>0</v>
      </c>
      <c r="F4193" s="3">
        <v>0</v>
      </c>
      <c r="G4193" s="3">
        <v>0</v>
      </c>
      <c r="H4193" s="3">
        <v>0</v>
      </c>
      <c r="I4193" s="3">
        <v>13.841706</v>
      </c>
      <c r="J4193" s="3">
        <v>115</v>
      </c>
      <c r="K4193" s="3">
        <v>9.042332</v>
      </c>
      <c r="L4193" s="3">
        <v>81</v>
      </c>
      <c r="M4193" s="3">
        <v>11.452737</v>
      </c>
      <c r="N4193">
        <v>92</v>
      </c>
      <c r="O4193" s="16">
        <v>3.08648641041201e-8</v>
      </c>
      <c r="P4193">
        <v>6.66485394425289</v>
      </c>
      <c r="Q4193" t="s">
        <v>157</v>
      </c>
      <c r="R4193" t="s">
        <v>136</v>
      </c>
      <c r="S4193" t="s">
        <v>136</v>
      </c>
      <c r="T4193" t="s">
        <v>136</v>
      </c>
      <c r="U4193" t="s">
        <v>136</v>
      </c>
      <c r="V4193" t="s">
        <v>136</v>
      </c>
      <c r="W4193" t="s">
        <v>136</v>
      </c>
      <c r="X4193" t="s">
        <v>136</v>
      </c>
      <c r="Y4193" t="s">
        <v>136</v>
      </c>
      <c r="Z4193" t="s">
        <v>136</v>
      </c>
      <c r="AA4193" t="s">
        <v>136</v>
      </c>
      <c r="AB4193" t="s">
        <v>136</v>
      </c>
      <c r="AC4193" t="s">
        <v>136</v>
      </c>
      <c r="AD4193" t="s">
        <v>136</v>
      </c>
    </row>
    <row r="4194" spans="1:30">
      <c r="A4194" t="s">
        <v>17059</v>
      </c>
      <c r="B4194" t="s">
        <v>17059</v>
      </c>
      <c r="C4194" s="3">
        <v>0.668028</v>
      </c>
      <c r="D4194" s="3">
        <v>29</v>
      </c>
      <c r="E4194" s="3">
        <v>0.434327</v>
      </c>
      <c r="F4194" s="3">
        <v>17</v>
      </c>
      <c r="G4194" s="3">
        <v>1.589989</v>
      </c>
      <c r="H4194" s="3">
        <v>74</v>
      </c>
      <c r="I4194" s="3">
        <v>97.524605</v>
      </c>
      <c r="J4194" s="3">
        <v>4581</v>
      </c>
      <c r="K4194" s="3">
        <v>78.104439</v>
      </c>
      <c r="L4194" s="3">
        <v>3918</v>
      </c>
      <c r="M4194" s="3">
        <v>20.369865</v>
      </c>
      <c r="N4194">
        <v>921</v>
      </c>
      <c r="O4194" s="16">
        <v>7.19172743175266e-15</v>
      </c>
      <c r="P4194">
        <v>5.24944770674425</v>
      </c>
      <c r="Q4194" t="s">
        <v>157</v>
      </c>
      <c r="R4194" t="s">
        <v>241</v>
      </c>
      <c r="S4194" t="s">
        <v>242</v>
      </c>
      <c r="T4194" t="s">
        <v>2509</v>
      </c>
      <c r="U4194" t="s">
        <v>17060</v>
      </c>
      <c r="V4194" t="s">
        <v>136</v>
      </c>
      <c r="W4194" t="s">
        <v>241</v>
      </c>
      <c r="X4194" t="s">
        <v>242</v>
      </c>
      <c r="Y4194" t="s">
        <v>2511</v>
      </c>
      <c r="Z4194" t="s">
        <v>9959</v>
      </c>
      <c r="AA4194" t="s">
        <v>248</v>
      </c>
      <c r="AB4194" t="s">
        <v>242</v>
      </c>
      <c r="AC4194" t="s">
        <v>17061</v>
      </c>
      <c r="AD4194" t="s">
        <v>792</v>
      </c>
    </row>
    <row r="4195" spans="1:30">
      <c r="A4195" t="s">
        <v>17062</v>
      </c>
      <c r="B4195" t="s">
        <v>17062</v>
      </c>
      <c r="C4195" s="3">
        <v>0.155681</v>
      </c>
      <c r="D4195" s="3">
        <v>13</v>
      </c>
      <c r="E4195" s="3">
        <v>0.230871</v>
      </c>
      <c r="F4195" s="3">
        <v>17</v>
      </c>
      <c r="G4195" s="3">
        <v>0.150562</v>
      </c>
      <c r="H4195" s="3">
        <v>13</v>
      </c>
      <c r="I4195" s="3">
        <v>2.385423</v>
      </c>
      <c r="J4195" s="3">
        <v>206</v>
      </c>
      <c r="K4195" s="3">
        <v>1.647434</v>
      </c>
      <c r="L4195" s="3">
        <v>152</v>
      </c>
      <c r="M4195" s="3">
        <v>1.177251</v>
      </c>
      <c r="N4195">
        <v>98</v>
      </c>
      <c r="O4195">
        <v>0.000666632155504232</v>
      </c>
      <c r="P4195">
        <v>2.3309391366352</v>
      </c>
      <c r="Q4195" t="s">
        <v>157</v>
      </c>
      <c r="R4195" t="s">
        <v>136</v>
      </c>
      <c r="S4195" t="s">
        <v>136</v>
      </c>
      <c r="T4195" t="s">
        <v>11367</v>
      </c>
      <c r="U4195" t="s">
        <v>17063</v>
      </c>
      <c r="V4195" t="s">
        <v>136</v>
      </c>
      <c r="W4195" t="s">
        <v>254</v>
      </c>
      <c r="X4195" t="s">
        <v>255</v>
      </c>
      <c r="Y4195" t="s">
        <v>462</v>
      </c>
      <c r="Z4195" t="s">
        <v>136</v>
      </c>
      <c r="AA4195" t="s">
        <v>164</v>
      </c>
      <c r="AB4195" t="s">
        <v>165</v>
      </c>
      <c r="AC4195" t="s">
        <v>17064</v>
      </c>
      <c r="AD4195" t="s">
        <v>11369</v>
      </c>
    </row>
    <row r="4196" spans="1:30">
      <c r="A4196" t="s">
        <v>17065</v>
      </c>
      <c r="B4196" t="s">
        <v>17065</v>
      </c>
      <c r="C4196" s="3">
        <v>2.191389</v>
      </c>
      <c r="D4196" s="3">
        <v>61</v>
      </c>
      <c r="E4196" s="3">
        <v>0.518715</v>
      </c>
      <c r="F4196" s="3">
        <v>13</v>
      </c>
      <c r="G4196" s="3">
        <v>1.012816</v>
      </c>
      <c r="H4196" s="3">
        <v>31</v>
      </c>
      <c r="I4196" s="3">
        <v>9.345305</v>
      </c>
      <c r="J4196" s="3">
        <v>281</v>
      </c>
      <c r="K4196" s="3">
        <v>9.239038</v>
      </c>
      <c r="L4196" s="3">
        <v>296</v>
      </c>
      <c r="M4196" s="3">
        <v>8.276012</v>
      </c>
      <c r="N4196">
        <v>239</v>
      </c>
      <c r="O4196" s="16">
        <v>2.69031998463434e-5</v>
      </c>
      <c r="P4196">
        <v>2.21828275837345</v>
      </c>
      <c r="Q4196" t="s">
        <v>157</v>
      </c>
      <c r="R4196" t="s">
        <v>136</v>
      </c>
      <c r="S4196" t="s">
        <v>136</v>
      </c>
      <c r="T4196" t="s">
        <v>136</v>
      </c>
      <c r="U4196" t="s">
        <v>136</v>
      </c>
      <c r="V4196" t="s">
        <v>136</v>
      </c>
      <c r="W4196" t="s">
        <v>136</v>
      </c>
      <c r="X4196" t="s">
        <v>136</v>
      </c>
      <c r="Y4196" t="s">
        <v>17066</v>
      </c>
      <c r="Z4196" t="s">
        <v>136</v>
      </c>
      <c r="AA4196" t="s">
        <v>164</v>
      </c>
      <c r="AB4196" t="s">
        <v>165</v>
      </c>
      <c r="AC4196" t="s">
        <v>17067</v>
      </c>
      <c r="AD4196" t="s">
        <v>136</v>
      </c>
    </row>
    <row r="4197" spans="1:30">
      <c r="A4197" t="s">
        <v>17068</v>
      </c>
      <c r="B4197" t="s">
        <v>17068</v>
      </c>
      <c r="C4197" s="3">
        <v>0</v>
      </c>
      <c r="D4197" s="3">
        <v>0</v>
      </c>
      <c r="E4197" s="3">
        <v>0</v>
      </c>
      <c r="F4197" s="3">
        <v>0</v>
      </c>
      <c r="G4197" s="3">
        <v>0</v>
      </c>
      <c r="H4197" s="3">
        <v>0</v>
      </c>
      <c r="I4197" s="3">
        <v>5.491482</v>
      </c>
      <c r="J4197" s="3">
        <v>173</v>
      </c>
      <c r="K4197" s="3">
        <v>1.386487</v>
      </c>
      <c r="L4197" s="3">
        <v>47</v>
      </c>
      <c r="M4197" s="3">
        <v>22.046898</v>
      </c>
      <c r="N4197">
        <v>666</v>
      </c>
      <c r="O4197" s="16">
        <v>1.50660255453705e-9</v>
      </c>
      <c r="P4197">
        <v>7.42279207143569</v>
      </c>
      <c r="Q4197" t="s">
        <v>157</v>
      </c>
      <c r="R4197" t="s">
        <v>136</v>
      </c>
      <c r="S4197" t="s">
        <v>136</v>
      </c>
      <c r="T4197" t="s">
        <v>3963</v>
      </c>
      <c r="U4197" t="s">
        <v>17069</v>
      </c>
      <c r="V4197" t="s">
        <v>473</v>
      </c>
      <c r="W4197" t="s">
        <v>325</v>
      </c>
      <c r="X4197" t="s">
        <v>326</v>
      </c>
      <c r="Y4197" t="s">
        <v>2929</v>
      </c>
      <c r="Z4197" t="s">
        <v>17070</v>
      </c>
      <c r="AA4197" t="s">
        <v>248</v>
      </c>
      <c r="AB4197" t="s">
        <v>242</v>
      </c>
      <c r="AC4197" t="s">
        <v>17071</v>
      </c>
      <c r="AD4197" t="s">
        <v>3967</v>
      </c>
    </row>
    <row r="4198" spans="1:30">
      <c r="A4198" t="s">
        <v>17072</v>
      </c>
      <c r="B4198" t="s">
        <v>17072</v>
      </c>
      <c r="C4198" s="3">
        <v>0.088021</v>
      </c>
      <c r="D4198" s="3">
        <v>5</v>
      </c>
      <c r="E4198" s="3">
        <v>0</v>
      </c>
      <c r="F4198" s="3">
        <v>0</v>
      </c>
      <c r="G4198" s="3">
        <v>0.114759</v>
      </c>
      <c r="H4198" s="3">
        <v>7</v>
      </c>
      <c r="I4198" s="3">
        <v>1.174629</v>
      </c>
      <c r="J4198" s="3">
        <v>64</v>
      </c>
      <c r="K4198" s="3">
        <v>1.278214</v>
      </c>
      <c r="L4198" s="3">
        <v>75</v>
      </c>
      <c r="M4198" s="3">
        <v>0.734866</v>
      </c>
      <c r="N4198">
        <v>39</v>
      </c>
      <c r="O4198">
        <v>0.00141360127088818</v>
      </c>
      <c r="P4198">
        <v>2.95490578077601</v>
      </c>
      <c r="Q4198" t="s">
        <v>157</v>
      </c>
      <c r="R4198" t="s">
        <v>254</v>
      </c>
      <c r="S4198" t="s">
        <v>255</v>
      </c>
      <c r="T4198" t="s">
        <v>17073</v>
      </c>
      <c r="U4198" t="s">
        <v>17074</v>
      </c>
      <c r="V4198" t="s">
        <v>6709</v>
      </c>
      <c r="W4198" t="s">
        <v>305</v>
      </c>
      <c r="X4198" t="s">
        <v>142</v>
      </c>
      <c r="Y4198" t="s">
        <v>7407</v>
      </c>
      <c r="Z4198" t="s">
        <v>17075</v>
      </c>
      <c r="AA4198" t="s">
        <v>164</v>
      </c>
      <c r="AB4198" t="s">
        <v>165</v>
      </c>
      <c r="AC4198" t="s">
        <v>313</v>
      </c>
      <c r="AD4198" t="s">
        <v>17076</v>
      </c>
    </row>
    <row r="4199" spans="1:30">
      <c r="A4199" t="s">
        <v>17077</v>
      </c>
      <c r="B4199" t="s">
        <v>17077</v>
      </c>
      <c r="C4199" s="3">
        <v>0.302187</v>
      </c>
      <c r="D4199" s="3">
        <v>15</v>
      </c>
      <c r="E4199" s="3">
        <v>0.180565</v>
      </c>
      <c r="F4199" s="3">
        <v>8</v>
      </c>
      <c r="G4199" s="3">
        <v>0.313863</v>
      </c>
      <c r="H4199" s="3">
        <v>17</v>
      </c>
      <c r="I4199" s="3">
        <v>2.558849</v>
      </c>
      <c r="J4199" s="3">
        <v>136</v>
      </c>
      <c r="K4199" s="3">
        <v>10.607346</v>
      </c>
      <c r="L4199" s="3">
        <v>602</v>
      </c>
      <c r="M4199" s="3">
        <v>2.168285</v>
      </c>
      <c r="N4199">
        <v>111</v>
      </c>
      <c r="O4199" s="16">
        <v>3.17664645721834e-5</v>
      </c>
      <c r="P4199">
        <v>3.36180101168472</v>
      </c>
      <c r="Q4199" t="s">
        <v>157</v>
      </c>
      <c r="R4199" t="s">
        <v>136</v>
      </c>
      <c r="S4199" t="s">
        <v>136</v>
      </c>
      <c r="T4199" t="s">
        <v>460</v>
      </c>
      <c r="U4199" t="s">
        <v>136</v>
      </c>
      <c r="V4199" t="s">
        <v>136</v>
      </c>
      <c r="W4199" t="s">
        <v>136</v>
      </c>
      <c r="X4199" t="s">
        <v>136</v>
      </c>
      <c r="Y4199" t="s">
        <v>6603</v>
      </c>
      <c r="Z4199" t="s">
        <v>1540</v>
      </c>
      <c r="AA4199" t="s">
        <v>164</v>
      </c>
      <c r="AB4199" t="s">
        <v>165</v>
      </c>
      <c r="AC4199" t="s">
        <v>17078</v>
      </c>
      <c r="AD4199" t="s">
        <v>281</v>
      </c>
    </row>
    <row r="4200" spans="1:30">
      <c r="A4200" t="s">
        <v>17079</v>
      </c>
      <c r="B4200" t="s">
        <v>136</v>
      </c>
      <c r="C4200" s="3">
        <v>2.287595</v>
      </c>
      <c r="D4200" s="3">
        <v>77</v>
      </c>
      <c r="E4200" s="3">
        <v>0.145769</v>
      </c>
      <c r="F4200" s="3">
        <v>5</v>
      </c>
      <c r="G4200" s="3">
        <v>1.71856599999999</v>
      </c>
      <c r="H4200" s="3">
        <v>57</v>
      </c>
      <c r="I4200" s="3">
        <v>9.956571</v>
      </c>
      <c r="J4200" s="3">
        <v>358</v>
      </c>
      <c r="K4200" s="3">
        <v>18.874986</v>
      </c>
      <c r="L4200" s="3">
        <v>716</v>
      </c>
      <c r="M4200" s="3">
        <v>6.228541</v>
      </c>
      <c r="N4200">
        <v>216</v>
      </c>
      <c r="O4200">
        <v>0.00228866205155059</v>
      </c>
      <c r="P4200">
        <v>2.46475421598399</v>
      </c>
      <c r="Q4200" t="s">
        <v>157</v>
      </c>
      <c r="R4200" t="s">
        <v>136</v>
      </c>
      <c r="S4200" t="s">
        <v>136</v>
      </c>
      <c r="T4200" t="s">
        <v>136</v>
      </c>
      <c r="U4200" t="s">
        <v>17080</v>
      </c>
      <c r="V4200" t="s">
        <v>136</v>
      </c>
      <c r="W4200" t="s">
        <v>3284</v>
      </c>
      <c r="X4200" t="s">
        <v>3285</v>
      </c>
      <c r="Y4200" t="s">
        <v>136</v>
      </c>
      <c r="Z4200" t="s">
        <v>4187</v>
      </c>
      <c r="AA4200" t="s">
        <v>3852</v>
      </c>
      <c r="AB4200" t="s">
        <v>3285</v>
      </c>
      <c r="AC4200" t="s">
        <v>4189</v>
      </c>
      <c r="AD4200" t="s">
        <v>136</v>
      </c>
    </row>
    <row r="4201" spans="1:30">
      <c r="A4201" t="s">
        <v>17081</v>
      </c>
      <c r="B4201" t="s">
        <v>17081</v>
      </c>
      <c r="C4201" s="3">
        <v>0.24346</v>
      </c>
      <c r="D4201" s="3">
        <v>34</v>
      </c>
      <c r="E4201" s="3">
        <v>0.081819</v>
      </c>
      <c r="F4201" s="3">
        <v>10</v>
      </c>
      <c r="G4201" s="3">
        <v>0.215476</v>
      </c>
      <c r="H4201" s="3">
        <v>32</v>
      </c>
      <c r="I4201" s="3">
        <v>2.386067</v>
      </c>
      <c r="J4201" s="3">
        <v>354</v>
      </c>
      <c r="K4201" s="3">
        <v>4.187028</v>
      </c>
      <c r="L4201" s="3">
        <v>664</v>
      </c>
      <c r="M4201" s="3">
        <v>0.807</v>
      </c>
      <c r="N4201">
        <v>116</v>
      </c>
      <c r="O4201" s="16">
        <v>3.49338246338355e-5</v>
      </c>
      <c r="P4201">
        <v>3.00097494448136</v>
      </c>
      <c r="Q4201" t="s">
        <v>157</v>
      </c>
      <c r="R4201" t="s">
        <v>232</v>
      </c>
      <c r="S4201" t="s">
        <v>233</v>
      </c>
      <c r="T4201" t="s">
        <v>17082</v>
      </c>
      <c r="U4201" t="s">
        <v>136</v>
      </c>
      <c r="V4201" t="s">
        <v>136</v>
      </c>
      <c r="W4201" t="s">
        <v>232</v>
      </c>
      <c r="X4201" t="s">
        <v>233</v>
      </c>
      <c r="Y4201" t="s">
        <v>2504</v>
      </c>
      <c r="Z4201" t="s">
        <v>15547</v>
      </c>
      <c r="AA4201" t="s">
        <v>237</v>
      </c>
      <c r="AB4201" t="s">
        <v>233</v>
      </c>
      <c r="AC4201" t="s">
        <v>17083</v>
      </c>
      <c r="AD4201" t="s">
        <v>17084</v>
      </c>
    </row>
    <row r="4202" spans="1:30">
      <c r="A4202" t="s">
        <v>17085</v>
      </c>
      <c r="B4202" t="s">
        <v>17085</v>
      </c>
      <c r="C4202" s="3">
        <v>160.405243</v>
      </c>
      <c r="D4202" s="3">
        <v>8372</v>
      </c>
      <c r="E4202" s="3">
        <v>183.314529</v>
      </c>
      <c r="F4202" s="3">
        <v>8475</v>
      </c>
      <c r="G4202" s="3">
        <v>123.22406</v>
      </c>
      <c r="H4202" s="3">
        <v>6896</v>
      </c>
      <c r="I4202" s="3">
        <v>35.152031</v>
      </c>
      <c r="J4202" s="3">
        <v>1990</v>
      </c>
      <c r="K4202" s="3">
        <v>15.447525</v>
      </c>
      <c r="L4202" s="3">
        <v>934</v>
      </c>
      <c r="M4202" s="3">
        <v>51.558609</v>
      </c>
      <c r="N4202">
        <v>2810</v>
      </c>
      <c r="O4202" s="16">
        <v>9.91812451161942e-6</v>
      </c>
      <c r="P4202">
        <v>-2.82455152825726</v>
      </c>
      <c r="Q4202" t="s">
        <v>131</v>
      </c>
      <c r="R4202" t="s">
        <v>137</v>
      </c>
      <c r="S4202" t="s">
        <v>138</v>
      </c>
      <c r="T4202" t="s">
        <v>15868</v>
      </c>
      <c r="U4202" t="s">
        <v>17086</v>
      </c>
      <c r="V4202" t="s">
        <v>15870</v>
      </c>
      <c r="W4202" t="s">
        <v>137</v>
      </c>
      <c r="X4202" t="s">
        <v>138</v>
      </c>
      <c r="Y4202" t="s">
        <v>15871</v>
      </c>
      <c r="Z4202" t="s">
        <v>15872</v>
      </c>
      <c r="AA4202" t="s">
        <v>153</v>
      </c>
      <c r="AB4202" t="s">
        <v>138</v>
      </c>
      <c r="AC4202" t="s">
        <v>15873</v>
      </c>
      <c r="AD4202" t="s">
        <v>15874</v>
      </c>
    </row>
    <row r="4203" spans="1:30">
      <c r="A4203" t="s">
        <v>17087</v>
      </c>
      <c r="B4203" t="s">
        <v>17087</v>
      </c>
      <c r="C4203" s="3">
        <v>0.072657</v>
      </c>
      <c r="D4203" s="3">
        <v>7</v>
      </c>
      <c r="E4203" s="3">
        <v>0.11507</v>
      </c>
      <c r="F4203" s="3">
        <v>9</v>
      </c>
      <c r="G4203" s="3">
        <v>0.130084</v>
      </c>
      <c r="H4203" s="3">
        <v>13</v>
      </c>
      <c r="I4203" s="3">
        <v>0.668188</v>
      </c>
      <c r="J4203" s="3">
        <v>64</v>
      </c>
      <c r="K4203" s="3">
        <v>4.242728</v>
      </c>
      <c r="L4203" s="3">
        <v>432</v>
      </c>
      <c r="M4203" s="3">
        <v>0.630242</v>
      </c>
      <c r="N4203">
        <v>58</v>
      </c>
      <c r="O4203">
        <v>0.00179915659809515</v>
      </c>
      <c r="P4203">
        <v>3.00780656134481</v>
      </c>
      <c r="Q4203" t="s">
        <v>157</v>
      </c>
      <c r="R4203" t="s">
        <v>136</v>
      </c>
      <c r="S4203" t="s">
        <v>136</v>
      </c>
      <c r="T4203" t="s">
        <v>2110</v>
      </c>
      <c r="U4203" t="s">
        <v>17088</v>
      </c>
      <c r="V4203" t="s">
        <v>136</v>
      </c>
      <c r="W4203" t="s">
        <v>254</v>
      </c>
      <c r="X4203" t="s">
        <v>255</v>
      </c>
      <c r="Y4203" t="s">
        <v>1815</v>
      </c>
      <c r="Z4203" t="s">
        <v>17089</v>
      </c>
      <c r="AA4203" t="s">
        <v>164</v>
      </c>
      <c r="AB4203" t="s">
        <v>165</v>
      </c>
      <c r="AC4203" t="s">
        <v>17090</v>
      </c>
      <c r="AD4203" t="s">
        <v>2113</v>
      </c>
    </row>
    <row r="4204" spans="1:30">
      <c r="A4204" t="s">
        <v>17091</v>
      </c>
      <c r="B4204" t="s">
        <v>17091</v>
      </c>
      <c r="C4204" s="3">
        <v>0.081143</v>
      </c>
      <c r="D4204" s="3">
        <v>9</v>
      </c>
      <c r="E4204" s="3">
        <v>0</v>
      </c>
      <c r="F4204" s="3">
        <v>0</v>
      </c>
      <c r="G4204" s="3">
        <v>0.104104</v>
      </c>
      <c r="H4204" s="3">
        <v>12</v>
      </c>
      <c r="I4204" s="3">
        <v>0.943435</v>
      </c>
      <c r="J4204" s="3">
        <v>101</v>
      </c>
      <c r="K4204" s="3">
        <v>1.153415</v>
      </c>
      <c r="L4204" s="3">
        <v>132</v>
      </c>
      <c r="M4204" s="3">
        <v>0.56844</v>
      </c>
      <c r="N4204">
        <v>59</v>
      </c>
      <c r="O4204">
        <v>0.00101780058891119</v>
      </c>
      <c r="P4204">
        <v>2.9265443243302</v>
      </c>
      <c r="Q4204" t="s">
        <v>157</v>
      </c>
      <c r="R4204" t="s">
        <v>254</v>
      </c>
      <c r="S4204" t="s">
        <v>255</v>
      </c>
      <c r="T4204" t="s">
        <v>527</v>
      </c>
      <c r="U4204" t="s">
        <v>17092</v>
      </c>
      <c r="V4204" t="s">
        <v>136</v>
      </c>
      <c r="W4204" t="s">
        <v>254</v>
      </c>
      <c r="X4204" t="s">
        <v>255</v>
      </c>
      <c r="Y4204" t="s">
        <v>181</v>
      </c>
      <c r="Z4204" t="s">
        <v>16267</v>
      </c>
      <c r="AA4204" t="s">
        <v>83</v>
      </c>
      <c r="AB4204" t="s">
        <v>191</v>
      </c>
      <c r="AC4204" t="s">
        <v>17093</v>
      </c>
      <c r="AD4204" t="s">
        <v>195</v>
      </c>
    </row>
    <row r="4205" spans="1:30">
      <c r="A4205" t="s">
        <v>17094</v>
      </c>
      <c r="B4205" t="s">
        <v>17094</v>
      </c>
      <c r="C4205" s="3">
        <v>0</v>
      </c>
      <c r="D4205" s="3">
        <v>0</v>
      </c>
      <c r="E4205" s="3">
        <v>0</v>
      </c>
      <c r="F4205" s="3">
        <v>0</v>
      </c>
      <c r="G4205" s="3">
        <v>0</v>
      </c>
      <c r="H4205" s="3">
        <v>0</v>
      </c>
      <c r="I4205" s="3">
        <v>4.288801</v>
      </c>
      <c r="J4205" s="3">
        <v>244</v>
      </c>
      <c r="K4205" s="3">
        <v>7.58863</v>
      </c>
      <c r="L4205" s="3">
        <v>460</v>
      </c>
      <c r="M4205" s="3">
        <v>0.636461</v>
      </c>
      <c r="N4205">
        <v>35</v>
      </c>
      <c r="O4205" s="16">
        <v>2.49055297319795e-9</v>
      </c>
      <c r="P4205">
        <v>7.27201676095646</v>
      </c>
      <c r="Q4205" t="s">
        <v>157</v>
      </c>
      <c r="R4205" t="s">
        <v>366</v>
      </c>
      <c r="S4205" t="s">
        <v>367</v>
      </c>
      <c r="T4205" t="s">
        <v>8812</v>
      </c>
      <c r="U4205" t="s">
        <v>17095</v>
      </c>
      <c r="V4205" t="s">
        <v>136</v>
      </c>
      <c r="W4205" t="s">
        <v>254</v>
      </c>
      <c r="X4205" t="s">
        <v>255</v>
      </c>
      <c r="Y4205" t="s">
        <v>1750</v>
      </c>
      <c r="Z4205" t="s">
        <v>10176</v>
      </c>
      <c r="AA4205" t="s">
        <v>374</v>
      </c>
      <c r="AB4205" t="s">
        <v>367</v>
      </c>
      <c r="AC4205" t="s">
        <v>183</v>
      </c>
      <c r="AD4205" t="s">
        <v>792</v>
      </c>
    </row>
    <row r="4206" spans="1:30">
      <c r="A4206" t="s">
        <v>17096</v>
      </c>
      <c r="B4206" t="s">
        <v>136</v>
      </c>
      <c r="C4206" s="3">
        <v>0.144195</v>
      </c>
      <c r="D4206" s="3">
        <v>8</v>
      </c>
      <c r="E4206" s="3">
        <v>0</v>
      </c>
      <c r="F4206" s="3">
        <v>0</v>
      </c>
      <c r="G4206" s="3">
        <v>0.142818</v>
      </c>
      <c r="H4206" s="3">
        <v>8</v>
      </c>
      <c r="I4206" s="3">
        <v>2.225451</v>
      </c>
      <c r="J4206" s="3">
        <v>127</v>
      </c>
      <c r="K4206" s="3">
        <v>2.143332</v>
      </c>
      <c r="L4206" s="3">
        <v>130</v>
      </c>
      <c r="M4206" s="3">
        <v>0.971359</v>
      </c>
      <c r="N4206">
        <v>53</v>
      </c>
      <c r="O4206">
        <v>0.000119069013608111</v>
      </c>
      <c r="P4206">
        <v>3.34423707530096</v>
      </c>
      <c r="Q4206" t="s">
        <v>157</v>
      </c>
      <c r="R4206" t="s">
        <v>136</v>
      </c>
      <c r="S4206" t="s">
        <v>136</v>
      </c>
      <c r="T4206" t="s">
        <v>136</v>
      </c>
      <c r="U4206" t="s">
        <v>17097</v>
      </c>
      <c r="V4206" t="s">
        <v>136</v>
      </c>
      <c r="W4206" t="s">
        <v>136</v>
      </c>
      <c r="X4206" t="s">
        <v>136</v>
      </c>
      <c r="Y4206" t="s">
        <v>136</v>
      </c>
      <c r="Z4206" t="s">
        <v>136</v>
      </c>
      <c r="AA4206" t="s">
        <v>136</v>
      </c>
      <c r="AB4206" t="s">
        <v>136</v>
      </c>
      <c r="AC4206" t="s">
        <v>17098</v>
      </c>
      <c r="AD4206" t="s">
        <v>136</v>
      </c>
    </row>
    <row r="4207" spans="1:30">
      <c r="A4207" t="s">
        <v>17099</v>
      </c>
      <c r="B4207" t="s">
        <v>17099</v>
      </c>
      <c r="C4207" s="3">
        <v>48.401073</v>
      </c>
      <c r="D4207" s="3">
        <v>2258</v>
      </c>
      <c r="E4207" s="3">
        <v>69.319023</v>
      </c>
      <c r="F4207" s="3">
        <v>2865</v>
      </c>
      <c r="G4207" s="3">
        <v>31.368404</v>
      </c>
      <c r="H4207" s="3">
        <v>1569</v>
      </c>
      <c r="I4207" s="3">
        <v>27.741495</v>
      </c>
      <c r="J4207" s="3">
        <v>1404</v>
      </c>
      <c r="K4207" s="3">
        <v>4.116742</v>
      </c>
      <c r="L4207" s="3">
        <v>223</v>
      </c>
      <c r="M4207" s="3">
        <v>18.939615</v>
      </c>
      <c r="N4207">
        <v>923</v>
      </c>
      <c r="O4207">
        <v>0.00594939770294737</v>
      </c>
      <c r="P4207">
        <v>-2.24288780627239</v>
      </c>
      <c r="Q4207" t="s">
        <v>131</v>
      </c>
      <c r="R4207" t="s">
        <v>136</v>
      </c>
      <c r="S4207" t="s">
        <v>136</v>
      </c>
      <c r="T4207" t="s">
        <v>136</v>
      </c>
      <c r="U4207" t="s">
        <v>136</v>
      </c>
      <c r="V4207" t="s">
        <v>136</v>
      </c>
      <c r="W4207" t="s">
        <v>136</v>
      </c>
      <c r="X4207" t="s">
        <v>136</v>
      </c>
      <c r="Y4207" t="s">
        <v>11692</v>
      </c>
      <c r="Z4207" t="s">
        <v>11241</v>
      </c>
      <c r="AA4207" t="s">
        <v>164</v>
      </c>
      <c r="AB4207" t="s">
        <v>165</v>
      </c>
      <c r="AC4207" t="s">
        <v>14484</v>
      </c>
      <c r="AD4207" t="s">
        <v>136</v>
      </c>
    </row>
    <row r="4208" spans="1:30">
      <c r="A4208" t="s">
        <v>17100</v>
      </c>
      <c r="B4208" t="s">
        <v>17100</v>
      </c>
      <c r="C4208" s="3">
        <v>4.557477</v>
      </c>
      <c r="D4208" s="3">
        <v>226</v>
      </c>
      <c r="E4208" s="3">
        <v>2.776946</v>
      </c>
      <c r="F4208" s="3">
        <v>122</v>
      </c>
      <c r="G4208" s="3">
        <v>2.879273</v>
      </c>
      <c r="H4208" s="3">
        <v>153</v>
      </c>
      <c r="I4208" s="3">
        <v>19.1618</v>
      </c>
      <c r="J4208" s="3">
        <v>1028</v>
      </c>
      <c r="K4208" s="3">
        <v>67.454353</v>
      </c>
      <c r="L4208" s="3">
        <v>3862</v>
      </c>
      <c r="M4208" s="3">
        <v>12.36904</v>
      </c>
      <c r="N4208">
        <v>639</v>
      </c>
      <c r="O4208">
        <v>0.000836638703412238</v>
      </c>
      <c r="P4208">
        <v>2.47503980642304</v>
      </c>
      <c r="Q4208" t="s">
        <v>157</v>
      </c>
      <c r="R4208" t="s">
        <v>412</v>
      </c>
      <c r="S4208" t="s">
        <v>413</v>
      </c>
      <c r="T4208" t="s">
        <v>17101</v>
      </c>
      <c r="U4208" t="s">
        <v>17102</v>
      </c>
      <c r="V4208" t="s">
        <v>6404</v>
      </c>
      <c r="W4208" t="s">
        <v>412</v>
      </c>
      <c r="X4208" t="s">
        <v>413</v>
      </c>
      <c r="Y4208" t="s">
        <v>9784</v>
      </c>
      <c r="Z4208" t="s">
        <v>17103</v>
      </c>
      <c r="AA4208" t="s">
        <v>419</v>
      </c>
      <c r="AB4208" t="s">
        <v>413</v>
      </c>
      <c r="AC4208" t="s">
        <v>17104</v>
      </c>
      <c r="AD4208" t="s">
        <v>17105</v>
      </c>
    </row>
    <row r="4209" spans="1:30">
      <c r="A4209" t="s">
        <v>17106</v>
      </c>
      <c r="B4209" t="s">
        <v>17106</v>
      </c>
      <c r="C4209" s="3">
        <v>13.952618</v>
      </c>
      <c r="D4209" s="3">
        <v>361</v>
      </c>
      <c r="E4209" s="3">
        <v>32.905525</v>
      </c>
      <c r="F4209" s="3">
        <v>753</v>
      </c>
      <c r="G4209" s="3">
        <v>21.774672</v>
      </c>
      <c r="H4209" s="3">
        <v>604</v>
      </c>
      <c r="I4209" s="3">
        <v>5.324144</v>
      </c>
      <c r="J4209" s="3">
        <v>150</v>
      </c>
      <c r="K4209" s="3">
        <v>6.209213</v>
      </c>
      <c r="L4209" s="3">
        <v>186</v>
      </c>
      <c r="M4209" s="3">
        <v>11.658537</v>
      </c>
      <c r="N4209">
        <v>315</v>
      </c>
      <c r="O4209">
        <v>0.00171830859077073</v>
      </c>
      <c r="P4209">
        <v>-2.26147641121627</v>
      </c>
      <c r="Q4209" t="s">
        <v>131</v>
      </c>
      <c r="R4209" t="s">
        <v>371</v>
      </c>
      <c r="S4209" t="s">
        <v>293</v>
      </c>
      <c r="T4209" t="s">
        <v>17107</v>
      </c>
      <c r="U4209" t="s">
        <v>17108</v>
      </c>
      <c r="V4209" t="s">
        <v>11523</v>
      </c>
      <c r="W4209" t="s">
        <v>254</v>
      </c>
      <c r="X4209" t="s">
        <v>255</v>
      </c>
      <c r="Y4209" t="s">
        <v>2497</v>
      </c>
      <c r="Z4209" t="s">
        <v>17109</v>
      </c>
      <c r="AA4209" t="s">
        <v>292</v>
      </c>
      <c r="AB4209" t="s">
        <v>293</v>
      </c>
      <c r="AC4209" t="s">
        <v>17110</v>
      </c>
      <c r="AD4209" t="s">
        <v>17111</v>
      </c>
    </row>
    <row r="4210" spans="1:30">
      <c r="A4210" t="s">
        <v>17112</v>
      </c>
      <c r="B4210" t="s">
        <v>17112</v>
      </c>
      <c r="C4210" s="3">
        <v>0.116205</v>
      </c>
      <c r="D4210" s="3">
        <v>7</v>
      </c>
      <c r="E4210" s="3">
        <v>0.150721</v>
      </c>
      <c r="F4210" s="3">
        <v>8</v>
      </c>
      <c r="G4210" s="3">
        <v>0.13859</v>
      </c>
      <c r="H4210" s="3">
        <v>9</v>
      </c>
      <c r="I4210" s="3">
        <v>2.065589</v>
      </c>
      <c r="J4210" s="3">
        <v>121</v>
      </c>
      <c r="K4210" s="3">
        <v>2.152207</v>
      </c>
      <c r="L4210" s="3">
        <v>135</v>
      </c>
      <c r="M4210" s="3">
        <v>2.560969</v>
      </c>
      <c r="N4210">
        <v>145</v>
      </c>
      <c r="O4210" s="16">
        <v>1.04462945183067e-6</v>
      </c>
      <c r="P4210">
        <v>3.08647033792207</v>
      </c>
      <c r="Q4210" t="s">
        <v>157</v>
      </c>
      <c r="R4210" t="s">
        <v>232</v>
      </c>
      <c r="S4210" t="s">
        <v>233</v>
      </c>
      <c r="T4210" t="s">
        <v>17113</v>
      </c>
      <c r="U4210" t="s">
        <v>17114</v>
      </c>
      <c r="V4210" t="s">
        <v>17115</v>
      </c>
      <c r="W4210" t="s">
        <v>232</v>
      </c>
      <c r="X4210" t="s">
        <v>233</v>
      </c>
      <c r="Y4210" t="s">
        <v>17116</v>
      </c>
      <c r="Z4210" t="s">
        <v>17117</v>
      </c>
      <c r="AA4210" t="s">
        <v>237</v>
      </c>
      <c r="AB4210" t="s">
        <v>233</v>
      </c>
      <c r="AC4210" t="s">
        <v>17118</v>
      </c>
      <c r="AD4210" t="s">
        <v>17119</v>
      </c>
    </row>
    <row r="4211" spans="1:30">
      <c r="A4211" t="s">
        <v>17120</v>
      </c>
      <c r="B4211" t="s">
        <v>17120</v>
      </c>
      <c r="C4211" s="3">
        <v>0.280209</v>
      </c>
      <c r="D4211" s="3">
        <v>11</v>
      </c>
      <c r="E4211" s="3">
        <v>0</v>
      </c>
      <c r="F4211" s="3">
        <v>0</v>
      </c>
      <c r="G4211" s="3">
        <v>0.879756</v>
      </c>
      <c r="H4211" s="3">
        <v>35</v>
      </c>
      <c r="I4211" s="3">
        <v>12.344746</v>
      </c>
      <c r="J4211" s="3">
        <v>490</v>
      </c>
      <c r="K4211" s="3">
        <v>4.178734</v>
      </c>
      <c r="L4211" s="3">
        <v>177</v>
      </c>
      <c r="M4211" s="3">
        <v>4.990035</v>
      </c>
      <c r="N4211">
        <v>191</v>
      </c>
      <c r="O4211">
        <v>0.00106777546507062</v>
      </c>
      <c r="P4211">
        <v>3.25839708255315</v>
      </c>
      <c r="Q4211" t="s">
        <v>157</v>
      </c>
      <c r="R4211" t="s">
        <v>136</v>
      </c>
      <c r="S4211" t="s">
        <v>136</v>
      </c>
      <c r="T4211" t="s">
        <v>3587</v>
      </c>
      <c r="U4211" t="s">
        <v>17121</v>
      </c>
      <c r="V4211" t="s">
        <v>136</v>
      </c>
      <c r="W4211" t="s">
        <v>254</v>
      </c>
      <c r="X4211" t="s">
        <v>255</v>
      </c>
      <c r="Y4211" t="s">
        <v>2348</v>
      </c>
      <c r="Z4211" t="s">
        <v>17122</v>
      </c>
      <c r="AA4211" t="s">
        <v>85</v>
      </c>
      <c r="AB4211" t="s">
        <v>342</v>
      </c>
      <c r="AC4211" t="s">
        <v>17123</v>
      </c>
      <c r="AD4211" t="s">
        <v>3591</v>
      </c>
    </row>
    <row r="4212" spans="1:30">
      <c r="A4212" t="s">
        <v>17124</v>
      </c>
      <c r="B4212" t="s">
        <v>17124</v>
      </c>
      <c r="C4212" s="3">
        <v>5.230098</v>
      </c>
      <c r="D4212" s="3">
        <v>193</v>
      </c>
      <c r="E4212" s="3">
        <v>2.520672</v>
      </c>
      <c r="F4212" s="3">
        <v>83</v>
      </c>
      <c r="G4212" s="3">
        <v>5.867889</v>
      </c>
      <c r="H4212" s="3">
        <v>232</v>
      </c>
      <c r="I4212" s="3">
        <v>64.886787</v>
      </c>
      <c r="J4212" s="3">
        <v>2591</v>
      </c>
      <c r="K4212" s="3">
        <v>24.895746</v>
      </c>
      <c r="L4212" s="3">
        <v>1062</v>
      </c>
      <c r="M4212" s="3">
        <v>21.083427</v>
      </c>
      <c r="N4212">
        <v>811</v>
      </c>
      <c r="O4212" s="16">
        <v>3.0913370792307e-5</v>
      </c>
      <c r="P4212">
        <v>2.31099786747897</v>
      </c>
      <c r="Q4212" t="s">
        <v>157</v>
      </c>
      <c r="R4212" t="s">
        <v>136</v>
      </c>
      <c r="S4212" t="s">
        <v>136</v>
      </c>
      <c r="T4212" t="s">
        <v>136</v>
      </c>
      <c r="U4212" t="s">
        <v>136</v>
      </c>
      <c r="V4212" t="s">
        <v>136</v>
      </c>
      <c r="W4212" t="s">
        <v>136</v>
      </c>
      <c r="X4212" t="s">
        <v>136</v>
      </c>
      <c r="Y4212" t="s">
        <v>9551</v>
      </c>
      <c r="Z4212" t="s">
        <v>136</v>
      </c>
      <c r="AA4212" t="s">
        <v>164</v>
      </c>
      <c r="AB4212" t="s">
        <v>165</v>
      </c>
      <c r="AC4212" t="s">
        <v>17125</v>
      </c>
      <c r="AD4212" t="s">
        <v>136</v>
      </c>
    </row>
    <row r="4213" spans="1:30">
      <c r="A4213" t="s">
        <v>17126</v>
      </c>
      <c r="B4213" t="s">
        <v>17126</v>
      </c>
      <c r="C4213" s="3">
        <v>2.291955</v>
      </c>
      <c r="D4213" s="3">
        <v>116</v>
      </c>
      <c r="E4213" s="3">
        <v>1.481442</v>
      </c>
      <c r="F4213" s="3">
        <v>67</v>
      </c>
      <c r="G4213" s="3">
        <v>4.688629</v>
      </c>
      <c r="H4213" s="3">
        <v>254</v>
      </c>
      <c r="I4213" s="3">
        <v>0.40939</v>
      </c>
      <c r="J4213" s="3">
        <v>23</v>
      </c>
      <c r="K4213" s="3">
        <v>1.141726</v>
      </c>
      <c r="L4213" s="3">
        <v>67</v>
      </c>
      <c r="M4213" s="3">
        <v>0.444262</v>
      </c>
      <c r="N4213">
        <v>24</v>
      </c>
      <c r="O4213">
        <v>0.000319828957886809</v>
      </c>
      <c r="P4213">
        <v>-2.50726016164926</v>
      </c>
      <c r="Q4213" t="s">
        <v>131</v>
      </c>
      <c r="R4213" t="s">
        <v>371</v>
      </c>
      <c r="S4213" t="s">
        <v>293</v>
      </c>
      <c r="T4213" t="s">
        <v>17127</v>
      </c>
      <c r="U4213" t="s">
        <v>17128</v>
      </c>
      <c r="V4213" t="s">
        <v>5828</v>
      </c>
      <c r="W4213" t="s">
        <v>136</v>
      </c>
      <c r="X4213" t="s">
        <v>136</v>
      </c>
      <c r="Y4213" t="s">
        <v>5829</v>
      </c>
      <c r="Z4213" t="s">
        <v>17129</v>
      </c>
      <c r="AA4213" t="s">
        <v>292</v>
      </c>
      <c r="AB4213" t="s">
        <v>293</v>
      </c>
      <c r="AC4213" t="s">
        <v>17130</v>
      </c>
      <c r="AD4213" t="s">
        <v>17131</v>
      </c>
    </row>
    <row r="4214" spans="1:30">
      <c r="A4214" t="s">
        <v>17132</v>
      </c>
      <c r="B4214" t="s">
        <v>17132</v>
      </c>
      <c r="C4214" s="3">
        <v>12.958519</v>
      </c>
      <c r="D4214" s="3">
        <v>258</v>
      </c>
      <c r="E4214" s="3">
        <v>7.006577</v>
      </c>
      <c r="F4214" s="3">
        <v>124</v>
      </c>
      <c r="G4214" s="3">
        <v>7.749022</v>
      </c>
      <c r="H4214" s="3">
        <v>165</v>
      </c>
      <c r="I4214" s="3">
        <v>1.080773</v>
      </c>
      <c r="J4214" s="3">
        <v>24</v>
      </c>
      <c r="K4214" s="3">
        <v>2.407411</v>
      </c>
      <c r="L4214" s="3">
        <v>56</v>
      </c>
      <c r="M4214" s="3">
        <v>2.153275</v>
      </c>
      <c r="N4214">
        <v>45</v>
      </c>
      <c r="O4214" s="16">
        <v>5.24006034269694e-7</v>
      </c>
      <c r="P4214">
        <v>-2.79657366060791</v>
      </c>
      <c r="Q4214" t="s">
        <v>131</v>
      </c>
      <c r="R4214" t="s">
        <v>136</v>
      </c>
      <c r="S4214" t="s">
        <v>136</v>
      </c>
      <c r="T4214" t="s">
        <v>136</v>
      </c>
      <c r="U4214" t="s">
        <v>136</v>
      </c>
      <c r="V4214" t="s">
        <v>136</v>
      </c>
      <c r="W4214" t="s">
        <v>136</v>
      </c>
      <c r="X4214" t="s">
        <v>136</v>
      </c>
      <c r="Y4214" t="s">
        <v>136</v>
      </c>
      <c r="Z4214" t="s">
        <v>136</v>
      </c>
      <c r="AA4214" t="s">
        <v>136</v>
      </c>
      <c r="AB4214" t="s">
        <v>136</v>
      </c>
      <c r="AC4214" t="s">
        <v>17133</v>
      </c>
      <c r="AD4214" t="s">
        <v>136</v>
      </c>
    </row>
    <row r="4215" spans="1:30">
      <c r="A4215" t="s">
        <v>17134</v>
      </c>
      <c r="B4215" t="s">
        <v>17134</v>
      </c>
      <c r="C4215" s="3">
        <v>0.265736</v>
      </c>
      <c r="D4215" s="3">
        <v>18</v>
      </c>
      <c r="E4215" s="3">
        <v>0.07398</v>
      </c>
      <c r="F4215" s="3">
        <v>5</v>
      </c>
      <c r="G4215" s="3">
        <v>0.237769</v>
      </c>
      <c r="H4215" s="3">
        <v>17</v>
      </c>
      <c r="I4215" s="3">
        <v>1.577643</v>
      </c>
      <c r="J4215" s="3">
        <v>111</v>
      </c>
      <c r="K4215" s="3">
        <v>7.122007</v>
      </c>
      <c r="L4215" s="3">
        <v>535</v>
      </c>
      <c r="M4215" s="3">
        <v>1.024825</v>
      </c>
      <c r="N4215">
        <v>70</v>
      </c>
      <c r="O4215">
        <v>0.000378781709305029</v>
      </c>
      <c r="P4215">
        <v>3.1546098568746</v>
      </c>
      <c r="Q4215" t="s">
        <v>157</v>
      </c>
      <c r="R4215" t="s">
        <v>136</v>
      </c>
      <c r="S4215" t="s">
        <v>136</v>
      </c>
      <c r="T4215" t="s">
        <v>17135</v>
      </c>
      <c r="U4215" t="s">
        <v>14556</v>
      </c>
      <c r="V4215" t="s">
        <v>136</v>
      </c>
      <c r="W4215" t="s">
        <v>136</v>
      </c>
      <c r="X4215" t="s">
        <v>136</v>
      </c>
      <c r="Y4215" t="s">
        <v>14557</v>
      </c>
      <c r="Z4215" t="s">
        <v>14558</v>
      </c>
      <c r="AA4215" t="s">
        <v>141</v>
      </c>
      <c r="AB4215" t="s">
        <v>142</v>
      </c>
      <c r="AC4215" t="s">
        <v>17136</v>
      </c>
      <c r="AD4215" t="s">
        <v>1863</v>
      </c>
    </row>
    <row r="4216" spans="1:30">
      <c r="A4216" t="s">
        <v>17137</v>
      </c>
      <c r="B4216" t="s">
        <v>17137</v>
      </c>
      <c r="C4216" s="3">
        <v>0.345878</v>
      </c>
      <c r="D4216" s="3">
        <v>6</v>
      </c>
      <c r="E4216" s="3">
        <v>0</v>
      </c>
      <c r="F4216" s="3">
        <v>0</v>
      </c>
      <c r="G4216" s="3">
        <v>0</v>
      </c>
      <c r="H4216" s="3">
        <v>0</v>
      </c>
      <c r="I4216" s="3">
        <v>7.219322</v>
      </c>
      <c r="J4216" s="3">
        <v>132</v>
      </c>
      <c r="K4216" s="3">
        <v>3.097974</v>
      </c>
      <c r="L4216" s="3">
        <v>61</v>
      </c>
      <c r="M4216" s="3">
        <v>4.818495</v>
      </c>
      <c r="N4216">
        <v>85</v>
      </c>
      <c r="O4216" s="16">
        <v>8.07384215634629e-5</v>
      </c>
      <c r="P4216">
        <v>4.210953851425</v>
      </c>
      <c r="Q4216" t="s">
        <v>157</v>
      </c>
      <c r="R4216" t="s">
        <v>136</v>
      </c>
      <c r="S4216" t="s">
        <v>136</v>
      </c>
      <c r="T4216" t="s">
        <v>1096</v>
      </c>
      <c r="U4216" t="s">
        <v>17138</v>
      </c>
      <c r="V4216" t="s">
        <v>136</v>
      </c>
      <c r="W4216" t="s">
        <v>254</v>
      </c>
      <c r="X4216" t="s">
        <v>255</v>
      </c>
      <c r="Y4216" t="s">
        <v>1815</v>
      </c>
      <c r="Z4216" t="s">
        <v>17139</v>
      </c>
      <c r="AA4216" t="s">
        <v>164</v>
      </c>
      <c r="AB4216" t="s">
        <v>165</v>
      </c>
      <c r="AC4216" t="s">
        <v>9343</v>
      </c>
      <c r="AD4216" t="s">
        <v>281</v>
      </c>
    </row>
    <row r="4217" spans="1:30">
      <c r="A4217" t="s">
        <v>17140</v>
      </c>
      <c r="B4217" t="s">
        <v>17140</v>
      </c>
      <c r="C4217" s="3">
        <v>1.708192</v>
      </c>
      <c r="D4217" s="3">
        <v>67</v>
      </c>
      <c r="E4217" s="3">
        <v>2.39147</v>
      </c>
      <c r="F4217" s="3">
        <v>83</v>
      </c>
      <c r="G4217" s="3">
        <v>2.531697</v>
      </c>
      <c r="H4217" s="3">
        <v>106</v>
      </c>
      <c r="I4217" s="3">
        <v>0.290705</v>
      </c>
      <c r="J4217" s="3">
        <v>13</v>
      </c>
      <c r="K4217" s="3">
        <v>0.267361</v>
      </c>
      <c r="L4217" s="3">
        <v>13</v>
      </c>
      <c r="M4217" s="3">
        <v>1.061399</v>
      </c>
      <c r="N4217">
        <v>44</v>
      </c>
      <c r="O4217">
        <v>0.0021479718536704</v>
      </c>
      <c r="P4217">
        <v>-2.51372621255547</v>
      </c>
      <c r="Q4217" t="s">
        <v>131</v>
      </c>
      <c r="R4217" t="s">
        <v>412</v>
      </c>
      <c r="S4217" t="s">
        <v>413</v>
      </c>
      <c r="T4217" t="s">
        <v>17141</v>
      </c>
      <c r="U4217" t="s">
        <v>17142</v>
      </c>
      <c r="V4217" t="s">
        <v>136</v>
      </c>
      <c r="W4217" t="s">
        <v>170</v>
      </c>
      <c r="X4217" t="s">
        <v>171</v>
      </c>
      <c r="Y4217" t="s">
        <v>1652</v>
      </c>
      <c r="Z4217" t="s">
        <v>136</v>
      </c>
      <c r="AA4217" t="s">
        <v>419</v>
      </c>
      <c r="AB4217" t="s">
        <v>413</v>
      </c>
      <c r="AC4217" t="s">
        <v>17143</v>
      </c>
      <c r="AD4217" t="s">
        <v>11914</v>
      </c>
    </row>
    <row r="4218" spans="1:30">
      <c r="A4218" t="s">
        <v>17144</v>
      </c>
      <c r="B4218" t="s">
        <v>17144</v>
      </c>
      <c r="C4218" s="3">
        <v>0.668801</v>
      </c>
      <c r="D4218" s="3">
        <v>42</v>
      </c>
      <c r="E4218" s="3">
        <v>0.559256</v>
      </c>
      <c r="F4218" s="3">
        <v>31</v>
      </c>
      <c r="G4218" s="3">
        <v>0.710462</v>
      </c>
      <c r="H4218" s="3">
        <v>48</v>
      </c>
      <c r="I4218" s="3">
        <v>3.662052</v>
      </c>
      <c r="J4218" s="3">
        <v>248</v>
      </c>
      <c r="K4218" s="3">
        <v>42.175522</v>
      </c>
      <c r="L4218" s="3">
        <v>3049</v>
      </c>
      <c r="M4218" s="3">
        <v>0.982247</v>
      </c>
      <c r="N4218">
        <v>64</v>
      </c>
      <c r="O4218">
        <v>0.00175772102870135</v>
      </c>
      <c r="P4218">
        <v>3.38958015391588</v>
      </c>
      <c r="Q4218" t="s">
        <v>157</v>
      </c>
      <c r="R4218" t="s">
        <v>186</v>
      </c>
      <c r="S4218" t="s">
        <v>187</v>
      </c>
      <c r="T4218" t="s">
        <v>17145</v>
      </c>
      <c r="U4218" t="s">
        <v>17146</v>
      </c>
      <c r="V4218" t="s">
        <v>136</v>
      </c>
      <c r="W4218" t="s">
        <v>305</v>
      </c>
      <c r="X4218" t="s">
        <v>142</v>
      </c>
      <c r="Y4218" t="s">
        <v>407</v>
      </c>
      <c r="Z4218" t="s">
        <v>17147</v>
      </c>
      <c r="AA4218" t="s">
        <v>164</v>
      </c>
      <c r="AB4218" t="s">
        <v>165</v>
      </c>
      <c r="AC4218" t="s">
        <v>17148</v>
      </c>
      <c r="AD4218" t="s">
        <v>17149</v>
      </c>
    </row>
    <row r="4219" spans="1:30">
      <c r="A4219" t="s">
        <v>17150</v>
      </c>
      <c r="B4219" t="s">
        <v>17150</v>
      </c>
      <c r="C4219" s="3">
        <v>0.80161</v>
      </c>
      <c r="D4219" s="3">
        <v>31</v>
      </c>
      <c r="E4219" s="3">
        <v>0.387327</v>
      </c>
      <c r="F4219" s="3">
        <v>14</v>
      </c>
      <c r="G4219" s="3">
        <v>0.634101</v>
      </c>
      <c r="H4219" s="3">
        <v>27</v>
      </c>
      <c r="I4219" s="3">
        <v>3.041355</v>
      </c>
      <c r="J4219" s="3">
        <v>127</v>
      </c>
      <c r="K4219" s="3">
        <v>6.209017</v>
      </c>
      <c r="L4219" s="3">
        <v>277</v>
      </c>
      <c r="M4219" s="3">
        <v>3.56293</v>
      </c>
      <c r="N4219">
        <v>143</v>
      </c>
      <c r="O4219">
        <v>0.000392643516429388</v>
      </c>
      <c r="P4219">
        <v>2.09698990417283</v>
      </c>
      <c r="Q4219" t="s">
        <v>157</v>
      </c>
      <c r="R4219" t="s">
        <v>136</v>
      </c>
      <c r="S4219" t="s">
        <v>136</v>
      </c>
      <c r="T4219" t="s">
        <v>17151</v>
      </c>
      <c r="U4219" t="s">
        <v>17152</v>
      </c>
      <c r="V4219" t="s">
        <v>136</v>
      </c>
      <c r="W4219" t="s">
        <v>136</v>
      </c>
      <c r="X4219" t="s">
        <v>136</v>
      </c>
      <c r="Y4219" t="s">
        <v>5057</v>
      </c>
      <c r="Z4219" t="s">
        <v>136</v>
      </c>
      <c r="AA4219" t="s">
        <v>164</v>
      </c>
      <c r="AB4219" t="s">
        <v>165</v>
      </c>
      <c r="AC4219" t="s">
        <v>17153</v>
      </c>
      <c r="AD4219" t="s">
        <v>17154</v>
      </c>
    </row>
    <row r="4220" spans="1:30">
      <c r="A4220" t="s">
        <v>17155</v>
      </c>
      <c r="B4220" t="s">
        <v>17155</v>
      </c>
      <c r="C4220" s="3">
        <v>1.644527</v>
      </c>
      <c r="D4220" s="3">
        <v>51</v>
      </c>
      <c r="E4220" s="3">
        <v>2.230919</v>
      </c>
      <c r="F4220" s="3">
        <v>62</v>
      </c>
      <c r="G4220" s="3">
        <v>1.380869</v>
      </c>
      <c r="H4220" s="3">
        <v>46</v>
      </c>
      <c r="I4220" s="3">
        <v>0.437219</v>
      </c>
      <c r="J4220" s="3">
        <v>15</v>
      </c>
      <c r="K4220" s="3">
        <v>0.418175</v>
      </c>
      <c r="L4220" s="3">
        <v>15</v>
      </c>
      <c r="M4220" s="3">
        <v>0.601022</v>
      </c>
      <c r="N4220">
        <v>20</v>
      </c>
      <c r="O4220">
        <v>0.000884822700145848</v>
      </c>
      <c r="P4220">
        <v>-2.46121771211161</v>
      </c>
      <c r="Q4220" t="s">
        <v>131</v>
      </c>
      <c r="R4220" t="s">
        <v>136</v>
      </c>
      <c r="S4220" t="s">
        <v>136</v>
      </c>
      <c r="T4220" t="s">
        <v>2185</v>
      </c>
      <c r="U4220" t="s">
        <v>17156</v>
      </c>
      <c r="V4220" t="s">
        <v>264</v>
      </c>
      <c r="W4220" t="s">
        <v>190</v>
      </c>
      <c r="X4220" t="s">
        <v>191</v>
      </c>
      <c r="Y4220" t="s">
        <v>1318</v>
      </c>
      <c r="Z4220" t="s">
        <v>16590</v>
      </c>
      <c r="AA4220" t="s">
        <v>164</v>
      </c>
      <c r="AB4220" t="s">
        <v>165</v>
      </c>
      <c r="AC4220" t="s">
        <v>17157</v>
      </c>
      <c r="AD4220" t="s">
        <v>2189</v>
      </c>
    </row>
    <row r="4221" spans="1:30">
      <c r="A4221" t="s">
        <v>17158</v>
      </c>
      <c r="B4221" t="s">
        <v>17158</v>
      </c>
      <c r="C4221" s="3">
        <v>11.036265</v>
      </c>
      <c r="D4221" s="3">
        <v>388</v>
      </c>
      <c r="E4221" s="3">
        <v>13.774318</v>
      </c>
      <c r="F4221" s="3">
        <v>429</v>
      </c>
      <c r="G4221" s="3">
        <v>6.325642</v>
      </c>
      <c r="H4221" s="3">
        <v>238</v>
      </c>
      <c r="I4221" s="3">
        <v>1.753736</v>
      </c>
      <c r="J4221" s="3">
        <v>67</v>
      </c>
      <c r="K4221" s="3">
        <v>3.608881</v>
      </c>
      <c r="L4221" s="3">
        <v>147</v>
      </c>
      <c r="M4221" s="3">
        <v>4.252427</v>
      </c>
      <c r="N4221">
        <v>156</v>
      </c>
      <c r="O4221">
        <v>0.000866540178265114</v>
      </c>
      <c r="P4221">
        <v>-2.34496381186238</v>
      </c>
      <c r="Q4221" t="s">
        <v>131</v>
      </c>
      <c r="R4221" t="s">
        <v>136</v>
      </c>
      <c r="S4221" t="s">
        <v>136</v>
      </c>
      <c r="T4221" t="s">
        <v>5295</v>
      </c>
      <c r="U4221" t="s">
        <v>17159</v>
      </c>
      <c r="V4221" t="s">
        <v>763</v>
      </c>
      <c r="W4221" t="s">
        <v>136</v>
      </c>
      <c r="X4221" t="s">
        <v>136</v>
      </c>
      <c r="Y4221" t="s">
        <v>5297</v>
      </c>
      <c r="Z4221" t="s">
        <v>17160</v>
      </c>
      <c r="AA4221" t="s">
        <v>141</v>
      </c>
      <c r="AB4221" t="s">
        <v>142</v>
      </c>
      <c r="AC4221" t="s">
        <v>17161</v>
      </c>
      <c r="AD4221" t="s">
        <v>5300</v>
      </c>
    </row>
    <row r="4222" spans="1:30">
      <c r="A4222" t="s">
        <v>17162</v>
      </c>
      <c r="B4222" t="s">
        <v>17162</v>
      </c>
      <c r="C4222" s="3">
        <v>0.214239</v>
      </c>
      <c r="D4222" s="3">
        <v>7</v>
      </c>
      <c r="E4222" s="3">
        <v>0.083135</v>
      </c>
      <c r="F4222" s="3">
        <v>3</v>
      </c>
      <c r="G4222" s="3">
        <v>0.208228</v>
      </c>
      <c r="H4222" s="3">
        <v>7</v>
      </c>
      <c r="I4222" s="3">
        <v>6.030883</v>
      </c>
      <c r="J4222" s="3">
        <v>197</v>
      </c>
      <c r="K4222" s="3">
        <v>3.810673</v>
      </c>
      <c r="L4222" s="3">
        <v>133</v>
      </c>
      <c r="M4222" s="3">
        <v>2.58802</v>
      </c>
      <c r="N4222">
        <v>82</v>
      </c>
      <c r="O4222" s="16">
        <v>1.01519021526186e-7</v>
      </c>
      <c r="P4222">
        <v>3.62972094188162</v>
      </c>
      <c r="Q4222" t="s">
        <v>157</v>
      </c>
      <c r="R4222" t="s">
        <v>136</v>
      </c>
      <c r="S4222" t="s">
        <v>136</v>
      </c>
      <c r="T4222" t="s">
        <v>17163</v>
      </c>
      <c r="U4222" t="s">
        <v>17164</v>
      </c>
      <c r="V4222" t="s">
        <v>136</v>
      </c>
      <c r="W4222" t="s">
        <v>136</v>
      </c>
      <c r="X4222" t="s">
        <v>136</v>
      </c>
      <c r="Y4222" t="s">
        <v>4344</v>
      </c>
      <c r="Z4222" t="s">
        <v>17165</v>
      </c>
      <c r="AA4222" t="s">
        <v>164</v>
      </c>
      <c r="AB4222" t="s">
        <v>165</v>
      </c>
      <c r="AC4222" t="s">
        <v>175</v>
      </c>
      <c r="AD4222" t="s">
        <v>17166</v>
      </c>
    </row>
    <row r="4223" spans="1:30">
      <c r="A4223" t="s">
        <v>17167</v>
      </c>
      <c r="B4223" t="s">
        <v>17167</v>
      </c>
      <c r="C4223" s="3">
        <v>4.990362</v>
      </c>
      <c r="D4223" s="3">
        <v>323</v>
      </c>
      <c r="E4223" s="3">
        <v>11.194976</v>
      </c>
      <c r="F4223" s="3">
        <v>641</v>
      </c>
      <c r="G4223" s="3">
        <v>4.630199</v>
      </c>
      <c r="H4223" s="3">
        <v>321</v>
      </c>
      <c r="I4223" s="3">
        <v>0.125638</v>
      </c>
      <c r="J4223" s="3">
        <v>9</v>
      </c>
      <c r="K4223" s="3">
        <v>0.145019</v>
      </c>
      <c r="L4223" s="3">
        <v>11</v>
      </c>
      <c r="M4223" s="3">
        <v>0.174262</v>
      </c>
      <c r="N4223">
        <v>12</v>
      </c>
      <c r="O4223" s="16">
        <v>1.00760462271108e-16</v>
      </c>
      <c r="P4223">
        <v>-5.98888633806594</v>
      </c>
      <c r="Q4223" t="s">
        <v>131</v>
      </c>
      <c r="R4223" t="s">
        <v>254</v>
      </c>
      <c r="S4223" t="s">
        <v>255</v>
      </c>
      <c r="T4223" t="s">
        <v>136</v>
      </c>
      <c r="U4223" t="s">
        <v>136</v>
      </c>
      <c r="V4223" t="s">
        <v>136</v>
      </c>
      <c r="W4223" t="s">
        <v>136</v>
      </c>
      <c r="X4223" t="s">
        <v>136</v>
      </c>
      <c r="Y4223" t="s">
        <v>1062</v>
      </c>
      <c r="Z4223" t="s">
        <v>1063</v>
      </c>
      <c r="AA4223" t="s">
        <v>164</v>
      </c>
      <c r="AB4223" t="s">
        <v>165</v>
      </c>
      <c r="AC4223" t="s">
        <v>17168</v>
      </c>
      <c r="AD4223" t="s">
        <v>136</v>
      </c>
    </row>
    <row r="4224" spans="1:30">
      <c r="A4224" t="s">
        <v>17169</v>
      </c>
      <c r="B4224" t="s">
        <v>17169</v>
      </c>
      <c r="C4224" s="3">
        <v>7.249631</v>
      </c>
      <c r="D4224" s="3">
        <v>457</v>
      </c>
      <c r="E4224" s="3">
        <v>0.799309</v>
      </c>
      <c r="F4224" s="3">
        <v>45</v>
      </c>
      <c r="G4224" s="3">
        <v>5.310892</v>
      </c>
      <c r="H4224" s="3">
        <v>359</v>
      </c>
      <c r="I4224" s="3">
        <v>28.723425</v>
      </c>
      <c r="J4224" s="3">
        <v>1962</v>
      </c>
      <c r="K4224" s="3">
        <v>30.36414</v>
      </c>
      <c r="L4224" s="3">
        <v>2214</v>
      </c>
      <c r="M4224" s="3">
        <v>20.120943</v>
      </c>
      <c r="N4224">
        <v>1323</v>
      </c>
      <c r="O4224">
        <v>0.00225745548753454</v>
      </c>
      <c r="P4224">
        <v>2.0148050273176</v>
      </c>
      <c r="Q4224" t="s">
        <v>157</v>
      </c>
      <c r="R4224" t="s">
        <v>136</v>
      </c>
      <c r="S4224" t="s">
        <v>136</v>
      </c>
      <c r="T4224" t="s">
        <v>460</v>
      </c>
      <c r="U4224" t="s">
        <v>17170</v>
      </c>
      <c r="V4224" t="s">
        <v>1179</v>
      </c>
      <c r="W4224" t="s">
        <v>3814</v>
      </c>
      <c r="X4224" t="s">
        <v>3815</v>
      </c>
      <c r="Y4224" t="s">
        <v>3816</v>
      </c>
      <c r="Z4224" t="s">
        <v>3817</v>
      </c>
      <c r="AA4224" t="s">
        <v>85</v>
      </c>
      <c r="AB4224" t="s">
        <v>342</v>
      </c>
      <c r="AC4224" t="s">
        <v>3818</v>
      </c>
      <c r="AD4224" t="s">
        <v>281</v>
      </c>
    </row>
    <row r="4225" spans="1:30">
      <c r="A4225" t="s">
        <v>17171</v>
      </c>
      <c r="B4225" t="s">
        <v>136</v>
      </c>
      <c r="C4225" s="3">
        <v>15.380695</v>
      </c>
      <c r="D4225" s="3">
        <v>436</v>
      </c>
      <c r="E4225" s="3">
        <v>6.547042</v>
      </c>
      <c r="F4225" s="3">
        <v>160</v>
      </c>
      <c r="G4225" s="3">
        <v>12.227715</v>
      </c>
      <c r="H4225" s="3">
        <v>359</v>
      </c>
      <c r="I4225" s="3">
        <v>3.329497</v>
      </c>
      <c r="J4225" s="3">
        <v>100</v>
      </c>
      <c r="K4225" s="3">
        <v>2.822377</v>
      </c>
      <c r="L4225" s="3">
        <v>92</v>
      </c>
      <c r="M4225" s="3">
        <v>3.04509099999999</v>
      </c>
      <c r="N4225">
        <v>89</v>
      </c>
      <c r="O4225" s="16">
        <v>7.28858138260018e-12</v>
      </c>
      <c r="P4225">
        <v>-2.43983895161687</v>
      </c>
      <c r="Q4225" t="s">
        <v>131</v>
      </c>
      <c r="R4225" t="s">
        <v>136</v>
      </c>
      <c r="S4225" t="s">
        <v>136</v>
      </c>
      <c r="T4225" t="s">
        <v>136</v>
      </c>
      <c r="U4225" t="s">
        <v>136</v>
      </c>
      <c r="V4225" t="s">
        <v>136</v>
      </c>
      <c r="W4225" t="s">
        <v>136</v>
      </c>
      <c r="X4225" t="s">
        <v>136</v>
      </c>
      <c r="Y4225" t="s">
        <v>136</v>
      </c>
      <c r="Z4225" t="s">
        <v>136</v>
      </c>
      <c r="AA4225" t="s">
        <v>136</v>
      </c>
      <c r="AB4225" t="s">
        <v>136</v>
      </c>
      <c r="AC4225" t="s">
        <v>136</v>
      </c>
      <c r="AD4225" t="s">
        <v>136</v>
      </c>
    </row>
    <row r="4226" spans="1:30">
      <c r="A4226" t="s">
        <v>17172</v>
      </c>
      <c r="B4226" t="s">
        <v>17172</v>
      </c>
      <c r="C4226" s="3">
        <v>3.476549</v>
      </c>
      <c r="D4226" s="3">
        <v>195</v>
      </c>
      <c r="E4226" s="3">
        <v>6.942377</v>
      </c>
      <c r="F4226" s="3">
        <v>344</v>
      </c>
      <c r="G4226" s="3">
        <v>3.039219</v>
      </c>
      <c r="H4226" s="3">
        <v>183</v>
      </c>
      <c r="I4226" s="3">
        <v>1.764615</v>
      </c>
      <c r="J4226" s="3">
        <v>107</v>
      </c>
      <c r="K4226" s="3">
        <v>0.924208</v>
      </c>
      <c r="L4226" s="3">
        <v>60</v>
      </c>
      <c r="M4226" s="3">
        <v>1.947124</v>
      </c>
      <c r="N4226">
        <v>114</v>
      </c>
      <c r="O4226">
        <v>0.00212585852628455</v>
      </c>
      <c r="P4226">
        <v>-2.27316305679499</v>
      </c>
      <c r="Q4226" t="s">
        <v>131</v>
      </c>
      <c r="R4226" t="s">
        <v>136</v>
      </c>
      <c r="S4226" t="s">
        <v>136</v>
      </c>
      <c r="T4226" t="s">
        <v>2185</v>
      </c>
      <c r="U4226" t="s">
        <v>17173</v>
      </c>
      <c r="V4226" t="s">
        <v>264</v>
      </c>
      <c r="W4226" t="s">
        <v>190</v>
      </c>
      <c r="X4226" t="s">
        <v>191</v>
      </c>
      <c r="Y4226" t="s">
        <v>1318</v>
      </c>
      <c r="Z4226" t="s">
        <v>13529</v>
      </c>
      <c r="AA4226" t="s">
        <v>164</v>
      </c>
      <c r="AB4226" t="s">
        <v>165</v>
      </c>
      <c r="AC4226" t="s">
        <v>17174</v>
      </c>
      <c r="AD4226" t="s">
        <v>2189</v>
      </c>
    </row>
    <row r="4227" spans="1:30">
      <c r="A4227" t="s">
        <v>17175</v>
      </c>
      <c r="B4227" t="s">
        <v>17175</v>
      </c>
      <c r="C4227" s="3">
        <v>29.606035</v>
      </c>
      <c r="D4227" s="3">
        <v>758</v>
      </c>
      <c r="E4227" s="3">
        <v>83.230568</v>
      </c>
      <c r="F4227" s="3">
        <v>1887</v>
      </c>
      <c r="G4227" s="3">
        <v>31.974812</v>
      </c>
      <c r="H4227" s="3">
        <v>878</v>
      </c>
      <c r="I4227" s="3">
        <v>7.657467</v>
      </c>
      <c r="J4227" s="3">
        <v>213</v>
      </c>
      <c r="K4227" s="3">
        <v>5.096838</v>
      </c>
      <c r="L4227" s="3">
        <v>152</v>
      </c>
      <c r="M4227" s="3">
        <v>12.45143</v>
      </c>
      <c r="N4227">
        <v>333</v>
      </c>
      <c r="O4227" s="16">
        <v>3.32896983209235e-5</v>
      </c>
      <c r="P4227">
        <v>-3.20459284075799</v>
      </c>
      <c r="Q4227" t="s">
        <v>131</v>
      </c>
      <c r="R4227" t="s">
        <v>190</v>
      </c>
      <c r="S4227" t="s">
        <v>191</v>
      </c>
      <c r="T4227" t="s">
        <v>5618</v>
      </c>
      <c r="U4227" t="s">
        <v>17176</v>
      </c>
      <c r="V4227" t="s">
        <v>590</v>
      </c>
      <c r="W4227" t="s">
        <v>1360</v>
      </c>
      <c r="X4227" t="s">
        <v>1361</v>
      </c>
      <c r="Y4227" t="s">
        <v>5620</v>
      </c>
      <c r="Z4227" t="s">
        <v>5621</v>
      </c>
      <c r="AA4227" t="s">
        <v>2660</v>
      </c>
      <c r="AB4227" t="s">
        <v>1361</v>
      </c>
      <c r="AC4227" t="s">
        <v>5622</v>
      </c>
      <c r="AD4227" t="s">
        <v>5623</v>
      </c>
    </row>
    <row r="4228" spans="1:30">
      <c r="A4228" t="s">
        <v>17177</v>
      </c>
      <c r="B4228" t="s">
        <v>136</v>
      </c>
      <c r="C4228" s="3">
        <v>23.199163</v>
      </c>
      <c r="D4228" s="3">
        <v>147</v>
      </c>
      <c r="E4228" s="3">
        <v>39.252895</v>
      </c>
      <c r="F4228" s="3">
        <v>220</v>
      </c>
      <c r="G4228" s="3">
        <v>16.25617</v>
      </c>
      <c r="H4228" s="3">
        <v>111</v>
      </c>
      <c r="I4228" s="3">
        <v>3.584457</v>
      </c>
      <c r="J4228" s="3">
        <v>25</v>
      </c>
      <c r="K4228" s="3">
        <v>1.480032</v>
      </c>
      <c r="L4228" s="3">
        <v>11</v>
      </c>
      <c r="M4228" s="3">
        <v>10.167345</v>
      </c>
      <c r="N4228">
        <v>68</v>
      </c>
      <c r="O4228">
        <v>0.00126205208429532</v>
      </c>
      <c r="P4228">
        <v>-2.89869305569941</v>
      </c>
      <c r="Q4228" t="s">
        <v>131</v>
      </c>
      <c r="R4228" t="s">
        <v>136</v>
      </c>
      <c r="S4228" t="s">
        <v>136</v>
      </c>
      <c r="T4228" t="s">
        <v>1511</v>
      </c>
      <c r="U4228" t="s">
        <v>136</v>
      </c>
      <c r="V4228" t="s">
        <v>136</v>
      </c>
      <c r="W4228" t="s">
        <v>136</v>
      </c>
      <c r="X4228" t="s">
        <v>136</v>
      </c>
      <c r="Y4228" t="s">
        <v>136</v>
      </c>
      <c r="Z4228" t="s">
        <v>136</v>
      </c>
      <c r="AA4228" t="s">
        <v>136</v>
      </c>
      <c r="AB4228" t="s">
        <v>136</v>
      </c>
      <c r="AC4228" t="s">
        <v>17178</v>
      </c>
      <c r="AD4228" t="s">
        <v>281</v>
      </c>
    </row>
    <row r="4229" spans="1:30">
      <c r="A4229" t="s">
        <v>17179</v>
      </c>
      <c r="B4229" t="s">
        <v>17179</v>
      </c>
      <c r="C4229" s="3">
        <v>1.630388</v>
      </c>
      <c r="D4229" s="3">
        <v>82</v>
      </c>
      <c r="E4229" s="3">
        <v>4.161462</v>
      </c>
      <c r="F4229" s="3">
        <v>184</v>
      </c>
      <c r="G4229" s="3">
        <v>1.405983</v>
      </c>
      <c r="H4229" s="3">
        <v>76</v>
      </c>
      <c r="I4229" s="3">
        <v>0.89993</v>
      </c>
      <c r="J4229" s="3">
        <v>49</v>
      </c>
      <c r="K4229" s="3">
        <v>0.154077</v>
      </c>
      <c r="L4229" s="3">
        <v>9</v>
      </c>
      <c r="M4229" s="3">
        <v>0.618071</v>
      </c>
      <c r="N4229">
        <v>33</v>
      </c>
      <c r="O4229">
        <v>0.00274517886436265</v>
      </c>
      <c r="P4229">
        <v>-2.7546602240437</v>
      </c>
      <c r="Q4229" t="s">
        <v>131</v>
      </c>
      <c r="R4229" t="s">
        <v>283</v>
      </c>
      <c r="S4229" t="s">
        <v>284</v>
      </c>
      <c r="T4229" t="s">
        <v>285</v>
      </c>
      <c r="U4229" t="s">
        <v>17180</v>
      </c>
      <c r="V4229" t="s">
        <v>136</v>
      </c>
      <c r="W4229" t="s">
        <v>288</v>
      </c>
      <c r="X4229" t="s">
        <v>289</v>
      </c>
      <c r="Y4229" t="s">
        <v>290</v>
      </c>
      <c r="Z4229" t="s">
        <v>9705</v>
      </c>
      <c r="AA4229" t="s">
        <v>292</v>
      </c>
      <c r="AB4229" t="s">
        <v>293</v>
      </c>
      <c r="AC4229" t="s">
        <v>9706</v>
      </c>
      <c r="AD4229" t="s">
        <v>295</v>
      </c>
    </row>
    <row r="4230" spans="1:30">
      <c r="A4230" t="s">
        <v>17181</v>
      </c>
      <c r="B4230" t="s">
        <v>17181</v>
      </c>
      <c r="C4230" s="3">
        <v>19.328878</v>
      </c>
      <c r="D4230" s="3">
        <v>1086</v>
      </c>
      <c r="E4230" s="3">
        <v>33.89275</v>
      </c>
      <c r="F4230" s="3">
        <v>1687</v>
      </c>
      <c r="G4230" s="3">
        <v>17.394661</v>
      </c>
      <c r="H4230" s="3">
        <v>1048</v>
      </c>
      <c r="I4230" s="3">
        <v>7.025033</v>
      </c>
      <c r="J4230" s="3">
        <v>428</v>
      </c>
      <c r="K4230" s="3">
        <v>6.071458</v>
      </c>
      <c r="L4230" s="3">
        <v>395</v>
      </c>
      <c r="M4230" s="3">
        <v>5.395724</v>
      </c>
      <c r="N4230">
        <v>317</v>
      </c>
      <c r="O4230" s="16">
        <v>1.47983825271761e-5</v>
      </c>
      <c r="P4230">
        <v>-2.67096848960785</v>
      </c>
      <c r="Q4230" t="s">
        <v>131</v>
      </c>
      <c r="R4230" t="s">
        <v>186</v>
      </c>
      <c r="S4230" t="s">
        <v>187</v>
      </c>
      <c r="T4230" t="s">
        <v>17182</v>
      </c>
      <c r="U4230" t="s">
        <v>17183</v>
      </c>
      <c r="V4230" t="s">
        <v>136</v>
      </c>
      <c r="W4230" t="s">
        <v>186</v>
      </c>
      <c r="X4230" t="s">
        <v>187</v>
      </c>
      <c r="Y4230" t="s">
        <v>17184</v>
      </c>
      <c r="Z4230" t="s">
        <v>136</v>
      </c>
      <c r="AA4230" t="s">
        <v>209</v>
      </c>
      <c r="AB4230" t="s">
        <v>187</v>
      </c>
      <c r="AC4230" t="s">
        <v>17185</v>
      </c>
      <c r="AD4230" t="s">
        <v>1490</v>
      </c>
    </row>
    <row r="4231" spans="1:30">
      <c r="A4231" t="s">
        <v>17186</v>
      </c>
      <c r="B4231" t="s">
        <v>17186</v>
      </c>
      <c r="C4231" s="3">
        <v>2.572422</v>
      </c>
      <c r="D4231" s="3">
        <v>306</v>
      </c>
      <c r="E4231" s="3">
        <v>0.202255</v>
      </c>
      <c r="F4231" s="3">
        <v>22</v>
      </c>
      <c r="G4231" s="3">
        <v>3.500892</v>
      </c>
      <c r="H4231" s="3">
        <v>446</v>
      </c>
      <c r="I4231" s="3">
        <v>16.423716</v>
      </c>
      <c r="J4231" s="3">
        <v>2117</v>
      </c>
      <c r="K4231" s="3">
        <v>17.998102</v>
      </c>
      <c r="L4231" s="3">
        <v>2477</v>
      </c>
      <c r="M4231" s="3">
        <v>12.175729</v>
      </c>
      <c r="N4231">
        <v>1511</v>
      </c>
      <c r="O4231">
        <v>0.00353558018115622</v>
      </c>
      <c r="P4231">
        <v>2.2886311297918</v>
      </c>
      <c r="Q4231" t="s">
        <v>157</v>
      </c>
      <c r="R4231" t="s">
        <v>136</v>
      </c>
      <c r="S4231" t="s">
        <v>136</v>
      </c>
      <c r="T4231" t="s">
        <v>17187</v>
      </c>
      <c r="U4231" t="s">
        <v>136</v>
      </c>
      <c r="V4231" t="s">
        <v>136</v>
      </c>
      <c r="W4231" t="s">
        <v>254</v>
      </c>
      <c r="X4231" t="s">
        <v>255</v>
      </c>
      <c r="Y4231" t="s">
        <v>136</v>
      </c>
      <c r="Z4231" t="s">
        <v>5681</v>
      </c>
      <c r="AA4231" t="s">
        <v>174</v>
      </c>
      <c r="AB4231" t="s">
        <v>171</v>
      </c>
      <c r="AC4231" t="s">
        <v>17188</v>
      </c>
      <c r="AD4231" t="s">
        <v>17189</v>
      </c>
    </row>
    <row r="4232" spans="1:30">
      <c r="A4232" t="s">
        <v>17190</v>
      </c>
      <c r="B4232" t="s">
        <v>17190</v>
      </c>
      <c r="C4232" s="3">
        <v>7.891056</v>
      </c>
      <c r="D4232" s="3">
        <v>131</v>
      </c>
      <c r="E4232" s="3">
        <v>8.7043</v>
      </c>
      <c r="F4232" s="3">
        <v>128</v>
      </c>
      <c r="G4232" s="3">
        <v>7.660756</v>
      </c>
      <c r="H4232" s="3">
        <v>136</v>
      </c>
      <c r="I4232" s="3">
        <v>2.935859</v>
      </c>
      <c r="J4232" s="3">
        <v>53</v>
      </c>
      <c r="K4232" s="3">
        <v>2.486958</v>
      </c>
      <c r="L4232" s="3">
        <v>48</v>
      </c>
      <c r="M4232" s="3">
        <v>4.112182</v>
      </c>
      <c r="N4232">
        <v>71</v>
      </c>
      <c r="O4232">
        <v>0.000541126710090182</v>
      </c>
      <c r="P4232">
        <v>-2.00382390708584</v>
      </c>
      <c r="Q4232" t="s">
        <v>131</v>
      </c>
      <c r="R4232" t="s">
        <v>136</v>
      </c>
      <c r="S4232" t="s">
        <v>136</v>
      </c>
      <c r="T4232" t="s">
        <v>136</v>
      </c>
      <c r="U4232" t="s">
        <v>136</v>
      </c>
      <c r="V4232" t="s">
        <v>136</v>
      </c>
      <c r="W4232" t="s">
        <v>136</v>
      </c>
      <c r="X4232" t="s">
        <v>136</v>
      </c>
      <c r="Y4232" t="s">
        <v>136</v>
      </c>
      <c r="Z4232" t="s">
        <v>136</v>
      </c>
      <c r="AA4232" t="s">
        <v>164</v>
      </c>
      <c r="AB4232" t="s">
        <v>165</v>
      </c>
      <c r="AC4232" t="s">
        <v>17191</v>
      </c>
      <c r="AD4232" t="s">
        <v>136</v>
      </c>
    </row>
    <row r="4233" spans="1:30">
      <c r="A4233" t="s">
        <v>17192</v>
      </c>
      <c r="B4233" t="s">
        <v>136</v>
      </c>
      <c r="C4233" s="3">
        <v>0.981273</v>
      </c>
      <c r="D4233" s="3">
        <v>14</v>
      </c>
      <c r="E4233" s="3">
        <v>0</v>
      </c>
      <c r="F4233" s="3">
        <v>0</v>
      </c>
      <c r="G4233" s="3">
        <v>2.089862</v>
      </c>
      <c r="H4233" s="3">
        <v>31</v>
      </c>
      <c r="I4233" s="3">
        <v>26.976448</v>
      </c>
      <c r="J4233" s="3">
        <v>403</v>
      </c>
      <c r="K4233" s="3">
        <v>13.464053</v>
      </c>
      <c r="L4233" s="3">
        <v>215</v>
      </c>
      <c r="M4233" s="3">
        <v>10.118377</v>
      </c>
      <c r="N4233">
        <v>146</v>
      </c>
      <c r="O4233">
        <v>0.000826338856457926</v>
      </c>
      <c r="P4233">
        <v>3.17306501860732</v>
      </c>
      <c r="Q4233" t="s">
        <v>157</v>
      </c>
      <c r="R4233" t="s">
        <v>136</v>
      </c>
      <c r="S4233" t="s">
        <v>136</v>
      </c>
      <c r="T4233" t="s">
        <v>17193</v>
      </c>
      <c r="U4233" t="s">
        <v>136</v>
      </c>
      <c r="V4233" t="s">
        <v>136</v>
      </c>
      <c r="W4233" t="s">
        <v>136</v>
      </c>
      <c r="X4233" t="s">
        <v>136</v>
      </c>
      <c r="Y4233" t="s">
        <v>136</v>
      </c>
      <c r="Z4233" t="s">
        <v>485</v>
      </c>
      <c r="AA4233" t="s">
        <v>83</v>
      </c>
      <c r="AB4233" t="s">
        <v>191</v>
      </c>
      <c r="AC4233" t="s">
        <v>17194</v>
      </c>
      <c r="AD4233" t="s">
        <v>195</v>
      </c>
    </row>
    <row r="4234" spans="1:30">
      <c r="A4234" t="s">
        <v>17195</v>
      </c>
      <c r="B4234" t="s">
        <v>17195</v>
      </c>
      <c r="C4234" s="3">
        <v>1.787972</v>
      </c>
      <c r="D4234" s="3">
        <v>61</v>
      </c>
      <c r="E4234" s="3">
        <v>0.260866</v>
      </c>
      <c r="F4234" s="3">
        <v>8</v>
      </c>
      <c r="G4234" s="3">
        <v>0.358776</v>
      </c>
      <c r="H4234" s="3">
        <v>13</v>
      </c>
      <c r="I4234" s="3">
        <v>6.225412</v>
      </c>
      <c r="J4234" s="3">
        <v>228</v>
      </c>
      <c r="K4234" s="3">
        <v>36.038532</v>
      </c>
      <c r="L4234" s="3">
        <v>1408</v>
      </c>
      <c r="M4234" s="3">
        <v>1.753501</v>
      </c>
      <c r="N4234">
        <v>62</v>
      </c>
      <c r="O4234">
        <v>0.00217233652550761</v>
      </c>
      <c r="P4234">
        <v>3.23727132420006</v>
      </c>
      <c r="Q4234" t="s">
        <v>157</v>
      </c>
      <c r="R4234" t="s">
        <v>136</v>
      </c>
      <c r="S4234" t="s">
        <v>136</v>
      </c>
      <c r="T4234" t="s">
        <v>17196</v>
      </c>
      <c r="U4234" t="s">
        <v>17197</v>
      </c>
      <c r="V4234" t="s">
        <v>4138</v>
      </c>
      <c r="W4234" t="s">
        <v>218</v>
      </c>
      <c r="X4234" t="s">
        <v>219</v>
      </c>
      <c r="Y4234" t="s">
        <v>17198</v>
      </c>
      <c r="Z4234" t="s">
        <v>17199</v>
      </c>
      <c r="AA4234" t="s">
        <v>164</v>
      </c>
      <c r="AB4234" t="s">
        <v>165</v>
      </c>
      <c r="AC4234" t="s">
        <v>17200</v>
      </c>
      <c r="AD4234" t="s">
        <v>17201</v>
      </c>
    </row>
    <row r="4235" spans="1:30">
      <c r="A4235" t="s">
        <v>17202</v>
      </c>
      <c r="B4235" t="s">
        <v>17202</v>
      </c>
      <c r="C4235" s="3">
        <v>43.611717</v>
      </c>
      <c r="D4235" s="3">
        <v>5254</v>
      </c>
      <c r="E4235" s="3">
        <v>91.794655</v>
      </c>
      <c r="F4235" s="3">
        <v>9796</v>
      </c>
      <c r="G4235" s="3">
        <v>55.566902</v>
      </c>
      <c r="H4235" s="3">
        <v>7178</v>
      </c>
      <c r="I4235" s="3">
        <v>23.192898</v>
      </c>
      <c r="J4235" s="3">
        <v>3031</v>
      </c>
      <c r="K4235" s="3">
        <v>22.646158</v>
      </c>
      <c r="L4235" s="3">
        <v>3160</v>
      </c>
      <c r="M4235" s="3">
        <v>27.746828</v>
      </c>
      <c r="N4235">
        <v>3491</v>
      </c>
      <c r="O4235">
        <v>0.00080575009378147</v>
      </c>
      <c r="P4235">
        <v>-2.128416596759</v>
      </c>
      <c r="Q4235" t="s">
        <v>131</v>
      </c>
      <c r="R4235" t="s">
        <v>136</v>
      </c>
      <c r="S4235" t="s">
        <v>136</v>
      </c>
      <c r="T4235" t="s">
        <v>17203</v>
      </c>
      <c r="U4235" t="s">
        <v>17204</v>
      </c>
      <c r="V4235" t="s">
        <v>17205</v>
      </c>
      <c r="W4235" t="s">
        <v>254</v>
      </c>
      <c r="X4235" t="s">
        <v>255</v>
      </c>
      <c r="Y4235" t="s">
        <v>17206</v>
      </c>
      <c r="Z4235" t="s">
        <v>17207</v>
      </c>
      <c r="AA4235" t="s">
        <v>164</v>
      </c>
      <c r="AB4235" t="s">
        <v>165</v>
      </c>
      <c r="AC4235" t="s">
        <v>17208</v>
      </c>
      <c r="AD4235" t="s">
        <v>281</v>
      </c>
    </row>
    <row r="4236" spans="1:30">
      <c r="A4236" t="s">
        <v>17209</v>
      </c>
      <c r="B4236" t="s">
        <v>17209</v>
      </c>
      <c r="C4236" s="3">
        <v>0.76884</v>
      </c>
      <c r="D4236" s="3">
        <v>90</v>
      </c>
      <c r="E4236" s="3">
        <v>0.075877</v>
      </c>
      <c r="F4236" s="3">
        <v>8</v>
      </c>
      <c r="G4236" s="3">
        <v>0.859326</v>
      </c>
      <c r="H4236" s="3">
        <v>108</v>
      </c>
      <c r="I4236" s="3">
        <v>4.009226</v>
      </c>
      <c r="J4236" s="3">
        <v>509</v>
      </c>
      <c r="K4236" s="3">
        <v>9.968269</v>
      </c>
      <c r="L4236" s="3">
        <v>1351</v>
      </c>
      <c r="M4236" s="3">
        <v>2.204389</v>
      </c>
      <c r="N4236">
        <v>270</v>
      </c>
      <c r="O4236">
        <v>0.00234533131094984</v>
      </c>
      <c r="P4236">
        <v>2.58182147707102</v>
      </c>
      <c r="Q4236" t="s">
        <v>157</v>
      </c>
      <c r="R4236" t="s">
        <v>136</v>
      </c>
      <c r="S4236" t="s">
        <v>136</v>
      </c>
      <c r="T4236" t="s">
        <v>17210</v>
      </c>
      <c r="U4236" t="s">
        <v>136</v>
      </c>
      <c r="V4236" t="s">
        <v>136</v>
      </c>
      <c r="W4236" t="s">
        <v>136</v>
      </c>
      <c r="X4236" t="s">
        <v>136</v>
      </c>
      <c r="Y4236" t="s">
        <v>17211</v>
      </c>
      <c r="Z4236" t="s">
        <v>136</v>
      </c>
      <c r="AA4236" t="s">
        <v>164</v>
      </c>
      <c r="AB4236" t="s">
        <v>165</v>
      </c>
      <c r="AC4236" t="s">
        <v>17212</v>
      </c>
      <c r="AD4236" t="s">
        <v>17213</v>
      </c>
    </row>
    <row r="4237" spans="1:30">
      <c r="A4237" t="s">
        <v>17214</v>
      </c>
      <c r="B4237" t="s">
        <v>136</v>
      </c>
      <c r="C4237" s="3">
        <v>5.501385</v>
      </c>
      <c r="D4237" s="3">
        <v>90</v>
      </c>
      <c r="E4237" s="3">
        <v>12.308967</v>
      </c>
      <c r="F4237" s="3">
        <v>179</v>
      </c>
      <c r="G4237" s="3">
        <v>4.478887</v>
      </c>
      <c r="H4237" s="3">
        <v>79</v>
      </c>
      <c r="I4237" s="3">
        <v>0</v>
      </c>
      <c r="J4237" s="3">
        <v>0</v>
      </c>
      <c r="K4237" s="3">
        <v>0.188489</v>
      </c>
      <c r="L4237" s="3">
        <v>4</v>
      </c>
      <c r="M4237" s="3">
        <v>1.053783</v>
      </c>
      <c r="N4237">
        <v>18</v>
      </c>
      <c r="O4237">
        <v>0.000178677072915592</v>
      </c>
      <c r="P4237">
        <v>-4.20381207863673</v>
      </c>
      <c r="Q4237" t="s">
        <v>131</v>
      </c>
      <c r="R4237" t="s">
        <v>136</v>
      </c>
      <c r="S4237" t="s">
        <v>136</v>
      </c>
      <c r="T4237" t="s">
        <v>17215</v>
      </c>
      <c r="U4237" t="s">
        <v>136</v>
      </c>
      <c r="V4237" t="s">
        <v>136</v>
      </c>
      <c r="W4237" t="s">
        <v>136</v>
      </c>
      <c r="X4237" t="s">
        <v>136</v>
      </c>
      <c r="Y4237" t="s">
        <v>352</v>
      </c>
      <c r="Z4237" t="s">
        <v>136</v>
      </c>
      <c r="AA4237" t="s">
        <v>83</v>
      </c>
      <c r="AB4237" t="s">
        <v>191</v>
      </c>
      <c r="AC4237" t="s">
        <v>17216</v>
      </c>
      <c r="AD4237" t="s">
        <v>184</v>
      </c>
    </row>
    <row r="4238" spans="1:30">
      <c r="A4238" t="s">
        <v>17217</v>
      </c>
      <c r="B4238" t="s">
        <v>17217</v>
      </c>
      <c r="C4238" s="3">
        <v>32.577499</v>
      </c>
      <c r="D4238" s="3">
        <v>840</v>
      </c>
      <c r="E4238" s="3">
        <v>35.671532</v>
      </c>
      <c r="F4238" s="3">
        <v>815</v>
      </c>
      <c r="G4238" s="3">
        <v>42.010414</v>
      </c>
      <c r="H4238" s="3">
        <v>1162</v>
      </c>
      <c r="I4238" s="3">
        <v>5.029956</v>
      </c>
      <c r="J4238" s="3">
        <v>141</v>
      </c>
      <c r="K4238" s="3">
        <v>5.413795</v>
      </c>
      <c r="L4238" s="3">
        <v>162</v>
      </c>
      <c r="M4238" s="3">
        <v>17.621113</v>
      </c>
      <c r="N4238">
        <v>475</v>
      </c>
      <c r="O4238">
        <v>0.000259541444880437</v>
      </c>
      <c r="P4238">
        <v>-2.52040930411665</v>
      </c>
      <c r="Q4238" t="s">
        <v>131</v>
      </c>
      <c r="R4238" t="s">
        <v>136</v>
      </c>
      <c r="S4238" t="s">
        <v>136</v>
      </c>
      <c r="T4238" t="s">
        <v>17218</v>
      </c>
      <c r="U4238" t="s">
        <v>136</v>
      </c>
      <c r="V4238" t="s">
        <v>136</v>
      </c>
      <c r="W4238" t="s">
        <v>232</v>
      </c>
      <c r="X4238" t="s">
        <v>233</v>
      </c>
      <c r="Y4238" t="s">
        <v>1736</v>
      </c>
      <c r="Z4238" t="s">
        <v>17219</v>
      </c>
      <c r="AA4238" t="s">
        <v>164</v>
      </c>
      <c r="AB4238" t="s">
        <v>165</v>
      </c>
      <c r="AC4238" t="s">
        <v>17220</v>
      </c>
      <c r="AD4238" t="s">
        <v>17221</v>
      </c>
    </row>
    <row r="4239" spans="1:30">
      <c r="A4239" t="s">
        <v>17222</v>
      </c>
      <c r="B4239" t="s">
        <v>17222</v>
      </c>
      <c r="C4239" s="3">
        <v>10.628599</v>
      </c>
      <c r="D4239" s="3">
        <v>622</v>
      </c>
      <c r="E4239" s="3">
        <v>12.990894</v>
      </c>
      <c r="F4239" s="3">
        <v>673</v>
      </c>
      <c r="G4239" s="3">
        <v>8.836502</v>
      </c>
      <c r="H4239" s="3">
        <v>554</v>
      </c>
      <c r="I4239" s="3">
        <v>1.970003</v>
      </c>
      <c r="J4239" s="3">
        <v>125</v>
      </c>
      <c r="K4239" s="3">
        <v>2.993157</v>
      </c>
      <c r="L4239" s="3">
        <v>203</v>
      </c>
      <c r="M4239" s="3">
        <v>3.326198</v>
      </c>
      <c r="N4239">
        <v>204</v>
      </c>
      <c r="O4239" s="16">
        <v>4.61219149197321e-6</v>
      </c>
      <c r="P4239">
        <v>-2.62766337078116</v>
      </c>
      <c r="Q4239" t="s">
        <v>131</v>
      </c>
      <c r="R4239" t="s">
        <v>137</v>
      </c>
      <c r="S4239" t="s">
        <v>138</v>
      </c>
      <c r="T4239" t="s">
        <v>635</v>
      </c>
      <c r="U4239" t="s">
        <v>17223</v>
      </c>
      <c r="V4239" t="s">
        <v>136</v>
      </c>
      <c r="W4239" t="s">
        <v>137</v>
      </c>
      <c r="X4239" t="s">
        <v>138</v>
      </c>
      <c r="Y4239" t="s">
        <v>1523</v>
      </c>
      <c r="Z4239" t="s">
        <v>11414</v>
      </c>
      <c r="AA4239" t="s">
        <v>153</v>
      </c>
      <c r="AB4239" t="s">
        <v>138</v>
      </c>
      <c r="AC4239" t="s">
        <v>17224</v>
      </c>
      <c r="AD4239" t="s">
        <v>640</v>
      </c>
    </row>
    <row r="4240" spans="1:30">
      <c r="A4240" t="s">
        <v>17225</v>
      </c>
      <c r="B4240" t="s">
        <v>17225</v>
      </c>
      <c r="C4240" s="3">
        <v>0.103472</v>
      </c>
      <c r="D4240" s="3">
        <v>4</v>
      </c>
      <c r="E4240" s="3">
        <v>0</v>
      </c>
      <c r="F4240" s="3">
        <v>0</v>
      </c>
      <c r="G4240" s="3">
        <v>0.56973</v>
      </c>
      <c r="H4240" s="3">
        <v>22</v>
      </c>
      <c r="I4240" s="3">
        <v>3.369452</v>
      </c>
      <c r="J4240" s="3">
        <v>130</v>
      </c>
      <c r="K4240" s="3">
        <v>8.377116</v>
      </c>
      <c r="L4240" s="3">
        <v>344</v>
      </c>
      <c r="M4240" s="3">
        <v>0.757658</v>
      </c>
      <c r="N4240">
        <v>29</v>
      </c>
      <c r="O4240">
        <v>0.00815220782709261</v>
      </c>
      <c r="P4240">
        <v>3.1035064300261</v>
      </c>
      <c r="Q4240" t="s">
        <v>157</v>
      </c>
      <c r="R4240" t="s">
        <v>136</v>
      </c>
      <c r="S4240" t="s">
        <v>136</v>
      </c>
      <c r="T4240" t="s">
        <v>136</v>
      </c>
      <c r="U4240" t="s">
        <v>136</v>
      </c>
      <c r="V4240" t="s">
        <v>136</v>
      </c>
      <c r="W4240" t="s">
        <v>136</v>
      </c>
      <c r="X4240" t="s">
        <v>136</v>
      </c>
      <c r="Y4240" t="s">
        <v>4059</v>
      </c>
      <c r="Z4240" t="s">
        <v>136</v>
      </c>
      <c r="AA4240" t="s">
        <v>164</v>
      </c>
      <c r="AB4240" t="s">
        <v>165</v>
      </c>
      <c r="AC4240" t="s">
        <v>17226</v>
      </c>
      <c r="AD4240" t="s">
        <v>136</v>
      </c>
    </row>
    <row r="4241" spans="1:30">
      <c r="A4241" t="s">
        <v>17227</v>
      </c>
      <c r="B4241" t="s">
        <v>17227</v>
      </c>
      <c r="C4241" s="3">
        <v>1.165597</v>
      </c>
      <c r="D4241" s="3">
        <v>115</v>
      </c>
      <c r="E4241" s="3">
        <v>0.577678</v>
      </c>
      <c r="F4241" s="3">
        <v>51</v>
      </c>
      <c r="G4241" s="3">
        <v>1.844745</v>
      </c>
      <c r="H4241" s="3">
        <v>195</v>
      </c>
      <c r="I4241" s="3">
        <v>14.486725</v>
      </c>
      <c r="J4241" s="3">
        <v>1549</v>
      </c>
      <c r="K4241" s="3">
        <v>48.461628</v>
      </c>
      <c r="L4241" s="3">
        <v>5534</v>
      </c>
      <c r="M4241" s="3">
        <v>6.40145</v>
      </c>
      <c r="N4241">
        <v>659</v>
      </c>
      <c r="O4241" s="16">
        <v>9.21935973649406e-6</v>
      </c>
      <c r="P4241">
        <v>3.45203322954044</v>
      </c>
      <c r="Q4241" t="s">
        <v>157</v>
      </c>
      <c r="R4241" t="s">
        <v>136</v>
      </c>
      <c r="S4241" t="s">
        <v>136</v>
      </c>
      <c r="T4241" t="s">
        <v>556</v>
      </c>
      <c r="U4241" t="s">
        <v>136</v>
      </c>
      <c r="V4241" t="s">
        <v>136</v>
      </c>
      <c r="W4241" t="s">
        <v>136</v>
      </c>
      <c r="X4241" t="s">
        <v>136</v>
      </c>
      <c r="Y4241" t="s">
        <v>557</v>
      </c>
      <c r="Z4241" t="s">
        <v>558</v>
      </c>
      <c r="AA4241" t="s">
        <v>164</v>
      </c>
      <c r="AB4241" t="s">
        <v>165</v>
      </c>
      <c r="AC4241" t="s">
        <v>17228</v>
      </c>
      <c r="AD4241" t="s">
        <v>281</v>
      </c>
    </row>
    <row r="4242" spans="1:30">
      <c r="A4242" t="s">
        <v>17229</v>
      </c>
      <c r="B4242" t="s">
        <v>17229</v>
      </c>
      <c r="C4242" s="3">
        <v>9.495844</v>
      </c>
      <c r="D4242" s="3">
        <v>355</v>
      </c>
      <c r="E4242" s="3">
        <v>2.374768</v>
      </c>
      <c r="F4242" s="3">
        <v>79</v>
      </c>
      <c r="G4242" s="3">
        <v>13.891974</v>
      </c>
      <c r="H4242" s="3">
        <v>556</v>
      </c>
      <c r="I4242" s="3">
        <v>1.576349</v>
      </c>
      <c r="J4242" s="3">
        <v>64</v>
      </c>
      <c r="K4242" s="3">
        <v>0.727683</v>
      </c>
      <c r="L4242" s="3">
        <v>32</v>
      </c>
      <c r="M4242" s="3">
        <v>1.755157</v>
      </c>
      <c r="N4242">
        <v>69</v>
      </c>
      <c r="O4242" s="16">
        <v>4.12010839174997e-6</v>
      </c>
      <c r="P4242">
        <v>-3.01140680275079</v>
      </c>
      <c r="Q4242" t="s">
        <v>131</v>
      </c>
      <c r="R4242" t="s">
        <v>136</v>
      </c>
      <c r="S4242" t="s">
        <v>136</v>
      </c>
      <c r="T4242" t="s">
        <v>17230</v>
      </c>
      <c r="U4242" t="s">
        <v>17231</v>
      </c>
      <c r="V4242" t="s">
        <v>287</v>
      </c>
      <c r="W4242" t="s">
        <v>218</v>
      </c>
      <c r="X4242" t="s">
        <v>219</v>
      </c>
      <c r="Y4242" t="s">
        <v>17198</v>
      </c>
      <c r="Z4242" t="s">
        <v>17232</v>
      </c>
      <c r="AA4242" t="s">
        <v>164</v>
      </c>
      <c r="AB4242" t="s">
        <v>165</v>
      </c>
      <c r="AC4242" t="s">
        <v>17233</v>
      </c>
      <c r="AD4242" t="s">
        <v>3491</v>
      </c>
    </row>
    <row r="4243" spans="1:30">
      <c r="A4243" t="s">
        <v>17234</v>
      </c>
      <c r="B4243" t="s">
        <v>17234</v>
      </c>
      <c r="C4243" s="3">
        <v>11.109515</v>
      </c>
      <c r="D4243" s="3">
        <v>606</v>
      </c>
      <c r="E4243" s="3">
        <v>2.018259</v>
      </c>
      <c r="F4243" s="3">
        <v>98</v>
      </c>
      <c r="G4243" s="3">
        <v>10.20162</v>
      </c>
      <c r="H4243" s="3">
        <v>596</v>
      </c>
      <c r="I4243" s="3">
        <v>1.609824</v>
      </c>
      <c r="J4243" s="3">
        <v>96</v>
      </c>
      <c r="K4243" s="3">
        <v>1.466335</v>
      </c>
      <c r="L4243" s="3">
        <v>93</v>
      </c>
      <c r="M4243" s="3">
        <v>2.429191</v>
      </c>
      <c r="N4243">
        <v>139</v>
      </c>
      <c r="O4243" s="16">
        <v>5.62363056941469e-5</v>
      </c>
      <c r="P4243">
        <v>-2.44600618670606</v>
      </c>
      <c r="Q4243" t="s">
        <v>131</v>
      </c>
      <c r="R4243" t="s">
        <v>136</v>
      </c>
      <c r="S4243" t="s">
        <v>136</v>
      </c>
      <c r="T4243" t="s">
        <v>17235</v>
      </c>
      <c r="U4243" t="s">
        <v>17236</v>
      </c>
      <c r="V4243" t="s">
        <v>136</v>
      </c>
      <c r="W4243" t="s">
        <v>1557</v>
      </c>
      <c r="X4243" t="s">
        <v>1558</v>
      </c>
      <c r="Y4243" t="s">
        <v>9710</v>
      </c>
      <c r="Z4243" t="s">
        <v>17237</v>
      </c>
      <c r="AA4243" t="s">
        <v>1875</v>
      </c>
      <c r="AB4243" t="s">
        <v>1558</v>
      </c>
      <c r="AC4243" t="s">
        <v>17238</v>
      </c>
      <c r="AD4243" t="s">
        <v>17239</v>
      </c>
    </row>
    <row r="4244" spans="1:30">
      <c r="A4244" t="s">
        <v>17240</v>
      </c>
      <c r="B4244" t="s">
        <v>17240</v>
      </c>
      <c r="C4244" s="3">
        <v>5.448134</v>
      </c>
      <c r="D4244" s="3">
        <v>204</v>
      </c>
      <c r="E4244" s="3">
        <v>14.606235</v>
      </c>
      <c r="F4244" s="3">
        <v>484</v>
      </c>
      <c r="G4244" s="3">
        <v>4.725543</v>
      </c>
      <c r="H4244" s="3">
        <v>190</v>
      </c>
      <c r="I4244" s="3">
        <v>0.900504</v>
      </c>
      <c r="J4244" s="3">
        <v>37</v>
      </c>
      <c r="K4244" s="3">
        <v>1.152829</v>
      </c>
      <c r="L4244" s="3">
        <v>50</v>
      </c>
      <c r="M4244" s="3">
        <v>2.424145</v>
      </c>
      <c r="N4244">
        <v>95</v>
      </c>
      <c r="O4244">
        <v>0.000196538792149619</v>
      </c>
      <c r="P4244">
        <v>-3.10703790355909</v>
      </c>
      <c r="Q4244" t="s">
        <v>131</v>
      </c>
      <c r="R4244" t="s">
        <v>241</v>
      </c>
      <c r="S4244" t="s">
        <v>242</v>
      </c>
      <c r="T4244" t="s">
        <v>2509</v>
      </c>
      <c r="U4244" t="s">
        <v>17241</v>
      </c>
      <c r="V4244" t="s">
        <v>136</v>
      </c>
      <c r="W4244" t="s">
        <v>241</v>
      </c>
      <c r="X4244" t="s">
        <v>242</v>
      </c>
      <c r="Y4244" t="s">
        <v>2511</v>
      </c>
      <c r="Z4244" t="s">
        <v>17242</v>
      </c>
      <c r="AA4244" t="s">
        <v>248</v>
      </c>
      <c r="AB4244" t="s">
        <v>242</v>
      </c>
      <c r="AC4244" t="s">
        <v>17243</v>
      </c>
      <c r="AD4244" t="s">
        <v>792</v>
      </c>
    </row>
    <row r="4245" spans="1:30">
      <c r="A4245" t="s">
        <v>17244</v>
      </c>
      <c r="B4245" t="s">
        <v>136</v>
      </c>
      <c r="C4245" s="3">
        <v>2.798695</v>
      </c>
      <c r="D4245" s="3">
        <v>47</v>
      </c>
      <c r="E4245" s="3">
        <v>0.533131</v>
      </c>
      <c r="F4245" s="3">
        <v>9</v>
      </c>
      <c r="G4245" s="3">
        <v>0.682217</v>
      </c>
      <c r="H4245" s="3">
        <v>12</v>
      </c>
      <c r="I4245" s="3">
        <v>34.647982</v>
      </c>
      <c r="J4245" s="3">
        <v>586</v>
      </c>
      <c r="K4245" s="3">
        <v>21.565043</v>
      </c>
      <c r="L4245" s="3">
        <v>389</v>
      </c>
      <c r="M4245" s="3">
        <v>26.924076</v>
      </c>
      <c r="N4245">
        <v>430</v>
      </c>
      <c r="O4245" s="16">
        <v>2.05110926849619e-8</v>
      </c>
      <c r="P4245">
        <v>3.52324330989177</v>
      </c>
      <c r="Q4245" t="s">
        <v>157</v>
      </c>
      <c r="R4245" t="s">
        <v>136</v>
      </c>
      <c r="S4245" t="s">
        <v>136</v>
      </c>
      <c r="T4245" t="s">
        <v>3125</v>
      </c>
      <c r="U4245" t="s">
        <v>136</v>
      </c>
      <c r="V4245" t="s">
        <v>136</v>
      </c>
      <c r="W4245" t="s">
        <v>136</v>
      </c>
      <c r="X4245" t="s">
        <v>136</v>
      </c>
      <c r="Y4245" t="s">
        <v>136</v>
      </c>
      <c r="Z4245" t="s">
        <v>136</v>
      </c>
      <c r="AA4245" t="s">
        <v>248</v>
      </c>
      <c r="AB4245" t="s">
        <v>242</v>
      </c>
      <c r="AC4245" t="s">
        <v>17245</v>
      </c>
      <c r="AD4245" t="s">
        <v>3128</v>
      </c>
    </row>
    <row r="4246" spans="1:30">
      <c r="A4246" t="s">
        <v>17246</v>
      </c>
      <c r="B4246" t="s">
        <v>17246</v>
      </c>
      <c r="C4246" s="3">
        <v>35.496864</v>
      </c>
      <c r="D4246" s="3">
        <v>1768</v>
      </c>
      <c r="E4246" s="3">
        <v>75.810448</v>
      </c>
      <c r="F4246" s="3">
        <v>3344</v>
      </c>
      <c r="G4246" s="3">
        <v>50.118721</v>
      </c>
      <c r="H4246" s="3">
        <v>2676</v>
      </c>
      <c r="I4246" s="3">
        <v>10.949904</v>
      </c>
      <c r="J4246" s="3">
        <v>592</v>
      </c>
      <c r="K4246" s="3">
        <v>8.503072</v>
      </c>
      <c r="L4246" s="3">
        <v>491</v>
      </c>
      <c r="M4246" s="3">
        <v>18.088385</v>
      </c>
      <c r="N4246">
        <v>941</v>
      </c>
      <c r="O4246" s="16">
        <v>2.90319195446302e-5</v>
      </c>
      <c r="P4246">
        <v>-2.79181536489195</v>
      </c>
      <c r="Q4246" t="s">
        <v>131</v>
      </c>
      <c r="R4246" t="s">
        <v>136</v>
      </c>
      <c r="S4246" t="s">
        <v>136</v>
      </c>
      <c r="T4246" t="s">
        <v>136</v>
      </c>
      <c r="U4246" t="s">
        <v>136</v>
      </c>
      <c r="V4246" t="s">
        <v>136</v>
      </c>
      <c r="W4246" t="s">
        <v>136</v>
      </c>
      <c r="X4246" t="s">
        <v>136</v>
      </c>
      <c r="Y4246" t="s">
        <v>15190</v>
      </c>
      <c r="Z4246" t="s">
        <v>136</v>
      </c>
      <c r="AA4246" t="s">
        <v>164</v>
      </c>
      <c r="AB4246" t="s">
        <v>165</v>
      </c>
      <c r="AC4246" t="s">
        <v>15191</v>
      </c>
      <c r="AD4246" t="s">
        <v>136</v>
      </c>
    </row>
    <row r="4247" spans="1:30">
      <c r="A4247" t="s">
        <v>17247</v>
      </c>
      <c r="B4247" t="s">
        <v>17247</v>
      </c>
      <c r="C4247" s="3">
        <v>17.045088</v>
      </c>
      <c r="D4247" s="3">
        <v>519</v>
      </c>
      <c r="E4247" s="3">
        <v>42.733315</v>
      </c>
      <c r="F4247" s="3">
        <v>1153</v>
      </c>
      <c r="G4247" s="3">
        <v>23.848555</v>
      </c>
      <c r="H4247" s="3">
        <v>779</v>
      </c>
      <c r="I4247" s="3">
        <v>6.326429</v>
      </c>
      <c r="J4247" s="3">
        <v>209</v>
      </c>
      <c r="K4247" s="3">
        <v>5.209266</v>
      </c>
      <c r="L4247" s="3">
        <v>184</v>
      </c>
      <c r="M4247" s="3">
        <v>9.320921</v>
      </c>
      <c r="N4247">
        <v>297</v>
      </c>
      <c r="O4247">
        <v>0.000108787445103911</v>
      </c>
      <c r="P4247">
        <v>-2.71566937525601</v>
      </c>
      <c r="Q4247" t="s">
        <v>131</v>
      </c>
      <c r="R4247" t="s">
        <v>136</v>
      </c>
      <c r="S4247" t="s">
        <v>136</v>
      </c>
      <c r="T4247" t="s">
        <v>460</v>
      </c>
      <c r="U4247" t="s">
        <v>17248</v>
      </c>
      <c r="V4247" t="s">
        <v>136</v>
      </c>
      <c r="W4247" t="s">
        <v>254</v>
      </c>
      <c r="X4247" t="s">
        <v>255</v>
      </c>
      <c r="Y4247" t="s">
        <v>2337</v>
      </c>
      <c r="Z4247" t="s">
        <v>17249</v>
      </c>
      <c r="AA4247" t="s">
        <v>164</v>
      </c>
      <c r="AB4247" t="s">
        <v>165</v>
      </c>
      <c r="AC4247" t="s">
        <v>17250</v>
      </c>
      <c r="AD4247" t="s">
        <v>281</v>
      </c>
    </row>
    <row r="4248" spans="1:30">
      <c r="A4248" t="s">
        <v>17251</v>
      </c>
      <c r="B4248" t="s">
        <v>17251</v>
      </c>
      <c r="C4248" s="3">
        <v>1.010948</v>
      </c>
      <c r="D4248" s="3">
        <v>82</v>
      </c>
      <c r="E4248" s="3">
        <v>0.25284</v>
      </c>
      <c r="F4248" s="3">
        <v>19</v>
      </c>
      <c r="G4248" s="3">
        <v>0.807797</v>
      </c>
      <c r="H4248" s="3">
        <v>70</v>
      </c>
      <c r="I4248" s="3">
        <v>5.269599</v>
      </c>
      <c r="J4248" s="3">
        <v>460</v>
      </c>
      <c r="K4248" s="3">
        <v>6.891752</v>
      </c>
      <c r="L4248" s="3">
        <v>642</v>
      </c>
      <c r="M4248" s="3">
        <v>7.027065</v>
      </c>
      <c r="N4248">
        <v>590</v>
      </c>
      <c r="O4248" s="16">
        <v>5.70625688981589e-8</v>
      </c>
      <c r="P4248">
        <v>2.59852412369608</v>
      </c>
      <c r="Q4248" t="s">
        <v>157</v>
      </c>
      <c r="R4248" t="s">
        <v>170</v>
      </c>
      <c r="S4248" t="s">
        <v>171</v>
      </c>
      <c r="T4248" t="s">
        <v>507</v>
      </c>
      <c r="U4248" t="s">
        <v>17252</v>
      </c>
      <c r="V4248" t="s">
        <v>136</v>
      </c>
      <c r="W4248" t="s">
        <v>136</v>
      </c>
      <c r="X4248" t="s">
        <v>136</v>
      </c>
      <c r="Y4248" t="s">
        <v>1593</v>
      </c>
      <c r="Z4248" t="s">
        <v>16937</v>
      </c>
      <c r="AA4248" t="s">
        <v>174</v>
      </c>
      <c r="AB4248" t="s">
        <v>171</v>
      </c>
      <c r="AC4248" t="s">
        <v>16938</v>
      </c>
      <c r="AD4248" t="s">
        <v>512</v>
      </c>
    </row>
    <row r="4249" spans="1:30">
      <c r="A4249" t="s">
        <v>17253</v>
      </c>
      <c r="B4249" t="s">
        <v>136</v>
      </c>
      <c r="C4249" s="3">
        <v>0</v>
      </c>
      <c r="D4249" s="3">
        <v>0</v>
      </c>
      <c r="E4249" s="3">
        <v>0</v>
      </c>
      <c r="F4249" s="3">
        <v>0</v>
      </c>
      <c r="G4249" s="3">
        <v>0</v>
      </c>
      <c r="H4249" s="3">
        <v>0</v>
      </c>
      <c r="I4249" s="3">
        <v>12.7273339999999</v>
      </c>
      <c r="J4249" s="3">
        <v>233</v>
      </c>
      <c r="K4249" s="3">
        <v>3.196019</v>
      </c>
      <c r="L4249" s="3">
        <v>63</v>
      </c>
      <c r="M4249" s="3">
        <v>4.025106</v>
      </c>
      <c r="N4249">
        <v>71</v>
      </c>
      <c r="O4249" s="16">
        <v>4.92659160789897e-8</v>
      </c>
      <c r="P4249">
        <v>6.70247517744432</v>
      </c>
      <c r="Q4249" t="s">
        <v>157</v>
      </c>
      <c r="R4249" t="s">
        <v>136</v>
      </c>
      <c r="S4249" t="s">
        <v>136</v>
      </c>
      <c r="T4249" t="s">
        <v>136</v>
      </c>
      <c r="U4249" t="s">
        <v>136</v>
      </c>
      <c r="V4249" t="s">
        <v>136</v>
      </c>
      <c r="W4249" t="s">
        <v>136</v>
      </c>
      <c r="X4249" t="s">
        <v>136</v>
      </c>
      <c r="Y4249" t="s">
        <v>136</v>
      </c>
      <c r="Z4249" t="s">
        <v>136</v>
      </c>
      <c r="AA4249" t="s">
        <v>136</v>
      </c>
      <c r="AB4249" t="s">
        <v>136</v>
      </c>
      <c r="AC4249" t="s">
        <v>136</v>
      </c>
      <c r="AD4249" t="s">
        <v>136</v>
      </c>
    </row>
    <row r="4250" spans="1:30">
      <c r="A4250" t="s">
        <v>17254</v>
      </c>
      <c r="B4250" t="s">
        <v>17254</v>
      </c>
      <c r="C4250" s="3">
        <v>2.564106</v>
      </c>
      <c r="D4250" s="3">
        <v>208</v>
      </c>
      <c r="E4250" s="3">
        <v>1.166122</v>
      </c>
      <c r="F4250" s="3">
        <v>84</v>
      </c>
      <c r="G4250" s="3">
        <v>2.329558</v>
      </c>
      <c r="H4250" s="3">
        <v>203</v>
      </c>
      <c r="I4250" s="3">
        <v>0.568225</v>
      </c>
      <c r="J4250" s="3">
        <v>50</v>
      </c>
      <c r="K4250" s="3">
        <v>0.871876</v>
      </c>
      <c r="L4250" s="3">
        <v>82</v>
      </c>
      <c r="M4250" s="3">
        <v>0.410284</v>
      </c>
      <c r="N4250">
        <v>35</v>
      </c>
      <c r="O4250" s="16">
        <v>1.00854015963826e-5</v>
      </c>
      <c r="P4250">
        <v>-2.23337776880839</v>
      </c>
      <c r="Q4250" t="s">
        <v>131</v>
      </c>
      <c r="R4250" t="s">
        <v>136</v>
      </c>
      <c r="S4250" t="s">
        <v>136</v>
      </c>
      <c r="T4250" t="s">
        <v>11450</v>
      </c>
      <c r="U4250" t="s">
        <v>136</v>
      </c>
      <c r="V4250" t="s">
        <v>136</v>
      </c>
      <c r="W4250" t="s">
        <v>136</v>
      </c>
      <c r="X4250" t="s">
        <v>136</v>
      </c>
      <c r="Y4250" t="s">
        <v>11451</v>
      </c>
      <c r="Z4250" t="s">
        <v>11452</v>
      </c>
      <c r="AA4250" t="s">
        <v>164</v>
      </c>
      <c r="AB4250" t="s">
        <v>165</v>
      </c>
      <c r="AC4250" t="s">
        <v>6983</v>
      </c>
      <c r="AD4250" t="s">
        <v>11454</v>
      </c>
    </row>
    <row r="4251" spans="1:30">
      <c r="A4251" t="s">
        <v>17255</v>
      </c>
      <c r="B4251" t="s">
        <v>17255</v>
      </c>
      <c r="C4251" s="3">
        <v>8.166831</v>
      </c>
      <c r="D4251" s="3">
        <v>665</v>
      </c>
      <c r="E4251" s="3">
        <v>17.912512</v>
      </c>
      <c r="F4251" s="3">
        <v>1291</v>
      </c>
      <c r="G4251" s="3">
        <v>11.851029</v>
      </c>
      <c r="H4251" s="3">
        <v>1034</v>
      </c>
      <c r="I4251" s="3">
        <v>0.941509</v>
      </c>
      <c r="J4251" s="3">
        <v>84</v>
      </c>
      <c r="K4251" s="3">
        <v>0.9237</v>
      </c>
      <c r="L4251" s="3">
        <v>88</v>
      </c>
      <c r="M4251" s="3">
        <v>0.300722</v>
      </c>
      <c r="N4251">
        <v>26</v>
      </c>
      <c r="O4251" s="16">
        <v>1.07290788883288e-11</v>
      </c>
      <c r="P4251">
        <v>-4.69525899413637</v>
      </c>
      <c r="Q4251" t="s">
        <v>131</v>
      </c>
      <c r="R4251" t="s">
        <v>254</v>
      </c>
      <c r="S4251" t="s">
        <v>255</v>
      </c>
      <c r="T4251" t="s">
        <v>3125</v>
      </c>
      <c r="U4251" t="s">
        <v>17256</v>
      </c>
      <c r="V4251" t="s">
        <v>351</v>
      </c>
      <c r="W4251" t="s">
        <v>136</v>
      </c>
      <c r="X4251" t="s">
        <v>136</v>
      </c>
      <c r="Y4251" t="s">
        <v>181</v>
      </c>
      <c r="Z4251" t="s">
        <v>6630</v>
      </c>
      <c r="AA4251" t="s">
        <v>83</v>
      </c>
      <c r="AB4251" t="s">
        <v>191</v>
      </c>
      <c r="AC4251" t="s">
        <v>2803</v>
      </c>
      <c r="AD4251" t="s">
        <v>3128</v>
      </c>
    </row>
    <row r="4252" spans="1:30">
      <c r="A4252" t="s">
        <v>17257</v>
      </c>
      <c r="B4252" t="s">
        <v>17257</v>
      </c>
      <c r="C4252" s="3">
        <v>0.977684</v>
      </c>
      <c r="D4252" s="3">
        <v>47</v>
      </c>
      <c r="E4252" s="3">
        <v>0.476497</v>
      </c>
      <c r="F4252" s="3">
        <v>20</v>
      </c>
      <c r="G4252" s="3">
        <v>1.283116</v>
      </c>
      <c r="H4252" s="3">
        <v>66</v>
      </c>
      <c r="I4252" s="3">
        <v>6.401369</v>
      </c>
      <c r="J4252" s="3">
        <v>329</v>
      </c>
      <c r="K4252" s="3">
        <v>9.167682</v>
      </c>
      <c r="L4252" s="3">
        <v>502</v>
      </c>
      <c r="M4252" s="3">
        <v>3.047615</v>
      </c>
      <c r="N4252">
        <v>151</v>
      </c>
      <c r="O4252">
        <v>0.000751934784545141</v>
      </c>
      <c r="P4252">
        <v>2.07226209433158</v>
      </c>
      <c r="Q4252" t="s">
        <v>157</v>
      </c>
      <c r="R4252" t="s">
        <v>254</v>
      </c>
      <c r="S4252" t="s">
        <v>255</v>
      </c>
      <c r="T4252" t="s">
        <v>8976</v>
      </c>
      <c r="U4252" t="s">
        <v>136</v>
      </c>
      <c r="V4252" t="s">
        <v>136</v>
      </c>
      <c r="W4252" t="s">
        <v>254</v>
      </c>
      <c r="X4252" t="s">
        <v>255</v>
      </c>
      <c r="Y4252" t="s">
        <v>8977</v>
      </c>
      <c r="Z4252" t="s">
        <v>136</v>
      </c>
      <c r="AA4252" t="s">
        <v>164</v>
      </c>
      <c r="AB4252" t="s">
        <v>165</v>
      </c>
      <c r="AC4252" t="s">
        <v>17258</v>
      </c>
      <c r="AD4252" t="s">
        <v>250</v>
      </c>
    </row>
    <row r="4253" spans="1:30">
      <c r="A4253" t="s">
        <v>17259</v>
      </c>
      <c r="B4253" t="s">
        <v>17259</v>
      </c>
      <c r="C4253" s="3">
        <v>1.525956</v>
      </c>
      <c r="D4253" s="3">
        <v>128</v>
      </c>
      <c r="E4253" s="3">
        <v>0.130253</v>
      </c>
      <c r="F4253" s="3">
        <v>10</v>
      </c>
      <c r="G4253" s="3">
        <v>1.395696</v>
      </c>
      <c r="H4253" s="3">
        <v>125</v>
      </c>
      <c r="I4253" s="3">
        <v>18.3606</v>
      </c>
      <c r="J4253" s="3">
        <v>1661</v>
      </c>
      <c r="K4253" s="3">
        <v>61.30381</v>
      </c>
      <c r="L4253" s="3">
        <v>5920</v>
      </c>
      <c r="M4253" s="3">
        <v>4.968966</v>
      </c>
      <c r="N4253">
        <v>433</v>
      </c>
      <c r="O4253" s="16">
        <v>3.04398062194272e-5</v>
      </c>
      <c r="P4253">
        <v>3.90653710714949</v>
      </c>
      <c r="Q4253" t="s">
        <v>157</v>
      </c>
      <c r="R4253" t="s">
        <v>136</v>
      </c>
      <c r="S4253" t="s">
        <v>136</v>
      </c>
      <c r="T4253" t="s">
        <v>8479</v>
      </c>
      <c r="U4253" t="s">
        <v>17260</v>
      </c>
      <c r="V4253" t="s">
        <v>136</v>
      </c>
      <c r="W4253" t="s">
        <v>136</v>
      </c>
      <c r="X4253" t="s">
        <v>136</v>
      </c>
      <c r="Y4253" t="s">
        <v>320</v>
      </c>
      <c r="Z4253" t="s">
        <v>8481</v>
      </c>
      <c r="AA4253" t="s">
        <v>164</v>
      </c>
      <c r="AB4253" t="s">
        <v>165</v>
      </c>
      <c r="AC4253" t="s">
        <v>8482</v>
      </c>
      <c r="AD4253" t="s">
        <v>4790</v>
      </c>
    </row>
    <row r="4254" spans="1:30">
      <c r="A4254" t="s">
        <v>17261</v>
      </c>
      <c r="B4254" t="s">
        <v>17261</v>
      </c>
      <c r="C4254" s="3">
        <v>0.672841</v>
      </c>
      <c r="D4254" s="3">
        <v>96</v>
      </c>
      <c r="E4254" s="3">
        <v>0.494316</v>
      </c>
      <c r="F4254" s="3">
        <v>62</v>
      </c>
      <c r="G4254" s="3">
        <v>0.462413</v>
      </c>
      <c r="H4254" s="3">
        <v>71</v>
      </c>
      <c r="I4254" s="3">
        <v>3.669736</v>
      </c>
      <c r="J4254" s="3">
        <v>564</v>
      </c>
      <c r="K4254" s="3">
        <v>9.108613</v>
      </c>
      <c r="L4254" s="3">
        <v>1493</v>
      </c>
      <c r="M4254" s="3">
        <v>2.613402</v>
      </c>
      <c r="N4254">
        <v>387</v>
      </c>
      <c r="O4254">
        <v>0.000175488201631427</v>
      </c>
      <c r="P4254">
        <v>2.4418627813912</v>
      </c>
      <c r="Q4254" t="s">
        <v>157</v>
      </c>
      <c r="R4254" t="s">
        <v>136</v>
      </c>
      <c r="S4254" t="s">
        <v>136</v>
      </c>
      <c r="T4254" t="s">
        <v>17262</v>
      </c>
      <c r="U4254" t="s">
        <v>8347</v>
      </c>
      <c r="V4254" t="s">
        <v>2106</v>
      </c>
      <c r="W4254" t="s">
        <v>241</v>
      </c>
      <c r="X4254" t="s">
        <v>242</v>
      </c>
      <c r="Y4254" t="s">
        <v>8348</v>
      </c>
      <c r="Z4254" t="s">
        <v>8349</v>
      </c>
      <c r="AA4254" t="s">
        <v>174</v>
      </c>
      <c r="AB4254" t="s">
        <v>171</v>
      </c>
      <c r="AC4254" t="s">
        <v>17263</v>
      </c>
      <c r="AD4254" t="s">
        <v>17264</v>
      </c>
    </row>
    <row r="4255" spans="1:30">
      <c r="A4255" t="s">
        <v>17265</v>
      </c>
      <c r="B4255" t="s">
        <v>17265</v>
      </c>
      <c r="C4255" s="3">
        <v>3.949647</v>
      </c>
      <c r="D4255" s="3">
        <v>203</v>
      </c>
      <c r="E4255" s="3">
        <v>10.871262</v>
      </c>
      <c r="F4255" s="3">
        <v>494</v>
      </c>
      <c r="G4255" s="3">
        <v>3.519223</v>
      </c>
      <c r="H4255" s="3">
        <v>194</v>
      </c>
      <c r="I4255" s="3">
        <v>1.146634</v>
      </c>
      <c r="J4255" s="3">
        <v>64</v>
      </c>
      <c r="K4255" s="3">
        <v>1.322933</v>
      </c>
      <c r="L4255" s="3">
        <v>79</v>
      </c>
      <c r="M4255" s="3">
        <v>1.827843</v>
      </c>
      <c r="N4255">
        <v>98</v>
      </c>
      <c r="O4255">
        <v>0.000397993600075222</v>
      </c>
      <c r="P4255">
        <v>-2.80444516878968</v>
      </c>
      <c r="Q4255" t="s">
        <v>131</v>
      </c>
      <c r="R4255" t="s">
        <v>241</v>
      </c>
      <c r="S4255" t="s">
        <v>242</v>
      </c>
      <c r="T4255" t="s">
        <v>2760</v>
      </c>
      <c r="U4255" t="s">
        <v>17266</v>
      </c>
      <c r="V4255" t="s">
        <v>136</v>
      </c>
      <c r="W4255" t="s">
        <v>254</v>
      </c>
      <c r="X4255" t="s">
        <v>255</v>
      </c>
      <c r="Y4255" t="s">
        <v>1763</v>
      </c>
      <c r="Z4255" t="s">
        <v>2762</v>
      </c>
      <c r="AA4255" t="s">
        <v>248</v>
      </c>
      <c r="AB4255" t="s">
        <v>242</v>
      </c>
      <c r="AC4255" t="s">
        <v>2763</v>
      </c>
      <c r="AD4255" t="s">
        <v>2764</v>
      </c>
    </row>
    <row r="4256" spans="1:30">
      <c r="A4256" t="s">
        <v>17267</v>
      </c>
      <c r="B4256" t="s">
        <v>17267</v>
      </c>
      <c r="C4256" s="3">
        <v>10.012243</v>
      </c>
      <c r="D4256" s="3">
        <v>467</v>
      </c>
      <c r="E4256" s="3">
        <v>17.885147</v>
      </c>
      <c r="F4256" s="3">
        <v>738</v>
      </c>
      <c r="G4256" s="3">
        <v>10.827317</v>
      </c>
      <c r="H4256" s="3">
        <v>541</v>
      </c>
      <c r="I4256" s="3">
        <v>5.206894</v>
      </c>
      <c r="J4256" s="3">
        <v>263</v>
      </c>
      <c r="K4256" s="3">
        <v>2.557371</v>
      </c>
      <c r="L4256" s="3">
        <v>138</v>
      </c>
      <c r="M4256" s="3">
        <v>6.183135</v>
      </c>
      <c r="N4256">
        <v>301</v>
      </c>
      <c r="O4256">
        <v>0.00124498220150686</v>
      </c>
      <c r="P4256">
        <v>-2.19502855606624</v>
      </c>
      <c r="Q4256" t="s">
        <v>131</v>
      </c>
      <c r="R4256" t="s">
        <v>136</v>
      </c>
      <c r="S4256" t="s">
        <v>136</v>
      </c>
      <c r="T4256" t="s">
        <v>17268</v>
      </c>
      <c r="U4256" t="s">
        <v>136</v>
      </c>
      <c r="V4256" t="s">
        <v>136</v>
      </c>
      <c r="W4256" t="s">
        <v>594</v>
      </c>
      <c r="X4256" t="s">
        <v>165</v>
      </c>
      <c r="Y4256" t="s">
        <v>17269</v>
      </c>
      <c r="Z4256" t="s">
        <v>17270</v>
      </c>
      <c r="AA4256" t="s">
        <v>164</v>
      </c>
      <c r="AB4256" t="s">
        <v>165</v>
      </c>
      <c r="AC4256" t="s">
        <v>17271</v>
      </c>
      <c r="AD4256" t="s">
        <v>144</v>
      </c>
    </row>
    <row r="4257" spans="1:30">
      <c r="A4257" t="s">
        <v>17272</v>
      </c>
      <c r="B4257" t="s">
        <v>136</v>
      </c>
      <c r="C4257" s="3">
        <v>0.099137</v>
      </c>
      <c r="D4257" s="3">
        <v>2</v>
      </c>
      <c r="E4257" s="3">
        <v>0</v>
      </c>
      <c r="F4257" s="3">
        <v>0</v>
      </c>
      <c r="G4257" s="3">
        <v>0.125098</v>
      </c>
      <c r="H4257" s="3">
        <v>3</v>
      </c>
      <c r="I4257" s="3">
        <v>8.424787</v>
      </c>
      <c r="J4257" s="3">
        <v>174</v>
      </c>
      <c r="K4257" s="3">
        <v>23.925911</v>
      </c>
      <c r="L4257" s="3">
        <v>527</v>
      </c>
      <c r="M4257" s="3">
        <v>1.475875</v>
      </c>
      <c r="N4257">
        <v>30</v>
      </c>
      <c r="O4257" s="16">
        <v>3.17602710097799e-7</v>
      </c>
      <c r="P4257">
        <v>5.49084543588833</v>
      </c>
      <c r="Q4257" t="s">
        <v>157</v>
      </c>
      <c r="R4257" t="s">
        <v>136</v>
      </c>
      <c r="S4257" t="s">
        <v>136</v>
      </c>
      <c r="T4257" t="s">
        <v>136</v>
      </c>
      <c r="U4257" t="s">
        <v>136</v>
      </c>
      <c r="V4257" t="s">
        <v>136</v>
      </c>
      <c r="W4257" t="s">
        <v>136</v>
      </c>
      <c r="X4257" t="s">
        <v>136</v>
      </c>
      <c r="Y4257" t="s">
        <v>136</v>
      </c>
      <c r="Z4257" t="s">
        <v>136</v>
      </c>
      <c r="AA4257" t="s">
        <v>136</v>
      </c>
      <c r="AB4257" t="s">
        <v>136</v>
      </c>
      <c r="AC4257" t="s">
        <v>136</v>
      </c>
      <c r="AD4257" t="s">
        <v>136</v>
      </c>
    </row>
    <row r="4258" spans="1:30">
      <c r="A4258" t="s">
        <v>17273</v>
      </c>
      <c r="B4258" t="s">
        <v>17273</v>
      </c>
      <c r="C4258" s="3">
        <v>0.531298</v>
      </c>
      <c r="D4258" s="3">
        <v>11</v>
      </c>
      <c r="E4258" s="3">
        <v>0</v>
      </c>
      <c r="F4258" s="3">
        <v>0</v>
      </c>
      <c r="G4258" s="3">
        <v>0.22191</v>
      </c>
      <c r="H4258" s="3">
        <v>5</v>
      </c>
      <c r="I4258" s="3">
        <v>9.602132</v>
      </c>
      <c r="J4258" s="3">
        <v>211</v>
      </c>
      <c r="K4258" s="3">
        <v>17.002504</v>
      </c>
      <c r="L4258" s="3">
        <v>398</v>
      </c>
      <c r="M4258" s="3">
        <v>4.586892</v>
      </c>
      <c r="N4258">
        <v>97</v>
      </c>
      <c r="O4258" s="16">
        <v>4.82413546174212e-7</v>
      </c>
      <c r="P4258">
        <v>4.40920203044601</v>
      </c>
      <c r="Q4258" t="s">
        <v>157</v>
      </c>
      <c r="R4258" t="s">
        <v>136</v>
      </c>
      <c r="S4258" t="s">
        <v>136</v>
      </c>
      <c r="T4258" t="s">
        <v>854</v>
      </c>
      <c r="U4258" t="s">
        <v>17274</v>
      </c>
      <c r="V4258" t="s">
        <v>180</v>
      </c>
      <c r="W4258" t="s">
        <v>136</v>
      </c>
      <c r="X4258" t="s">
        <v>136</v>
      </c>
      <c r="Y4258" t="s">
        <v>856</v>
      </c>
      <c r="Z4258" t="s">
        <v>16517</v>
      </c>
      <c r="AA4258" t="s">
        <v>164</v>
      </c>
      <c r="AB4258" t="s">
        <v>165</v>
      </c>
      <c r="AC4258" t="s">
        <v>16518</v>
      </c>
      <c r="AD4258" t="s">
        <v>859</v>
      </c>
    </row>
    <row r="4259" spans="1:30">
      <c r="A4259" t="s">
        <v>17275</v>
      </c>
      <c r="B4259" t="s">
        <v>17275</v>
      </c>
      <c r="C4259" s="3">
        <v>5.344055</v>
      </c>
      <c r="D4259" s="3">
        <v>153</v>
      </c>
      <c r="E4259" s="3">
        <v>0.678691</v>
      </c>
      <c r="F4259" s="3">
        <v>18</v>
      </c>
      <c r="G4259" s="3">
        <v>2.885569</v>
      </c>
      <c r="H4259" s="3">
        <v>89</v>
      </c>
      <c r="I4259" s="3">
        <v>21.309017</v>
      </c>
      <c r="J4259" s="3">
        <v>658</v>
      </c>
      <c r="K4259" s="3">
        <v>33.159512</v>
      </c>
      <c r="L4259" s="3">
        <v>1093</v>
      </c>
      <c r="M4259" s="3">
        <v>13.316627</v>
      </c>
      <c r="N4259">
        <v>396</v>
      </c>
      <c r="O4259">
        <v>0.000603304998503528</v>
      </c>
      <c r="P4259">
        <v>2.32383018474824</v>
      </c>
      <c r="Q4259" t="s">
        <v>157</v>
      </c>
      <c r="R4259" t="s">
        <v>136</v>
      </c>
      <c r="S4259" t="s">
        <v>136</v>
      </c>
      <c r="T4259" t="s">
        <v>17276</v>
      </c>
      <c r="U4259" t="s">
        <v>17277</v>
      </c>
      <c r="V4259" t="s">
        <v>439</v>
      </c>
      <c r="W4259" t="s">
        <v>186</v>
      </c>
      <c r="X4259" t="s">
        <v>187</v>
      </c>
      <c r="Y4259" t="s">
        <v>14196</v>
      </c>
      <c r="Z4259" t="s">
        <v>14197</v>
      </c>
      <c r="AA4259" t="s">
        <v>209</v>
      </c>
      <c r="AB4259" t="s">
        <v>187</v>
      </c>
      <c r="AC4259" t="s">
        <v>17278</v>
      </c>
      <c r="AD4259" t="s">
        <v>4520</v>
      </c>
    </row>
    <row r="4260" spans="1:30">
      <c r="A4260" t="s">
        <v>17279</v>
      </c>
      <c r="B4260" t="s">
        <v>17279</v>
      </c>
      <c r="C4260" s="3">
        <v>6.167788</v>
      </c>
      <c r="D4260" s="3">
        <v>134</v>
      </c>
      <c r="E4260" s="3">
        <v>0.366148</v>
      </c>
      <c r="F4260" s="3">
        <v>8</v>
      </c>
      <c r="G4260" s="3">
        <v>3.878417</v>
      </c>
      <c r="H4260" s="3">
        <v>90</v>
      </c>
      <c r="I4260" s="3">
        <v>31.779409</v>
      </c>
      <c r="J4260" s="3">
        <v>744</v>
      </c>
      <c r="K4260" s="3">
        <v>33.979427</v>
      </c>
      <c r="L4260" s="3">
        <v>850</v>
      </c>
      <c r="M4260" s="3">
        <v>15.181041</v>
      </c>
      <c r="N4260">
        <v>343</v>
      </c>
      <c r="O4260">
        <v>0.00261676731782068</v>
      </c>
      <c r="P4260">
        <v>2.34157541554865</v>
      </c>
      <c r="Q4260" t="s">
        <v>157</v>
      </c>
      <c r="R4260" t="s">
        <v>137</v>
      </c>
      <c r="S4260" t="s">
        <v>138</v>
      </c>
      <c r="T4260" t="s">
        <v>136</v>
      </c>
      <c r="U4260" t="s">
        <v>136</v>
      </c>
      <c r="V4260" t="s">
        <v>136</v>
      </c>
      <c r="W4260" t="s">
        <v>136</v>
      </c>
      <c r="X4260" t="s">
        <v>136</v>
      </c>
      <c r="Y4260" t="s">
        <v>4082</v>
      </c>
      <c r="Z4260" t="s">
        <v>17280</v>
      </c>
      <c r="AA4260" t="s">
        <v>164</v>
      </c>
      <c r="AB4260" t="s">
        <v>165</v>
      </c>
      <c r="AC4260" t="s">
        <v>17281</v>
      </c>
      <c r="AD4260" t="s">
        <v>136</v>
      </c>
    </row>
    <row r="4261" spans="1:30">
      <c r="A4261" t="s">
        <v>17282</v>
      </c>
      <c r="B4261" t="s">
        <v>136</v>
      </c>
      <c r="C4261" s="3">
        <v>0</v>
      </c>
      <c r="D4261" s="3">
        <v>0</v>
      </c>
      <c r="E4261" s="3">
        <v>0</v>
      </c>
      <c r="F4261" s="3">
        <v>0</v>
      </c>
      <c r="G4261" s="3">
        <v>0</v>
      </c>
      <c r="H4261" s="3">
        <v>0</v>
      </c>
      <c r="I4261" s="3">
        <v>2.895021</v>
      </c>
      <c r="J4261" s="3">
        <v>56</v>
      </c>
      <c r="K4261" s="3">
        <v>5.372905</v>
      </c>
      <c r="L4261" s="3">
        <v>109</v>
      </c>
      <c r="M4261" s="3">
        <v>4.577894</v>
      </c>
      <c r="N4261">
        <v>86</v>
      </c>
      <c r="O4261" s="16">
        <v>1.85342087469109e-7</v>
      </c>
      <c r="P4261">
        <v>6.42852994986274</v>
      </c>
      <c r="Q4261" t="s">
        <v>157</v>
      </c>
      <c r="R4261" t="s">
        <v>136</v>
      </c>
      <c r="S4261" t="s">
        <v>136</v>
      </c>
      <c r="T4261" t="s">
        <v>136</v>
      </c>
      <c r="U4261" t="s">
        <v>136</v>
      </c>
      <c r="V4261" t="s">
        <v>136</v>
      </c>
      <c r="W4261" t="s">
        <v>136</v>
      </c>
      <c r="X4261" t="s">
        <v>136</v>
      </c>
      <c r="Y4261" t="s">
        <v>136</v>
      </c>
      <c r="Z4261" t="s">
        <v>136</v>
      </c>
      <c r="AA4261" t="s">
        <v>136</v>
      </c>
      <c r="AB4261" t="s">
        <v>136</v>
      </c>
      <c r="AC4261" t="s">
        <v>136</v>
      </c>
      <c r="AD4261" t="s">
        <v>136</v>
      </c>
    </row>
    <row r="4262" spans="1:30">
      <c r="A4262" t="s">
        <v>17283</v>
      </c>
      <c r="B4262" t="s">
        <v>17283</v>
      </c>
      <c r="C4262" s="3">
        <v>0</v>
      </c>
      <c r="D4262" s="3">
        <v>0</v>
      </c>
      <c r="E4262" s="3">
        <v>0</v>
      </c>
      <c r="F4262" s="3">
        <v>0</v>
      </c>
      <c r="G4262" s="3">
        <v>0</v>
      </c>
      <c r="H4262" s="3">
        <v>0</v>
      </c>
      <c r="I4262" s="3">
        <v>24.442402</v>
      </c>
      <c r="J4262" s="3">
        <v>189</v>
      </c>
      <c r="K4262" s="3">
        <v>14.12865</v>
      </c>
      <c r="L4262" s="3">
        <v>117</v>
      </c>
      <c r="M4262" s="3">
        <v>17.599756</v>
      </c>
      <c r="N4262">
        <v>131</v>
      </c>
      <c r="O4262" s="16">
        <v>6.10871049590581e-10</v>
      </c>
      <c r="P4262">
        <v>7.19276104962394</v>
      </c>
      <c r="Q4262" t="s">
        <v>157</v>
      </c>
      <c r="R4262" t="s">
        <v>1360</v>
      </c>
      <c r="S4262" t="s">
        <v>1361</v>
      </c>
      <c r="T4262" t="s">
        <v>17284</v>
      </c>
      <c r="U4262" t="s">
        <v>17285</v>
      </c>
      <c r="V4262" t="s">
        <v>17286</v>
      </c>
      <c r="W4262" t="s">
        <v>1360</v>
      </c>
      <c r="X4262" t="s">
        <v>1361</v>
      </c>
      <c r="Y4262" t="s">
        <v>17287</v>
      </c>
      <c r="Z4262" t="s">
        <v>17288</v>
      </c>
      <c r="AA4262" t="s">
        <v>2660</v>
      </c>
      <c r="AB4262" t="s">
        <v>1361</v>
      </c>
      <c r="AC4262" t="s">
        <v>17289</v>
      </c>
      <c r="AD4262" t="s">
        <v>1314</v>
      </c>
    </row>
    <row r="4263" spans="1:30">
      <c r="A4263" t="s">
        <v>17290</v>
      </c>
      <c r="B4263" t="s">
        <v>17290</v>
      </c>
      <c r="C4263" s="3">
        <v>0</v>
      </c>
      <c r="D4263" s="3">
        <v>0</v>
      </c>
      <c r="E4263" s="3">
        <v>0</v>
      </c>
      <c r="F4263" s="3">
        <v>0</v>
      </c>
      <c r="G4263" s="3">
        <v>0</v>
      </c>
      <c r="H4263" s="3">
        <v>0</v>
      </c>
      <c r="I4263" s="3">
        <v>2.933756</v>
      </c>
      <c r="J4263" s="3">
        <v>120</v>
      </c>
      <c r="K4263" s="3">
        <v>1.694771</v>
      </c>
      <c r="L4263" s="3">
        <v>74</v>
      </c>
      <c r="M4263" s="3">
        <v>0.853502</v>
      </c>
      <c r="N4263">
        <v>34</v>
      </c>
      <c r="O4263" s="16">
        <v>1.07052878761241e-6</v>
      </c>
      <c r="P4263">
        <v>6.17422328444285</v>
      </c>
      <c r="Q4263" t="s">
        <v>157</v>
      </c>
      <c r="R4263" t="s">
        <v>561</v>
      </c>
      <c r="S4263" t="s">
        <v>562</v>
      </c>
      <c r="T4263" t="s">
        <v>563</v>
      </c>
      <c r="U4263" t="s">
        <v>17291</v>
      </c>
      <c r="V4263" t="s">
        <v>1327</v>
      </c>
      <c r="W4263" t="s">
        <v>136</v>
      </c>
      <c r="X4263" t="s">
        <v>136</v>
      </c>
      <c r="Y4263" t="s">
        <v>565</v>
      </c>
      <c r="Z4263" t="s">
        <v>17292</v>
      </c>
      <c r="AA4263" t="s">
        <v>164</v>
      </c>
      <c r="AB4263" t="s">
        <v>165</v>
      </c>
      <c r="AC4263" t="s">
        <v>16603</v>
      </c>
      <c r="AD4263" t="s">
        <v>144</v>
      </c>
    </row>
    <row r="4264" spans="1:30">
      <c r="A4264" t="s">
        <v>17293</v>
      </c>
      <c r="B4264" t="s">
        <v>17293</v>
      </c>
      <c r="C4264" s="3">
        <v>0</v>
      </c>
      <c r="D4264" s="3">
        <v>0</v>
      </c>
      <c r="E4264" s="3">
        <v>0</v>
      </c>
      <c r="F4264" s="3">
        <v>0</v>
      </c>
      <c r="G4264" s="3">
        <v>0</v>
      </c>
      <c r="H4264" s="3">
        <v>0</v>
      </c>
      <c r="I4264" s="3">
        <v>2.816503</v>
      </c>
      <c r="J4264" s="3">
        <v>69</v>
      </c>
      <c r="K4264" s="3">
        <v>1.61033</v>
      </c>
      <c r="L4264" s="3">
        <v>42</v>
      </c>
      <c r="M4264" s="3">
        <v>2.946104</v>
      </c>
      <c r="N4264">
        <v>70</v>
      </c>
      <c r="O4264" s="16">
        <v>2.27791208065614e-6</v>
      </c>
      <c r="P4264">
        <v>6.00849298060221</v>
      </c>
      <c r="Q4264" t="s">
        <v>157</v>
      </c>
      <c r="R4264" t="s">
        <v>136</v>
      </c>
      <c r="S4264" t="s">
        <v>136</v>
      </c>
      <c r="T4264" t="s">
        <v>2041</v>
      </c>
      <c r="U4264" t="s">
        <v>17294</v>
      </c>
      <c r="V4264" t="s">
        <v>136</v>
      </c>
      <c r="W4264" t="s">
        <v>136</v>
      </c>
      <c r="X4264" t="s">
        <v>136</v>
      </c>
      <c r="Y4264" t="s">
        <v>2043</v>
      </c>
      <c r="Z4264" t="s">
        <v>5895</v>
      </c>
      <c r="AA4264" t="s">
        <v>136</v>
      </c>
      <c r="AB4264" t="s">
        <v>136</v>
      </c>
      <c r="AC4264" t="s">
        <v>183</v>
      </c>
      <c r="AD4264" t="s">
        <v>2046</v>
      </c>
    </row>
    <row r="4265" spans="1:30">
      <c r="A4265" t="s">
        <v>17295</v>
      </c>
      <c r="B4265" t="s">
        <v>136</v>
      </c>
      <c r="C4265" s="3">
        <v>0.016775</v>
      </c>
      <c r="D4265" s="3">
        <v>1</v>
      </c>
      <c r="E4265" s="3">
        <v>0</v>
      </c>
      <c r="F4265" s="3">
        <v>0</v>
      </c>
      <c r="G4265" s="3">
        <v>0</v>
      </c>
      <c r="H4265" s="3">
        <v>0</v>
      </c>
      <c r="I4265" s="3">
        <v>27.497553</v>
      </c>
      <c r="J4265" s="3">
        <v>372</v>
      </c>
      <c r="K4265" s="3">
        <v>63.4879</v>
      </c>
      <c r="L4265" s="3">
        <v>952</v>
      </c>
      <c r="M4265" s="3">
        <v>16.91854</v>
      </c>
      <c r="N4265">
        <v>230</v>
      </c>
      <c r="O4265" s="16">
        <v>3.32054200073197e-15</v>
      </c>
      <c r="P4265">
        <v>7.96712601146007</v>
      </c>
      <c r="Q4265" t="s">
        <v>157</v>
      </c>
      <c r="R4265" t="s">
        <v>136</v>
      </c>
      <c r="S4265" t="s">
        <v>136</v>
      </c>
      <c r="T4265" t="s">
        <v>136</v>
      </c>
      <c r="U4265" t="s">
        <v>136</v>
      </c>
      <c r="V4265" t="s">
        <v>136</v>
      </c>
      <c r="W4265" t="s">
        <v>136</v>
      </c>
      <c r="X4265" t="s">
        <v>136</v>
      </c>
      <c r="Y4265" t="s">
        <v>136</v>
      </c>
      <c r="Z4265" t="s">
        <v>136</v>
      </c>
      <c r="AA4265" t="s">
        <v>136</v>
      </c>
      <c r="AB4265" t="s">
        <v>136</v>
      </c>
      <c r="AC4265" t="s">
        <v>136</v>
      </c>
      <c r="AD4265" t="s">
        <v>136</v>
      </c>
    </row>
    <row r="4266" spans="1:30">
      <c r="A4266" t="s">
        <v>17296</v>
      </c>
      <c r="B4266" t="s">
        <v>17296</v>
      </c>
      <c r="C4266" s="3">
        <v>0</v>
      </c>
      <c r="D4266" s="3">
        <v>0</v>
      </c>
      <c r="E4266" s="3">
        <v>0</v>
      </c>
      <c r="F4266" s="3">
        <v>0</v>
      </c>
      <c r="G4266" s="3">
        <v>0.206033</v>
      </c>
      <c r="H4266" s="3">
        <v>8</v>
      </c>
      <c r="I4266" s="3">
        <v>1.816456</v>
      </c>
      <c r="J4266" s="3">
        <v>72</v>
      </c>
      <c r="K4266" s="3">
        <v>1.291069</v>
      </c>
      <c r="L4266" s="3">
        <v>55</v>
      </c>
      <c r="M4266" s="3">
        <v>2.217973</v>
      </c>
      <c r="N4266">
        <v>84</v>
      </c>
      <c r="O4266">
        <v>0.00313139465672871</v>
      </c>
      <c r="P4266">
        <v>3.45194318793776</v>
      </c>
      <c r="Q4266" t="s">
        <v>157</v>
      </c>
      <c r="R4266" t="s">
        <v>136</v>
      </c>
      <c r="S4266" t="s">
        <v>136</v>
      </c>
      <c r="T4266" t="s">
        <v>136</v>
      </c>
      <c r="U4266" t="s">
        <v>136</v>
      </c>
      <c r="V4266" t="s">
        <v>136</v>
      </c>
      <c r="W4266" t="s">
        <v>136</v>
      </c>
      <c r="X4266" t="s">
        <v>136</v>
      </c>
      <c r="Y4266" t="s">
        <v>136</v>
      </c>
      <c r="Z4266" t="s">
        <v>136</v>
      </c>
      <c r="AA4266" t="s">
        <v>164</v>
      </c>
      <c r="AB4266" t="s">
        <v>165</v>
      </c>
      <c r="AC4266" t="s">
        <v>17297</v>
      </c>
      <c r="AD4266" t="s">
        <v>136</v>
      </c>
    </row>
    <row r="4267" spans="1:30">
      <c r="A4267" t="s">
        <v>17298</v>
      </c>
      <c r="B4267" t="s">
        <v>17298</v>
      </c>
      <c r="C4267" s="3">
        <v>3.572907</v>
      </c>
      <c r="D4267" s="3">
        <v>181</v>
      </c>
      <c r="E4267" s="3">
        <v>5.224874</v>
      </c>
      <c r="F4267" s="3">
        <v>234</v>
      </c>
      <c r="G4267" s="3">
        <v>3.223642</v>
      </c>
      <c r="H4267" s="3">
        <v>175</v>
      </c>
      <c r="I4267" s="3">
        <v>0.824362</v>
      </c>
      <c r="J4267" s="3">
        <v>46</v>
      </c>
      <c r="K4267" s="3">
        <v>0.446468</v>
      </c>
      <c r="L4267" s="3">
        <v>27</v>
      </c>
      <c r="M4267" s="3">
        <v>0.923889</v>
      </c>
      <c r="N4267">
        <v>49</v>
      </c>
      <c r="O4267" s="16">
        <v>1.95865273845373e-6</v>
      </c>
      <c r="P4267">
        <v>-3.08794031290217</v>
      </c>
      <c r="Q4267" t="s">
        <v>131</v>
      </c>
      <c r="R4267" t="s">
        <v>305</v>
      </c>
      <c r="S4267" t="s">
        <v>142</v>
      </c>
      <c r="T4267" t="s">
        <v>1316</v>
      </c>
      <c r="U4267" t="s">
        <v>17299</v>
      </c>
      <c r="V4267" t="s">
        <v>264</v>
      </c>
      <c r="W4267" t="s">
        <v>190</v>
      </c>
      <c r="X4267" t="s">
        <v>191</v>
      </c>
      <c r="Y4267" t="s">
        <v>1318</v>
      </c>
      <c r="Z4267" t="s">
        <v>5441</v>
      </c>
      <c r="AA4267" t="s">
        <v>164</v>
      </c>
      <c r="AB4267" t="s">
        <v>165</v>
      </c>
      <c r="AC4267" t="s">
        <v>313</v>
      </c>
      <c r="AD4267" t="s">
        <v>281</v>
      </c>
    </row>
    <row r="4268" spans="1:30">
      <c r="A4268" t="s">
        <v>17300</v>
      </c>
      <c r="B4268" t="s">
        <v>17300</v>
      </c>
      <c r="C4268" s="3">
        <v>1.595725</v>
      </c>
      <c r="D4268" s="3">
        <v>87</v>
      </c>
      <c r="E4268" s="3">
        <v>0.203449</v>
      </c>
      <c r="F4268" s="3">
        <v>10</v>
      </c>
      <c r="G4268" s="3">
        <v>1.094563</v>
      </c>
      <c r="H4268" s="3">
        <v>64</v>
      </c>
      <c r="I4268" s="3">
        <v>9.433583</v>
      </c>
      <c r="J4268" s="3">
        <v>558</v>
      </c>
      <c r="K4268" s="3">
        <v>10.157463</v>
      </c>
      <c r="L4268" s="3">
        <v>641</v>
      </c>
      <c r="M4268" s="3">
        <v>5.336917</v>
      </c>
      <c r="N4268">
        <v>304</v>
      </c>
      <c r="O4268" s="16">
        <v>9.9562432266914e-5</v>
      </c>
      <c r="P4268">
        <v>2.50285796159484</v>
      </c>
      <c r="Q4268" t="s">
        <v>157</v>
      </c>
      <c r="R4268" t="s">
        <v>136</v>
      </c>
      <c r="S4268" t="s">
        <v>136</v>
      </c>
      <c r="T4268" t="s">
        <v>136</v>
      </c>
      <c r="U4268" t="s">
        <v>136</v>
      </c>
      <c r="V4268" t="s">
        <v>136</v>
      </c>
      <c r="W4268" t="s">
        <v>136</v>
      </c>
      <c r="X4268" t="s">
        <v>136</v>
      </c>
      <c r="Y4268" t="s">
        <v>17301</v>
      </c>
      <c r="Z4268" t="s">
        <v>136</v>
      </c>
      <c r="AA4268" t="s">
        <v>164</v>
      </c>
      <c r="AB4268" t="s">
        <v>165</v>
      </c>
      <c r="AC4268" t="s">
        <v>17302</v>
      </c>
      <c r="AD4268" t="s">
        <v>136</v>
      </c>
    </row>
    <row r="4269" spans="1:30">
      <c r="A4269" t="s">
        <v>17303</v>
      </c>
      <c r="B4269" t="s">
        <v>17303</v>
      </c>
      <c r="C4269" s="3">
        <v>0.468831</v>
      </c>
      <c r="D4269" s="3">
        <v>48</v>
      </c>
      <c r="E4269" s="3">
        <v>0.089722</v>
      </c>
      <c r="F4269" s="3">
        <v>8</v>
      </c>
      <c r="G4269" s="3">
        <v>0.598349</v>
      </c>
      <c r="H4269" s="3">
        <v>65</v>
      </c>
      <c r="I4269" s="3">
        <v>8.02821</v>
      </c>
      <c r="J4269" s="3">
        <v>874</v>
      </c>
      <c r="K4269" s="3">
        <v>6.244671</v>
      </c>
      <c r="L4269" s="3">
        <v>726</v>
      </c>
      <c r="M4269" s="3">
        <v>2.027238</v>
      </c>
      <c r="N4269">
        <v>213</v>
      </c>
      <c r="O4269" s="16">
        <v>1.99786971992608e-5</v>
      </c>
      <c r="P4269">
        <v>3.08062993206548</v>
      </c>
      <c r="Q4269" t="s">
        <v>157</v>
      </c>
      <c r="R4269" t="s">
        <v>254</v>
      </c>
      <c r="S4269" t="s">
        <v>255</v>
      </c>
      <c r="T4269" t="s">
        <v>17304</v>
      </c>
      <c r="U4269" t="s">
        <v>17305</v>
      </c>
      <c r="V4269" t="s">
        <v>1179</v>
      </c>
      <c r="W4269" t="s">
        <v>136</v>
      </c>
      <c r="X4269" t="s">
        <v>136</v>
      </c>
      <c r="Y4269" t="s">
        <v>17306</v>
      </c>
      <c r="Z4269" t="s">
        <v>1890</v>
      </c>
      <c r="AA4269" t="s">
        <v>164</v>
      </c>
      <c r="AB4269" t="s">
        <v>165</v>
      </c>
      <c r="AC4269" t="s">
        <v>17307</v>
      </c>
      <c r="AD4269" t="s">
        <v>17308</v>
      </c>
    </row>
    <row r="4270" spans="1:30">
      <c r="A4270" t="s">
        <v>17309</v>
      </c>
      <c r="B4270" t="s">
        <v>17309</v>
      </c>
      <c r="C4270" s="3">
        <v>0.122962</v>
      </c>
      <c r="D4270" s="3">
        <v>4</v>
      </c>
      <c r="E4270" s="3">
        <v>0</v>
      </c>
      <c r="F4270" s="3">
        <v>0</v>
      </c>
      <c r="G4270" s="3">
        <v>0.129667</v>
      </c>
      <c r="H4270" s="3">
        <v>4</v>
      </c>
      <c r="I4270" s="3">
        <v>5.257885</v>
      </c>
      <c r="J4270" s="3">
        <v>157</v>
      </c>
      <c r="K4270" s="3">
        <v>3.103327</v>
      </c>
      <c r="L4270" s="3">
        <v>99</v>
      </c>
      <c r="M4270" s="3">
        <v>1.713999</v>
      </c>
      <c r="N4270">
        <v>50</v>
      </c>
      <c r="O4270" s="16">
        <v>3.29214700684792e-6</v>
      </c>
      <c r="P4270">
        <v>4.14477294698301</v>
      </c>
      <c r="Q4270" t="s">
        <v>157</v>
      </c>
      <c r="R4270" t="s">
        <v>136</v>
      </c>
      <c r="S4270" t="s">
        <v>136</v>
      </c>
      <c r="T4270" t="s">
        <v>17310</v>
      </c>
      <c r="U4270" t="s">
        <v>17311</v>
      </c>
      <c r="V4270" t="s">
        <v>5693</v>
      </c>
      <c r="W4270" t="s">
        <v>136</v>
      </c>
      <c r="X4270" t="s">
        <v>136</v>
      </c>
      <c r="Y4270" t="s">
        <v>10079</v>
      </c>
      <c r="Z4270" t="s">
        <v>17312</v>
      </c>
      <c r="AA4270" t="s">
        <v>164</v>
      </c>
      <c r="AB4270" t="s">
        <v>165</v>
      </c>
      <c r="AC4270" t="s">
        <v>17313</v>
      </c>
      <c r="AD4270" t="s">
        <v>17314</v>
      </c>
    </row>
    <row r="4271" spans="1:30">
      <c r="A4271" t="s">
        <v>17315</v>
      </c>
      <c r="B4271" t="s">
        <v>17315</v>
      </c>
      <c r="C4271" s="3">
        <v>8.933012</v>
      </c>
      <c r="D4271" s="3">
        <v>166</v>
      </c>
      <c r="E4271" s="3">
        <v>43.873123</v>
      </c>
      <c r="F4271" s="3">
        <v>721</v>
      </c>
      <c r="G4271" s="3">
        <v>24.732168</v>
      </c>
      <c r="H4271" s="3">
        <v>492</v>
      </c>
      <c r="I4271" s="3">
        <v>2.029683</v>
      </c>
      <c r="J4271" s="3">
        <v>41</v>
      </c>
      <c r="K4271" s="3">
        <v>2.971823</v>
      </c>
      <c r="L4271" s="3">
        <v>64</v>
      </c>
      <c r="M4271" s="3">
        <v>1.653544</v>
      </c>
      <c r="N4271">
        <v>33</v>
      </c>
      <c r="O4271" s="16">
        <v>2.24985936035814e-7</v>
      </c>
      <c r="P4271">
        <v>-4.12066535302787</v>
      </c>
      <c r="Q4271" t="s">
        <v>131</v>
      </c>
      <c r="R4271" t="s">
        <v>136</v>
      </c>
      <c r="S4271" t="s">
        <v>136</v>
      </c>
      <c r="T4271" t="s">
        <v>865</v>
      </c>
      <c r="U4271" t="s">
        <v>17316</v>
      </c>
      <c r="V4271" t="s">
        <v>17317</v>
      </c>
      <c r="W4271" t="s">
        <v>136</v>
      </c>
      <c r="X4271" t="s">
        <v>136</v>
      </c>
      <c r="Y4271" t="s">
        <v>17318</v>
      </c>
      <c r="Z4271" t="s">
        <v>17319</v>
      </c>
      <c r="AA4271" t="s">
        <v>164</v>
      </c>
      <c r="AB4271" t="s">
        <v>165</v>
      </c>
      <c r="AC4271" t="s">
        <v>17320</v>
      </c>
      <c r="AD4271" t="s">
        <v>281</v>
      </c>
    </row>
    <row r="4272" spans="1:30">
      <c r="A4272" t="s">
        <v>17321</v>
      </c>
      <c r="B4272" t="s">
        <v>136</v>
      </c>
      <c r="C4272" s="3">
        <v>0</v>
      </c>
      <c r="D4272" s="3">
        <v>0</v>
      </c>
      <c r="E4272" s="3">
        <v>0</v>
      </c>
      <c r="F4272" s="3">
        <v>0</v>
      </c>
      <c r="G4272" s="3">
        <v>0</v>
      </c>
      <c r="H4272" s="3">
        <v>0</v>
      </c>
      <c r="I4272" s="3">
        <v>17.094475</v>
      </c>
      <c r="J4272" s="3">
        <v>145</v>
      </c>
      <c r="K4272" s="3">
        <v>12.15164</v>
      </c>
      <c r="L4272" s="3">
        <v>110</v>
      </c>
      <c r="M4272" s="3">
        <v>11.005548</v>
      </c>
      <c r="N4272">
        <v>90</v>
      </c>
      <c r="O4272" s="16">
        <v>5.93032409594994e-9</v>
      </c>
      <c r="P4272">
        <v>6.89263058134808</v>
      </c>
      <c r="Q4272" t="s">
        <v>157</v>
      </c>
      <c r="R4272" t="s">
        <v>136</v>
      </c>
      <c r="S4272" t="s">
        <v>136</v>
      </c>
      <c r="T4272" t="s">
        <v>136</v>
      </c>
      <c r="U4272" t="s">
        <v>136</v>
      </c>
      <c r="V4272" t="s">
        <v>136</v>
      </c>
      <c r="W4272" t="s">
        <v>136</v>
      </c>
      <c r="X4272" t="s">
        <v>136</v>
      </c>
      <c r="Y4272" t="s">
        <v>3193</v>
      </c>
      <c r="Z4272" t="s">
        <v>136</v>
      </c>
      <c r="AA4272" t="s">
        <v>164</v>
      </c>
      <c r="AB4272" t="s">
        <v>165</v>
      </c>
      <c r="AC4272" t="s">
        <v>17322</v>
      </c>
      <c r="AD4272" t="s">
        <v>136</v>
      </c>
    </row>
    <row r="4273" spans="1:30">
      <c r="A4273" t="s">
        <v>17323</v>
      </c>
      <c r="B4273" t="s">
        <v>17323</v>
      </c>
      <c r="C4273" s="3">
        <v>0.203979</v>
      </c>
      <c r="D4273" s="3">
        <v>15</v>
      </c>
      <c r="E4273" s="3">
        <v>0.174069</v>
      </c>
      <c r="F4273" s="3">
        <v>11</v>
      </c>
      <c r="G4273" s="3">
        <v>0.430372</v>
      </c>
      <c r="H4273" s="3">
        <v>32</v>
      </c>
      <c r="I4273" s="3">
        <v>6.165388</v>
      </c>
      <c r="J4273" s="3">
        <v>461</v>
      </c>
      <c r="K4273" s="3">
        <v>7.105873</v>
      </c>
      <c r="L4273" s="3">
        <v>567</v>
      </c>
      <c r="M4273" s="3">
        <v>1.63152</v>
      </c>
      <c r="N4273">
        <v>118</v>
      </c>
      <c r="O4273" s="16">
        <v>3.92902365450395e-6</v>
      </c>
      <c r="P4273">
        <v>3.31239772248387</v>
      </c>
      <c r="Q4273" t="s">
        <v>157</v>
      </c>
      <c r="R4273" t="s">
        <v>136</v>
      </c>
      <c r="S4273" t="s">
        <v>136</v>
      </c>
      <c r="T4273" t="s">
        <v>815</v>
      </c>
      <c r="U4273" t="s">
        <v>17324</v>
      </c>
      <c r="V4273" t="s">
        <v>136</v>
      </c>
      <c r="W4273" t="s">
        <v>7226</v>
      </c>
      <c r="X4273" t="s">
        <v>7227</v>
      </c>
      <c r="Y4273" t="s">
        <v>17325</v>
      </c>
      <c r="Z4273" t="s">
        <v>17326</v>
      </c>
      <c r="AA4273" t="s">
        <v>164</v>
      </c>
      <c r="AB4273" t="s">
        <v>165</v>
      </c>
      <c r="AC4273" t="s">
        <v>17327</v>
      </c>
      <c r="AD4273" t="s">
        <v>281</v>
      </c>
    </row>
    <row r="4274" spans="1:30">
      <c r="A4274" t="s">
        <v>17328</v>
      </c>
      <c r="B4274" t="s">
        <v>17328</v>
      </c>
      <c r="C4274" s="3">
        <v>0.971851</v>
      </c>
      <c r="D4274" s="3">
        <v>49</v>
      </c>
      <c r="E4274" s="3">
        <v>2.398551</v>
      </c>
      <c r="F4274" s="3">
        <v>106</v>
      </c>
      <c r="G4274" s="3">
        <v>0.904048</v>
      </c>
      <c r="H4274" s="3">
        <v>49</v>
      </c>
      <c r="I4274" s="3">
        <v>0.510768</v>
      </c>
      <c r="J4274" s="3">
        <v>28</v>
      </c>
      <c r="K4274" s="3">
        <v>0.188487</v>
      </c>
      <c r="L4274" s="3">
        <v>11</v>
      </c>
      <c r="M4274" s="3">
        <v>0.266104</v>
      </c>
      <c r="N4274">
        <v>14</v>
      </c>
      <c r="O4274">
        <v>0.00123058729151084</v>
      </c>
      <c r="P4274">
        <v>-2.8096340628227</v>
      </c>
      <c r="Q4274" t="s">
        <v>131</v>
      </c>
      <c r="R4274" t="s">
        <v>136</v>
      </c>
      <c r="S4274" t="s">
        <v>136</v>
      </c>
      <c r="T4274" t="s">
        <v>7260</v>
      </c>
      <c r="U4274" t="s">
        <v>136</v>
      </c>
      <c r="V4274" t="s">
        <v>136</v>
      </c>
      <c r="W4274" t="s">
        <v>136</v>
      </c>
      <c r="X4274" t="s">
        <v>136</v>
      </c>
      <c r="Y4274" t="s">
        <v>136</v>
      </c>
      <c r="Z4274" t="s">
        <v>136</v>
      </c>
      <c r="AA4274" t="s">
        <v>164</v>
      </c>
      <c r="AB4274" t="s">
        <v>165</v>
      </c>
      <c r="AC4274" t="s">
        <v>17329</v>
      </c>
      <c r="AD4274" t="s">
        <v>7263</v>
      </c>
    </row>
    <row r="4275" spans="1:30">
      <c r="A4275" t="s">
        <v>17330</v>
      </c>
      <c r="B4275" t="s">
        <v>136</v>
      </c>
      <c r="C4275" s="3">
        <v>20.757782</v>
      </c>
      <c r="D4275" s="3">
        <v>337</v>
      </c>
      <c r="E4275" s="3">
        <v>17.084072</v>
      </c>
      <c r="F4275" s="3">
        <v>246</v>
      </c>
      <c r="G4275" s="3">
        <v>24.142082</v>
      </c>
      <c r="H4275" s="3">
        <v>420</v>
      </c>
      <c r="I4275" s="3">
        <v>2.766287</v>
      </c>
      <c r="J4275" s="3">
        <v>49</v>
      </c>
      <c r="K4275" s="3">
        <v>1.543046</v>
      </c>
      <c r="L4275" s="3">
        <v>29</v>
      </c>
      <c r="M4275" s="3">
        <v>1.515412</v>
      </c>
      <c r="N4275">
        <v>26</v>
      </c>
      <c r="O4275" s="16">
        <v>6.78990840546244e-19</v>
      </c>
      <c r="P4275">
        <v>-3.99467028880816</v>
      </c>
      <c r="Q4275" t="s">
        <v>131</v>
      </c>
      <c r="R4275" t="s">
        <v>136</v>
      </c>
      <c r="S4275" t="s">
        <v>136</v>
      </c>
      <c r="T4275" t="s">
        <v>136</v>
      </c>
      <c r="U4275" t="s">
        <v>136</v>
      </c>
      <c r="V4275" t="s">
        <v>136</v>
      </c>
      <c r="W4275" t="s">
        <v>136</v>
      </c>
      <c r="X4275" t="s">
        <v>136</v>
      </c>
      <c r="Y4275" t="s">
        <v>136</v>
      </c>
      <c r="Z4275" t="s">
        <v>136</v>
      </c>
      <c r="AA4275" t="s">
        <v>136</v>
      </c>
      <c r="AB4275" t="s">
        <v>136</v>
      </c>
      <c r="AC4275" t="s">
        <v>136</v>
      </c>
      <c r="AD4275" t="s">
        <v>136</v>
      </c>
    </row>
    <row r="4276" spans="1:30">
      <c r="A4276" t="s">
        <v>17331</v>
      </c>
      <c r="B4276" t="s">
        <v>17331</v>
      </c>
      <c r="C4276" s="3">
        <v>5.80763</v>
      </c>
      <c r="D4276" s="3">
        <v>99</v>
      </c>
      <c r="E4276" s="3">
        <v>0.576867</v>
      </c>
      <c r="F4276" s="3">
        <v>9</v>
      </c>
      <c r="G4276" s="3">
        <v>3.698502</v>
      </c>
      <c r="H4276" s="3">
        <v>68</v>
      </c>
      <c r="I4276" s="3">
        <v>25.75205</v>
      </c>
      <c r="J4276" s="3">
        <v>475</v>
      </c>
      <c r="K4276" s="3">
        <v>26.753349</v>
      </c>
      <c r="L4276" s="3">
        <v>526</v>
      </c>
      <c r="M4276" s="3">
        <v>10.9102</v>
      </c>
      <c r="N4276">
        <v>194</v>
      </c>
      <c r="O4276">
        <v>0.00561068758129733</v>
      </c>
      <c r="P4276">
        <v>2.04836965687969</v>
      </c>
      <c r="Q4276" t="s">
        <v>157</v>
      </c>
      <c r="R4276" t="s">
        <v>136</v>
      </c>
      <c r="S4276" t="s">
        <v>136</v>
      </c>
      <c r="T4276" t="s">
        <v>9325</v>
      </c>
      <c r="U4276" t="s">
        <v>17332</v>
      </c>
      <c r="V4276" t="s">
        <v>136</v>
      </c>
      <c r="W4276" t="s">
        <v>136</v>
      </c>
      <c r="X4276" t="s">
        <v>136</v>
      </c>
      <c r="Y4276" t="s">
        <v>17333</v>
      </c>
      <c r="Z4276" t="s">
        <v>17334</v>
      </c>
      <c r="AA4276" t="s">
        <v>164</v>
      </c>
      <c r="AB4276" t="s">
        <v>165</v>
      </c>
      <c r="AC4276" t="s">
        <v>17335</v>
      </c>
      <c r="AD4276" t="s">
        <v>176</v>
      </c>
    </row>
    <row r="4277" spans="1:30">
      <c r="A4277" t="s">
        <v>17336</v>
      </c>
      <c r="B4277" t="s">
        <v>17336</v>
      </c>
      <c r="C4277" s="3">
        <v>0</v>
      </c>
      <c r="D4277" s="3">
        <v>0</v>
      </c>
      <c r="E4277" s="3">
        <v>0</v>
      </c>
      <c r="F4277" s="3">
        <v>0</v>
      </c>
      <c r="G4277" s="3">
        <v>0</v>
      </c>
      <c r="H4277" s="3">
        <v>0</v>
      </c>
      <c r="I4277" s="3">
        <v>1.723329</v>
      </c>
      <c r="J4277" s="3">
        <v>37</v>
      </c>
      <c r="K4277" s="3">
        <v>3.10726</v>
      </c>
      <c r="L4277" s="3">
        <v>71</v>
      </c>
      <c r="M4277" s="3">
        <v>1.911194</v>
      </c>
      <c r="N4277">
        <v>39</v>
      </c>
      <c r="O4277" s="16">
        <v>1.27200639184545e-5</v>
      </c>
      <c r="P4277">
        <v>5.69740658347462</v>
      </c>
      <c r="Q4277" t="s">
        <v>157</v>
      </c>
      <c r="R4277" t="s">
        <v>136</v>
      </c>
      <c r="S4277" t="s">
        <v>136</v>
      </c>
      <c r="T4277" t="s">
        <v>17337</v>
      </c>
      <c r="U4277" t="s">
        <v>17338</v>
      </c>
      <c r="V4277" t="s">
        <v>136</v>
      </c>
      <c r="W4277" t="s">
        <v>218</v>
      </c>
      <c r="X4277" t="s">
        <v>219</v>
      </c>
      <c r="Y4277" t="s">
        <v>17339</v>
      </c>
      <c r="Z4277" t="s">
        <v>17340</v>
      </c>
      <c r="AA4277" t="s">
        <v>686</v>
      </c>
      <c r="AB4277" t="s">
        <v>219</v>
      </c>
      <c r="AC4277" t="s">
        <v>17341</v>
      </c>
      <c r="AD4277" t="s">
        <v>5607</v>
      </c>
    </row>
    <row r="4278" spans="1:30">
      <c r="A4278" t="s">
        <v>17342</v>
      </c>
      <c r="B4278" t="s">
        <v>17342</v>
      </c>
      <c r="C4278" s="3">
        <v>1.93906</v>
      </c>
      <c r="D4278" s="3">
        <v>126</v>
      </c>
      <c r="E4278" s="3">
        <v>9.321058</v>
      </c>
      <c r="F4278" s="3">
        <v>537</v>
      </c>
      <c r="G4278" s="3">
        <v>1.576425</v>
      </c>
      <c r="H4278" s="3">
        <v>110</v>
      </c>
      <c r="I4278" s="3">
        <v>0.252983</v>
      </c>
      <c r="J4278" s="3">
        <v>18</v>
      </c>
      <c r="K4278" s="3">
        <v>0.6354</v>
      </c>
      <c r="L4278" s="3">
        <v>48</v>
      </c>
      <c r="M4278" s="3">
        <v>0.634906</v>
      </c>
      <c r="N4278">
        <v>44</v>
      </c>
      <c r="O4278">
        <v>0.000141859780196968</v>
      </c>
      <c r="P4278">
        <v>-3.63524531264078</v>
      </c>
      <c r="Q4278" t="s">
        <v>131</v>
      </c>
      <c r="R4278" t="s">
        <v>241</v>
      </c>
      <c r="S4278" t="s">
        <v>242</v>
      </c>
      <c r="T4278" t="s">
        <v>6807</v>
      </c>
      <c r="U4278" t="s">
        <v>17343</v>
      </c>
      <c r="V4278" t="s">
        <v>2522</v>
      </c>
      <c r="W4278" t="s">
        <v>241</v>
      </c>
      <c r="X4278" t="s">
        <v>242</v>
      </c>
      <c r="Y4278" t="s">
        <v>4157</v>
      </c>
      <c r="Z4278" t="s">
        <v>6809</v>
      </c>
      <c r="AA4278" t="s">
        <v>248</v>
      </c>
      <c r="AB4278" t="s">
        <v>242</v>
      </c>
      <c r="AC4278" t="s">
        <v>6810</v>
      </c>
      <c r="AD4278" t="s">
        <v>2177</v>
      </c>
    </row>
    <row r="4279" spans="1:30">
      <c r="A4279" t="s">
        <v>17344</v>
      </c>
      <c r="B4279" t="s">
        <v>17344</v>
      </c>
      <c r="C4279" s="3">
        <v>1.643294</v>
      </c>
      <c r="D4279" s="3">
        <v>38</v>
      </c>
      <c r="E4279" s="3">
        <v>19.145844</v>
      </c>
      <c r="F4279" s="3">
        <v>392</v>
      </c>
      <c r="G4279" s="3">
        <v>6.361288</v>
      </c>
      <c r="H4279" s="3">
        <v>158</v>
      </c>
      <c r="I4279" s="3">
        <v>0</v>
      </c>
      <c r="J4279" s="3">
        <v>0</v>
      </c>
      <c r="K4279" s="3">
        <v>0</v>
      </c>
      <c r="L4279" s="3">
        <v>0</v>
      </c>
      <c r="M4279" s="3">
        <v>0</v>
      </c>
      <c r="N4279">
        <v>0</v>
      </c>
      <c r="O4279" s="16">
        <v>2.28087844357883e-12</v>
      </c>
      <c r="P4279">
        <v>-8.36550790083856</v>
      </c>
      <c r="Q4279" t="s">
        <v>131</v>
      </c>
      <c r="R4279" t="s">
        <v>136</v>
      </c>
      <c r="S4279" t="s">
        <v>136</v>
      </c>
      <c r="T4279" t="s">
        <v>136</v>
      </c>
      <c r="U4279" t="s">
        <v>136</v>
      </c>
      <c r="V4279" t="s">
        <v>136</v>
      </c>
      <c r="W4279" t="s">
        <v>136</v>
      </c>
      <c r="X4279" t="s">
        <v>136</v>
      </c>
      <c r="Y4279" t="s">
        <v>899</v>
      </c>
      <c r="Z4279" t="s">
        <v>136</v>
      </c>
      <c r="AA4279" t="s">
        <v>164</v>
      </c>
      <c r="AB4279" t="s">
        <v>165</v>
      </c>
      <c r="AC4279" t="s">
        <v>17345</v>
      </c>
      <c r="AD4279" t="s">
        <v>136</v>
      </c>
    </row>
    <row r="4280" spans="1:30">
      <c r="A4280" t="s">
        <v>17346</v>
      </c>
      <c r="B4280" t="s">
        <v>136</v>
      </c>
      <c r="C4280" s="3">
        <v>1.271191</v>
      </c>
      <c r="D4280" s="3">
        <v>16</v>
      </c>
      <c r="E4280" s="3">
        <v>0</v>
      </c>
      <c r="F4280" s="3">
        <v>0</v>
      </c>
      <c r="G4280" s="3">
        <v>0.377191</v>
      </c>
      <c r="H4280" s="3">
        <v>5</v>
      </c>
      <c r="I4280" s="3">
        <v>18.6864059999999</v>
      </c>
      <c r="J4280" s="3">
        <v>215</v>
      </c>
      <c r="K4280" s="3">
        <v>17.551595</v>
      </c>
      <c r="L4280" s="3">
        <v>219</v>
      </c>
      <c r="M4280" s="3">
        <v>17.91469</v>
      </c>
      <c r="N4280">
        <v>192</v>
      </c>
      <c r="O4280" s="16">
        <v>6.8473429087594e-7</v>
      </c>
      <c r="P4280">
        <v>3.99841187834925</v>
      </c>
      <c r="Q4280" t="s">
        <v>157</v>
      </c>
      <c r="R4280" t="s">
        <v>136</v>
      </c>
      <c r="S4280" t="s">
        <v>136</v>
      </c>
      <c r="T4280" t="s">
        <v>136</v>
      </c>
      <c r="U4280" t="s">
        <v>136</v>
      </c>
      <c r="V4280" t="s">
        <v>136</v>
      </c>
      <c r="W4280" t="s">
        <v>136</v>
      </c>
      <c r="X4280" t="s">
        <v>136</v>
      </c>
      <c r="Y4280" t="s">
        <v>136</v>
      </c>
      <c r="Z4280" t="s">
        <v>136</v>
      </c>
      <c r="AA4280" t="s">
        <v>136</v>
      </c>
      <c r="AB4280" t="s">
        <v>136</v>
      </c>
      <c r="AC4280" t="s">
        <v>136</v>
      </c>
      <c r="AD4280" t="s">
        <v>136</v>
      </c>
    </row>
    <row r="4281" spans="1:30">
      <c r="A4281" t="s">
        <v>17347</v>
      </c>
      <c r="B4281" t="s">
        <v>17347</v>
      </c>
      <c r="C4281" s="3">
        <v>0.523953</v>
      </c>
      <c r="D4281" s="3">
        <v>7</v>
      </c>
      <c r="E4281" s="3">
        <v>0.236983</v>
      </c>
      <c r="F4281" s="3">
        <v>3</v>
      </c>
      <c r="G4281" s="3">
        <v>0.398558</v>
      </c>
      <c r="H4281" s="3">
        <v>5</v>
      </c>
      <c r="I4281" s="3">
        <v>5.42937</v>
      </c>
      <c r="J4281" s="3">
        <v>69</v>
      </c>
      <c r="K4281" s="3">
        <v>2.845749</v>
      </c>
      <c r="L4281" s="3">
        <v>39</v>
      </c>
      <c r="M4281" s="3">
        <v>2.424234</v>
      </c>
      <c r="N4281">
        <v>30</v>
      </c>
      <c r="O4281">
        <v>0.00860963917048339</v>
      </c>
      <c r="P4281">
        <v>2.24024599482414</v>
      </c>
      <c r="Q4281" t="s">
        <v>157</v>
      </c>
      <c r="R4281" t="s">
        <v>186</v>
      </c>
      <c r="S4281" t="s">
        <v>187</v>
      </c>
      <c r="T4281" t="s">
        <v>2352</v>
      </c>
      <c r="U4281" t="s">
        <v>17348</v>
      </c>
      <c r="V4281" t="s">
        <v>1179</v>
      </c>
      <c r="W4281" t="s">
        <v>136</v>
      </c>
      <c r="X4281" t="s">
        <v>136</v>
      </c>
      <c r="Y4281" t="s">
        <v>136</v>
      </c>
      <c r="Z4281" t="s">
        <v>17349</v>
      </c>
      <c r="AA4281" t="s">
        <v>164</v>
      </c>
      <c r="AB4281" t="s">
        <v>165</v>
      </c>
      <c r="AC4281" t="s">
        <v>2356</v>
      </c>
      <c r="AD4281" t="s">
        <v>1490</v>
      </c>
    </row>
    <row r="4282" spans="1:30">
      <c r="A4282" t="s">
        <v>17350</v>
      </c>
      <c r="B4282" t="s">
        <v>17350</v>
      </c>
      <c r="C4282" s="3">
        <v>17.375458</v>
      </c>
      <c r="D4282" s="3">
        <v>594</v>
      </c>
      <c r="E4282" s="3">
        <v>39.193489</v>
      </c>
      <c r="F4282" s="3">
        <v>1186</v>
      </c>
      <c r="G4282" s="3">
        <v>27.131937</v>
      </c>
      <c r="H4282" s="3">
        <v>994</v>
      </c>
      <c r="I4282" s="3">
        <v>1.850192</v>
      </c>
      <c r="J4282" s="3">
        <v>69</v>
      </c>
      <c r="K4282" s="3">
        <v>5.85212</v>
      </c>
      <c r="L4282" s="3">
        <v>232</v>
      </c>
      <c r="M4282" s="3">
        <v>7.92253</v>
      </c>
      <c r="N4282">
        <v>283</v>
      </c>
      <c r="O4282">
        <v>0.000104252708726157</v>
      </c>
      <c r="P4282">
        <v>-3.00997178439663</v>
      </c>
      <c r="Q4282" t="s">
        <v>131</v>
      </c>
      <c r="R4282" t="s">
        <v>136</v>
      </c>
      <c r="S4282" t="s">
        <v>136</v>
      </c>
      <c r="T4282" t="s">
        <v>7710</v>
      </c>
      <c r="U4282" t="s">
        <v>17351</v>
      </c>
      <c r="V4282" t="s">
        <v>2106</v>
      </c>
      <c r="W4282" t="s">
        <v>1174</v>
      </c>
      <c r="X4282" t="s">
        <v>1175</v>
      </c>
      <c r="Y4282" t="s">
        <v>8263</v>
      </c>
      <c r="Z4282" t="s">
        <v>136</v>
      </c>
      <c r="AA4282" t="s">
        <v>174</v>
      </c>
      <c r="AB4282" t="s">
        <v>171</v>
      </c>
      <c r="AC4282" t="s">
        <v>17352</v>
      </c>
      <c r="AD4282" t="s">
        <v>745</v>
      </c>
    </row>
    <row r="4283" spans="1:30">
      <c r="A4283" t="s">
        <v>17353</v>
      </c>
      <c r="B4283" t="s">
        <v>17353</v>
      </c>
      <c r="C4283" s="3">
        <v>31.038553</v>
      </c>
      <c r="D4283" s="3">
        <v>173</v>
      </c>
      <c r="E4283" s="3">
        <v>31.928135</v>
      </c>
      <c r="F4283" s="3">
        <v>157</v>
      </c>
      <c r="G4283" s="3">
        <v>47.960091</v>
      </c>
      <c r="H4283" s="3">
        <v>286</v>
      </c>
      <c r="I4283" s="3">
        <v>5.900764</v>
      </c>
      <c r="J4283" s="3">
        <v>36</v>
      </c>
      <c r="K4283" s="3">
        <v>2.786149</v>
      </c>
      <c r="L4283" s="3">
        <v>18</v>
      </c>
      <c r="M4283" s="3">
        <v>14.403804</v>
      </c>
      <c r="N4283">
        <v>84</v>
      </c>
      <c r="O4283">
        <v>0.000203462230606018</v>
      </c>
      <c r="P4283">
        <v>-2.74910152046409</v>
      </c>
      <c r="Q4283" t="s">
        <v>131</v>
      </c>
      <c r="R4283" t="s">
        <v>136</v>
      </c>
      <c r="S4283" t="s">
        <v>136</v>
      </c>
      <c r="T4283" t="s">
        <v>6682</v>
      </c>
      <c r="U4283" t="s">
        <v>17354</v>
      </c>
      <c r="V4283" t="s">
        <v>136</v>
      </c>
      <c r="W4283" t="s">
        <v>305</v>
      </c>
      <c r="X4283" t="s">
        <v>142</v>
      </c>
      <c r="Y4283" t="s">
        <v>1786</v>
      </c>
      <c r="Z4283" t="s">
        <v>17355</v>
      </c>
      <c r="AA4283" t="s">
        <v>141</v>
      </c>
      <c r="AB4283" t="s">
        <v>142</v>
      </c>
      <c r="AC4283" t="s">
        <v>17356</v>
      </c>
      <c r="AD4283" t="s">
        <v>1059</v>
      </c>
    </row>
    <row r="4284" spans="1:30">
      <c r="A4284" t="s">
        <v>17357</v>
      </c>
      <c r="B4284" t="s">
        <v>17357</v>
      </c>
      <c r="C4284" s="3">
        <v>47.045471</v>
      </c>
      <c r="D4284" s="3">
        <v>2906</v>
      </c>
      <c r="E4284" s="3">
        <v>107.573166</v>
      </c>
      <c r="F4284" s="3">
        <v>5886</v>
      </c>
      <c r="G4284" s="3">
        <v>53.459133</v>
      </c>
      <c r="H4284" s="3">
        <v>3541</v>
      </c>
      <c r="I4284" s="3">
        <v>15.297868</v>
      </c>
      <c r="J4284" s="3">
        <v>1025</v>
      </c>
      <c r="K4284" s="3">
        <v>8.087787</v>
      </c>
      <c r="L4284" s="3">
        <v>579</v>
      </c>
      <c r="M4284" s="3">
        <v>16.929296</v>
      </c>
      <c r="N4284">
        <v>1092</v>
      </c>
      <c r="O4284" s="16">
        <v>8.42446557657019e-6</v>
      </c>
      <c r="P4284">
        <v>-3.07785612881647</v>
      </c>
      <c r="Q4284" t="s">
        <v>131</v>
      </c>
      <c r="R4284" t="s">
        <v>218</v>
      </c>
      <c r="S4284" t="s">
        <v>219</v>
      </c>
      <c r="T4284" t="s">
        <v>8406</v>
      </c>
      <c r="U4284" t="s">
        <v>17358</v>
      </c>
      <c r="V4284" t="s">
        <v>8408</v>
      </c>
      <c r="W4284" t="s">
        <v>4067</v>
      </c>
      <c r="X4284" t="s">
        <v>4068</v>
      </c>
      <c r="Y4284" t="s">
        <v>8409</v>
      </c>
      <c r="Z4284" t="s">
        <v>8410</v>
      </c>
      <c r="AA4284" t="s">
        <v>686</v>
      </c>
      <c r="AB4284" t="s">
        <v>219</v>
      </c>
      <c r="AC4284" t="s">
        <v>17359</v>
      </c>
      <c r="AD4284" t="s">
        <v>8411</v>
      </c>
    </row>
    <row r="4285" spans="1:30">
      <c r="A4285" t="s">
        <v>17360</v>
      </c>
      <c r="B4285" t="s">
        <v>17360</v>
      </c>
      <c r="C4285" s="3">
        <v>0.226004</v>
      </c>
      <c r="D4285" s="3">
        <v>9</v>
      </c>
      <c r="E4285" s="3">
        <v>0.112176</v>
      </c>
      <c r="F4285" s="3">
        <v>4</v>
      </c>
      <c r="G4285" s="3">
        <v>0.118109</v>
      </c>
      <c r="H4285" s="3">
        <v>5</v>
      </c>
      <c r="I4285" s="3">
        <v>1.186921</v>
      </c>
      <c r="J4285" s="3">
        <v>47</v>
      </c>
      <c r="K4285" s="3">
        <v>3.402547</v>
      </c>
      <c r="L4285" s="3">
        <v>144</v>
      </c>
      <c r="M4285" s="3">
        <v>0.83234</v>
      </c>
      <c r="N4285">
        <v>32</v>
      </c>
      <c r="O4285">
        <v>0.00482638219052657</v>
      </c>
      <c r="P4285">
        <v>2.57826854365973</v>
      </c>
      <c r="Q4285" t="s">
        <v>157</v>
      </c>
      <c r="R4285" t="s">
        <v>136</v>
      </c>
      <c r="S4285" t="s">
        <v>136</v>
      </c>
      <c r="T4285" t="s">
        <v>17361</v>
      </c>
      <c r="U4285" t="s">
        <v>17362</v>
      </c>
      <c r="V4285" t="s">
        <v>817</v>
      </c>
      <c r="W4285" t="s">
        <v>305</v>
      </c>
      <c r="X4285" t="s">
        <v>142</v>
      </c>
      <c r="Y4285" t="s">
        <v>17363</v>
      </c>
      <c r="Z4285" t="s">
        <v>17364</v>
      </c>
      <c r="AA4285" t="s">
        <v>164</v>
      </c>
      <c r="AB4285" t="s">
        <v>165</v>
      </c>
      <c r="AC4285" t="s">
        <v>17365</v>
      </c>
      <c r="AD4285" t="s">
        <v>17366</v>
      </c>
    </row>
    <row r="4286" spans="1:30">
      <c r="A4286" t="s">
        <v>17367</v>
      </c>
      <c r="B4286" t="s">
        <v>17367</v>
      </c>
      <c r="C4286" s="3">
        <v>3.029711</v>
      </c>
      <c r="D4286" s="3">
        <v>81</v>
      </c>
      <c r="E4286" s="3">
        <v>4.727247</v>
      </c>
      <c r="F4286" s="3">
        <v>111</v>
      </c>
      <c r="G4286" s="3">
        <v>10.238919</v>
      </c>
      <c r="H4286" s="3">
        <v>290</v>
      </c>
      <c r="I4286" s="3">
        <v>0.498886</v>
      </c>
      <c r="J4286" s="3">
        <v>15</v>
      </c>
      <c r="K4286" s="3">
        <v>0.566705</v>
      </c>
      <c r="L4286" s="3">
        <v>18</v>
      </c>
      <c r="M4286" s="3">
        <v>0.131389</v>
      </c>
      <c r="N4286">
        <v>4</v>
      </c>
      <c r="O4286" s="16">
        <v>2.19955328430547e-8</v>
      </c>
      <c r="P4286">
        <v>-4.22744968724825</v>
      </c>
      <c r="Q4286" t="s">
        <v>131</v>
      </c>
      <c r="R4286" t="s">
        <v>136</v>
      </c>
      <c r="S4286" t="s">
        <v>136</v>
      </c>
      <c r="T4286" t="s">
        <v>17368</v>
      </c>
      <c r="U4286" t="s">
        <v>17369</v>
      </c>
      <c r="V4286" t="s">
        <v>329</v>
      </c>
      <c r="W4286" t="s">
        <v>1427</v>
      </c>
      <c r="X4286" t="s">
        <v>538</v>
      </c>
      <c r="Y4286" t="s">
        <v>7154</v>
      </c>
      <c r="Z4286" t="s">
        <v>17370</v>
      </c>
      <c r="AA4286" t="s">
        <v>248</v>
      </c>
      <c r="AB4286" t="s">
        <v>242</v>
      </c>
      <c r="AC4286" t="s">
        <v>17371</v>
      </c>
      <c r="AD4286" t="s">
        <v>1278</v>
      </c>
    </row>
    <row r="4287" spans="1:30">
      <c r="A4287" t="s">
        <v>17372</v>
      </c>
      <c r="B4287" t="s">
        <v>17372</v>
      </c>
      <c r="C4287" s="3">
        <v>113.962944</v>
      </c>
      <c r="D4287" s="3">
        <v>5338</v>
      </c>
      <c r="E4287" s="3">
        <v>171.077911</v>
      </c>
      <c r="F4287" s="3">
        <v>7098</v>
      </c>
      <c r="G4287" s="3">
        <v>118.590828</v>
      </c>
      <c r="H4287" s="3">
        <v>5956</v>
      </c>
      <c r="I4287" s="3">
        <v>41.161304</v>
      </c>
      <c r="J4287" s="3">
        <v>2091</v>
      </c>
      <c r="K4287" s="3">
        <v>35.873058</v>
      </c>
      <c r="L4287" s="3">
        <v>1946</v>
      </c>
      <c r="M4287" s="3">
        <v>71.82634</v>
      </c>
      <c r="N4287">
        <v>3513</v>
      </c>
      <c r="O4287">
        <v>0.000529347208807871</v>
      </c>
      <c r="P4287">
        <v>-2.13739354918817</v>
      </c>
      <c r="Q4287" t="s">
        <v>131</v>
      </c>
      <c r="R4287" t="s">
        <v>136</v>
      </c>
      <c r="S4287" t="s">
        <v>136</v>
      </c>
      <c r="T4287" t="s">
        <v>17373</v>
      </c>
      <c r="U4287" t="s">
        <v>17374</v>
      </c>
      <c r="V4287" t="s">
        <v>2203</v>
      </c>
      <c r="W4287" t="s">
        <v>254</v>
      </c>
      <c r="X4287" t="s">
        <v>255</v>
      </c>
      <c r="Y4287" t="s">
        <v>8152</v>
      </c>
      <c r="Z4287" t="s">
        <v>17375</v>
      </c>
      <c r="AA4287" t="s">
        <v>85</v>
      </c>
      <c r="AB4287" t="s">
        <v>342</v>
      </c>
      <c r="AC4287" t="s">
        <v>17376</v>
      </c>
      <c r="AD4287" t="s">
        <v>17377</v>
      </c>
    </row>
    <row r="4288" spans="1:30">
      <c r="A4288" t="s">
        <v>17378</v>
      </c>
      <c r="B4288" t="s">
        <v>17378</v>
      </c>
      <c r="C4288" s="3">
        <v>15.669079</v>
      </c>
      <c r="D4288" s="3">
        <v>724</v>
      </c>
      <c r="E4288" s="3">
        <v>17.552462</v>
      </c>
      <c r="F4288" s="3">
        <v>719</v>
      </c>
      <c r="G4288" s="3">
        <v>17.154329</v>
      </c>
      <c r="H4288" s="3">
        <v>850</v>
      </c>
      <c r="I4288" s="3">
        <v>8.568719</v>
      </c>
      <c r="J4288" s="3">
        <v>430</v>
      </c>
      <c r="K4288" s="3">
        <v>6.135736</v>
      </c>
      <c r="L4288" s="3">
        <v>329</v>
      </c>
      <c r="M4288" s="3">
        <v>5.205396</v>
      </c>
      <c r="N4288">
        <v>252</v>
      </c>
      <c r="O4288" s="16">
        <v>1.87830399629526e-5</v>
      </c>
      <c r="P4288">
        <v>-2.03780268003366</v>
      </c>
      <c r="Q4288" t="s">
        <v>131</v>
      </c>
      <c r="R4288" t="s">
        <v>136</v>
      </c>
      <c r="S4288" t="s">
        <v>136</v>
      </c>
      <c r="T4288" t="s">
        <v>17379</v>
      </c>
      <c r="U4288" t="s">
        <v>17380</v>
      </c>
      <c r="V4288" t="s">
        <v>662</v>
      </c>
      <c r="W4288" t="s">
        <v>594</v>
      </c>
      <c r="X4288" t="s">
        <v>165</v>
      </c>
      <c r="Y4288" t="s">
        <v>17381</v>
      </c>
      <c r="Z4288" t="s">
        <v>136</v>
      </c>
      <c r="AA4288" t="s">
        <v>164</v>
      </c>
      <c r="AB4288" t="s">
        <v>165</v>
      </c>
      <c r="AC4288" t="s">
        <v>17382</v>
      </c>
      <c r="AD4288" t="s">
        <v>1759</v>
      </c>
    </row>
    <row r="4289" spans="1:30">
      <c r="A4289" t="s">
        <v>17383</v>
      </c>
      <c r="B4289" t="s">
        <v>17383</v>
      </c>
      <c r="C4289" s="3">
        <v>0.860885</v>
      </c>
      <c r="D4289" s="3">
        <v>40</v>
      </c>
      <c r="E4289" s="3">
        <v>0</v>
      </c>
      <c r="F4289" s="3">
        <v>0</v>
      </c>
      <c r="G4289" s="3">
        <v>0.643132</v>
      </c>
      <c r="H4289" s="3">
        <v>32</v>
      </c>
      <c r="I4289" s="3">
        <v>9.536117</v>
      </c>
      <c r="J4289" s="3">
        <v>470</v>
      </c>
      <c r="K4289" s="3">
        <v>5.424489</v>
      </c>
      <c r="L4289" s="3">
        <v>286</v>
      </c>
      <c r="M4289" s="3">
        <v>3.378802</v>
      </c>
      <c r="N4289">
        <v>161</v>
      </c>
      <c r="O4289">
        <v>0.00445320832090805</v>
      </c>
      <c r="P4289">
        <v>2.80189027930478</v>
      </c>
      <c r="Q4289" t="s">
        <v>157</v>
      </c>
      <c r="R4289" t="s">
        <v>186</v>
      </c>
      <c r="S4289" t="s">
        <v>187</v>
      </c>
      <c r="T4289" t="s">
        <v>136</v>
      </c>
      <c r="U4289" t="s">
        <v>17384</v>
      </c>
      <c r="V4289" t="s">
        <v>439</v>
      </c>
      <c r="W4289" t="s">
        <v>136</v>
      </c>
      <c r="X4289" t="s">
        <v>136</v>
      </c>
      <c r="Y4289" t="s">
        <v>136</v>
      </c>
      <c r="Z4289" t="s">
        <v>17385</v>
      </c>
      <c r="AA4289" t="s">
        <v>164</v>
      </c>
      <c r="AB4289" t="s">
        <v>165</v>
      </c>
      <c r="AC4289" t="s">
        <v>313</v>
      </c>
      <c r="AD4289" t="s">
        <v>136</v>
      </c>
    </row>
    <row r="4290" spans="1:30">
      <c r="A4290" t="s">
        <v>17386</v>
      </c>
      <c r="B4290" t="s">
        <v>17386</v>
      </c>
      <c r="C4290" s="3">
        <v>0.627667</v>
      </c>
      <c r="D4290" s="3">
        <v>22</v>
      </c>
      <c r="E4290" s="3">
        <v>0</v>
      </c>
      <c r="F4290" s="3">
        <v>0</v>
      </c>
      <c r="G4290" s="3">
        <v>0.986071</v>
      </c>
      <c r="H4290" s="3">
        <v>37</v>
      </c>
      <c r="I4290" s="3">
        <v>7.017603</v>
      </c>
      <c r="J4290" s="3">
        <v>263</v>
      </c>
      <c r="K4290" s="3">
        <v>9.821095</v>
      </c>
      <c r="L4290" s="3">
        <v>393</v>
      </c>
      <c r="M4290" s="3">
        <v>3.907065</v>
      </c>
      <c r="N4290">
        <v>141</v>
      </c>
      <c r="O4290">
        <v>0.00309265530133614</v>
      </c>
      <c r="P4290">
        <v>2.88265123541196</v>
      </c>
      <c r="Q4290" t="s">
        <v>157</v>
      </c>
      <c r="R4290" t="s">
        <v>136</v>
      </c>
      <c r="S4290" t="s">
        <v>136</v>
      </c>
      <c r="T4290" t="s">
        <v>17387</v>
      </c>
      <c r="U4290" t="s">
        <v>17388</v>
      </c>
      <c r="V4290" t="s">
        <v>136</v>
      </c>
      <c r="W4290" t="s">
        <v>399</v>
      </c>
      <c r="X4290" t="s">
        <v>342</v>
      </c>
      <c r="Y4290" t="s">
        <v>17389</v>
      </c>
      <c r="Z4290" t="s">
        <v>17390</v>
      </c>
      <c r="AA4290" t="s">
        <v>85</v>
      </c>
      <c r="AB4290" t="s">
        <v>342</v>
      </c>
      <c r="AC4290" t="s">
        <v>17391</v>
      </c>
      <c r="AD4290" t="s">
        <v>17392</v>
      </c>
    </row>
    <row r="4291" spans="1:30">
      <c r="A4291" t="s">
        <v>17393</v>
      </c>
      <c r="B4291" t="s">
        <v>17393</v>
      </c>
      <c r="C4291" s="3">
        <v>0</v>
      </c>
      <c r="D4291" s="3">
        <v>0</v>
      </c>
      <c r="E4291" s="3">
        <v>0</v>
      </c>
      <c r="F4291" s="3">
        <v>0</v>
      </c>
      <c r="G4291" s="3">
        <v>0</v>
      </c>
      <c r="H4291" s="3">
        <v>0</v>
      </c>
      <c r="I4291" s="3">
        <v>1.408211</v>
      </c>
      <c r="J4291" s="3">
        <v>51</v>
      </c>
      <c r="K4291" s="3">
        <v>1.017218</v>
      </c>
      <c r="L4291" s="3">
        <v>39</v>
      </c>
      <c r="M4291" s="3">
        <v>0.902</v>
      </c>
      <c r="N4291">
        <v>32</v>
      </c>
      <c r="O4291" s="16">
        <v>3.35328354369901e-5</v>
      </c>
      <c r="P4291">
        <v>5.48526064473359</v>
      </c>
      <c r="Q4291" t="s">
        <v>157</v>
      </c>
      <c r="R4291" t="s">
        <v>136</v>
      </c>
      <c r="S4291" t="s">
        <v>136</v>
      </c>
      <c r="T4291" t="s">
        <v>514</v>
      </c>
      <c r="U4291" t="s">
        <v>136</v>
      </c>
      <c r="V4291" t="s">
        <v>136</v>
      </c>
      <c r="W4291" t="s">
        <v>136</v>
      </c>
      <c r="X4291" t="s">
        <v>136</v>
      </c>
      <c r="Y4291" t="s">
        <v>17394</v>
      </c>
      <c r="Z4291" t="s">
        <v>136</v>
      </c>
      <c r="AA4291" t="s">
        <v>164</v>
      </c>
      <c r="AB4291" t="s">
        <v>165</v>
      </c>
      <c r="AC4291" t="s">
        <v>17395</v>
      </c>
      <c r="AD4291" t="s">
        <v>144</v>
      </c>
    </row>
    <row r="4292" spans="1:30">
      <c r="A4292" t="s">
        <v>17396</v>
      </c>
      <c r="B4292" t="s">
        <v>17396</v>
      </c>
      <c r="C4292" s="3">
        <v>0.700671</v>
      </c>
      <c r="D4292" s="3">
        <v>25</v>
      </c>
      <c r="E4292" s="3">
        <v>0.093816</v>
      </c>
      <c r="F4292" s="3">
        <v>3</v>
      </c>
      <c r="G4292" s="3">
        <v>0.831738</v>
      </c>
      <c r="H4292" s="3">
        <v>32</v>
      </c>
      <c r="I4292" s="3">
        <v>23.214672</v>
      </c>
      <c r="J4292" s="3">
        <v>896</v>
      </c>
      <c r="K4292" s="3">
        <v>32.789001</v>
      </c>
      <c r="L4292" s="3">
        <v>1350</v>
      </c>
      <c r="M4292" s="3">
        <v>8.859795</v>
      </c>
      <c r="N4292">
        <v>329</v>
      </c>
      <c r="O4292" s="16">
        <v>3.32585620276945e-10</v>
      </c>
      <c r="P4292">
        <v>4.50911396797811</v>
      </c>
      <c r="Q4292" t="s">
        <v>157</v>
      </c>
      <c r="R4292" t="s">
        <v>254</v>
      </c>
      <c r="S4292" t="s">
        <v>255</v>
      </c>
      <c r="T4292" t="s">
        <v>1799</v>
      </c>
      <c r="U4292" t="s">
        <v>17397</v>
      </c>
      <c r="V4292" t="s">
        <v>662</v>
      </c>
      <c r="W4292" t="s">
        <v>399</v>
      </c>
      <c r="X4292" t="s">
        <v>342</v>
      </c>
      <c r="Y4292" t="s">
        <v>3652</v>
      </c>
      <c r="Z4292" t="s">
        <v>17398</v>
      </c>
      <c r="AA4292" t="s">
        <v>164</v>
      </c>
      <c r="AB4292" t="s">
        <v>165</v>
      </c>
      <c r="AC4292" t="s">
        <v>17399</v>
      </c>
      <c r="AD4292" t="s">
        <v>1155</v>
      </c>
    </row>
    <row r="4293" spans="1:30">
      <c r="A4293" t="s">
        <v>17400</v>
      </c>
      <c r="B4293" t="s">
        <v>17400</v>
      </c>
      <c r="C4293" s="3">
        <v>7.158594</v>
      </c>
      <c r="D4293" s="3">
        <v>219</v>
      </c>
      <c r="E4293" s="3">
        <v>27.926077</v>
      </c>
      <c r="F4293" s="3">
        <v>754</v>
      </c>
      <c r="G4293" s="3">
        <v>9.597284</v>
      </c>
      <c r="H4293" s="3">
        <v>314</v>
      </c>
      <c r="I4293" s="3">
        <v>0.348003</v>
      </c>
      <c r="J4293" s="3">
        <v>12</v>
      </c>
      <c r="K4293" s="3">
        <v>0.382569</v>
      </c>
      <c r="L4293" s="3">
        <v>14</v>
      </c>
      <c r="M4293" s="3">
        <v>1.031862</v>
      </c>
      <c r="N4293">
        <v>33</v>
      </c>
      <c r="O4293" s="16">
        <v>2.71197835658061e-9</v>
      </c>
      <c r="P4293">
        <v>-5.07909361476528</v>
      </c>
      <c r="Q4293" t="s">
        <v>131</v>
      </c>
      <c r="R4293" t="s">
        <v>136</v>
      </c>
      <c r="S4293" t="s">
        <v>136</v>
      </c>
      <c r="T4293" t="s">
        <v>17401</v>
      </c>
      <c r="U4293" t="s">
        <v>17402</v>
      </c>
      <c r="V4293" t="s">
        <v>136</v>
      </c>
      <c r="W4293" t="s">
        <v>136</v>
      </c>
      <c r="X4293" t="s">
        <v>136</v>
      </c>
      <c r="Y4293" t="s">
        <v>4456</v>
      </c>
      <c r="Z4293" t="s">
        <v>4457</v>
      </c>
      <c r="AA4293" t="s">
        <v>164</v>
      </c>
      <c r="AB4293" t="s">
        <v>165</v>
      </c>
      <c r="AC4293" t="s">
        <v>17403</v>
      </c>
      <c r="AD4293" t="s">
        <v>2344</v>
      </c>
    </row>
    <row r="4294" spans="1:30">
      <c r="A4294" t="s">
        <v>17404</v>
      </c>
      <c r="B4294" t="s">
        <v>17404</v>
      </c>
      <c r="C4294" s="3">
        <v>173.471329</v>
      </c>
      <c r="D4294" s="3">
        <v>7953</v>
      </c>
      <c r="E4294" s="3">
        <v>384.648529</v>
      </c>
      <c r="F4294" s="3">
        <v>15620</v>
      </c>
      <c r="G4294" s="3">
        <v>188.628662</v>
      </c>
      <c r="H4294" s="3">
        <v>9272</v>
      </c>
      <c r="I4294" s="3">
        <v>1.724922</v>
      </c>
      <c r="J4294" s="3">
        <v>86</v>
      </c>
      <c r="K4294" s="3">
        <v>3.262794</v>
      </c>
      <c r="L4294" s="3">
        <v>174</v>
      </c>
      <c r="M4294" s="3">
        <v>7.674019</v>
      </c>
      <c r="N4294">
        <v>368</v>
      </c>
      <c r="O4294" s="16">
        <v>1.91639426016936e-16</v>
      </c>
      <c r="P4294">
        <v>-6.23560278073291</v>
      </c>
      <c r="Q4294" t="s">
        <v>131</v>
      </c>
      <c r="R4294" t="s">
        <v>136</v>
      </c>
      <c r="S4294" t="s">
        <v>136</v>
      </c>
      <c r="T4294" t="s">
        <v>1582</v>
      </c>
      <c r="U4294" t="s">
        <v>136</v>
      </c>
      <c r="V4294" t="s">
        <v>136</v>
      </c>
      <c r="W4294" t="s">
        <v>305</v>
      </c>
      <c r="X4294" t="s">
        <v>142</v>
      </c>
      <c r="Y4294" t="s">
        <v>17405</v>
      </c>
      <c r="Z4294" t="s">
        <v>1584</v>
      </c>
      <c r="AA4294" t="s">
        <v>1585</v>
      </c>
      <c r="AB4294" t="s">
        <v>1586</v>
      </c>
      <c r="AC4294" t="s">
        <v>1587</v>
      </c>
      <c r="AD4294" t="s">
        <v>1588</v>
      </c>
    </row>
    <row r="4295" spans="1:30">
      <c r="A4295" t="s">
        <v>17406</v>
      </c>
      <c r="B4295" t="s">
        <v>17406</v>
      </c>
      <c r="C4295" s="3">
        <v>9.192987</v>
      </c>
      <c r="D4295" s="3">
        <v>380</v>
      </c>
      <c r="E4295" s="3">
        <v>38.129917</v>
      </c>
      <c r="F4295" s="3">
        <v>1393</v>
      </c>
      <c r="G4295" s="3">
        <v>7.128785</v>
      </c>
      <c r="H4295" s="3">
        <v>316</v>
      </c>
      <c r="I4295" s="3">
        <v>1.249194</v>
      </c>
      <c r="J4295" s="3">
        <v>56</v>
      </c>
      <c r="K4295" s="3">
        <v>2.337985</v>
      </c>
      <c r="L4295" s="3">
        <v>112</v>
      </c>
      <c r="M4295" s="3">
        <v>1.883513</v>
      </c>
      <c r="N4295">
        <v>82</v>
      </c>
      <c r="O4295" s="16">
        <v>8.15752528543543e-6</v>
      </c>
      <c r="P4295">
        <v>-3.92051366462777</v>
      </c>
      <c r="Q4295" t="s">
        <v>131</v>
      </c>
      <c r="R4295" t="s">
        <v>136</v>
      </c>
      <c r="S4295" t="s">
        <v>136</v>
      </c>
      <c r="T4295" t="s">
        <v>136</v>
      </c>
      <c r="U4295" t="s">
        <v>136</v>
      </c>
      <c r="V4295" t="s">
        <v>136</v>
      </c>
      <c r="W4295" t="s">
        <v>136</v>
      </c>
      <c r="X4295" t="s">
        <v>136</v>
      </c>
      <c r="Y4295" t="s">
        <v>899</v>
      </c>
      <c r="Z4295" t="s">
        <v>136</v>
      </c>
      <c r="AA4295" t="s">
        <v>164</v>
      </c>
      <c r="AB4295" t="s">
        <v>165</v>
      </c>
      <c r="AC4295" t="s">
        <v>11184</v>
      </c>
      <c r="AD4295" t="s">
        <v>136</v>
      </c>
    </row>
    <row r="4296" spans="1:30">
      <c r="A4296" t="s">
        <v>17407</v>
      </c>
      <c r="B4296" t="s">
        <v>17407</v>
      </c>
      <c r="C4296" s="3">
        <v>19.846052</v>
      </c>
      <c r="D4296" s="3">
        <v>814</v>
      </c>
      <c r="E4296" s="3">
        <v>186.570724</v>
      </c>
      <c r="F4296" s="3">
        <v>6774</v>
      </c>
      <c r="G4296" s="3">
        <v>22.800354</v>
      </c>
      <c r="H4296" s="3">
        <v>1002</v>
      </c>
      <c r="I4296" s="3">
        <v>2.698945</v>
      </c>
      <c r="J4296" s="3">
        <v>120</v>
      </c>
      <c r="K4296" s="3">
        <v>3.278282</v>
      </c>
      <c r="L4296" s="3">
        <v>156</v>
      </c>
      <c r="M4296" s="3">
        <v>5.923531</v>
      </c>
      <c r="N4296">
        <v>254</v>
      </c>
      <c r="O4296" s="16">
        <v>1.84432669993228e-6</v>
      </c>
      <c r="P4296">
        <v>-4.70637657437456</v>
      </c>
      <c r="Q4296" t="s">
        <v>131</v>
      </c>
      <c r="R4296" t="s">
        <v>283</v>
      </c>
      <c r="S4296" t="s">
        <v>284</v>
      </c>
      <c r="T4296" t="s">
        <v>3342</v>
      </c>
      <c r="U4296" t="s">
        <v>17408</v>
      </c>
      <c r="V4296" t="s">
        <v>3398</v>
      </c>
      <c r="W4296" t="s">
        <v>371</v>
      </c>
      <c r="X4296" t="s">
        <v>293</v>
      </c>
      <c r="Y4296" t="s">
        <v>290</v>
      </c>
      <c r="Z4296" t="s">
        <v>3399</v>
      </c>
      <c r="AA4296" t="s">
        <v>292</v>
      </c>
      <c r="AB4296" t="s">
        <v>293</v>
      </c>
      <c r="AC4296" t="s">
        <v>3400</v>
      </c>
      <c r="AD4296" t="s">
        <v>2532</v>
      </c>
    </row>
    <row r="4297" spans="1:30">
      <c r="A4297" t="s">
        <v>17409</v>
      </c>
      <c r="B4297" t="s">
        <v>17409</v>
      </c>
      <c r="C4297" s="3">
        <v>0</v>
      </c>
      <c r="D4297" s="3">
        <v>0</v>
      </c>
      <c r="E4297" s="3">
        <v>0</v>
      </c>
      <c r="F4297" s="3">
        <v>0</v>
      </c>
      <c r="G4297" s="3">
        <v>0.337036</v>
      </c>
      <c r="H4297" s="3">
        <v>7</v>
      </c>
      <c r="I4297" s="3">
        <v>5.910772</v>
      </c>
      <c r="J4297" s="3">
        <v>110</v>
      </c>
      <c r="K4297" s="3">
        <v>3.364192</v>
      </c>
      <c r="L4297" s="3">
        <v>67</v>
      </c>
      <c r="M4297" s="3">
        <v>5.029315</v>
      </c>
      <c r="N4297">
        <v>90</v>
      </c>
      <c r="O4297">
        <v>0.000275845999222304</v>
      </c>
      <c r="P4297">
        <v>3.95844795998046</v>
      </c>
      <c r="Q4297" t="s">
        <v>157</v>
      </c>
      <c r="R4297" t="s">
        <v>136</v>
      </c>
      <c r="S4297" t="s">
        <v>136</v>
      </c>
      <c r="T4297" t="s">
        <v>17410</v>
      </c>
      <c r="U4297" t="s">
        <v>17411</v>
      </c>
      <c r="V4297" t="s">
        <v>11894</v>
      </c>
      <c r="W4297" t="s">
        <v>1427</v>
      </c>
      <c r="X4297" t="s">
        <v>538</v>
      </c>
      <c r="Y4297" t="s">
        <v>7154</v>
      </c>
      <c r="Z4297" t="s">
        <v>7155</v>
      </c>
      <c r="AA4297" t="s">
        <v>164</v>
      </c>
      <c r="AB4297" t="s">
        <v>165</v>
      </c>
      <c r="AC4297" t="s">
        <v>17412</v>
      </c>
      <c r="AD4297" t="s">
        <v>17413</v>
      </c>
    </row>
    <row r="4298" spans="1:30">
      <c r="A4298" t="s">
        <v>17414</v>
      </c>
      <c r="B4298" t="s">
        <v>136</v>
      </c>
      <c r="C4298" s="3">
        <v>3.04144</v>
      </c>
      <c r="D4298" s="3">
        <v>66</v>
      </c>
      <c r="E4298" s="3">
        <v>1.30826</v>
      </c>
      <c r="F4298" s="3">
        <v>25</v>
      </c>
      <c r="G4298" s="3">
        <v>7.733709</v>
      </c>
      <c r="H4298" s="3">
        <v>179</v>
      </c>
      <c r="I4298" s="3">
        <v>0.066859</v>
      </c>
      <c r="J4298" s="3">
        <v>2</v>
      </c>
      <c r="K4298" s="3">
        <v>0.190098</v>
      </c>
      <c r="L4298" s="3">
        <v>5</v>
      </c>
      <c r="M4298" s="3">
        <v>1.448178</v>
      </c>
      <c r="N4298">
        <v>33</v>
      </c>
      <c r="O4298">
        <v>0.00929967056657145</v>
      </c>
      <c r="P4298">
        <v>-2.82906689353714</v>
      </c>
      <c r="Q4298" t="s">
        <v>131</v>
      </c>
      <c r="R4298" t="s">
        <v>136</v>
      </c>
      <c r="S4298" t="s">
        <v>136</v>
      </c>
      <c r="T4298" t="s">
        <v>136</v>
      </c>
      <c r="U4298" t="s">
        <v>136</v>
      </c>
      <c r="V4298" t="s">
        <v>136</v>
      </c>
      <c r="W4298" t="s">
        <v>136</v>
      </c>
      <c r="X4298" t="s">
        <v>136</v>
      </c>
      <c r="Y4298" t="s">
        <v>136</v>
      </c>
      <c r="Z4298" t="s">
        <v>136</v>
      </c>
      <c r="AA4298" t="s">
        <v>136</v>
      </c>
      <c r="AB4298" t="s">
        <v>136</v>
      </c>
      <c r="AC4298" t="s">
        <v>136</v>
      </c>
      <c r="AD4298" t="s">
        <v>136</v>
      </c>
    </row>
    <row r="4299" spans="1:30">
      <c r="A4299" t="s">
        <v>17415</v>
      </c>
      <c r="B4299" t="s">
        <v>17415</v>
      </c>
      <c r="C4299" s="3">
        <v>5.356036</v>
      </c>
      <c r="D4299" s="3">
        <v>347</v>
      </c>
      <c r="E4299" s="3">
        <v>2.71355</v>
      </c>
      <c r="F4299" s="3">
        <v>156</v>
      </c>
      <c r="G4299" s="3">
        <v>5.013296</v>
      </c>
      <c r="H4299" s="3">
        <v>348</v>
      </c>
      <c r="I4299" s="3">
        <v>1.783103</v>
      </c>
      <c r="J4299" s="3">
        <v>126</v>
      </c>
      <c r="K4299" s="3">
        <v>0.736582</v>
      </c>
      <c r="L4299" s="3">
        <v>56</v>
      </c>
      <c r="M4299" s="3">
        <v>1.560636</v>
      </c>
      <c r="N4299">
        <v>106</v>
      </c>
      <c r="O4299" s="16">
        <v>5.06050656415986e-6</v>
      </c>
      <c r="P4299">
        <v>-2.22956634684633</v>
      </c>
      <c r="Q4299" t="s">
        <v>131</v>
      </c>
      <c r="R4299" t="s">
        <v>136</v>
      </c>
      <c r="S4299" t="s">
        <v>136</v>
      </c>
      <c r="T4299" t="s">
        <v>4893</v>
      </c>
      <c r="U4299" t="s">
        <v>17416</v>
      </c>
      <c r="V4299" t="s">
        <v>1167</v>
      </c>
      <c r="W4299" t="s">
        <v>594</v>
      </c>
      <c r="X4299" t="s">
        <v>165</v>
      </c>
      <c r="Y4299" t="s">
        <v>1168</v>
      </c>
      <c r="Z4299" t="s">
        <v>7176</v>
      </c>
      <c r="AA4299" t="s">
        <v>164</v>
      </c>
      <c r="AB4299" t="s">
        <v>165</v>
      </c>
      <c r="AC4299" t="s">
        <v>17417</v>
      </c>
      <c r="AD4299" t="s">
        <v>144</v>
      </c>
    </row>
    <row r="4300" spans="1:30">
      <c r="A4300" t="s">
        <v>17418</v>
      </c>
      <c r="B4300" t="s">
        <v>17418</v>
      </c>
      <c r="C4300" s="3">
        <v>4.454309</v>
      </c>
      <c r="D4300" s="3">
        <v>225</v>
      </c>
      <c r="E4300" s="3">
        <v>2.197149</v>
      </c>
      <c r="F4300" s="3">
        <v>99</v>
      </c>
      <c r="G4300" s="3">
        <v>3.291535</v>
      </c>
      <c r="H4300" s="3">
        <v>178</v>
      </c>
      <c r="I4300" s="3">
        <v>51.895786</v>
      </c>
      <c r="J4300" s="3">
        <v>2837</v>
      </c>
      <c r="K4300" s="3">
        <v>15.554512</v>
      </c>
      <c r="L4300" s="3">
        <v>908</v>
      </c>
      <c r="M4300" s="3">
        <v>28.188467</v>
      </c>
      <c r="N4300">
        <v>1484</v>
      </c>
      <c r="O4300" s="16">
        <v>2.06114864871204e-6</v>
      </c>
      <c r="P4300">
        <v>2.53525279425971</v>
      </c>
      <c r="Q4300" t="s">
        <v>157</v>
      </c>
      <c r="R4300" t="s">
        <v>283</v>
      </c>
      <c r="S4300" t="s">
        <v>284</v>
      </c>
      <c r="T4300" t="s">
        <v>3342</v>
      </c>
      <c r="U4300" t="s">
        <v>17419</v>
      </c>
      <c r="V4300" t="s">
        <v>520</v>
      </c>
      <c r="W4300" t="s">
        <v>371</v>
      </c>
      <c r="X4300" t="s">
        <v>293</v>
      </c>
      <c r="Y4300" t="s">
        <v>290</v>
      </c>
      <c r="Z4300" t="s">
        <v>521</v>
      </c>
      <c r="AA4300" t="s">
        <v>292</v>
      </c>
      <c r="AB4300" t="s">
        <v>293</v>
      </c>
      <c r="AC4300" t="s">
        <v>313</v>
      </c>
      <c r="AD4300" t="s">
        <v>2532</v>
      </c>
    </row>
    <row r="4301" spans="1:30">
      <c r="A4301" t="s">
        <v>17420</v>
      </c>
      <c r="B4301" t="s">
        <v>17420</v>
      </c>
      <c r="C4301" s="3">
        <v>0.852408</v>
      </c>
      <c r="D4301" s="3">
        <v>83</v>
      </c>
      <c r="E4301" s="3">
        <v>0.208443</v>
      </c>
      <c r="F4301" s="3">
        <v>18</v>
      </c>
      <c r="G4301" s="3">
        <v>0.570168</v>
      </c>
      <c r="H4301" s="3">
        <v>60</v>
      </c>
      <c r="I4301" s="3">
        <v>1.993349</v>
      </c>
      <c r="J4301" s="3">
        <v>211</v>
      </c>
      <c r="K4301" s="3">
        <v>11.916623</v>
      </c>
      <c r="L4301" s="3">
        <v>1344</v>
      </c>
      <c r="M4301" s="3">
        <v>1.205824</v>
      </c>
      <c r="N4301">
        <v>123</v>
      </c>
      <c r="O4301">
        <v>0.0078979249445771</v>
      </c>
      <c r="P4301">
        <v>2.45948291802711</v>
      </c>
      <c r="Q4301" t="s">
        <v>157</v>
      </c>
      <c r="R4301" t="s">
        <v>170</v>
      </c>
      <c r="S4301" t="s">
        <v>171</v>
      </c>
      <c r="T4301" t="s">
        <v>17421</v>
      </c>
      <c r="U4301" t="s">
        <v>17422</v>
      </c>
      <c r="V4301" t="s">
        <v>136</v>
      </c>
      <c r="W4301" t="s">
        <v>170</v>
      </c>
      <c r="X4301" t="s">
        <v>171</v>
      </c>
      <c r="Y4301" t="s">
        <v>17423</v>
      </c>
      <c r="Z4301" t="s">
        <v>17424</v>
      </c>
      <c r="AA4301" t="s">
        <v>174</v>
      </c>
      <c r="AB4301" t="s">
        <v>171</v>
      </c>
      <c r="AC4301" t="s">
        <v>17425</v>
      </c>
      <c r="AD4301" t="s">
        <v>17426</v>
      </c>
    </row>
    <row r="4302" spans="1:30">
      <c r="A4302" t="s">
        <v>17427</v>
      </c>
      <c r="B4302" t="s">
        <v>17427</v>
      </c>
      <c r="C4302" s="3">
        <v>23.752073</v>
      </c>
      <c r="D4302" s="3">
        <v>2290</v>
      </c>
      <c r="E4302" s="3">
        <v>25.228561</v>
      </c>
      <c r="F4302" s="3">
        <v>2155</v>
      </c>
      <c r="G4302" s="3">
        <v>23.480398</v>
      </c>
      <c r="H4302" s="3">
        <v>2427</v>
      </c>
      <c r="I4302" s="3">
        <v>0.891141</v>
      </c>
      <c r="J4302" s="3">
        <v>94</v>
      </c>
      <c r="K4302" s="3">
        <v>0.821863</v>
      </c>
      <c r="L4302" s="3">
        <v>92</v>
      </c>
      <c r="M4302" s="3">
        <v>0.268508</v>
      </c>
      <c r="N4302">
        <v>28</v>
      </c>
      <c r="O4302" s="16">
        <v>7.57411005912404e-25</v>
      </c>
      <c r="P4302">
        <v>-5.70830553698758</v>
      </c>
      <c r="Q4302" t="s">
        <v>131</v>
      </c>
      <c r="R4302" t="s">
        <v>241</v>
      </c>
      <c r="S4302" t="s">
        <v>242</v>
      </c>
      <c r="T4302" t="s">
        <v>17428</v>
      </c>
      <c r="U4302" t="s">
        <v>17429</v>
      </c>
      <c r="V4302" t="s">
        <v>3749</v>
      </c>
      <c r="W4302" t="s">
        <v>241</v>
      </c>
      <c r="X4302" t="s">
        <v>242</v>
      </c>
      <c r="Y4302" t="s">
        <v>3750</v>
      </c>
      <c r="Z4302" t="s">
        <v>11049</v>
      </c>
      <c r="AA4302" t="s">
        <v>248</v>
      </c>
      <c r="AB4302" t="s">
        <v>242</v>
      </c>
      <c r="AC4302" t="s">
        <v>17430</v>
      </c>
      <c r="AD4302" t="s">
        <v>17431</v>
      </c>
    </row>
    <row r="4303" spans="1:30">
      <c r="A4303" t="s">
        <v>17432</v>
      </c>
      <c r="B4303" t="s">
        <v>17432</v>
      </c>
      <c r="C4303" s="3">
        <v>0.382256</v>
      </c>
      <c r="D4303" s="3">
        <v>23</v>
      </c>
      <c r="E4303" s="3">
        <v>0</v>
      </c>
      <c r="F4303" s="3">
        <v>0</v>
      </c>
      <c r="G4303" s="3">
        <v>0.165797</v>
      </c>
      <c r="H4303" s="3">
        <v>11</v>
      </c>
      <c r="I4303" s="3">
        <v>9.165543</v>
      </c>
      <c r="J4303" s="3">
        <v>590</v>
      </c>
      <c r="K4303" s="3">
        <v>38.833389</v>
      </c>
      <c r="L4303" s="3">
        <v>2665</v>
      </c>
      <c r="M4303" s="3">
        <v>8.271976</v>
      </c>
      <c r="N4303">
        <v>512</v>
      </c>
      <c r="O4303" s="16">
        <v>2.72379393018501e-9</v>
      </c>
      <c r="P4303">
        <v>5.56260109375497</v>
      </c>
      <c r="Q4303" t="s">
        <v>157</v>
      </c>
      <c r="R4303" t="s">
        <v>241</v>
      </c>
      <c r="S4303" t="s">
        <v>242</v>
      </c>
      <c r="T4303" t="s">
        <v>9449</v>
      </c>
      <c r="U4303" t="s">
        <v>17433</v>
      </c>
      <c r="V4303" t="s">
        <v>1837</v>
      </c>
      <c r="W4303" t="s">
        <v>241</v>
      </c>
      <c r="X4303" t="s">
        <v>242</v>
      </c>
      <c r="Y4303" t="s">
        <v>1838</v>
      </c>
      <c r="Z4303" t="s">
        <v>9451</v>
      </c>
      <c r="AA4303" t="s">
        <v>248</v>
      </c>
      <c r="AB4303" t="s">
        <v>242</v>
      </c>
      <c r="AC4303" t="s">
        <v>9452</v>
      </c>
      <c r="AD4303" t="s">
        <v>250</v>
      </c>
    </row>
    <row r="4304" spans="1:30">
      <c r="A4304" t="s">
        <v>17434</v>
      </c>
      <c r="B4304" t="s">
        <v>17434</v>
      </c>
      <c r="C4304" s="3">
        <v>0</v>
      </c>
      <c r="D4304" s="3">
        <v>0</v>
      </c>
      <c r="E4304" s="3">
        <v>0</v>
      </c>
      <c r="F4304" s="3">
        <v>0</v>
      </c>
      <c r="G4304" s="3">
        <v>0</v>
      </c>
      <c r="H4304" s="3">
        <v>0</v>
      </c>
      <c r="I4304" s="3">
        <v>15.350224</v>
      </c>
      <c r="J4304" s="3">
        <v>181</v>
      </c>
      <c r="K4304" s="3">
        <v>6.027853</v>
      </c>
      <c r="L4304" s="3">
        <v>76</v>
      </c>
      <c r="M4304" s="3">
        <v>6.468277</v>
      </c>
      <c r="N4304">
        <v>74</v>
      </c>
      <c r="O4304" s="16">
        <v>3.25712423793204e-8</v>
      </c>
      <c r="P4304">
        <v>6.70824443374158</v>
      </c>
      <c r="Q4304" t="s">
        <v>157</v>
      </c>
      <c r="R4304" t="s">
        <v>136</v>
      </c>
      <c r="S4304" t="s">
        <v>136</v>
      </c>
      <c r="T4304" t="s">
        <v>815</v>
      </c>
      <c r="U4304" t="s">
        <v>17435</v>
      </c>
      <c r="V4304" t="s">
        <v>432</v>
      </c>
      <c r="W4304" t="s">
        <v>1174</v>
      </c>
      <c r="X4304" t="s">
        <v>1175</v>
      </c>
      <c r="Y4304" t="s">
        <v>407</v>
      </c>
      <c r="Z4304" t="s">
        <v>17436</v>
      </c>
      <c r="AA4304" t="s">
        <v>164</v>
      </c>
      <c r="AB4304" t="s">
        <v>165</v>
      </c>
      <c r="AC4304" t="s">
        <v>313</v>
      </c>
      <c r="AD4304" t="s">
        <v>281</v>
      </c>
    </row>
    <row r="4305" spans="1:30">
      <c r="A4305" t="s">
        <v>17437</v>
      </c>
      <c r="B4305" t="s">
        <v>136</v>
      </c>
      <c r="C4305" s="3">
        <v>2.089972</v>
      </c>
      <c r="D4305" s="3">
        <v>95</v>
      </c>
      <c r="E4305" s="3">
        <v>1.298741</v>
      </c>
      <c r="F4305" s="3">
        <v>68</v>
      </c>
      <c r="G4305" s="3">
        <v>4.182437</v>
      </c>
      <c r="H4305" s="3">
        <v>156</v>
      </c>
      <c r="I4305" s="3">
        <v>61.447985</v>
      </c>
      <c r="J4305" s="3">
        <v>3081</v>
      </c>
      <c r="K4305" s="3">
        <v>40.5127669999999</v>
      </c>
      <c r="L4305" s="3">
        <v>3231</v>
      </c>
      <c r="M4305" s="3">
        <v>35.674852</v>
      </c>
      <c r="N4305">
        <v>1754</v>
      </c>
      <c r="O4305" s="16">
        <v>9.89695744740728e-20</v>
      </c>
      <c r="P4305">
        <v>3.7907269976628</v>
      </c>
      <c r="Q4305" t="s">
        <v>157</v>
      </c>
      <c r="R4305" t="s">
        <v>136</v>
      </c>
      <c r="S4305" t="s">
        <v>136</v>
      </c>
      <c r="T4305" t="s">
        <v>568</v>
      </c>
      <c r="U4305" t="s">
        <v>17438</v>
      </c>
      <c r="V4305" t="s">
        <v>136</v>
      </c>
      <c r="W4305" t="s">
        <v>325</v>
      </c>
      <c r="X4305" t="s">
        <v>326</v>
      </c>
      <c r="Y4305" t="s">
        <v>570</v>
      </c>
      <c r="Z4305" t="s">
        <v>17439</v>
      </c>
      <c r="AA4305" t="s">
        <v>48</v>
      </c>
      <c r="AB4305" t="s">
        <v>326</v>
      </c>
      <c r="AC4305" t="s">
        <v>2456</v>
      </c>
      <c r="AD4305" t="s">
        <v>573</v>
      </c>
    </row>
    <row r="4306" spans="1:30">
      <c r="A4306" t="s">
        <v>17440</v>
      </c>
      <c r="B4306" t="s">
        <v>17440</v>
      </c>
      <c r="C4306" s="3">
        <v>5.090971</v>
      </c>
      <c r="D4306" s="3">
        <v>45</v>
      </c>
      <c r="E4306" s="3">
        <v>0.992156</v>
      </c>
      <c r="F4306" s="3">
        <v>8</v>
      </c>
      <c r="G4306" s="3">
        <v>4.62705</v>
      </c>
      <c r="H4306" s="3">
        <v>44</v>
      </c>
      <c r="I4306" s="3">
        <v>20.493889</v>
      </c>
      <c r="J4306" s="3">
        <v>196</v>
      </c>
      <c r="K4306" s="3">
        <v>41.892544</v>
      </c>
      <c r="L4306" s="3">
        <v>426</v>
      </c>
      <c r="M4306" s="3">
        <v>14.458016</v>
      </c>
      <c r="N4306">
        <v>133</v>
      </c>
      <c r="O4306">
        <v>0.00190507956553352</v>
      </c>
      <c r="P4306">
        <v>2.20151551671853</v>
      </c>
      <c r="Q4306" t="s">
        <v>157</v>
      </c>
      <c r="R4306" t="s">
        <v>136</v>
      </c>
      <c r="S4306" t="s">
        <v>136</v>
      </c>
      <c r="T4306" t="s">
        <v>6682</v>
      </c>
      <c r="U4306" t="s">
        <v>136</v>
      </c>
      <c r="V4306" t="s">
        <v>136</v>
      </c>
      <c r="W4306" t="s">
        <v>136</v>
      </c>
      <c r="X4306" t="s">
        <v>136</v>
      </c>
      <c r="Y4306" t="s">
        <v>1786</v>
      </c>
      <c r="Z4306" t="s">
        <v>136</v>
      </c>
      <c r="AA4306" t="s">
        <v>141</v>
      </c>
      <c r="AB4306" t="s">
        <v>142</v>
      </c>
      <c r="AC4306" t="s">
        <v>175</v>
      </c>
      <c r="AD4306" t="s">
        <v>1059</v>
      </c>
    </row>
    <row r="4307" spans="1:30">
      <c r="A4307" t="s">
        <v>17441</v>
      </c>
      <c r="B4307" t="s">
        <v>17441</v>
      </c>
      <c r="C4307" s="3">
        <v>6.389515</v>
      </c>
      <c r="D4307" s="3">
        <v>156</v>
      </c>
      <c r="E4307" s="3">
        <v>1.874767</v>
      </c>
      <c r="F4307" s="3">
        <v>41</v>
      </c>
      <c r="G4307" s="3">
        <v>2.100109</v>
      </c>
      <c r="H4307" s="3">
        <v>55</v>
      </c>
      <c r="I4307" s="3">
        <v>27.72669</v>
      </c>
      <c r="J4307" s="3">
        <v>731</v>
      </c>
      <c r="K4307" s="3">
        <v>76.703545</v>
      </c>
      <c r="L4307" s="3">
        <v>2158</v>
      </c>
      <c r="M4307" s="3">
        <v>25.620344</v>
      </c>
      <c r="N4307">
        <v>650</v>
      </c>
      <c r="O4307" s="16">
        <v>1.7107030220978e-5</v>
      </c>
      <c r="P4307">
        <v>2.93506282846306</v>
      </c>
      <c r="Q4307" t="s">
        <v>157</v>
      </c>
      <c r="R4307" t="s">
        <v>186</v>
      </c>
      <c r="S4307" t="s">
        <v>187</v>
      </c>
      <c r="T4307" t="s">
        <v>1293</v>
      </c>
      <c r="U4307" t="s">
        <v>1294</v>
      </c>
      <c r="V4307" t="s">
        <v>439</v>
      </c>
      <c r="W4307" t="s">
        <v>186</v>
      </c>
      <c r="X4307" t="s">
        <v>187</v>
      </c>
      <c r="Y4307" t="s">
        <v>1295</v>
      </c>
      <c r="Z4307" t="s">
        <v>1296</v>
      </c>
      <c r="AA4307" t="s">
        <v>209</v>
      </c>
      <c r="AB4307" t="s">
        <v>187</v>
      </c>
      <c r="AC4307" t="s">
        <v>1297</v>
      </c>
      <c r="AD4307" t="s">
        <v>1298</v>
      </c>
    </row>
    <row r="4308" spans="1:30">
      <c r="A4308" t="s">
        <v>17442</v>
      </c>
      <c r="B4308" t="s">
        <v>17442</v>
      </c>
      <c r="C4308" s="3">
        <v>2.684349</v>
      </c>
      <c r="D4308" s="3">
        <v>122</v>
      </c>
      <c r="E4308" s="3">
        <v>0.496424</v>
      </c>
      <c r="F4308" s="3">
        <v>20</v>
      </c>
      <c r="G4308" s="3">
        <v>2.134338</v>
      </c>
      <c r="H4308" s="3">
        <v>104</v>
      </c>
      <c r="I4308" s="3">
        <v>9.979728</v>
      </c>
      <c r="J4308" s="3">
        <v>491</v>
      </c>
      <c r="K4308" s="3">
        <v>20.200247</v>
      </c>
      <c r="L4308" s="3">
        <v>1061</v>
      </c>
      <c r="M4308" s="3">
        <v>4.713137</v>
      </c>
      <c r="N4308">
        <v>224</v>
      </c>
      <c r="O4308">
        <v>0.00454526729765799</v>
      </c>
      <c r="P4308">
        <v>2.09509776475751</v>
      </c>
      <c r="Q4308" t="s">
        <v>157</v>
      </c>
      <c r="R4308" t="s">
        <v>136</v>
      </c>
      <c r="S4308" t="s">
        <v>136</v>
      </c>
      <c r="T4308" t="s">
        <v>17443</v>
      </c>
      <c r="U4308" t="s">
        <v>17444</v>
      </c>
      <c r="V4308" t="s">
        <v>136</v>
      </c>
      <c r="W4308" t="s">
        <v>186</v>
      </c>
      <c r="X4308" t="s">
        <v>187</v>
      </c>
      <c r="Y4308" t="s">
        <v>9169</v>
      </c>
      <c r="Z4308" t="s">
        <v>17445</v>
      </c>
      <c r="AA4308" t="s">
        <v>164</v>
      </c>
      <c r="AB4308" t="s">
        <v>165</v>
      </c>
      <c r="AC4308" t="s">
        <v>17446</v>
      </c>
      <c r="AD4308" t="s">
        <v>17447</v>
      </c>
    </row>
    <row r="4309" spans="1:30">
      <c r="A4309" t="s">
        <v>17448</v>
      </c>
      <c r="B4309" t="s">
        <v>17448</v>
      </c>
      <c r="C4309" s="3">
        <v>48.709194</v>
      </c>
      <c r="D4309" s="3">
        <v>416</v>
      </c>
      <c r="E4309" s="3">
        <v>89.570511</v>
      </c>
      <c r="F4309" s="3">
        <v>677</v>
      </c>
      <c r="G4309" s="3">
        <v>45.037853</v>
      </c>
      <c r="H4309" s="3">
        <v>412</v>
      </c>
      <c r="I4309" s="3">
        <v>0</v>
      </c>
      <c r="J4309" s="3">
        <v>0</v>
      </c>
      <c r="K4309" s="3">
        <v>1.797488</v>
      </c>
      <c r="L4309" s="3">
        <v>18</v>
      </c>
      <c r="M4309" s="3">
        <v>4.04678</v>
      </c>
      <c r="N4309">
        <v>37</v>
      </c>
      <c r="O4309" s="16">
        <v>3.18306182082966e-6</v>
      </c>
      <c r="P4309">
        <v>-4.92439400538843</v>
      </c>
      <c r="Q4309" t="s">
        <v>131</v>
      </c>
      <c r="R4309" t="s">
        <v>136</v>
      </c>
      <c r="S4309" t="s">
        <v>136</v>
      </c>
      <c r="T4309" t="s">
        <v>635</v>
      </c>
      <c r="U4309" t="s">
        <v>136</v>
      </c>
      <c r="V4309" t="s">
        <v>136</v>
      </c>
      <c r="W4309" t="s">
        <v>136</v>
      </c>
      <c r="X4309" t="s">
        <v>136</v>
      </c>
      <c r="Y4309" t="s">
        <v>136</v>
      </c>
      <c r="Z4309" t="s">
        <v>136</v>
      </c>
      <c r="AA4309" t="s">
        <v>164</v>
      </c>
      <c r="AB4309" t="s">
        <v>165</v>
      </c>
      <c r="AC4309" t="s">
        <v>17449</v>
      </c>
      <c r="AD4309" t="s">
        <v>640</v>
      </c>
    </row>
    <row r="4310" spans="1:30">
      <c r="A4310" t="s">
        <v>17450</v>
      </c>
      <c r="B4310" t="s">
        <v>17450</v>
      </c>
      <c r="C4310" s="3">
        <v>65.692879</v>
      </c>
      <c r="D4310" s="3">
        <v>6357</v>
      </c>
      <c r="E4310" s="3">
        <v>142.972916</v>
      </c>
      <c r="F4310" s="3">
        <v>12255</v>
      </c>
      <c r="G4310" s="3">
        <v>49.525654</v>
      </c>
      <c r="H4310" s="3">
        <v>5139</v>
      </c>
      <c r="I4310" s="3">
        <v>33.061996</v>
      </c>
      <c r="J4310" s="3">
        <v>3470</v>
      </c>
      <c r="K4310" s="3">
        <v>28.546976</v>
      </c>
      <c r="L4310" s="3">
        <v>3200</v>
      </c>
      <c r="M4310" s="3">
        <v>30.244432</v>
      </c>
      <c r="N4310">
        <v>3056</v>
      </c>
      <c r="O4310">
        <v>0.00138203704974226</v>
      </c>
      <c r="P4310">
        <v>-2.27131669439944</v>
      </c>
      <c r="Q4310" t="s">
        <v>131</v>
      </c>
      <c r="R4310" t="s">
        <v>232</v>
      </c>
      <c r="S4310" t="s">
        <v>233</v>
      </c>
      <c r="T4310" t="s">
        <v>953</v>
      </c>
      <c r="U4310" t="s">
        <v>17451</v>
      </c>
      <c r="V4310" t="s">
        <v>955</v>
      </c>
      <c r="W4310" t="s">
        <v>232</v>
      </c>
      <c r="X4310" t="s">
        <v>233</v>
      </c>
      <c r="Y4310" t="s">
        <v>956</v>
      </c>
      <c r="Z4310" t="s">
        <v>17452</v>
      </c>
      <c r="AA4310" t="s">
        <v>237</v>
      </c>
      <c r="AB4310" t="s">
        <v>233</v>
      </c>
      <c r="AC4310" t="s">
        <v>17453</v>
      </c>
      <c r="AD4310" t="s">
        <v>959</v>
      </c>
    </row>
    <row r="4311" spans="1:30">
      <c r="A4311" t="s">
        <v>17454</v>
      </c>
      <c r="B4311" t="s">
        <v>17454</v>
      </c>
      <c r="C4311" s="3">
        <v>0.807499</v>
      </c>
      <c r="D4311" s="3">
        <v>94</v>
      </c>
      <c r="E4311" s="3">
        <v>1.175887</v>
      </c>
      <c r="F4311" s="3">
        <v>121</v>
      </c>
      <c r="G4311" s="3">
        <v>0.832416</v>
      </c>
      <c r="H4311" s="3">
        <v>104</v>
      </c>
      <c r="I4311" s="3">
        <v>5.330621</v>
      </c>
      <c r="J4311" s="3">
        <v>670</v>
      </c>
      <c r="K4311" s="3">
        <v>17.505131</v>
      </c>
      <c r="L4311" s="3">
        <v>2349</v>
      </c>
      <c r="M4311" s="3">
        <v>3.513931</v>
      </c>
      <c r="N4311">
        <v>425</v>
      </c>
      <c r="O4311">
        <v>0.00393844191412422</v>
      </c>
      <c r="P4311">
        <v>2.27964420025367</v>
      </c>
      <c r="Q4311" t="s">
        <v>157</v>
      </c>
      <c r="R4311" t="s">
        <v>2039</v>
      </c>
      <c r="S4311" t="s">
        <v>2040</v>
      </c>
      <c r="T4311" t="s">
        <v>17455</v>
      </c>
      <c r="U4311" t="s">
        <v>17456</v>
      </c>
      <c r="V4311" t="s">
        <v>136</v>
      </c>
      <c r="W4311" t="s">
        <v>136</v>
      </c>
      <c r="X4311" t="s">
        <v>136</v>
      </c>
      <c r="Y4311" t="s">
        <v>2043</v>
      </c>
      <c r="Z4311" t="s">
        <v>17457</v>
      </c>
      <c r="AA4311" t="s">
        <v>48</v>
      </c>
      <c r="AB4311" t="s">
        <v>326</v>
      </c>
      <c r="AC4311" t="s">
        <v>17458</v>
      </c>
      <c r="AD4311" t="s">
        <v>17459</v>
      </c>
    </row>
    <row r="4312" spans="1:30">
      <c r="A4312" t="s">
        <v>17460</v>
      </c>
      <c r="B4312" t="s">
        <v>17460</v>
      </c>
      <c r="C4312" s="3">
        <v>5.044055</v>
      </c>
      <c r="D4312" s="3">
        <v>233</v>
      </c>
      <c r="E4312" s="3">
        <v>6.229481</v>
      </c>
      <c r="F4312" s="3">
        <v>255</v>
      </c>
      <c r="G4312" s="3">
        <v>3.914755</v>
      </c>
      <c r="H4312" s="3">
        <v>194</v>
      </c>
      <c r="I4312" s="3">
        <v>2.274999</v>
      </c>
      <c r="J4312" s="3">
        <v>114</v>
      </c>
      <c r="K4312" s="3">
        <v>1.452464</v>
      </c>
      <c r="L4312" s="3">
        <v>78</v>
      </c>
      <c r="M4312" s="3">
        <v>1.359356</v>
      </c>
      <c r="N4312">
        <v>66</v>
      </c>
      <c r="O4312">
        <v>0.000118680186182011</v>
      </c>
      <c r="P4312">
        <v>-2.28348178829538</v>
      </c>
      <c r="Q4312" t="s">
        <v>131</v>
      </c>
      <c r="R4312" t="s">
        <v>1151</v>
      </c>
      <c r="S4312" t="s">
        <v>1152</v>
      </c>
      <c r="T4312" t="s">
        <v>2851</v>
      </c>
      <c r="U4312" t="s">
        <v>17461</v>
      </c>
      <c r="V4312" t="s">
        <v>136</v>
      </c>
      <c r="W4312" t="s">
        <v>254</v>
      </c>
      <c r="X4312" t="s">
        <v>255</v>
      </c>
      <c r="Y4312" t="s">
        <v>7619</v>
      </c>
      <c r="Z4312" t="s">
        <v>7620</v>
      </c>
      <c r="AA4312" t="s">
        <v>164</v>
      </c>
      <c r="AB4312" t="s">
        <v>165</v>
      </c>
      <c r="AC4312" t="s">
        <v>10430</v>
      </c>
      <c r="AD4312" t="s">
        <v>144</v>
      </c>
    </row>
    <row r="4313" spans="1:30">
      <c r="A4313" t="s">
        <v>17462</v>
      </c>
      <c r="B4313" t="s">
        <v>17462</v>
      </c>
      <c r="C4313" s="3">
        <v>0.659602</v>
      </c>
      <c r="D4313" s="3">
        <v>47</v>
      </c>
      <c r="E4313" s="3">
        <v>0</v>
      </c>
      <c r="F4313" s="3">
        <v>0</v>
      </c>
      <c r="G4313" s="3">
        <v>0.712424</v>
      </c>
      <c r="H4313" s="3">
        <v>55</v>
      </c>
      <c r="I4313" s="3">
        <v>7.138727</v>
      </c>
      <c r="J4313" s="3">
        <v>549</v>
      </c>
      <c r="K4313" s="3">
        <v>11.297297</v>
      </c>
      <c r="L4313" s="3">
        <v>927</v>
      </c>
      <c r="M4313" s="3">
        <v>2.217457</v>
      </c>
      <c r="N4313">
        <v>164</v>
      </c>
      <c r="O4313">
        <v>0.0046140106350271</v>
      </c>
      <c r="P4313">
        <v>3.02651867291192</v>
      </c>
      <c r="Q4313" t="s">
        <v>157</v>
      </c>
      <c r="R4313" t="s">
        <v>136</v>
      </c>
      <c r="S4313" t="s">
        <v>136</v>
      </c>
      <c r="T4313" t="s">
        <v>11500</v>
      </c>
      <c r="U4313" t="s">
        <v>17463</v>
      </c>
      <c r="V4313" t="s">
        <v>473</v>
      </c>
      <c r="W4313" t="s">
        <v>136</v>
      </c>
      <c r="X4313" t="s">
        <v>136</v>
      </c>
      <c r="Y4313" t="s">
        <v>8356</v>
      </c>
      <c r="Z4313" t="s">
        <v>15644</v>
      </c>
      <c r="AA4313" t="s">
        <v>48</v>
      </c>
      <c r="AB4313" t="s">
        <v>326</v>
      </c>
      <c r="AC4313" t="s">
        <v>15645</v>
      </c>
      <c r="AD4313" t="s">
        <v>11504</v>
      </c>
    </row>
    <row r="4314" spans="1:30">
      <c r="A4314" t="s">
        <v>17464</v>
      </c>
      <c r="B4314" t="s">
        <v>17464</v>
      </c>
      <c r="C4314" s="3">
        <v>31.226334</v>
      </c>
      <c r="D4314" s="3">
        <v>3322</v>
      </c>
      <c r="E4314" s="3">
        <v>38.074757</v>
      </c>
      <c r="F4314" s="3">
        <v>3588</v>
      </c>
      <c r="G4314" s="3">
        <v>43.359539</v>
      </c>
      <c r="H4314" s="3">
        <v>4945</v>
      </c>
      <c r="I4314" s="3">
        <v>10.016983</v>
      </c>
      <c r="J4314" s="3">
        <v>1156</v>
      </c>
      <c r="K4314" s="3">
        <v>18.700417</v>
      </c>
      <c r="L4314" s="3">
        <v>2304</v>
      </c>
      <c r="M4314" s="3">
        <v>15.383828</v>
      </c>
      <c r="N4314">
        <v>1709</v>
      </c>
      <c r="O4314">
        <v>0.000151891932011399</v>
      </c>
      <c r="P4314">
        <v>-2.00682326057017</v>
      </c>
      <c r="Q4314" t="s">
        <v>131</v>
      </c>
      <c r="R4314" t="s">
        <v>190</v>
      </c>
      <c r="S4314" t="s">
        <v>191</v>
      </c>
      <c r="T4314" t="s">
        <v>8993</v>
      </c>
      <c r="U4314" t="s">
        <v>17465</v>
      </c>
      <c r="V4314" t="s">
        <v>264</v>
      </c>
      <c r="W4314" t="s">
        <v>136</v>
      </c>
      <c r="X4314" t="s">
        <v>136</v>
      </c>
      <c r="Y4314" t="s">
        <v>265</v>
      </c>
      <c r="Z4314" t="s">
        <v>8476</v>
      </c>
      <c r="AA4314" t="s">
        <v>83</v>
      </c>
      <c r="AB4314" t="s">
        <v>191</v>
      </c>
      <c r="AC4314" t="s">
        <v>17466</v>
      </c>
      <c r="AD4314" t="s">
        <v>277</v>
      </c>
    </row>
    <row r="4315" spans="1:30">
      <c r="A4315" t="s">
        <v>17467</v>
      </c>
      <c r="B4315" t="s">
        <v>17467</v>
      </c>
      <c r="C4315" s="3">
        <v>0.170591</v>
      </c>
      <c r="D4315" s="3">
        <v>16</v>
      </c>
      <c r="E4315" s="3">
        <v>0.047684</v>
      </c>
      <c r="F4315" s="3">
        <v>4</v>
      </c>
      <c r="G4315" s="3">
        <v>0.256486</v>
      </c>
      <c r="H4315" s="3">
        <v>25</v>
      </c>
      <c r="I4315" s="3">
        <v>1.994434</v>
      </c>
      <c r="J4315" s="3">
        <v>195</v>
      </c>
      <c r="K4315" s="3">
        <v>1.389877</v>
      </c>
      <c r="L4315" s="3">
        <v>145</v>
      </c>
      <c r="M4315" s="3">
        <v>1.026979</v>
      </c>
      <c r="N4315">
        <v>97</v>
      </c>
      <c r="O4315">
        <v>0.000152222221832685</v>
      </c>
      <c r="P4315">
        <v>2.48729930859909</v>
      </c>
      <c r="Q4315" t="s">
        <v>157</v>
      </c>
      <c r="R4315" t="s">
        <v>136</v>
      </c>
      <c r="S4315" t="s">
        <v>136</v>
      </c>
      <c r="T4315" t="s">
        <v>2110</v>
      </c>
      <c r="U4315" t="s">
        <v>136</v>
      </c>
      <c r="V4315" t="s">
        <v>136</v>
      </c>
      <c r="W4315" t="s">
        <v>254</v>
      </c>
      <c r="X4315" t="s">
        <v>255</v>
      </c>
      <c r="Y4315" t="s">
        <v>1815</v>
      </c>
      <c r="Z4315" t="s">
        <v>17468</v>
      </c>
      <c r="AA4315" t="s">
        <v>164</v>
      </c>
      <c r="AB4315" t="s">
        <v>165</v>
      </c>
      <c r="AC4315" t="s">
        <v>313</v>
      </c>
      <c r="AD4315" t="s">
        <v>2113</v>
      </c>
    </row>
    <row r="4316" spans="1:30">
      <c r="A4316" t="s">
        <v>17469</v>
      </c>
      <c r="B4316" t="s">
        <v>17469</v>
      </c>
      <c r="C4316" s="3">
        <v>4.084665</v>
      </c>
      <c r="D4316" s="3">
        <v>205</v>
      </c>
      <c r="E4316" s="3">
        <v>7.094526</v>
      </c>
      <c r="F4316" s="3">
        <v>315</v>
      </c>
      <c r="G4316" s="3">
        <v>6.129914</v>
      </c>
      <c r="H4316" s="3">
        <v>330</v>
      </c>
      <c r="I4316" s="3">
        <v>0.906479</v>
      </c>
      <c r="J4316" s="3">
        <v>50</v>
      </c>
      <c r="K4316" s="3">
        <v>0.523611</v>
      </c>
      <c r="L4316" s="3">
        <v>31</v>
      </c>
      <c r="M4316" s="3">
        <v>0.540613</v>
      </c>
      <c r="N4316">
        <v>29</v>
      </c>
      <c r="O4316" s="16">
        <v>4.87255399663587e-10</v>
      </c>
      <c r="P4316">
        <v>-3.75384768351476</v>
      </c>
      <c r="Q4316" t="s">
        <v>131</v>
      </c>
      <c r="R4316" t="s">
        <v>136</v>
      </c>
      <c r="S4316" t="s">
        <v>136</v>
      </c>
      <c r="T4316" t="s">
        <v>136</v>
      </c>
      <c r="U4316" t="s">
        <v>136</v>
      </c>
      <c r="V4316" t="s">
        <v>136</v>
      </c>
      <c r="W4316" t="s">
        <v>136</v>
      </c>
      <c r="X4316" t="s">
        <v>136</v>
      </c>
      <c r="Y4316" t="s">
        <v>136</v>
      </c>
      <c r="Z4316" t="s">
        <v>136</v>
      </c>
      <c r="AA4316" t="s">
        <v>164</v>
      </c>
      <c r="AB4316" t="s">
        <v>165</v>
      </c>
      <c r="AC4316" t="s">
        <v>17470</v>
      </c>
      <c r="AD4316" t="s">
        <v>136</v>
      </c>
    </row>
    <row r="4317" spans="1:30">
      <c r="A4317" t="s">
        <v>17471</v>
      </c>
      <c r="B4317" t="s">
        <v>17471</v>
      </c>
      <c r="C4317" s="3">
        <v>0.105282</v>
      </c>
      <c r="D4317" s="3">
        <v>11</v>
      </c>
      <c r="E4317" s="3">
        <v>0.058197</v>
      </c>
      <c r="F4317" s="3">
        <v>6</v>
      </c>
      <c r="G4317" s="3">
        <v>0.188562</v>
      </c>
      <c r="H4317" s="3">
        <v>22</v>
      </c>
      <c r="I4317" s="3">
        <v>0.94063</v>
      </c>
      <c r="J4317" s="3">
        <v>107</v>
      </c>
      <c r="K4317" s="3">
        <v>1.02599</v>
      </c>
      <c r="L4317" s="3">
        <v>124</v>
      </c>
      <c r="M4317" s="3">
        <v>0.502025</v>
      </c>
      <c r="N4317">
        <v>55</v>
      </c>
      <c r="O4317">
        <v>0.00418559753870137</v>
      </c>
      <c r="P4317">
        <v>2.02768173954392</v>
      </c>
      <c r="Q4317" t="s">
        <v>157</v>
      </c>
      <c r="R4317" t="s">
        <v>136</v>
      </c>
      <c r="S4317" t="s">
        <v>136</v>
      </c>
      <c r="T4317" t="s">
        <v>15815</v>
      </c>
      <c r="U4317" t="s">
        <v>136</v>
      </c>
      <c r="V4317" t="s">
        <v>136</v>
      </c>
      <c r="W4317" t="s">
        <v>136</v>
      </c>
      <c r="X4317" t="s">
        <v>136</v>
      </c>
      <c r="Y4317" t="s">
        <v>136</v>
      </c>
      <c r="Z4317" t="s">
        <v>136</v>
      </c>
      <c r="AA4317" t="s">
        <v>164</v>
      </c>
      <c r="AB4317" t="s">
        <v>165</v>
      </c>
      <c r="AC4317" t="s">
        <v>15816</v>
      </c>
      <c r="AD4317" t="s">
        <v>15817</v>
      </c>
    </row>
    <row r="4318" spans="1:30">
      <c r="A4318" t="s">
        <v>17472</v>
      </c>
      <c r="B4318" t="s">
        <v>17472</v>
      </c>
      <c r="C4318" s="3">
        <v>0.694364</v>
      </c>
      <c r="D4318" s="3">
        <v>45</v>
      </c>
      <c r="E4318" s="3">
        <v>0.193715</v>
      </c>
      <c r="F4318" s="3">
        <v>11</v>
      </c>
      <c r="G4318" s="3">
        <v>0.309524</v>
      </c>
      <c r="H4318" s="3">
        <v>22</v>
      </c>
      <c r="I4318" s="3">
        <v>3.38415</v>
      </c>
      <c r="J4318" s="3">
        <v>234</v>
      </c>
      <c r="K4318" s="3">
        <v>25.238779</v>
      </c>
      <c r="L4318" s="3">
        <v>1858</v>
      </c>
      <c r="M4318" s="3">
        <v>1.25531</v>
      </c>
      <c r="N4318">
        <v>84</v>
      </c>
      <c r="O4318">
        <v>0.000309974683209222</v>
      </c>
      <c r="P4318">
        <v>3.60843837367436</v>
      </c>
      <c r="Q4318" t="s">
        <v>157</v>
      </c>
      <c r="R4318" t="s">
        <v>136</v>
      </c>
      <c r="S4318" t="s">
        <v>136</v>
      </c>
      <c r="T4318" t="s">
        <v>243</v>
      </c>
      <c r="U4318" t="s">
        <v>17473</v>
      </c>
      <c r="V4318" t="s">
        <v>329</v>
      </c>
      <c r="W4318" t="s">
        <v>136</v>
      </c>
      <c r="X4318" t="s">
        <v>136</v>
      </c>
      <c r="Y4318" t="s">
        <v>711</v>
      </c>
      <c r="Z4318" t="s">
        <v>17474</v>
      </c>
      <c r="AA4318" t="s">
        <v>248</v>
      </c>
      <c r="AB4318" t="s">
        <v>242</v>
      </c>
      <c r="AC4318" t="s">
        <v>17475</v>
      </c>
      <c r="AD4318" t="s">
        <v>250</v>
      </c>
    </row>
    <row r="4319" spans="1:30">
      <c r="A4319" t="s">
        <v>17476</v>
      </c>
      <c r="B4319" t="s">
        <v>17476</v>
      </c>
      <c r="C4319" s="3">
        <v>0.475718</v>
      </c>
      <c r="D4319" s="3">
        <v>29</v>
      </c>
      <c r="E4319" s="3">
        <v>0</v>
      </c>
      <c r="F4319" s="3">
        <v>0</v>
      </c>
      <c r="G4319" s="3">
        <v>0.555975</v>
      </c>
      <c r="H4319" s="3">
        <v>36</v>
      </c>
      <c r="I4319" s="3">
        <v>5.521857</v>
      </c>
      <c r="J4319" s="3">
        <v>362</v>
      </c>
      <c r="K4319" s="3">
        <v>5.727922</v>
      </c>
      <c r="L4319" s="3">
        <v>401</v>
      </c>
      <c r="M4319" s="3">
        <v>2.138336</v>
      </c>
      <c r="N4319">
        <v>135</v>
      </c>
      <c r="O4319">
        <v>0.00296366448000208</v>
      </c>
      <c r="P4319">
        <v>2.90519412862444</v>
      </c>
      <c r="Q4319" t="s">
        <v>157</v>
      </c>
      <c r="R4319" t="s">
        <v>316</v>
      </c>
      <c r="S4319" t="s">
        <v>317</v>
      </c>
      <c r="T4319" t="s">
        <v>17477</v>
      </c>
      <c r="U4319" t="s">
        <v>17478</v>
      </c>
      <c r="V4319" t="s">
        <v>11216</v>
      </c>
      <c r="W4319" t="s">
        <v>1360</v>
      </c>
      <c r="X4319" t="s">
        <v>1361</v>
      </c>
      <c r="Y4319" t="s">
        <v>17479</v>
      </c>
      <c r="Z4319" t="s">
        <v>17480</v>
      </c>
      <c r="AA4319" t="s">
        <v>3882</v>
      </c>
      <c r="AB4319" t="s">
        <v>317</v>
      </c>
      <c r="AC4319" t="s">
        <v>17481</v>
      </c>
      <c r="AD4319" t="s">
        <v>17482</v>
      </c>
    </row>
    <row r="4320" spans="1:30">
      <c r="A4320" t="s">
        <v>17483</v>
      </c>
      <c r="B4320" t="s">
        <v>17483</v>
      </c>
      <c r="C4320" s="3">
        <v>0.321717</v>
      </c>
      <c r="D4320" s="3">
        <v>20</v>
      </c>
      <c r="E4320" s="3">
        <v>0.256774</v>
      </c>
      <c r="F4320" s="3">
        <v>14</v>
      </c>
      <c r="G4320" s="3">
        <v>0.396062</v>
      </c>
      <c r="H4320" s="3">
        <v>27</v>
      </c>
      <c r="I4320" s="3">
        <v>1.776122</v>
      </c>
      <c r="J4320" s="3">
        <v>119</v>
      </c>
      <c r="K4320" s="3">
        <v>10.854013</v>
      </c>
      <c r="L4320" s="3">
        <v>773</v>
      </c>
      <c r="M4320" s="3">
        <v>0.987633</v>
      </c>
      <c r="N4320">
        <v>64</v>
      </c>
      <c r="O4320">
        <v>0.00275370415654801</v>
      </c>
      <c r="P4320">
        <v>2.83349671861077</v>
      </c>
      <c r="Q4320" t="s">
        <v>157</v>
      </c>
      <c r="R4320" t="s">
        <v>254</v>
      </c>
      <c r="S4320" t="s">
        <v>255</v>
      </c>
      <c r="T4320" t="s">
        <v>17484</v>
      </c>
      <c r="U4320" t="s">
        <v>17485</v>
      </c>
      <c r="V4320" t="s">
        <v>136</v>
      </c>
      <c r="W4320" t="s">
        <v>170</v>
      </c>
      <c r="X4320" t="s">
        <v>171</v>
      </c>
      <c r="Y4320" t="s">
        <v>17486</v>
      </c>
      <c r="Z4320" t="s">
        <v>4847</v>
      </c>
      <c r="AA4320" t="s">
        <v>164</v>
      </c>
      <c r="AB4320" t="s">
        <v>165</v>
      </c>
      <c r="AC4320" t="s">
        <v>17487</v>
      </c>
      <c r="AD4320" t="s">
        <v>3794</v>
      </c>
    </row>
    <row r="4321" spans="1:30">
      <c r="A4321" t="s">
        <v>17488</v>
      </c>
      <c r="B4321" t="s">
        <v>136</v>
      </c>
      <c r="C4321" s="3">
        <v>9.307669</v>
      </c>
      <c r="D4321" s="3">
        <v>61</v>
      </c>
      <c r="E4321" s="3">
        <v>19.782318</v>
      </c>
      <c r="F4321" s="3">
        <v>115</v>
      </c>
      <c r="G4321" s="3">
        <v>26.787298</v>
      </c>
      <c r="H4321" s="3">
        <v>188</v>
      </c>
      <c r="I4321" s="3">
        <v>1.392715</v>
      </c>
      <c r="J4321" s="3">
        <v>10</v>
      </c>
      <c r="K4321" s="3">
        <v>4.454789</v>
      </c>
      <c r="L4321" s="3">
        <v>34</v>
      </c>
      <c r="M4321" s="3">
        <v>6.03857</v>
      </c>
      <c r="N4321">
        <v>42</v>
      </c>
      <c r="O4321">
        <v>0.0010271392251782</v>
      </c>
      <c r="P4321">
        <v>-2.7150445657233</v>
      </c>
      <c r="Q4321" t="s">
        <v>131</v>
      </c>
      <c r="R4321" t="s">
        <v>136</v>
      </c>
      <c r="S4321" t="s">
        <v>136</v>
      </c>
      <c r="T4321" t="s">
        <v>136</v>
      </c>
      <c r="U4321" t="s">
        <v>136</v>
      </c>
      <c r="V4321" t="s">
        <v>136</v>
      </c>
      <c r="W4321" t="s">
        <v>136</v>
      </c>
      <c r="X4321" t="s">
        <v>136</v>
      </c>
      <c r="Y4321" t="s">
        <v>136</v>
      </c>
      <c r="Z4321" t="s">
        <v>136</v>
      </c>
      <c r="AA4321" t="s">
        <v>136</v>
      </c>
      <c r="AB4321" t="s">
        <v>136</v>
      </c>
      <c r="AC4321" t="s">
        <v>136</v>
      </c>
      <c r="AD4321" t="s">
        <v>136</v>
      </c>
    </row>
    <row r="4322" spans="1:30">
      <c r="A4322" t="s">
        <v>17489</v>
      </c>
      <c r="B4322" t="s">
        <v>17489</v>
      </c>
      <c r="C4322" s="3">
        <v>3.444901</v>
      </c>
      <c r="D4322" s="3">
        <v>125</v>
      </c>
      <c r="E4322" s="3">
        <v>1.666225</v>
      </c>
      <c r="F4322" s="3">
        <v>54</v>
      </c>
      <c r="G4322" s="3">
        <v>0.788188</v>
      </c>
      <c r="H4322" s="3">
        <v>31</v>
      </c>
      <c r="I4322" s="3">
        <v>0.375228</v>
      </c>
      <c r="J4322" s="3">
        <v>15</v>
      </c>
      <c r="K4322" s="3">
        <v>0.083844</v>
      </c>
      <c r="L4322" s="3">
        <v>4</v>
      </c>
      <c r="M4322" s="3">
        <v>0.43244</v>
      </c>
      <c r="N4322">
        <v>17</v>
      </c>
      <c r="O4322">
        <v>0.000477004042727527</v>
      </c>
      <c r="P4322">
        <v>-3.05136636511701</v>
      </c>
      <c r="Q4322" t="s">
        <v>131</v>
      </c>
      <c r="R4322" t="s">
        <v>136</v>
      </c>
      <c r="S4322" t="s">
        <v>136</v>
      </c>
      <c r="T4322" t="s">
        <v>1258</v>
      </c>
      <c r="U4322" t="s">
        <v>17490</v>
      </c>
      <c r="V4322" t="s">
        <v>1260</v>
      </c>
      <c r="W4322" t="s">
        <v>136</v>
      </c>
      <c r="X4322" t="s">
        <v>136</v>
      </c>
      <c r="Y4322" t="s">
        <v>1261</v>
      </c>
      <c r="Z4322" t="s">
        <v>11824</v>
      </c>
      <c r="AA4322" t="s">
        <v>248</v>
      </c>
      <c r="AB4322" t="s">
        <v>242</v>
      </c>
      <c r="AC4322" t="s">
        <v>17491</v>
      </c>
      <c r="AD4322" t="s">
        <v>1264</v>
      </c>
    </row>
    <row r="4323" spans="1:30">
      <c r="A4323" t="s">
        <v>17492</v>
      </c>
      <c r="B4323" t="s">
        <v>136</v>
      </c>
      <c r="C4323" s="3">
        <v>0</v>
      </c>
      <c r="D4323" s="3">
        <v>0</v>
      </c>
      <c r="E4323" s="3">
        <v>0</v>
      </c>
      <c r="F4323" s="3">
        <v>0</v>
      </c>
      <c r="G4323" s="3">
        <v>0</v>
      </c>
      <c r="H4323" s="3">
        <v>0</v>
      </c>
      <c r="I4323" s="3">
        <v>2.116923</v>
      </c>
      <c r="J4323" s="3">
        <v>61</v>
      </c>
      <c r="K4323" s="3">
        <v>2.439279</v>
      </c>
      <c r="L4323" s="3">
        <v>68</v>
      </c>
      <c r="M4323" s="3">
        <v>2.668812</v>
      </c>
      <c r="N4323">
        <v>59</v>
      </c>
      <c r="O4323" s="16">
        <v>1.13716817770092e-6</v>
      </c>
      <c r="P4323">
        <v>6.10676564995348</v>
      </c>
      <c r="Q4323" t="s">
        <v>157</v>
      </c>
      <c r="R4323" t="s">
        <v>136</v>
      </c>
      <c r="S4323" t="s">
        <v>136</v>
      </c>
      <c r="T4323" t="s">
        <v>136</v>
      </c>
      <c r="U4323" t="s">
        <v>136</v>
      </c>
      <c r="V4323" t="s">
        <v>136</v>
      </c>
      <c r="W4323" t="s">
        <v>136</v>
      </c>
      <c r="X4323" t="s">
        <v>136</v>
      </c>
      <c r="Y4323" t="s">
        <v>136</v>
      </c>
      <c r="Z4323" t="s">
        <v>136</v>
      </c>
      <c r="AA4323" t="s">
        <v>136</v>
      </c>
      <c r="AB4323" t="s">
        <v>136</v>
      </c>
      <c r="AC4323" t="s">
        <v>136</v>
      </c>
      <c r="AD4323" t="s">
        <v>136</v>
      </c>
    </row>
    <row r="4324" spans="1:30">
      <c r="A4324" t="s">
        <v>17493</v>
      </c>
      <c r="B4324" t="s">
        <v>17493</v>
      </c>
      <c r="C4324" s="3">
        <v>0.601212</v>
      </c>
      <c r="D4324" s="3">
        <v>30</v>
      </c>
      <c r="E4324" s="3">
        <v>0</v>
      </c>
      <c r="F4324" s="3">
        <v>0</v>
      </c>
      <c r="G4324" s="3">
        <v>0.112209</v>
      </c>
      <c r="H4324" s="3">
        <v>6</v>
      </c>
      <c r="I4324" s="3">
        <v>8.198236</v>
      </c>
      <c r="J4324" s="3">
        <v>442</v>
      </c>
      <c r="K4324" s="3">
        <v>16.335876</v>
      </c>
      <c r="L4324" s="3">
        <v>940</v>
      </c>
      <c r="M4324" s="3">
        <v>2.391705</v>
      </c>
      <c r="N4324">
        <v>124</v>
      </c>
      <c r="O4324" s="16">
        <v>5.93174681012848e-5</v>
      </c>
      <c r="P4324">
        <v>4.20060772174638</v>
      </c>
      <c r="Q4324" t="s">
        <v>157</v>
      </c>
      <c r="R4324" t="s">
        <v>136</v>
      </c>
      <c r="S4324" t="s">
        <v>136</v>
      </c>
      <c r="T4324" t="s">
        <v>168</v>
      </c>
      <c r="U4324" t="s">
        <v>17494</v>
      </c>
      <c r="V4324" t="s">
        <v>136</v>
      </c>
      <c r="W4324" t="s">
        <v>136</v>
      </c>
      <c r="X4324" t="s">
        <v>136</v>
      </c>
      <c r="Y4324" t="s">
        <v>2746</v>
      </c>
      <c r="Z4324" t="s">
        <v>17495</v>
      </c>
      <c r="AA4324" t="s">
        <v>164</v>
      </c>
      <c r="AB4324" t="s">
        <v>165</v>
      </c>
      <c r="AC4324" t="s">
        <v>17496</v>
      </c>
      <c r="AD4324" t="s">
        <v>176</v>
      </c>
    </row>
    <row r="4325" spans="1:30">
      <c r="A4325" t="s">
        <v>17497</v>
      </c>
      <c r="B4325" t="s">
        <v>17497</v>
      </c>
      <c r="C4325" s="3">
        <v>103.337372</v>
      </c>
      <c r="D4325" s="3">
        <v>11223</v>
      </c>
      <c r="E4325" s="3">
        <v>160.154831</v>
      </c>
      <c r="F4325" s="3">
        <v>15408</v>
      </c>
      <c r="G4325" s="3">
        <v>110.526344</v>
      </c>
      <c r="H4325" s="3">
        <v>12870</v>
      </c>
      <c r="I4325" s="3">
        <v>39.488827</v>
      </c>
      <c r="J4325" s="3">
        <v>4652</v>
      </c>
      <c r="K4325" s="3">
        <v>17.543156</v>
      </c>
      <c r="L4325" s="3">
        <v>2207</v>
      </c>
      <c r="M4325" s="3">
        <v>59.518257</v>
      </c>
      <c r="N4325">
        <v>6749</v>
      </c>
      <c r="O4325">
        <v>0.000519353358851516</v>
      </c>
      <c r="P4325">
        <v>-2.35966854850793</v>
      </c>
      <c r="Q4325" t="s">
        <v>131</v>
      </c>
      <c r="R4325" t="s">
        <v>136</v>
      </c>
      <c r="S4325" t="s">
        <v>136</v>
      </c>
      <c r="T4325" t="s">
        <v>136</v>
      </c>
      <c r="U4325" t="s">
        <v>136</v>
      </c>
      <c r="V4325" t="s">
        <v>136</v>
      </c>
      <c r="W4325" t="s">
        <v>190</v>
      </c>
      <c r="X4325" t="s">
        <v>191</v>
      </c>
      <c r="Y4325" t="s">
        <v>13590</v>
      </c>
      <c r="Z4325" t="s">
        <v>136</v>
      </c>
      <c r="AA4325" t="s">
        <v>164</v>
      </c>
      <c r="AB4325" t="s">
        <v>165</v>
      </c>
      <c r="AC4325" t="s">
        <v>313</v>
      </c>
      <c r="AD4325" t="s">
        <v>136</v>
      </c>
    </row>
    <row r="4326" spans="1:30">
      <c r="A4326" t="s">
        <v>17498</v>
      </c>
      <c r="B4326" t="s">
        <v>17498</v>
      </c>
      <c r="C4326" s="3">
        <v>0.39474</v>
      </c>
      <c r="D4326" s="3">
        <v>21</v>
      </c>
      <c r="E4326" s="3">
        <v>0.330577</v>
      </c>
      <c r="F4326" s="3">
        <v>16</v>
      </c>
      <c r="G4326" s="3">
        <v>0.125575</v>
      </c>
      <c r="H4326" s="3">
        <v>7</v>
      </c>
      <c r="I4326" s="3">
        <v>1.97658</v>
      </c>
      <c r="J4326" s="3">
        <v>111</v>
      </c>
      <c r="K4326" s="3">
        <v>9.726293</v>
      </c>
      <c r="L4326" s="3">
        <v>583</v>
      </c>
      <c r="M4326" s="3">
        <v>0.782647</v>
      </c>
      <c r="N4326">
        <v>43</v>
      </c>
      <c r="O4326">
        <v>0.00731816277941937</v>
      </c>
      <c r="P4326">
        <v>2.73911536176506</v>
      </c>
      <c r="Q4326" t="s">
        <v>157</v>
      </c>
      <c r="R4326" t="s">
        <v>186</v>
      </c>
      <c r="S4326" t="s">
        <v>187</v>
      </c>
      <c r="T4326" t="s">
        <v>136</v>
      </c>
      <c r="U4326" t="s">
        <v>17499</v>
      </c>
      <c r="V4326" t="s">
        <v>136</v>
      </c>
      <c r="W4326" t="s">
        <v>1427</v>
      </c>
      <c r="X4326" t="s">
        <v>538</v>
      </c>
      <c r="Y4326" t="s">
        <v>17500</v>
      </c>
      <c r="Z4326" t="s">
        <v>136</v>
      </c>
      <c r="AA4326" t="s">
        <v>43</v>
      </c>
      <c r="AB4326" t="s">
        <v>538</v>
      </c>
      <c r="AC4326" t="s">
        <v>17501</v>
      </c>
      <c r="AD4326" t="s">
        <v>136</v>
      </c>
    </row>
    <row r="4327" spans="1:30">
      <c r="A4327" t="s">
        <v>17502</v>
      </c>
      <c r="B4327" t="s">
        <v>17502</v>
      </c>
      <c r="C4327" s="3">
        <v>8.427101</v>
      </c>
      <c r="D4327" s="3">
        <v>352</v>
      </c>
      <c r="E4327" s="3">
        <v>1.660669</v>
      </c>
      <c r="F4327" s="3">
        <v>62</v>
      </c>
      <c r="G4327" s="3">
        <v>4.724117</v>
      </c>
      <c r="H4327" s="3">
        <v>212</v>
      </c>
      <c r="I4327" s="3">
        <v>73.876968</v>
      </c>
      <c r="J4327" s="3">
        <v>3346</v>
      </c>
      <c r="K4327" s="3">
        <v>37.225929</v>
      </c>
      <c r="L4327" s="3">
        <v>1801</v>
      </c>
      <c r="M4327" s="3">
        <v>22.712515</v>
      </c>
      <c r="N4327">
        <v>991</v>
      </c>
      <c r="O4327" s="16">
        <v>4.19348830288573e-5</v>
      </c>
      <c r="P4327">
        <v>2.52824769179367</v>
      </c>
      <c r="Q4327" t="s">
        <v>157</v>
      </c>
      <c r="R4327" t="s">
        <v>254</v>
      </c>
      <c r="S4327" t="s">
        <v>255</v>
      </c>
      <c r="T4327" t="s">
        <v>17503</v>
      </c>
      <c r="U4327" t="s">
        <v>17504</v>
      </c>
      <c r="V4327" t="s">
        <v>136</v>
      </c>
      <c r="W4327" t="s">
        <v>136</v>
      </c>
      <c r="X4327" t="s">
        <v>136</v>
      </c>
      <c r="Y4327" t="s">
        <v>2093</v>
      </c>
      <c r="Z4327" t="s">
        <v>17505</v>
      </c>
      <c r="AA4327" t="s">
        <v>153</v>
      </c>
      <c r="AB4327" t="s">
        <v>138</v>
      </c>
      <c r="AC4327" t="s">
        <v>17506</v>
      </c>
      <c r="AD4327" t="s">
        <v>17507</v>
      </c>
    </row>
    <row r="4328" spans="1:30">
      <c r="A4328" t="s">
        <v>17508</v>
      </c>
      <c r="B4328" t="s">
        <v>17508</v>
      </c>
      <c r="C4328" s="3">
        <v>23.889441</v>
      </c>
      <c r="D4328" s="3">
        <v>1145</v>
      </c>
      <c r="E4328" s="3">
        <v>39.620899</v>
      </c>
      <c r="F4328" s="3">
        <v>1682</v>
      </c>
      <c r="G4328" s="3">
        <v>23.208765</v>
      </c>
      <c r="H4328" s="3">
        <v>1193</v>
      </c>
      <c r="I4328" s="3">
        <v>4.18886</v>
      </c>
      <c r="J4328" s="3">
        <v>218</v>
      </c>
      <c r="K4328" s="3">
        <v>5.604858</v>
      </c>
      <c r="L4328" s="3">
        <v>312</v>
      </c>
      <c r="M4328" s="3">
        <v>10.320664</v>
      </c>
      <c r="N4328">
        <v>517</v>
      </c>
      <c r="O4328" s="16">
        <v>4.33215476088924e-5</v>
      </c>
      <c r="P4328">
        <v>-2.76390203023375</v>
      </c>
      <c r="Q4328" t="s">
        <v>131</v>
      </c>
      <c r="R4328" t="s">
        <v>136</v>
      </c>
      <c r="S4328" t="s">
        <v>136</v>
      </c>
      <c r="T4328" t="s">
        <v>136</v>
      </c>
      <c r="U4328" t="s">
        <v>136</v>
      </c>
      <c r="V4328" t="s">
        <v>136</v>
      </c>
      <c r="W4328" t="s">
        <v>136</v>
      </c>
      <c r="X4328" t="s">
        <v>136</v>
      </c>
      <c r="Y4328" t="s">
        <v>8945</v>
      </c>
      <c r="Z4328" t="s">
        <v>17509</v>
      </c>
      <c r="AA4328" t="s">
        <v>164</v>
      </c>
      <c r="AB4328" t="s">
        <v>165</v>
      </c>
      <c r="AC4328" t="s">
        <v>17510</v>
      </c>
      <c r="AD4328" t="s">
        <v>136</v>
      </c>
    </row>
    <row r="4329" spans="1:30">
      <c r="A4329" t="s">
        <v>17511</v>
      </c>
      <c r="B4329" t="s">
        <v>17511</v>
      </c>
      <c r="C4329" s="3">
        <v>0.391827</v>
      </c>
      <c r="D4329" s="3">
        <v>33</v>
      </c>
      <c r="E4329" s="3">
        <v>0.087371</v>
      </c>
      <c r="F4329" s="3">
        <v>7</v>
      </c>
      <c r="G4329" s="3">
        <v>0.511247</v>
      </c>
      <c r="H4329" s="3">
        <v>46</v>
      </c>
      <c r="I4329" s="3">
        <v>9.615764</v>
      </c>
      <c r="J4329" s="3">
        <v>861</v>
      </c>
      <c r="K4329" s="3">
        <v>6.998908</v>
      </c>
      <c r="L4329" s="3">
        <v>669</v>
      </c>
      <c r="M4329" s="3">
        <v>3.111872</v>
      </c>
      <c r="N4329">
        <v>269</v>
      </c>
      <c r="O4329" s="16">
        <v>2.6385570755069e-8</v>
      </c>
      <c r="P4329">
        <v>3.55360877031015</v>
      </c>
      <c r="Q4329" t="s">
        <v>157</v>
      </c>
      <c r="R4329" t="s">
        <v>136</v>
      </c>
      <c r="S4329" t="s">
        <v>136</v>
      </c>
      <c r="T4329" t="s">
        <v>136</v>
      </c>
      <c r="U4329" t="s">
        <v>136</v>
      </c>
      <c r="V4329" t="s">
        <v>136</v>
      </c>
      <c r="W4329" t="s">
        <v>136</v>
      </c>
      <c r="X4329" t="s">
        <v>136</v>
      </c>
      <c r="Y4329" t="s">
        <v>136</v>
      </c>
      <c r="Z4329" t="s">
        <v>136</v>
      </c>
      <c r="AA4329" t="s">
        <v>164</v>
      </c>
      <c r="AB4329" t="s">
        <v>165</v>
      </c>
      <c r="AC4329" t="s">
        <v>17512</v>
      </c>
      <c r="AD4329" t="s">
        <v>136</v>
      </c>
    </row>
    <row r="4330" spans="1:30">
      <c r="A4330" t="s">
        <v>17513</v>
      </c>
      <c r="B4330" t="s">
        <v>17513</v>
      </c>
      <c r="C4330" s="3">
        <v>320.60202</v>
      </c>
      <c r="D4330" s="3">
        <v>10079</v>
      </c>
      <c r="E4330" s="3">
        <v>696.694275</v>
      </c>
      <c r="F4330" s="3">
        <v>19400</v>
      </c>
      <c r="G4330" s="3">
        <v>355.548645</v>
      </c>
      <c r="H4330" s="3">
        <v>11984</v>
      </c>
      <c r="I4330" s="3">
        <v>49.623413</v>
      </c>
      <c r="J4330" s="3">
        <v>1692</v>
      </c>
      <c r="K4330" s="3">
        <v>36.90646</v>
      </c>
      <c r="L4330" s="3">
        <v>1344</v>
      </c>
      <c r="M4330" s="3">
        <v>128.218124</v>
      </c>
      <c r="N4330">
        <v>4209</v>
      </c>
      <c r="O4330" s="16">
        <v>1.56972180198427e-5</v>
      </c>
      <c r="P4330">
        <v>-3.29351884074093</v>
      </c>
      <c r="Q4330" t="s">
        <v>131</v>
      </c>
      <c r="R4330" t="s">
        <v>136</v>
      </c>
      <c r="S4330" t="s">
        <v>136</v>
      </c>
      <c r="T4330" t="s">
        <v>168</v>
      </c>
      <c r="U4330" t="s">
        <v>136</v>
      </c>
      <c r="V4330" t="s">
        <v>136</v>
      </c>
      <c r="W4330" t="s">
        <v>136</v>
      </c>
      <c r="X4330" t="s">
        <v>136</v>
      </c>
      <c r="Y4330" t="s">
        <v>4764</v>
      </c>
      <c r="Z4330" t="s">
        <v>17514</v>
      </c>
      <c r="AA4330" t="s">
        <v>164</v>
      </c>
      <c r="AB4330" t="s">
        <v>165</v>
      </c>
      <c r="AC4330" t="s">
        <v>17515</v>
      </c>
      <c r="AD4330" t="s">
        <v>176</v>
      </c>
    </row>
    <row r="4331" spans="1:30">
      <c r="A4331" t="s">
        <v>17516</v>
      </c>
      <c r="B4331" t="s">
        <v>17516</v>
      </c>
      <c r="C4331" s="3">
        <v>113.799011</v>
      </c>
      <c r="D4331" s="3">
        <v>5509</v>
      </c>
      <c r="E4331" s="3">
        <v>220.138168</v>
      </c>
      <c r="F4331" s="3">
        <v>9440</v>
      </c>
      <c r="G4331" s="3">
        <v>145.282913</v>
      </c>
      <c r="H4331" s="3">
        <v>7541</v>
      </c>
      <c r="I4331" s="3">
        <v>42.067593</v>
      </c>
      <c r="J4331" s="3">
        <v>2209</v>
      </c>
      <c r="K4331" s="3">
        <v>38.067249</v>
      </c>
      <c r="L4331" s="3">
        <v>2135</v>
      </c>
      <c r="M4331" s="3">
        <v>91.026276</v>
      </c>
      <c r="N4331">
        <v>4601</v>
      </c>
      <c r="O4331">
        <v>0.00168219851963778</v>
      </c>
      <c r="P4331">
        <v>-2.18242494970086</v>
      </c>
      <c r="Q4331" t="s">
        <v>131</v>
      </c>
      <c r="R4331" t="s">
        <v>2694</v>
      </c>
      <c r="S4331" t="s">
        <v>2695</v>
      </c>
      <c r="T4331" t="s">
        <v>136</v>
      </c>
      <c r="U4331" t="s">
        <v>17517</v>
      </c>
      <c r="V4331" t="s">
        <v>2698</v>
      </c>
      <c r="W4331" t="s">
        <v>254</v>
      </c>
      <c r="X4331" t="s">
        <v>255</v>
      </c>
      <c r="Y4331" t="s">
        <v>2699</v>
      </c>
      <c r="Z4331" t="s">
        <v>2700</v>
      </c>
      <c r="AA4331" t="s">
        <v>153</v>
      </c>
      <c r="AB4331" t="s">
        <v>138</v>
      </c>
      <c r="AC4331" t="s">
        <v>17518</v>
      </c>
      <c r="AD4331" t="s">
        <v>136</v>
      </c>
    </row>
    <row r="4332" spans="1:30">
      <c r="A4332" t="s">
        <v>17519</v>
      </c>
      <c r="B4332" t="s">
        <v>17519</v>
      </c>
      <c r="C4332" s="3">
        <v>42.338749</v>
      </c>
      <c r="D4332" s="3">
        <v>1440</v>
      </c>
      <c r="E4332" s="3">
        <v>60.789715</v>
      </c>
      <c r="F4332" s="3">
        <v>1831</v>
      </c>
      <c r="G4332" s="3">
        <v>43.529034</v>
      </c>
      <c r="H4332" s="3">
        <v>1587</v>
      </c>
      <c r="I4332" s="3">
        <v>12.121696</v>
      </c>
      <c r="J4332" s="3">
        <v>448</v>
      </c>
      <c r="K4332" s="3">
        <v>4.383286</v>
      </c>
      <c r="L4332" s="3">
        <v>173</v>
      </c>
      <c r="M4332" s="3">
        <v>26.565147</v>
      </c>
      <c r="N4332">
        <v>944</v>
      </c>
      <c r="O4332">
        <v>0.00230791345134263</v>
      </c>
      <c r="P4332">
        <v>-2.37647792441766</v>
      </c>
      <c r="Q4332" t="s">
        <v>131</v>
      </c>
      <c r="R4332" t="s">
        <v>136</v>
      </c>
      <c r="S4332" t="s">
        <v>136</v>
      </c>
      <c r="T4332" t="s">
        <v>625</v>
      </c>
      <c r="U4332" t="s">
        <v>17520</v>
      </c>
      <c r="V4332" t="s">
        <v>136</v>
      </c>
      <c r="W4332" t="s">
        <v>190</v>
      </c>
      <c r="X4332" t="s">
        <v>191</v>
      </c>
      <c r="Y4332" t="s">
        <v>4487</v>
      </c>
      <c r="Z4332" t="s">
        <v>17521</v>
      </c>
      <c r="AA4332" t="s">
        <v>631</v>
      </c>
      <c r="AB4332" t="s">
        <v>632</v>
      </c>
      <c r="AC4332" t="s">
        <v>17522</v>
      </c>
      <c r="AD4332" t="s">
        <v>281</v>
      </c>
    </row>
    <row r="4333" spans="1:30">
      <c r="A4333" t="s">
        <v>17523</v>
      </c>
      <c r="B4333" t="s">
        <v>17523</v>
      </c>
      <c r="C4333" s="3">
        <v>0</v>
      </c>
      <c r="D4333" s="3">
        <v>0</v>
      </c>
      <c r="E4333" s="3">
        <v>0</v>
      </c>
      <c r="F4333" s="3">
        <v>0</v>
      </c>
      <c r="G4333" s="3">
        <v>0</v>
      </c>
      <c r="H4333" s="3">
        <v>0</v>
      </c>
      <c r="I4333" s="3">
        <v>5.083238</v>
      </c>
      <c r="J4333" s="3">
        <v>144</v>
      </c>
      <c r="K4333" s="3">
        <v>5.295937</v>
      </c>
      <c r="L4333" s="3">
        <v>160</v>
      </c>
      <c r="M4333" s="3">
        <v>5.540931</v>
      </c>
      <c r="N4333">
        <v>151</v>
      </c>
      <c r="O4333" s="16">
        <v>2.63344299441445e-10</v>
      </c>
      <c r="P4333">
        <v>7.28411431108342</v>
      </c>
      <c r="Q4333" t="s">
        <v>157</v>
      </c>
      <c r="R4333" t="s">
        <v>136</v>
      </c>
      <c r="S4333" t="s">
        <v>136</v>
      </c>
      <c r="T4333" t="s">
        <v>460</v>
      </c>
      <c r="U4333" t="s">
        <v>17524</v>
      </c>
      <c r="V4333" t="s">
        <v>763</v>
      </c>
      <c r="W4333" t="s">
        <v>136</v>
      </c>
      <c r="X4333" t="s">
        <v>136</v>
      </c>
      <c r="Y4333" t="s">
        <v>1583</v>
      </c>
      <c r="Z4333" t="s">
        <v>17525</v>
      </c>
      <c r="AA4333" t="s">
        <v>164</v>
      </c>
      <c r="AB4333" t="s">
        <v>165</v>
      </c>
      <c r="AC4333" t="s">
        <v>17526</v>
      </c>
      <c r="AD4333" t="s">
        <v>281</v>
      </c>
    </row>
    <row r="4334" spans="1:30">
      <c r="A4334" t="s">
        <v>17527</v>
      </c>
      <c r="B4334" t="s">
        <v>17527</v>
      </c>
      <c r="C4334" s="3">
        <v>6.389585</v>
      </c>
      <c r="D4334" s="3">
        <v>331</v>
      </c>
      <c r="E4334" s="3">
        <v>7.928903</v>
      </c>
      <c r="F4334" s="3">
        <v>364</v>
      </c>
      <c r="G4334" s="3">
        <v>6.796721</v>
      </c>
      <c r="H4334" s="3">
        <v>377</v>
      </c>
      <c r="I4334" s="3">
        <v>3.307428</v>
      </c>
      <c r="J4334" s="3">
        <v>186</v>
      </c>
      <c r="K4334" s="3">
        <v>2.350817</v>
      </c>
      <c r="L4334" s="3">
        <v>141</v>
      </c>
      <c r="M4334" s="3">
        <v>1.454651</v>
      </c>
      <c r="N4334">
        <v>79</v>
      </c>
      <c r="O4334" s="16">
        <v>6.13406666365447e-5</v>
      </c>
      <c r="P4334">
        <v>-2.26743983927409</v>
      </c>
      <c r="Q4334" t="s">
        <v>131</v>
      </c>
      <c r="R4334" t="s">
        <v>190</v>
      </c>
      <c r="S4334" t="s">
        <v>191</v>
      </c>
      <c r="T4334" t="s">
        <v>17528</v>
      </c>
      <c r="U4334" t="s">
        <v>17529</v>
      </c>
      <c r="V4334" t="s">
        <v>136</v>
      </c>
      <c r="W4334" t="s">
        <v>190</v>
      </c>
      <c r="X4334" t="s">
        <v>191</v>
      </c>
      <c r="Y4334" t="s">
        <v>181</v>
      </c>
      <c r="Z4334" t="s">
        <v>17530</v>
      </c>
      <c r="AA4334" t="s">
        <v>83</v>
      </c>
      <c r="AB4334" t="s">
        <v>191</v>
      </c>
      <c r="AC4334" t="s">
        <v>17531</v>
      </c>
      <c r="AD4334" t="s">
        <v>7788</v>
      </c>
    </row>
    <row r="4335" spans="1:30">
      <c r="A4335" t="s">
        <v>17532</v>
      </c>
      <c r="B4335" t="s">
        <v>17532</v>
      </c>
      <c r="C4335" s="3">
        <v>1.820304</v>
      </c>
      <c r="D4335" s="3">
        <v>89</v>
      </c>
      <c r="E4335" s="3">
        <v>6.264156</v>
      </c>
      <c r="F4335" s="3">
        <v>271</v>
      </c>
      <c r="G4335" s="3">
        <v>0.931438</v>
      </c>
      <c r="H4335" s="3">
        <v>49</v>
      </c>
      <c r="I4335" s="3">
        <v>0.533514</v>
      </c>
      <c r="J4335" s="3">
        <v>29</v>
      </c>
      <c r="K4335" s="3">
        <v>0.1993</v>
      </c>
      <c r="L4335" s="3">
        <v>12</v>
      </c>
      <c r="M4335" s="3">
        <v>0.40375</v>
      </c>
      <c r="N4335">
        <v>21</v>
      </c>
      <c r="O4335">
        <v>0.000184910037732495</v>
      </c>
      <c r="P4335">
        <v>-3.55425141516328</v>
      </c>
      <c r="Q4335" t="s">
        <v>131</v>
      </c>
      <c r="R4335" t="s">
        <v>136</v>
      </c>
      <c r="S4335" t="s">
        <v>136</v>
      </c>
      <c r="T4335" t="s">
        <v>17533</v>
      </c>
      <c r="U4335" t="s">
        <v>17534</v>
      </c>
      <c r="V4335" t="s">
        <v>264</v>
      </c>
      <c r="W4335" t="s">
        <v>136</v>
      </c>
      <c r="X4335" t="s">
        <v>136</v>
      </c>
      <c r="Y4335" t="s">
        <v>1318</v>
      </c>
      <c r="Z4335" t="s">
        <v>7820</v>
      </c>
      <c r="AA4335" t="s">
        <v>164</v>
      </c>
      <c r="AB4335" t="s">
        <v>165</v>
      </c>
      <c r="AC4335" t="s">
        <v>10548</v>
      </c>
      <c r="AD4335" t="s">
        <v>16631</v>
      </c>
    </row>
    <row r="4336" spans="1:30">
      <c r="A4336" t="s">
        <v>17535</v>
      </c>
      <c r="B4336" t="s">
        <v>17535</v>
      </c>
      <c r="C4336" s="3">
        <v>56.797035</v>
      </c>
      <c r="D4336" s="3">
        <v>828</v>
      </c>
      <c r="E4336" s="3">
        <v>79.798317</v>
      </c>
      <c r="F4336" s="3">
        <v>1031</v>
      </c>
      <c r="G4336" s="3">
        <v>53.799862</v>
      </c>
      <c r="H4336" s="3">
        <v>841</v>
      </c>
      <c r="I4336" s="3">
        <v>15.268242</v>
      </c>
      <c r="J4336" s="3">
        <v>242</v>
      </c>
      <c r="K4336" s="3">
        <v>17.950119</v>
      </c>
      <c r="L4336" s="3">
        <v>303</v>
      </c>
      <c r="M4336" s="3">
        <v>21.186634</v>
      </c>
      <c r="N4336">
        <v>323</v>
      </c>
      <c r="O4336" s="16">
        <v>9.3553785449629e-6</v>
      </c>
      <c r="P4336">
        <v>-2.50123884585131</v>
      </c>
      <c r="Q4336" t="s">
        <v>131</v>
      </c>
      <c r="R4336" t="s">
        <v>594</v>
      </c>
      <c r="S4336" t="s">
        <v>165</v>
      </c>
      <c r="T4336" t="s">
        <v>17536</v>
      </c>
      <c r="U4336" t="s">
        <v>136</v>
      </c>
      <c r="V4336" t="s">
        <v>136</v>
      </c>
      <c r="W4336" t="s">
        <v>594</v>
      </c>
      <c r="X4336" t="s">
        <v>165</v>
      </c>
      <c r="Y4336" t="s">
        <v>17537</v>
      </c>
      <c r="Z4336" t="s">
        <v>136</v>
      </c>
      <c r="AA4336" t="s">
        <v>164</v>
      </c>
      <c r="AB4336" t="s">
        <v>165</v>
      </c>
      <c r="AC4336" t="s">
        <v>17538</v>
      </c>
      <c r="AD4336" t="s">
        <v>144</v>
      </c>
    </row>
    <row r="4337" spans="1:30">
      <c r="A4337" t="s">
        <v>17539</v>
      </c>
      <c r="B4337" t="s">
        <v>17539</v>
      </c>
      <c r="C4337" s="3">
        <v>1.825256</v>
      </c>
      <c r="D4337" s="3">
        <v>133</v>
      </c>
      <c r="E4337" s="3">
        <v>0.823665</v>
      </c>
      <c r="F4337" s="3">
        <v>54</v>
      </c>
      <c r="G4337" s="3">
        <v>1.520699</v>
      </c>
      <c r="H4337" s="3">
        <v>119</v>
      </c>
      <c r="I4337" s="3">
        <v>0.178295</v>
      </c>
      <c r="J4337" s="3">
        <v>15</v>
      </c>
      <c r="K4337" s="3">
        <v>0.116629</v>
      </c>
      <c r="L4337" s="3">
        <v>10</v>
      </c>
      <c r="M4337" s="3">
        <v>0.161929</v>
      </c>
      <c r="N4337">
        <v>13</v>
      </c>
      <c r="O4337" s="16">
        <v>5.7628063949561e-12</v>
      </c>
      <c r="P4337">
        <v>-3.61162888651609</v>
      </c>
      <c r="Q4337" t="s">
        <v>131</v>
      </c>
      <c r="R4337" t="s">
        <v>366</v>
      </c>
      <c r="S4337" t="s">
        <v>367</v>
      </c>
      <c r="T4337" t="s">
        <v>10766</v>
      </c>
      <c r="U4337" t="s">
        <v>17540</v>
      </c>
      <c r="V4337" t="s">
        <v>370</v>
      </c>
      <c r="W4337" t="s">
        <v>371</v>
      </c>
      <c r="X4337" t="s">
        <v>293</v>
      </c>
      <c r="Y4337" t="s">
        <v>448</v>
      </c>
      <c r="Z4337" t="s">
        <v>10768</v>
      </c>
      <c r="AA4337" t="s">
        <v>374</v>
      </c>
      <c r="AB4337" t="s">
        <v>367</v>
      </c>
      <c r="AC4337" t="s">
        <v>10769</v>
      </c>
      <c r="AD4337" t="s">
        <v>10770</v>
      </c>
    </row>
    <row r="4338" spans="1:30">
      <c r="A4338" t="s">
        <v>17541</v>
      </c>
      <c r="B4338" t="s">
        <v>136</v>
      </c>
      <c r="C4338" s="3">
        <v>4.197576</v>
      </c>
      <c r="D4338" s="3">
        <v>122</v>
      </c>
      <c r="E4338" s="3">
        <v>3.990382</v>
      </c>
      <c r="F4338" s="3">
        <v>103</v>
      </c>
      <c r="G4338" s="3">
        <v>11.075393</v>
      </c>
      <c r="H4338" s="3">
        <v>343</v>
      </c>
      <c r="I4338" s="3">
        <v>0.172269</v>
      </c>
      <c r="J4338" s="3">
        <v>6</v>
      </c>
      <c r="K4338" s="3">
        <v>1.261499</v>
      </c>
      <c r="L4338" s="3">
        <v>43</v>
      </c>
      <c r="M4338" s="3">
        <v>0.471392</v>
      </c>
      <c r="N4338">
        <v>15</v>
      </c>
      <c r="O4338" s="16">
        <v>1.02054747614865e-5</v>
      </c>
      <c r="P4338">
        <v>-3.58932687127448</v>
      </c>
      <c r="Q4338" t="s">
        <v>131</v>
      </c>
      <c r="R4338" t="s">
        <v>136</v>
      </c>
      <c r="S4338" t="s">
        <v>136</v>
      </c>
      <c r="T4338" t="s">
        <v>136</v>
      </c>
      <c r="U4338" t="s">
        <v>136</v>
      </c>
      <c r="V4338" t="s">
        <v>136</v>
      </c>
      <c r="W4338" t="s">
        <v>136</v>
      </c>
      <c r="X4338" t="s">
        <v>136</v>
      </c>
      <c r="Y4338" t="s">
        <v>136</v>
      </c>
      <c r="Z4338" t="s">
        <v>136</v>
      </c>
      <c r="AA4338" t="s">
        <v>164</v>
      </c>
      <c r="AB4338" t="s">
        <v>165</v>
      </c>
      <c r="AC4338" t="s">
        <v>7007</v>
      </c>
      <c r="AD4338" t="s">
        <v>136</v>
      </c>
    </row>
    <row r="4339" spans="1:30">
      <c r="A4339" t="s">
        <v>17542</v>
      </c>
      <c r="B4339" t="s">
        <v>17542</v>
      </c>
      <c r="C4339" s="3">
        <v>0.189522</v>
      </c>
      <c r="D4339" s="3">
        <v>7</v>
      </c>
      <c r="E4339" s="3">
        <v>0</v>
      </c>
      <c r="F4339" s="3">
        <v>0</v>
      </c>
      <c r="G4339" s="3">
        <v>0.345643</v>
      </c>
      <c r="H4339" s="3">
        <v>13</v>
      </c>
      <c r="I4339" s="3">
        <v>12.761701</v>
      </c>
      <c r="J4339" s="3">
        <v>481</v>
      </c>
      <c r="K4339" s="3">
        <v>4.222977</v>
      </c>
      <c r="L4339" s="3">
        <v>170</v>
      </c>
      <c r="M4339" s="3">
        <v>13.148695</v>
      </c>
      <c r="N4339">
        <v>477</v>
      </c>
      <c r="O4339" s="16">
        <v>3.97617876892376e-9</v>
      </c>
      <c r="P4339">
        <v>4.82791012294702</v>
      </c>
      <c r="Q4339" t="s">
        <v>157</v>
      </c>
      <c r="R4339" t="s">
        <v>170</v>
      </c>
      <c r="S4339" t="s">
        <v>171</v>
      </c>
      <c r="T4339" t="s">
        <v>168</v>
      </c>
      <c r="U4339" t="s">
        <v>17543</v>
      </c>
      <c r="V4339" t="s">
        <v>136</v>
      </c>
      <c r="W4339" t="s">
        <v>594</v>
      </c>
      <c r="X4339" t="s">
        <v>165</v>
      </c>
      <c r="Y4339" t="s">
        <v>136</v>
      </c>
      <c r="Z4339" t="s">
        <v>17544</v>
      </c>
      <c r="AA4339" t="s">
        <v>686</v>
      </c>
      <c r="AB4339" t="s">
        <v>219</v>
      </c>
      <c r="AC4339" t="s">
        <v>17545</v>
      </c>
      <c r="AD4339" t="s">
        <v>176</v>
      </c>
    </row>
    <row r="4340" spans="1:30">
      <c r="A4340" t="s">
        <v>17546</v>
      </c>
      <c r="B4340" t="s">
        <v>17546</v>
      </c>
      <c r="C4340" s="3">
        <v>0.034657</v>
      </c>
      <c r="D4340" s="3">
        <v>2</v>
      </c>
      <c r="E4340" s="3">
        <v>0</v>
      </c>
      <c r="F4340" s="3">
        <v>0</v>
      </c>
      <c r="G4340" s="3">
        <v>0</v>
      </c>
      <c r="H4340" s="3">
        <v>0</v>
      </c>
      <c r="I4340" s="3">
        <v>2.454731</v>
      </c>
      <c r="J4340" s="3">
        <v>154</v>
      </c>
      <c r="K4340" s="3">
        <v>5.152126</v>
      </c>
      <c r="L4340" s="3">
        <v>345</v>
      </c>
      <c r="M4340" s="3">
        <v>0.716959</v>
      </c>
      <c r="N4340">
        <v>44</v>
      </c>
      <c r="O4340" s="16">
        <v>4.38986147207364e-8</v>
      </c>
      <c r="P4340">
        <v>6.00260290032316</v>
      </c>
      <c r="Q4340" t="s">
        <v>157</v>
      </c>
      <c r="R4340" t="s">
        <v>136</v>
      </c>
      <c r="S4340" t="s">
        <v>136</v>
      </c>
      <c r="T4340" t="s">
        <v>13572</v>
      </c>
      <c r="U4340" t="s">
        <v>17547</v>
      </c>
      <c r="V4340" t="s">
        <v>1173</v>
      </c>
      <c r="W4340" t="s">
        <v>190</v>
      </c>
      <c r="X4340" t="s">
        <v>191</v>
      </c>
      <c r="Y4340" t="s">
        <v>13574</v>
      </c>
      <c r="Z4340" t="s">
        <v>13575</v>
      </c>
      <c r="AA4340" t="s">
        <v>83</v>
      </c>
      <c r="AB4340" t="s">
        <v>191</v>
      </c>
      <c r="AC4340" t="s">
        <v>16008</v>
      </c>
      <c r="AD4340" t="s">
        <v>13577</v>
      </c>
    </row>
    <row r="4341" spans="1:30">
      <c r="A4341" t="s">
        <v>17548</v>
      </c>
      <c r="B4341" t="s">
        <v>17548</v>
      </c>
      <c r="C4341" s="3">
        <v>2.15804</v>
      </c>
      <c r="D4341" s="3">
        <v>52</v>
      </c>
      <c r="E4341" s="3">
        <v>0.373092</v>
      </c>
      <c r="F4341" s="3">
        <v>8</v>
      </c>
      <c r="G4341" s="3">
        <v>0.89501</v>
      </c>
      <c r="H4341" s="3">
        <v>23</v>
      </c>
      <c r="I4341" s="3">
        <v>5.170194</v>
      </c>
      <c r="J4341" s="3">
        <v>134</v>
      </c>
      <c r="K4341" s="3">
        <v>16.0832</v>
      </c>
      <c r="L4341" s="3">
        <v>443</v>
      </c>
      <c r="M4341" s="3">
        <v>4.781803</v>
      </c>
      <c r="N4341">
        <v>119</v>
      </c>
      <c r="O4341">
        <v>0.00500870178048391</v>
      </c>
      <c r="P4341">
        <v>2.25862126313213</v>
      </c>
      <c r="Q4341" t="s">
        <v>157</v>
      </c>
      <c r="R4341" t="s">
        <v>136</v>
      </c>
      <c r="S4341" t="s">
        <v>136</v>
      </c>
      <c r="T4341" t="s">
        <v>437</v>
      </c>
      <c r="U4341" t="s">
        <v>17549</v>
      </c>
      <c r="V4341" t="s">
        <v>439</v>
      </c>
      <c r="W4341" t="s">
        <v>186</v>
      </c>
      <c r="X4341" t="s">
        <v>187</v>
      </c>
      <c r="Y4341" t="s">
        <v>1994</v>
      </c>
      <c r="Z4341" t="s">
        <v>1995</v>
      </c>
      <c r="AA4341" t="s">
        <v>209</v>
      </c>
      <c r="AB4341" t="s">
        <v>187</v>
      </c>
      <c r="AC4341" t="s">
        <v>17550</v>
      </c>
      <c r="AD4341" t="s">
        <v>443</v>
      </c>
    </row>
    <row r="4342" spans="1:30">
      <c r="A4342" t="s">
        <v>17551</v>
      </c>
      <c r="B4342" t="s">
        <v>17551</v>
      </c>
      <c r="C4342" s="3">
        <v>0</v>
      </c>
      <c r="D4342" s="3">
        <v>0</v>
      </c>
      <c r="E4342" s="3">
        <v>0.297856</v>
      </c>
      <c r="F4342" s="3">
        <v>7</v>
      </c>
      <c r="G4342" s="3">
        <v>0</v>
      </c>
      <c r="H4342" s="3">
        <v>0</v>
      </c>
      <c r="I4342" s="3">
        <v>9.669272</v>
      </c>
      <c r="J4342" s="3">
        <v>270</v>
      </c>
      <c r="K4342" s="3">
        <v>7.438277</v>
      </c>
      <c r="L4342" s="3">
        <v>222</v>
      </c>
      <c r="M4342" s="3">
        <v>9.370482</v>
      </c>
      <c r="N4342">
        <v>252</v>
      </c>
      <c r="O4342" s="16">
        <v>7.94950143525705e-5</v>
      </c>
      <c r="P4342">
        <v>4.46378915435634</v>
      </c>
      <c r="Q4342" t="s">
        <v>157</v>
      </c>
      <c r="R4342" t="s">
        <v>170</v>
      </c>
      <c r="S4342" t="s">
        <v>171</v>
      </c>
      <c r="T4342" t="s">
        <v>17552</v>
      </c>
      <c r="U4342" t="s">
        <v>17553</v>
      </c>
      <c r="V4342" t="s">
        <v>136</v>
      </c>
      <c r="W4342" t="s">
        <v>170</v>
      </c>
      <c r="X4342" t="s">
        <v>171</v>
      </c>
      <c r="Y4342" t="s">
        <v>7353</v>
      </c>
      <c r="Z4342" t="s">
        <v>17554</v>
      </c>
      <c r="AA4342" t="s">
        <v>174</v>
      </c>
      <c r="AB4342" t="s">
        <v>171</v>
      </c>
      <c r="AC4342" t="s">
        <v>17555</v>
      </c>
      <c r="AD4342" t="s">
        <v>17556</v>
      </c>
    </row>
    <row r="4343" spans="1:30">
      <c r="A4343" t="s">
        <v>17557</v>
      </c>
      <c r="B4343" t="s">
        <v>17557</v>
      </c>
      <c r="C4343" s="3">
        <v>0</v>
      </c>
      <c r="D4343" s="3">
        <v>0</v>
      </c>
      <c r="E4343" s="3">
        <v>0</v>
      </c>
      <c r="F4343" s="3">
        <v>0</v>
      </c>
      <c r="G4343" s="3">
        <v>0</v>
      </c>
      <c r="H4343" s="3">
        <v>0</v>
      </c>
      <c r="I4343" s="3">
        <v>3.140144</v>
      </c>
      <c r="J4343" s="3">
        <v>72</v>
      </c>
      <c r="K4343" s="3">
        <v>2.344082</v>
      </c>
      <c r="L4343" s="3">
        <v>57</v>
      </c>
      <c r="M4343" s="3">
        <v>2.164877</v>
      </c>
      <c r="N4343">
        <v>48</v>
      </c>
      <c r="O4343" s="16">
        <v>2.08264075503354e-6</v>
      </c>
      <c r="P4343">
        <v>6.00653292583163</v>
      </c>
      <c r="Q4343" t="s">
        <v>157</v>
      </c>
      <c r="R4343" t="s">
        <v>136</v>
      </c>
      <c r="S4343" t="s">
        <v>136</v>
      </c>
      <c r="T4343" t="s">
        <v>136</v>
      </c>
      <c r="U4343" t="s">
        <v>136</v>
      </c>
      <c r="V4343" t="s">
        <v>136</v>
      </c>
      <c r="W4343" t="s">
        <v>136</v>
      </c>
      <c r="X4343" t="s">
        <v>136</v>
      </c>
      <c r="Y4343" t="s">
        <v>136</v>
      </c>
      <c r="Z4343" t="s">
        <v>136</v>
      </c>
      <c r="AA4343" t="s">
        <v>164</v>
      </c>
      <c r="AB4343" t="s">
        <v>165</v>
      </c>
      <c r="AC4343" t="s">
        <v>17558</v>
      </c>
      <c r="AD4343" t="s">
        <v>136</v>
      </c>
    </row>
    <row r="4344" spans="1:30">
      <c r="A4344" t="s">
        <v>17559</v>
      </c>
      <c r="B4344" t="s">
        <v>17559</v>
      </c>
      <c r="C4344" s="3">
        <v>0</v>
      </c>
      <c r="D4344" s="3">
        <v>0</v>
      </c>
      <c r="E4344" s="3">
        <v>0</v>
      </c>
      <c r="F4344" s="3">
        <v>0</v>
      </c>
      <c r="G4344" s="3">
        <v>0.037321</v>
      </c>
      <c r="H4344" s="3">
        <v>2</v>
      </c>
      <c r="I4344" s="3">
        <v>1.094199</v>
      </c>
      <c r="J4344" s="3">
        <v>60</v>
      </c>
      <c r="K4344" s="3">
        <v>0.625942</v>
      </c>
      <c r="L4344" s="3">
        <v>37</v>
      </c>
      <c r="M4344" s="3">
        <v>0.612168</v>
      </c>
      <c r="N4344">
        <v>32</v>
      </c>
      <c r="O4344">
        <v>0.000213361061822653</v>
      </c>
      <c r="P4344">
        <v>4.30034118827483</v>
      </c>
      <c r="Q4344" t="s">
        <v>157</v>
      </c>
      <c r="R4344" t="s">
        <v>136</v>
      </c>
      <c r="S4344" t="s">
        <v>136</v>
      </c>
      <c r="T4344" t="s">
        <v>1316</v>
      </c>
      <c r="U4344" t="s">
        <v>17560</v>
      </c>
      <c r="V4344" t="s">
        <v>136</v>
      </c>
      <c r="W4344" t="s">
        <v>190</v>
      </c>
      <c r="X4344" t="s">
        <v>191</v>
      </c>
      <c r="Y4344" t="s">
        <v>1318</v>
      </c>
      <c r="Z4344" t="s">
        <v>3991</v>
      </c>
      <c r="AA4344" t="s">
        <v>164</v>
      </c>
      <c r="AB4344" t="s">
        <v>165</v>
      </c>
      <c r="AC4344" t="s">
        <v>17561</v>
      </c>
      <c r="AD4344" t="s">
        <v>281</v>
      </c>
    </row>
    <row r="4345" spans="1:30">
      <c r="A4345" t="s">
        <v>17562</v>
      </c>
      <c r="B4345" t="s">
        <v>17562</v>
      </c>
      <c r="C4345" s="3">
        <v>0.289428</v>
      </c>
      <c r="D4345" s="3">
        <v>7</v>
      </c>
      <c r="E4345" s="3">
        <v>0</v>
      </c>
      <c r="F4345" s="3">
        <v>0</v>
      </c>
      <c r="G4345" s="3">
        <v>0</v>
      </c>
      <c r="H4345" s="3">
        <v>0</v>
      </c>
      <c r="I4345" s="3">
        <v>3.445692</v>
      </c>
      <c r="J4345" s="3">
        <v>91</v>
      </c>
      <c r="K4345" s="3">
        <v>4.766307</v>
      </c>
      <c r="L4345" s="3">
        <v>134</v>
      </c>
      <c r="M4345" s="3">
        <v>2.8112</v>
      </c>
      <c r="N4345">
        <v>71</v>
      </c>
      <c r="O4345">
        <v>0.00011574392532474</v>
      </c>
      <c r="P4345">
        <v>4.11484052432152</v>
      </c>
      <c r="Q4345" t="s">
        <v>157</v>
      </c>
      <c r="R4345" t="s">
        <v>136</v>
      </c>
      <c r="S4345" t="s">
        <v>136</v>
      </c>
      <c r="T4345" t="s">
        <v>3848</v>
      </c>
      <c r="U4345" t="s">
        <v>17563</v>
      </c>
      <c r="V4345" t="s">
        <v>136</v>
      </c>
      <c r="W4345" t="s">
        <v>3284</v>
      </c>
      <c r="X4345" t="s">
        <v>3285</v>
      </c>
      <c r="Y4345" t="s">
        <v>3850</v>
      </c>
      <c r="Z4345" t="s">
        <v>14821</v>
      </c>
      <c r="AA4345" t="s">
        <v>3852</v>
      </c>
      <c r="AB4345" t="s">
        <v>3285</v>
      </c>
      <c r="AC4345" t="s">
        <v>14822</v>
      </c>
      <c r="AD4345" t="s">
        <v>3854</v>
      </c>
    </row>
    <row r="4346" spans="1:30">
      <c r="A4346" t="s">
        <v>17564</v>
      </c>
      <c r="B4346" t="s">
        <v>136</v>
      </c>
      <c r="C4346" s="3">
        <v>0</v>
      </c>
      <c r="D4346" s="3">
        <v>0</v>
      </c>
      <c r="E4346" s="3">
        <v>0</v>
      </c>
      <c r="F4346" s="3">
        <v>0</v>
      </c>
      <c r="G4346" s="3">
        <v>0</v>
      </c>
      <c r="H4346" s="3">
        <v>0</v>
      </c>
      <c r="I4346" s="3">
        <v>7.209055</v>
      </c>
      <c r="J4346" s="3">
        <v>324</v>
      </c>
      <c r="K4346" s="3">
        <v>9.25079699999999</v>
      </c>
      <c r="L4346" s="3">
        <v>444</v>
      </c>
      <c r="M4346" s="3">
        <v>4.588489</v>
      </c>
      <c r="N4346">
        <v>198</v>
      </c>
      <c r="O4346" s="16">
        <v>1.38353366567738e-13</v>
      </c>
      <c r="P4346">
        <v>8.14890375890523</v>
      </c>
      <c r="Q4346" t="s">
        <v>157</v>
      </c>
      <c r="R4346" t="s">
        <v>136</v>
      </c>
      <c r="S4346" t="s">
        <v>136</v>
      </c>
      <c r="T4346" t="s">
        <v>136</v>
      </c>
      <c r="U4346" t="s">
        <v>136</v>
      </c>
      <c r="V4346" t="s">
        <v>136</v>
      </c>
      <c r="W4346" t="s">
        <v>136</v>
      </c>
      <c r="X4346" t="s">
        <v>136</v>
      </c>
      <c r="Y4346" t="s">
        <v>136</v>
      </c>
      <c r="Z4346" t="s">
        <v>136</v>
      </c>
      <c r="AA4346" t="s">
        <v>136</v>
      </c>
      <c r="AB4346" t="s">
        <v>136</v>
      </c>
      <c r="AC4346" t="s">
        <v>136</v>
      </c>
      <c r="AD4346" t="s">
        <v>136</v>
      </c>
    </row>
    <row r="4347" spans="1:30">
      <c r="A4347" t="s">
        <v>17565</v>
      </c>
      <c r="B4347" t="s">
        <v>17565</v>
      </c>
      <c r="C4347" s="3">
        <v>0.308145</v>
      </c>
      <c r="D4347" s="3">
        <v>53</v>
      </c>
      <c r="E4347" s="3">
        <v>0.169971</v>
      </c>
      <c r="F4347" s="3">
        <v>26</v>
      </c>
      <c r="G4347" s="3">
        <v>0.310291</v>
      </c>
      <c r="H4347" s="3">
        <v>57</v>
      </c>
      <c r="I4347" s="3">
        <v>3.268795</v>
      </c>
      <c r="J4347" s="3">
        <v>607</v>
      </c>
      <c r="K4347" s="3">
        <v>8.51806</v>
      </c>
      <c r="L4347" s="3">
        <v>1687</v>
      </c>
      <c r="M4347" s="3">
        <v>0.613033</v>
      </c>
      <c r="N4347">
        <v>110</v>
      </c>
      <c r="O4347">
        <v>0.000347830081301508</v>
      </c>
      <c r="P4347">
        <v>3.07768281127942</v>
      </c>
      <c r="Q4347" t="s">
        <v>157</v>
      </c>
      <c r="R4347" t="s">
        <v>366</v>
      </c>
      <c r="S4347" t="s">
        <v>367</v>
      </c>
      <c r="T4347" t="s">
        <v>368</v>
      </c>
      <c r="U4347" t="s">
        <v>7654</v>
      </c>
      <c r="V4347" t="s">
        <v>370</v>
      </c>
      <c r="W4347" t="s">
        <v>371</v>
      </c>
      <c r="X4347" t="s">
        <v>293</v>
      </c>
      <c r="Y4347" t="s">
        <v>372</v>
      </c>
      <c r="Z4347" t="s">
        <v>7655</v>
      </c>
      <c r="AA4347" t="s">
        <v>374</v>
      </c>
      <c r="AB4347" t="s">
        <v>367</v>
      </c>
      <c r="AC4347" t="s">
        <v>7656</v>
      </c>
      <c r="AD4347" t="s">
        <v>376</v>
      </c>
    </row>
    <row r="4348" spans="1:30">
      <c r="A4348" t="s">
        <v>17566</v>
      </c>
      <c r="B4348" t="s">
        <v>17566</v>
      </c>
      <c r="C4348" s="3">
        <v>0.570221</v>
      </c>
      <c r="D4348" s="3">
        <v>8</v>
      </c>
      <c r="E4348" s="3">
        <v>0.138919</v>
      </c>
      <c r="F4348" s="3">
        <v>2</v>
      </c>
      <c r="G4348" s="3">
        <v>0.854893</v>
      </c>
      <c r="H4348" s="3">
        <v>13</v>
      </c>
      <c r="I4348" s="3">
        <v>35.649979</v>
      </c>
      <c r="J4348" s="3">
        <v>510</v>
      </c>
      <c r="K4348" s="3">
        <v>50.189243</v>
      </c>
      <c r="L4348" s="3">
        <v>766</v>
      </c>
      <c r="M4348" s="3">
        <v>2.490546</v>
      </c>
      <c r="N4348">
        <v>35</v>
      </c>
      <c r="O4348" s="16">
        <v>2.70628134731705e-6</v>
      </c>
      <c r="P4348">
        <v>4.54759931829479</v>
      </c>
      <c r="Q4348" t="s">
        <v>157</v>
      </c>
      <c r="R4348" t="s">
        <v>136</v>
      </c>
      <c r="S4348" t="s">
        <v>136</v>
      </c>
      <c r="T4348" t="s">
        <v>136</v>
      </c>
      <c r="U4348" t="s">
        <v>136</v>
      </c>
      <c r="V4348" t="s">
        <v>136</v>
      </c>
      <c r="W4348" t="s">
        <v>136</v>
      </c>
      <c r="X4348" t="s">
        <v>136</v>
      </c>
      <c r="Y4348" t="s">
        <v>3980</v>
      </c>
      <c r="Z4348" t="s">
        <v>3981</v>
      </c>
      <c r="AA4348" t="s">
        <v>164</v>
      </c>
      <c r="AB4348" t="s">
        <v>165</v>
      </c>
      <c r="AC4348" t="s">
        <v>17567</v>
      </c>
      <c r="AD4348" t="s">
        <v>136</v>
      </c>
    </row>
    <row r="4349" spans="1:30">
      <c r="A4349" t="s">
        <v>17568</v>
      </c>
      <c r="B4349" t="s">
        <v>17568</v>
      </c>
      <c r="C4349" s="3">
        <v>0.715741</v>
      </c>
      <c r="D4349" s="3">
        <v>26</v>
      </c>
      <c r="E4349" s="3">
        <v>0</v>
      </c>
      <c r="F4349" s="3">
        <v>0</v>
      </c>
      <c r="G4349" s="3">
        <v>0.296956</v>
      </c>
      <c r="H4349" s="3">
        <v>12</v>
      </c>
      <c r="I4349" s="3">
        <v>5.581207</v>
      </c>
      <c r="J4349" s="3">
        <v>220</v>
      </c>
      <c r="K4349" s="3">
        <v>12.013182</v>
      </c>
      <c r="L4349" s="3">
        <v>504</v>
      </c>
      <c r="M4349" s="3">
        <v>2.026929</v>
      </c>
      <c r="N4349">
        <v>77</v>
      </c>
      <c r="O4349">
        <v>0.00097845417268011</v>
      </c>
      <c r="P4349">
        <v>3.38277328898478</v>
      </c>
      <c r="Q4349" t="s">
        <v>157</v>
      </c>
      <c r="R4349" t="s">
        <v>316</v>
      </c>
      <c r="S4349" t="s">
        <v>317</v>
      </c>
      <c r="T4349" t="s">
        <v>17569</v>
      </c>
      <c r="U4349" t="s">
        <v>17570</v>
      </c>
      <c r="V4349" t="s">
        <v>2162</v>
      </c>
      <c r="W4349" t="s">
        <v>316</v>
      </c>
      <c r="X4349" t="s">
        <v>317</v>
      </c>
      <c r="Y4349" t="s">
        <v>3880</v>
      </c>
      <c r="Z4349" t="s">
        <v>17571</v>
      </c>
      <c r="AA4349" t="s">
        <v>3882</v>
      </c>
      <c r="AB4349" t="s">
        <v>317</v>
      </c>
      <c r="AC4349" t="s">
        <v>17572</v>
      </c>
      <c r="AD4349" t="s">
        <v>155</v>
      </c>
    </row>
    <row r="4350" spans="1:30">
      <c r="A4350" t="s">
        <v>17573</v>
      </c>
      <c r="B4350" t="s">
        <v>17573</v>
      </c>
      <c r="C4350" s="3">
        <v>3.002864</v>
      </c>
      <c r="D4350" s="3">
        <v>255</v>
      </c>
      <c r="E4350" s="3">
        <v>1.671956</v>
      </c>
      <c r="F4350" s="3">
        <v>126</v>
      </c>
      <c r="G4350" s="3">
        <v>4.867468</v>
      </c>
      <c r="H4350" s="3">
        <v>442</v>
      </c>
      <c r="I4350" s="3">
        <v>0</v>
      </c>
      <c r="J4350" s="3">
        <v>0</v>
      </c>
      <c r="K4350" s="3">
        <v>0.141564</v>
      </c>
      <c r="L4350" s="3">
        <v>14</v>
      </c>
      <c r="M4350" s="3">
        <v>0.190001</v>
      </c>
      <c r="N4350">
        <v>17</v>
      </c>
      <c r="O4350" s="16">
        <v>1.37588688990393e-7</v>
      </c>
      <c r="P4350">
        <v>-4.81773960583373</v>
      </c>
      <c r="Q4350" t="s">
        <v>131</v>
      </c>
      <c r="R4350" t="s">
        <v>241</v>
      </c>
      <c r="S4350" t="s">
        <v>242</v>
      </c>
      <c r="T4350" t="s">
        <v>17574</v>
      </c>
      <c r="U4350" t="s">
        <v>17575</v>
      </c>
      <c r="V4350" t="s">
        <v>2522</v>
      </c>
      <c r="W4350" t="s">
        <v>241</v>
      </c>
      <c r="X4350" t="s">
        <v>242</v>
      </c>
      <c r="Y4350" t="s">
        <v>4157</v>
      </c>
      <c r="Z4350" t="s">
        <v>17576</v>
      </c>
      <c r="AA4350" t="s">
        <v>248</v>
      </c>
      <c r="AB4350" t="s">
        <v>242</v>
      </c>
      <c r="AC4350" t="s">
        <v>17577</v>
      </c>
      <c r="AD4350" t="s">
        <v>17578</v>
      </c>
    </row>
    <row r="4351" spans="1:30">
      <c r="A4351" t="s">
        <v>17579</v>
      </c>
      <c r="B4351" t="s">
        <v>17579</v>
      </c>
      <c r="C4351" s="3">
        <v>0.625509</v>
      </c>
      <c r="D4351" s="3">
        <v>33</v>
      </c>
      <c r="E4351" s="3">
        <v>0.085281</v>
      </c>
      <c r="F4351" s="3">
        <v>4</v>
      </c>
      <c r="G4351" s="3">
        <v>0.317907</v>
      </c>
      <c r="H4351" s="3">
        <v>18</v>
      </c>
      <c r="I4351" s="3">
        <v>0.581877</v>
      </c>
      <c r="J4351" s="3">
        <v>33</v>
      </c>
      <c r="K4351" s="3">
        <v>15.296494</v>
      </c>
      <c r="L4351" s="3">
        <v>910</v>
      </c>
      <c r="M4351" s="3">
        <v>1.021254</v>
      </c>
      <c r="N4351">
        <v>55</v>
      </c>
      <c r="O4351">
        <v>0.0082488809474144</v>
      </c>
      <c r="P4351">
        <v>3.01953187833749</v>
      </c>
      <c r="Q4351" t="s">
        <v>157</v>
      </c>
      <c r="R4351" t="s">
        <v>136</v>
      </c>
      <c r="S4351" t="s">
        <v>136</v>
      </c>
      <c r="T4351" t="s">
        <v>17580</v>
      </c>
      <c r="U4351" t="s">
        <v>136</v>
      </c>
      <c r="V4351" t="s">
        <v>136</v>
      </c>
      <c r="W4351" t="s">
        <v>136</v>
      </c>
      <c r="X4351" t="s">
        <v>136</v>
      </c>
      <c r="Y4351" t="s">
        <v>13790</v>
      </c>
      <c r="Z4351" t="s">
        <v>17581</v>
      </c>
      <c r="AA4351" t="s">
        <v>164</v>
      </c>
      <c r="AB4351" t="s">
        <v>165</v>
      </c>
      <c r="AC4351" t="s">
        <v>17582</v>
      </c>
      <c r="AD4351" t="s">
        <v>16487</v>
      </c>
    </row>
    <row r="4352" spans="1:30">
      <c r="A4352" t="s">
        <v>17583</v>
      </c>
      <c r="B4352" t="s">
        <v>17583</v>
      </c>
      <c r="C4352" s="3">
        <v>0.71973</v>
      </c>
      <c r="D4352" s="3">
        <v>29</v>
      </c>
      <c r="E4352" s="3">
        <v>2.075239</v>
      </c>
      <c r="F4352" s="3">
        <v>72</v>
      </c>
      <c r="G4352" s="3">
        <v>0.656474</v>
      </c>
      <c r="H4352" s="3">
        <v>28</v>
      </c>
      <c r="I4352" s="3">
        <v>0.184972</v>
      </c>
      <c r="J4352" s="3">
        <v>8</v>
      </c>
      <c r="K4352" s="3">
        <v>0.393869</v>
      </c>
      <c r="L4352" s="3">
        <v>18</v>
      </c>
      <c r="M4352" s="3">
        <v>0.247853</v>
      </c>
      <c r="N4352">
        <v>11</v>
      </c>
      <c r="O4352">
        <v>0.00526026857407666</v>
      </c>
      <c r="P4352">
        <v>-2.64457095267315</v>
      </c>
      <c r="Q4352" t="s">
        <v>131</v>
      </c>
      <c r="R4352" t="s">
        <v>136</v>
      </c>
      <c r="S4352" t="s">
        <v>136</v>
      </c>
      <c r="T4352" t="s">
        <v>3125</v>
      </c>
      <c r="U4352" t="s">
        <v>17584</v>
      </c>
      <c r="V4352" t="s">
        <v>136</v>
      </c>
      <c r="W4352" t="s">
        <v>136</v>
      </c>
      <c r="X4352" t="s">
        <v>136</v>
      </c>
      <c r="Y4352" t="s">
        <v>4264</v>
      </c>
      <c r="Z4352" t="s">
        <v>17585</v>
      </c>
      <c r="AA4352" t="s">
        <v>83</v>
      </c>
      <c r="AB4352" t="s">
        <v>191</v>
      </c>
      <c r="AC4352" t="s">
        <v>17586</v>
      </c>
      <c r="AD4352" t="s">
        <v>3128</v>
      </c>
    </row>
    <row r="4353" spans="1:30">
      <c r="A4353" t="s">
        <v>17587</v>
      </c>
      <c r="B4353" t="s">
        <v>136</v>
      </c>
      <c r="C4353" s="3">
        <v>0.44987</v>
      </c>
      <c r="D4353" s="3">
        <v>18</v>
      </c>
      <c r="E4353" s="3">
        <v>0.399273</v>
      </c>
      <c r="F4353" s="3">
        <v>14</v>
      </c>
      <c r="G4353" s="3">
        <v>0.963594</v>
      </c>
      <c r="H4353" s="3">
        <v>26</v>
      </c>
      <c r="I4353" s="3">
        <v>4.15888</v>
      </c>
      <c r="J4353" s="3">
        <v>172</v>
      </c>
      <c r="K4353" s="3">
        <v>11.7920009999999</v>
      </c>
      <c r="L4353" s="3">
        <v>535</v>
      </c>
      <c r="M4353" s="3">
        <v>1.187002</v>
      </c>
      <c r="N4353">
        <v>49</v>
      </c>
      <c r="O4353">
        <v>0.00325031677399469</v>
      </c>
      <c r="P4353">
        <v>2.61604305393334</v>
      </c>
      <c r="Q4353" t="s">
        <v>157</v>
      </c>
      <c r="R4353" t="s">
        <v>325</v>
      </c>
      <c r="S4353" t="s">
        <v>326</v>
      </c>
      <c r="T4353" t="s">
        <v>349</v>
      </c>
      <c r="U4353" t="s">
        <v>17588</v>
      </c>
      <c r="V4353" t="s">
        <v>180</v>
      </c>
      <c r="W4353" t="s">
        <v>136</v>
      </c>
      <c r="X4353" t="s">
        <v>136</v>
      </c>
      <c r="Y4353" t="s">
        <v>181</v>
      </c>
      <c r="Z4353" t="s">
        <v>5970</v>
      </c>
      <c r="AA4353" t="s">
        <v>83</v>
      </c>
      <c r="AB4353" t="s">
        <v>191</v>
      </c>
      <c r="AC4353" t="s">
        <v>313</v>
      </c>
      <c r="AD4353" t="s">
        <v>184</v>
      </c>
    </row>
    <row r="4354" spans="1:30">
      <c r="A4354" t="s">
        <v>17589</v>
      </c>
      <c r="B4354" t="s">
        <v>17589</v>
      </c>
      <c r="C4354" s="3">
        <v>7.025723</v>
      </c>
      <c r="D4354" s="3">
        <v>124</v>
      </c>
      <c r="E4354" s="3">
        <v>2.132236</v>
      </c>
      <c r="F4354" s="3">
        <v>34</v>
      </c>
      <c r="G4354" s="3">
        <v>4.086484</v>
      </c>
      <c r="H4354" s="3">
        <v>77</v>
      </c>
      <c r="I4354" s="3">
        <v>0.314822</v>
      </c>
      <c r="J4354" s="3">
        <v>6</v>
      </c>
      <c r="K4354" s="3">
        <v>0.373578</v>
      </c>
      <c r="L4354" s="3">
        <v>8</v>
      </c>
      <c r="M4354" s="3">
        <v>0.299011</v>
      </c>
      <c r="N4354">
        <v>6</v>
      </c>
      <c r="O4354" s="16">
        <v>6.36104848063153e-10</v>
      </c>
      <c r="P4354">
        <v>-4.02452630086846</v>
      </c>
      <c r="Q4354" t="s">
        <v>131</v>
      </c>
      <c r="R4354" t="s">
        <v>136</v>
      </c>
      <c r="S4354" t="s">
        <v>136</v>
      </c>
      <c r="T4354" t="s">
        <v>136</v>
      </c>
      <c r="U4354" t="s">
        <v>136</v>
      </c>
      <c r="V4354" t="s">
        <v>136</v>
      </c>
      <c r="W4354" t="s">
        <v>136</v>
      </c>
      <c r="X4354" t="s">
        <v>136</v>
      </c>
      <c r="Y4354" t="s">
        <v>4059</v>
      </c>
      <c r="Z4354" t="s">
        <v>136</v>
      </c>
      <c r="AA4354" t="s">
        <v>164</v>
      </c>
      <c r="AB4354" t="s">
        <v>165</v>
      </c>
      <c r="AC4354" t="s">
        <v>17590</v>
      </c>
      <c r="AD4354" t="s">
        <v>136</v>
      </c>
    </row>
    <row r="4355" spans="1:30">
      <c r="A4355" t="s">
        <v>17591</v>
      </c>
      <c r="B4355" t="s">
        <v>17591</v>
      </c>
      <c r="C4355" s="3">
        <v>1.291776</v>
      </c>
      <c r="D4355" s="3">
        <v>64</v>
      </c>
      <c r="E4355" s="3">
        <v>0.900857</v>
      </c>
      <c r="F4355" s="3">
        <v>40</v>
      </c>
      <c r="G4355" s="3">
        <v>1.291955</v>
      </c>
      <c r="H4355" s="3">
        <v>68</v>
      </c>
      <c r="I4355" s="3">
        <v>0.166338</v>
      </c>
      <c r="J4355" s="3">
        <v>9</v>
      </c>
      <c r="K4355" s="3">
        <v>0.236374</v>
      </c>
      <c r="L4355" s="3">
        <v>14</v>
      </c>
      <c r="M4355" s="3">
        <v>0.077697</v>
      </c>
      <c r="N4355">
        <v>4</v>
      </c>
      <c r="O4355" s="16">
        <v>1.85642540613482e-6</v>
      </c>
      <c r="P4355">
        <v>-3.29342391900944</v>
      </c>
      <c r="Q4355" t="s">
        <v>131</v>
      </c>
      <c r="R4355" t="s">
        <v>136</v>
      </c>
      <c r="S4355" t="s">
        <v>136</v>
      </c>
      <c r="T4355" t="s">
        <v>17592</v>
      </c>
      <c r="U4355" t="s">
        <v>17593</v>
      </c>
      <c r="V4355" t="s">
        <v>5838</v>
      </c>
      <c r="W4355" t="s">
        <v>305</v>
      </c>
      <c r="X4355" t="s">
        <v>142</v>
      </c>
      <c r="Y4355" t="s">
        <v>17594</v>
      </c>
      <c r="Z4355" t="s">
        <v>136</v>
      </c>
      <c r="AA4355" t="s">
        <v>141</v>
      </c>
      <c r="AB4355" t="s">
        <v>142</v>
      </c>
      <c r="AC4355" t="s">
        <v>17595</v>
      </c>
      <c r="AD4355" t="s">
        <v>17596</v>
      </c>
    </row>
    <row r="4356" spans="1:30">
      <c r="A4356" t="s">
        <v>17597</v>
      </c>
      <c r="B4356" t="s">
        <v>17597</v>
      </c>
      <c r="C4356" s="3">
        <v>0.140817</v>
      </c>
      <c r="D4356" s="3">
        <v>35</v>
      </c>
      <c r="E4356" s="3">
        <v>0.026484</v>
      </c>
      <c r="F4356" s="3">
        <v>6</v>
      </c>
      <c r="G4356" s="3">
        <v>0.101656</v>
      </c>
      <c r="H4356" s="3">
        <v>27</v>
      </c>
      <c r="I4356" s="3">
        <v>1.31352</v>
      </c>
      <c r="J4356" s="3">
        <v>346</v>
      </c>
      <c r="K4356" s="3">
        <v>6.40076</v>
      </c>
      <c r="L4356" s="3">
        <v>1797</v>
      </c>
      <c r="M4356" s="3">
        <v>0.370615</v>
      </c>
      <c r="N4356">
        <v>94</v>
      </c>
      <c r="O4356" s="16">
        <v>4.45846909187355e-5</v>
      </c>
      <c r="P4356">
        <v>3.91134013307915</v>
      </c>
      <c r="Q4356" t="s">
        <v>157</v>
      </c>
      <c r="R4356" t="s">
        <v>136</v>
      </c>
      <c r="S4356" t="s">
        <v>136</v>
      </c>
      <c r="T4356" t="s">
        <v>136</v>
      </c>
      <c r="U4356" t="s">
        <v>17598</v>
      </c>
      <c r="V4356" t="s">
        <v>136</v>
      </c>
      <c r="W4356" t="s">
        <v>594</v>
      </c>
      <c r="X4356" t="s">
        <v>165</v>
      </c>
      <c r="Y4356" t="s">
        <v>17599</v>
      </c>
      <c r="Z4356" t="s">
        <v>136</v>
      </c>
      <c r="AA4356" t="s">
        <v>164</v>
      </c>
      <c r="AB4356" t="s">
        <v>165</v>
      </c>
      <c r="AC4356" t="s">
        <v>17600</v>
      </c>
      <c r="AD4356" t="s">
        <v>136</v>
      </c>
    </row>
    <row r="4357" spans="1:30">
      <c r="A4357" t="s">
        <v>17601</v>
      </c>
      <c r="B4357" t="s">
        <v>17601</v>
      </c>
      <c r="C4357" s="3">
        <v>0</v>
      </c>
      <c r="D4357" s="3">
        <v>0</v>
      </c>
      <c r="E4357" s="3">
        <v>0</v>
      </c>
      <c r="F4357" s="3">
        <v>0</v>
      </c>
      <c r="G4357" s="3">
        <v>0</v>
      </c>
      <c r="H4357" s="3">
        <v>0</v>
      </c>
      <c r="I4357" s="3">
        <v>1.409561</v>
      </c>
      <c r="J4357" s="3">
        <v>94</v>
      </c>
      <c r="K4357" s="3">
        <v>1.671966</v>
      </c>
      <c r="L4357" s="3">
        <v>118</v>
      </c>
      <c r="M4357" s="3">
        <v>0.675509</v>
      </c>
      <c r="N4357">
        <v>43</v>
      </c>
      <c r="O4357" s="16">
        <v>2.72851282121307e-7</v>
      </c>
      <c r="P4357">
        <v>6.38130975123977</v>
      </c>
      <c r="Q4357" t="s">
        <v>157</v>
      </c>
      <c r="R4357" t="s">
        <v>190</v>
      </c>
      <c r="S4357" t="s">
        <v>191</v>
      </c>
      <c r="T4357" t="s">
        <v>527</v>
      </c>
      <c r="U4357" t="s">
        <v>17602</v>
      </c>
      <c r="V4357" t="s">
        <v>136</v>
      </c>
      <c r="W4357" t="s">
        <v>190</v>
      </c>
      <c r="X4357" t="s">
        <v>191</v>
      </c>
      <c r="Y4357" t="s">
        <v>181</v>
      </c>
      <c r="Z4357" t="s">
        <v>17603</v>
      </c>
      <c r="AA4357" t="s">
        <v>83</v>
      </c>
      <c r="AB4357" t="s">
        <v>191</v>
      </c>
      <c r="AC4357" t="s">
        <v>17604</v>
      </c>
      <c r="AD4357" t="s">
        <v>195</v>
      </c>
    </row>
    <row r="4358" spans="1:30">
      <c r="A4358" t="s">
        <v>17605</v>
      </c>
      <c r="B4358" t="s">
        <v>17605</v>
      </c>
      <c r="C4358" s="3">
        <v>0.278009</v>
      </c>
      <c r="D4358" s="3">
        <v>32</v>
      </c>
      <c r="E4358" s="3">
        <v>0.019751</v>
      </c>
      <c r="F4358" s="3">
        <v>3</v>
      </c>
      <c r="G4358" s="3">
        <v>0.263135</v>
      </c>
      <c r="H4358" s="3">
        <v>33</v>
      </c>
      <c r="I4358" s="3">
        <v>2.399715</v>
      </c>
      <c r="J4358" s="3">
        <v>298</v>
      </c>
      <c r="K4358" s="3">
        <v>7.377321</v>
      </c>
      <c r="L4358" s="3">
        <v>977</v>
      </c>
      <c r="M4358" s="3">
        <v>0.526294</v>
      </c>
      <c r="N4358">
        <v>63</v>
      </c>
      <c r="O4358">
        <v>0.000758648683139079</v>
      </c>
      <c r="P4358">
        <v>3.29250591710653</v>
      </c>
      <c r="Q4358" t="s">
        <v>157</v>
      </c>
      <c r="R4358" t="s">
        <v>594</v>
      </c>
      <c r="S4358" t="s">
        <v>165</v>
      </c>
      <c r="T4358" t="s">
        <v>17606</v>
      </c>
      <c r="U4358" t="s">
        <v>17607</v>
      </c>
      <c r="V4358" t="s">
        <v>136</v>
      </c>
      <c r="W4358" t="s">
        <v>1427</v>
      </c>
      <c r="X4358" t="s">
        <v>538</v>
      </c>
      <c r="Y4358" t="s">
        <v>3000</v>
      </c>
      <c r="Z4358" t="s">
        <v>136</v>
      </c>
      <c r="AA4358" t="s">
        <v>43</v>
      </c>
      <c r="AB4358" t="s">
        <v>538</v>
      </c>
      <c r="AC4358" t="s">
        <v>17608</v>
      </c>
      <c r="AD4358" t="s">
        <v>17609</v>
      </c>
    </row>
    <row r="4359" spans="1:30">
      <c r="A4359" t="s">
        <v>17610</v>
      </c>
      <c r="B4359" t="s">
        <v>17610</v>
      </c>
      <c r="C4359" s="3">
        <v>0.664419</v>
      </c>
      <c r="D4359" s="3">
        <v>34</v>
      </c>
      <c r="E4359" s="3">
        <v>0</v>
      </c>
      <c r="F4359" s="3">
        <v>0</v>
      </c>
      <c r="G4359" s="3">
        <v>1.156295</v>
      </c>
      <c r="H4359" s="3">
        <v>64</v>
      </c>
      <c r="I4359" s="3">
        <v>13.87731</v>
      </c>
      <c r="J4359" s="3">
        <v>768</v>
      </c>
      <c r="K4359" s="3">
        <v>5.345691</v>
      </c>
      <c r="L4359" s="3">
        <v>316</v>
      </c>
      <c r="M4359" s="3">
        <v>7.66642</v>
      </c>
      <c r="N4359">
        <v>409</v>
      </c>
      <c r="O4359">
        <v>0.00291274626281613</v>
      </c>
      <c r="P4359">
        <v>3.02144130678559</v>
      </c>
      <c r="Q4359" t="s">
        <v>157</v>
      </c>
      <c r="R4359" t="s">
        <v>241</v>
      </c>
      <c r="S4359" t="s">
        <v>242</v>
      </c>
      <c r="T4359" t="s">
        <v>234</v>
      </c>
      <c r="U4359" t="s">
        <v>136</v>
      </c>
      <c r="V4359" t="s">
        <v>136</v>
      </c>
      <c r="W4359" t="s">
        <v>254</v>
      </c>
      <c r="X4359" t="s">
        <v>255</v>
      </c>
      <c r="Y4359" t="s">
        <v>991</v>
      </c>
      <c r="Z4359" t="s">
        <v>136</v>
      </c>
      <c r="AA4359" t="s">
        <v>248</v>
      </c>
      <c r="AB4359" t="s">
        <v>242</v>
      </c>
      <c r="AC4359" t="s">
        <v>17611</v>
      </c>
      <c r="AD4359" t="s">
        <v>239</v>
      </c>
    </row>
    <row r="4360" spans="1:30">
      <c r="A4360" t="s">
        <v>17612</v>
      </c>
      <c r="B4360" t="s">
        <v>17612</v>
      </c>
      <c r="C4360" s="3">
        <v>9.873868</v>
      </c>
      <c r="D4360" s="3">
        <v>947</v>
      </c>
      <c r="E4360" s="3">
        <v>16.355394</v>
      </c>
      <c r="F4360" s="3">
        <v>1389</v>
      </c>
      <c r="G4360" s="3">
        <v>11.383675</v>
      </c>
      <c r="H4360" s="3">
        <v>1170</v>
      </c>
      <c r="I4360" s="3">
        <v>1.058946</v>
      </c>
      <c r="J4360" s="3">
        <v>111</v>
      </c>
      <c r="K4360" s="3">
        <v>1.311837</v>
      </c>
      <c r="L4360" s="3">
        <v>146</v>
      </c>
      <c r="M4360" s="3">
        <v>2.360031</v>
      </c>
      <c r="N4360">
        <v>237</v>
      </c>
      <c r="O4360" s="16">
        <v>1.18531248538648e-8</v>
      </c>
      <c r="P4360">
        <v>-3.60277477522948</v>
      </c>
      <c r="Q4360" t="s">
        <v>131</v>
      </c>
      <c r="R4360" t="s">
        <v>254</v>
      </c>
      <c r="S4360" t="s">
        <v>255</v>
      </c>
      <c r="T4360" t="s">
        <v>1316</v>
      </c>
      <c r="U4360" t="s">
        <v>1317</v>
      </c>
      <c r="V4360" t="s">
        <v>264</v>
      </c>
      <c r="W4360" t="s">
        <v>190</v>
      </c>
      <c r="X4360" t="s">
        <v>191</v>
      </c>
      <c r="Y4360" t="s">
        <v>1318</v>
      </c>
      <c r="Z4360" t="s">
        <v>17613</v>
      </c>
      <c r="AA4360" t="s">
        <v>164</v>
      </c>
      <c r="AB4360" t="s">
        <v>165</v>
      </c>
      <c r="AC4360" t="s">
        <v>1320</v>
      </c>
      <c r="AD4360" t="s">
        <v>281</v>
      </c>
    </row>
    <row r="4361" spans="1:30">
      <c r="A4361" t="s">
        <v>17614</v>
      </c>
      <c r="B4361" t="s">
        <v>17614</v>
      </c>
      <c r="C4361" s="3">
        <v>1.257271</v>
      </c>
      <c r="D4361" s="3">
        <v>47</v>
      </c>
      <c r="E4361" s="3">
        <v>0.588097</v>
      </c>
      <c r="F4361" s="3">
        <v>20</v>
      </c>
      <c r="G4361" s="3">
        <v>0.869625</v>
      </c>
      <c r="H4361" s="3">
        <v>35</v>
      </c>
      <c r="I4361" s="3">
        <v>2.770436</v>
      </c>
      <c r="J4361" s="3">
        <v>111</v>
      </c>
      <c r="K4361" s="3">
        <v>11.545835</v>
      </c>
      <c r="L4361" s="3">
        <v>491</v>
      </c>
      <c r="M4361" s="3">
        <v>5.067087</v>
      </c>
      <c r="N4361">
        <v>194</v>
      </c>
      <c r="O4361">
        <v>0.00379520661311643</v>
      </c>
      <c r="P4361">
        <v>2.09478476968831</v>
      </c>
      <c r="Q4361" t="s">
        <v>157</v>
      </c>
      <c r="R4361" t="s">
        <v>136</v>
      </c>
      <c r="S4361" t="s">
        <v>136</v>
      </c>
      <c r="T4361" t="s">
        <v>136</v>
      </c>
      <c r="U4361" t="s">
        <v>17615</v>
      </c>
      <c r="V4361" t="s">
        <v>136</v>
      </c>
      <c r="W4361" t="s">
        <v>136</v>
      </c>
      <c r="X4361" t="s">
        <v>136</v>
      </c>
      <c r="Y4361" t="s">
        <v>136</v>
      </c>
      <c r="Z4361" t="s">
        <v>136</v>
      </c>
      <c r="AA4361" t="s">
        <v>164</v>
      </c>
      <c r="AB4361" t="s">
        <v>165</v>
      </c>
      <c r="AC4361" t="s">
        <v>17616</v>
      </c>
      <c r="AD4361" t="s">
        <v>136</v>
      </c>
    </row>
    <row r="4362" spans="1:30">
      <c r="A4362" t="s">
        <v>17617</v>
      </c>
      <c r="B4362" t="s">
        <v>17617</v>
      </c>
      <c r="C4362" s="3">
        <v>0.092519</v>
      </c>
      <c r="D4362" s="3">
        <v>10</v>
      </c>
      <c r="E4362" s="3">
        <v>0.100665</v>
      </c>
      <c r="F4362" s="3">
        <v>9</v>
      </c>
      <c r="G4362" s="3">
        <v>0.137323</v>
      </c>
      <c r="H4362" s="3">
        <v>15</v>
      </c>
      <c r="I4362" s="3">
        <v>1.706268</v>
      </c>
      <c r="J4362" s="3">
        <v>185</v>
      </c>
      <c r="K4362" s="3">
        <v>0.833811</v>
      </c>
      <c r="L4362" s="3">
        <v>97</v>
      </c>
      <c r="M4362" s="3">
        <v>1.091198</v>
      </c>
      <c r="N4362">
        <v>114</v>
      </c>
      <c r="O4362" s="16">
        <v>3.86496697695595e-5</v>
      </c>
      <c r="P4362">
        <v>2.60792213862269</v>
      </c>
      <c r="Q4362" t="s">
        <v>157</v>
      </c>
      <c r="R4362" t="s">
        <v>190</v>
      </c>
      <c r="S4362" t="s">
        <v>191</v>
      </c>
      <c r="T4362" t="s">
        <v>178</v>
      </c>
      <c r="U4362" t="s">
        <v>17618</v>
      </c>
      <c r="V4362" t="s">
        <v>136</v>
      </c>
      <c r="W4362" t="s">
        <v>136</v>
      </c>
      <c r="X4362" t="s">
        <v>136</v>
      </c>
      <c r="Y4362" t="s">
        <v>352</v>
      </c>
      <c r="Z4362" t="s">
        <v>5369</v>
      </c>
      <c r="AA4362" t="s">
        <v>164</v>
      </c>
      <c r="AB4362" t="s">
        <v>165</v>
      </c>
      <c r="AC4362" t="s">
        <v>14146</v>
      </c>
      <c r="AD4362" t="s">
        <v>184</v>
      </c>
    </row>
    <row r="4363" spans="1:30">
      <c r="A4363" t="s">
        <v>17619</v>
      </c>
      <c r="B4363" t="s">
        <v>17619</v>
      </c>
      <c r="C4363" s="3">
        <v>2.481278</v>
      </c>
      <c r="D4363" s="3">
        <v>79</v>
      </c>
      <c r="E4363" s="3">
        <v>16.547197</v>
      </c>
      <c r="F4363" s="3">
        <v>462</v>
      </c>
      <c r="G4363" s="3">
        <v>1.824495</v>
      </c>
      <c r="H4363" s="3">
        <v>62</v>
      </c>
      <c r="I4363" s="3">
        <v>0</v>
      </c>
      <c r="J4363" s="3">
        <v>0</v>
      </c>
      <c r="K4363" s="3">
        <v>0.826599</v>
      </c>
      <c r="L4363" s="3">
        <v>31</v>
      </c>
      <c r="M4363" s="3">
        <v>0.37138</v>
      </c>
      <c r="N4363">
        <v>13</v>
      </c>
      <c r="O4363">
        <v>0.000907881895810763</v>
      </c>
      <c r="P4363">
        <v>-4.0952611730361</v>
      </c>
      <c r="Q4363" t="s">
        <v>131</v>
      </c>
      <c r="R4363" t="s">
        <v>412</v>
      </c>
      <c r="S4363" t="s">
        <v>413</v>
      </c>
      <c r="T4363" t="s">
        <v>2484</v>
      </c>
      <c r="U4363" t="s">
        <v>17620</v>
      </c>
      <c r="V4363" t="s">
        <v>2486</v>
      </c>
      <c r="W4363" t="s">
        <v>2487</v>
      </c>
      <c r="X4363" t="s">
        <v>2488</v>
      </c>
      <c r="Y4363" t="s">
        <v>2489</v>
      </c>
      <c r="Z4363" t="s">
        <v>2490</v>
      </c>
      <c r="AA4363" t="s">
        <v>419</v>
      </c>
      <c r="AB4363" t="s">
        <v>413</v>
      </c>
      <c r="AC4363" t="s">
        <v>17621</v>
      </c>
      <c r="AD4363" t="s">
        <v>1972</v>
      </c>
    </row>
    <row r="4364" spans="1:30">
      <c r="A4364" t="s">
        <v>17622</v>
      </c>
      <c r="B4364" t="s">
        <v>17622</v>
      </c>
      <c r="C4364" s="3">
        <v>0.311891</v>
      </c>
      <c r="D4364" s="3">
        <v>32</v>
      </c>
      <c r="E4364" s="3">
        <v>0.358209</v>
      </c>
      <c r="F4364" s="3">
        <v>33</v>
      </c>
      <c r="G4364" s="3">
        <v>0.384993</v>
      </c>
      <c r="H4364" s="3">
        <v>43</v>
      </c>
      <c r="I4364" s="3">
        <v>0</v>
      </c>
      <c r="J4364" s="3">
        <v>0</v>
      </c>
      <c r="K4364" s="3">
        <v>0.059092</v>
      </c>
      <c r="L4364" s="3">
        <v>7</v>
      </c>
      <c r="M4364" s="3">
        <v>0</v>
      </c>
      <c r="N4364">
        <v>0</v>
      </c>
      <c r="O4364">
        <v>0.00105736821623401</v>
      </c>
      <c r="P4364">
        <v>-3.94309227530635</v>
      </c>
      <c r="Q4364" t="s">
        <v>131</v>
      </c>
      <c r="R4364" t="s">
        <v>366</v>
      </c>
      <c r="S4364" t="s">
        <v>367</v>
      </c>
      <c r="T4364" t="s">
        <v>3120</v>
      </c>
      <c r="U4364" t="s">
        <v>17623</v>
      </c>
      <c r="V4364" t="s">
        <v>370</v>
      </c>
      <c r="W4364" t="s">
        <v>371</v>
      </c>
      <c r="X4364" t="s">
        <v>293</v>
      </c>
      <c r="Y4364" t="s">
        <v>2816</v>
      </c>
      <c r="Z4364" t="s">
        <v>3122</v>
      </c>
      <c r="AA4364" t="s">
        <v>374</v>
      </c>
      <c r="AB4364" t="s">
        <v>367</v>
      </c>
      <c r="AC4364" t="s">
        <v>17624</v>
      </c>
      <c r="AD4364" t="s">
        <v>376</v>
      </c>
    </row>
    <row r="4365" spans="1:30">
      <c r="A4365" t="s">
        <v>17625</v>
      </c>
      <c r="B4365" t="s">
        <v>136</v>
      </c>
      <c r="C4365" s="3">
        <v>3.87368</v>
      </c>
      <c r="D4365" s="3">
        <v>77</v>
      </c>
      <c r="E4365" s="3">
        <v>2.089382</v>
      </c>
      <c r="F4365" s="3">
        <v>37</v>
      </c>
      <c r="G4365" s="3">
        <v>4.777572</v>
      </c>
      <c r="H4365" s="3">
        <v>102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>
        <v>0</v>
      </c>
      <c r="O4365" s="16">
        <v>4.92234203078871e-11</v>
      </c>
      <c r="P4365">
        <v>-7.54050715386376</v>
      </c>
      <c r="Q4365" t="s">
        <v>131</v>
      </c>
      <c r="R4365" t="s">
        <v>136</v>
      </c>
      <c r="S4365" t="s">
        <v>136</v>
      </c>
      <c r="T4365" t="s">
        <v>136</v>
      </c>
      <c r="U4365" t="s">
        <v>136</v>
      </c>
      <c r="V4365" t="s">
        <v>136</v>
      </c>
      <c r="W4365" t="s">
        <v>136</v>
      </c>
      <c r="X4365" t="s">
        <v>136</v>
      </c>
      <c r="Y4365" t="s">
        <v>136</v>
      </c>
      <c r="Z4365" t="s">
        <v>136</v>
      </c>
      <c r="AA4365" t="s">
        <v>136</v>
      </c>
      <c r="AB4365" t="s">
        <v>136</v>
      </c>
      <c r="AC4365" t="s">
        <v>136</v>
      </c>
      <c r="AD4365" t="s">
        <v>136</v>
      </c>
    </row>
    <row r="4366" spans="1:30">
      <c r="A4366" t="s">
        <v>17626</v>
      </c>
      <c r="B4366" t="s">
        <v>17626</v>
      </c>
      <c r="C4366" s="3">
        <v>1.528785</v>
      </c>
      <c r="D4366" s="3">
        <v>36</v>
      </c>
      <c r="E4366" s="3">
        <v>7.523918</v>
      </c>
      <c r="F4366" s="3">
        <v>157</v>
      </c>
      <c r="G4366" s="3">
        <v>3.741753</v>
      </c>
      <c r="H4366" s="3">
        <v>95</v>
      </c>
      <c r="I4366" s="3">
        <v>0</v>
      </c>
      <c r="J4366" s="3">
        <v>0</v>
      </c>
      <c r="K4366" s="3">
        <v>0</v>
      </c>
      <c r="L4366" s="3">
        <v>0</v>
      </c>
      <c r="M4366" s="3">
        <v>0</v>
      </c>
      <c r="N4366">
        <v>0</v>
      </c>
      <c r="O4366" s="16">
        <v>9.92243231064916e-11</v>
      </c>
      <c r="P4366">
        <v>-7.73871867362937</v>
      </c>
      <c r="Q4366" t="s">
        <v>131</v>
      </c>
      <c r="R4366" t="s">
        <v>136</v>
      </c>
      <c r="S4366" t="s">
        <v>136</v>
      </c>
      <c r="T4366" t="s">
        <v>136</v>
      </c>
      <c r="U4366" t="s">
        <v>136</v>
      </c>
      <c r="V4366" t="s">
        <v>136</v>
      </c>
      <c r="W4366" t="s">
        <v>136</v>
      </c>
      <c r="X4366" t="s">
        <v>136</v>
      </c>
      <c r="Y4366" t="s">
        <v>136</v>
      </c>
      <c r="Z4366" t="s">
        <v>136</v>
      </c>
      <c r="AA4366" t="s">
        <v>136</v>
      </c>
      <c r="AB4366" t="s">
        <v>136</v>
      </c>
      <c r="AC4366" t="s">
        <v>614</v>
      </c>
      <c r="AD4366" t="s">
        <v>136</v>
      </c>
    </row>
    <row r="4367" spans="1:30">
      <c r="A4367" t="s">
        <v>17627</v>
      </c>
      <c r="B4367" t="s">
        <v>17627</v>
      </c>
      <c r="C4367" s="3">
        <v>7.646282</v>
      </c>
      <c r="D4367" s="3">
        <v>232</v>
      </c>
      <c r="E4367" s="3">
        <v>3.093259</v>
      </c>
      <c r="F4367" s="3">
        <v>83</v>
      </c>
      <c r="G4367" s="3">
        <v>5.988013</v>
      </c>
      <c r="H4367" s="3">
        <v>195</v>
      </c>
      <c r="I4367" s="3">
        <v>27.257059</v>
      </c>
      <c r="J4367" s="3">
        <v>894</v>
      </c>
      <c r="K4367" s="3">
        <v>73.930328</v>
      </c>
      <c r="L4367" s="3">
        <v>2588</v>
      </c>
      <c r="M4367" s="3">
        <v>14.972249</v>
      </c>
      <c r="N4367">
        <v>473</v>
      </c>
      <c r="O4367">
        <v>0.00241319433328841</v>
      </c>
      <c r="P4367">
        <v>2.10822376908395</v>
      </c>
      <c r="Q4367" t="s">
        <v>157</v>
      </c>
      <c r="R4367" t="s">
        <v>186</v>
      </c>
      <c r="S4367" t="s">
        <v>187</v>
      </c>
      <c r="T4367" t="s">
        <v>17628</v>
      </c>
      <c r="U4367" t="s">
        <v>17629</v>
      </c>
      <c r="V4367" t="s">
        <v>17630</v>
      </c>
      <c r="W4367" t="s">
        <v>5380</v>
      </c>
      <c r="X4367" t="s">
        <v>5381</v>
      </c>
      <c r="Y4367" t="s">
        <v>4463</v>
      </c>
      <c r="Z4367" t="s">
        <v>136</v>
      </c>
      <c r="AA4367" t="s">
        <v>209</v>
      </c>
      <c r="AB4367" t="s">
        <v>187</v>
      </c>
      <c r="AC4367" t="s">
        <v>17631</v>
      </c>
      <c r="AD4367" t="s">
        <v>17632</v>
      </c>
    </row>
    <row r="4368" spans="1:30">
      <c r="A4368" t="s">
        <v>17633</v>
      </c>
      <c r="B4368" t="s">
        <v>17633</v>
      </c>
      <c r="C4368" s="3">
        <v>3.120168</v>
      </c>
      <c r="D4368" s="3">
        <v>165</v>
      </c>
      <c r="E4368" s="3">
        <v>0.458167</v>
      </c>
      <c r="F4368" s="3">
        <v>22</v>
      </c>
      <c r="G4368" s="3">
        <v>4.678902</v>
      </c>
      <c r="H4368" s="3">
        <v>266</v>
      </c>
      <c r="I4368" s="3">
        <v>14.034079</v>
      </c>
      <c r="J4368" s="3">
        <v>805</v>
      </c>
      <c r="K4368" s="3">
        <v>32.093876</v>
      </c>
      <c r="L4368" s="3">
        <v>1965</v>
      </c>
      <c r="M4368" s="3">
        <v>10.040386</v>
      </c>
      <c r="N4368">
        <v>555</v>
      </c>
      <c r="O4368">
        <v>0.00646007247500947</v>
      </c>
      <c r="P4368">
        <v>2.1513420222842</v>
      </c>
      <c r="Q4368" t="s">
        <v>157</v>
      </c>
      <c r="R4368" t="s">
        <v>136</v>
      </c>
      <c r="S4368" t="s">
        <v>136</v>
      </c>
      <c r="T4368" t="s">
        <v>11500</v>
      </c>
      <c r="U4368" t="s">
        <v>15643</v>
      </c>
      <c r="V4368" t="s">
        <v>473</v>
      </c>
      <c r="W4368" t="s">
        <v>136</v>
      </c>
      <c r="X4368" t="s">
        <v>136</v>
      </c>
      <c r="Y4368" t="s">
        <v>8356</v>
      </c>
      <c r="Z4368" t="s">
        <v>15644</v>
      </c>
      <c r="AA4368" t="s">
        <v>48</v>
      </c>
      <c r="AB4368" t="s">
        <v>326</v>
      </c>
      <c r="AC4368" t="s">
        <v>15645</v>
      </c>
      <c r="AD4368" t="s">
        <v>11504</v>
      </c>
    </row>
    <row r="4369" spans="1:30">
      <c r="A4369" t="s">
        <v>17634</v>
      </c>
      <c r="B4369" t="s">
        <v>17634</v>
      </c>
      <c r="C4369" s="3">
        <v>2.365917</v>
      </c>
      <c r="D4369" s="3">
        <v>40</v>
      </c>
      <c r="E4369" s="3">
        <v>1.69902</v>
      </c>
      <c r="F4369" s="3">
        <v>26</v>
      </c>
      <c r="G4369" s="3">
        <v>2.579124</v>
      </c>
      <c r="H4369" s="3">
        <v>47</v>
      </c>
      <c r="I4369" s="3">
        <v>0</v>
      </c>
      <c r="J4369" s="3">
        <v>0</v>
      </c>
      <c r="K4369" s="3">
        <v>0</v>
      </c>
      <c r="L4369" s="3">
        <v>0</v>
      </c>
      <c r="M4369" s="3">
        <v>0</v>
      </c>
      <c r="N4369">
        <v>0</v>
      </c>
      <c r="O4369" s="16">
        <v>3.35485203391362e-8</v>
      </c>
      <c r="P4369">
        <v>-6.71902081823705</v>
      </c>
      <c r="Q4369" t="s">
        <v>131</v>
      </c>
      <c r="R4369" t="s">
        <v>190</v>
      </c>
      <c r="S4369" t="s">
        <v>191</v>
      </c>
      <c r="T4369" t="s">
        <v>262</v>
      </c>
      <c r="U4369" t="s">
        <v>17635</v>
      </c>
      <c r="V4369" t="s">
        <v>136</v>
      </c>
      <c r="W4369" t="s">
        <v>190</v>
      </c>
      <c r="X4369" t="s">
        <v>191</v>
      </c>
      <c r="Y4369" t="s">
        <v>181</v>
      </c>
      <c r="Z4369" t="s">
        <v>17636</v>
      </c>
      <c r="AA4369" t="s">
        <v>83</v>
      </c>
      <c r="AB4369" t="s">
        <v>191</v>
      </c>
      <c r="AC4369" t="s">
        <v>17637</v>
      </c>
      <c r="AD4369" t="s">
        <v>195</v>
      </c>
    </row>
    <row r="4370" spans="1:30">
      <c r="A4370" t="s">
        <v>17638</v>
      </c>
      <c r="B4370" t="s">
        <v>17638</v>
      </c>
      <c r="C4370" s="3">
        <v>169.00148</v>
      </c>
      <c r="D4370" s="3">
        <v>11041</v>
      </c>
      <c r="E4370" s="3">
        <v>332.662262</v>
      </c>
      <c r="F4370" s="3">
        <v>19251</v>
      </c>
      <c r="G4370" s="3">
        <v>159.44812</v>
      </c>
      <c r="H4370" s="3">
        <v>11168</v>
      </c>
      <c r="I4370" s="3">
        <v>8.489344</v>
      </c>
      <c r="J4370" s="3">
        <v>602</v>
      </c>
      <c r="K4370" s="3">
        <v>15.972139</v>
      </c>
      <c r="L4370" s="3">
        <v>1209</v>
      </c>
      <c r="M4370" s="3">
        <v>33.658474</v>
      </c>
      <c r="N4370">
        <v>2296</v>
      </c>
      <c r="O4370" s="16">
        <v>7.65458859378324e-8</v>
      </c>
      <c r="P4370">
        <v>-4.05073701446454</v>
      </c>
      <c r="Q4370" t="s">
        <v>131</v>
      </c>
      <c r="R4370" t="s">
        <v>241</v>
      </c>
      <c r="S4370" t="s">
        <v>242</v>
      </c>
      <c r="T4370" t="s">
        <v>4801</v>
      </c>
      <c r="U4370" t="s">
        <v>17639</v>
      </c>
      <c r="V4370" t="s">
        <v>329</v>
      </c>
      <c r="W4370" t="s">
        <v>136</v>
      </c>
      <c r="X4370" t="s">
        <v>136</v>
      </c>
      <c r="Y4370" t="s">
        <v>4803</v>
      </c>
      <c r="Z4370" t="s">
        <v>4804</v>
      </c>
      <c r="AA4370" t="s">
        <v>164</v>
      </c>
      <c r="AB4370" t="s">
        <v>165</v>
      </c>
      <c r="AC4370" t="s">
        <v>4805</v>
      </c>
      <c r="AD4370" t="s">
        <v>512</v>
      </c>
    </row>
    <row r="4371" spans="1:30">
      <c r="A4371" t="s">
        <v>17640</v>
      </c>
      <c r="B4371" t="s">
        <v>17640</v>
      </c>
      <c r="C4371" s="3">
        <v>0.710457</v>
      </c>
      <c r="D4371" s="3">
        <v>25</v>
      </c>
      <c r="E4371" s="3">
        <v>0.181144</v>
      </c>
      <c r="F4371" s="3">
        <v>6</v>
      </c>
      <c r="G4371" s="3">
        <v>0.429978</v>
      </c>
      <c r="H4371" s="3">
        <v>16</v>
      </c>
      <c r="I4371" s="3">
        <v>2.569361</v>
      </c>
      <c r="J4371" s="3">
        <v>97</v>
      </c>
      <c r="K4371" s="3">
        <v>11.533046</v>
      </c>
      <c r="L4371" s="3">
        <v>464</v>
      </c>
      <c r="M4371" s="3">
        <v>0.778177</v>
      </c>
      <c r="N4371">
        <v>29</v>
      </c>
      <c r="O4371">
        <v>0.00891579985030935</v>
      </c>
      <c r="P4371">
        <v>2.61891355608083</v>
      </c>
      <c r="Q4371" t="s">
        <v>157</v>
      </c>
      <c r="R4371" t="s">
        <v>136</v>
      </c>
      <c r="S4371" t="s">
        <v>136</v>
      </c>
      <c r="T4371" t="s">
        <v>17641</v>
      </c>
      <c r="U4371" t="s">
        <v>136</v>
      </c>
      <c r="V4371" t="s">
        <v>136</v>
      </c>
      <c r="W4371" t="s">
        <v>305</v>
      </c>
      <c r="X4371" t="s">
        <v>142</v>
      </c>
      <c r="Y4371" t="s">
        <v>17642</v>
      </c>
      <c r="Z4371" t="s">
        <v>17643</v>
      </c>
      <c r="AA4371" t="s">
        <v>141</v>
      </c>
      <c r="AB4371" t="s">
        <v>142</v>
      </c>
      <c r="AC4371" t="s">
        <v>17644</v>
      </c>
      <c r="AD4371" t="s">
        <v>17645</v>
      </c>
    </row>
    <row r="4372" spans="1:30">
      <c r="A4372" t="s">
        <v>17646</v>
      </c>
      <c r="B4372" t="s">
        <v>136</v>
      </c>
      <c r="C4372" s="3">
        <v>2.573848</v>
      </c>
      <c r="D4372" s="3">
        <v>139</v>
      </c>
      <c r="E4372" s="3">
        <v>1.40094</v>
      </c>
      <c r="F4372" s="3">
        <v>72</v>
      </c>
      <c r="G4372" s="3">
        <v>4.872373</v>
      </c>
      <c r="H4372" s="3">
        <v>309</v>
      </c>
      <c r="I4372" s="3">
        <v>0.332823</v>
      </c>
      <c r="J4372" s="3">
        <v>23</v>
      </c>
      <c r="K4372" s="3">
        <v>0</v>
      </c>
      <c r="L4372" s="3">
        <v>0</v>
      </c>
      <c r="M4372" s="3">
        <v>0.110239</v>
      </c>
      <c r="N4372">
        <v>8</v>
      </c>
      <c r="O4372" s="16">
        <v>2.54023631469973e-5</v>
      </c>
      <c r="P4372">
        <v>-4.19884182372164</v>
      </c>
      <c r="Q4372" t="s">
        <v>131</v>
      </c>
      <c r="R4372" t="s">
        <v>136</v>
      </c>
      <c r="S4372" t="s">
        <v>136</v>
      </c>
      <c r="T4372" t="s">
        <v>136</v>
      </c>
      <c r="U4372" t="s">
        <v>136</v>
      </c>
      <c r="V4372" t="s">
        <v>136</v>
      </c>
      <c r="W4372" t="s">
        <v>136</v>
      </c>
      <c r="X4372" t="s">
        <v>136</v>
      </c>
      <c r="Y4372" t="s">
        <v>136</v>
      </c>
      <c r="Z4372" t="s">
        <v>136</v>
      </c>
      <c r="AA4372" t="s">
        <v>136</v>
      </c>
      <c r="AB4372" t="s">
        <v>136</v>
      </c>
      <c r="AC4372" t="s">
        <v>136</v>
      </c>
      <c r="AD4372" t="s">
        <v>136</v>
      </c>
    </row>
    <row r="4373" spans="1:30">
      <c r="A4373" t="s">
        <v>17647</v>
      </c>
      <c r="B4373" t="s">
        <v>17647</v>
      </c>
      <c r="C4373" s="3">
        <v>16.54195</v>
      </c>
      <c r="D4373" s="3">
        <v>934</v>
      </c>
      <c r="E4373" s="3">
        <v>2.642213</v>
      </c>
      <c r="F4373" s="3">
        <v>133</v>
      </c>
      <c r="G4373" s="3">
        <v>5.912562</v>
      </c>
      <c r="H4373" s="3">
        <v>358</v>
      </c>
      <c r="I4373" s="3">
        <v>42.710247</v>
      </c>
      <c r="J4373" s="3">
        <v>2614</v>
      </c>
      <c r="K4373" s="3">
        <v>229.119476</v>
      </c>
      <c r="L4373" s="3">
        <v>14970</v>
      </c>
      <c r="M4373" s="3">
        <v>34.020451</v>
      </c>
      <c r="N4373">
        <v>2004</v>
      </c>
      <c r="O4373">
        <v>0.000881332026163647</v>
      </c>
      <c r="P4373">
        <v>2.88725747903888</v>
      </c>
      <c r="Q4373" t="s">
        <v>157</v>
      </c>
      <c r="R4373" t="s">
        <v>283</v>
      </c>
      <c r="S4373" t="s">
        <v>284</v>
      </c>
      <c r="T4373" t="s">
        <v>17648</v>
      </c>
      <c r="U4373" t="s">
        <v>17649</v>
      </c>
      <c r="V4373" t="s">
        <v>287</v>
      </c>
      <c r="W4373" t="s">
        <v>371</v>
      </c>
      <c r="X4373" t="s">
        <v>293</v>
      </c>
      <c r="Y4373" t="s">
        <v>290</v>
      </c>
      <c r="Z4373" t="s">
        <v>17650</v>
      </c>
      <c r="AA4373" t="s">
        <v>292</v>
      </c>
      <c r="AB4373" t="s">
        <v>293</v>
      </c>
      <c r="AC4373" t="s">
        <v>17651</v>
      </c>
      <c r="AD4373" t="s">
        <v>17652</v>
      </c>
    </row>
    <row r="4374" spans="1:30">
      <c r="A4374" t="s">
        <v>17653</v>
      </c>
      <c r="B4374" t="s">
        <v>17653</v>
      </c>
      <c r="C4374" s="3">
        <v>0.039181</v>
      </c>
      <c r="D4374" s="3">
        <v>6</v>
      </c>
      <c r="E4374" s="3">
        <v>0</v>
      </c>
      <c r="F4374" s="3">
        <v>0</v>
      </c>
      <c r="G4374" s="3">
        <v>0</v>
      </c>
      <c r="H4374" s="3">
        <v>0</v>
      </c>
      <c r="I4374" s="3">
        <v>1.782009</v>
      </c>
      <c r="J4374" s="3">
        <v>277</v>
      </c>
      <c r="K4374" s="3">
        <v>0.863225</v>
      </c>
      <c r="L4374" s="3">
        <v>144</v>
      </c>
      <c r="M4374" s="3">
        <v>1.253805</v>
      </c>
      <c r="N4374">
        <v>188</v>
      </c>
      <c r="O4374" s="16">
        <v>5.44574945545066e-9</v>
      </c>
      <c r="P4374">
        <v>5.35937647636883</v>
      </c>
      <c r="Q4374" t="s">
        <v>157</v>
      </c>
      <c r="R4374" t="s">
        <v>254</v>
      </c>
      <c r="S4374" t="s">
        <v>255</v>
      </c>
      <c r="T4374" t="s">
        <v>1316</v>
      </c>
      <c r="U4374" t="s">
        <v>17654</v>
      </c>
      <c r="V4374" t="s">
        <v>136</v>
      </c>
      <c r="W4374" t="s">
        <v>190</v>
      </c>
      <c r="X4374" t="s">
        <v>191</v>
      </c>
      <c r="Y4374" t="s">
        <v>1318</v>
      </c>
      <c r="Z4374" t="s">
        <v>12674</v>
      </c>
      <c r="AA4374" t="s">
        <v>164</v>
      </c>
      <c r="AB4374" t="s">
        <v>165</v>
      </c>
      <c r="AC4374" t="s">
        <v>17655</v>
      </c>
      <c r="AD4374" t="s">
        <v>281</v>
      </c>
    </row>
    <row r="4375" spans="1:30">
      <c r="A4375" t="s">
        <v>17656</v>
      </c>
      <c r="B4375" t="s">
        <v>136</v>
      </c>
      <c r="C4375" s="3">
        <v>0</v>
      </c>
      <c r="D4375" s="3">
        <v>0</v>
      </c>
      <c r="E4375" s="3">
        <v>0</v>
      </c>
      <c r="F4375" s="3">
        <v>0</v>
      </c>
      <c r="G4375" s="3">
        <v>0</v>
      </c>
      <c r="H4375" s="3">
        <v>0</v>
      </c>
      <c r="I4375" s="3">
        <v>3.30894</v>
      </c>
      <c r="J4375" s="3">
        <v>48</v>
      </c>
      <c r="K4375" s="3">
        <v>2.409321</v>
      </c>
      <c r="L4375" s="3">
        <v>37</v>
      </c>
      <c r="M4375" s="3">
        <v>3.356791</v>
      </c>
      <c r="N4375">
        <v>46</v>
      </c>
      <c r="O4375" s="16">
        <v>1.90591692138706e-5</v>
      </c>
      <c r="P4375">
        <v>5.60032664422754</v>
      </c>
      <c r="Q4375" t="s">
        <v>157</v>
      </c>
      <c r="R4375" t="s">
        <v>136</v>
      </c>
      <c r="S4375" t="s">
        <v>136</v>
      </c>
      <c r="T4375" t="s">
        <v>17657</v>
      </c>
      <c r="U4375" t="s">
        <v>17658</v>
      </c>
      <c r="V4375" t="s">
        <v>17659</v>
      </c>
      <c r="W4375" t="s">
        <v>399</v>
      </c>
      <c r="X4375" t="s">
        <v>342</v>
      </c>
      <c r="Y4375" t="s">
        <v>9019</v>
      </c>
      <c r="Z4375" t="s">
        <v>17660</v>
      </c>
      <c r="AA4375" t="s">
        <v>85</v>
      </c>
      <c r="AB4375" t="s">
        <v>342</v>
      </c>
      <c r="AC4375" t="s">
        <v>313</v>
      </c>
      <c r="AD4375" t="s">
        <v>17661</v>
      </c>
    </row>
    <row r="4376" spans="1:30">
      <c r="A4376" t="s">
        <v>17662</v>
      </c>
      <c r="B4376" t="s">
        <v>17662</v>
      </c>
      <c r="C4376" s="3">
        <v>596.875</v>
      </c>
      <c r="D4376" s="3">
        <v>42731</v>
      </c>
      <c r="E4376" s="3">
        <v>1342.078247</v>
      </c>
      <c r="F4376" s="3">
        <v>85111</v>
      </c>
      <c r="G4376" s="3">
        <v>761.620972</v>
      </c>
      <c r="H4376" s="3">
        <v>58461</v>
      </c>
      <c r="I4376" s="3">
        <v>275.919586</v>
      </c>
      <c r="J4376" s="3">
        <v>21424</v>
      </c>
      <c r="K4376" s="3">
        <v>300.990051</v>
      </c>
      <c r="L4376" s="3">
        <v>24957</v>
      </c>
      <c r="M4376" s="3">
        <v>438.955322</v>
      </c>
      <c r="N4376">
        <v>32812</v>
      </c>
      <c r="O4376">
        <v>0.0014125432924018</v>
      </c>
      <c r="P4376">
        <v>-2.1543955728516</v>
      </c>
      <c r="Q4376" t="s">
        <v>131</v>
      </c>
      <c r="R4376" t="s">
        <v>170</v>
      </c>
      <c r="S4376" t="s">
        <v>171</v>
      </c>
      <c r="T4376" t="s">
        <v>17663</v>
      </c>
      <c r="U4376" t="s">
        <v>17664</v>
      </c>
      <c r="V4376" t="s">
        <v>976</v>
      </c>
      <c r="W4376" t="s">
        <v>1224</v>
      </c>
      <c r="X4376" t="s">
        <v>1225</v>
      </c>
      <c r="Y4376" t="s">
        <v>1730</v>
      </c>
      <c r="Z4376" t="s">
        <v>17665</v>
      </c>
      <c r="AA4376" t="s">
        <v>174</v>
      </c>
      <c r="AB4376" t="s">
        <v>171</v>
      </c>
      <c r="AC4376" t="s">
        <v>11433</v>
      </c>
      <c r="AD4376" t="s">
        <v>17666</v>
      </c>
    </row>
    <row r="4377" spans="1:30">
      <c r="A4377" t="s">
        <v>17667</v>
      </c>
      <c r="B4377" t="s">
        <v>17667</v>
      </c>
      <c r="C4377" s="3">
        <v>0.375621</v>
      </c>
      <c r="D4377" s="3">
        <v>19</v>
      </c>
      <c r="E4377" s="3">
        <v>0.093228</v>
      </c>
      <c r="F4377" s="3">
        <v>4</v>
      </c>
      <c r="G4377" s="3">
        <v>0.325426</v>
      </c>
      <c r="H4377" s="3">
        <v>17</v>
      </c>
      <c r="I4377" s="3">
        <v>2.092949</v>
      </c>
      <c r="J4377" s="3">
        <v>110</v>
      </c>
      <c r="K4377" s="3">
        <v>4.913594</v>
      </c>
      <c r="L4377" s="3">
        <v>276</v>
      </c>
      <c r="M4377" s="3">
        <v>1.967609</v>
      </c>
      <c r="N4377">
        <v>100</v>
      </c>
      <c r="O4377">
        <v>0.000132667206596182</v>
      </c>
      <c r="P4377">
        <v>2.76773245855802</v>
      </c>
      <c r="Q4377" t="s">
        <v>157</v>
      </c>
      <c r="R4377" t="s">
        <v>136</v>
      </c>
      <c r="S4377" t="s">
        <v>136</v>
      </c>
      <c r="T4377" t="s">
        <v>136</v>
      </c>
      <c r="U4377" t="s">
        <v>136</v>
      </c>
      <c r="V4377" t="s">
        <v>136</v>
      </c>
      <c r="W4377" t="s">
        <v>136</v>
      </c>
      <c r="X4377" t="s">
        <v>136</v>
      </c>
      <c r="Y4377" t="s">
        <v>136</v>
      </c>
      <c r="Z4377" t="s">
        <v>136</v>
      </c>
      <c r="AA4377" t="s">
        <v>164</v>
      </c>
      <c r="AB4377" t="s">
        <v>165</v>
      </c>
      <c r="AC4377" t="s">
        <v>17668</v>
      </c>
      <c r="AD4377" t="s">
        <v>136</v>
      </c>
    </row>
    <row r="4378" spans="1:30">
      <c r="A4378" t="s">
        <v>17669</v>
      </c>
      <c r="B4378" t="s">
        <v>17669</v>
      </c>
      <c r="C4378" s="3">
        <v>0.193418</v>
      </c>
      <c r="D4378" s="3">
        <v>23</v>
      </c>
      <c r="E4378" s="3">
        <v>0.019317</v>
      </c>
      <c r="F4378" s="3">
        <v>2</v>
      </c>
      <c r="G4378" s="3">
        <v>0.168852</v>
      </c>
      <c r="H4378" s="3">
        <v>22</v>
      </c>
      <c r="I4378" s="3">
        <v>2.362795</v>
      </c>
      <c r="J4378" s="3">
        <v>300</v>
      </c>
      <c r="K4378" s="3">
        <v>4.411751</v>
      </c>
      <c r="L4378" s="3">
        <v>598</v>
      </c>
      <c r="M4378" s="3">
        <v>0.952229</v>
      </c>
      <c r="N4378">
        <v>117</v>
      </c>
      <c r="O4378" s="16">
        <v>1.46875569326747e-5</v>
      </c>
      <c r="P4378">
        <v>3.53242575668239</v>
      </c>
      <c r="Q4378" t="s">
        <v>157</v>
      </c>
      <c r="R4378" t="s">
        <v>366</v>
      </c>
      <c r="S4378" t="s">
        <v>367</v>
      </c>
      <c r="T4378" t="s">
        <v>368</v>
      </c>
      <c r="U4378" t="s">
        <v>14486</v>
      </c>
      <c r="V4378" t="s">
        <v>370</v>
      </c>
      <c r="W4378" t="s">
        <v>371</v>
      </c>
      <c r="X4378" t="s">
        <v>293</v>
      </c>
      <c r="Y4378" t="s">
        <v>2816</v>
      </c>
      <c r="Z4378" t="s">
        <v>14487</v>
      </c>
      <c r="AA4378" t="s">
        <v>374</v>
      </c>
      <c r="AB4378" t="s">
        <v>367</v>
      </c>
      <c r="AC4378" t="s">
        <v>175</v>
      </c>
      <c r="AD4378" t="s">
        <v>376</v>
      </c>
    </row>
    <row r="4379" spans="1:30">
      <c r="A4379" t="s">
        <v>17670</v>
      </c>
      <c r="B4379" t="s">
        <v>17670</v>
      </c>
      <c r="C4379" s="3">
        <v>1.172101</v>
      </c>
      <c r="D4379" s="3">
        <v>57</v>
      </c>
      <c r="E4379" s="3">
        <v>2.202706</v>
      </c>
      <c r="F4379" s="3">
        <v>95</v>
      </c>
      <c r="G4379" s="3">
        <v>0.991956</v>
      </c>
      <c r="H4379" s="3">
        <v>52</v>
      </c>
      <c r="I4379" s="3">
        <v>0.053193</v>
      </c>
      <c r="J4379" s="3">
        <v>3</v>
      </c>
      <c r="K4379" s="3">
        <v>0.380827</v>
      </c>
      <c r="L4379" s="3">
        <v>22</v>
      </c>
      <c r="M4379" s="3">
        <v>0.061482</v>
      </c>
      <c r="N4379">
        <v>4</v>
      </c>
      <c r="O4379">
        <v>0.000412521043682226</v>
      </c>
      <c r="P4379">
        <v>-3.45224340100634</v>
      </c>
      <c r="Q4379" t="s">
        <v>131</v>
      </c>
      <c r="R4379" t="s">
        <v>190</v>
      </c>
      <c r="S4379" t="s">
        <v>191</v>
      </c>
      <c r="T4379" t="s">
        <v>3278</v>
      </c>
      <c r="U4379" t="s">
        <v>17671</v>
      </c>
      <c r="V4379" t="s">
        <v>17672</v>
      </c>
      <c r="W4379" t="s">
        <v>136</v>
      </c>
      <c r="X4379" t="s">
        <v>136</v>
      </c>
      <c r="Y4379" t="s">
        <v>2847</v>
      </c>
      <c r="Z4379" t="s">
        <v>2848</v>
      </c>
      <c r="AA4379" t="s">
        <v>83</v>
      </c>
      <c r="AB4379" t="s">
        <v>191</v>
      </c>
      <c r="AC4379" t="s">
        <v>17673</v>
      </c>
      <c r="AD4379" t="s">
        <v>184</v>
      </c>
    </row>
    <row r="4380" spans="1:30">
      <c r="A4380" t="s">
        <v>17674</v>
      </c>
      <c r="B4380" t="s">
        <v>17674</v>
      </c>
      <c r="C4380" s="3">
        <v>0.535783</v>
      </c>
      <c r="D4380" s="3">
        <v>56</v>
      </c>
      <c r="E4380" s="3">
        <v>0.091815</v>
      </c>
      <c r="F4380" s="3">
        <v>9</v>
      </c>
      <c r="G4380" s="3">
        <v>1.227218</v>
      </c>
      <c r="H4380" s="3">
        <v>137</v>
      </c>
      <c r="I4380" s="3">
        <v>6.091519</v>
      </c>
      <c r="J4380" s="3">
        <v>687</v>
      </c>
      <c r="K4380" s="3">
        <v>18.038101</v>
      </c>
      <c r="L4380" s="3">
        <v>2172</v>
      </c>
      <c r="M4380" s="3">
        <v>3.275628</v>
      </c>
      <c r="N4380">
        <v>356</v>
      </c>
      <c r="O4380">
        <v>0.000411017019981661</v>
      </c>
      <c r="P4380">
        <v>3.11240712151809</v>
      </c>
      <c r="Q4380" t="s">
        <v>157</v>
      </c>
      <c r="R4380" t="s">
        <v>325</v>
      </c>
      <c r="S4380" t="s">
        <v>326</v>
      </c>
      <c r="T4380" t="s">
        <v>13210</v>
      </c>
      <c r="U4380" t="s">
        <v>17675</v>
      </c>
      <c r="V4380" t="s">
        <v>955</v>
      </c>
      <c r="W4380" t="s">
        <v>136</v>
      </c>
      <c r="X4380" t="s">
        <v>136</v>
      </c>
      <c r="Y4380" t="s">
        <v>181</v>
      </c>
      <c r="Z4380" t="s">
        <v>13212</v>
      </c>
      <c r="AA4380" t="s">
        <v>164</v>
      </c>
      <c r="AB4380" t="s">
        <v>165</v>
      </c>
      <c r="AC4380" t="s">
        <v>13213</v>
      </c>
      <c r="AD4380" t="s">
        <v>13214</v>
      </c>
    </row>
    <row r="4381" spans="1:30">
      <c r="A4381" t="s">
        <v>17676</v>
      </c>
      <c r="B4381" t="s">
        <v>17676</v>
      </c>
      <c r="C4381" s="3">
        <v>1.37944</v>
      </c>
      <c r="D4381" s="3">
        <v>93</v>
      </c>
      <c r="E4381" s="3">
        <v>0.47513</v>
      </c>
      <c r="F4381" s="3">
        <v>29</v>
      </c>
      <c r="G4381" s="3">
        <v>1.126103</v>
      </c>
      <c r="H4381" s="3">
        <v>81</v>
      </c>
      <c r="I4381" s="3">
        <v>9.083769</v>
      </c>
      <c r="J4381" s="3">
        <v>659</v>
      </c>
      <c r="K4381" s="3">
        <v>13.495483</v>
      </c>
      <c r="L4381" s="3">
        <v>1045</v>
      </c>
      <c r="M4381" s="3">
        <v>3.488136</v>
      </c>
      <c r="N4381">
        <v>244</v>
      </c>
      <c r="O4381">
        <v>0.00010625797304374</v>
      </c>
      <c r="P4381">
        <v>2.43699569205759</v>
      </c>
      <c r="Q4381" t="s">
        <v>157</v>
      </c>
      <c r="R4381" t="s">
        <v>136</v>
      </c>
      <c r="S4381" t="s">
        <v>136</v>
      </c>
      <c r="T4381" t="s">
        <v>9180</v>
      </c>
      <c r="U4381" t="s">
        <v>17677</v>
      </c>
      <c r="V4381" t="s">
        <v>136</v>
      </c>
      <c r="W4381" t="s">
        <v>136</v>
      </c>
      <c r="X4381" t="s">
        <v>136</v>
      </c>
      <c r="Y4381" t="s">
        <v>320</v>
      </c>
      <c r="Z4381" t="s">
        <v>17678</v>
      </c>
      <c r="AA4381" t="s">
        <v>164</v>
      </c>
      <c r="AB4381" t="s">
        <v>165</v>
      </c>
      <c r="AC4381" t="s">
        <v>17679</v>
      </c>
      <c r="AD4381" t="s">
        <v>9184</v>
      </c>
    </row>
    <row r="4382" spans="1:30">
      <c r="A4382" t="s">
        <v>17680</v>
      </c>
      <c r="B4382" t="s">
        <v>17680</v>
      </c>
      <c r="C4382" s="3">
        <v>1.507783</v>
      </c>
      <c r="D4382" s="3">
        <v>63</v>
      </c>
      <c r="E4382" s="3">
        <v>1.055172</v>
      </c>
      <c r="F4382" s="3">
        <v>39</v>
      </c>
      <c r="G4382" s="3">
        <v>2.567378</v>
      </c>
      <c r="H4382" s="3">
        <v>115</v>
      </c>
      <c r="I4382" s="3">
        <v>0.388485</v>
      </c>
      <c r="J4382" s="3">
        <v>18</v>
      </c>
      <c r="K4382" s="3">
        <v>0.223913</v>
      </c>
      <c r="L4382" s="3">
        <v>11</v>
      </c>
      <c r="M4382" s="3">
        <v>0.363969</v>
      </c>
      <c r="N4382">
        <v>16</v>
      </c>
      <c r="O4382" s="16">
        <v>4.37844575936915e-6</v>
      </c>
      <c r="P4382">
        <v>-2.86700432479583</v>
      </c>
      <c r="Q4382" t="s">
        <v>131</v>
      </c>
      <c r="R4382" t="s">
        <v>136</v>
      </c>
      <c r="S4382" t="s">
        <v>136</v>
      </c>
      <c r="T4382" t="s">
        <v>6349</v>
      </c>
      <c r="U4382" t="s">
        <v>17681</v>
      </c>
      <c r="V4382" t="s">
        <v>136</v>
      </c>
      <c r="W4382" t="s">
        <v>170</v>
      </c>
      <c r="X4382" t="s">
        <v>171</v>
      </c>
      <c r="Y4382" t="s">
        <v>6351</v>
      </c>
      <c r="Z4382" t="s">
        <v>6352</v>
      </c>
      <c r="AA4382" t="s">
        <v>174</v>
      </c>
      <c r="AB4382" t="s">
        <v>171</v>
      </c>
      <c r="AC4382" t="s">
        <v>17682</v>
      </c>
      <c r="AD4382" t="s">
        <v>6354</v>
      </c>
    </row>
    <row r="4383" spans="1:30">
      <c r="A4383" t="s">
        <v>17683</v>
      </c>
      <c r="B4383" t="s">
        <v>17683</v>
      </c>
      <c r="C4383" s="3">
        <v>0.714498</v>
      </c>
      <c r="D4383" s="3">
        <v>43</v>
      </c>
      <c r="E4383" s="3">
        <v>0.074057</v>
      </c>
      <c r="F4383" s="3">
        <v>4</v>
      </c>
      <c r="G4383" s="3">
        <v>0.212509</v>
      </c>
      <c r="H4383" s="3">
        <v>14</v>
      </c>
      <c r="I4383" s="3">
        <v>3.731632</v>
      </c>
      <c r="J4383" s="3">
        <v>239</v>
      </c>
      <c r="K4383" s="3">
        <v>2.679723</v>
      </c>
      <c r="L4383" s="3">
        <v>183</v>
      </c>
      <c r="M4383" s="3">
        <v>1.077</v>
      </c>
      <c r="N4383">
        <v>67</v>
      </c>
      <c r="O4383">
        <v>0.00953454191151034</v>
      </c>
      <c r="P4383">
        <v>2.19353061087052</v>
      </c>
      <c r="Q4383" t="s">
        <v>157</v>
      </c>
      <c r="R4383" t="s">
        <v>241</v>
      </c>
      <c r="S4383" t="s">
        <v>242</v>
      </c>
      <c r="T4383" t="s">
        <v>10314</v>
      </c>
      <c r="U4383" t="s">
        <v>17684</v>
      </c>
      <c r="V4383" t="s">
        <v>10316</v>
      </c>
      <c r="W4383" t="s">
        <v>241</v>
      </c>
      <c r="X4383" t="s">
        <v>242</v>
      </c>
      <c r="Y4383" t="s">
        <v>10317</v>
      </c>
      <c r="Z4383" t="s">
        <v>17685</v>
      </c>
      <c r="AA4383" t="s">
        <v>248</v>
      </c>
      <c r="AB4383" t="s">
        <v>242</v>
      </c>
      <c r="AC4383" t="s">
        <v>17686</v>
      </c>
      <c r="AD4383" t="s">
        <v>250</v>
      </c>
    </row>
    <row r="4384" spans="1:30">
      <c r="A4384" t="s">
        <v>17687</v>
      </c>
      <c r="B4384" t="s">
        <v>17687</v>
      </c>
      <c r="C4384" s="3">
        <v>0.380844</v>
      </c>
      <c r="D4384" s="3">
        <v>27</v>
      </c>
      <c r="E4384" s="3">
        <v>0.164041</v>
      </c>
      <c r="F4384" s="3">
        <v>11</v>
      </c>
      <c r="G4384" s="3">
        <v>0.376897</v>
      </c>
      <c r="H4384" s="3">
        <v>29</v>
      </c>
      <c r="I4384" s="3">
        <v>5.129891</v>
      </c>
      <c r="J4384" s="3">
        <v>394</v>
      </c>
      <c r="K4384" s="3">
        <v>6.631126</v>
      </c>
      <c r="L4384" s="3">
        <v>544</v>
      </c>
      <c r="M4384" s="3">
        <v>1.950118</v>
      </c>
      <c r="N4384">
        <v>145</v>
      </c>
      <c r="O4384" s="16">
        <v>6.27562355464607e-7</v>
      </c>
      <c r="P4384">
        <v>3.12129466611116</v>
      </c>
      <c r="Q4384" t="s">
        <v>157</v>
      </c>
      <c r="R4384" t="s">
        <v>190</v>
      </c>
      <c r="S4384" t="s">
        <v>191</v>
      </c>
      <c r="T4384" t="s">
        <v>6150</v>
      </c>
      <c r="U4384" t="s">
        <v>17688</v>
      </c>
      <c r="V4384" t="s">
        <v>264</v>
      </c>
      <c r="W4384" t="s">
        <v>190</v>
      </c>
      <c r="X4384" t="s">
        <v>191</v>
      </c>
      <c r="Y4384" t="s">
        <v>265</v>
      </c>
      <c r="Z4384" t="s">
        <v>6152</v>
      </c>
      <c r="AA4384" t="s">
        <v>83</v>
      </c>
      <c r="AB4384" t="s">
        <v>191</v>
      </c>
      <c r="AC4384" t="s">
        <v>17689</v>
      </c>
      <c r="AD4384" t="s">
        <v>184</v>
      </c>
    </row>
    <row r="4385" spans="1:30">
      <c r="A4385" t="s">
        <v>17690</v>
      </c>
      <c r="B4385" t="s">
        <v>136</v>
      </c>
      <c r="C4385" s="3">
        <v>0.749515</v>
      </c>
      <c r="D4385" s="3">
        <v>21</v>
      </c>
      <c r="E4385" s="3">
        <v>0.337842</v>
      </c>
      <c r="F4385" s="3">
        <v>9</v>
      </c>
      <c r="G4385" s="3">
        <v>0.277758</v>
      </c>
      <c r="H4385" s="3">
        <v>9</v>
      </c>
      <c r="I4385" s="3">
        <v>5.118122</v>
      </c>
      <c r="J4385" s="3">
        <v>152</v>
      </c>
      <c r="K4385" s="3">
        <v>4.772001</v>
      </c>
      <c r="L4385" s="3">
        <v>152</v>
      </c>
      <c r="M4385" s="3">
        <v>5.553952</v>
      </c>
      <c r="N4385">
        <v>159</v>
      </c>
      <c r="O4385" s="16">
        <v>5.46011308291332e-6</v>
      </c>
      <c r="P4385">
        <v>2.6961611163005</v>
      </c>
      <c r="Q4385" t="s">
        <v>157</v>
      </c>
      <c r="R4385" t="s">
        <v>136</v>
      </c>
      <c r="S4385" t="s">
        <v>136</v>
      </c>
      <c r="T4385" t="s">
        <v>437</v>
      </c>
      <c r="U4385" t="s">
        <v>17691</v>
      </c>
      <c r="V4385" t="s">
        <v>439</v>
      </c>
      <c r="W4385" t="s">
        <v>186</v>
      </c>
      <c r="X4385" t="s">
        <v>187</v>
      </c>
      <c r="Y4385" t="s">
        <v>136</v>
      </c>
      <c r="Z4385" t="s">
        <v>7681</v>
      </c>
      <c r="AA4385" t="s">
        <v>136</v>
      </c>
      <c r="AB4385" t="s">
        <v>136</v>
      </c>
      <c r="AC4385" t="s">
        <v>136</v>
      </c>
      <c r="AD4385" t="s">
        <v>443</v>
      </c>
    </row>
    <row r="4386" spans="1:30">
      <c r="A4386" t="s">
        <v>17692</v>
      </c>
      <c r="B4386" t="s">
        <v>17692</v>
      </c>
      <c r="C4386" s="3">
        <v>0.607281</v>
      </c>
      <c r="D4386" s="3">
        <v>30</v>
      </c>
      <c r="E4386" s="3">
        <v>0.179924</v>
      </c>
      <c r="F4386" s="3">
        <v>8</v>
      </c>
      <c r="G4386" s="3">
        <v>0.36158</v>
      </c>
      <c r="H4386" s="3">
        <v>19</v>
      </c>
      <c r="I4386" s="3">
        <v>10.794931</v>
      </c>
      <c r="J4386" s="3">
        <v>566</v>
      </c>
      <c r="K4386" s="3">
        <v>2.588054</v>
      </c>
      <c r="L4386" s="3">
        <v>145</v>
      </c>
      <c r="M4386" s="3">
        <v>1.545122</v>
      </c>
      <c r="N4386">
        <v>78</v>
      </c>
      <c r="O4386">
        <v>0.000804411079093465</v>
      </c>
      <c r="P4386">
        <v>2.81158388458889</v>
      </c>
      <c r="Q4386" t="s">
        <v>157</v>
      </c>
      <c r="R4386" t="s">
        <v>254</v>
      </c>
      <c r="S4386" t="s">
        <v>255</v>
      </c>
      <c r="T4386" t="s">
        <v>17693</v>
      </c>
      <c r="U4386" t="s">
        <v>17694</v>
      </c>
      <c r="V4386" t="s">
        <v>11400</v>
      </c>
      <c r="W4386" t="s">
        <v>254</v>
      </c>
      <c r="X4386" t="s">
        <v>255</v>
      </c>
      <c r="Y4386" t="s">
        <v>17695</v>
      </c>
      <c r="Z4386" t="s">
        <v>17696</v>
      </c>
      <c r="AA4386" t="s">
        <v>164</v>
      </c>
      <c r="AB4386" t="s">
        <v>165</v>
      </c>
      <c r="AC4386" t="s">
        <v>17697</v>
      </c>
      <c r="AD4386" t="s">
        <v>1155</v>
      </c>
    </row>
    <row r="4387" spans="1:30">
      <c r="A4387" t="s">
        <v>17698</v>
      </c>
      <c r="B4387" t="s">
        <v>17698</v>
      </c>
      <c r="C4387" s="3">
        <v>72.700394</v>
      </c>
      <c r="D4387" s="3">
        <v>5454</v>
      </c>
      <c r="E4387" s="3">
        <v>83.235252</v>
      </c>
      <c r="F4387" s="3">
        <v>5531</v>
      </c>
      <c r="G4387" s="3">
        <v>70.451035</v>
      </c>
      <c r="H4387" s="3">
        <v>5667</v>
      </c>
      <c r="I4387" s="3">
        <v>17.360407</v>
      </c>
      <c r="J4387" s="3">
        <v>1413</v>
      </c>
      <c r="K4387" s="3">
        <v>22.244936</v>
      </c>
      <c r="L4387" s="3">
        <v>1933</v>
      </c>
      <c r="M4387" s="3">
        <v>29.721569</v>
      </c>
      <c r="N4387">
        <v>2328</v>
      </c>
      <c r="O4387" s="16">
        <v>5.13065606861826e-6</v>
      </c>
      <c r="P4387">
        <v>-2.37138075294485</v>
      </c>
      <c r="Q4387" t="s">
        <v>131</v>
      </c>
      <c r="R4387" t="s">
        <v>136</v>
      </c>
      <c r="S4387" t="s">
        <v>136</v>
      </c>
      <c r="T4387" t="s">
        <v>3282</v>
      </c>
      <c r="U4387" t="s">
        <v>17699</v>
      </c>
      <c r="V4387" t="s">
        <v>136</v>
      </c>
      <c r="W4387" t="s">
        <v>3284</v>
      </c>
      <c r="X4387" t="s">
        <v>3285</v>
      </c>
      <c r="Y4387" t="s">
        <v>17700</v>
      </c>
      <c r="Z4387" t="s">
        <v>136</v>
      </c>
      <c r="AA4387" t="s">
        <v>164</v>
      </c>
      <c r="AB4387" t="s">
        <v>165</v>
      </c>
      <c r="AC4387" t="s">
        <v>17701</v>
      </c>
      <c r="AD4387" t="s">
        <v>3288</v>
      </c>
    </row>
    <row r="4388" spans="1:30">
      <c r="A4388" t="s">
        <v>17702</v>
      </c>
      <c r="B4388" t="s">
        <v>136</v>
      </c>
      <c r="C4388" s="3">
        <v>1527.462891</v>
      </c>
      <c r="D4388" s="3">
        <v>24409</v>
      </c>
      <c r="E4388" s="3">
        <v>2792.446533</v>
      </c>
      <c r="F4388" s="3">
        <v>39528</v>
      </c>
      <c r="G4388" s="3">
        <v>991.795227</v>
      </c>
      <c r="H4388" s="3">
        <v>16993</v>
      </c>
      <c r="I4388" s="3">
        <v>474.681061</v>
      </c>
      <c r="J4388" s="3">
        <v>8227</v>
      </c>
      <c r="K4388" s="3">
        <v>284.891388</v>
      </c>
      <c r="L4388" s="3">
        <v>5273</v>
      </c>
      <c r="M4388" s="3">
        <v>870.595703</v>
      </c>
      <c r="N4388">
        <v>14526</v>
      </c>
      <c r="O4388">
        <v>0.00169931769859526</v>
      </c>
      <c r="P4388">
        <v>-2.40930780940129</v>
      </c>
      <c r="Q4388" t="s">
        <v>131</v>
      </c>
      <c r="R4388" t="s">
        <v>136</v>
      </c>
      <c r="S4388" t="s">
        <v>136</v>
      </c>
      <c r="T4388" t="s">
        <v>136</v>
      </c>
      <c r="U4388" t="s">
        <v>136</v>
      </c>
      <c r="V4388" t="s">
        <v>136</v>
      </c>
      <c r="W4388" t="s">
        <v>136</v>
      </c>
      <c r="X4388" t="s">
        <v>136</v>
      </c>
      <c r="Y4388" t="s">
        <v>136</v>
      </c>
      <c r="Z4388" t="s">
        <v>136</v>
      </c>
      <c r="AA4388" t="s">
        <v>136</v>
      </c>
      <c r="AB4388" t="s">
        <v>136</v>
      </c>
      <c r="AC4388" t="s">
        <v>136</v>
      </c>
      <c r="AD4388" t="s">
        <v>136</v>
      </c>
    </row>
    <row r="4389" spans="1:30">
      <c r="A4389" t="s">
        <v>17703</v>
      </c>
      <c r="B4389" t="s">
        <v>17703</v>
      </c>
      <c r="C4389" s="3">
        <v>0.583489</v>
      </c>
      <c r="D4389" s="3">
        <v>35</v>
      </c>
      <c r="E4389" s="3">
        <v>0.244114</v>
      </c>
      <c r="F4389" s="3">
        <v>13</v>
      </c>
      <c r="G4389" s="3">
        <v>0.983176</v>
      </c>
      <c r="H4389" s="3">
        <v>64</v>
      </c>
      <c r="I4389" s="3">
        <v>4.632198</v>
      </c>
      <c r="J4389" s="3">
        <v>301</v>
      </c>
      <c r="K4389" s="3">
        <v>18.754564</v>
      </c>
      <c r="L4389" s="3">
        <v>1299</v>
      </c>
      <c r="M4389" s="3">
        <v>2.999199</v>
      </c>
      <c r="N4389">
        <v>188</v>
      </c>
      <c r="O4389">
        <v>0.000213098052628745</v>
      </c>
      <c r="P4389">
        <v>3.06188663636159</v>
      </c>
      <c r="Q4389" t="s">
        <v>157</v>
      </c>
      <c r="R4389" t="s">
        <v>325</v>
      </c>
      <c r="S4389" t="s">
        <v>326</v>
      </c>
      <c r="T4389" t="s">
        <v>4893</v>
      </c>
      <c r="U4389" t="s">
        <v>17704</v>
      </c>
      <c r="V4389" t="s">
        <v>3436</v>
      </c>
      <c r="W4389" t="s">
        <v>241</v>
      </c>
      <c r="X4389" t="s">
        <v>242</v>
      </c>
      <c r="Y4389" t="s">
        <v>8356</v>
      </c>
      <c r="Z4389" t="s">
        <v>6641</v>
      </c>
      <c r="AA4389" t="s">
        <v>174</v>
      </c>
      <c r="AB4389" t="s">
        <v>171</v>
      </c>
      <c r="AC4389" t="s">
        <v>17705</v>
      </c>
      <c r="AD4389" t="s">
        <v>144</v>
      </c>
    </row>
    <row r="4390" spans="1:30">
      <c r="A4390" t="s">
        <v>17706</v>
      </c>
      <c r="B4390" t="s">
        <v>17706</v>
      </c>
      <c r="C4390" s="3">
        <v>1.113566</v>
      </c>
      <c r="D4390" s="3">
        <v>35</v>
      </c>
      <c r="E4390" s="3">
        <v>4.539059</v>
      </c>
      <c r="F4390" s="3">
        <v>124</v>
      </c>
      <c r="G4390" s="3">
        <v>1.994369</v>
      </c>
      <c r="H4390" s="3">
        <v>66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>
        <v>0</v>
      </c>
      <c r="O4390" s="16">
        <v>6.56359087877569e-10</v>
      </c>
      <c r="P4390">
        <v>-7.47011669489135</v>
      </c>
      <c r="Q4390" t="s">
        <v>131</v>
      </c>
      <c r="R4390" t="s">
        <v>136</v>
      </c>
      <c r="S4390" t="s">
        <v>136</v>
      </c>
      <c r="T4390" t="s">
        <v>136</v>
      </c>
      <c r="U4390" t="s">
        <v>136</v>
      </c>
      <c r="V4390" t="s">
        <v>136</v>
      </c>
      <c r="W4390" t="s">
        <v>136</v>
      </c>
      <c r="X4390" t="s">
        <v>136</v>
      </c>
      <c r="Y4390" t="s">
        <v>1424</v>
      </c>
      <c r="Z4390" t="s">
        <v>136</v>
      </c>
      <c r="AA4390" t="s">
        <v>164</v>
      </c>
      <c r="AB4390" t="s">
        <v>165</v>
      </c>
      <c r="AC4390" t="s">
        <v>17707</v>
      </c>
      <c r="AD4390" t="s">
        <v>136</v>
      </c>
    </row>
    <row r="4391" spans="1:30">
      <c r="A4391" t="s">
        <v>17708</v>
      </c>
      <c r="B4391" t="s">
        <v>136</v>
      </c>
      <c r="C4391" s="3">
        <v>0</v>
      </c>
      <c r="D4391" s="3">
        <v>0</v>
      </c>
      <c r="E4391" s="3">
        <v>0</v>
      </c>
      <c r="F4391" s="3">
        <v>0</v>
      </c>
      <c r="G4391" s="3">
        <v>0</v>
      </c>
      <c r="H4391" s="3">
        <v>0</v>
      </c>
      <c r="I4391" s="3">
        <v>3.712465</v>
      </c>
      <c r="J4391" s="3">
        <v>85</v>
      </c>
      <c r="K4391" s="3">
        <v>3.75072</v>
      </c>
      <c r="L4391" s="3">
        <v>92</v>
      </c>
      <c r="M4391" s="3">
        <v>1.89151</v>
      </c>
      <c r="N4391">
        <v>42</v>
      </c>
      <c r="O4391" s="16">
        <v>6.55676596354029e-7</v>
      </c>
      <c r="P4391">
        <v>6.22417531717275</v>
      </c>
      <c r="Q4391" t="s">
        <v>157</v>
      </c>
      <c r="R4391" t="s">
        <v>136</v>
      </c>
      <c r="S4391" t="s">
        <v>136</v>
      </c>
      <c r="T4391" t="s">
        <v>768</v>
      </c>
      <c r="U4391" t="s">
        <v>17709</v>
      </c>
      <c r="V4391" t="s">
        <v>136</v>
      </c>
      <c r="W4391" t="s">
        <v>136</v>
      </c>
      <c r="X4391" t="s">
        <v>136</v>
      </c>
      <c r="Y4391" t="s">
        <v>862</v>
      </c>
      <c r="Z4391" t="s">
        <v>136</v>
      </c>
      <c r="AA4391" t="s">
        <v>136</v>
      </c>
      <c r="AB4391" t="s">
        <v>136</v>
      </c>
      <c r="AC4391" t="s">
        <v>2219</v>
      </c>
      <c r="AD4391" t="s">
        <v>281</v>
      </c>
    </row>
    <row r="4392" spans="1:30">
      <c r="A4392" t="s">
        <v>17710</v>
      </c>
      <c r="B4392" t="s">
        <v>17710</v>
      </c>
      <c r="C4392" s="3">
        <v>0.42818</v>
      </c>
      <c r="D4392" s="3">
        <v>27</v>
      </c>
      <c r="E4392" s="3">
        <v>0.30424</v>
      </c>
      <c r="F4392" s="3">
        <v>17</v>
      </c>
      <c r="G4392" s="3">
        <v>2.4197</v>
      </c>
      <c r="H4392" s="3">
        <v>164</v>
      </c>
      <c r="I4392" s="3">
        <v>33.990971</v>
      </c>
      <c r="J4392" s="3">
        <v>2322</v>
      </c>
      <c r="K4392" s="3">
        <v>7.035103</v>
      </c>
      <c r="L4392" s="3">
        <v>514</v>
      </c>
      <c r="M4392" s="3">
        <v>9.248385</v>
      </c>
      <c r="N4392">
        <v>609</v>
      </c>
      <c r="O4392">
        <v>0.000445200031771721</v>
      </c>
      <c r="P4392">
        <v>3.10135696023667</v>
      </c>
      <c r="Q4392" t="s">
        <v>157</v>
      </c>
      <c r="R4392" t="s">
        <v>594</v>
      </c>
      <c r="S4392" t="s">
        <v>165</v>
      </c>
      <c r="T4392" t="s">
        <v>17711</v>
      </c>
      <c r="U4392" t="s">
        <v>17712</v>
      </c>
      <c r="V4392" t="s">
        <v>136</v>
      </c>
      <c r="W4392" t="s">
        <v>241</v>
      </c>
      <c r="X4392" t="s">
        <v>242</v>
      </c>
      <c r="Y4392" t="s">
        <v>9268</v>
      </c>
      <c r="Z4392" t="s">
        <v>9269</v>
      </c>
      <c r="AA4392" t="s">
        <v>164</v>
      </c>
      <c r="AB4392" t="s">
        <v>165</v>
      </c>
      <c r="AC4392" t="s">
        <v>17713</v>
      </c>
      <c r="AD4392" t="s">
        <v>17714</v>
      </c>
    </row>
    <row r="4393" spans="1:30">
      <c r="A4393" t="s">
        <v>17715</v>
      </c>
      <c r="B4393" t="s">
        <v>17715</v>
      </c>
      <c r="C4393" s="3">
        <v>1.593909</v>
      </c>
      <c r="D4393" s="3">
        <v>95</v>
      </c>
      <c r="E4393" s="3">
        <v>0.148282</v>
      </c>
      <c r="F4393" s="3">
        <v>8</v>
      </c>
      <c r="G4393" s="3">
        <v>1.958888</v>
      </c>
      <c r="H4393" s="3">
        <v>126</v>
      </c>
      <c r="I4393" s="3">
        <v>11.493478</v>
      </c>
      <c r="J4393" s="3">
        <v>743</v>
      </c>
      <c r="K4393" s="3">
        <v>11.851001</v>
      </c>
      <c r="L4393" s="3">
        <v>818</v>
      </c>
      <c r="M4393" s="3">
        <v>4.689504</v>
      </c>
      <c r="N4393">
        <v>292</v>
      </c>
      <c r="O4393">
        <v>0.00388079278582044</v>
      </c>
      <c r="P4393">
        <v>2.28497603399826</v>
      </c>
      <c r="Q4393" t="s">
        <v>157</v>
      </c>
      <c r="R4393" t="s">
        <v>136</v>
      </c>
      <c r="S4393" t="s">
        <v>136</v>
      </c>
      <c r="T4393" t="s">
        <v>136</v>
      </c>
      <c r="U4393" t="s">
        <v>17716</v>
      </c>
      <c r="V4393" t="s">
        <v>136</v>
      </c>
      <c r="W4393" t="s">
        <v>136</v>
      </c>
      <c r="X4393" t="s">
        <v>136</v>
      </c>
      <c r="Y4393" t="s">
        <v>2314</v>
      </c>
      <c r="Z4393" t="s">
        <v>17717</v>
      </c>
      <c r="AA4393" t="s">
        <v>164</v>
      </c>
      <c r="AB4393" t="s">
        <v>165</v>
      </c>
      <c r="AC4393" t="s">
        <v>17718</v>
      </c>
      <c r="AD4393" t="s">
        <v>136</v>
      </c>
    </row>
    <row r="4394" spans="1:30">
      <c r="A4394" t="s">
        <v>17719</v>
      </c>
      <c r="B4394" t="s">
        <v>17719</v>
      </c>
      <c r="C4394" s="3">
        <v>46.874935</v>
      </c>
      <c r="D4394" s="3">
        <v>3369</v>
      </c>
      <c r="E4394" s="3">
        <v>91.642326</v>
      </c>
      <c r="F4394" s="3">
        <v>5835</v>
      </c>
      <c r="G4394" s="3">
        <v>74.358978</v>
      </c>
      <c r="H4394" s="3">
        <v>5730</v>
      </c>
      <c r="I4394" s="3">
        <v>5.683247</v>
      </c>
      <c r="J4394" s="3">
        <v>443</v>
      </c>
      <c r="K4394" s="3">
        <v>5.940744</v>
      </c>
      <c r="L4394" s="3">
        <v>495</v>
      </c>
      <c r="M4394" s="3">
        <v>5.200523</v>
      </c>
      <c r="N4394">
        <v>391</v>
      </c>
      <c r="O4394" s="16">
        <v>7.77021344863044e-15</v>
      </c>
      <c r="P4394">
        <v>-4.31091322641017</v>
      </c>
      <c r="Q4394" t="s">
        <v>131</v>
      </c>
      <c r="R4394" t="s">
        <v>190</v>
      </c>
      <c r="S4394" t="s">
        <v>191</v>
      </c>
      <c r="T4394" t="s">
        <v>4178</v>
      </c>
      <c r="U4394" t="s">
        <v>17720</v>
      </c>
      <c r="V4394" t="s">
        <v>264</v>
      </c>
      <c r="W4394" t="s">
        <v>136</v>
      </c>
      <c r="X4394" t="s">
        <v>136</v>
      </c>
      <c r="Y4394" t="s">
        <v>181</v>
      </c>
      <c r="Z4394" t="s">
        <v>7896</v>
      </c>
      <c r="AA4394" t="s">
        <v>164</v>
      </c>
      <c r="AB4394" t="s">
        <v>165</v>
      </c>
      <c r="AC4394" t="s">
        <v>17721</v>
      </c>
      <c r="AD4394" t="s">
        <v>4181</v>
      </c>
    </row>
    <row r="4395" spans="1:30">
      <c r="A4395" t="s">
        <v>17722</v>
      </c>
      <c r="B4395" t="s">
        <v>17722</v>
      </c>
      <c r="C4395" s="3">
        <v>0.876034</v>
      </c>
      <c r="D4395" s="3">
        <v>39</v>
      </c>
      <c r="E4395" s="3">
        <v>0.737134</v>
      </c>
      <c r="F4395" s="3">
        <v>29</v>
      </c>
      <c r="G4395" s="3">
        <v>0.696204</v>
      </c>
      <c r="H4395" s="3">
        <v>33</v>
      </c>
      <c r="I4395" s="3">
        <v>37.217171</v>
      </c>
      <c r="J4395" s="3">
        <v>1761</v>
      </c>
      <c r="K4395" s="3">
        <v>37.754143</v>
      </c>
      <c r="L4395" s="3">
        <v>1907</v>
      </c>
      <c r="M4395" s="3">
        <v>24.231869</v>
      </c>
      <c r="N4395">
        <v>1104</v>
      </c>
      <c r="O4395" s="16">
        <v>4.46263492280094e-27</v>
      </c>
      <c r="P4395">
        <v>4.60930007533374</v>
      </c>
      <c r="Q4395" t="s">
        <v>157</v>
      </c>
      <c r="R4395" t="s">
        <v>136</v>
      </c>
      <c r="S4395" t="s">
        <v>136</v>
      </c>
      <c r="T4395" t="s">
        <v>568</v>
      </c>
      <c r="U4395" t="s">
        <v>17723</v>
      </c>
      <c r="V4395" t="s">
        <v>136</v>
      </c>
      <c r="W4395" t="s">
        <v>325</v>
      </c>
      <c r="X4395" t="s">
        <v>326</v>
      </c>
      <c r="Y4395" t="s">
        <v>570</v>
      </c>
      <c r="Z4395" t="s">
        <v>2455</v>
      </c>
      <c r="AA4395" t="s">
        <v>164</v>
      </c>
      <c r="AB4395" t="s">
        <v>165</v>
      </c>
      <c r="AC4395" t="s">
        <v>11423</v>
      </c>
      <c r="AD4395" t="s">
        <v>573</v>
      </c>
    </row>
    <row r="4396" spans="1:30">
      <c r="A4396" t="s">
        <v>17724</v>
      </c>
      <c r="B4396" t="s">
        <v>17724</v>
      </c>
      <c r="C4396" s="3">
        <v>0.836938</v>
      </c>
      <c r="D4396" s="3">
        <v>32</v>
      </c>
      <c r="E4396" s="3">
        <v>0.405699</v>
      </c>
      <c r="F4396" s="3">
        <v>14</v>
      </c>
      <c r="G4396" s="3">
        <v>0.508126</v>
      </c>
      <c r="H4396" s="3">
        <v>21</v>
      </c>
      <c r="I4396" s="3">
        <v>2.547492</v>
      </c>
      <c r="J4396" s="3">
        <v>103</v>
      </c>
      <c r="K4396" s="3">
        <v>15.000834</v>
      </c>
      <c r="L4396" s="3">
        <v>646</v>
      </c>
      <c r="M4396" s="3">
        <v>2.927018</v>
      </c>
      <c r="N4396">
        <v>114</v>
      </c>
      <c r="O4396">
        <v>0.00188664730958306</v>
      </c>
      <c r="P4396">
        <v>2.67040917041275</v>
      </c>
      <c r="Q4396" t="s">
        <v>157</v>
      </c>
      <c r="R4396" t="s">
        <v>136</v>
      </c>
      <c r="S4396" t="s">
        <v>136</v>
      </c>
      <c r="T4396" t="s">
        <v>1859</v>
      </c>
      <c r="U4396" t="s">
        <v>17725</v>
      </c>
      <c r="V4396" t="s">
        <v>1831</v>
      </c>
      <c r="W4396" t="s">
        <v>136</v>
      </c>
      <c r="X4396" t="s">
        <v>136</v>
      </c>
      <c r="Y4396" t="s">
        <v>7722</v>
      </c>
      <c r="Z4396" t="s">
        <v>17726</v>
      </c>
      <c r="AA4396" t="s">
        <v>164</v>
      </c>
      <c r="AB4396" t="s">
        <v>165</v>
      </c>
      <c r="AC4396" t="s">
        <v>17727</v>
      </c>
      <c r="AD4396" t="s">
        <v>1863</v>
      </c>
    </row>
    <row r="4397" spans="1:30">
      <c r="A4397" t="s">
        <v>17728</v>
      </c>
      <c r="B4397" t="s">
        <v>17728</v>
      </c>
      <c r="C4397" s="3">
        <v>0.067631</v>
      </c>
      <c r="D4397" s="3">
        <v>4</v>
      </c>
      <c r="E4397" s="3">
        <v>0</v>
      </c>
      <c r="F4397" s="3">
        <v>0</v>
      </c>
      <c r="G4397" s="3">
        <v>0</v>
      </c>
      <c r="H4397" s="3">
        <v>0</v>
      </c>
      <c r="I4397" s="3">
        <v>1.135846</v>
      </c>
      <c r="J4397" s="3">
        <v>67</v>
      </c>
      <c r="K4397" s="3">
        <v>1.707371</v>
      </c>
      <c r="L4397" s="3">
        <v>107</v>
      </c>
      <c r="M4397" s="3">
        <v>1.137707</v>
      </c>
      <c r="N4397">
        <v>64</v>
      </c>
      <c r="O4397" s="16">
        <v>1.28066079900371e-5</v>
      </c>
      <c r="P4397">
        <v>4.51125713369576</v>
      </c>
      <c r="Q4397" t="s">
        <v>157</v>
      </c>
      <c r="R4397" t="s">
        <v>170</v>
      </c>
      <c r="S4397" t="s">
        <v>171</v>
      </c>
      <c r="T4397" t="s">
        <v>17729</v>
      </c>
      <c r="U4397" t="s">
        <v>17730</v>
      </c>
      <c r="V4397" t="s">
        <v>136</v>
      </c>
      <c r="W4397" t="s">
        <v>136</v>
      </c>
      <c r="X4397" t="s">
        <v>136</v>
      </c>
      <c r="Y4397" t="s">
        <v>17731</v>
      </c>
      <c r="Z4397" t="s">
        <v>17732</v>
      </c>
      <c r="AA4397" t="s">
        <v>174</v>
      </c>
      <c r="AB4397" t="s">
        <v>171</v>
      </c>
      <c r="AC4397" t="s">
        <v>17733</v>
      </c>
      <c r="AD4397" t="s">
        <v>17734</v>
      </c>
    </row>
    <row r="4398" spans="1:30">
      <c r="A4398" t="s">
        <v>17735</v>
      </c>
      <c r="B4398" t="s">
        <v>17735</v>
      </c>
      <c r="C4398" s="3">
        <v>15.299114</v>
      </c>
      <c r="D4398" s="3">
        <v>264</v>
      </c>
      <c r="E4398" s="3">
        <v>2.608501</v>
      </c>
      <c r="F4398" s="3">
        <v>40</v>
      </c>
      <c r="G4398" s="3">
        <v>12.066124</v>
      </c>
      <c r="H4398" s="3">
        <v>223</v>
      </c>
      <c r="I4398" s="3">
        <v>65.350479</v>
      </c>
      <c r="J4398" s="3">
        <v>1221</v>
      </c>
      <c r="K4398" s="3">
        <v>147.833771</v>
      </c>
      <c r="L4398" s="3">
        <v>2949</v>
      </c>
      <c r="M4398" s="3">
        <v>52.10297</v>
      </c>
      <c r="N4398">
        <v>937</v>
      </c>
      <c r="O4398">
        <v>0.000147546940432099</v>
      </c>
      <c r="P4398">
        <v>2.54176307168831</v>
      </c>
      <c r="Q4398" t="s">
        <v>157</v>
      </c>
      <c r="R4398" t="s">
        <v>186</v>
      </c>
      <c r="S4398" t="s">
        <v>187</v>
      </c>
      <c r="T4398" t="s">
        <v>437</v>
      </c>
      <c r="U4398" t="s">
        <v>17736</v>
      </c>
      <c r="V4398" t="s">
        <v>439</v>
      </c>
      <c r="W4398" t="s">
        <v>186</v>
      </c>
      <c r="X4398" t="s">
        <v>187</v>
      </c>
      <c r="Y4398" t="s">
        <v>7727</v>
      </c>
      <c r="Z4398" t="s">
        <v>7728</v>
      </c>
      <c r="AA4398" t="s">
        <v>209</v>
      </c>
      <c r="AB4398" t="s">
        <v>187</v>
      </c>
      <c r="AC4398" t="s">
        <v>17737</v>
      </c>
      <c r="AD4398" t="s">
        <v>443</v>
      </c>
    </row>
    <row r="4399" spans="1:30">
      <c r="A4399" t="s">
        <v>17738</v>
      </c>
      <c r="B4399" t="s">
        <v>17738</v>
      </c>
      <c r="C4399" s="3">
        <v>0.053277</v>
      </c>
      <c r="D4399" s="3">
        <v>4</v>
      </c>
      <c r="E4399" s="3">
        <v>0</v>
      </c>
      <c r="F4399" s="3">
        <v>0</v>
      </c>
      <c r="G4399" s="3">
        <v>0</v>
      </c>
      <c r="H4399" s="3">
        <v>0</v>
      </c>
      <c r="I4399" s="3">
        <v>2.440247</v>
      </c>
      <c r="J4399" s="3">
        <v>195</v>
      </c>
      <c r="K4399" s="3">
        <v>3.243721</v>
      </c>
      <c r="L4399" s="3">
        <v>277</v>
      </c>
      <c r="M4399" s="3">
        <v>0.653797</v>
      </c>
      <c r="N4399">
        <v>51</v>
      </c>
      <c r="O4399" s="16">
        <v>2.38129879501837e-7</v>
      </c>
      <c r="P4399">
        <v>5.39777518510232</v>
      </c>
      <c r="Q4399" t="s">
        <v>157</v>
      </c>
      <c r="R4399" t="s">
        <v>136</v>
      </c>
      <c r="S4399" t="s">
        <v>136</v>
      </c>
      <c r="T4399" t="s">
        <v>17739</v>
      </c>
      <c r="U4399" t="s">
        <v>136</v>
      </c>
      <c r="V4399" t="s">
        <v>136</v>
      </c>
      <c r="W4399" t="s">
        <v>136</v>
      </c>
      <c r="X4399" t="s">
        <v>136</v>
      </c>
      <c r="Y4399" t="s">
        <v>136</v>
      </c>
      <c r="Z4399" t="s">
        <v>136</v>
      </c>
      <c r="AA4399" t="s">
        <v>164</v>
      </c>
      <c r="AB4399" t="s">
        <v>165</v>
      </c>
      <c r="AC4399" t="s">
        <v>982</v>
      </c>
      <c r="AD4399" t="s">
        <v>1233</v>
      </c>
    </row>
    <row r="4400" spans="1:30">
      <c r="A4400" t="s">
        <v>17740</v>
      </c>
      <c r="B4400" t="s">
        <v>17740</v>
      </c>
      <c r="C4400" s="3">
        <v>0.448562</v>
      </c>
      <c r="D4400" s="3">
        <v>36</v>
      </c>
      <c r="E4400" s="3">
        <v>2.176759</v>
      </c>
      <c r="F4400" s="3">
        <v>153</v>
      </c>
      <c r="G4400" s="3">
        <v>0.996132</v>
      </c>
      <c r="H4400" s="3">
        <v>85</v>
      </c>
      <c r="I4400" s="3">
        <v>0.341073</v>
      </c>
      <c r="J4400" s="3">
        <v>30</v>
      </c>
      <c r="K4400" s="3">
        <v>0.253544</v>
      </c>
      <c r="L4400" s="3">
        <v>24</v>
      </c>
      <c r="M4400" s="3">
        <v>0.305112</v>
      </c>
      <c r="N4400">
        <v>26</v>
      </c>
      <c r="O4400">
        <v>0.00236253372306804</v>
      </c>
      <c r="P4400">
        <v>-2.67470120264135</v>
      </c>
      <c r="Q4400" t="s">
        <v>131</v>
      </c>
      <c r="R4400" t="s">
        <v>136</v>
      </c>
      <c r="S4400" t="s">
        <v>136</v>
      </c>
      <c r="T4400" t="s">
        <v>136</v>
      </c>
      <c r="U4400" t="s">
        <v>136</v>
      </c>
      <c r="V4400" t="s">
        <v>136</v>
      </c>
      <c r="W4400" t="s">
        <v>136</v>
      </c>
      <c r="X4400" t="s">
        <v>136</v>
      </c>
      <c r="Y4400" t="s">
        <v>6975</v>
      </c>
      <c r="Z4400" t="s">
        <v>136</v>
      </c>
      <c r="AA4400" t="s">
        <v>164</v>
      </c>
      <c r="AB4400" t="s">
        <v>165</v>
      </c>
      <c r="AC4400" t="s">
        <v>6976</v>
      </c>
      <c r="AD4400" t="s">
        <v>136</v>
      </c>
    </row>
    <row r="4401" spans="1:30">
      <c r="A4401" t="s">
        <v>17741</v>
      </c>
      <c r="B4401" t="s">
        <v>17741</v>
      </c>
      <c r="C4401" s="3">
        <v>0.142031</v>
      </c>
      <c r="D4401" s="3">
        <v>9</v>
      </c>
      <c r="E4401" s="3">
        <v>0.101386</v>
      </c>
      <c r="F4401" s="3">
        <v>6</v>
      </c>
      <c r="G4401" s="3">
        <v>0.442622</v>
      </c>
      <c r="H4401" s="3">
        <v>30</v>
      </c>
      <c r="I4401" s="3">
        <v>8.624605</v>
      </c>
      <c r="J4401" s="3">
        <v>584</v>
      </c>
      <c r="K4401" s="3">
        <v>3.413847</v>
      </c>
      <c r="L4401" s="3">
        <v>247</v>
      </c>
      <c r="M4401" s="3">
        <v>1.734114</v>
      </c>
      <c r="N4401">
        <v>114</v>
      </c>
      <c r="O4401" s="16">
        <v>2.25441682915676e-5</v>
      </c>
      <c r="P4401">
        <v>3.389251952673</v>
      </c>
      <c r="Q4401" t="s">
        <v>157</v>
      </c>
      <c r="R4401" t="s">
        <v>136</v>
      </c>
      <c r="S4401" t="s">
        <v>136</v>
      </c>
      <c r="T4401" t="s">
        <v>136</v>
      </c>
      <c r="U4401" t="s">
        <v>17742</v>
      </c>
      <c r="V4401" t="s">
        <v>4948</v>
      </c>
      <c r="W4401" t="s">
        <v>136</v>
      </c>
      <c r="X4401" t="s">
        <v>136</v>
      </c>
      <c r="Y4401" t="s">
        <v>4949</v>
      </c>
      <c r="Z4401" t="s">
        <v>17743</v>
      </c>
      <c r="AA4401" t="s">
        <v>164</v>
      </c>
      <c r="AB4401" t="s">
        <v>165</v>
      </c>
      <c r="AC4401" t="s">
        <v>17744</v>
      </c>
      <c r="AD4401" t="s">
        <v>136</v>
      </c>
    </row>
    <row r="4402" spans="1:30">
      <c r="A4402" t="s">
        <v>17745</v>
      </c>
      <c r="B4402" t="s">
        <v>17745</v>
      </c>
      <c r="C4402" s="3">
        <v>2.444118</v>
      </c>
      <c r="D4402" s="3">
        <v>36</v>
      </c>
      <c r="E4402" s="3">
        <v>0</v>
      </c>
      <c r="F4402" s="3">
        <v>0</v>
      </c>
      <c r="G4402" s="3">
        <v>1.494243</v>
      </c>
      <c r="H4402" s="3">
        <v>24</v>
      </c>
      <c r="I4402" s="3">
        <v>14.402241</v>
      </c>
      <c r="J4402" s="3">
        <v>227</v>
      </c>
      <c r="K4402" s="3">
        <v>14.592801</v>
      </c>
      <c r="L4402" s="3">
        <v>245</v>
      </c>
      <c r="M4402" s="3">
        <v>11.017181</v>
      </c>
      <c r="N4402">
        <v>167</v>
      </c>
      <c r="O4402">
        <v>0.00549972868388844</v>
      </c>
      <c r="P4402">
        <v>2.61826076725028</v>
      </c>
      <c r="Q4402" t="s">
        <v>157</v>
      </c>
      <c r="R4402" t="s">
        <v>136</v>
      </c>
      <c r="S4402" t="s">
        <v>136</v>
      </c>
      <c r="T4402" t="s">
        <v>1096</v>
      </c>
      <c r="U4402" t="s">
        <v>136</v>
      </c>
      <c r="V4402" t="s">
        <v>136</v>
      </c>
      <c r="W4402" t="s">
        <v>136</v>
      </c>
      <c r="X4402" t="s">
        <v>136</v>
      </c>
      <c r="Y4402" t="s">
        <v>136</v>
      </c>
      <c r="Z4402" t="s">
        <v>17746</v>
      </c>
      <c r="AA4402" t="s">
        <v>164</v>
      </c>
      <c r="AB4402" t="s">
        <v>165</v>
      </c>
      <c r="AC4402" t="s">
        <v>17747</v>
      </c>
      <c r="AD4402" t="s">
        <v>281</v>
      </c>
    </row>
    <row r="4403" spans="1:30">
      <c r="A4403" t="s">
        <v>17748</v>
      </c>
      <c r="B4403" t="s">
        <v>17748</v>
      </c>
      <c r="C4403" s="3">
        <v>5.745609</v>
      </c>
      <c r="D4403" s="3">
        <v>324</v>
      </c>
      <c r="E4403" s="3">
        <v>13.859954</v>
      </c>
      <c r="F4403" s="3">
        <v>691</v>
      </c>
      <c r="G4403" s="3">
        <v>2.467407</v>
      </c>
      <c r="H4403" s="3">
        <v>149</v>
      </c>
      <c r="I4403" s="3">
        <v>2.627831</v>
      </c>
      <c r="J4403" s="3">
        <v>161</v>
      </c>
      <c r="K4403" s="3">
        <v>0.416527</v>
      </c>
      <c r="L4403" s="3">
        <v>28</v>
      </c>
      <c r="M4403" s="3">
        <v>2.553499</v>
      </c>
      <c r="N4403">
        <v>150</v>
      </c>
      <c r="O4403">
        <v>0.0060536967306758</v>
      </c>
      <c r="P4403">
        <v>-2.64618241455291</v>
      </c>
      <c r="Q4403" t="s">
        <v>131</v>
      </c>
      <c r="R4403" t="s">
        <v>5812</v>
      </c>
      <c r="S4403" t="s">
        <v>5813</v>
      </c>
      <c r="T4403" t="s">
        <v>17749</v>
      </c>
      <c r="U4403" t="s">
        <v>17750</v>
      </c>
      <c r="V4403" t="s">
        <v>136</v>
      </c>
      <c r="W4403" t="s">
        <v>2487</v>
      </c>
      <c r="X4403" t="s">
        <v>2488</v>
      </c>
      <c r="Y4403" t="s">
        <v>3234</v>
      </c>
      <c r="Z4403" t="s">
        <v>17751</v>
      </c>
      <c r="AA4403" t="s">
        <v>10619</v>
      </c>
      <c r="AB4403" t="s">
        <v>10620</v>
      </c>
      <c r="AC4403" t="s">
        <v>17752</v>
      </c>
      <c r="AD4403" t="s">
        <v>2532</v>
      </c>
    </row>
    <row r="4404" spans="1:30">
      <c r="A4404" t="s">
        <v>17753</v>
      </c>
      <c r="B4404" t="s">
        <v>17753</v>
      </c>
      <c r="C4404" s="3">
        <v>5.278591</v>
      </c>
      <c r="D4404" s="3">
        <v>138</v>
      </c>
      <c r="E4404" s="3">
        <v>1.43627</v>
      </c>
      <c r="F4404" s="3">
        <v>34</v>
      </c>
      <c r="G4404" s="3">
        <v>2.796218</v>
      </c>
      <c r="H4404" s="3">
        <v>78</v>
      </c>
      <c r="I4404" s="3">
        <v>26.467934</v>
      </c>
      <c r="J4404" s="3">
        <v>747</v>
      </c>
      <c r="K4404" s="3">
        <v>32.30859</v>
      </c>
      <c r="L4404" s="3">
        <v>973</v>
      </c>
      <c r="M4404" s="3">
        <v>10.547799</v>
      </c>
      <c r="N4404">
        <v>287</v>
      </c>
      <c r="O4404">
        <v>0.000295336998560576</v>
      </c>
      <c r="P4404">
        <v>2.21011659405936</v>
      </c>
      <c r="Q4404" t="s">
        <v>157</v>
      </c>
      <c r="R4404" t="s">
        <v>186</v>
      </c>
      <c r="S4404" t="s">
        <v>187</v>
      </c>
      <c r="T4404" t="s">
        <v>17754</v>
      </c>
      <c r="U4404" t="s">
        <v>17755</v>
      </c>
      <c r="V4404" t="s">
        <v>439</v>
      </c>
      <c r="W4404" t="s">
        <v>186</v>
      </c>
      <c r="X4404" t="s">
        <v>187</v>
      </c>
      <c r="Y4404" t="s">
        <v>17756</v>
      </c>
      <c r="Z4404" t="s">
        <v>17757</v>
      </c>
      <c r="AA4404" t="s">
        <v>209</v>
      </c>
      <c r="AB4404" t="s">
        <v>187</v>
      </c>
      <c r="AC4404" t="s">
        <v>183</v>
      </c>
      <c r="AD4404" t="s">
        <v>17758</v>
      </c>
    </row>
    <row r="4405" spans="1:30">
      <c r="A4405" t="s">
        <v>17759</v>
      </c>
      <c r="B4405" t="s">
        <v>17759</v>
      </c>
      <c r="C4405" s="3">
        <v>50.925117</v>
      </c>
      <c r="D4405" s="3">
        <v>2017</v>
      </c>
      <c r="E4405" s="3">
        <v>39.950974</v>
      </c>
      <c r="F4405" s="3">
        <v>1402</v>
      </c>
      <c r="G4405" s="3">
        <v>52.024181</v>
      </c>
      <c r="H4405" s="3">
        <v>2210</v>
      </c>
      <c r="I4405" s="3">
        <v>6.679409</v>
      </c>
      <c r="J4405" s="3">
        <v>287</v>
      </c>
      <c r="K4405" s="3">
        <v>6.83502</v>
      </c>
      <c r="L4405" s="3">
        <v>314</v>
      </c>
      <c r="M4405" s="3">
        <v>10.190918</v>
      </c>
      <c r="N4405">
        <v>422</v>
      </c>
      <c r="O4405" s="16">
        <v>4.05420790184049e-15</v>
      </c>
      <c r="P4405">
        <v>-3.18998717192685</v>
      </c>
      <c r="Q4405" t="s">
        <v>131</v>
      </c>
      <c r="R4405" t="s">
        <v>136</v>
      </c>
      <c r="S4405" t="s">
        <v>136</v>
      </c>
      <c r="T4405" t="s">
        <v>17760</v>
      </c>
      <c r="U4405" t="s">
        <v>136</v>
      </c>
      <c r="V4405" t="s">
        <v>136</v>
      </c>
      <c r="W4405" t="s">
        <v>594</v>
      </c>
      <c r="X4405" t="s">
        <v>165</v>
      </c>
      <c r="Y4405" t="s">
        <v>17761</v>
      </c>
      <c r="Z4405" t="s">
        <v>136</v>
      </c>
      <c r="AA4405" t="s">
        <v>164</v>
      </c>
      <c r="AB4405" t="s">
        <v>165</v>
      </c>
      <c r="AC4405" t="s">
        <v>17762</v>
      </c>
      <c r="AD4405" t="s">
        <v>7036</v>
      </c>
    </row>
    <row r="4406" spans="1:30">
      <c r="A4406" t="s">
        <v>17763</v>
      </c>
      <c r="B4406" t="s">
        <v>17763</v>
      </c>
      <c r="C4406" s="3">
        <v>0.322725</v>
      </c>
      <c r="D4406" s="3">
        <v>10</v>
      </c>
      <c r="E4406" s="3">
        <v>0</v>
      </c>
      <c r="F4406" s="3">
        <v>0</v>
      </c>
      <c r="G4406" s="3">
        <v>1.34164</v>
      </c>
      <c r="H4406" s="3">
        <v>45</v>
      </c>
      <c r="I4406" s="3">
        <v>5.80426</v>
      </c>
      <c r="J4406" s="3">
        <v>195</v>
      </c>
      <c r="K4406" s="3">
        <v>20.711334</v>
      </c>
      <c r="L4406" s="3">
        <v>743</v>
      </c>
      <c r="M4406" s="3">
        <v>3.157062</v>
      </c>
      <c r="N4406">
        <v>103</v>
      </c>
      <c r="O4406">
        <v>0.0057854661846688</v>
      </c>
      <c r="P4406">
        <v>3.14341790650612</v>
      </c>
      <c r="Q4406" t="s">
        <v>157</v>
      </c>
      <c r="R4406" t="s">
        <v>136</v>
      </c>
      <c r="S4406" t="s">
        <v>136</v>
      </c>
      <c r="T4406" t="s">
        <v>609</v>
      </c>
      <c r="U4406" t="s">
        <v>136</v>
      </c>
      <c r="V4406" t="s">
        <v>136</v>
      </c>
      <c r="W4406" t="s">
        <v>136</v>
      </c>
      <c r="X4406" t="s">
        <v>136</v>
      </c>
      <c r="Y4406" t="s">
        <v>9264</v>
      </c>
      <c r="Z4406" t="s">
        <v>17764</v>
      </c>
      <c r="AA4406" t="s">
        <v>48</v>
      </c>
      <c r="AB4406" t="s">
        <v>326</v>
      </c>
      <c r="AC4406" t="s">
        <v>17765</v>
      </c>
      <c r="AD4406" t="s">
        <v>612</v>
      </c>
    </row>
    <row r="4407" spans="1:30">
      <c r="A4407" t="s">
        <v>17766</v>
      </c>
      <c r="B4407" t="s">
        <v>17766</v>
      </c>
      <c r="C4407" s="3">
        <v>0</v>
      </c>
      <c r="D4407" s="3">
        <v>0</v>
      </c>
      <c r="E4407" s="3">
        <v>0</v>
      </c>
      <c r="F4407" s="3">
        <v>0</v>
      </c>
      <c r="G4407" s="3">
        <v>0</v>
      </c>
      <c r="H4407" s="3">
        <v>0</v>
      </c>
      <c r="I4407" s="3">
        <v>0.566976</v>
      </c>
      <c r="J4407" s="3">
        <v>36</v>
      </c>
      <c r="K4407" s="3">
        <v>1.525488</v>
      </c>
      <c r="L4407" s="3">
        <v>104</v>
      </c>
      <c r="M4407" s="3">
        <v>0.588616</v>
      </c>
      <c r="N4407">
        <v>36</v>
      </c>
      <c r="O4407" s="16">
        <v>8.32336583636095e-6</v>
      </c>
      <c r="P4407">
        <v>5.81558368447633</v>
      </c>
      <c r="Q4407" t="s">
        <v>157</v>
      </c>
      <c r="R4407" t="s">
        <v>136</v>
      </c>
      <c r="S4407" t="s">
        <v>136</v>
      </c>
      <c r="T4407" t="s">
        <v>17767</v>
      </c>
      <c r="U4407" t="s">
        <v>136</v>
      </c>
      <c r="V4407" t="s">
        <v>136</v>
      </c>
      <c r="W4407" t="s">
        <v>136</v>
      </c>
      <c r="X4407" t="s">
        <v>136</v>
      </c>
      <c r="Y4407" t="s">
        <v>17768</v>
      </c>
      <c r="Z4407" t="s">
        <v>17769</v>
      </c>
      <c r="AA4407" t="s">
        <v>164</v>
      </c>
      <c r="AB4407" t="s">
        <v>165</v>
      </c>
      <c r="AC4407" t="s">
        <v>17770</v>
      </c>
      <c r="AD4407" t="s">
        <v>1883</v>
      </c>
    </row>
    <row r="4408" spans="1:30">
      <c r="A4408" t="s">
        <v>17771</v>
      </c>
      <c r="B4408" t="s">
        <v>17771</v>
      </c>
      <c r="C4408" s="3">
        <v>13.361511</v>
      </c>
      <c r="D4408" s="3">
        <v>615</v>
      </c>
      <c r="E4408" s="3">
        <v>47.217899</v>
      </c>
      <c r="F4408" s="3">
        <v>1924</v>
      </c>
      <c r="G4408" s="3">
        <v>9.470243</v>
      </c>
      <c r="H4408" s="3">
        <v>467</v>
      </c>
      <c r="I4408" s="3">
        <v>0.962409</v>
      </c>
      <c r="J4408" s="3">
        <v>48</v>
      </c>
      <c r="K4408" s="3">
        <v>5.003734</v>
      </c>
      <c r="L4408" s="3">
        <v>267</v>
      </c>
      <c r="M4408" s="3">
        <v>3.261405</v>
      </c>
      <c r="N4408">
        <v>157</v>
      </c>
      <c r="O4408">
        <v>0.000195997896844372</v>
      </c>
      <c r="P4408">
        <v>-3.49270135898851</v>
      </c>
      <c r="Q4408" t="s">
        <v>131</v>
      </c>
      <c r="R4408" t="s">
        <v>190</v>
      </c>
      <c r="S4408" t="s">
        <v>191</v>
      </c>
      <c r="T4408" t="s">
        <v>7921</v>
      </c>
      <c r="U4408" t="s">
        <v>17772</v>
      </c>
      <c r="V4408" t="s">
        <v>136</v>
      </c>
      <c r="W4408" t="s">
        <v>241</v>
      </c>
      <c r="X4408" t="s">
        <v>242</v>
      </c>
      <c r="Y4408" t="s">
        <v>3017</v>
      </c>
      <c r="Z4408" t="s">
        <v>7923</v>
      </c>
      <c r="AA4408" t="s">
        <v>164</v>
      </c>
      <c r="AB4408" t="s">
        <v>165</v>
      </c>
      <c r="AC4408" t="s">
        <v>7924</v>
      </c>
      <c r="AD4408" t="s">
        <v>195</v>
      </c>
    </row>
    <row r="4409" spans="1:30">
      <c r="A4409" t="s">
        <v>17773</v>
      </c>
      <c r="B4409" t="s">
        <v>17773</v>
      </c>
      <c r="C4409" s="3">
        <v>111.119614</v>
      </c>
      <c r="D4409" s="3">
        <v>2126</v>
      </c>
      <c r="E4409" s="3">
        <v>354.3349</v>
      </c>
      <c r="F4409" s="3">
        <v>6004</v>
      </c>
      <c r="G4409" s="3">
        <v>97.196617</v>
      </c>
      <c r="H4409" s="3">
        <v>1994</v>
      </c>
      <c r="I4409" s="3">
        <v>26.726917</v>
      </c>
      <c r="J4409" s="3">
        <v>555</v>
      </c>
      <c r="K4409" s="3">
        <v>25.786324</v>
      </c>
      <c r="L4409" s="3">
        <v>572</v>
      </c>
      <c r="M4409" s="3">
        <v>86.263748</v>
      </c>
      <c r="N4409">
        <v>1723</v>
      </c>
      <c r="O4409">
        <v>0.00250391378357458</v>
      </c>
      <c r="P4409">
        <v>-2.69638440052549</v>
      </c>
      <c r="Q4409" t="s">
        <v>131</v>
      </c>
      <c r="R4409" t="s">
        <v>136</v>
      </c>
      <c r="S4409" t="s">
        <v>136</v>
      </c>
      <c r="T4409" t="s">
        <v>17774</v>
      </c>
      <c r="U4409" t="s">
        <v>17775</v>
      </c>
      <c r="V4409" t="s">
        <v>3366</v>
      </c>
      <c r="W4409" t="s">
        <v>136</v>
      </c>
      <c r="X4409" t="s">
        <v>136</v>
      </c>
      <c r="Y4409" t="s">
        <v>3367</v>
      </c>
      <c r="Z4409" t="s">
        <v>17776</v>
      </c>
      <c r="AA4409" t="s">
        <v>164</v>
      </c>
      <c r="AB4409" t="s">
        <v>165</v>
      </c>
      <c r="AC4409" t="s">
        <v>17777</v>
      </c>
      <c r="AD4409" t="s">
        <v>13601</v>
      </c>
    </row>
    <row r="4410" spans="1:30">
      <c r="A4410" t="s">
        <v>17778</v>
      </c>
      <c r="B4410" t="s">
        <v>17778</v>
      </c>
      <c r="C4410" s="3">
        <v>0</v>
      </c>
      <c r="D4410" s="3">
        <v>0</v>
      </c>
      <c r="E4410" s="3">
        <v>0</v>
      </c>
      <c r="F4410" s="3">
        <v>0</v>
      </c>
      <c r="G4410" s="3">
        <v>0.086051</v>
      </c>
      <c r="H4410" s="3">
        <v>4</v>
      </c>
      <c r="I4410" s="3">
        <v>3.537582</v>
      </c>
      <c r="J4410" s="3">
        <v>147</v>
      </c>
      <c r="K4410" s="3">
        <v>5.123837</v>
      </c>
      <c r="L4410" s="3">
        <v>227</v>
      </c>
      <c r="M4410" s="3">
        <v>1.283041</v>
      </c>
      <c r="N4410">
        <v>52</v>
      </c>
      <c r="O4410" s="16">
        <v>7.55127089358513e-7</v>
      </c>
      <c r="P4410">
        <v>5.15252854559669</v>
      </c>
      <c r="Q4410" t="s">
        <v>157</v>
      </c>
      <c r="R4410" t="s">
        <v>254</v>
      </c>
      <c r="S4410" t="s">
        <v>255</v>
      </c>
      <c r="T4410" t="s">
        <v>17779</v>
      </c>
      <c r="U4410" t="s">
        <v>136</v>
      </c>
      <c r="V4410" t="s">
        <v>136</v>
      </c>
      <c r="W4410" t="s">
        <v>136</v>
      </c>
      <c r="X4410" t="s">
        <v>136</v>
      </c>
      <c r="Y4410" t="s">
        <v>17780</v>
      </c>
      <c r="Z4410" t="s">
        <v>136</v>
      </c>
      <c r="AA4410" t="s">
        <v>164</v>
      </c>
      <c r="AB4410" t="s">
        <v>165</v>
      </c>
      <c r="AC4410" t="s">
        <v>313</v>
      </c>
      <c r="AD4410" t="s">
        <v>144</v>
      </c>
    </row>
    <row r="4411" spans="1:30">
      <c r="A4411" t="s">
        <v>17781</v>
      </c>
      <c r="B4411" t="s">
        <v>136</v>
      </c>
      <c r="C4411" s="3">
        <v>0</v>
      </c>
      <c r="D4411" s="3">
        <v>0</v>
      </c>
      <c r="E4411" s="3">
        <v>0</v>
      </c>
      <c r="F4411" s="3">
        <v>0</v>
      </c>
      <c r="G4411" s="3">
        <v>0</v>
      </c>
      <c r="H4411" s="3">
        <v>0</v>
      </c>
      <c r="I4411" s="3">
        <v>3.251036</v>
      </c>
      <c r="J4411" s="3">
        <v>56</v>
      </c>
      <c r="K4411" s="3">
        <v>3.209368</v>
      </c>
      <c r="L4411" s="3">
        <v>59</v>
      </c>
      <c r="M4411" s="3">
        <v>2.660341</v>
      </c>
      <c r="N4411">
        <v>44</v>
      </c>
      <c r="O4411" s="16">
        <v>4.52597940168363e-6</v>
      </c>
      <c r="P4411">
        <v>5.86889714959821</v>
      </c>
      <c r="Q4411" t="s">
        <v>157</v>
      </c>
      <c r="R4411" t="s">
        <v>136</v>
      </c>
      <c r="S4411" t="s">
        <v>136</v>
      </c>
      <c r="T4411" t="s">
        <v>136</v>
      </c>
      <c r="U4411" t="s">
        <v>136</v>
      </c>
      <c r="V4411" t="s">
        <v>136</v>
      </c>
      <c r="W4411" t="s">
        <v>136</v>
      </c>
      <c r="X4411" t="s">
        <v>136</v>
      </c>
      <c r="Y4411" t="s">
        <v>136</v>
      </c>
      <c r="Z4411" t="s">
        <v>136</v>
      </c>
      <c r="AA4411" t="s">
        <v>136</v>
      </c>
      <c r="AB4411" t="s">
        <v>136</v>
      </c>
      <c r="AC4411" t="s">
        <v>136</v>
      </c>
      <c r="AD4411" t="s">
        <v>136</v>
      </c>
    </row>
    <row r="4412" spans="1:30">
      <c r="A4412" t="s">
        <v>17782</v>
      </c>
      <c r="B4412" t="s">
        <v>17782</v>
      </c>
      <c r="C4412" s="3">
        <v>0</v>
      </c>
      <c r="D4412" s="3">
        <v>0</v>
      </c>
      <c r="E4412" s="3">
        <v>0</v>
      </c>
      <c r="F4412" s="3">
        <v>0</v>
      </c>
      <c r="G4412" s="3">
        <v>0.092284</v>
      </c>
      <c r="H4412" s="3">
        <v>5</v>
      </c>
      <c r="I4412" s="3">
        <v>1.398001</v>
      </c>
      <c r="J4412" s="3">
        <v>77</v>
      </c>
      <c r="K4412" s="3">
        <v>1.271643</v>
      </c>
      <c r="L4412" s="3">
        <v>75</v>
      </c>
      <c r="M4412" s="3">
        <v>1.033311</v>
      </c>
      <c r="N4412">
        <v>55</v>
      </c>
      <c r="O4412">
        <v>0.000164461848547291</v>
      </c>
      <c r="P4412">
        <v>4.03696512689048</v>
      </c>
      <c r="Q4412" t="s">
        <v>157</v>
      </c>
      <c r="R4412" t="s">
        <v>136</v>
      </c>
      <c r="S4412" t="s">
        <v>136</v>
      </c>
      <c r="T4412" t="s">
        <v>168</v>
      </c>
      <c r="U4412" t="s">
        <v>136</v>
      </c>
      <c r="V4412" t="s">
        <v>136</v>
      </c>
      <c r="W4412" t="s">
        <v>136</v>
      </c>
      <c r="X4412" t="s">
        <v>136</v>
      </c>
      <c r="Y4412" t="s">
        <v>136</v>
      </c>
      <c r="Z4412" t="s">
        <v>136</v>
      </c>
      <c r="AA4412" t="s">
        <v>136</v>
      </c>
      <c r="AB4412" t="s">
        <v>136</v>
      </c>
      <c r="AC4412" t="s">
        <v>17783</v>
      </c>
      <c r="AD4412" t="s">
        <v>176</v>
      </c>
    </row>
    <row r="4413" spans="1:30">
      <c r="A4413" t="s">
        <v>17784</v>
      </c>
      <c r="B4413" t="s">
        <v>17784</v>
      </c>
      <c r="C4413" s="3">
        <v>16.148897</v>
      </c>
      <c r="D4413" s="3">
        <v>951</v>
      </c>
      <c r="E4413" s="3">
        <v>44.416992</v>
      </c>
      <c r="F4413" s="3">
        <v>2317</v>
      </c>
      <c r="G4413" s="3">
        <v>9.509553</v>
      </c>
      <c r="H4413" s="3">
        <v>601</v>
      </c>
      <c r="I4413" s="3">
        <v>2.735727</v>
      </c>
      <c r="J4413" s="3">
        <v>175</v>
      </c>
      <c r="K4413" s="3">
        <v>4.0221</v>
      </c>
      <c r="L4413" s="3">
        <v>275</v>
      </c>
      <c r="M4413" s="3">
        <v>7.596314</v>
      </c>
      <c r="N4413">
        <v>467</v>
      </c>
      <c r="O4413">
        <v>0.000616937431370763</v>
      </c>
      <c r="P4413">
        <v>-2.95706170268539</v>
      </c>
      <c r="Q4413" t="s">
        <v>131</v>
      </c>
      <c r="R4413" t="s">
        <v>136</v>
      </c>
      <c r="S4413" t="s">
        <v>136</v>
      </c>
      <c r="T4413" t="s">
        <v>17785</v>
      </c>
      <c r="U4413" t="s">
        <v>17786</v>
      </c>
      <c r="V4413" t="s">
        <v>136</v>
      </c>
      <c r="W4413" t="s">
        <v>136</v>
      </c>
      <c r="X4413" t="s">
        <v>136</v>
      </c>
      <c r="Y4413" t="s">
        <v>654</v>
      </c>
      <c r="Z4413" t="s">
        <v>17787</v>
      </c>
      <c r="AA4413" t="s">
        <v>141</v>
      </c>
      <c r="AB4413" t="s">
        <v>142</v>
      </c>
      <c r="AC4413" t="s">
        <v>17788</v>
      </c>
      <c r="AD4413" t="s">
        <v>1863</v>
      </c>
    </row>
    <row r="4414" spans="1:30">
      <c r="A4414" t="s">
        <v>17789</v>
      </c>
      <c r="B4414" t="s">
        <v>17789</v>
      </c>
      <c r="C4414" s="3">
        <v>0.721828</v>
      </c>
      <c r="D4414" s="3">
        <v>68</v>
      </c>
      <c r="E4414" s="3">
        <v>0.164684</v>
      </c>
      <c r="F4414" s="3">
        <v>14</v>
      </c>
      <c r="G4414" s="3">
        <v>1.042031</v>
      </c>
      <c r="H4414" s="3">
        <v>105</v>
      </c>
      <c r="I4414" s="3">
        <v>25.85043</v>
      </c>
      <c r="J4414" s="3">
        <v>2624</v>
      </c>
      <c r="K4414" s="3">
        <v>30.39386</v>
      </c>
      <c r="L4414" s="3">
        <v>3295</v>
      </c>
      <c r="M4414" s="3">
        <v>7.573779</v>
      </c>
      <c r="N4414">
        <v>741</v>
      </c>
      <c r="O4414" s="16">
        <v>5.47340889266767e-10</v>
      </c>
      <c r="P4414">
        <v>4.26603574269902</v>
      </c>
      <c r="Q4414" t="s">
        <v>157</v>
      </c>
      <c r="R4414" t="s">
        <v>136</v>
      </c>
      <c r="S4414" t="s">
        <v>136</v>
      </c>
      <c r="T4414" t="s">
        <v>17790</v>
      </c>
      <c r="U4414" t="s">
        <v>17791</v>
      </c>
      <c r="V4414" t="s">
        <v>136</v>
      </c>
      <c r="W4414" t="s">
        <v>136</v>
      </c>
      <c r="X4414" t="s">
        <v>136</v>
      </c>
      <c r="Y4414" t="s">
        <v>4048</v>
      </c>
      <c r="Z4414" t="s">
        <v>17792</v>
      </c>
      <c r="AA4414" t="s">
        <v>141</v>
      </c>
      <c r="AB4414" t="s">
        <v>142</v>
      </c>
      <c r="AC4414" t="s">
        <v>17793</v>
      </c>
      <c r="AD4414" t="s">
        <v>1612</v>
      </c>
    </row>
    <row r="4415" spans="1:30">
      <c r="A4415" t="s">
        <v>17794</v>
      </c>
      <c r="B4415" t="s">
        <v>17794</v>
      </c>
      <c r="C4415" s="3">
        <v>2.211827</v>
      </c>
      <c r="D4415" s="3">
        <v>269</v>
      </c>
      <c r="E4415" s="3">
        <v>2.139157</v>
      </c>
      <c r="F4415" s="3">
        <v>230</v>
      </c>
      <c r="G4415" s="3">
        <v>2.899424</v>
      </c>
      <c r="H4415" s="3">
        <v>377</v>
      </c>
      <c r="I4415" s="3">
        <v>1.17162</v>
      </c>
      <c r="J4415" s="3">
        <v>155</v>
      </c>
      <c r="K4415" s="3">
        <v>0.509679</v>
      </c>
      <c r="L4415" s="3">
        <v>72</v>
      </c>
      <c r="M4415" s="3">
        <v>0.734544</v>
      </c>
      <c r="N4415">
        <v>94</v>
      </c>
      <c r="O4415" s="16">
        <v>1.49808394163465e-5</v>
      </c>
      <c r="P4415">
        <v>-2.22383436469801</v>
      </c>
      <c r="Q4415" t="s">
        <v>131</v>
      </c>
      <c r="R4415" t="s">
        <v>136</v>
      </c>
      <c r="S4415" t="s">
        <v>136</v>
      </c>
      <c r="T4415" t="s">
        <v>2185</v>
      </c>
      <c r="U4415" t="s">
        <v>17795</v>
      </c>
      <c r="V4415" t="s">
        <v>264</v>
      </c>
      <c r="W4415" t="s">
        <v>190</v>
      </c>
      <c r="X4415" t="s">
        <v>191</v>
      </c>
      <c r="Y4415" t="s">
        <v>1318</v>
      </c>
      <c r="Z4415" t="s">
        <v>2741</v>
      </c>
      <c r="AA4415" t="s">
        <v>164</v>
      </c>
      <c r="AB4415" t="s">
        <v>165</v>
      </c>
      <c r="AC4415" t="s">
        <v>17796</v>
      </c>
      <c r="AD4415" t="s">
        <v>2189</v>
      </c>
    </row>
    <row r="4416" spans="1:30">
      <c r="A4416" t="s">
        <v>17797</v>
      </c>
      <c r="B4416" t="s">
        <v>17797</v>
      </c>
      <c r="C4416" s="3">
        <v>6.55851</v>
      </c>
      <c r="D4416" s="3">
        <v>546</v>
      </c>
      <c r="E4416" s="3">
        <v>21.793802</v>
      </c>
      <c r="F4416" s="3">
        <v>1607</v>
      </c>
      <c r="G4416" s="3">
        <v>6.630547</v>
      </c>
      <c r="H4416" s="3">
        <v>592</v>
      </c>
      <c r="I4416" s="3">
        <v>1.118347</v>
      </c>
      <c r="J4416" s="3">
        <v>101</v>
      </c>
      <c r="K4416" s="3">
        <v>1.033342</v>
      </c>
      <c r="L4416" s="3">
        <v>100</v>
      </c>
      <c r="M4416" s="3">
        <v>1.404029</v>
      </c>
      <c r="N4416">
        <v>122</v>
      </c>
      <c r="O4416" s="16">
        <v>3.35449690102365e-7</v>
      </c>
      <c r="P4416">
        <v>-3.95581070585246</v>
      </c>
      <c r="Q4416" t="s">
        <v>131</v>
      </c>
      <c r="R4416" t="s">
        <v>136</v>
      </c>
      <c r="S4416" t="s">
        <v>136</v>
      </c>
      <c r="T4416" t="s">
        <v>136</v>
      </c>
      <c r="U4416" t="s">
        <v>17798</v>
      </c>
      <c r="V4416" t="s">
        <v>264</v>
      </c>
      <c r="W4416" t="s">
        <v>136</v>
      </c>
      <c r="X4416" t="s">
        <v>136</v>
      </c>
      <c r="Y4416" t="s">
        <v>1350</v>
      </c>
      <c r="Z4416" t="s">
        <v>7820</v>
      </c>
      <c r="AA4416" t="s">
        <v>164</v>
      </c>
      <c r="AB4416" t="s">
        <v>165</v>
      </c>
      <c r="AC4416" t="s">
        <v>10548</v>
      </c>
      <c r="AD4416" t="s">
        <v>136</v>
      </c>
    </row>
    <row r="4417" spans="1:30">
      <c r="A4417" t="s">
        <v>17799</v>
      </c>
      <c r="B4417" t="s">
        <v>17799</v>
      </c>
      <c r="C4417" s="3">
        <v>109.46637</v>
      </c>
      <c r="D4417" s="3">
        <v>7170</v>
      </c>
      <c r="E4417" s="3">
        <v>400.645294</v>
      </c>
      <c r="F4417" s="3">
        <v>23244</v>
      </c>
      <c r="G4417" s="3">
        <v>146.088257</v>
      </c>
      <c r="H4417" s="3">
        <v>10259</v>
      </c>
      <c r="I4417" s="3">
        <v>32.723183</v>
      </c>
      <c r="J4417" s="3">
        <v>2325</v>
      </c>
      <c r="K4417" s="3">
        <v>22.672684</v>
      </c>
      <c r="L4417" s="3">
        <v>1720</v>
      </c>
      <c r="M4417" s="3">
        <v>67.818573</v>
      </c>
      <c r="N4417">
        <v>4638</v>
      </c>
      <c r="O4417">
        <v>0.000203658996346113</v>
      </c>
      <c r="P4417">
        <v>-3.09130196496083</v>
      </c>
      <c r="Q4417" t="s">
        <v>131</v>
      </c>
      <c r="R4417" t="s">
        <v>136</v>
      </c>
      <c r="S4417" t="s">
        <v>136</v>
      </c>
      <c r="T4417" t="s">
        <v>17800</v>
      </c>
      <c r="U4417" t="s">
        <v>17801</v>
      </c>
      <c r="V4417" t="s">
        <v>2203</v>
      </c>
      <c r="W4417" t="s">
        <v>399</v>
      </c>
      <c r="X4417" t="s">
        <v>342</v>
      </c>
      <c r="Y4417" t="s">
        <v>17802</v>
      </c>
      <c r="Z4417" t="s">
        <v>17803</v>
      </c>
      <c r="AA4417" t="s">
        <v>85</v>
      </c>
      <c r="AB4417" t="s">
        <v>342</v>
      </c>
      <c r="AC4417" t="s">
        <v>17804</v>
      </c>
      <c r="AD4417" t="s">
        <v>17805</v>
      </c>
    </row>
    <row r="4418" spans="1:30">
      <c r="A4418" t="s">
        <v>17806</v>
      </c>
      <c r="B4418" t="s">
        <v>17806</v>
      </c>
      <c r="C4418" s="3">
        <v>0</v>
      </c>
      <c r="D4418" s="3">
        <v>0</v>
      </c>
      <c r="E4418" s="3">
        <v>0</v>
      </c>
      <c r="F4418" s="3">
        <v>0</v>
      </c>
      <c r="G4418" s="3">
        <v>0.220198</v>
      </c>
      <c r="H4418" s="3">
        <v>19</v>
      </c>
      <c r="I4418" s="3">
        <v>4.128853</v>
      </c>
      <c r="J4418" s="3">
        <v>350</v>
      </c>
      <c r="K4418" s="3">
        <v>3.772926</v>
      </c>
      <c r="L4418" s="3">
        <v>342</v>
      </c>
      <c r="M4418" s="3">
        <v>1.968165</v>
      </c>
      <c r="N4418">
        <v>161</v>
      </c>
      <c r="O4418">
        <v>0.000400143998201418</v>
      </c>
      <c r="P4418">
        <v>4.09463137407347</v>
      </c>
      <c r="Q4418" t="s">
        <v>157</v>
      </c>
      <c r="R4418" t="s">
        <v>1427</v>
      </c>
      <c r="S4418" t="s">
        <v>538</v>
      </c>
      <c r="T4418" t="s">
        <v>14220</v>
      </c>
      <c r="U4418" t="s">
        <v>17807</v>
      </c>
      <c r="V4418" t="s">
        <v>3292</v>
      </c>
      <c r="W4418" t="s">
        <v>1427</v>
      </c>
      <c r="X4418" t="s">
        <v>538</v>
      </c>
      <c r="Y4418" t="s">
        <v>1430</v>
      </c>
      <c r="Z4418" t="s">
        <v>14222</v>
      </c>
      <c r="AA4418" t="s">
        <v>43</v>
      </c>
      <c r="AB4418" t="s">
        <v>538</v>
      </c>
      <c r="AC4418" t="s">
        <v>14223</v>
      </c>
      <c r="AD4418" t="s">
        <v>14224</v>
      </c>
    </row>
    <row r="4419" spans="1:30">
      <c r="A4419" t="s">
        <v>17808</v>
      </c>
      <c r="B4419" t="s">
        <v>17808</v>
      </c>
      <c r="C4419" s="3">
        <v>4.665774</v>
      </c>
      <c r="D4419" s="3">
        <v>114</v>
      </c>
      <c r="E4419" s="3">
        <v>8.790263</v>
      </c>
      <c r="F4419" s="3">
        <v>191</v>
      </c>
      <c r="G4419" s="3">
        <v>6.550359</v>
      </c>
      <c r="H4419" s="3">
        <v>172</v>
      </c>
      <c r="I4419" s="3">
        <v>1.184829</v>
      </c>
      <c r="J4419" s="3">
        <v>32</v>
      </c>
      <c r="K4419" s="3">
        <v>0.687241</v>
      </c>
      <c r="L4419" s="3">
        <v>20</v>
      </c>
      <c r="M4419" s="3">
        <v>2.152485</v>
      </c>
      <c r="N4419">
        <v>55</v>
      </c>
      <c r="O4419" s="16">
        <v>7.90722928366958e-5</v>
      </c>
      <c r="P4419">
        <v>-2.91829149328177</v>
      </c>
      <c r="Q4419" t="s">
        <v>131</v>
      </c>
      <c r="R4419" t="s">
        <v>366</v>
      </c>
      <c r="S4419" t="s">
        <v>367</v>
      </c>
      <c r="T4419" t="s">
        <v>234</v>
      </c>
      <c r="U4419" t="s">
        <v>136</v>
      </c>
      <c r="V4419" t="s">
        <v>136</v>
      </c>
      <c r="W4419" t="s">
        <v>136</v>
      </c>
      <c r="X4419" t="s">
        <v>136</v>
      </c>
      <c r="Y4419" t="s">
        <v>17809</v>
      </c>
      <c r="Z4419" t="s">
        <v>17810</v>
      </c>
      <c r="AA4419" t="s">
        <v>237</v>
      </c>
      <c r="AB4419" t="s">
        <v>233</v>
      </c>
      <c r="AC4419" t="s">
        <v>17811</v>
      </c>
      <c r="AD4419" t="s">
        <v>239</v>
      </c>
    </row>
    <row r="4420" spans="1:30">
      <c r="A4420" t="s">
        <v>17812</v>
      </c>
      <c r="B4420" t="s">
        <v>17812</v>
      </c>
      <c r="C4420" s="3">
        <v>21.49288</v>
      </c>
      <c r="D4420" s="3">
        <v>488</v>
      </c>
      <c r="E4420" s="3">
        <v>28.98805</v>
      </c>
      <c r="F4420" s="3">
        <v>583</v>
      </c>
      <c r="G4420" s="3">
        <v>8.062932</v>
      </c>
      <c r="H4420" s="3">
        <v>197</v>
      </c>
      <c r="I4420" s="3">
        <v>5.159728</v>
      </c>
      <c r="J4420" s="3">
        <v>127</v>
      </c>
      <c r="K4420" s="3">
        <v>8.863749</v>
      </c>
      <c r="L4420" s="3">
        <v>233</v>
      </c>
      <c r="M4420" s="3">
        <v>5.905375</v>
      </c>
      <c r="N4420">
        <v>140</v>
      </c>
      <c r="O4420">
        <v>0.00265167174892821</v>
      </c>
      <c r="P4420">
        <v>-2.25088612326262</v>
      </c>
      <c r="Q4420" t="s">
        <v>131</v>
      </c>
      <c r="R4420" t="s">
        <v>136</v>
      </c>
      <c r="S4420" t="s">
        <v>136</v>
      </c>
      <c r="T4420" t="s">
        <v>136</v>
      </c>
      <c r="U4420" t="s">
        <v>17813</v>
      </c>
      <c r="V4420" t="s">
        <v>136</v>
      </c>
      <c r="W4420" t="s">
        <v>170</v>
      </c>
      <c r="X4420" t="s">
        <v>171</v>
      </c>
      <c r="Y4420" t="s">
        <v>136</v>
      </c>
      <c r="Z4420" t="s">
        <v>17814</v>
      </c>
      <c r="AA4420" t="s">
        <v>164</v>
      </c>
      <c r="AB4420" t="s">
        <v>165</v>
      </c>
      <c r="AC4420" t="s">
        <v>17815</v>
      </c>
      <c r="AD4420" t="s">
        <v>136</v>
      </c>
    </row>
    <row r="4421" spans="1:30">
      <c r="A4421" t="s">
        <v>17816</v>
      </c>
      <c r="B4421" t="s">
        <v>17816</v>
      </c>
      <c r="C4421" s="3">
        <v>0</v>
      </c>
      <c r="D4421" s="3">
        <v>0</v>
      </c>
      <c r="E4421" s="3">
        <v>0</v>
      </c>
      <c r="F4421" s="3">
        <v>0</v>
      </c>
      <c r="G4421" s="3">
        <v>0.459803</v>
      </c>
      <c r="H4421" s="3">
        <v>11</v>
      </c>
      <c r="I4421" s="3">
        <v>5.967946</v>
      </c>
      <c r="J4421" s="3">
        <v>145</v>
      </c>
      <c r="K4421" s="3">
        <v>7.917935</v>
      </c>
      <c r="L4421" s="3">
        <v>205</v>
      </c>
      <c r="M4421" s="3">
        <v>2.203717</v>
      </c>
      <c r="N4421">
        <v>52</v>
      </c>
      <c r="O4421">
        <v>0.00127067074026765</v>
      </c>
      <c r="P4421">
        <v>3.79402407562035</v>
      </c>
      <c r="Q4421" t="s">
        <v>157</v>
      </c>
      <c r="R4421" t="s">
        <v>136</v>
      </c>
      <c r="S4421" t="s">
        <v>136</v>
      </c>
      <c r="T4421" t="s">
        <v>17817</v>
      </c>
      <c r="U4421" t="s">
        <v>17818</v>
      </c>
      <c r="V4421" t="s">
        <v>755</v>
      </c>
      <c r="W4421" t="s">
        <v>136</v>
      </c>
      <c r="X4421" t="s">
        <v>136</v>
      </c>
      <c r="Y4421" t="s">
        <v>4691</v>
      </c>
      <c r="Z4421" t="s">
        <v>17819</v>
      </c>
      <c r="AA4421" t="s">
        <v>164</v>
      </c>
      <c r="AB4421" t="s">
        <v>165</v>
      </c>
      <c r="AC4421" t="s">
        <v>175</v>
      </c>
      <c r="AD4421" t="s">
        <v>17820</v>
      </c>
    </row>
    <row r="4422" spans="1:30">
      <c r="A4422" t="s">
        <v>17821</v>
      </c>
      <c r="B4422" t="s">
        <v>17821</v>
      </c>
      <c r="C4422" s="3">
        <v>9.364599</v>
      </c>
      <c r="D4422" s="3">
        <v>470</v>
      </c>
      <c r="E4422" s="3">
        <v>4.309838</v>
      </c>
      <c r="F4422" s="3">
        <v>192</v>
      </c>
      <c r="G4422" s="3">
        <v>9.267521</v>
      </c>
      <c r="H4422" s="3">
        <v>499</v>
      </c>
      <c r="I4422" s="3">
        <v>46.447685</v>
      </c>
      <c r="J4422" s="3">
        <v>2528</v>
      </c>
      <c r="K4422" s="3">
        <v>67.207611</v>
      </c>
      <c r="L4422" s="3">
        <v>3906</v>
      </c>
      <c r="M4422" s="3">
        <v>31.421436</v>
      </c>
      <c r="N4422">
        <v>1647</v>
      </c>
      <c r="O4422" s="16">
        <v>5.5565961148774e-6</v>
      </c>
      <c r="P4422">
        <v>2.02726230010117</v>
      </c>
      <c r="Q4422" t="s">
        <v>157</v>
      </c>
      <c r="R4422" t="s">
        <v>136</v>
      </c>
      <c r="S4422" t="s">
        <v>136</v>
      </c>
      <c r="T4422" t="s">
        <v>17822</v>
      </c>
      <c r="U4422" t="s">
        <v>17823</v>
      </c>
      <c r="V4422" t="s">
        <v>136</v>
      </c>
      <c r="W4422" t="s">
        <v>254</v>
      </c>
      <c r="X4422" t="s">
        <v>255</v>
      </c>
      <c r="Y4422" t="s">
        <v>17824</v>
      </c>
      <c r="Z4422" t="s">
        <v>17825</v>
      </c>
      <c r="AA4422" t="s">
        <v>164</v>
      </c>
      <c r="AB4422" t="s">
        <v>165</v>
      </c>
      <c r="AC4422" t="s">
        <v>17826</v>
      </c>
      <c r="AD4422" t="s">
        <v>17827</v>
      </c>
    </row>
    <row r="4423" spans="1:30">
      <c r="A4423" t="s">
        <v>17828</v>
      </c>
      <c r="B4423" t="s">
        <v>136</v>
      </c>
      <c r="C4423" s="3">
        <v>3.027796</v>
      </c>
      <c r="D4423" s="3">
        <v>95</v>
      </c>
      <c r="E4423" s="3">
        <v>5.719097</v>
      </c>
      <c r="F4423" s="3">
        <v>159</v>
      </c>
      <c r="G4423" s="3">
        <v>3.065523</v>
      </c>
      <c r="H4423" s="3">
        <v>103</v>
      </c>
      <c r="I4423" s="3">
        <v>1.404187</v>
      </c>
      <c r="J4423" s="3">
        <v>48</v>
      </c>
      <c r="K4423" s="3">
        <v>1.483353</v>
      </c>
      <c r="L4423" s="3">
        <v>54</v>
      </c>
      <c r="M4423" s="3">
        <v>1.93915</v>
      </c>
      <c r="N4423">
        <v>64</v>
      </c>
      <c r="O4423">
        <v>0.0051759922621189</v>
      </c>
      <c r="P4423">
        <v>-2.00569754421736</v>
      </c>
      <c r="Q4423" t="s">
        <v>131</v>
      </c>
      <c r="R4423" t="s">
        <v>136</v>
      </c>
      <c r="S4423" t="s">
        <v>136</v>
      </c>
      <c r="T4423" t="s">
        <v>136</v>
      </c>
      <c r="U4423" t="s">
        <v>136</v>
      </c>
      <c r="V4423" t="s">
        <v>136</v>
      </c>
      <c r="W4423" t="s">
        <v>136</v>
      </c>
      <c r="X4423" t="s">
        <v>136</v>
      </c>
      <c r="Y4423" t="s">
        <v>136</v>
      </c>
      <c r="Z4423" t="s">
        <v>136</v>
      </c>
      <c r="AA4423" t="s">
        <v>164</v>
      </c>
      <c r="AB4423" t="s">
        <v>165</v>
      </c>
      <c r="AC4423" t="s">
        <v>17829</v>
      </c>
      <c r="AD4423" t="s">
        <v>136</v>
      </c>
    </row>
    <row r="4424" spans="1:30">
      <c r="A4424" t="s">
        <v>17830</v>
      </c>
      <c r="B4424" t="s">
        <v>136</v>
      </c>
      <c r="C4424" s="3">
        <v>3.427464</v>
      </c>
      <c r="D4424" s="3">
        <v>83</v>
      </c>
      <c r="E4424" s="3">
        <v>4.286041</v>
      </c>
      <c r="F4424" s="3">
        <v>92</v>
      </c>
      <c r="G4424" s="3">
        <v>3.416194</v>
      </c>
      <c r="H4424" s="3">
        <v>89</v>
      </c>
      <c r="I4424" s="3">
        <v>0.81512</v>
      </c>
      <c r="J4424" s="3">
        <v>22</v>
      </c>
      <c r="K4424" s="3">
        <v>0.759878</v>
      </c>
      <c r="L4424" s="3">
        <v>22</v>
      </c>
      <c r="M4424" s="3">
        <v>1.677167</v>
      </c>
      <c r="N4424">
        <v>43</v>
      </c>
      <c r="O4424">
        <v>0.000709679279227529</v>
      </c>
      <c r="P4424">
        <v>-2.36076245908583</v>
      </c>
      <c r="Q4424" t="s">
        <v>131</v>
      </c>
      <c r="R4424" t="s">
        <v>136</v>
      </c>
      <c r="S4424" t="s">
        <v>136</v>
      </c>
      <c r="T4424" t="s">
        <v>2185</v>
      </c>
      <c r="U4424" t="s">
        <v>17831</v>
      </c>
      <c r="V4424" t="s">
        <v>264</v>
      </c>
      <c r="W4424" t="s">
        <v>136</v>
      </c>
      <c r="X4424" t="s">
        <v>136</v>
      </c>
      <c r="Y4424" t="s">
        <v>136</v>
      </c>
      <c r="Z4424" t="s">
        <v>136</v>
      </c>
      <c r="AA4424" t="s">
        <v>83</v>
      </c>
      <c r="AB4424" t="s">
        <v>191</v>
      </c>
      <c r="AC4424" t="s">
        <v>17832</v>
      </c>
      <c r="AD4424" t="s">
        <v>2189</v>
      </c>
    </row>
    <row r="4425" spans="1:30">
      <c r="A4425" t="s">
        <v>17833</v>
      </c>
      <c r="B4425" t="s">
        <v>17833</v>
      </c>
      <c r="C4425" s="3">
        <v>0.123096</v>
      </c>
      <c r="D4425" s="3">
        <v>8</v>
      </c>
      <c r="E4425" s="3">
        <v>0.054788</v>
      </c>
      <c r="F4425" s="3">
        <v>3</v>
      </c>
      <c r="G4425" s="3">
        <v>1.358766</v>
      </c>
      <c r="H4425" s="3">
        <v>89</v>
      </c>
      <c r="I4425" s="3">
        <v>15.490746</v>
      </c>
      <c r="J4425" s="3">
        <v>1016</v>
      </c>
      <c r="K4425" s="3">
        <v>120.041214</v>
      </c>
      <c r="L4425" s="3">
        <v>8403</v>
      </c>
      <c r="M4425" s="3">
        <v>10.304652</v>
      </c>
      <c r="N4425">
        <v>651</v>
      </c>
      <c r="O4425" s="16">
        <v>2.24269953527506e-6</v>
      </c>
      <c r="P4425">
        <v>5.15115701283008</v>
      </c>
      <c r="Q4425" t="s">
        <v>157</v>
      </c>
      <c r="R4425" t="s">
        <v>371</v>
      </c>
      <c r="S4425" t="s">
        <v>293</v>
      </c>
      <c r="T4425" t="s">
        <v>17834</v>
      </c>
      <c r="U4425" t="s">
        <v>17835</v>
      </c>
      <c r="V4425" t="s">
        <v>1578</v>
      </c>
      <c r="W4425" t="s">
        <v>1151</v>
      </c>
      <c r="X4425" t="s">
        <v>1152</v>
      </c>
      <c r="Y4425" t="s">
        <v>806</v>
      </c>
      <c r="Z4425" t="s">
        <v>17836</v>
      </c>
      <c r="AA4425" t="s">
        <v>164</v>
      </c>
      <c r="AB4425" t="s">
        <v>165</v>
      </c>
      <c r="AC4425" t="s">
        <v>17837</v>
      </c>
      <c r="AD4425" t="s">
        <v>17838</v>
      </c>
    </row>
    <row r="4426" spans="1:30">
      <c r="A4426" t="s">
        <v>17839</v>
      </c>
      <c r="B4426" t="s">
        <v>17839</v>
      </c>
      <c r="C4426" s="3">
        <v>9.062082</v>
      </c>
      <c r="D4426" s="3">
        <v>343</v>
      </c>
      <c r="E4426" s="3">
        <v>21.749201</v>
      </c>
      <c r="F4426" s="3">
        <v>728</v>
      </c>
      <c r="G4426" s="3">
        <v>6.703557</v>
      </c>
      <c r="H4426" s="3">
        <v>272</v>
      </c>
      <c r="I4426" s="3">
        <v>1.758457</v>
      </c>
      <c r="J4426" s="3">
        <v>73</v>
      </c>
      <c r="K4426" s="3">
        <v>1.116592</v>
      </c>
      <c r="L4426" s="3">
        <v>49</v>
      </c>
      <c r="M4426" s="3">
        <v>2.981461</v>
      </c>
      <c r="N4426">
        <v>118</v>
      </c>
      <c r="O4426" s="16">
        <v>3.26527193687313e-5</v>
      </c>
      <c r="P4426">
        <v>-3.32562771501794</v>
      </c>
      <c r="Q4426" t="s">
        <v>131</v>
      </c>
      <c r="R4426" t="s">
        <v>218</v>
      </c>
      <c r="S4426" t="s">
        <v>219</v>
      </c>
      <c r="T4426" t="s">
        <v>10667</v>
      </c>
      <c r="U4426" t="s">
        <v>17840</v>
      </c>
      <c r="V4426" t="s">
        <v>2156</v>
      </c>
      <c r="W4426" t="s">
        <v>218</v>
      </c>
      <c r="X4426" t="s">
        <v>219</v>
      </c>
      <c r="Y4426" t="s">
        <v>840</v>
      </c>
      <c r="Z4426" t="s">
        <v>10669</v>
      </c>
      <c r="AA4426" t="s">
        <v>164</v>
      </c>
      <c r="AB4426" t="s">
        <v>165</v>
      </c>
      <c r="AC4426" t="s">
        <v>10670</v>
      </c>
      <c r="AD4426" t="s">
        <v>10671</v>
      </c>
    </row>
    <row r="4427" spans="1:30">
      <c r="A4427" t="s">
        <v>17841</v>
      </c>
      <c r="B4427" t="s">
        <v>17841</v>
      </c>
      <c r="C4427" s="3">
        <v>6.151001</v>
      </c>
      <c r="D4427" s="3">
        <v>117</v>
      </c>
      <c r="E4427" s="3">
        <v>1.258236</v>
      </c>
      <c r="F4427" s="3">
        <v>22</v>
      </c>
      <c r="G4427" s="3">
        <v>4.344405</v>
      </c>
      <c r="H4427" s="3">
        <v>89</v>
      </c>
      <c r="I4427" s="3">
        <v>23.299131</v>
      </c>
      <c r="J4427" s="3">
        <v>478</v>
      </c>
      <c r="K4427" s="3">
        <v>57.370811</v>
      </c>
      <c r="L4427" s="3">
        <v>1257</v>
      </c>
      <c r="M4427" s="3">
        <v>18.266077</v>
      </c>
      <c r="N4427">
        <v>361</v>
      </c>
      <c r="O4427">
        <v>0.00030955200122431</v>
      </c>
      <c r="P4427">
        <v>2.4351583888909</v>
      </c>
      <c r="Q4427" t="s">
        <v>157</v>
      </c>
      <c r="R4427" t="s">
        <v>186</v>
      </c>
      <c r="S4427" t="s">
        <v>187</v>
      </c>
      <c r="T4427" t="s">
        <v>437</v>
      </c>
      <c r="U4427" t="s">
        <v>17842</v>
      </c>
      <c r="V4427" t="s">
        <v>439</v>
      </c>
      <c r="W4427" t="s">
        <v>186</v>
      </c>
      <c r="X4427" t="s">
        <v>187</v>
      </c>
      <c r="Y4427" t="s">
        <v>5782</v>
      </c>
      <c r="Z4427" t="s">
        <v>5783</v>
      </c>
      <c r="AA4427" t="s">
        <v>209</v>
      </c>
      <c r="AB4427" t="s">
        <v>187</v>
      </c>
      <c r="AC4427" t="s">
        <v>7288</v>
      </c>
      <c r="AD4427" t="s">
        <v>443</v>
      </c>
    </row>
    <row r="4428" spans="1:30">
      <c r="A4428" t="s">
        <v>17843</v>
      </c>
      <c r="B4428" t="s">
        <v>17843</v>
      </c>
      <c r="C4428" s="3">
        <v>0.152487</v>
      </c>
      <c r="D4428" s="3">
        <v>7</v>
      </c>
      <c r="E4428" s="3">
        <v>0</v>
      </c>
      <c r="F4428" s="3">
        <v>0</v>
      </c>
      <c r="G4428" s="3">
        <v>0.428157</v>
      </c>
      <c r="H4428" s="3">
        <v>21</v>
      </c>
      <c r="I4428" s="3">
        <v>2.418082</v>
      </c>
      <c r="J4428" s="3">
        <v>120</v>
      </c>
      <c r="K4428" s="3">
        <v>6.86345</v>
      </c>
      <c r="L4428" s="3">
        <v>364</v>
      </c>
      <c r="M4428" s="3">
        <v>1.643755</v>
      </c>
      <c r="N4428">
        <v>79</v>
      </c>
      <c r="O4428">
        <v>0.00130168181769368</v>
      </c>
      <c r="P4428">
        <v>3.30985490596687</v>
      </c>
      <c r="Q4428" t="s">
        <v>157</v>
      </c>
      <c r="R4428" t="s">
        <v>136</v>
      </c>
      <c r="S4428" t="s">
        <v>136</v>
      </c>
      <c r="T4428" t="s">
        <v>5118</v>
      </c>
      <c r="U4428" t="s">
        <v>136</v>
      </c>
      <c r="V4428" t="s">
        <v>136</v>
      </c>
      <c r="W4428" t="s">
        <v>136</v>
      </c>
      <c r="X4428" t="s">
        <v>136</v>
      </c>
      <c r="Y4428" t="s">
        <v>136</v>
      </c>
      <c r="Z4428" t="s">
        <v>136</v>
      </c>
      <c r="AA4428" t="s">
        <v>164</v>
      </c>
      <c r="AB4428" t="s">
        <v>165</v>
      </c>
      <c r="AC4428" t="s">
        <v>17844</v>
      </c>
      <c r="AD4428" t="s">
        <v>5122</v>
      </c>
    </row>
    <row r="4429" spans="1:30">
      <c r="A4429" t="s">
        <v>17845</v>
      </c>
      <c r="B4429" t="s">
        <v>136</v>
      </c>
      <c r="C4429" s="3">
        <v>0.958971</v>
      </c>
      <c r="D4429" s="3">
        <v>72</v>
      </c>
      <c r="E4429" s="3">
        <v>0.765876</v>
      </c>
      <c r="F4429" s="3">
        <v>51</v>
      </c>
      <c r="G4429" s="3">
        <v>0.746636</v>
      </c>
      <c r="H4429" s="3">
        <v>60</v>
      </c>
      <c r="I4429" s="3">
        <v>0.22859</v>
      </c>
      <c r="J4429" s="3">
        <v>19</v>
      </c>
      <c r="K4429" s="3">
        <v>0.29485</v>
      </c>
      <c r="L4429" s="3">
        <v>26</v>
      </c>
      <c r="M4429" s="3">
        <v>0.233568</v>
      </c>
      <c r="N4429">
        <v>19</v>
      </c>
      <c r="O4429">
        <v>0.00015237917844958</v>
      </c>
      <c r="P4429">
        <v>-2.26450539744203</v>
      </c>
      <c r="Q4429" t="s">
        <v>131</v>
      </c>
      <c r="R4429" t="s">
        <v>136</v>
      </c>
      <c r="S4429" t="s">
        <v>136</v>
      </c>
      <c r="T4429" t="s">
        <v>768</v>
      </c>
      <c r="U4429" t="s">
        <v>136</v>
      </c>
      <c r="V4429" t="s">
        <v>136</v>
      </c>
      <c r="W4429" t="s">
        <v>136</v>
      </c>
      <c r="X4429" t="s">
        <v>136</v>
      </c>
      <c r="Y4429" t="s">
        <v>862</v>
      </c>
      <c r="Z4429" t="s">
        <v>136</v>
      </c>
      <c r="AA4429" t="s">
        <v>164</v>
      </c>
      <c r="AB4429" t="s">
        <v>165</v>
      </c>
      <c r="AC4429" t="s">
        <v>17846</v>
      </c>
      <c r="AD4429" t="s">
        <v>281</v>
      </c>
    </row>
    <row r="4430" spans="1:30">
      <c r="A4430" t="s">
        <v>17847</v>
      </c>
      <c r="B4430" t="s">
        <v>17847</v>
      </c>
      <c r="C4430" s="3">
        <v>0.440149</v>
      </c>
      <c r="D4430" s="3">
        <v>39</v>
      </c>
      <c r="E4430" s="3">
        <v>0.062531</v>
      </c>
      <c r="F4430" s="3">
        <v>5</v>
      </c>
      <c r="G4430" s="3">
        <v>0.822994</v>
      </c>
      <c r="H4430" s="3">
        <v>79</v>
      </c>
      <c r="I4430" s="3">
        <v>2.987384</v>
      </c>
      <c r="J4430" s="3">
        <v>288</v>
      </c>
      <c r="K4430" s="3">
        <v>35.184097</v>
      </c>
      <c r="L4430" s="3">
        <v>3610</v>
      </c>
      <c r="M4430" s="3">
        <v>1.287685</v>
      </c>
      <c r="N4430">
        <v>120</v>
      </c>
      <c r="O4430">
        <v>0.000612831128805872</v>
      </c>
      <c r="P4430">
        <v>3.78942074544142</v>
      </c>
      <c r="Q4430" t="s">
        <v>157</v>
      </c>
      <c r="R4430" t="s">
        <v>241</v>
      </c>
      <c r="S4430" t="s">
        <v>242</v>
      </c>
      <c r="T4430" t="s">
        <v>243</v>
      </c>
      <c r="U4430" t="s">
        <v>17848</v>
      </c>
      <c r="V4430" t="s">
        <v>473</v>
      </c>
      <c r="W4430" t="s">
        <v>136</v>
      </c>
      <c r="X4430" t="s">
        <v>136</v>
      </c>
      <c r="Y4430" t="s">
        <v>5279</v>
      </c>
      <c r="Z4430" t="s">
        <v>17849</v>
      </c>
      <c r="AA4430" t="s">
        <v>248</v>
      </c>
      <c r="AB4430" t="s">
        <v>242</v>
      </c>
      <c r="AC4430" t="s">
        <v>17850</v>
      </c>
      <c r="AD4430" t="s">
        <v>250</v>
      </c>
    </row>
    <row r="4431" spans="1:30">
      <c r="A4431" t="s">
        <v>17851</v>
      </c>
      <c r="B4431" t="s">
        <v>17851</v>
      </c>
      <c r="C4431" s="3">
        <v>12.843872</v>
      </c>
      <c r="D4431" s="3">
        <v>364</v>
      </c>
      <c r="E4431" s="3">
        <v>62.331215</v>
      </c>
      <c r="F4431" s="3">
        <v>1562</v>
      </c>
      <c r="G4431" s="3">
        <v>25.631105</v>
      </c>
      <c r="H4431" s="3">
        <v>778</v>
      </c>
      <c r="I4431" s="3">
        <v>5.213642</v>
      </c>
      <c r="J4431" s="3">
        <v>160</v>
      </c>
      <c r="K4431" s="3">
        <v>13.672269</v>
      </c>
      <c r="L4431" s="3">
        <v>448</v>
      </c>
      <c r="M4431" s="3">
        <v>6.723866</v>
      </c>
      <c r="N4431">
        <v>199</v>
      </c>
      <c r="O4431">
        <v>0.00190678314621729</v>
      </c>
      <c r="P4431">
        <v>-2.6839488804823</v>
      </c>
      <c r="Q4431" t="s">
        <v>131</v>
      </c>
      <c r="R4431" t="s">
        <v>136</v>
      </c>
      <c r="S4431" t="s">
        <v>136</v>
      </c>
      <c r="T4431" t="s">
        <v>1978</v>
      </c>
      <c r="U4431" t="s">
        <v>17852</v>
      </c>
      <c r="V4431" t="s">
        <v>432</v>
      </c>
      <c r="W4431" t="s">
        <v>136</v>
      </c>
      <c r="X4431" t="s">
        <v>136</v>
      </c>
      <c r="Y4431" t="s">
        <v>1980</v>
      </c>
      <c r="Z4431" t="s">
        <v>16563</v>
      </c>
      <c r="AA4431" t="s">
        <v>141</v>
      </c>
      <c r="AB4431" t="s">
        <v>142</v>
      </c>
      <c r="AC4431" t="s">
        <v>16564</v>
      </c>
      <c r="AD4431" t="s">
        <v>1983</v>
      </c>
    </row>
    <row r="4432" spans="1:30">
      <c r="A4432" t="s">
        <v>17853</v>
      </c>
      <c r="B4432" t="s">
        <v>17853</v>
      </c>
      <c r="C4432" s="3">
        <v>3.718955</v>
      </c>
      <c r="D4432" s="3">
        <v>348</v>
      </c>
      <c r="E4432" s="3">
        <v>3.04619</v>
      </c>
      <c r="F4432" s="3">
        <v>253</v>
      </c>
      <c r="G4432" s="3">
        <v>3.649863</v>
      </c>
      <c r="H4432" s="3">
        <v>366</v>
      </c>
      <c r="I4432" s="3">
        <v>0.593627</v>
      </c>
      <c r="J4432" s="3">
        <v>61</v>
      </c>
      <c r="K4432" s="3">
        <v>0.610389</v>
      </c>
      <c r="L4432" s="3">
        <v>67</v>
      </c>
      <c r="M4432" s="3">
        <v>0.862449</v>
      </c>
      <c r="N4432">
        <v>85</v>
      </c>
      <c r="O4432" s="16">
        <v>4.86060343367475e-11</v>
      </c>
      <c r="P4432">
        <v>-2.9249682267223</v>
      </c>
      <c r="Q4432" t="s">
        <v>131</v>
      </c>
      <c r="R4432" t="s">
        <v>136</v>
      </c>
      <c r="S4432" t="s">
        <v>136</v>
      </c>
      <c r="T4432" t="s">
        <v>2534</v>
      </c>
      <c r="U4432" t="s">
        <v>4129</v>
      </c>
      <c r="V4432" t="s">
        <v>763</v>
      </c>
      <c r="W4432" t="s">
        <v>136</v>
      </c>
      <c r="X4432" t="s">
        <v>136</v>
      </c>
      <c r="Y4432" t="s">
        <v>1915</v>
      </c>
      <c r="Z4432" t="s">
        <v>4130</v>
      </c>
      <c r="AA4432" t="s">
        <v>164</v>
      </c>
      <c r="AB4432" t="s">
        <v>165</v>
      </c>
      <c r="AC4432" t="s">
        <v>4131</v>
      </c>
      <c r="AD4432" t="s">
        <v>2538</v>
      </c>
    </row>
    <row r="4433" spans="1:30">
      <c r="A4433" t="s">
        <v>17854</v>
      </c>
      <c r="B4433" t="s">
        <v>17854</v>
      </c>
      <c r="C4433" s="3">
        <v>9.119776</v>
      </c>
      <c r="D4433" s="3">
        <v>744</v>
      </c>
      <c r="E4433" s="3">
        <v>6.395401</v>
      </c>
      <c r="F4433" s="3">
        <v>462</v>
      </c>
      <c r="G4433" s="3">
        <v>4.429684</v>
      </c>
      <c r="H4433" s="3">
        <v>388</v>
      </c>
      <c r="I4433" s="3">
        <v>1.251706</v>
      </c>
      <c r="J4433" s="3">
        <v>111</v>
      </c>
      <c r="K4433" s="3">
        <v>0.550279</v>
      </c>
      <c r="L4433" s="3">
        <v>52</v>
      </c>
      <c r="M4433" s="3">
        <v>2.280454</v>
      </c>
      <c r="N4433">
        <v>195</v>
      </c>
      <c r="O4433" s="16">
        <v>3.65047777639263e-5</v>
      </c>
      <c r="P4433">
        <v>-2.81828698951771</v>
      </c>
      <c r="Q4433" t="s">
        <v>131</v>
      </c>
      <c r="R4433" t="s">
        <v>190</v>
      </c>
      <c r="S4433" t="s">
        <v>191</v>
      </c>
      <c r="T4433" t="s">
        <v>17855</v>
      </c>
      <c r="U4433" t="s">
        <v>17856</v>
      </c>
      <c r="V4433" t="s">
        <v>264</v>
      </c>
      <c r="W4433" t="s">
        <v>190</v>
      </c>
      <c r="X4433" t="s">
        <v>191</v>
      </c>
      <c r="Y4433" t="s">
        <v>181</v>
      </c>
      <c r="Z4433" t="s">
        <v>17857</v>
      </c>
      <c r="AA4433" t="s">
        <v>83</v>
      </c>
      <c r="AB4433" t="s">
        <v>191</v>
      </c>
      <c r="AC4433" t="s">
        <v>17858</v>
      </c>
      <c r="AD4433" t="s">
        <v>17859</v>
      </c>
    </row>
    <row r="4434" spans="1:30">
      <c r="A4434" t="s">
        <v>17860</v>
      </c>
      <c r="B4434" t="s">
        <v>17860</v>
      </c>
      <c r="C4434" s="3">
        <v>1.924966</v>
      </c>
      <c r="D4434" s="3">
        <v>113</v>
      </c>
      <c r="E4434" s="3">
        <v>0.115419</v>
      </c>
      <c r="F4434" s="3">
        <v>6</v>
      </c>
      <c r="G4434" s="3">
        <v>1.75919</v>
      </c>
      <c r="H4434" s="3">
        <v>111</v>
      </c>
      <c r="I4434" s="3">
        <v>15.727728</v>
      </c>
      <c r="J4434" s="3">
        <v>1000</v>
      </c>
      <c r="K4434" s="3">
        <v>31.104925</v>
      </c>
      <c r="L4434" s="3">
        <v>2112</v>
      </c>
      <c r="M4434" s="3">
        <v>4.122474</v>
      </c>
      <c r="N4434">
        <v>253</v>
      </c>
      <c r="O4434">
        <v>0.00124356584933515</v>
      </c>
      <c r="P4434">
        <v>2.99314713846174</v>
      </c>
      <c r="Q4434" t="s">
        <v>157</v>
      </c>
      <c r="R4434" t="s">
        <v>136</v>
      </c>
      <c r="S4434" t="s">
        <v>136</v>
      </c>
      <c r="T4434" t="s">
        <v>1735</v>
      </c>
      <c r="U4434" t="s">
        <v>17861</v>
      </c>
      <c r="V4434" t="s">
        <v>136</v>
      </c>
      <c r="W4434" t="s">
        <v>232</v>
      </c>
      <c r="X4434" t="s">
        <v>233</v>
      </c>
      <c r="Y4434" t="s">
        <v>1736</v>
      </c>
      <c r="Z4434" t="s">
        <v>17862</v>
      </c>
      <c r="AA4434" t="s">
        <v>164</v>
      </c>
      <c r="AB4434" t="s">
        <v>165</v>
      </c>
      <c r="AC4434" t="s">
        <v>17863</v>
      </c>
      <c r="AD4434" t="s">
        <v>1739</v>
      </c>
    </row>
    <row r="4435" spans="1:30">
      <c r="A4435" t="s">
        <v>17864</v>
      </c>
      <c r="B4435" t="s">
        <v>17864</v>
      </c>
      <c r="C4435" s="3">
        <v>10.289343</v>
      </c>
      <c r="D4435" s="3">
        <v>653</v>
      </c>
      <c r="E4435" s="3">
        <v>15.182716</v>
      </c>
      <c r="F4435" s="3">
        <v>853</v>
      </c>
      <c r="G4435" s="3">
        <v>12.310702</v>
      </c>
      <c r="H4435" s="3">
        <v>837</v>
      </c>
      <c r="I4435" s="3">
        <v>1.941208</v>
      </c>
      <c r="J4435" s="3">
        <v>134</v>
      </c>
      <c r="K4435" s="3">
        <v>6.786505</v>
      </c>
      <c r="L4435" s="3">
        <v>499</v>
      </c>
      <c r="M4435" s="3">
        <v>3.454259</v>
      </c>
      <c r="N4435">
        <v>229</v>
      </c>
      <c r="O4435">
        <v>0.00110429088598404</v>
      </c>
      <c r="P4435">
        <v>-2.26841644235841</v>
      </c>
      <c r="Q4435" t="s">
        <v>131</v>
      </c>
      <c r="R4435" t="s">
        <v>1086</v>
      </c>
      <c r="S4435" t="s">
        <v>1087</v>
      </c>
      <c r="T4435" t="s">
        <v>14667</v>
      </c>
      <c r="U4435" t="s">
        <v>17865</v>
      </c>
      <c r="V4435" t="s">
        <v>136</v>
      </c>
      <c r="W4435" t="s">
        <v>136</v>
      </c>
      <c r="X4435" t="s">
        <v>136</v>
      </c>
      <c r="Y4435" t="s">
        <v>1091</v>
      </c>
      <c r="Z4435" t="s">
        <v>17866</v>
      </c>
      <c r="AA4435" t="s">
        <v>292</v>
      </c>
      <c r="AB4435" t="s">
        <v>293</v>
      </c>
      <c r="AC4435" t="s">
        <v>17867</v>
      </c>
      <c r="AD4435" t="s">
        <v>1972</v>
      </c>
    </row>
    <row r="4436" spans="1:30">
      <c r="A4436" t="s">
        <v>17868</v>
      </c>
      <c r="B4436" t="s">
        <v>17868</v>
      </c>
      <c r="C4436" s="3">
        <v>148.062668</v>
      </c>
      <c r="D4436" s="3">
        <v>1827</v>
      </c>
      <c r="E4436" s="3">
        <v>139.119873</v>
      </c>
      <c r="F4436" s="3">
        <v>1521</v>
      </c>
      <c r="G4436" s="3">
        <v>99.653496</v>
      </c>
      <c r="H4436" s="3">
        <v>1319</v>
      </c>
      <c r="I4436" s="3">
        <v>0</v>
      </c>
      <c r="J4436" s="3">
        <v>0</v>
      </c>
      <c r="K4436" s="3">
        <v>0</v>
      </c>
      <c r="L4436" s="3">
        <v>0</v>
      </c>
      <c r="M4436" s="3">
        <v>0</v>
      </c>
      <c r="N4436">
        <v>0</v>
      </c>
      <c r="O4436" s="16">
        <v>1.77300355715407e-33</v>
      </c>
      <c r="P4436">
        <v>-11.5054595166798</v>
      </c>
      <c r="Q4436" t="s">
        <v>131</v>
      </c>
      <c r="R4436" t="s">
        <v>136</v>
      </c>
      <c r="S4436" t="s">
        <v>136</v>
      </c>
      <c r="T4436" t="s">
        <v>9023</v>
      </c>
      <c r="U4436" t="s">
        <v>136</v>
      </c>
      <c r="V4436" t="s">
        <v>136</v>
      </c>
      <c r="W4436" t="s">
        <v>136</v>
      </c>
      <c r="X4436" t="s">
        <v>136</v>
      </c>
      <c r="Y4436" t="s">
        <v>9024</v>
      </c>
      <c r="Z4436" t="s">
        <v>17869</v>
      </c>
      <c r="AA4436" t="s">
        <v>164</v>
      </c>
      <c r="AB4436" t="s">
        <v>165</v>
      </c>
      <c r="AC4436" t="s">
        <v>17870</v>
      </c>
      <c r="AD4436" t="s">
        <v>9027</v>
      </c>
    </row>
    <row r="4437" spans="1:30">
      <c r="A4437" t="s">
        <v>17871</v>
      </c>
      <c r="B4437" t="s">
        <v>136</v>
      </c>
      <c r="C4437" s="3">
        <v>38.859581</v>
      </c>
      <c r="D4437" s="3">
        <v>746</v>
      </c>
      <c r="E4437" s="3">
        <v>4.670965</v>
      </c>
      <c r="F4437" s="3">
        <v>80</v>
      </c>
      <c r="G4437" s="3">
        <v>7.941082</v>
      </c>
      <c r="H4437" s="3">
        <v>164</v>
      </c>
      <c r="I4437" s="3">
        <v>0.73805</v>
      </c>
      <c r="J4437" s="3">
        <v>16</v>
      </c>
      <c r="K4437" s="3">
        <v>2.345595</v>
      </c>
      <c r="L4437" s="3">
        <v>53</v>
      </c>
      <c r="M4437" s="3">
        <v>0.982329</v>
      </c>
      <c r="N4437">
        <v>20</v>
      </c>
      <c r="O4437" s="16">
        <v>4.46802971997795e-6</v>
      </c>
      <c r="P4437">
        <v>-3.75081444115541</v>
      </c>
      <c r="Q4437" t="s">
        <v>131</v>
      </c>
      <c r="R4437" t="s">
        <v>136</v>
      </c>
      <c r="S4437" t="s">
        <v>136</v>
      </c>
      <c r="T4437" t="s">
        <v>17872</v>
      </c>
      <c r="U4437" t="s">
        <v>136</v>
      </c>
      <c r="V4437" t="s">
        <v>136</v>
      </c>
      <c r="W4437" t="s">
        <v>136</v>
      </c>
      <c r="X4437" t="s">
        <v>136</v>
      </c>
      <c r="Y4437" t="s">
        <v>136</v>
      </c>
      <c r="Z4437" t="s">
        <v>136</v>
      </c>
      <c r="AA4437" t="s">
        <v>136</v>
      </c>
      <c r="AB4437" t="s">
        <v>136</v>
      </c>
      <c r="AC4437" t="s">
        <v>17873</v>
      </c>
      <c r="AD4437" t="s">
        <v>17874</v>
      </c>
    </row>
    <row r="4438" spans="1:30">
      <c r="A4438" t="s">
        <v>17875</v>
      </c>
      <c r="B4438" t="s">
        <v>17875</v>
      </c>
      <c r="C4438" s="3">
        <v>0.632176</v>
      </c>
      <c r="D4438" s="3">
        <v>9</v>
      </c>
      <c r="E4438" s="3">
        <v>0.324093</v>
      </c>
      <c r="F4438" s="3">
        <v>4</v>
      </c>
      <c r="G4438" s="3">
        <v>0.715446</v>
      </c>
      <c r="H4438" s="3">
        <v>11</v>
      </c>
      <c r="I4438" s="3">
        <v>4.428799</v>
      </c>
      <c r="J4438" s="3">
        <v>67</v>
      </c>
      <c r="K4438" s="3">
        <v>7.210042</v>
      </c>
      <c r="L4438" s="3">
        <v>117</v>
      </c>
      <c r="M4438" s="3">
        <v>3.550145</v>
      </c>
      <c r="N4438">
        <v>52</v>
      </c>
      <c r="O4438">
        <v>0.00100919470214495</v>
      </c>
      <c r="P4438">
        <v>2.41166882145604</v>
      </c>
      <c r="Q4438" t="s">
        <v>157</v>
      </c>
      <c r="R4438" t="s">
        <v>186</v>
      </c>
      <c r="S4438" t="s">
        <v>187</v>
      </c>
      <c r="T4438" t="s">
        <v>17876</v>
      </c>
      <c r="U4438" t="s">
        <v>17877</v>
      </c>
      <c r="V4438" t="s">
        <v>136</v>
      </c>
      <c r="W4438" t="s">
        <v>254</v>
      </c>
      <c r="X4438" t="s">
        <v>255</v>
      </c>
      <c r="Y4438" t="s">
        <v>407</v>
      </c>
      <c r="Z4438" t="s">
        <v>136</v>
      </c>
      <c r="AA4438" t="s">
        <v>164</v>
      </c>
      <c r="AB4438" t="s">
        <v>165</v>
      </c>
      <c r="AC4438" t="s">
        <v>17878</v>
      </c>
      <c r="AD4438" t="s">
        <v>17879</v>
      </c>
    </row>
    <row r="4439" spans="1:30">
      <c r="A4439" t="s">
        <v>17880</v>
      </c>
      <c r="B4439" t="s">
        <v>17880</v>
      </c>
      <c r="C4439" s="3">
        <v>0.293359</v>
      </c>
      <c r="D4439" s="3">
        <v>19</v>
      </c>
      <c r="E4439" s="3">
        <v>0</v>
      </c>
      <c r="F4439" s="3">
        <v>0</v>
      </c>
      <c r="G4439" s="3">
        <v>0.116518</v>
      </c>
      <c r="H4439" s="3">
        <v>8</v>
      </c>
      <c r="I4439" s="3">
        <v>1.007236</v>
      </c>
      <c r="J4439" s="3">
        <v>70</v>
      </c>
      <c r="K4439" s="3">
        <v>11.081832</v>
      </c>
      <c r="L4439" s="3">
        <v>815</v>
      </c>
      <c r="M4439" s="3">
        <v>0.557196</v>
      </c>
      <c r="N4439">
        <v>37</v>
      </c>
      <c r="O4439">
        <v>0.00202130562873532</v>
      </c>
      <c r="P4439">
        <v>3.72672718486905</v>
      </c>
      <c r="Q4439" t="s">
        <v>157</v>
      </c>
      <c r="R4439" t="s">
        <v>170</v>
      </c>
      <c r="S4439" t="s">
        <v>171</v>
      </c>
      <c r="T4439" t="s">
        <v>136</v>
      </c>
      <c r="U4439" t="s">
        <v>17881</v>
      </c>
      <c r="V4439" t="s">
        <v>1938</v>
      </c>
      <c r="W4439" t="s">
        <v>170</v>
      </c>
      <c r="X4439" t="s">
        <v>171</v>
      </c>
      <c r="Y4439" t="s">
        <v>14163</v>
      </c>
      <c r="Z4439" t="s">
        <v>17882</v>
      </c>
      <c r="AA4439" t="s">
        <v>174</v>
      </c>
      <c r="AB4439" t="s">
        <v>171</v>
      </c>
      <c r="AC4439" t="s">
        <v>17883</v>
      </c>
      <c r="AD4439" t="s">
        <v>136</v>
      </c>
    </row>
    <row r="4440" spans="1:30">
      <c r="A4440" t="s">
        <v>17884</v>
      </c>
      <c r="B4440" t="s">
        <v>17884</v>
      </c>
      <c r="C4440" s="3">
        <v>0</v>
      </c>
      <c r="D4440" s="3">
        <v>0</v>
      </c>
      <c r="E4440" s="3">
        <v>0</v>
      </c>
      <c r="F4440" s="3">
        <v>0</v>
      </c>
      <c r="G4440" s="3">
        <v>0.116582</v>
      </c>
      <c r="H4440" s="3">
        <v>6</v>
      </c>
      <c r="I4440" s="3">
        <v>1.131381</v>
      </c>
      <c r="J4440" s="3">
        <v>59</v>
      </c>
      <c r="K4440" s="3">
        <v>1.737434</v>
      </c>
      <c r="L4440" s="3">
        <v>96</v>
      </c>
      <c r="M4440" s="3">
        <v>3.770842</v>
      </c>
      <c r="N4440">
        <v>187</v>
      </c>
      <c r="O4440" s="16">
        <v>5.97608766238296e-5</v>
      </c>
      <c r="P4440">
        <v>4.43647949872645</v>
      </c>
      <c r="Q4440" t="s">
        <v>157</v>
      </c>
      <c r="R4440" t="s">
        <v>136</v>
      </c>
      <c r="S4440" t="s">
        <v>136</v>
      </c>
      <c r="T4440" t="s">
        <v>17885</v>
      </c>
      <c r="U4440" t="s">
        <v>17886</v>
      </c>
      <c r="V4440" t="s">
        <v>136</v>
      </c>
      <c r="W4440" t="s">
        <v>1557</v>
      </c>
      <c r="X4440" t="s">
        <v>1558</v>
      </c>
      <c r="Y4440" t="s">
        <v>9710</v>
      </c>
      <c r="Z4440" t="s">
        <v>17887</v>
      </c>
      <c r="AA4440" t="s">
        <v>1875</v>
      </c>
      <c r="AB4440" t="s">
        <v>1558</v>
      </c>
      <c r="AC4440" t="s">
        <v>17888</v>
      </c>
      <c r="AD4440" t="s">
        <v>17889</v>
      </c>
    </row>
    <row r="4441" spans="1:30">
      <c r="A4441" t="s">
        <v>17890</v>
      </c>
      <c r="B4441" t="s">
        <v>17890</v>
      </c>
      <c r="C4441" s="3">
        <v>60.832905</v>
      </c>
      <c r="D4441" s="3">
        <v>1320</v>
      </c>
      <c r="E4441" s="3">
        <v>106.603104</v>
      </c>
      <c r="F4441" s="3">
        <v>2049</v>
      </c>
      <c r="G4441" s="3">
        <v>40.596859</v>
      </c>
      <c r="H4441" s="3">
        <v>945</v>
      </c>
      <c r="I4441" s="3">
        <v>17.931925</v>
      </c>
      <c r="J4441" s="3">
        <v>422</v>
      </c>
      <c r="K4441" s="3">
        <v>19.621569</v>
      </c>
      <c r="L4441" s="3">
        <v>493</v>
      </c>
      <c r="M4441" s="3">
        <v>24.099857</v>
      </c>
      <c r="N4441">
        <v>546</v>
      </c>
      <c r="O4441">
        <v>0.000260435046955835</v>
      </c>
      <c r="P4441">
        <v>-2.48533778243812</v>
      </c>
      <c r="Q4441" t="s">
        <v>131</v>
      </c>
      <c r="R4441" t="s">
        <v>136</v>
      </c>
      <c r="S4441" t="s">
        <v>136</v>
      </c>
      <c r="T4441" t="s">
        <v>17891</v>
      </c>
      <c r="U4441" t="s">
        <v>17892</v>
      </c>
      <c r="V4441" t="s">
        <v>1246</v>
      </c>
      <c r="W4441" t="s">
        <v>136</v>
      </c>
      <c r="X4441" t="s">
        <v>136</v>
      </c>
      <c r="Y4441" t="s">
        <v>10691</v>
      </c>
      <c r="Z4441" t="s">
        <v>136</v>
      </c>
      <c r="AA4441" t="s">
        <v>174</v>
      </c>
      <c r="AB4441" t="s">
        <v>171</v>
      </c>
      <c r="AC4441" t="s">
        <v>17893</v>
      </c>
      <c r="AD4441" t="s">
        <v>17894</v>
      </c>
    </row>
    <row r="4442" spans="1:30">
      <c r="A4442" t="s">
        <v>17895</v>
      </c>
      <c r="B4442" t="s">
        <v>17895</v>
      </c>
      <c r="C4442" s="3">
        <v>0.203086</v>
      </c>
      <c r="D4442" s="3">
        <v>17</v>
      </c>
      <c r="E4442" s="3">
        <v>0</v>
      </c>
      <c r="F4442" s="3">
        <v>0</v>
      </c>
      <c r="G4442" s="3">
        <v>0.611144</v>
      </c>
      <c r="H4442" s="3">
        <v>54</v>
      </c>
      <c r="I4442" s="3">
        <v>2.443862</v>
      </c>
      <c r="J4442" s="3">
        <v>216</v>
      </c>
      <c r="K4442" s="3">
        <v>13.475252</v>
      </c>
      <c r="L4442" s="3">
        <v>1272</v>
      </c>
      <c r="M4442" s="3">
        <v>1.513546</v>
      </c>
      <c r="N4442">
        <v>129</v>
      </c>
      <c r="O4442">
        <v>0.00412845043906111</v>
      </c>
      <c r="P4442">
        <v>3.33682862119151</v>
      </c>
      <c r="Q4442" t="s">
        <v>157</v>
      </c>
      <c r="R4442" t="s">
        <v>136</v>
      </c>
      <c r="S4442" t="s">
        <v>136</v>
      </c>
      <c r="T4442" t="s">
        <v>17896</v>
      </c>
      <c r="U4442" t="s">
        <v>17897</v>
      </c>
      <c r="V4442" t="s">
        <v>136</v>
      </c>
      <c r="W4442" t="s">
        <v>399</v>
      </c>
      <c r="X4442" t="s">
        <v>342</v>
      </c>
      <c r="Y4442" t="s">
        <v>5398</v>
      </c>
      <c r="Z4442" t="s">
        <v>136</v>
      </c>
      <c r="AA4442" t="s">
        <v>164</v>
      </c>
      <c r="AB4442" t="s">
        <v>165</v>
      </c>
      <c r="AC4442" t="s">
        <v>17898</v>
      </c>
      <c r="AD4442" t="s">
        <v>17899</v>
      </c>
    </row>
    <row r="4443" spans="1:30">
      <c r="A4443" t="s">
        <v>17900</v>
      </c>
      <c r="B4443" t="s">
        <v>17900</v>
      </c>
      <c r="C4443" s="3">
        <v>3.837034</v>
      </c>
      <c r="D4443" s="3">
        <v>128</v>
      </c>
      <c r="E4443" s="3">
        <v>0.443834</v>
      </c>
      <c r="F4443" s="3">
        <v>14</v>
      </c>
      <c r="G4443" s="3">
        <v>2.26091</v>
      </c>
      <c r="H4443" s="3">
        <v>81</v>
      </c>
      <c r="I4443" s="3">
        <v>17.353403</v>
      </c>
      <c r="J4443" s="3">
        <v>625</v>
      </c>
      <c r="K4443" s="3">
        <v>12.519445</v>
      </c>
      <c r="L4443" s="3">
        <v>482</v>
      </c>
      <c r="M4443" s="3">
        <v>10.363415</v>
      </c>
      <c r="N4443">
        <v>360</v>
      </c>
      <c r="O4443">
        <v>0.00149732154742976</v>
      </c>
      <c r="P4443">
        <v>2.03373604393265</v>
      </c>
      <c r="Q4443" t="s">
        <v>157</v>
      </c>
      <c r="R4443" t="s">
        <v>137</v>
      </c>
      <c r="S4443" t="s">
        <v>138</v>
      </c>
      <c r="T4443" t="s">
        <v>17901</v>
      </c>
      <c r="U4443" t="s">
        <v>17902</v>
      </c>
      <c r="V4443" t="s">
        <v>7837</v>
      </c>
      <c r="W4443" t="s">
        <v>137</v>
      </c>
      <c r="X4443" t="s">
        <v>138</v>
      </c>
      <c r="Y4443" t="s">
        <v>17903</v>
      </c>
      <c r="Z4443" t="s">
        <v>17904</v>
      </c>
      <c r="AA4443" t="s">
        <v>85</v>
      </c>
      <c r="AB4443" t="s">
        <v>342</v>
      </c>
      <c r="AC4443" t="s">
        <v>17905</v>
      </c>
      <c r="AD4443" t="s">
        <v>17906</v>
      </c>
    </row>
    <row r="4444" spans="1:30">
      <c r="A4444" t="s">
        <v>17907</v>
      </c>
      <c r="B4444" t="s">
        <v>17907</v>
      </c>
      <c r="C4444" s="3">
        <v>0.254217</v>
      </c>
      <c r="D4444" s="3">
        <v>9</v>
      </c>
      <c r="E4444" s="3">
        <v>0</v>
      </c>
      <c r="F4444" s="3">
        <v>0</v>
      </c>
      <c r="G4444" s="3">
        <v>0.245224</v>
      </c>
      <c r="H4444" s="3">
        <v>9</v>
      </c>
      <c r="I4444" s="3">
        <v>1.283275</v>
      </c>
      <c r="J4444" s="3">
        <v>48</v>
      </c>
      <c r="K4444" s="3">
        <v>19.00198</v>
      </c>
      <c r="L4444" s="3">
        <v>748</v>
      </c>
      <c r="M4444" s="3">
        <v>0.787439</v>
      </c>
      <c r="N4444">
        <v>28</v>
      </c>
      <c r="O4444">
        <v>0.000883473838050233</v>
      </c>
      <c r="P4444">
        <v>4.02706897609818</v>
      </c>
      <c r="Q4444" t="s">
        <v>157</v>
      </c>
      <c r="R4444" t="s">
        <v>136</v>
      </c>
      <c r="S4444" t="s">
        <v>136</v>
      </c>
      <c r="T4444" t="s">
        <v>3861</v>
      </c>
      <c r="U4444" t="s">
        <v>17908</v>
      </c>
      <c r="V4444" t="s">
        <v>3863</v>
      </c>
      <c r="W4444" t="s">
        <v>594</v>
      </c>
      <c r="X4444" t="s">
        <v>165</v>
      </c>
      <c r="Y4444" t="s">
        <v>3864</v>
      </c>
      <c r="Z4444" t="s">
        <v>136</v>
      </c>
      <c r="AA4444" t="s">
        <v>164</v>
      </c>
      <c r="AB4444" t="s">
        <v>165</v>
      </c>
      <c r="AC4444" t="s">
        <v>3865</v>
      </c>
      <c r="AD4444" t="s">
        <v>3866</v>
      </c>
    </row>
    <row r="4445" spans="1:30">
      <c r="A4445" t="s">
        <v>17909</v>
      </c>
      <c r="B4445" t="s">
        <v>17909</v>
      </c>
      <c r="C4445" s="3">
        <v>0.802228</v>
      </c>
      <c r="D4445" s="3">
        <v>29</v>
      </c>
      <c r="E4445" s="3">
        <v>0.239182</v>
      </c>
      <c r="F4445" s="3">
        <v>8</v>
      </c>
      <c r="G4445" s="3">
        <v>0.857229</v>
      </c>
      <c r="H4445" s="3">
        <v>34</v>
      </c>
      <c r="I4445" s="3">
        <v>16.975422</v>
      </c>
      <c r="J4445" s="3">
        <v>662</v>
      </c>
      <c r="K4445" s="3">
        <v>71.850052</v>
      </c>
      <c r="L4445" s="3">
        <v>2991</v>
      </c>
      <c r="M4445" s="3">
        <v>4.14105</v>
      </c>
      <c r="N4445">
        <v>156</v>
      </c>
      <c r="O4445" s="16">
        <v>6.40784054703997e-7</v>
      </c>
      <c r="P4445">
        <v>4.54704421676677</v>
      </c>
      <c r="Q4445" t="s">
        <v>157</v>
      </c>
      <c r="R4445" t="s">
        <v>136</v>
      </c>
      <c r="S4445" t="s">
        <v>136</v>
      </c>
      <c r="T4445" t="s">
        <v>7250</v>
      </c>
      <c r="U4445" t="s">
        <v>17910</v>
      </c>
      <c r="V4445" t="s">
        <v>136</v>
      </c>
      <c r="W4445" t="s">
        <v>170</v>
      </c>
      <c r="X4445" t="s">
        <v>171</v>
      </c>
      <c r="Y4445" t="s">
        <v>5364</v>
      </c>
      <c r="Z4445" t="s">
        <v>16075</v>
      </c>
      <c r="AA4445" t="s">
        <v>174</v>
      </c>
      <c r="AB4445" t="s">
        <v>171</v>
      </c>
      <c r="AC4445" t="s">
        <v>17911</v>
      </c>
      <c r="AD4445" t="s">
        <v>512</v>
      </c>
    </row>
    <row r="4446" spans="1:30">
      <c r="A4446" t="s">
        <v>17912</v>
      </c>
      <c r="B4446" t="s">
        <v>17912</v>
      </c>
      <c r="C4446" s="3">
        <v>0.81083</v>
      </c>
      <c r="D4446" s="3">
        <v>66</v>
      </c>
      <c r="E4446" s="3">
        <v>0.076777</v>
      </c>
      <c r="F4446" s="3">
        <v>6</v>
      </c>
      <c r="G4446" s="3">
        <v>0.792241</v>
      </c>
      <c r="H4446" s="3">
        <v>69</v>
      </c>
      <c r="I4446" s="3">
        <v>4.508127</v>
      </c>
      <c r="J4446" s="3">
        <v>394</v>
      </c>
      <c r="K4446" s="3">
        <v>3.936057</v>
      </c>
      <c r="L4446" s="3">
        <v>367</v>
      </c>
      <c r="M4446" s="3">
        <v>2.880985</v>
      </c>
      <c r="N4446">
        <v>243</v>
      </c>
      <c r="O4446">
        <v>0.00232948976153077</v>
      </c>
      <c r="P4446">
        <v>2.14156894008269</v>
      </c>
      <c r="Q4446" t="s">
        <v>157</v>
      </c>
      <c r="R4446" t="s">
        <v>136</v>
      </c>
      <c r="S4446" t="s">
        <v>136</v>
      </c>
      <c r="T4446" t="s">
        <v>17913</v>
      </c>
      <c r="U4446" t="s">
        <v>17914</v>
      </c>
      <c r="V4446" t="s">
        <v>136</v>
      </c>
      <c r="W4446" t="s">
        <v>190</v>
      </c>
      <c r="X4446" t="s">
        <v>191</v>
      </c>
      <c r="Y4446" t="s">
        <v>2099</v>
      </c>
      <c r="Z4446" t="s">
        <v>17915</v>
      </c>
      <c r="AA4446" t="s">
        <v>164</v>
      </c>
      <c r="AB4446" t="s">
        <v>165</v>
      </c>
      <c r="AC4446" t="s">
        <v>17916</v>
      </c>
      <c r="AD4446" t="s">
        <v>17917</v>
      </c>
    </row>
    <row r="4447" spans="1:30">
      <c r="A4447" t="s">
        <v>17918</v>
      </c>
      <c r="B4447" t="s">
        <v>17918</v>
      </c>
      <c r="C4447" s="3">
        <v>0.210879</v>
      </c>
      <c r="D4447" s="3">
        <v>8</v>
      </c>
      <c r="E4447" s="3">
        <v>0</v>
      </c>
      <c r="F4447" s="3">
        <v>0</v>
      </c>
      <c r="G4447" s="3">
        <v>0.223744</v>
      </c>
      <c r="H4447" s="3">
        <v>9</v>
      </c>
      <c r="I4447" s="3">
        <v>1.433973</v>
      </c>
      <c r="J4447" s="3">
        <v>57</v>
      </c>
      <c r="K4447" s="3">
        <v>2.976481</v>
      </c>
      <c r="L4447" s="3">
        <v>125</v>
      </c>
      <c r="M4447" s="3">
        <v>1.673006</v>
      </c>
      <c r="N4447">
        <v>64</v>
      </c>
      <c r="O4447">
        <v>0.00124498220150686</v>
      </c>
      <c r="P4447">
        <v>2.96628138231463</v>
      </c>
      <c r="Q4447" t="s">
        <v>157</v>
      </c>
      <c r="R4447" t="s">
        <v>136</v>
      </c>
      <c r="S4447" t="s">
        <v>136</v>
      </c>
      <c r="T4447" t="s">
        <v>136</v>
      </c>
      <c r="U4447" t="s">
        <v>136</v>
      </c>
      <c r="V4447" t="s">
        <v>136</v>
      </c>
      <c r="W4447" t="s">
        <v>136</v>
      </c>
      <c r="X4447" t="s">
        <v>136</v>
      </c>
      <c r="Y4447" t="s">
        <v>136</v>
      </c>
      <c r="Z4447" t="s">
        <v>136</v>
      </c>
      <c r="AA4447" t="s">
        <v>164</v>
      </c>
      <c r="AB4447" t="s">
        <v>165</v>
      </c>
      <c r="AC4447" t="s">
        <v>17919</v>
      </c>
      <c r="AD4447" t="s">
        <v>136</v>
      </c>
    </row>
    <row r="4448" spans="1:30">
      <c r="A4448" t="s">
        <v>17920</v>
      </c>
      <c r="B4448" t="s">
        <v>17920</v>
      </c>
      <c r="C4448" s="3">
        <v>0.32802</v>
      </c>
      <c r="D4448" s="3">
        <v>20</v>
      </c>
      <c r="E4448" s="3">
        <v>0.074984</v>
      </c>
      <c r="F4448" s="3">
        <v>4</v>
      </c>
      <c r="G4448" s="3">
        <v>0.489413</v>
      </c>
      <c r="H4448" s="3">
        <v>32</v>
      </c>
      <c r="I4448" s="3">
        <v>3.729822</v>
      </c>
      <c r="J4448" s="3">
        <v>244</v>
      </c>
      <c r="K4448" s="3">
        <v>9.691178</v>
      </c>
      <c r="L4448" s="3">
        <v>676</v>
      </c>
      <c r="M4448" s="3">
        <v>1.713719</v>
      </c>
      <c r="N4448">
        <v>108</v>
      </c>
      <c r="O4448" s="16">
        <v>8.23853131659725e-5</v>
      </c>
      <c r="P4448">
        <v>3.27963434298173</v>
      </c>
      <c r="Q4448" t="s">
        <v>157</v>
      </c>
      <c r="R4448" t="s">
        <v>136</v>
      </c>
      <c r="S4448" t="s">
        <v>136</v>
      </c>
      <c r="T4448" t="s">
        <v>5033</v>
      </c>
      <c r="U4448" t="s">
        <v>17921</v>
      </c>
      <c r="V4448" t="s">
        <v>136</v>
      </c>
      <c r="W4448" t="s">
        <v>594</v>
      </c>
      <c r="X4448" t="s">
        <v>165</v>
      </c>
      <c r="Y4448" t="s">
        <v>4213</v>
      </c>
      <c r="Z4448" t="s">
        <v>4214</v>
      </c>
      <c r="AA4448" t="s">
        <v>164</v>
      </c>
      <c r="AB4448" t="s">
        <v>165</v>
      </c>
      <c r="AC4448" t="s">
        <v>5035</v>
      </c>
      <c r="AD4448" t="s">
        <v>5036</v>
      </c>
    </row>
    <row r="4449" spans="1:30">
      <c r="A4449" t="s">
        <v>17922</v>
      </c>
      <c r="B4449" t="s">
        <v>17922</v>
      </c>
      <c r="C4449" s="3">
        <v>3.930912</v>
      </c>
      <c r="D4449" s="3">
        <v>154</v>
      </c>
      <c r="E4449" s="3">
        <v>2.855187</v>
      </c>
      <c r="F4449" s="3">
        <v>99</v>
      </c>
      <c r="G4449" s="3">
        <v>2.143963</v>
      </c>
      <c r="H4449" s="3">
        <v>90</v>
      </c>
      <c r="I4449" s="3">
        <v>24.503399</v>
      </c>
      <c r="J4449" s="3">
        <v>1039</v>
      </c>
      <c r="K4449" s="3">
        <v>36.201603</v>
      </c>
      <c r="L4449" s="3">
        <v>1639</v>
      </c>
      <c r="M4449" s="3">
        <v>7.523664</v>
      </c>
      <c r="N4449">
        <v>307</v>
      </c>
      <c r="O4449">
        <v>0.00273361049068348</v>
      </c>
      <c r="P4449">
        <v>2.10867607984144</v>
      </c>
      <c r="Q4449" t="s">
        <v>157</v>
      </c>
      <c r="R4449" t="s">
        <v>283</v>
      </c>
      <c r="S4449" t="s">
        <v>284</v>
      </c>
      <c r="T4449" t="s">
        <v>2241</v>
      </c>
      <c r="U4449" t="s">
        <v>17923</v>
      </c>
      <c r="V4449" t="s">
        <v>136</v>
      </c>
      <c r="W4449" t="s">
        <v>288</v>
      </c>
      <c r="X4449" t="s">
        <v>289</v>
      </c>
      <c r="Y4449" t="s">
        <v>290</v>
      </c>
      <c r="Z4449" t="s">
        <v>17924</v>
      </c>
      <c r="AA4449" t="s">
        <v>292</v>
      </c>
      <c r="AB4449" t="s">
        <v>293</v>
      </c>
      <c r="AC4449" t="s">
        <v>17925</v>
      </c>
      <c r="AD4449" t="s">
        <v>2245</v>
      </c>
    </row>
    <row r="4450" spans="1:30">
      <c r="A4450" t="s">
        <v>17926</v>
      </c>
      <c r="B4450" t="s">
        <v>136</v>
      </c>
      <c r="C4450" s="3">
        <v>0</v>
      </c>
      <c r="D4450" s="3">
        <v>0</v>
      </c>
      <c r="E4450" s="3">
        <v>0</v>
      </c>
      <c r="F4450" s="3">
        <v>0</v>
      </c>
      <c r="G4450" s="3">
        <v>0.065902</v>
      </c>
      <c r="H4450" s="3">
        <v>6</v>
      </c>
      <c r="I4450" s="3">
        <v>4.263684</v>
      </c>
      <c r="J4450" s="3">
        <v>323</v>
      </c>
      <c r="K4450" s="3">
        <v>2.025915</v>
      </c>
      <c r="L4450" s="3">
        <v>163</v>
      </c>
      <c r="M4450" s="3">
        <v>3.499275</v>
      </c>
      <c r="N4450">
        <v>253</v>
      </c>
      <c r="O4450" s="16">
        <v>6.06833503348321e-10</v>
      </c>
      <c r="P4450">
        <v>5.61023193440934</v>
      </c>
      <c r="Q4450" t="s">
        <v>157</v>
      </c>
      <c r="R4450" t="s">
        <v>136</v>
      </c>
      <c r="S4450" t="s">
        <v>136</v>
      </c>
      <c r="T4450" t="s">
        <v>815</v>
      </c>
      <c r="U4450" t="s">
        <v>136</v>
      </c>
      <c r="V4450" t="s">
        <v>136</v>
      </c>
      <c r="W4450" t="s">
        <v>136</v>
      </c>
      <c r="X4450" t="s">
        <v>136</v>
      </c>
      <c r="Y4450" t="s">
        <v>136</v>
      </c>
      <c r="Z4450" t="s">
        <v>9907</v>
      </c>
      <c r="AA4450" t="s">
        <v>2405</v>
      </c>
      <c r="AB4450" t="s">
        <v>1175</v>
      </c>
      <c r="AC4450" t="s">
        <v>17927</v>
      </c>
      <c r="AD4450" t="s">
        <v>281</v>
      </c>
    </row>
    <row r="4451" spans="1:30">
      <c r="A4451" t="s">
        <v>17928</v>
      </c>
      <c r="B4451" t="s">
        <v>17928</v>
      </c>
      <c r="C4451" s="3">
        <v>4.412926</v>
      </c>
      <c r="D4451" s="3">
        <v>27</v>
      </c>
      <c r="E4451" s="3">
        <v>1.165257</v>
      </c>
      <c r="F4451" s="3">
        <v>7</v>
      </c>
      <c r="G4451" s="3">
        <v>3.697551</v>
      </c>
      <c r="H4451" s="3">
        <v>24</v>
      </c>
      <c r="I4451" s="3">
        <v>30.860348</v>
      </c>
      <c r="J4451" s="3">
        <v>200</v>
      </c>
      <c r="K4451" s="3">
        <v>13.522336</v>
      </c>
      <c r="L4451" s="3">
        <v>94</v>
      </c>
      <c r="M4451" s="3">
        <v>24.00808</v>
      </c>
      <c r="N4451">
        <v>150</v>
      </c>
      <c r="O4451">
        <v>0.000535282727409394</v>
      </c>
      <c r="P4451">
        <v>2.16887013345239</v>
      </c>
      <c r="Q4451" t="s">
        <v>157</v>
      </c>
      <c r="R4451" t="s">
        <v>136</v>
      </c>
      <c r="S4451" t="s">
        <v>136</v>
      </c>
      <c r="T4451" t="s">
        <v>168</v>
      </c>
      <c r="U4451" t="s">
        <v>17929</v>
      </c>
      <c r="V4451" t="s">
        <v>432</v>
      </c>
      <c r="W4451" t="s">
        <v>136</v>
      </c>
      <c r="X4451" t="s">
        <v>136</v>
      </c>
      <c r="Y4451" t="s">
        <v>17930</v>
      </c>
      <c r="Z4451" t="s">
        <v>136</v>
      </c>
      <c r="AA4451" t="s">
        <v>164</v>
      </c>
      <c r="AB4451" t="s">
        <v>165</v>
      </c>
      <c r="AC4451" t="s">
        <v>17931</v>
      </c>
      <c r="AD4451" t="s">
        <v>176</v>
      </c>
    </row>
    <row r="4452" spans="1:30">
      <c r="A4452" t="s">
        <v>17932</v>
      </c>
      <c r="B4452" t="s">
        <v>17932</v>
      </c>
      <c r="C4452" s="3">
        <v>20.551136</v>
      </c>
      <c r="D4452" s="3">
        <v>633</v>
      </c>
      <c r="E4452" s="3">
        <v>8.054704</v>
      </c>
      <c r="F4452" s="3">
        <v>220</v>
      </c>
      <c r="G4452" s="3">
        <v>26.78064</v>
      </c>
      <c r="H4452" s="3">
        <v>885</v>
      </c>
      <c r="I4452" s="3">
        <v>1.577212</v>
      </c>
      <c r="J4452" s="3">
        <v>53</v>
      </c>
      <c r="K4452" s="3">
        <v>3.479169</v>
      </c>
      <c r="L4452" s="3">
        <v>125</v>
      </c>
      <c r="M4452" s="3">
        <v>3.355012</v>
      </c>
      <c r="N4452">
        <v>108</v>
      </c>
      <c r="O4452" s="16">
        <v>1.16518985617368e-8</v>
      </c>
      <c r="P4452">
        <v>-3.1301234086432</v>
      </c>
      <c r="Q4452" t="s">
        <v>131</v>
      </c>
      <c r="R4452" t="s">
        <v>136</v>
      </c>
      <c r="S4452" t="s">
        <v>136</v>
      </c>
      <c r="T4452" t="s">
        <v>136</v>
      </c>
      <c r="U4452" t="s">
        <v>136</v>
      </c>
      <c r="V4452" t="s">
        <v>136</v>
      </c>
      <c r="W4452" t="s">
        <v>136</v>
      </c>
      <c r="X4452" t="s">
        <v>136</v>
      </c>
      <c r="Y4452" t="s">
        <v>17933</v>
      </c>
      <c r="Z4452" t="s">
        <v>17934</v>
      </c>
      <c r="AA4452" t="s">
        <v>164</v>
      </c>
      <c r="AB4452" t="s">
        <v>165</v>
      </c>
      <c r="AC4452" t="s">
        <v>17935</v>
      </c>
      <c r="AD4452" t="s">
        <v>136</v>
      </c>
    </row>
    <row r="4453" spans="1:30">
      <c r="A4453" t="s">
        <v>17936</v>
      </c>
      <c r="B4453" t="s">
        <v>17936</v>
      </c>
      <c r="C4453" s="3">
        <v>0.046095</v>
      </c>
      <c r="D4453" s="3">
        <v>4</v>
      </c>
      <c r="E4453" s="3">
        <v>0.053836</v>
      </c>
      <c r="F4453" s="3">
        <v>4</v>
      </c>
      <c r="G4453" s="3">
        <v>0.038529</v>
      </c>
      <c r="H4453" s="3">
        <v>4</v>
      </c>
      <c r="I4453" s="3">
        <v>10.638253</v>
      </c>
      <c r="J4453" s="3">
        <v>965</v>
      </c>
      <c r="K4453" s="3">
        <v>13.427542</v>
      </c>
      <c r="L4453" s="3">
        <v>1301</v>
      </c>
      <c r="M4453" s="3">
        <v>3.479859</v>
      </c>
      <c r="N4453">
        <v>304</v>
      </c>
      <c r="O4453" s="16">
        <v>3.30642169814618e-19</v>
      </c>
      <c r="P4453">
        <v>6.41314375276116</v>
      </c>
      <c r="Q4453" t="s">
        <v>157</v>
      </c>
      <c r="R4453" t="s">
        <v>136</v>
      </c>
      <c r="S4453" t="s">
        <v>136</v>
      </c>
      <c r="T4453" t="s">
        <v>17937</v>
      </c>
      <c r="U4453" t="s">
        <v>17938</v>
      </c>
      <c r="V4453" t="s">
        <v>136</v>
      </c>
      <c r="W4453" t="s">
        <v>254</v>
      </c>
      <c r="X4453" t="s">
        <v>255</v>
      </c>
      <c r="Y4453" t="s">
        <v>17939</v>
      </c>
      <c r="Z4453" t="s">
        <v>17940</v>
      </c>
      <c r="AA4453" t="s">
        <v>1045</v>
      </c>
      <c r="AB4453" t="s">
        <v>535</v>
      </c>
      <c r="AC4453" t="s">
        <v>17941</v>
      </c>
      <c r="AD4453" t="s">
        <v>1667</v>
      </c>
    </row>
    <row r="4454" spans="1:30">
      <c r="A4454" t="s">
        <v>17942</v>
      </c>
      <c r="B4454" t="s">
        <v>136</v>
      </c>
      <c r="C4454" s="3">
        <v>1.748158</v>
      </c>
      <c r="D4454" s="3">
        <v>60</v>
      </c>
      <c r="E4454" s="3">
        <v>2.131216</v>
      </c>
      <c r="F4454" s="3">
        <v>65</v>
      </c>
      <c r="G4454" s="3">
        <v>1.471795</v>
      </c>
      <c r="H4454" s="3">
        <v>55</v>
      </c>
      <c r="I4454" s="3">
        <v>0.635259</v>
      </c>
      <c r="J4454" s="3">
        <v>24</v>
      </c>
      <c r="K4454" s="3">
        <v>0.570633</v>
      </c>
      <c r="L4454" s="3">
        <v>23</v>
      </c>
      <c r="M4454" s="3">
        <v>0.046196</v>
      </c>
      <c r="N4454">
        <v>2</v>
      </c>
      <c r="O4454">
        <v>0.00520751392241197</v>
      </c>
      <c r="P4454">
        <v>-2.59846255834881</v>
      </c>
      <c r="Q4454" t="s">
        <v>131</v>
      </c>
      <c r="R4454" t="s">
        <v>136</v>
      </c>
      <c r="S4454" t="s">
        <v>136</v>
      </c>
      <c r="T4454" t="s">
        <v>507</v>
      </c>
      <c r="U4454" t="s">
        <v>17943</v>
      </c>
      <c r="V4454" t="s">
        <v>14778</v>
      </c>
      <c r="W4454" t="s">
        <v>136</v>
      </c>
      <c r="X4454" t="s">
        <v>136</v>
      </c>
      <c r="Y4454" t="s">
        <v>17944</v>
      </c>
      <c r="Z4454" t="s">
        <v>17945</v>
      </c>
      <c r="AA4454" t="s">
        <v>136</v>
      </c>
      <c r="AB4454" t="s">
        <v>136</v>
      </c>
      <c r="AC4454" t="s">
        <v>17946</v>
      </c>
      <c r="AD4454" t="s">
        <v>512</v>
      </c>
    </row>
    <row r="4455" spans="1:30">
      <c r="A4455" t="s">
        <v>17947</v>
      </c>
      <c r="B4455" t="s">
        <v>17947</v>
      </c>
      <c r="C4455" s="3">
        <v>0</v>
      </c>
      <c r="D4455" s="3">
        <v>0</v>
      </c>
      <c r="E4455" s="3">
        <v>0</v>
      </c>
      <c r="F4455" s="3">
        <v>0</v>
      </c>
      <c r="G4455" s="3">
        <v>0</v>
      </c>
      <c r="H4455" s="3">
        <v>0</v>
      </c>
      <c r="I4455" s="3">
        <v>2.518193</v>
      </c>
      <c r="J4455" s="3">
        <v>128</v>
      </c>
      <c r="K4455" s="3">
        <v>2.701405</v>
      </c>
      <c r="L4455" s="3">
        <v>146</v>
      </c>
      <c r="M4455" s="3">
        <v>0.974639</v>
      </c>
      <c r="N4455">
        <v>48</v>
      </c>
      <c r="O4455" s="16">
        <v>4.95371920001155e-8</v>
      </c>
      <c r="P4455">
        <v>6.65195230091117</v>
      </c>
      <c r="Q4455" t="s">
        <v>157</v>
      </c>
      <c r="R4455" t="s">
        <v>136</v>
      </c>
      <c r="S4455" t="s">
        <v>136</v>
      </c>
      <c r="T4455" t="s">
        <v>17948</v>
      </c>
      <c r="U4455" t="s">
        <v>17949</v>
      </c>
      <c r="V4455" t="s">
        <v>329</v>
      </c>
      <c r="W4455" t="s">
        <v>136</v>
      </c>
      <c r="X4455" t="s">
        <v>136</v>
      </c>
      <c r="Y4455" t="s">
        <v>711</v>
      </c>
      <c r="Z4455" t="s">
        <v>9588</v>
      </c>
      <c r="AA4455" t="s">
        <v>164</v>
      </c>
      <c r="AB4455" t="s">
        <v>165</v>
      </c>
      <c r="AC4455" t="s">
        <v>17950</v>
      </c>
      <c r="AD4455" t="s">
        <v>17951</v>
      </c>
    </row>
    <row r="4456" spans="1:30">
      <c r="A4456" t="s">
        <v>17952</v>
      </c>
      <c r="B4456" t="s">
        <v>17952</v>
      </c>
      <c r="C4456" s="3">
        <v>14.22456</v>
      </c>
      <c r="D4456" s="3">
        <v>1396</v>
      </c>
      <c r="E4456" s="3">
        <v>19.271154</v>
      </c>
      <c r="F4456" s="3">
        <v>1675</v>
      </c>
      <c r="G4456" s="3">
        <v>14.108612</v>
      </c>
      <c r="H4456" s="3">
        <v>1484</v>
      </c>
      <c r="I4456" s="3">
        <v>6.911452</v>
      </c>
      <c r="J4456" s="3">
        <v>736</v>
      </c>
      <c r="K4456" s="3">
        <v>4.252255</v>
      </c>
      <c r="L4456" s="3">
        <v>484</v>
      </c>
      <c r="M4456" s="3">
        <v>6.68127</v>
      </c>
      <c r="N4456">
        <v>685</v>
      </c>
      <c r="O4456">
        <v>0.000111295875531361</v>
      </c>
      <c r="P4456">
        <v>-2.1331870875393</v>
      </c>
      <c r="Q4456" t="s">
        <v>131</v>
      </c>
      <c r="R4456" t="s">
        <v>412</v>
      </c>
      <c r="S4456" t="s">
        <v>413</v>
      </c>
      <c r="T4456" t="s">
        <v>3245</v>
      </c>
      <c r="U4456" t="s">
        <v>17953</v>
      </c>
      <c r="V4456" t="s">
        <v>17954</v>
      </c>
      <c r="W4456" t="s">
        <v>412</v>
      </c>
      <c r="X4456" t="s">
        <v>413</v>
      </c>
      <c r="Y4456" t="s">
        <v>17955</v>
      </c>
      <c r="Z4456" t="s">
        <v>17956</v>
      </c>
      <c r="AA4456" t="s">
        <v>419</v>
      </c>
      <c r="AB4456" t="s">
        <v>413</v>
      </c>
      <c r="AC4456" t="s">
        <v>17957</v>
      </c>
      <c r="AD4456" t="s">
        <v>745</v>
      </c>
    </row>
    <row r="4457" spans="1:30">
      <c r="A4457" t="s">
        <v>17958</v>
      </c>
      <c r="B4457" t="s">
        <v>17958</v>
      </c>
      <c r="C4457" s="3">
        <v>0.045457</v>
      </c>
      <c r="D4457" s="3">
        <v>5</v>
      </c>
      <c r="E4457" s="3">
        <v>0.023941</v>
      </c>
      <c r="F4457" s="3">
        <v>2</v>
      </c>
      <c r="G4457" s="3">
        <v>0.086769</v>
      </c>
      <c r="H4457" s="3">
        <v>9</v>
      </c>
      <c r="I4457" s="3">
        <v>5.85984</v>
      </c>
      <c r="J4457" s="3">
        <v>574</v>
      </c>
      <c r="K4457" s="3">
        <v>1.0537</v>
      </c>
      <c r="L4457" s="3">
        <v>111</v>
      </c>
      <c r="M4457" s="3">
        <v>1.647782</v>
      </c>
      <c r="N4457">
        <v>156</v>
      </c>
      <c r="O4457" s="16">
        <v>4.449741869847e-8</v>
      </c>
      <c r="P4457">
        <v>4.5603143458593</v>
      </c>
      <c r="Q4457" t="s">
        <v>157</v>
      </c>
      <c r="R4457" t="s">
        <v>325</v>
      </c>
      <c r="S4457" t="s">
        <v>326</v>
      </c>
      <c r="T4457" t="s">
        <v>17959</v>
      </c>
      <c r="U4457" t="s">
        <v>17960</v>
      </c>
      <c r="V4457" t="s">
        <v>264</v>
      </c>
      <c r="W4457" t="s">
        <v>190</v>
      </c>
      <c r="X4457" t="s">
        <v>191</v>
      </c>
      <c r="Y4457" t="s">
        <v>265</v>
      </c>
      <c r="Z4457" t="s">
        <v>17961</v>
      </c>
      <c r="AA4457" t="s">
        <v>83</v>
      </c>
      <c r="AB4457" t="s">
        <v>191</v>
      </c>
      <c r="AC4457" t="s">
        <v>17962</v>
      </c>
      <c r="AD4457" t="s">
        <v>17963</v>
      </c>
    </row>
    <row r="4458" spans="1:30">
      <c r="A4458" t="s">
        <v>17964</v>
      </c>
      <c r="B4458" t="s">
        <v>17964</v>
      </c>
      <c r="C4458" s="3">
        <v>0.653509</v>
      </c>
      <c r="D4458" s="3">
        <v>33</v>
      </c>
      <c r="E4458" s="3">
        <v>0.045578</v>
      </c>
      <c r="F4458" s="3">
        <v>3</v>
      </c>
      <c r="G4458" s="3">
        <v>0.556213</v>
      </c>
      <c r="H4458" s="3">
        <v>30</v>
      </c>
      <c r="I4458" s="3">
        <v>2.098618</v>
      </c>
      <c r="J4458" s="3">
        <v>113</v>
      </c>
      <c r="K4458" s="3">
        <v>5.823374</v>
      </c>
      <c r="L4458" s="3">
        <v>335</v>
      </c>
      <c r="M4458" s="3">
        <v>3.260305</v>
      </c>
      <c r="N4458">
        <v>169</v>
      </c>
      <c r="O4458">
        <v>0.00183175733104733</v>
      </c>
      <c r="P4458">
        <v>2.47423856759461</v>
      </c>
      <c r="Q4458" t="s">
        <v>157</v>
      </c>
      <c r="R4458" t="s">
        <v>136</v>
      </c>
      <c r="S4458" t="s">
        <v>136</v>
      </c>
      <c r="T4458" t="s">
        <v>136</v>
      </c>
      <c r="U4458" t="s">
        <v>136</v>
      </c>
      <c r="V4458" t="s">
        <v>136</v>
      </c>
      <c r="W4458" t="s">
        <v>136</v>
      </c>
      <c r="X4458" t="s">
        <v>136</v>
      </c>
      <c r="Y4458" t="s">
        <v>136</v>
      </c>
      <c r="Z4458" t="s">
        <v>136</v>
      </c>
      <c r="AA4458" t="s">
        <v>164</v>
      </c>
      <c r="AB4458" t="s">
        <v>165</v>
      </c>
      <c r="AC4458" t="s">
        <v>17965</v>
      </c>
      <c r="AD4458" t="s">
        <v>136</v>
      </c>
    </row>
    <row r="4459" spans="1:30">
      <c r="A4459" t="s">
        <v>17966</v>
      </c>
      <c r="B4459" t="s">
        <v>17966</v>
      </c>
      <c r="C4459" s="3">
        <v>48.757702</v>
      </c>
      <c r="D4459" s="3">
        <v>6733</v>
      </c>
      <c r="E4459" s="3">
        <v>230.375885</v>
      </c>
      <c r="F4459" s="3">
        <v>28178</v>
      </c>
      <c r="G4459" s="3">
        <v>44.878479</v>
      </c>
      <c r="H4459" s="3">
        <v>6644</v>
      </c>
      <c r="I4459" s="3">
        <v>11.472723</v>
      </c>
      <c r="J4459" s="3">
        <v>1719</v>
      </c>
      <c r="K4459" s="3">
        <v>13.2012</v>
      </c>
      <c r="L4459" s="3">
        <v>2112</v>
      </c>
      <c r="M4459" s="3">
        <v>15.754359</v>
      </c>
      <c r="N4459">
        <v>2272</v>
      </c>
      <c r="O4459" s="16">
        <v>2.1693003082328e-5</v>
      </c>
      <c r="P4459">
        <v>-3.67363510473579</v>
      </c>
      <c r="Q4459" t="s">
        <v>131</v>
      </c>
      <c r="R4459" t="s">
        <v>366</v>
      </c>
      <c r="S4459" t="s">
        <v>367</v>
      </c>
      <c r="T4459" t="s">
        <v>1879</v>
      </c>
      <c r="U4459" t="s">
        <v>17967</v>
      </c>
      <c r="V4459" t="s">
        <v>370</v>
      </c>
      <c r="W4459" t="s">
        <v>371</v>
      </c>
      <c r="X4459" t="s">
        <v>293</v>
      </c>
      <c r="Y4459" t="s">
        <v>448</v>
      </c>
      <c r="Z4459" t="s">
        <v>17968</v>
      </c>
      <c r="AA4459" t="s">
        <v>374</v>
      </c>
      <c r="AB4459" t="s">
        <v>367</v>
      </c>
      <c r="AC4459" t="s">
        <v>17969</v>
      </c>
      <c r="AD4459" t="s">
        <v>1883</v>
      </c>
    </row>
    <row r="4460" spans="1:30">
      <c r="A4460" t="s">
        <v>17970</v>
      </c>
      <c r="B4460" t="s">
        <v>17970</v>
      </c>
      <c r="C4460" s="3">
        <v>1.913219</v>
      </c>
      <c r="D4460" s="3">
        <v>336</v>
      </c>
      <c r="E4460" s="3">
        <v>0.195742</v>
      </c>
      <c r="F4460" s="3">
        <v>31</v>
      </c>
      <c r="G4460" s="3">
        <v>1.572443</v>
      </c>
      <c r="H4460" s="3">
        <v>296</v>
      </c>
      <c r="I4460" s="3">
        <v>12.622374</v>
      </c>
      <c r="J4460" s="3">
        <v>2404</v>
      </c>
      <c r="K4460" s="3">
        <v>12.755013</v>
      </c>
      <c r="L4460" s="3">
        <v>2594</v>
      </c>
      <c r="M4460" s="3">
        <v>5.391717</v>
      </c>
      <c r="N4460">
        <v>989</v>
      </c>
      <c r="O4460">
        <v>0.000589010441779072</v>
      </c>
      <c r="P4460">
        <v>2.45745324962542</v>
      </c>
      <c r="Q4460" t="s">
        <v>157</v>
      </c>
      <c r="R4460" t="s">
        <v>136</v>
      </c>
      <c r="S4460" t="s">
        <v>136</v>
      </c>
      <c r="T4460" t="s">
        <v>17971</v>
      </c>
      <c r="U4460" t="s">
        <v>17972</v>
      </c>
      <c r="V4460" t="s">
        <v>136</v>
      </c>
      <c r="W4460" t="s">
        <v>190</v>
      </c>
      <c r="X4460" t="s">
        <v>191</v>
      </c>
      <c r="Y4460" t="s">
        <v>17973</v>
      </c>
      <c r="Z4460" t="s">
        <v>17974</v>
      </c>
      <c r="AA4460" t="s">
        <v>164</v>
      </c>
      <c r="AB4460" t="s">
        <v>165</v>
      </c>
      <c r="AC4460" t="s">
        <v>17975</v>
      </c>
      <c r="AD4460" t="s">
        <v>17976</v>
      </c>
    </row>
    <row r="4461" spans="1:30">
      <c r="A4461" t="s">
        <v>17977</v>
      </c>
      <c r="B4461" t="s">
        <v>136</v>
      </c>
      <c r="C4461" s="3">
        <v>1.739182</v>
      </c>
      <c r="D4461" s="3">
        <v>55</v>
      </c>
      <c r="E4461" s="3">
        <v>1.229056</v>
      </c>
      <c r="F4461" s="3">
        <v>34</v>
      </c>
      <c r="G4461" s="3">
        <v>1.293456</v>
      </c>
      <c r="H4461" s="3">
        <v>44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>
        <v>0</v>
      </c>
      <c r="O4461" s="16">
        <v>6.34248657478647e-9</v>
      </c>
      <c r="P4461">
        <v>-6.95505066435809</v>
      </c>
      <c r="Q4461" t="s">
        <v>131</v>
      </c>
      <c r="R4461" t="s">
        <v>136</v>
      </c>
      <c r="S4461" t="s">
        <v>136</v>
      </c>
      <c r="T4461" t="s">
        <v>136</v>
      </c>
      <c r="U4461" t="s">
        <v>136</v>
      </c>
      <c r="V4461" t="s">
        <v>136</v>
      </c>
      <c r="W4461" t="s">
        <v>136</v>
      </c>
      <c r="X4461" t="s">
        <v>136</v>
      </c>
      <c r="Y4461" t="s">
        <v>136</v>
      </c>
      <c r="Z4461" t="s">
        <v>136</v>
      </c>
      <c r="AA4461" t="s">
        <v>136</v>
      </c>
      <c r="AB4461" t="s">
        <v>136</v>
      </c>
      <c r="AC4461" t="s">
        <v>136</v>
      </c>
      <c r="AD4461" t="s">
        <v>136</v>
      </c>
    </row>
    <row r="4462" spans="1:30">
      <c r="A4462" t="s">
        <v>17978</v>
      </c>
      <c r="B4462" t="s">
        <v>17978</v>
      </c>
      <c r="C4462" s="3">
        <v>0.61085</v>
      </c>
      <c r="D4462" s="3">
        <v>30</v>
      </c>
      <c r="E4462" s="3">
        <v>1.304063</v>
      </c>
      <c r="F4462" s="3">
        <v>57</v>
      </c>
      <c r="G4462" s="3">
        <v>0.524459</v>
      </c>
      <c r="H4462" s="3">
        <v>28</v>
      </c>
      <c r="I4462" s="3">
        <v>0.212038</v>
      </c>
      <c r="J4462" s="3">
        <v>12</v>
      </c>
      <c r="K4462" s="3">
        <v>0.105933</v>
      </c>
      <c r="L4462" s="3">
        <v>7</v>
      </c>
      <c r="M4462" s="3">
        <v>0.127948</v>
      </c>
      <c r="N4462">
        <v>7</v>
      </c>
      <c r="O4462">
        <v>0.00105855760434415</v>
      </c>
      <c r="P4462">
        <v>-2.93743366533234</v>
      </c>
      <c r="Q4462" t="s">
        <v>131</v>
      </c>
      <c r="R4462" t="s">
        <v>136</v>
      </c>
      <c r="S4462" t="s">
        <v>136</v>
      </c>
      <c r="T4462" t="s">
        <v>136</v>
      </c>
      <c r="U4462" t="s">
        <v>17979</v>
      </c>
      <c r="V4462" t="s">
        <v>1636</v>
      </c>
      <c r="W4462" t="s">
        <v>136</v>
      </c>
      <c r="X4462" t="s">
        <v>136</v>
      </c>
      <c r="Y4462" t="s">
        <v>3980</v>
      </c>
      <c r="Z4462" t="s">
        <v>10939</v>
      </c>
      <c r="AA4462" t="s">
        <v>164</v>
      </c>
      <c r="AB4462" t="s">
        <v>165</v>
      </c>
      <c r="AC4462" t="s">
        <v>17980</v>
      </c>
      <c r="AD4462" t="s">
        <v>136</v>
      </c>
    </row>
    <row r="4463" spans="1:30">
      <c r="A4463" t="s">
        <v>17981</v>
      </c>
      <c r="B4463" t="s">
        <v>17981</v>
      </c>
      <c r="C4463" s="3">
        <v>0.495654</v>
      </c>
      <c r="D4463" s="3">
        <v>21</v>
      </c>
      <c r="E4463" s="3">
        <v>0.297186</v>
      </c>
      <c r="F4463" s="3">
        <v>11</v>
      </c>
      <c r="G4463" s="3">
        <v>0.723103</v>
      </c>
      <c r="H4463" s="3">
        <v>33</v>
      </c>
      <c r="I4463" s="3">
        <v>3.214867</v>
      </c>
      <c r="J4463" s="3">
        <v>145</v>
      </c>
      <c r="K4463" s="3">
        <v>4.750916</v>
      </c>
      <c r="L4463" s="3">
        <v>229</v>
      </c>
      <c r="M4463" s="3">
        <v>2.820242</v>
      </c>
      <c r="N4463">
        <v>123</v>
      </c>
      <c r="O4463">
        <v>0.000229990738843494</v>
      </c>
      <c r="P4463">
        <v>2.12451750217539</v>
      </c>
      <c r="Q4463" t="s">
        <v>157</v>
      </c>
      <c r="R4463" t="s">
        <v>136</v>
      </c>
      <c r="S4463" t="s">
        <v>136</v>
      </c>
      <c r="T4463" t="s">
        <v>136</v>
      </c>
      <c r="U4463" t="s">
        <v>136</v>
      </c>
      <c r="V4463" t="s">
        <v>136</v>
      </c>
      <c r="W4463" t="s">
        <v>136</v>
      </c>
      <c r="X4463" t="s">
        <v>136</v>
      </c>
      <c r="Y4463" t="s">
        <v>136</v>
      </c>
      <c r="Z4463" t="s">
        <v>136</v>
      </c>
      <c r="AA4463" t="s">
        <v>164</v>
      </c>
      <c r="AB4463" t="s">
        <v>165</v>
      </c>
      <c r="AC4463" t="s">
        <v>17982</v>
      </c>
      <c r="AD4463" t="s">
        <v>136</v>
      </c>
    </row>
    <row r="4464" spans="1:30">
      <c r="A4464" t="s">
        <v>17983</v>
      </c>
      <c r="B4464" t="s">
        <v>17983</v>
      </c>
      <c r="C4464" s="3">
        <v>0</v>
      </c>
      <c r="D4464" s="3">
        <v>0</v>
      </c>
      <c r="E4464" s="3">
        <v>0.332521</v>
      </c>
      <c r="F4464" s="3">
        <v>9</v>
      </c>
      <c r="G4464" s="3">
        <v>0.629641</v>
      </c>
      <c r="H4464" s="3">
        <v>20</v>
      </c>
      <c r="I4464" s="3">
        <v>6.466897</v>
      </c>
      <c r="J4464" s="3">
        <v>206</v>
      </c>
      <c r="K4464" s="3">
        <v>46.022358</v>
      </c>
      <c r="L4464" s="3">
        <v>1563</v>
      </c>
      <c r="M4464" s="3">
        <v>4.427485</v>
      </c>
      <c r="N4464">
        <v>136</v>
      </c>
      <c r="O4464">
        <v>0.000225789456789328</v>
      </c>
      <c r="P4464">
        <v>4.25492342466553</v>
      </c>
      <c r="Q4464" t="s">
        <v>157</v>
      </c>
      <c r="R4464" t="s">
        <v>136</v>
      </c>
      <c r="S4464" t="s">
        <v>136</v>
      </c>
      <c r="T4464" t="s">
        <v>17984</v>
      </c>
      <c r="U4464" t="s">
        <v>17985</v>
      </c>
      <c r="V4464" t="s">
        <v>2025</v>
      </c>
      <c r="W4464" t="s">
        <v>136</v>
      </c>
      <c r="X4464" t="s">
        <v>136</v>
      </c>
      <c r="Y4464" t="s">
        <v>17986</v>
      </c>
      <c r="Z4464" t="s">
        <v>17987</v>
      </c>
      <c r="AA4464" t="s">
        <v>686</v>
      </c>
      <c r="AB4464" t="s">
        <v>219</v>
      </c>
      <c r="AC4464" t="s">
        <v>17988</v>
      </c>
      <c r="AD4464" t="s">
        <v>17989</v>
      </c>
    </row>
    <row r="4465" spans="1:30">
      <c r="A4465" t="s">
        <v>17990</v>
      </c>
      <c r="B4465" t="s">
        <v>17990</v>
      </c>
      <c r="C4465" s="3">
        <v>0.171424</v>
      </c>
      <c r="D4465" s="3">
        <v>14</v>
      </c>
      <c r="E4465" s="3">
        <v>0.100314</v>
      </c>
      <c r="F4465" s="3">
        <v>7</v>
      </c>
      <c r="G4465" s="3">
        <v>0.192668</v>
      </c>
      <c r="H4465" s="3">
        <v>17</v>
      </c>
      <c r="I4465" s="3">
        <v>2.892556</v>
      </c>
      <c r="J4465" s="3">
        <v>246</v>
      </c>
      <c r="K4465" s="3">
        <v>1.132441</v>
      </c>
      <c r="L4465" s="3">
        <v>103</v>
      </c>
      <c r="M4465" s="3">
        <v>0.543978</v>
      </c>
      <c r="N4465">
        <v>45</v>
      </c>
      <c r="O4465">
        <v>0.00272929917857556</v>
      </c>
      <c r="P4465">
        <v>2.40636430596389</v>
      </c>
      <c r="Q4465" t="s">
        <v>157</v>
      </c>
      <c r="R4465" t="s">
        <v>136</v>
      </c>
      <c r="S4465" t="s">
        <v>136</v>
      </c>
      <c r="T4465" t="s">
        <v>17991</v>
      </c>
      <c r="U4465" t="s">
        <v>17992</v>
      </c>
      <c r="V4465" t="s">
        <v>136</v>
      </c>
      <c r="W4465" t="s">
        <v>170</v>
      </c>
      <c r="X4465" t="s">
        <v>171</v>
      </c>
      <c r="Y4465" t="s">
        <v>17993</v>
      </c>
      <c r="Z4465" t="s">
        <v>17994</v>
      </c>
      <c r="AA4465" t="s">
        <v>174</v>
      </c>
      <c r="AB4465" t="s">
        <v>171</v>
      </c>
      <c r="AC4465" t="s">
        <v>313</v>
      </c>
      <c r="AD4465" t="s">
        <v>17995</v>
      </c>
    </row>
    <row r="4466" spans="1:30">
      <c r="A4466" t="s">
        <v>17996</v>
      </c>
      <c r="B4466" t="s">
        <v>17996</v>
      </c>
      <c r="C4466" s="3">
        <v>3.940858</v>
      </c>
      <c r="D4466" s="3">
        <v>62</v>
      </c>
      <c r="E4466" s="3">
        <v>2.309248</v>
      </c>
      <c r="F4466" s="3">
        <v>33</v>
      </c>
      <c r="G4466" s="3">
        <v>6.092288</v>
      </c>
      <c r="H4466" s="3">
        <v>103</v>
      </c>
      <c r="I4466" s="3">
        <v>25.838648</v>
      </c>
      <c r="J4466" s="3">
        <v>440</v>
      </c>
      <c r="K4466" s="3">
        <v>94.120483</v>
      </c>
      <c r="L4466" s="3">
        <v>1709</v>
      </c>
      <c r="M4466" s="3">
        <v>13.855026</v>
      </c>
      <c r="N4466">
        <v>227</v>
      </c>
      <c r="O4466">
        <v>0.000917496737166097</v>
      </c>
      <c r="P4466">
        <v>2.64223127691623</v>
      </c>
      <c r="Q4466" t="s">
        <v>157</v>
      </c>
      <c r="R4466" t="s">
        <v>186</v>
      </c>
      <c r="S4466" t="s">
        <v>187</v>
      </c>
      <c r="T4466" t="s">
        <v>17628</v>
      </c>
      <c r="U4466" t="s">
        <v>17629</v>
      </c>
      <c r="V4466" t="s">
        <v>17630</v>
      </c>
      <c r="W4466" t="s">
        <v>5380</v>
      </c>
      <c r="X4466" t="s">
        <v>5381</v>
      </c>
      <c r="Y4466" t="s">
        <v>4463</v>
      </c>
      <c r="Z4466" t="s">
        <v>136</v>
      </c>
      <c r="AA4466" t="s">
        <v>209</v>
      </c>
      <c r="AB4466" t="s">
        <v>187</v>
      </c>
      <c r="AC4466" t="s">
        <v>17631</v>
      </c>
      <c r="AD4466" t="s">
        <v>17632</v>
      </c>
    </row>
    <row r="4467" spans="1:30">
      <c r="A4467" t="s">
        <v>17997</v>
      </c>
      <c r="B4467" t="s">
        <v>17997</v>
      </c>
      <c r="C4467" s="3">
        <v>0.402831</v>
      </c>
      <c r="D4467" s="3">
        <v>31</v>
      </c>
      <c r="E4467" s="3">
        <v>0.817684</v>
      </c>
      <c r="F4467" s="3">
        <v>56</v>
      </c>
      <c r="G4467" s="3">
        <v>0.728766</v>
      </c>
      <c r="H4467" s="3">
        <v>60</v>
      </c>
      <c r="I4467" s="3">
        <v>0.251881</v>
      </c>
      <c r="J4467" s="3">
        <v>21</v>
      </c>
      <c r="K4467" s="3">
        <v>0.137438</v>
      </c>
      <c r="L4467" s="3">
        <v>13</v>
      </c>
      <c r="M4467" s="3">
        <v>0.206083</v>
      </c>
      <c r="N4467">
        <v>17</v>
      </c>
      <c r="O4467">
        <v>0.00275357286816443</v>
      </c>
      <c r="P4467">
        <v>-2.32344128680745</v>
      </c>
      <c r="Q4467" t="s">
        <v>131</v>
      </c>
      <c r="R4467" t="s">
        <v>170</v>
      </c>
      <c r="S4467" t="s">
        <v>171</v>
      </c>
      <c r="T4467" t="s">
        <v>16741</v>
      </c>
      <c r="U4467" t="s">
        <v>17998</v>
      </c>
      <c r="V4467" t="s">
        <v>136</v>
      </c>
      <c r="W4467" t="s">
        <v>136</v>
      </c>
      <c r="X4467" t="s">
        <v>136</v>
      </c>
      <c r="Y4467" t="s">
        <v>1593</v>
      </c>
      <c r="Z4467" t="s">
        <v>17999</v>
      </c>
      <c r="AA4467" t="s">
        <v>174</v>
      </c>
      <c r="AB4467" t="s">
        <v>171</v>
      </c>
      <c r="AC4467" t="s">
        <v>18000</v>
      </c>
      <c r="AD4467" t="s">
        <v>250</v>
      </c>
    </row>
    <row r="4468" spans="1:30">
      <c r="A4468" t="s">
        <v>18001</v>
      </c>
      <c r="B4468" t="s">
        <v>18001</v>
      </c>
      <c r="C4468" s="3">
        <v>0</v>
      </c>
      <c r="D4468" s="3">
        <v>0</v>
      </c>
      <c r="E4468" s="3">
        <v>0</v>
      </c>
      <c r="F4468" s="3">
        <v>0</v>
      </c>
      <c r="G4468" s="3">
        <v>0</v>
      </c>
      <c r="H4468" s="3">
        <v>0</v>
      </c>
      <c r="I4468" s="3">
        <v>2.159616</v>
      </c>
      <c r="J4468" s="3">
        <v>92</v>
      </c>
      <c r="K4468" s="3">
        <v>8.166866</v>
      </c>
      <c r="L4468" s="3">
        <v>371</v>
      </c>
      <c r="M4468" s="3">
        <v>0.689493</v>
      </c>
      <c r="N4468">
        <v>29</v>
      </c>
      <c r="O4468" s="16">
        <v>1.09187448316839e-7</v>
      </c>
      <c r="P4468">
        <v>6.71844890966326</v>
      </c>
      <c r="Q4468" t="s">
        <v>157</v>
      </c>
      <c r="R4468" t="s">
        <v>136</v>
      </c>
      <c r="S4468" t="s">
        <v>136</v>
      </c>
      <c r="T4468" t="s">
        <v>136</v>
      </c>
      <c r="U4468" t="s">
        <v>18002</v>
      </c>
      <c r="V4468" t="s">
        <v>136</v>
      </c>
      <c r="W4468" t="s">
        <v>4879</v>
      </c>
      <c r="X4468" t="s">
        <v>4880</v>
      </c>
      <c r="Y4468" t="s">
        <v>4881</v>
      </c>
      <c r="Z4468" t="s">
        <v>16494</v>
      </c>
      <c r="AA4468" t="s">
        <v>164</v>
      </c>
      <c r="AB4468" t="s">
        <v>165</v>
      </c>
      <c r="AC4468" t="s">
        <v>16495</v>
      </c>
      <c r="AD4468" t="s">
        <v>136</v>
      </c>
    </row>
    <row r="4469" spans="1:30">
      <c r="A4469" t="s">
        <v>18003</v>
      </c>
      <c r="B4469" t="s">
        <v>18003</v>
      </c>
      <c r="C4469" s="3">
        <v>2.623702</v>
      </c>
      <c r="D4469" s="3">
        <v>356</v>
      </c>
      <c r="E4469" s="3">
        <v>0.379194</v>
      </c>
      <c r="F4469" s="3">
        <v>46</v>
      </c>
      <c r="G4469" s="3">
        <v>1.890258</v>
      </c>
      <c r="H4469" s="3">
        <v>275</v>
      </c>
      <c r="I4469" s="3">
        <v>13.543025</v>
      </c>
      <c r="J4469" s="3">
        <v>1991</v>
      </c>
      <c r="K4469" s="3">
        <v>10.951662</v>
      </c>
      <c r="L4469" s="3">
        <v>1720</v>
      </c>
      <c r="M4469" s="3">
        <v>8.503242</v>
      </c>
      <c r="N4469">
        <v>1204</v>
      </c>
      <c r="O4469">
        <v>0.000202777062343525</v>
      </c>
      <c r="P4469">
        <v>2.18558752255279</v>
      </c>
      <c r="Q4469" t="s">
        <v>157</v>
      </c>
      <c r="R4469" t="s">
        <v>136</v>
      </c>
      <c r="S4469" t="s">
        <v>136</v>
      </c>
      <c r="T4469" t="s">
        <v>136</v>
      </c>
      <c r="U4469" t="s">
        <v>136</v>
      </c>
      <c r="V4469" t="s">
        <v>136</v>
      </c>
      <c r="W4469" t="s">
        <v>254</v>
      </c>
      <c r="X4469" t="s">
        <v>255</v>
      </c>
      <c r="Y4469" t="s">
        <v>18004</v>
      </c>
      <c r="Z4469" t="s">
        <v>136</v>
      </c>
      <c r="AA4469" t="s">
        <v>164</v>
      </c>
      <c r="AB4469" t="s">
        <v>165</v>
      </c>
      <c r="AC4469" t="s">
        <v>18005</v>
      </c>
      <c r="AD4469" t="s">
        <v>136</v>
      </c>
    </row>
    <row r="4470" spans="1:30">
      <c r="A4470" t="s">
        <v>18006</v>
      </c>
      <c r="B4470" t="s">
        <v>18006</v>
      </c>
      <c r="C4470" s="3">
        <v>378.373535</v>
      </c>
      <c r="D4470" s="3">
        <v>19309</v>
      </c>
      <c r="E4470" s="3">
        <v>783.564575</v>
      </c>
      <c r="F4470" s="3">
        <v>35420</v>
      </c>
      <c r="G4470" s="3">
        <v>523.658691</v>
      </c>
      <c r="H4470" s="3">
        <v>28652</v>
      </c>
      <c r="I4470" s="3">
        <v>106.416122</v>
      </c>
      <c r="J4470" s="3">
        <v>5890</v>
      </c>
      <c r="K4470" s="3">
        <v>67.201065</v>
      </c>
      <c r="L4470" s="3">
        <v>3972</v>
      </c>
      <c r="M4470" s="3">
        <v>186.883926</v>
      </c>
      <c r="N4470">
        <v>9958</v>
      </c>
      <c r="O4470" s="16">
        <v>2.65162603590739e-5</v>
      </c>
      <c r="P4470">
        <v>-2.89313021110899</v>
      </c>
      <c r="Q4470" t="s">
        <v>131</v>
      </c>
      <c r="R4470" t="s">
        <v>241</v>
      </c>
      <c r="S4470" t="s">
        <v>242</v>
      </c>
      <c r="T4470" t="s">
        <v>18007</v>
      </c>
      <c r="U4470" t="s">
        <v>18008</v>
      </c>
      <c r="V4470" t="s">
        <v>11795</v>
      </c>
      <c r="W4470" t="s">
        <v>241</v>
      </c>
      <c r="X4470" t="s">
        <v>242</v>
      </c>
      <c r="Y4470" t="s">
        <v>11796</v>
      </c>
      <c r="Z4470" t="s">
        <v>18009</v>
      </c>
      <c r="AA4470" t="s">
        <v>248</v>
      </c>
      <c r="AB4470" t="s">
        <v>242</v>
      </c>
      <c r="AC4470" t="s">
        <v>18010</v>
      </c>
      <c r="AD4470" t="s">
        <v>1490</v>
      </c>
    </row>
    <row r="4471" spans="1:30">
      <c r="A4471" t="s">
        <v>18011</v>
      </c>
      <c r="B4471" t="s">
        <v>18011</v>
      </c>
      <c r="C4471" s="3">
        <v>0.662658</v>
      </c>
      <c r="D4471" s="3">
        <v>27</v>
      </c>
      <c r="E4471" s="3">
        <v>0</v>
      </c>
      <c r="F4471" s="3">
        <v>0</v>
      </c>
      <c r="G4471" s="3">
        <v>0.116002</v>
      </c>
      <c r="H4471" s="3">
        <v>5</v>
      </c>
      <c r="I4471" s="3">
        <v>5.81735</v>
      </c>
      <c r="J4471" s="3">
        <v>252</v>
      </c>
      <c r="K4471" s="3">
        <v>25.83946</v>
      </c>
      <c r="L4471" s="3">
        <v>1194</v>
      </c>
      <c r="M4471" s="3">
        <v>2.700169</v>
      </c>
      <c r="N4471">
        <v>113</v>
      </c>
      <c r="O4471">
        <v>0.000101871811448265</v>
      </c>
      <c r="P4471">
        <v>4.30063522365706</v>
      </c>
      <c r="Q4471" t="s">
        <v>157</v>
      </c>
      <c r="R4471" t="s">
        <v>136</v>
      </c>
      <c r="S4471" t="s">
        <v>136</v>
      </c>
      <c r="T4471" t="s">
        <v>5295</v>
      </c>
      <c r="U4471" t="s">
        <v>18012</v>
      </c>
      <c r="V4471" t="s">
        <v>763</v>
      </c>
      <c r="W4471" t="s">
        <v>136</v>
      </c>
      <c r="X4471" t="s">
        <v>136</v>
      </c>
      <c r="Y4471" t="s">
        <v>5297</v>
      </c>
      <c r="Z4471" t="s">
        <v>9094</v>
      </c>
      <c r="AA4471" t="s">
        <v>141</v>
      </c>
      <c r="AB4471" t="s">
        <v>142</v>
      </c>
      <c r="AC4471" t="s">
        <v>18013</v>
      </c>
      <c r="AD4471" t="s">
        <v>5300</v>
      </c>
    </row>
    <row r="4472" spans="1:30">
      <c r="A4472" t="s">
        <v>18014</v>
      </c>
      <c r="B4472" t="s">
        <v>18014</v>
      </c>
      <c r="C4472" s="3">
        <v>271.295074</v>
      </c>
      <c r="D4472" s="3">
        <v>1865</v>
      </c>
      <c r="E4472" s="3">
        <v>701.744019</v>
      </c>
      <c r="F4472" s="3">
        <v>4272</v>
      </c>
      <c r="G4472" s="3">
        <v>136.270935</v>
      </c>
      <c r="H4472" s="3">
        <v>1005</v>
      </c>
      <c r="I4472" s="3">
        <v>65.703773</v>
      </c>
      <c r="J4472" s="3">
        <v>490</v>
      </c>
      <c r="K4472" s="3">
        <v>45.078083</v>
      </c>
      <c r="L4472" s="3">
        <v>359</v>
      </c>
      <c r="M4472" s="3">
        <v>157.620087</v>
      </c>
      <c r="N4472">
        <v>1131</v>
      </c>
      <c r="O4472">
        <v>0.0023394281667292</v>
      </c>
      <c r="P4472">
        <v>-2.72558085139059</v>
      </c>
      <c r="Q4472" t="s">
        <v>131</v>
      </c>
      <c r="R4472" t="s">
        <v>136</v>
      </c>
      <c r="S4472" t="s">
        <v>136</v>
      </c>
      <c r="T4472" t="s">
        <v>136</v>
      </c>
      <c r="U4472" t="s">
        <v>136</v>
      </c>
      <c r="V4472" t="s">
        <v>136</v>
      </c>
      <c r="W4472" t="s">
        <v>136</v>
      </c>
      <c r="X4472" t="s">
        <v>136</v>
      </c>
      <c r="Y4472" t="s">
        <v>136</v>
      </c>
      <c r="Z4472" t="s">
        <v>136</v>
      </c>
      <c r="AA4472" t="s">
        <v>164</v>
      </c>
      <c r="AB4472" t="s">
        <v>165</v>
      </c>
      <c r="AC4472" t="s">
        <v>18015</v>
      </c>
      <c r="AD4472" t="s">
        <v>136</v>
      </c>
    </row>
    <row r="4473" spans="1:30">
      <c r="A4473" t="s">
        <v>18016</v>
      </c>
      <c r="B4473" t="s">
        <v>18016</v>
      </c>
      <c r="C4473" s="3">
        <v>5.344285</v>
      </c>
      <c r="D4473" s="3">
        <v>171</v>
      </c>
      <c r="E4473" s="3">
        <v>1.019532</v>
      </c>
      <c r="F4473" s="3">
        <v>29</v>
      </c>
      <c r="G4473" s="3">
        <v>1.928553</v>
      </c>
      <c r="H4473" s="3">
        <v>66</v>
      </c>
      <c r="I4473" s="3">
        <v>25.314932</v>
      </c>
      <c r="J4473" s="3">
        <v>876</v>
      </c>
      <c r="K4473" s="3">
        <v>37.259556</v>
      </c>
      <c r="L4473" s="3">
        <v>1377</v>
      </c>
      <c r="M4473" s="3">
        <v>10.404416</v>
      </c>
      <c r="N4473">
        <v>347</v>
      </c>
      <c r="O4473">
        <v>0.000368724994405661</v>
      </c>
      <c r="P4473">
        <v>2.48679375078161</v>
      </c>
      <c r="Q4473" t="s">
        <v>157</v>
      </c>
      <c r="R4473" t="s">
        <v>136</v>
      </c>
      <c r="S4473" t="s">
        <v>136</v>
      </c>
      <c r="T4473" t="s">
        <v>437</v>
      </c>
      <c r="U4473" t="s">
        <v>18017</v>
      </c>
      <c r="V4473" t="s">
        <v>439</v>
      </c>
      <c r="W4473" t="s">
        <v>186</v>
      </c>
      <c r="X4473" t="s">
        <v>187</v>
      </c>
      <c r="Y4473" t="s">
        <v>16099</v>
      </c>
      <c r="Z4473" t="s">
        <v>16100</v>
      </c>
      <c r="AA4473" t="s">
        <v>209</v>
      </c>
      <c r="AB4473" t="s">
        <v>187</v>
      </c>
      <c r="AC4473" t="s">
        <v>183</v>
      </c>
      <c r="AD4473" t="s">
        <v>443</v>
      </c>
    </row>
    <row r="4474" spans="1:30">
      <c r="A4474" t="s">
        <v>18018</v>
      </c>
      <c r="B4474" t="s">
        <v>18018</v>
      </c>
      <c r="C4474" s="3">
        <v>0.347138</v>
      </c>
      <c r="D4474" s="3">
        <v>8</v>
      </c>
      <c r="E4474" s="3">
        <v>0</v>
      </c>
      <c r="F4474" s="3">
        <v>0</v>
      </c>
      <c r="G4474" s="3">
        <v>0.114193</v>
      </c>
      <c r="H4474" s="3">
        <v>3</v>
      </c>
      <c r="I4474" s="3">
        <v>4.195703</v>
      </c>
      <c r="J4474" s="3">
        <v>95</v>
      </c>
      <c r="K4474" s="3">
        <v>7.308125</v>
      </c>
      <c r="L4474" s="3">
        <v>177</v>
      </c>
      <c r="M4474" s="3">
        <v>2.150862</v>
      </c>
      <c r="N4474">
        <v>47</v>
      </c>
      <c r="O4474" s="16">
        <v>7.88072596091628e-5</v>
      </c>
      <c r="P4474">
        <v>3.7792964782215</v>
      </c>
      <c r="Q4474" t="s">
        <v>157</v>
      </c>
      <c r="R4474" t="s">
        <v>136</v>
      </c>
      <c r="S4474" t="s">
        <v>136</v>
      </c>
      <c r="T4474" t="s">
        <v>8063</v>
      </c>
      <c r="U4474" t="s">
        <v>18019</v>
      </c>
      <c r="V4474" t="s">
        <v>432</v>
      </c>
      <c r="W4474" t="s">
        <v>305</v>
      </c>
      <c r="X4474" t="s">
        <v>142</v>
      </c>
      <c r="Y4474" t="s">
        <v>8065</v>
      </c>
      <c r="Z4474" t="s">
        <v>8066</v>
      </c>
      <c r="AA4474" t="s">
        <v>8067</v>
      </c>
      <c r="AB4474" t="s">
        <v>8068</v>
      </c>
      <c r="AC4474" t="s">
        <v>2803</v>
      </c>
      <c r="AD4474" t="s">
        <v>3288</v>
      </c>
    </row>
    <row r="4475" spans="1:30">
      <c r="A4475" t="s">
        <v>18020</v>
      </c>
      <c r="B4475" t="s">
        <v>136</v>
      </c>
      <c r="C4475" s="3">
        <v>4.998853</v>
      </c>
      <c r="D4475" s="3">
        <v>105</v>
      </c>
      <c r="E4475" s="3">
        <v>13.7762989999999</v>
      </c>
      <c r="F4475" s="3">
        <v>249</v>
      </c>
      <c r="G4475" s="3">
        <v>7.522035</v>
      </c>
      <c r="H4475" s="3">
        <v>159</v>
      </c>
      <c r="I4475" s="3">
        <v>1.845072</v>
      </c>
      <c r="J4475" s="3">
        <v>45</v>
      </c>
      <c r="K4475" s="3">
        <v>2.025387</v>
      </c>
      <c r="L4475" s="3">
        <v>49</v>
      </c>
      <c r="M4475" s="3">
        <v>1.884257</v>
      </c>
      <c r="N4475">
        <v>39</v>
      </c>
      <c r="O4475">
        <v>0.000103251795329995</v>
      </c>
      <c r="P4475">
        <v>-2.84753699708955</v>
      </c>
      <c r="Q4475" t="s">
        <v>131</v>
      </c>
      <c r="R4475" t="s">
        <v>136</v>
      </c>
      <c r="S4475" t="s">
        <v>136</v>
      </c>
      <c r="T4475" t="s">
        <v>136</v>
      </c>
      <c r="U4475" t="s">
        <v>136</v>
      </c>
      <c r="V4475" t="s">
        <v>136</v>
      </c>
      <c r="W4475" t="s">
        <v>136</v>
      </c>
      <c r="X4475" t="s">
        <v>136</v>
      </c>
      <c r="Y4475" t="s">
        <v>6975</v>
      </c>
      <c r="Z4475" t="s">
        <v>136</v>
      </c>
      <c r="AA4475" t="s">
        <v>136</v>
      </c>
      <c r="AB4475" t="s">
        <v>136</v>
      </c>
      <c r="AC4475" t="s">
        <v>6976</v>
      </c>
      <c r="AD4475" t="s">
        <v>136</v>
      </c>
    </row>
    <row r="4476" spans="1:30">
      <c r="A4476" t="s">
        <v>18021</v>
      </c>
      <c r="B4476" t="s">
        <v>18021</v>
      </c>
      <c r="C4476" s="3">
        <v>1.598475</v>
      </c>
      <c r="D4476" s="3">
        <v>171</v>
      </c>
      <c r="E4476" s="3">
        <v>1.054545</v>
      </c>
      <c r="F4476" s="3">
        <v>100</v>
      </c>
      <c r="G4476" s="3">
        <v>1.753036</v>
      </c>
      <c r="H4476" s="3">
        <v>201</v>
      </c>
      <c r="I4476" s="3">
        <v>0.234145</v>
      </c>
      <c r="J4476" s="3">
        <v>28</v>
      </c>
      <c r="K4476" s="3">
        <v>0.102345</v>
      </c>
      <c r="L4476" s="3">
        <v>13</v>
      </c>
      <c r="M4476" s="3">
        <v>0.471424</v>
      </c>
      <c r="N4476">
        <v>53</v>
      </c>
      <c r="O4476" s="16">
        <v>1.904584415951e-5</v>
      </c>
      <c r="P4476">
        <v>-2.89615025765422</v>
      </c>
      <c r="Q4476" t="s">
        <v>131</v>
      </c>
      <c r="R4476" t="s">
        <v>190</v>
      </c>
      <c r="S4476" t="s">
        <v>191</v>
      </c>
      <c r="T4476" t="s">
        <v>168</v>
      </c>
      <c r="U4476" t="s">
        <v>18022</v>
      </c>
      <c r="V4476" t="s">
        <v>136</v>
      </c>
      <c r="W4476" t="s">
        <v>254</v>
      </c>
      <c r="X4476" t="s">
        <v>255</v>
      </c>
      <c r="Y4476" t="s">
        <v>1664</v>
      </c>
      <c r="Z4476" t="s">
        <v>18023</v>
      </c>
      <c r="AA4476" t="s">
        <v>164</v>
      </c>
      <c r="AB4476" t="s">
        <v>165</v>
      </c>
      <c r="AC4476" t="s">
        <v>18024</v>
      </c>
      <c r="AD4476" t="s">
        <v>176</v>
      </c>
    </row>
    <row r="4477" spans="1:30">
      <c r="A4477" t="s">
        <v>18025</v>
      </c>
      <c r="B4477" t="s">
        <v>136</v>
      </c>
      <c r="C4477" s="3">
        <v>338.235352</v>
      </c>
      <c r="D4477" s="3">
        <v>6619</v>
      </c>
      <c r="E4477" s="3">
        <v>666.943909</v>
      </c>
      <c r="F4477" s="3">
        <v>11561</v>
      </c>
      <c r="G4477" s="3">
        <v>276.6828</v>
      </c>
      <c r="H4477" s="3">
        <v>5805</v>
      </c>
      <c r="I4477" s="3">
        <v>24.445505</v>
      </c>
      <c r="J4477" s="3">
        <v>519</v>
      </c>
      <c r="K4477" s="3">
        <v>31.246485</v>
      </c>
      <c r="L4477" s="3">
        <v>709</v>
      </c>
      <c r="M4477" s="3">
        <v>144.969666</v>
      </c>
      <c r="N4477">
        <v>2962</v>
      </c>
      <c r="O4477">
        <v>0.0002766383276602</v>
      </c>
      <c r="P4477">
        <v>-3.20313704214126</v>
      </c>
      <c r="Q4477" t="s">
        <v>131</v>
      </c>
      <c r="R4477" t="s">
        <v>136</v>
      </c>
      <c r="S4477" t="s">
        <v>136</v>
      </c>
      <c r="T4477" t="s">
        <v>136</v>
      </c>
      <c r="U4477" t="s">
        <v>136</v>
      </c>
      <c r="V4477" t="s">
        <v>136</v>
      </c>
      <c r="W4477" t="s">
        <v>136</v>
      </c>
      <c r="X4477" t="s">
        <v>136</v>
      </c>
      <c r="Y4477" t="s">
        <v>136</v>
      </c>
      <c r="Z4477" t="s">
        <v>136</v>
      </c>
      <c r="AA4477" t="s">
        <v>136</v>
      </c>
      <c r="AB4477" t="s">
        <v>136</v>
      </c>
      <c r="AC4477" t="s">
        <v>136</v>
      </c>
      <c r="AD4477" t="s">
        <v>136</v>
      </c>
    </row>
    <row r="4478" spans="1:30">
      <c r="A4478" t="s">
        <v>18026</v>
      </c>
      <c r="B4478" t="s">
        <v>18026</v>
      </c>
      <c r="C4478" s="3">
        <v>4.794515</v>
      </c>
      <c r="D4478" s="3">
        <v>549</v>
      </c>
      <c r="E4478" s="3">
        <v>1.321731</v>
      </c>
      <c r="F4478" s="3">
        <v>135</v>
      </c>
      <c r="G4478" s="3">
        <v>3.735976</v>
      </c>
      <c r="H4478" s="3">
        <v>459</v>
      </c>
      <c r="I4478" s="3">
        <v>17.424105</v>
      </c>
      <c r="J4478" s="3">
        <v>2163</v>
      </c>
      <c r="K4478" s="3">
        <v>52.728512</v>
      </c>
      <c r="L4478" s="3">
        <v>6990</v>
      </c>
      <c r="M4478" s="3">
        <v>8.707511</v>
      </c>
      <c r="N4478">
        <v>1041</v>
      </c>
      <c r="O4478">
        <v>0.00184565550381635</v>
      </c>
      <c r="P4478">
        <v>2.33273197716424</v>
      </c>
      <c r="Q4478" t="s">
        <v>157</v>
      </c>
      <c r="R4478" t="s">
        <v>136</v>
      </c>
      <c r="S4478" t="s">
        <v>136</v>
      </c>
      <c r="T4478" t="s">
        <v>2956</v>
      </c>
      <c r="U4478" t="s">
        <v>18027</v>
      </c>
      <c r="V4478" t="s">
        <v>763</v>
      </c>
      <c r="W4478" t="s">
        <v>136</v>
      </c>
      <c r="X4478" t="s">
        <v>136</v>
      </c>
      <c r="Y4478" t="s">
        <v>2958</v>
      </c>
      <c r="Z4478" t="s">
        <v>18028</v>
      </c>
      <c r="AA4478" t="s">
        <v>141</v>
      </c>
      <c r="AB4478" t="s">
        <v>142</v>
      </c>
      <c r="AC4478" t="s">
        <v>18029</v>
      </c>
      <c r="AD4478" t="s">
        <v>2961</v>
      </c>
    </row>
    <row r="4479" spans="1:30">
      <c r="A4479" t="s">
        <v>18030</v>
      </c>
      <c r="B4479" t="s">
        <v>18030</v>
      </c>
      <c r="C4479" s="3">
        <v>3.447165</v>
      </c>
      <c r="D4479" s="3">
        <v>240</v>
      </c>
      <c r="E4479" s="3">
        <v>1.108222</v>
      </c>
      <c r="F4479" s="3">
        <v>69</v>
      </c>
      <c r="G4479" s="3">
        <v>3.319789</v>
      </c>
      <c r="H4479" s="3">
        <v>248</v>
      </c>
      <c r="I4479" s="3">
        <v>19.498758</v>
      </c>
      <c r="J4479" s="3">
        <v>1469</v>
      </c>
      <c r="K4479" s="3">
        <v>98.640877</v>
      </c>
      <c r="L4479" s="3">
        <v>7933</v>
      </c>
      <c r="M4479" s="3">
        <v>8.697404</v>
      </c>
      <c r="N4479">
        <v>631</v>
      </c>
      <c r="O4479">
        <v>0.000243349293315494</v>
      </c>
      <c r="P4479">
        <v>3.18640695773785</v>
      </c>
      <c r="Q4479" t="s">
        <v>157</v>
      </c>
      <c r="R4479" t="s">
        <v>186</v>
      </c>
      <c r="S4479" t="s">
        <v>187</v>
      </c>
      <c r="T4479" t="s">
        <v>17145</v>
      </c>
      <c r="U4479" t="s">
        <v>18031</v>
      </c>
      <c r="V4479" t="s">
        <v>136</v>
      </c>
      <c r="W4479" t="s">
        <v>305</v>
      </c>
      <c r="X4479" t="s">
        <v>142</v>
      </c>
      <c r="Y4479" t="s">
        <v>407</v>
      </c>
      <c r="Z4479" t="s">
        <v>17147</v>
      </c>
      <c r="AA4479" t="s">
        <v>164</v>
      </c>
      <c r="AB4479" t="s">
        <v>165</v>
      </c>
      <c r="AC4479" t="s">
        <v>17148</v>
      </c>
      <c r="AD4479" t="s">
        <v>17149</v>
      </c>
    </row>
    <row r="4480" spans="1:30">
      <c r="A4480" t="s">
        <v>18032</v>
      </c>
      <c r="B4480" t="s">
        <v>18032</v>
      </c>
      <c r="C4480" s="3">
        <v>5.402438</v>
      </c>
      <c r="D4480" s="3">
        <v>127</v>
      </c>
      <c r="E4480" s="3">
        <v>13.514805</v>
      </c>
      <c r="F4480" s="3">
        <v>282</v>
      </c>
      <c r="G4480" s="3">
        <v>7.630912</v>
      </c>
      <c r="H4480" s="3">
        <v>193</v>
      </c>
      <c r="I4480" s="3">
        <v>0.077523</v>
      </c>
      <c r="J4480" s="3">
        <v>2</v>
      </c>
      <c r="K4480" s="3">
        <v>0.396554</v>
      </c>
      <c r="L4480" s="3">
        <v>11</v>
      </c>
      <c r="M4480" s="3">
        <v>0.423827</v>
      </c>
      <c r="N4480">
        <v>11</v>
      </c>
      <c r="O4480" s="16">
        <v>6.16170553063762e-10</v>
      </c>
      <c r="P4480">
        <v>-5.18246759623208</v>
      </c>
      <c r="Q4480" t="s">
        <v>131</v>
      </c>
      <c r="R4480" t="s">
        <v>136</v>
      </c>
      <c r="S4480" t="s">
        <v>136</v>
      </c>
      <c r="T4480" t="s">
        <v>18033</v>
      </c>
      <c r="U4480" t="s">
        <v>136</v>
      </c>
      <c r="V4480" t="s">
        <v>136</v>
      </c>
      <c r="W4480" t="s">
        <v>136</v>
      </c>
      <c r="X4480" t="s">
        <v>136</v>
      </c>
      <c r="Y4480" t="s">
        <v>2681</v>
      </c>
      <c r="Z4480" t="s">
        <v>136</v>
      </c>
      <c r="AA4480" t="s">
        <v>164</v>
      </c>
      <c r="AB4480" t="s">
        <v>165</v>
      </c>
      <c r="AC4480" t="s">
        <v>18034</v>
      </c>
      <c r="AD4480" t="s">
        <v>640</v>
      </c>
    </row>
    <row r="4481" spans="1:30">
      <c r="A4481" t="s">
        <v>18035</v>
      </c>
      <c r="B4481" t="s">
        <v>18035</v>
      </c>
      <c r="C4481" s="3">
        <v>0</v>
      </c>
      <c r="D4481" s="3">
        <v>0</v>
      </c>
      <c r="E4481" s="3">
        <v>0</v>
      </c>
      <c r="F4481" s="3">
        <v>0</v>
      </c>
      <c r="G4481" s="3">
        <v>0.054056</v>
      </c>
      <c r="H4481" s="3">
        <v>7</v>
      </c>
      <c r="I4481" s="3">
        <v>2.016623</v>
      </c>
      <c r="J4481" s="3">
        <v>232</v>
      </c>
      <c r="K4481" s="3">
        <v>2.260368</v>
      </c>
      <c r="L4481" s="3">
        <v>278</v>
      </c>
      <c r="M4481" s="3">
        <v>0.711837</v>
      </c>
      <c r="N4481">
        <v>79</v>
      </c>
      <c r="O4481" s="16">
        <v>1.39513732607556e-6</v>
      </c>
      <c r="P4481">
        <v>4.95503313700773</v>
      </c>
      <c r="Q4481" t="s">
        <v>157</v>
      </c>
      <c r="R4481" t="s">
        <v>136</v>
      </c>
      <c r="S4481" t="s">
        <v>136</v>
      </c>
      <c r="T4481" t="s">
        <v>136</v>
      </c>
      <c r="U4481" t="s">
        <v>136</v>
      </c>
      <c r="V4481" t="s">
        <v>136</v>
      </c>
      <c r="W4481" t="s">
        <v>136</v>
      </c>
      <c r="X4481" t="s">
        <v>136</v>
      </c>
      <c r="Y4481" t="s">
        <v>136</v>
      </c>
      <c r="Z4481" t="s">
        <v>18036</v>
      </c>
      <c r="AA4481" t="s">
        <v>164</v>
      </c>
      <c r="AB4481" t="s">
        <v>165</v>
      </c>
      <c r="AC4481" t="s">
        <v>18037</v>
      </c>
      <c r="AD4481" t="s">
        <v>136</v>
      </c>
    </row>
    <row r="4482" spans="1:30">
      <c r="A4482" t="s">
        <v>18038</v>
      </c>
      <c r="B4482" t="s">
        <v>18038</v>
      </c>
      <c r="C4482" s="3">
        <v>0.29386</v>
      </c>
      <c r="D4482" s="3">
        <v>25</v>
      </c>
      <c r="E4482" s="3">
        <v>0.101329</v>
      </c>
      <c r="F4482" s="3">
        <v>8</v>
      </c>
      <c r="G4482" s="3">
        <v>0.615386</v>
      </c>
      <c r="H4482" s="3">
        <v>57</v>
      </c>
      <c r="I4482" s="3">
        <v>5.258612</v>
      </c>
      <c r="J4482" s="3">
        <v>485</v>
      </c>
      <c r="K4482" s="3">
        <v>6.571063</v>
      </c>
      <c r="L4482" s="3">
        <v>647</v>
      </c>
      <c r="M4482" s="3">
        <v>2.190544</v>
      </c>
      <c r="N4482">
        <v>195</v>
      </c>
      <c r="O4482" s="16">
        <v>1.34615235616367e-5</v>
      </c>
      <c r="P4482">
        <v>3.04616660310574</v>
      </c>
      <c r="Q4482" t="s">
        <v>157</v>
      </c>
      <c r="R4482" t="s">
        <v>190</v>
      </c>
      <c r="S4482" t="s">
        <v>191</v>
      </c>
      <c r="T4482" t="s">
        <v>262</v>
      </c>
      <c r="U4482" t="s">
        <v>18039</v>
      </c>
      <c r="V4482" t="s">
        <v>136</v>
      </c>
      <c r="W4482" t="s">
        <v>1557</v>
      </c>
      <c r="X4482" t="s">
        <v>1558</v>
      </c>
      <c r="Y4482" t="s">
        <v>181</v>
      </c>
      <c r="Z4482" t="s">
        <v>18040</v>
      </c>
      <c r="AA4482" t="s">
        <v>83</v>
      </c>
      <c r="AB4482" t="s">
        <v>191</v>
      </c>
      <c r="AC4482" t="s">
        <v>18041</v>
      </c>
      <c r="AD4482" t="s">
        <v>195</v>
      </c>
    </row>
    <row r="4483" spans="1:30">
      <c r="A4483" t="s">
        <v>18042</v>
      </c>
      <c r="B4483" t="s">
        <v>18042</v>
      </c>
      <c r="C4483" s="3">
        <v>0.022399</v>
      </c>
      <c r="D4483" s="3">
        <v>1</v>
      </c>
      <c r="E4483" s="3">
        <v>0</v>
      </c>
      <c r="F4483" s="3">
        <v>0</v>
      </c>
      <c r="G4483" s="3">
        <v>0.089714</v>
      </c>
      <c r="H4483" s="3">
        <v>3</v>
      </c>
      <c r="I4483" s="3">
        <v>2.191783</v>
      </c>
      <c r="J4483" s="3">
        <v>73</v>
      </c>
      <c r="K4483" s="3">
        <v>1.205731</v>
      </c>
      <c r="L4483" s="3">
        <v>43</v>
      </c>
      <c r="M4483" s="3">
        <v>1.120167</v>
      </c>
      <c r="N4483">
        <v>36</v>
      </c>
      <c r="O4483">
        <v>0.000144509613392986</v>
      </c>
      <c r="P4483">
        <v>3.94338602736914</v>
      </c>
      <c r="Q4483" t="s">
        <v>157</v>
      </c>
      <c r="R4483" t="s">
        <v>136</v>
      </c>
      <c r="S4483" t="s">
        <v>136</v>
      </c>
      <c r="T4483" t="s">
        <v>4468</v>
      </c>
      <c r="U4483" t="s">
        <v>136</v>
      </c>
      <c r="V4483" t="s">
        <v>136</v>
      </c>
      <c r="W4483" t="s">
        <v>136</v>
      </c>
      <c r="X4483" t="s">
        <v>136</v>
      </c>
      <c r="Y4483" t="s">
        <v>1406</v>
      </c>
      <c r="Z4483" t="s">
        <v>136</v>
      </c>
      <c r="AA4483" t="s">
        <v>136</v>
      </c>
      <c r="AB4483" t="s">
        <v>136</v>
      </c>
      <c r="AC4483" t="s">
        <v>18043</v>
      </c>
      <c r="AD4483" t="s">
        <v>184</v>
      </c>
    </row>
    <row r="4484" spans="1:30">
      <c r="A4484" t="s">
        <v>18044</v>
      </c>
      <c r="B4484" t="s">
        <v>136</v>
      </c>
      <c r="C4484" s="3">
        <v>0</v>
      </c>
      <c r="D4484" s="3">
        <v>0</v>
      </c>
      <c r="E4484" s="3">
        <v>0</v>
      </c>
      <c r="F4484" s="3">
        <v>0</v>
      </c>
      <c r="G4484" s="3">
        <v>0</v>
      </c>
      <c r="H4484" s="3">
        <v>0</v>
      </c>
      <c r="I4484" s="3">
        <v>3.271211</v>
      </c>
      <c r="J4484" s="3">
        <v>43</v>
      </c>
      <c r="K4484" s="3">
        <v>2.24842499999999</v>
      </c>
      <c r="L4484" s="3">
        <v>30</v>
      </c>
      <c r="M4484" s="3">
        <v>2.105562</v>
      </c>
      <c r="N4484">
        <v>28</v>
      </c>
      <c r="O4484">
        <v>0.000114143858386384</v>
      </c>
      <c r="P4484">
        <v>5.22011993713238</v>
      </c>
      <c r="Q4484" t="s">
        <v>157</v>
      </c>
      <c r="R4484" t="s">
        <v>136</v>
      </c>
      <c r="S4484" t="s">
        <v>136</v>
      </c>
      <c r="T4484" t="s">
        <v>136</v>
      </c>
      <c r="U4484" t="s">
        <v>136</v>
      </c>
      <c r="V4484" t="s">
        <v>136</v>
      </c>
      <c r="W4484" t="s">
        <v>136</v>
      </c>
      <c r="X4484" t="s">
        <v>136</v>
      </c>
      <c r="Y4484" t="s">
        <v>136</v>
      </c>
      <c r="Z4484" t="s">
        <v>136</v>
      </c>
      <c r="AA4484" t="s">
        <v>136</v>
      </c>
      <c r="AB4484" t="s">
        <v>136</v>
      </c>
      <c r="AC4484" t="s">
        <v>136</v>
      </c>
      <c r="AD4484" t="s">
        <v>136</v>
      </c>
    </row>
    <row r="4485" spans="1:30">
      <c r="A4485" t="s">
        <v>18045</v>
      </c>
      <c r="B4485" t="s">
        <v>18045</v>
      </c>
      <c r="C4485" s="3">
        <v>0.61572</v>
      </c>
      <c r="D4485" s="3">
        <v>39</v>
      </c>
      <c r="E4485" s="3">
        <v>0.176144</v>
      </c>
      <c r="F4485" s="3">
        <v>10</v>
      </c>
      <c r="G4485" s="3">
        <v>0.168077</v>
      </c>
      <c r="H4485" s="3">
        <v>12</v>
      </c>
      <c r="I4485" s="3">
        <v>6.5259</v>
      </c>
      <c r="J4485" s="3">
        <v>444</v>
      </c>
      <c r="K4485" s="3">
        <v>6.528321</v>
      </c>
      <c r="L4485" s="3">
        <v>474</v>
      </c>
      <c r="M4485" s="3">
        <v>0.910309</v>
      </c>
      <c r="N4485">
        <v>60</v>
      </c>
      <c r="O4485">
        <v>0.000545747429125306</v>
      </c>
      <c r="P4485">
        <v>2.97653477540009</v>
      </c>
      <c r="Q4485" t="s">
        <v>157</v>
      </c>
      <c r="R4485" t="s">
        <v>136</v>
      </c>
      <c r="S4485" t="s">
        <v>136</v>
      </c>
      <c r="T4485" t="s">
        <v>136</v>
      </c>
      <c r="U4485" t="s">
        <v>136</v>
      </c>
      <c r="V4485" t="s">
        <v>136</v>
      </c>
      <c r="W4485" t="s">
        <v>136</v>
      </c>
      <c r="X4485" t="s">
        <v>136</v>
      </c>
      <c r="Y4485" t="s">
        <v>9734</v>
      </c>
      <c r="Z4485" t="s">
        <v>136</v>
      </c>
      <c r="AA4485" t="s">
        <v>164</v>
      </c>
      <c r="AB4485" t="s">
        <v>165</v>
      </c>
      <c r="AC4485" t="s">
        <v>18046</v>
      </c>
      <c r="AD4485" t="s">
        <v>136</v>
      </c>
    </row>
    <row r="4486" spans="1:30">
      <c r="A4486" t="s">
        <v>18047</v>
      </c>
      <c r="B4486" t="s">
        <v>136</v>
      </c>
      <c r="C4486" s="3">
        <v>1.354638</v>
      </c>
      <c r="D4486" s="3">
        <v>31</v>
      </c>
      <c r="E4486" s="3">
        <v>0</v>
      </c>
      <c r="F4486" s="3">
        <v>0</v>
      </c>
      <c r="G4486" s="3">
        <v>0.469001</v>
      </c>
      <c r="H4486" s="3">
        <v>12</v>
      </c>
      <c r="I4486" s="3">
        <v>5.50638</v>
      </c>
      <c r="J4486" s="3">
        <v>137</v>
      </c>
      <c r="K4486" s="3">
        <v>17.6219809999999</v>
      </c>
      <c r="L4486" s="3">
        <v>466</v>
      </c>
      <c r="M4486" s="3">
        <v>5.115464</v>
      </c>
      <c r="N4486">
        <v>122</v>
      </c>
      <c r="O4486">
        <v>0.00249648334958488</v>
      </c>
      <c r="P4486">
        <v>3.12211705257856</v>
      </c>
      <c r="Q4486" t="s">
        <v>157</v>
      </c>
      <c r="R4486" t="s">
        <v>136</v>
      </c>
      <c r="S4486" t="s">
        <v>136</v>
      </c>
      <c r="T4486" t="s">
        <v>18048</v>
      </c>
      <c r="U4486" t="s">
        <v>18049</v>
      </c>
      <c r="V4486" t="s">
        <v>18050</v>
      </c>
      <c r="W4486" t="s">
        <v>136</v>
      </c>
      <c r="X4486" t="s">
        <v>136</v>
      </c>
      <c r="Y4486" t="s">
        <v>136</v>
      </c>
      <c r="Z4486" t="s">
        <v>18051</v>
      </c>
      <c r="AA4486" t="s">
        <v>174</v>
      </c>
      <c r="AB4486" t="s">
        <v>171</v>
      </c>
      <c r="AC4486" t="s">
        <v>175</v>
      </c>
      <c r="AD4486" t="s">
        <v>18052</v>
      </c>
    </row>
    <row r="4487" spans="1:30">
      <c r="A4487" t="s">
        <v>18053</v>
      </c>
      <c r="B4487" t="s">
        <v>18053</v>
      </c>
      <c r="C4487" s="3">
        <v>32.356743</v>
      </c>
      <c r="D4487" s="3">
        <v>922</v>
      </c>
      <c r="E4487" s="3">
        <v>29.803062</v>
      </c>
      <c r="F4487" s="3">
        <v>752</v>
      </c>
      <c r="G4487" s="3">
        <v>31.574272</v>
      </c>
      <c r="H4487" s="3">
        <v>965</v>
      </c>
      <c r="I4487" s="3">
        <v>8.688522</v>
      </c>
      <c r="J4487" s="3">
        <v>269</v>
      </c>
      <c r="K4487" s="3">
        <v>7.977643</v>
      </c>
      <c r="L4487" s="3">
        <v>264</v>
      </c>
      <c r="M4487" s="3">
        <v>13.012629</v>
      </c>
      <c r="N4487">
        <v>387</v>
      </c>
      <c r="O4487" s="16">
        <v>8.66232376024157e-7</v>
      </c>
      <c r="P4487">
        <v>-2.2983739525014</v>
      </c>
      <c r="Q4487" t="s">
        <v>131</v>
      </c>
      <c r="R4487" t="s">
        <v>136</v>
      </c>
      <c r="S4487" t="s">
        <v>136</v>
      </c>
      <c r="T4487" t="s">
        <v>168</v>
      </c>
      <c r="U4487" t="s">
        <v>18054</v>
      </c>
      <c r="V4487" t="s">
        <v>136</v>
      </c>
      <c r="W4487" t="s">
        <v>594</v>
      </c>
      <c r="X4487" t="s">
        <v>165</v>
      </c>
      <c r="Y4487" t="s">
        <v>18055</v>
      </c>
      <c r="Z4487" t="s">
        <v>136</v>
      </c>
      <c r="AA4487" t="s">
        <v>164</v>
      </c>
      <c r="AB4487" t="s">
        <v>165</v>
      </c>
      <c r="AC4487" t="s">
        <v>18056</v>
      </c>
      <c r="AD4487" t="s">
        <v>176</v>
      </c>
    </row>
    <row r="4488" spans="1:30">
      <c r="A4488" t="s">
        <v>18057</v>
      </c>
      <c r="B4488" t="s">
        <v>18057</v>
      </c>
      <c r="C4488" s="3">
        <v>291.418823</v>
      </c>
      <c r="D4488" s="3">
        <v>24740</v>
      </c>
      <c r="E4488" s="3">
        <v>461.652405</v>
      </c>
      <c r="F4488" s="3">
        <v>34717</v>
      </c>
      <c r="G4488" s="3">
        <v>358.738617</v>
      </c>
      <c r="H4488" s="3">
        <v>32653</v>
      </c>
      <c r="I4488" s="3">
        <v>93.490974</v>
      </c>
      <c r="J4488" s="3">
        <v>8609</v>
      </c>
      <c r="K4488" s="3">
        <v>74.928017</v>
      </c>
      <c r="L4488" s="3">
        <v>7367</v>
      </c>
      <c r="M4488" s="3">
        <v>231.95845</v>
      </c>
      <c r="N4488">
        <v>20561</v>
      </c>
      <c r="O4488">
        <v>0.0022322580136231</v>
      </c>
      <c r="P4488">
        <v>-2.13207269377268</v>
      </c>
      <c r="Q4488" t="s">
        <v>131</v>
      </c>
      <c r="R4488" t="s">
        <v>18058</v>
      </c>
      <c r="S4488" t="s">
        <v>18059</v>
      </c>
      <c r="T4488" t="s">
        <v>18060</v>
      </c>
      <c r="U4488" t="s">
        <v>18061</v>
      </c>
      <c r="V4488" t="s">
        <v>18062</v>
      </c>
      <c r="W4488" t="s">
        <v>137</v>
      </c>
      <c r="X4488" t="s">
        <v>138</v>
      </c>
      <c r="Y4488" t="s">
        <v>14481</v>
      </c>
      <c r="Z4488" t="s">
        <v>18063</v>
      </c>
      <c r="AA4488" t="s">
        <v>153</v>
      </c>
      <c r="AB4488" t="s">
        <v>138</v>
      </c>
      <c r="AC4488" t="s">
        <v>18064</v>
      </c>
      <c r="AD4488" t="s">
        <v>5623</v>
      </c>
    </row>
    <row r="4489" spans="1:30">
      <c r="A4489" t="s">
        <v>18065</v>
      </c>
      <c r="B4489" t="s">
        <v>18065</v>
      </c>
      <c r="C4489" s="3">
        <v>0.325746</v>
      </c>
      <c r="D4489" s="3">
        <v>19</v>
      </c>
      <c r="E4489" s="3">
        <v>0.181435</v>
      </c>
      <c r="F4489" s="3">
        <v>9</v>
      </c>
      <c r="G4489" s="3">
        <v>0.189493</v>
      </c>
      <c r="H4489" s="3">
        <v>12</v>
      </c>
      <c r="I4489" s="3">
        <v>0.788677</v>
      </c>
      <c r="J4489" s="3">
        <v>48</v>
      </c>
      <c r="K4489" s="3">
        <v>7.375763</v>
      </c>
      <c r="L4489" s="3">
        <v>477</v>
      </c>
      <c r="M4489" s="3">
        <v>0.871921</v>
      </c>
      <c r="N4489">
        <v>51</v>
      </c>
      <c r="O4489">
        <v>0.00717939335076617</v>
      </c>
      <c r="P4489">
        <v>2.70044139757548</v>
      </c>
      <c r="Q4489" t="s">
        <v>157</v>
      </c>
      <c r="R4489" t="s">
        <v>283</v>
      </c>
      <c r="S4489" t="s">
        <v>284</v>
      </c>
      <c r="T4489" t="s">
        <v>17648</v>
      </c>
      <c r="U4489" t="s">
        <v>18066</v>
      </c>
      <c r="V4489" t="s">
        <v>287</v>
      </c>
      <c r="W4489" t="s">
        <v>371</v>
      </c>
      <c r="X4489" t="s">
        <v>293</v>
      </c>
      <c r="Y4489" t="s">
        <v>290</v>
      </c>
      <c r="Z4489" t="s">
        <v>17650</v>
      </c>
      <c r="AA4489" t="s">
        <v>292</v>
      </c>
      <c r="AB4489" t="s">
        <v>293</v>
      </c>
      <c r="AC4489" t="s">
        <v>17651</v>
      </c>
      <c r="AD4489" t="s">
        <v>17652</v>
      </c>
    </row>
    <row r="4490" spans="1:30">
      <c r="A4490" t="s">
        <v>18067</v>
      </c>
      <c r="B4490" t="s">
        <v>18067</v>
      </c>
      <c r="C4490" s="3">
        <v>15.29836</v>
      </c>
      <c r="D4490" s="3">
        <v>535</v>
      </c>
      <c r="E4490" s="3">
        <v>42.913597</v>
      </c>
      <c r="F4490" s="3">
        <v>1329</v>
      </c>
      <c r="G4490" s="3">
        <v>17.866825</v>
      </c>
      <c r="H4490" s="3">
        <v>670</v>
      </c>
      <c r="I4490" s="3">
        <v>0.225888</v>
      </c>
      <c r="J4490" s="3">
        <v>9</v>
      </c>
      <c r="K4490" s="3">
        <v>0.477439</v>
      </c>
      <c r="L4490" s="3">
        <v>20</v>
      </c>
      <c r="M4490" s="3">
        <v>0.811192</v>
      </c>
      <c r="N4490">
        <v>30</v>
      </c>
      <c r="O4490" s="16">
        <v>1.38282995031538e-14</v>
      </c>
      <c r="P4490">
        <v>-6.00512496365053</v>
      </c>
      <c r="Q4490" t="s">
        <v>131</v>
      </c>
      <c r="R4490" t="s">
        <v>136</v>
      </c>
      <c r="S4490" t="s">
        <v>136</v>
      </c>
      <c r="T4490" t="s">
        <v>168</v>
      </c>
      <c r="U4490" t="s">
        <v>136</v>
      </c>
      <c r="V4490" t="s">
        <v>136</v>
      </c>
      <c r="W4490" t="s">
        <v>136</v>
      </c>
      <c r="X4490" t="s">
        <v>136</v>
      </c>
      <c r="Y4490" t="s">
        <v>378</v>
      </c>
      <c r="Z4490" t="s">
        <v>15030</v>
      </c>
      <c r="AA4490" t="s">
        <v>164</v>
      </c>
      <c r="AB4490" t="s">
        <v>165</v>
      </c>
      <c r="AC4490" t="s">
        <v>18068</v>
      </c>
      <c r="AD4490" t="s">
        <v>176</v>
      </c>
    </row>
    <row r="4491" spans="1:30">
      <c r="A4491" t="s">
        <v>18069</v>
      </c>
      <c r="B4491" t="s">
        <v>18069</v>
      </c>
      <c r="C4491" s="3">
        <v>0</v>
      </c>
      <c r="D4491" s="3">
        <v>0</v>
      </c>
      <c r="E4491" s="3">
        <v>0</v>
      </c>
      <c r="F4491" s="3">
        <v>0</v>
      </c>
      <c r="G4491" s="3">
        <v>0</v>
      </c>
      <c r="H4491" s="3">
        <v>0</v>
      </c>
      <c r="I4491" s="3">
        <v>6.737203</v>
      </c>
      <c r="J4491" s="3">
        <v>205</v>
      </c>
      <c r="K4491" s="3">
        <v>5.007311</v>
      </c>
      <c r="L4491" s="3">
        <v>163</v>
      </c>
      <c r="M4491" s="3">
        <v>1.607026</v>
      </c>
      <c r="N4491">
        <v>47</v>
      </c>
      <c r="O4491" s="16">
        <v>1.35285240923773e-8</v>
      </c>
      <c r="P4491">
        <v>6.88136066903836</v>
      </c>
      <c r="Q4491" t="s">
        <v>157</v>
      </c>
      <c r="R4491" t="s">
        <v>136</v>
      </c>
      <c r="S4491" t="s">
        <v>136</v>
      </c>
      <c r="T4491" t="s">
        <v>136</v>
      </c>
      <c r="U4491" t="s">
        <v>136</v>
      </c>
      <c r="V4491" t="s">
        <v>136</v>
      </c>
      <c r="W4491" t="s">
        <v>136</v>
      </c>
      <c r="X4491" t="s">
        <v>136</v>
      </c>
      <c r="Y4491" t="s">
        <v>4481</v>
      </c>
      <c r="Z4491" t="s">
        <v>18070</v>
      </c>
      <c r="AA4491" t="s">
        <v>164</v>
      </c>
      <c r="AB4491" t="s">
        <v>165</v>
      </c>
      <c r="AC4491" t="s">
        <v>18071</v>
      </c>
      <c r="AD4491" t="s">
        <v>136</v>
      </c>
    </row>
    <row r="4492" spans="1:30">
      <c r="A4492" t="s">
        <v>18072</v>
      </c>
      <c r="B4492" t="s">
        <v>18072</v>
      </c>
      <c r="C4492" s="3">
        <v>34.561012</v>
      </c>
      <c r="D4492" s="3">
        <v>1646</v>
      </c>
      <c r="E4492" s="3">
        <v>38.163097</v>
      </c>
      <c r="F4492" s="3">
        <v>1610</v>
      </c>
      <c r="G4492" s="3">
        <v>16.404615</v>
      </c>
      <c r="H4492" s="3">
        <v>838</v>
      </c>
      <c r="I4492" s="3">
        <v>10.408395</v>
      </c>
      <c r="J4492" s="3">
        <v>538</v>
      </c>
      <c r="K4492" s="3">
        <v>6.216738</v>
      </c>
      <c r="L4492" s="3">
        <v>343</v>
      </c>
      <c r="M4492" s="3">
        <v>8.553972</v>
      </c>
      <c r="N4492">
        <v>426</v>
      </c>
      <c r="O4492" s="16">
        <v>4.15629898355886e-5</v>
      </c>
      <c r="P4492">
        <v>-2.52007146644414</v>
      </c>
      <c r="Q4492" t="s">
        <v>131</v>
      </c>
      <c r="R4492" t="s">
        <v>136</v>
      </c>
      <c r="S4492" t="s">
        <v>136</v>
      </c>
      <c r="T4492" t="s">
        <v>136</v>
      </c>
      <c r="U4492" t="s">
        <v>136</v>
      </c>
      <c r="V4492" t="s">
        <v>136</v>
      </c>
      <c r="W4492" t="s">
        <v>136</v>
      </c>
      <c r="X4492" t="s">
        <v>136</v>
      </c>
      <c r="Y4492" t="s">
        <v>136</v>
      </c>
      <c r="Z4492" t="s">
        <v>136</v>
      </c>
      <c r="AA4492" t="s">
        <v>164</v>
      </c>
      <c r="AB4492" t="s">
        <v>165</v>
      </c>
      <c r="AC4492" t="s">
        <v>18073</v>
      </c>
      <c r="AD4492" t="s">
        <v>136</v>
      </c>
    </row>
    <row r="4493" spans="1:30">
      <c r="A4493" t="s">
        <v>18074</v>
      </c>
      <c r="B4493" t="s">
        <v>18074</v>
      </c>
      <c r="C4493" s="3">
        <v>1.309137</v>
      </c>
      <c r="D4493" s="3">
        <v>67</v>
      </c>
      <c r="E4493" s="3">
        <v>0.802309</v>
      </c>
      <c r="F4493" s="3">
        <v>36</v>
      </c>
      <c r="G4493" s="3">
        <v>0.862709</v>
      </c>
      <c r="H4493" s="3">
        <v>47</v>
      </c>
      <c r="I4493" s="3">
        <v>0.238517</v>
      </c>
      <c r="J4493" s="3">
        <v>14</v>
      </c>
      <c r="K4493" s="3">
        <v>0.099336</v>
      </c>
      <c r="L4493" s="3">
        <v>6</v>
      </c>
      <c r="M4493" s="3">
        <v>0.256847</v>
      </c>
      <c r="N4493">
        <v>14</v>
      </c>
      <c r="O4493" s="16">
        <v>8.72407872424233e-5</v>
      </c>
      <c r="P4493">
        <v>-2.76602120420272</v>
      </c>
      <c r="Q4493" t="s">
        <v>131</v>
      </c>
      <c r="R4493" t="s">
        <v>18075</v>
      </c>
      <c r="S4493" t="s">
        <v>18076</v>
      </c>
      <c r="T4493" t="s">
        <v>18077</v>
      </c>
      <c r="U4493" t="s">
        <v>18078</v>
      </c>
      <c r="V4493" t="s">
        <v>136</v>
      </c>
      <c r="W4493" t="s">
        <v>136</v>
      </c>
      <c r="X4493" t="s">
        <v>136</v>
      </c>
      <c r="Y4493" t="s">
        <v>18079</v>
      </c>
      <c r="Z4493" t="s">
        <v>136</v>
      </c>
      <c r="AA4493" t="s">
        <v>164</v>
      </c>
      <c r="AB4493" t="s">
        <v>165</v>
      </c>
      <c r="AC4493" t="s">
        <v>18080</v>
      </c>
      <c r="AD4493" t="s">
        <v>18081</v>
      </c>
    </row>
    <row r="4494" spans="1:30">
      <c r="A4494" t="s">
        <v>18082</v>
      </c>
      <c r="B4494" t="s">
        <v>18082</v>
      </c>
      <c r="C4494" s="3">
        <v>4.634473</v>
      </c>
      <c r="D4494" s="3">
        <v>88</v>
      </c>
      <c r="E4494" s="3">
        <v>0.387112</v>
      </c>
      <c r="F4494" s="3">
        <v>7</v>
      </c>
      <c r="G4494" s="3">
        <v>2.217048</v>
      </c>
      <c r="H4494" s="3">
        <v>45</v>
      </c>
      <c r="I4494" s="3">
        <v>17.342329</v>
      </c>
      <c r="J4494" s="3">
        <v>356</v>
      </c>
      <c r="K4494" s="3">
        <v>23.037916</v>
      </c>
      <c r="L4494" s="3">
        <v>504</v>
      </c>
      <c r="M4494" s="3">
        <v>7.821645</v>
      </c>
      <c r="N4494">
        <v>155</v>
      </c>
      <c r="O4494">
        <v>0.00700735371081734</v>
      </c>
      <c r="P4494">
        <v>2.12241653658322</v>
      </c>
      <c r="Q4494" t="s">
        <v>157</v>
      </c>
      <c r="R4494" t="s">
        <v>136</v>
      </c>
      <c r="S4494" t="s">
        <v>136</v>
      </c>
      <c r="T4494" t="s">
        <v>1266</v>
      </c>
      <c r="U4494" t="s">
        <v>18083</v>
      </c>
      <c r="V4494" t="s">
        <v>136</v>
      </c>
      <c r="W4494" t="s">
        <v>594</v>
      </c>
      <c r="X4494" t="s">
        <v>165</v>
      </c>
      <c r="Y4494" t="s">
        <v>1268</v>
      </c>
      <c r="Z4494" t="s">
        <v>18084</v>
      </c>
      <c r="AA4494" t="s">
        <v>43</v>
      </c>
      <c r="AB4494" t="s">
        <v>538</v>
      </c>
      <c r="AC4494" t="s">
        <v>6439</v>
      </c>
      <c r="AD4494" t="s">
        <v>1270</v>
      </c>
    </row>
    <row r="4495" spans="1:30">
      <c r="A4495" t="s">
        <v>18085</v>
      </c>
      <c r="B4495" t="s">
        <v>18085</v>
      </c>
      <c r="C4495" s="3">
        <v>2.102803</v>
      </c>
      <c r="D4495" s="3">
        <v>169</v>
      </c>
      <c r="E4495" s="3">
        <v>0.235025</v>
      </c>
      <c r="F4495" s="3">
        <v>17</v>
      </c>
      <c r="G4495" s="3">
        <v>2.612084</v>
      </c>
      <c r="H4495" s="3">
        <v>225</v>
      </c>
      <c r="I4495" s="3">
        <v>26.13868</v>
      </c>
      <c r="J4495" s="3">
        <v>2272</v>
      </c>
      <c r="K4495" s="3">
        <v>16.501657</v>
      </c>
      <c r="L4495" s="3">
        <v>1532</v>
      </c>
      <c r="M4495" s="3">
        <v>26.831442</v>
      </c>
      <c r="N4495">
        <v>2245</v>
      </c>
      <c r="O4495" s="16">
        <v>4.5944544803505e-6</v>
      </c>
      <c r="P4495">
        <v>3.16827468584474</v>
      </c>
      <c r="Q4495" t="s">
        <v>157</v>
      </c>
      <c r="R4495" t="s">
        <v>218</v>
      </c>
      <c r="S4495" t="s">
        <v>219</v>
      </c>
      <c r="T4495" t="s">
        <v>18086</v>
      </c>
      <c r="U4495" t="s">
        <v>136</v>
      </c>
      <c r="V4495" t="s">
        <v>136</v>
      </c>
      <c r="W4495" t="s">
        <v>412</v>
      </c>
      <c r="X4495" t="s">
        <v>413</v>
      </c>
      <c r="Y4495" t="s">
        <v>10461</v>
      </c>
      <c r="Z4495" t="s">
        <v>18087</v>
      </c>
      <c r="AA4495" t="s">
        <v>419</v>
      </c>
      <c r="AB4495" t="s">
        <v>413</v>
      </c>
      <c r="AC4495" t="s">
        <v>18088</v>
      </c>
      <c r="AD4495" t="s">
        <v>1399</v>
      </c>
    </row>
    <row r="4496" spans="1:30">
      <c r="A4496" t="s">
        <v>18089</v>
      </c>
      <c r="B4496" t="s">
        <v>18089</v>
      </c>
      <c r="C4496" s="3">
        <v>13.809614</v>
      </c>
      <c r="D4496" s="3">
        <v>284</v>
      </c>
      <c r="E4496" s="3">
        <v>18.424915</v>
      </c>
      <c r="F4496" s="3">
        <v>336</v>
      </c>
      <c r="G4496" s="3">
        <v>12.666337</v>
      </c>
      <c r="H4496" s="3">
        <v>279</v>
      </c>
      <c r="I4496" s="3">
        <v>0</v>
      </c>
      <c r="J4496" s="3">
        <v>0</v>
      </c>
      <c r="K4496" s="3">
        <v>0.082419</v>
      </c>
      <c r="L4496" s="3">
        <v>2</v>
      </c>
      <c r="M4496" s="3">
        <v>0.185358</v>
      </c>
      <c r="N4496">
        <v>4</v>
      </c>
      <c r="O4496" s="16">
        <v>1.72045231820033e-20</v>
      </c>
      <c r="P4496">
        <v>-7.41633956574233</v>
      </c>
      <c r="Q4496" t="s">
        <v>131</v>
      </c>
      <c r="R4496" t="s">
        <v>136</v>
      </c>
      <c r="S4496" t="s">
        <v>136</v>
      </c>
      <c r="T4496" t="s">
        <v>168</v>
      </c>
      <c r="U4496" t="s">
        <v>136</v>
      </c>
      <c r="V4496" t="s">
        <v>136</v>
      </c>
      <c r="W4496" t="s">
        <v>136</v>
      </c>
      <c r="X4496" t="s">
        <v>136</v>
      </c>
      <c r="Y4496" t="s">
        <v>11996</v>
      </c>
      <c r="Z4496" t="s">
        <v>18090</v>
      </c>
      <c r="AA4496" t="s">
        <v>164</v>
      </c>
      <c r="AB4496" t="s">
        <v>165</v>
      </c>
      <c r="AC4496" t="s">
        <v>18091</v>
      </c>
      <c r="AD4496" t="s">
        <v>176</v>
      </c>
    </row>
    <row r="4497" spans="1:30">
      <c r="A4497" t="s">
        <v>18092</v>
      </c>
      <c r="B4497" t="s">
        <v>18092</v>
      </c>
      <c r="C4497" s="3">
        <v>0.043399</v>
      </c>
      <c r="D4497" s="3">
        <v>3</v>
      </c>
      <c r="E4497" s="3">
        <v>0</v>
      </c>
      <c r="F4497" s="3">
        <v>0</v>
      </c>
      <c r="G4497" s="3">
        <v>0</v>
      </c>
      <c r="H4497" s="3">
        <v>0</v>
      </c>
      <c r="I4497" s="3">
        <v>1.747344</v>
      </c>
      <c r="J4497" s="3">
        <v>115</v>
      </c>
      <c r="K4497" s="3">
        <v>2.011238</v>
      </c>
      <c r="L4497" s="3">
        <v>141</v>
      </c>
      <c r="M4497" s="3">
        <v>0.759251</v>
      </c>
      <c r="N4497">
        <v>48</v>
      </c>
      <c r="O4497" s="16">
        <v>8.84825163455793e-7</v>
      </c>
      <c r="P4497">
        <v>5.08390945186193</v>
      </c>
      <c r="Q4497" t="s">
        <v>157</v>
      </c>
      <c r="R4497" t="s">
        <v>1360</v>
      </c>
      <c r="S4497" t="s">
        <v>1361</v>
      </c>
      <c r="T4497" t="s">
        <v>635</v>
      </c>
      <c r="U4497" t="s">
        <v>18093</v>
      </c>
      <c r="V4497" t="s">
        <v>136</v>
      </c>
      <c r="W4497" t="s">
        <v>1360</v>
      </c>
      <c r="X4497" t="s">
        <v>1361</v>
      </c>
      <c r="Y4497" t="s">
        <v>4427</v>
      </c>
      <c r="Z4497" t="s">
        <v>18094</v>
      </c>
      <c r="AA4497" t="s">
        <v>2660</v>
      </c>
      <c r="AB4497" t="s">
        <v>1361</v>
      </c>
      <c r="AC4497" t="s">
        <v>18095</v>
      </c>
      <c r="AD4497" t="s">
        <v>640</v>
      </c>
    </row>
    <row r="4498" spans="1:30">
      <c r="A4498" t="s">
        <v>18096</v>
      </c>
      <c r="B4498" t="s">
        <v>18096</v>
      </c>
      <c r="C4498" s="3">
        <v>42.4398</v>
      </c>
      <c r="D4498" s="3">
        <v>956</v>
      </c>
      <c r="E4498" s="3">
        <v>82.780006</v>
      </c>
      <c r="F4498" s="3">
        <v>1652</v>
      </c>
      <c r="G4498" s="3">
        <v>30.458027</v>
      </c>
      <c r="H4498" s="3">
        <v>736</v>
      </c>
      <c r="I4498" s="3">
        <v>2.456241</v>
      </c>
      <c r="J4498" s="3">
        <v>60</v>
      </c>
      <c r="K4498" s="3">
        <v>3.933961</v>
      </c>
      <c r="L4498" s="3">
        <v>103</v>
      </c>
      <c r="M4498" s="3">
        <v>5.50288</v>
      </c>
      <c r="N4498">
        <v>130</v>
      </c>
      <c r="O4498" s="16">
        <v>2.26334177575577e-9</v>
      </c>
      <c r="P4498">
        <v>-4.29228659399064</v>
      </c>
      <c r="Q4498" t="s">
        <v>131</v>
      </c>
      <c r="R4498" t="s">
        <v>136</v>
      </c>
      <c r="S4498" t="s">
        <v>136</v>
      </c>
      <c r="T4498" t="s">
        <v>3364</v>
      </c>
      <c r="U4498" t="s">
        <v>18097</v>
      </c>
      <c r="V4498" t="s">
        <v>3366</v>
      </c>
      <c r="W4498" t="s">
        <v>136</v>
      </c>
      <c r="X4498" t="s">
        <v>136</v>
      </c>
      <c r="Y4498" t="s">
        <v>3367</v>
      </c>
      <c r="Z4498" t="s">
        <v>3368</v>
      </c>
      <c r="AA4498" t="s">
        <v>164</v>
      </c>
      <c r="AB4498" t="s">
        <v>165</v>
      </c>
      <c r="AC4498" t="s">
        <v>3369</v>
      </c>
      <c r="AD4498" t="s">
        <v>3370</v>
      </c>
    </row>
    <row r="4499" spans="1:30">
      <c r="A4499" t="s">
        <v>18098</v>
      </c>
      <c r="B4499" t="s">
        <v>18098</v>
      </c>
      <c r="C4499" s="3">
        <v>94.418045</v>
      </c>
      <c r="D4499" s="3">
        <v>1517</v>
      </c>
      <c r="E4499" s="3">
        <v>214.808914</v>
      </c>
      <c r="F4499" s="3">
        <v>3057</v>
      </c>
      <c r="G4499" s="3">
        <v>52.75156</v>
      </c>
      <c r="H4499" s="3">
        <v>909</v>
      </c>
      <c r="I4499" s="3">
        <v>34.744957</v>
      </c>
      <c r="J4499" s="3">
        <v>606</v>
      </c>
      <c r="K4499" s="3">
        <v>48.51778</v>
      </c>
      <c r="L4499" s="3">
        <v>903</v>
      </c>
      <c r="M4499" s="3">
        <v>49.724289</v>
      </c>
      <c r="N4499">
        <v>834</v>
      </c>
      <c r="O4499">
        <v>0.00522460320760326</v>
      </c>
      <c r="P4499">
        <v>-2.20919346085308</v>
      </c>
      <c r="Q4499" t="s">
        <v>131</v>
      </c>
      <c r="R4499" t="s">
        <v>170</v>
      </c>
      <c r="S4499" t="s">
        <v>171</v>
      </c>
      <c r="T4499" t="s">
        <v>18099</v>
      </c>
      <c r="U4499" t="s">
        <v>18100</v>
      </c>
      <c r="V4499" t="s">
        <v>136</v>
      </c>
      <c r="W4499" t="s">
        <v>170</v>
      </c>
      <c r="X4499" t="s">
        <v>171</v>
      </c>
      <c r="Y4499" t="s">
        <v>18101</v>
      </c>
      <c r="Z4499" t="s">
        <v>18102</v>
      </c>
      <c r="AA4499" t="s">
        <v>174</v>
      </c>
      <c r="AB4499" t="s">
        <v>171</v>
      </c>
      <c r="AC4499" t="s">
        <v>18103</v>
      </c>
      <c r="AD4499" t="s">
        <v>18104</v>
      </c>
    </row>
    <row r="4500" spans="1:30">
      <c r="A4500" t="s">
        <v>18105</v>
      </c>
      <c r="B4500" t="s">
        <v>18105</v>
      </c>
      <c r="C4500" s="3">
        <v>4.42564</v>
      </c>
      <c r="D4500" s="3">
        <v>159</v>
      </c>
      <c r="E4500" s="3">
        <v>1.996458</v>
      </c>
      <c r="F4500" s="3">
        <v>64</v>
      </c>
      <c r="G4500" s="3">
        <v>2.732473</v>
      </c>
      <c r="H4500" s="3">
        <v>105</v>
      </c>
      <c r="I4500" s="3">
        <v>0.89878</v>
      </c>
      <c r="J4500" s="3">
        <v>35</v>
      </c>
      <c r="K4500" s="3">
        <v>0.561442</v>
      </c>
      <c r="L4500" s="3">
        <v>24</v>
      </c>
      <c r="M4500" s="3">
        <v>0.342665</v>
      </c>
      <c r="N4500">
        <v>13</v>
      </c>
      <c r="O4500" s="16">
        <v>5.05869463008141e-7</v>
      </c>
      <c r="P4500">
        <v>-2.8516334808634</v>
      </c>
      <c r="Q4500" t="s">
        <v>131</v>
      </c>
      <c r="R4500" t="s">
        <v>371</v>
      </c>
      <c r="S4500" t="s">
        <v>293</v>
      </c>
      <c r="T4500" t="s">
        <v>2319</v>
      </c>
      <c r="U4500" t="s">
        <v>18106</v>
      </c>
      <c r="V4500" t="s">
        <v>741</v>
      </c>
      <c r="W4500" t="s">
        <v>1151</v>
      </c>
      <c r="X4500" t="s">
        <v>1152</v>
      </c>
      <c r="Y4500" t="s">
        <v>2321</v>
      </c>
      <c r="Z4500" t="s">
        <v>18107</v>
      </c>
      <c r="AA4500" t="s">
        <v>164</v>
      </c>
      <c r="AB4500" t="s">
        <v>165</v>
      </c>
      <c r="AC4500" t="s">
        <v>11776</v>
      </c>
      <c r="AD4500" t="s">
        <v>885</v>
      </c>
    </row>
    <row r="4501" spans="1:30">
      <c r="A4501" t="s">
        <v>18108</v>
      </c>
      <c r="B4501" t="s">
        <v>18108</v>
      </c>
      <c r="C4501" s="3">
        <v>11.599335</v>
      </c>
      <c r="D4501" s="3">
        <v>275</v>
      </c>
      <c r="E4501" s="3">
        <v>7.723971</v>
      </c>
      <c r="F4501" s="3">
        <v>163</v>
      </c>
      <c r="G4501" s="3">
        <v>4.227365</v>
      </c>
      <c r="H4501" s="3">
        <v>108</v>
      </c>
      <c r="I4501" s="3">
        <v>175.29657</v>
      </c>
      <c r="J4501" s="3">
        <v>4508</v>
      </c>
      <c r="K4501" s="3">
        <v>132.825562</v>
      </c>
      <c r="L4501" s="3">
        <v>3647</v>
      </c>
      <c r="M4501" s="3">
        <v>67.791397</v>
      </c>
      <c r="N4501">
        <v>1679</v>
      </c>
      <c r="O4501" s="16">
        <v>1.2721600572052e-7</v>
      </c>
      <c r="P4501">
        <v>3.13994229150991</v>
      </c>
      <c r="Q4501" t="s">
        <v>157</v>
      </c>
      <c r="R4501" t="s">
        <v>136</v>
      </c>
      <c r="S4501" t="s">
        <v>136</v>
      </c>
      <c r="T4501" t="s">
        <v>136</v>
      </c>
      <c r="U4501" t="s">
        <v>136</v>
      </c>
      <c r="V4501" t="s">
        <v>136</v>
      </c>
      <c r="W4501" t="s">
        <v>136</v>
      </c>
      <c r="X4501" t="s">
        <v>136</v>
      </c>
      <c r="Y4501" t="s">
        <v>136</v>
      </c>
      <c r="Z4501" t="s">
        <v>136</v>
      </c>
      <c r="AA4501" t="s">
        <v>136</v>
      </c>
      <c r="AB4501" t="s">
        <v>136</v>
      </c>
      <c r="AC4501" t="s">
        <v>136</v>
      </c>
      <c r="AD4501" t="s">
        <v>136</v>
      </c>
    </row>
    <row r="4502" spans="1:30">
      <c r="A4502" t="s">
        <v>18109</v>
      </c>
      <c r="B4502" t="s">
        <v>136</v>
      </c>
      <c r="C4502" s="3">
        <v>18.399147</v>
      </c>
      <c r="D4502" s="3">
        <v>263</v>
      </c>
      <c r="E4502" s="3">
        <v>31.496561</v>
      </c>
      <c r="F4502" s="3">
        <v>399</v>
      </c>
      <c r="G4502" s="3">
        <v>9.800989</v>
      </c>
      <c r="H4502" s="3">
        <v>150</v>
      </c>
      <c r="I4502" s="3">
        <v>3.741613</v>
      </c>
      <c r="J4502" s="3">
        <v>58</v>
      </c>
      <c r="K4502" s="3">
        <v>1.75068</v>
      </c>
      <c r="L4502" s="3">
        <v>29</v>
      </c>
      <c r="M4502" s="3">
        <v>5.807259</v>
      </c>
      <c r="N4502">
        <v>87</v>
      </c>
      <c r="O4502">
        <v>0.000165348532741184</v>
      </c>
      <c r="P4502">
        <v>-3.034367391274</v>
      </c>
      <c r="Q4502" t="s">
        <v>131</v>
      </c>
      <c r="R4502" t="s">
        <v>136</v>
      </c>
      <c r="S4502" t="s">
        <v>136</v>
      </c>
      <c r="T4502" t="s">
        <v>136</v>
      </c>
      <c r="U4502" t="s">
        <v>136</v>
      </c>
      <c r="V4502" t="s">
        <v>136</v>
      </c>
      <c r="W4502" t="s">
        <v>136</v>
      </c>
      <c r="X4502" t="s">
        <v>136</v>
      </c>
      <c r="Y4502" t="s">
        <v>136</v>
      </c>
      <c r="Z4502" t="s">
        <v>136</v>
      </c>
      <c r="AA4502" t="s">
        <v>136</v>
      </c>
      <c r="AB4502" t="s">
        <v>136</v>
      </c>
      <c r="AC4502" t="s">
        <v>136</v>
      </c>
      <c r="AD4502" t="s">
        <v>136</v>
      </c>
    </row>
    <row r="4503" spans="1:30">
      <c r="A4503" t="s">
        <v>18110</v>
      </c>
      <c r="B4503" t="s">
        <v>18110</v>
      </c>
      <c r="C4503" s="3">
        <v>0.098556</v>
      </c>
      <c r="D4503" s="3">
        <v>5</v>
      </c>
      <c r="E4503" s="3">
        <v>0</v>
      </c>
      <c r="F4503" s="3">
        <v>0</v>
      </c>
      <c r="G4503" s="3">
        <v>0</v>
      </c>
      <c r="H4503" s="3">
        <v>0</v>
      </c>
      <c r="I4503" s="3">
        <v>1.662219</v>
      </c>
      <c r="J4503" s="3">
        <v>79</v>
      </c>
      <c r="K4503" s="3">
        <v>3.278504</v>
      </c>
      <c r="L4503" s="3">
        <v>166</v>
      </c>
      <c r="M4503" s="3">
        <v>2.328489</v>
      </c>
      <c r="N4503">
        <v>106</v>
      </c>
      <c r="O4503" s="16">
        <v>1.85642540613482e-6</v>
      </c>
      <c r="P4503">
        <v>4.78381847902224</v>
      </c>
      <c r="Q4503" t="s">
        <v>157</v>
      </c>
      <c r="R4503" t="s">
        <v>190</v>
      </c>
      <c r="S4503" t="s">
        <v>191</v>
      </c>
      <c r="T4503" t="s">
        <v>14527</v>
      </c>
      <c r="U4503" t="s">
        <v>18111</v>
      </c>
      <c r="V4503" t="s">
        <v>136</v>
      </c>
      <c r="W4503" t="s">
        <v>136</v>
      </c>
      <c r="X4503" t="s">
        <v>136</v>
      </c>
      <c r="Y4503" t="s">
        <v>265</v>
      </c>
      <c r="Z4503" t="s">
        <v>18112</v>
      </c>
      <c r="AA4503" t="s">
        <v>83</v>
      </c>
      <c r="AB4503" t="s">
        <v>191</v>
      </c>
      <c r="AC4503" t="s">
        <v>313</v>
      </c>
      <c r="AD4503" t="s">
        <v>14531</v>
      </c>
    </row>
    <row r="4504" spans="1:30">
      <c r="A4504" t="s">
        <v>18113</v>
      </c>
      <c r="B4504" t="s">
        <v>136</v>
      </c>
      <c r="C4504" s="3">
        <v>3.151693</v>
      </c>
      <c r="D4504" s="3">
        <v>65</v>
      </c>
      <c r="E4504" s="3">
        <v>2.478926</v>
      </c>
      <c r="F4504" s="3">
        <v>45</v>
      </c>
      <c r="G4504" s="3">
        <v>2.118535</v>
      </c>
      <c r="H4504" s="3">
        <v>47</v>
      </c>
      <c r="I4504" s="3">
        <v>0</v>
      </c>
      <c r="J4504" s="3">
        <v>0</v>
      </c>
      <c r="K4504" s="3">
        <v>0.104567</v>
      </c>
      <c r="L4504" s="3">
        <v>3</v>
      </c>
      <c r="M4504" s="3">
        <v>0.131308</v>
      </c>
      <c r="N4504">
        <v>3</v>
      </c>
      <c r="O4504" s="16">
        <v>3.44205911000136e-8</v>
      </c>
      <c r="P4504">
        <v>-4.9586163812587</v>
      </c>
      <c r="Q4504" t="s">
        <v>131</v>
      </c>
      <c r="R4504" t="s">
        <v>136</v>
      </c>
      <c r="S4504" t="s">
        <v>136</v>
      </c>
      <c r="T4504" t="s">
        <v>136</v>
      </c>
      <c r="U4504" t="s">
        <v>136</v>
      </c>
      <c r="V4504" t="s">
        <v>136</v>
      </c>
      <c r="W4504" t="s">
        <v>136</v>
      </c>
      <c r="X4504" t="s">
        <v>136</v>
      </c>
      <c r="Y4504" t="s">
        <v>136</v>
      </c>
      <c r="Z4504" t="s">
        <v>136</v>
      </c>
      <c r="AA4504" t="s">
        <v>136</v>
      </c>
      <c r="AB4504" t="s">
        <v>136</v>
      </c>
      <c r="AC4504" t="s">
        <v>6428</v>
      </c>
      <c r="AD4504" t="s">
        <v>136</v>
      </c>
    </row>
    <row r="4505" spans="1:30">
      <c r="A4505" t="s">
        <v>18114</v>
      </c>
      <c r="B4505" t="s">
        <v>18114</v>
      </c>
      <c r="C4505" s="3">
        <v>0.568513</v>
      </c>
      <c r="D4505" s="3">
        <v>34</v>
      </c>
      <c r="E4505" s="3">
        <v>0.151143</v>
      </c>
      <c r="F4505" s="3">
        <v>8</v>
      </c>
      <c r="G4505" s="3">
        <v>1.013985</v>
      </c>
      <c r="H4505" s="3">
        <v>65</v>
      </c>
      <c r="I4505" s="3">
        <v>8.797095</v>
      </c>
      <c r="J4505" s="3">
        <v>566</v>
      </c>
      <c r="K4505" s="3">
        <v>18.428928</v>
      </c>
      <c r="L4505" s="3">
        <v>1265</v>
      </c>
      <c r="M4505" s="3">
        <v>3.025134</v>
      </c>
      <c r="N4505">
        <v>188</v>
      </c>
      <c r="O4505" s="16">
        <v>3.54920287349667e-5</v>
      </c>
      <c r="P4505">
        <v>3.33439832346455</v>
      </c>
      <c r="Q4505" t="s">
        <v>157</v>
      </c>
      <c r="R4505" t="s">
        <v>137</v>
      </c>
      <c r="S4505" t="s">
        <v>138</v>
      </c>
      <c r="T4505" t="s">
        <v>15359</v>
      </c>
      <c r="U4505" t="s">
        <v>18115</v>
      </c>
      <c r="V4505" t="s">
        <v>12997</v>
      </c>
      <c r="W4505" t="s">
        <v>18116</v>
      </c>
      <c r="X4505" t="s">
        <v>18117</v>
      </c>
      <c r="Y4505" t="s">
        <v>15363</v>
      </c>
      <c r="Z4505" t="s">
        <v>18118</v>
      </c>
      <c r="AA4505" t="s">
        <v>153</v>
      </c>
      <c r="AB4505" t="s">
        <v>138</v>
      </c>
      <c r="AC4505" t="s">
        <v>18119</v>
      </c>
      <c r="AD4505" t="s">
        <v>2082</v>
      </c>
    </row>
    <row r="4506" spans="1:30">
      <c r="A4506" t="s">
        <v>18120</v>
      </c>
      <c r="B4506" t="s">
        <v>18120</v>
      </c>
      <c r="C4506" s="3">
        <v>2.40836</v>
      </c>
      <c r="D4506" s="3">
        <v>109</v>
      </c>
      <c r="E4506" s="3">
        <v>0.240709</v>
      </c>
      <c r="F4506" s="3">
        <v>10</v>
      </c>
      <c r="G4506" s="3">
        <v>2.02835</v>
      </c>
      <c r="H4506" s="3">
        <v>99</v>
      </c>
      <c r="I4506" s="3">
        <v>11.039143</v>
      </c>
      <c r="J4506" s="3">
        <v>541</v>
      </c>
      <c r="K4506" s="3">
        <v>11.811831</v>
      </c>
      <c r="L4506" s="3">
        <v>619</v>
      </c>
      <c r="M4506" s="3">
        <v>6.683897</v>
      </c>
      <c r="N4506">
        <v>316</v>
      </c>
      <c r="O4506">
        <v>0.00321372903919089</v>
      </c>
      <c r="P4506">
        <v>2.07338790143048</v>
      </c>
      <c r="Q4506" t="s">
        <v>157</v>
      </c>
      <c r="R4506" t="s">
        <v>136</v>
      </c>
      <c r="S4506" t="s">
        <v>136</v>
      </c>
      <c r="T4506" t="s">
        <v>18121</v>
      </c>
      <c r="U4506" t="s">
        <v>18122</v>
      </c>
      <c r="V4506" t="s">
        <v>136</v>
      </c>
      <c r="W4506" t="s">
        <v>254</v>
      </c>
      <c r="X4506" t="s">
        <v>255</v>
      </c>
      <c r="Y4506" t="s">
        <v>11808</v>
      </c>
      <c r="Z4506" t="s">
        <v>18123</v>
      </c>
      <c r="AA4506" t="s">
        <v>164</v>
      </c>
      <c r="AB4506" t="s">
        <v>165</v>
      </c>
      <c r="AC4506" t="s">
        <v>18124</v>
      </c>
      <c r="AD4506" t="s">
        <v>18125</v>
      </c>
    </row>
    <row r="4507" spans="1:30">
      <c r="A4507" t="s">
        <v>18126</v>
      </c>
      <c r="B4507" t="s">
        <v>18126</v>
      </c>
      <c r="C4507" s="3">
        <v>7.224219</v>
      </c>
      <c r="D4507" s="3">
        <v>355</v>
      </c>
      <c r="E4507" s="3">
        <v>16.888863</v>
      </c>
      <c r="F4507" s="3">
        <v>735</v>
      </c>
      <c r="G4507" s="3">
        <v>10.445809</v>
      </c>
      <c r="H4507" s="3">
        <v>550</v>
      </c>
      <c r="I4507" s="3">
        <v>1.888248</v>
      </c>
      <c r="J4507" s="3">
        <v>101</v>
      </c>
      <c r="K4507" s="3">
        <v>2.424019</v>
      </c>
      <c r="L4507" s="3">
        <v>138</v>
      </c>
      <c r="M4507" s="3">
        <v>1.748669</v>
      </c>
      <c r="N4507">
        <v>90</v>
      </c>
      <c r="O4507" s="16">
        <v>1.11296881110475e-6</v>
      </c>
      <c r="P4507">
        <v>-3.20053306133046</v>
      </c>
      <c r="Q4507" t="s">
        <v>131</v>
      </c>
      <c r="R4507" t="s">
        <v>136</v>
      </c>
      <c r="S4507" t="s">
        <v>136</v>
      </c>
      <c r="T4507" t="s">
        <v>136</v>
      </c>
      <c r="U4507" t="s">
        <v>18127</v>
      </c>
      <c r="V4507" t="s">
        <v>136</v>
      </c>
      <c r="W4507" t="s">
        <v>170</v>
      </c>
      <c r="X4507" t="s">
        <v>171</v>
      </c>
      <c r="Y4507" t="s">
        <v>172</v>
      </c>
      <c r="Z4507" t="s">
        <v>8205</v>
      </c>
      <c r="AA4507" t="s">
        <v>174</v>
      </c>
      <c r="AB4507" t="s">
        <v>171</v>
      </c>
      <c r="AC4507" t="s">
        <v>18128</v>
      </c>
      <c r="AD4507" t="s">
        <v>136</v>
      </c>
    </row>
    <row r="4508" spans="1:30">
      <c r="A4508" t="s">
        <v>18129</v>
      </c>
      <c r="B4508" t="s">
        <v>18129</v>
      </c>
      <c r="C4508" s="3">
        <v>3.90937</v>
      </c>
      <c r="D4508" s="3">
        <v>38</v>
      </c>
      <c r="E4508" s="3">
        <v>4.78388</v>
      </c>
      <c r="F4508" s="3">
        <v>41</v>
      </c>
      <c r="G4508" s="3">
        <v>5.80329</v>
      </c>
      <c r="H4508" s="3">
        <v>60</v>
      </c>
      <c r="I4508" s="3">
        <v>0.353283</v>
      </c>
      <c r="J4508" s="3">
        <v>4</v>
      </c>
      <c r="K4508" s="3">
        <v>0.243333</v>
      </c>
      <c r="L4508" s="3">
        <v>3</v>
      </c>
      <c r="M4508" s="3">
        <v>0</v>
      </c>
      <c r="N4508">
        <v>0</v>
      </c>
      <c r="O4508" s="16">
        <v>4.07339826172879e-7</v>
      </c>
      <c r="P4508">
        <v>-4.65829073238501</v>
      </c>
      <c r="Q4508" t="s">
        <v>131</v>
      </c>
      <c r="R4508" t="s">
        <v>136</v>
      </c>
      <c r="S4508" t="s">
        <v>136</v>
      </c>
      <c r="T4508" t="s">
        <v>18130</v>
      </c>
      <c r="U4508" t="s">
        <v>18131</v>
      </c>
      <c r="V4508" t="s">
        <v>2210</v>
      </c>
      <c r="W4508" t="s">
        <v>399</v>
      </c>
      <c r="X4508" t="s">
        <v>342</v>
      </c>
      <c r="Y4508" t="s">
        <v>136</v>
      </c>
      <c r="Z4508" t="s">
        <v>136</v>
      </c>
      <c r="AA4508" t="s">
        <v>85</v>
      </c>
      <c r="AB4508" t="s">
        <v>342</v>
      </c>
      <c r="AC4508" t="s">
        <v>183</v>
      </c>
      <c r="AD4508" t="s">
        <v>18132</v>
      </c>
    </row>
    <row r="4509" spans="1:30">
      <c r="A4509" t="s">
        <v>18133</v>
      </c>
      <c r="B4509" t="s">
        <v>18133</v>
      </c>
      <c r="C4509" s="3">
        <v>10.834043</v>
      </c>
      <c r="D4509" s="3">
        <v>532</v>
      </c>
      <c r="E4509" s="3">
        <v>18.273674</v>
      </c>
      <c r="F4509" s="3">
        <v>795</v>
      </c>
      <c r="G4509" s="3">
        <v>19.551107</v>
      </c>
      <c r="H4509" s="3">
        <v>1030</v>
      </c>
      <c r="I4509" s="3">
        <v>1.273247</v>
      </c>
      <c r="J4509" s="3">
        <v>68</v>
      </c>
      <c r="K4509" s="3">
        <v>0.792048</v>
      </c>
      <c r="L4509" s="3">
        <v>46</v>
      </c>
      <c r="M4509" s="3">
        <v>2.651831</v>
      </c>
      <c r="N4509">
        <v>136</v>
      </c>
      <c r="O4509" s="16">
        <v>4.80327417679735e-9</v>
      </c>
      <c r="P4509">
        <v>-3.90085764270224</v>
      </c>
      <c r="Q4509" t="s">
        <v>131</v>
      </c>
      <c r="R4509" t="s">
        <v>241</v>
      </c>
      <c r="S4509" t="s">
        <v>242</v>
      </c>
      <c r="T4509" t="s">
        <v>2051</v>
      </c>
      <c r="U4509" t="s">
        <v>18134</v>
      </c>
      <c r="V4509" t="s">
        <v>136</v>
      </c>
      <c r="W4509" t="s">
        <v>2054</v>
      </c>
      <c r="X4509" t="s">
        <v>2055</v>
      </c>
      <c r="Y4509" t="s">
        <v>2056</v>
      </c>
      <c r="Z4509" t="s">
        <v>7946</v>
      </c>
      <c r="AA4509" t="s">
        <v>164</v>
      </c>
      <c r="AB4509" t="s">
        <v>165</v>
      </c>
      <c r="AC4509" t="s">
        <v>18135</v>
      </c>
      <c r="AD4509" t="s">
        <v>144</v>
      </c>
    </row>
    <row r="4510" spans="1:30">
      <c r="A4510" t="s">
        <v>18136</v>
      </c>
      <c r="B4510" t="s">
        <v>18136</v>
      </c>
      <c r="C4510" s="3">
        <v>0.125686</v>
      </c>
      <c r="D4510" s="3">
        <v>11</v>
      </c>
      <c r="E4510" s="3">
        <v>0.053174</v>
      </c>
      <c r="F4510" s="3">
        <v>4</v>
      </c>
      <c r="G4510" s="3">
        <v>0.233276</v>
      </c>
      <c r="H4510" s="3">
        <v>22</v>
      </c>
      <c r="I4510" s="3">
        <v>1.430717</v>
      </c>
      <c r="J4510" s="3">
        <v>132</v>
      </c>
      <c r="K4510" s="3">
        <v>1.68158</v>
      </c>
      <c r="L4510" s="3">
        <v>166</v>
      </c>
      <c r="M4510" s="3">
        <v>0.973902</v>
      </c>
      <c r="N4510">
        <v>87</v>
      </c>
      <c r="O4510">
        <v>0.000157763233064069</v>
      </c>
      <c r="P4510">
        <v>2.5580191299887</v>
      </c>
      <c r="Q4510" t="s">
        <v>157</v>
      </c>
      <c r="R4510" t="s">
        <v>136</v>
      </c>
      <c r="S4510" t="s">
        <v>136</v>
      </c>
      <c r="T4510" t="s">
        <v>136</v>
      </c>
      <c r="U4510" t="s">
        <v>136</v>
      </c>
      <c r="V4510" t="s">
        <v>136</v>
      </c>
      <c r="W4510" t="s">
        <v>137</v>
      </c>
      <c r="X4510" t="s">
        <v>138</v>
      </c>
      <c r="Y4510" t="s">
        <v>136</v>
      </c>
      <c r="Z4510" t="s">
        <v>136</v>
      </c>
      <c r="AA4510" t="s">
        <v>164</v>
      </c>
      <c r="AB4510" t="s">
        <v>165</v>
      </c>
      <c r="AC4510" t="s">
        <v>18137</v>
      </c>
      <c r="AD4510" t="s">
        <v>136</v>
      </c>
    </row>
    <row r="4511" spans="1:30">
      <c r="A4511" t="s">
        <v>18138</v>
      </c>
      <c r="B4511" t="s">
        <v>18138</v>
      </c>
      <c r="C4511" s="3">
        <v>0.104628</v>
      </c>
      <c r="D4511" s="3">
        <v>7</v>
      </c>
      <c r="E4511" s="3">
        <v>0.110774</v>
      </c>
      <c r="F4511" s="3">
        <v>7</v>
      </c>
      <c r="G4511" s="3">
        <v>0.459401</v>
      </c>
      <c r="H4511" s="3">
        <v>33</v>
      </c>
      <c r="I4511" s="3">
        <v>2.923841</v>
      </c>
      <c r="J4511" s="3">
        <v>209</v>
      </c>
      <c r="K4511" s="3">
        <v>10.289518</v>
      </c>
      <c r="L4511" s="3">
        <v>783</v>
      </c>
      <c r="M4511" s="3">
        <v>0.811968</v>
      </c>
      <c r="N4511">
        <v>56</v>
      </c>
      <c r="O4511">
        <v>0.000735912759499357</v>
      </c>
      <c r="P4511">
        <v>3.3207132980545</v>
      </c>
      <c r="Q4511" t="s">
        <v>157</v>
      </c>
      <c r="R4511" t="s">
        <v>136</v>
      </c>
      <c r="S4511" t="s">
        <v>136</v>
      </c>
      <c r="T4511" t="s">
        <v>136</v>
      </c>
      <c r="U4511" t="s">
        <v>18139</v>
      </c>
      <c r="V4511" t="s">
        <v>351</v>
      </c>
      <c r="W4511" t="s">
        <v>254</v>
      </c>
      <c r="X4511" t="s">
        <v>255</v>
      </c>
      <c r="Y4511" t="s">
        <v>484</v>
      </c>
      <c r="Z4511" t="s">
        <v>18140</v>
      </c>
      <c r="AA4511" t="s">
        <v>164</v>
      </c>
      <c r="AB4511" t="s">
        <v>165</v>
      </c>
      <c r="AC4511" t="s">
        <v>18141</v>
      </c>
      <c r="AD4511" t="s">
        <v>136</v>
      </c>
    </row>
    <row r="4512" spans="1:30">
      <c r="A4512" t="s">
        <v>18142</v>
      </c>
      <c r="B4512" t="s">
        <v>18142</v>
      </c>
      <c r="C4512" s="3">
        <v>108.357986</v>
      </c>
      <c r="D4512" s="3">
        <v>1176</v>
      </c>
      <c r="E4512" s="3">
        <v>168.205048</v>
      </c>
      <c r="F4512" s="3">
        <v>1617</v>
      </c>
      <c r="G4512" s="3">
        <v>47.901287</v>
      </c>
      <c r="H4512" s="3">
        <v>558</v>
      </c>
      <c r="I4512" s="3">
        <v>9.148424</v>
      </c>
      <c r="J4512" s="3">
        <v>108</v>
      </c>
      <c r="K4512" s="3">
        <v>16.97304</v>
      </c>
      <c r="L4512" s="3">
        <v>214</v>
      </c>
      <c r="M4512" s="3">
        <v>32.112244</v>
      </c>
      <c r="N4512">
        <v>364</v>
      </c>
      <c r="O4512">
        <v>0.000127491579304907</v>
      </c>
      <c r="P4512">
        <v>-3.0756655291303</v>
      </c>
      <c r="Q4512" t="s">
        <v>131</v>
      </c>
      <c r="R4512" t="s">
        <v>170</v>
      </c>
      <c r="S4512" t="s">
        <v>171</v>
      </c>
      <c r="T4512" t="s">
        <v>18143</v>
      </c>
      <c r="U4512" t="s">
        <v>18144</v>
      </c>
      <c r="V4512" t="s">
        <v>6787</v>
      </c>
      <c r="W4512" t="s">
        <v>18145</v>
      </c>
      <c r="X4512" t="s">
        <v>18146</v>
      </c>
      <c r="Y4512" t="s">
        <v>136</v>
      </c>
      <c r="Z4512" t="s">
        <v>18147</v>
      </c>
      <c r="AA4512" t="s">
        <v>174</v>
      </c>
      <c r="AB4512" t="s">
        <v>171</v>
      </c>
      <c r="AC4512" t="s">
        <v>18148</v>
      </c>
      <c r="AD4512" t="s">
        <v>155</v>
      </c>
    </row>
    <row r="4513" spans="1:30">
      <c r="A4513" t="s">
        <v>18149</v>
      </c>
      <c r="B4513" t="s">
        <v>136</v>
      </c>
      <c r="C4513" s="3">
        <v>0</v>
      </c>
      <c r="D4513" s="3">
        <v>0</v>
      </c>
      <c r="E4513" s="3">
        <v>0</v>
      </c>
      <c r="F4513" s="3">
        <v>0</v>
      </c>
      <c r="G4513" s="3">
        <v>0</v>
      </c>
      <c r="H4513" s="3">
        <v>0</v>
      </c>
      <c r="I4513" s="3">
        <v>5.612186</v>
      </c>
      <c r="J4513" s="3">
        <v>152</v>
      </c>
      <c r="K4513" s="3">
        <v>6.198722</v>
      </c>
      <c r="L4513" s="3">
        <v>179</v>
      </c>
      <c r="M4513" s="3">
        <v>2.156032</v>
      </c>
      <c r="N4513">
        <v>57</v>
      </c>
      <c r="O4513" s="16">
        <v>9.97409431230777e-9</v>
      </c>
      <c r="P4513">
        <v>6.88699340374203</v>
      </c>
      <c r="Q4513" t="s">
        <v>157</v>
      </c>
      <c r="R4513" t="s">
        <v>190</v>
      </c>
      <c r="S4513" t="s">
        <v>191</v>
      </c>
      <c r="T4513" t="s">
        <v>18150</v>
      </c>
      <c r="U4513" t="s">
        <v>18151</v>
      </c>
      <c r="V4513" t="s">
        <v>136</v>
      </c>
      <c r="W4513" t="s">
        <v>136</v>
      </c>
      <c r="X4513" t="s">
        <v>136</v>
      </c>
      <c r="Y4513" t="s">
        <v>181</v>
      </c>
      <c r="Z4513" t="s">
        <v>18152</v>
      </c>
      <c r="AA4513" t="s">
        <v>83</v>
      </c>
      <c r="AB4513" t="s">
        <v>191</v>
      </c>
      <c r="AC4513" t="s">
        <v>18153</v>
      </c>
      <c r="AD4513" t="s">
        <v>184</v>
      </c>
    </row>
    <row r="4514" spans="1:30">
      <c r="A4514" t="s">
        <v>18154</v>
      </c>
      <c r="B4514" t="s">
        <v>136</v>
      </c>
      <c r="C4514" s="3">
        <v>0.374516</v>
      </c>
      <c r="D4514" s="3">
        <v>7</v>
      </c>
      <c r="E4514" s="3">
        <v>0.515637</v>
      </c>
      <c r="F4514" s="3">
        <v>8</v>
      </c>
      <c r="G4514" s="3">
        <v>0.992788</v>
      </c>
      <c r="H4514" s="3">
        <v>18</v>
      </c>
      <c r="I4514" s="3">
        <v>26.185068</v>
      </c>
      <c r="J4514" s="3">
        <v>475</v>
      </c>
      <c r="K4514" s="3">
        <v>20.485783</v>
      </c>
      <c r="L4514" s="3">
        <v>397</v>
      </c>
      <c r="M4514" s="3">
        <v>34.044495</v>
      </c>
      <c r="N4514">
        <v>594</v>
      </c>
      <c r="O4514" s="16">
        <v>1.78901329429346e-15</v>
      </c>
      <c r="P4514">
        <v>4.52316746202521</v>
      </c>
      <c r="Q4514" t="s">
        <v>157</v>
      </c>
      <c r="R4514" t="s">
        <v>241</v>
      </c>
      <c r="S4514" t="s">
        <v>242</v>
      </c>
      <c r="T4514" t="s">
        <v>18155</v>
      </c>
      <c r="U4514" t="s">
        <v>136</v>
      </c>
      <c r="V4514" t="s">
        <v>136</v>
      </c>
      <c r="W4514" t="s">
        <v>241</v>
      </c>
      <c r="X4514" t="s">
        <v>242</v>
      </c>
      <c r="Y4514" t="s">
        <v>9204</v>
      </c>
      <c r="Z4514" t="s">
        <v>9205</v>
      </c>
      <c r="AA4514" t="s">
        <v>248</v>
      </c>
      <c r="AB4514" t="s">
        <v>242</v>
      </c>
      <c r="AC4514" t="s">
        <v>18156</v>
      </c>
      <c r="AD4514" t="s">
        <v>18157</v>
      </c>
    </row>
    <row r="4515" spans="1:30">
      <c r="A4515" t="s">
        <v>18158</v>
      </c>
      <c r="B4515" t="s">
        <v>18158</v>
      </c>
      <c r="C4515" s="3">
        <v>16.681547</v>
      </c>
      <c r="D4515" s="3">
        <v>534</v>
      </c>
      <c r="E4515" s="3">
        <v>82.332321</v>
      </c>
      <c r="F4515" s="3">
        <v>2333</v>
      </c>
      <c r="G4515" s="3">
        <v>33.958904</v>
      </c>
      <c r="H4515" s="3">
        <v>1165</v>
      </c>
      <c r="I4515" s="3">
        <v>3.333906</v>
      </c>
      <c r="J4515" s="3">
        <v>116</v>
      </c>
      <c r="K4515" s="3">
        <v>6.994048</v>
      </c>
      <c r="L4515" s="3">
        <v>260</v>
      </c>
      <c r="M4515" s="3">
        <v>8.08433</v>
      </c>
      <c r="N4515">
        <v>270</v>
      </c>
      <c r="O4515" s="16">
        <v>3.45739346557506e-5</v>
      </c>
      <c r="P4515">
        <v>-3.48316965951946</v>
      </c>
      <c r="Q4515" t="s">
        <v>131</v>
      </c>
      <c r="R4515" t="s">
        <v>136</v>
      </c>
      <c r="S4515" t="s">
        <v>136</v>
      </c>
      <c r="T4515" t="s">
        <v>18159</v>
      </c>
      <c r="U4515" t="s">
        <v>18160</v>
      </c>
      <c r="V4515" t="s">
        <v>1831</v>
      </c>
      <c r="W4515" t="s">
        <v>305</v>
      </c>
      <c r="X4515" t="s">
        <v>142</v>
      </c>
      <c r="Y4515" t="s">
        <v>1960</v>
      </c>
      <c r="Z4515" t="s">
        <v>18161</v>
      </c>
      <c r="AA4515" t="s">
        <v>141</v>
      </c>
      <c r="AB4515" t="s">
        <v>142</v>
      </c>
      <c r="AC4515" t="s">
        <v>18162</v>
      </c>
      <c r="AD4515" t="s">
        <v>18163</v>
      </c>
    </row>
    <row r="4516" spans="1:30">
      <c r="A4516" t="s">
        <v>18164</v>
      </c>
      <c r="B4516" t="s">
        <v>18164</v>
      </c>
      <c r="C4516" s="3">
        <v>1.030982</v>
      </c>
      <c r="D4516" s="3">
        <v>38</v>
      </c>
      <c r="E4516" s="3">
        <v>19.944475</v>
      </c>
      <c r="F4516" s="3">
        <v>643</v>
      </c>
      <c r="G4516" s="3">
        <v>1.528654</v>
      </c>
      <c r="H4516" s="3">
        <v>60</v>
      </c>
      <c r="I4516" s="3">
        <v>0.133599</v>
      </c>
      <c r="J4516" s="3">
        <v>6</v>
      </c>
      <c r="K4516" s="3">
        <v>0.066831</v>
      </c>
      <c r="L4516" s="3">
        <v>3</v>
      </c>
      <c r="M4516" s="3">
        <v>0.232054</v>
      </c>
      <c r="N4516">
        <v>9</v>
      </c>
      <c r="O4516" s="16">
        <v>5.52195526278159e-7</v>
      </c>
      <c r="P4516">
        <v>-5.60866679224721</v>
      </c>
      <c r="Q4516" t="s">
        <v>131</v>
      </c>
      <c r="R4516" t="s">
        <v>136</v>
      </c>
      <c r="S4516" t="s">
        <v>136</v>
      </c>
      <c r="T4516" t="s">
        <v>1096</v>
      </c>
      <c r="U4516" t="s">
        <v>18165</v>
      </c>
      <c r="V4516" t="s">
        <v>1636</v>
      </c>
      <c r="W4516" t="s">
        <v>254</v>
      </c>
      <c r="X4516" t="s">
        <v>255</v>
      </c>
      <c r="Y4516" t="s">
        <v>1815</v>
      </c>
      <c r="Z4516" t="s">
        <v>18166</v>
      </c>
      <c r="AA4516" t="s">
        <v>164</v>
      </c>
      <c r="AB4516" t="s">
        <v>165</v>
      </c>
      <c r="AC4516" t="s">
        <v>313</v>
      </c>
      <c r="AD4516" t="s">
        <v>281</v>
      </c>
    </row>
    <row r="4517" spans="1:30">
      <c r="A4517" t="s">
        <v>18167</v>
      </c>
      <c r="B4517" t="s">
        <v>136</v>
      </c>
      <c r="C4517" s="3">
        <v>2.049592</v>
      </c>
      <c r="D4517" s="3">
        <v>32</v>
      </c>
      <c r="E4517" s="3">
        <v>0.510388</v>
      </c>
      <c r="F4517" s="3">
        <v>8</v>
      </c>
      <c r="G4517" s="3">
        <v>1.544536</v>
      </c>
      <c r="H4517" s="3">
        <v>26</v>
      </c>
      <c r="I4517" s="3">
        <v>11.781219</v>
      </c>
      <c r="J4517" s="3">
        <v>198</v>
      </c>
      <c r="K4517" s="3">
        <v>7.692951</v>
      </c>
      <c r="L4517" s="3">
        <v>138</v>
      </c>
      <c r="M4517" s="3">
        <v>7.358712</v>
      </c>
      <c r="N4517">
        <v>119</v>
      </c>
      <c r="O4517">
        <v>0.000306092498742421</v>
      </c>
      <c r="P4517">
        <v>2.02643552484983</v>
      </c>
      <c r="Q4517" t="s">
        <v>157</v>
      </c>
      <c r="R4517" t="s">
        <v>561</v>
      </c>
      <c r="S4517" t="s">
        <v>562</v>
      </c>
      <c r="T4517" t="s">
        <v>15963</v>
      </c>
      <c r="U4517" t="s">
        <v>18168</v>
      </c>
      <c r="V4517" t="s">
        <v>7002</v>
      </c>
      <c r="W4517" t="s">
        <v>254</v>
      </c>
      <c r="X4517" t="s">
        <v>255</v>
      </c>
      <c r="Y4517" t="s">
        <v>15965</v>
      </c>
      <c r="Z4517" t="s">
        <v>15966</v>
      </c>
      <c r="AA4517" t="s">
        <v>153</v>
      </c>
      <c r="AB4517" t="s">
        <v>138</v>
      </c>
      <c r="AC4517" t="s">
        <v>15967</v>
      </c>
      <c r="AD4517" t="s">
        <v>2532</v>
      </c>
    </row>
    <row r="4518" spans="1:30">
      <c r="A4518" t="s">
        <v>18169</v>
      </c>
      <c r="B4518" t="s">
        <v>18169</v>
      </c>
      <c r="C4518" s="3">
        <v>1.380643</v>
      </c>
      <c r="D4518" s="3">
        <v>85</v>
      </c>
      <c r="E4518" s="3">
        <v>0.091389</v>
      </c>
      <c r="F4518" s="3">
        <v>5</v>
      </c>
      <c r="G4518" s="3">
        <v>0.725816</v>
      </c>
      <c r="H4518" s="3">
        <v>48</v>
      </c>
      <c r="I4518" s="3">
        <v>8.418858</v>
      </c>
      <c r="J4518" s="3">
        <v>560</v>
      </c>
      <c r="K4518" s="3">
        <v>10.666779</v>
      </c>
      <c r="L4518" s="3">
        <v>757</v>
      </c>
      <c r="M4518" s="3">
        <v>4.138743</v>
      </c>
      <c r="N4518">
        <v>265</v>
      </c>
      <c r="O4518">
        <v>0.000402723217599937</v>
      </c>
      <c r="P4518">
        <v>2.7557958782886</v>
      </c>
      <c r="Q4518" t="s">
        <v>157</v>
      </c>
      <c r="R4518" t="s">
        <v>170</v>
      </c>
      <c r="S4518" t="s">
        <v>171</v>
      </c>
      <c r="T4518" t="s">
        <v>18170</v>
      </c>
      <c r="U4518" t="s">
        <v>18171</v>
      </c>
      <c r="V4518" t="s">
        <v>1938</v>
      </c>
      <c r="W4518" t="s">
        <v>170</v>
      </c>
      <c r="X4518" t="s">
        <v>171</v>
      </c>
      <c r="Y4518" t="s">
        <v>227</v>
      </c>
      <c r="Z4518" t="s">
        <v>18172</v>
      </c>
      <c r="AA4518" t="s">
        <v>174</v>
      </c>
      <c r="AB4518" t="s">
        <v>171</v>
      </c>
      <c r="AC4518" t="s">
        <v>18173</v>
      </c>
      <c r="AD4518" t="s">
        <v>18174</v>
      </c>
    </row>
    <row r="4519" spans="1:30">
      <c r="A4519" t="s">
        <v>18175</v>
      </c>
      <c r="B4519" t="s">
        <v>18175</v>
      </c>
      <c r="C4519" s="3">
        <v>69.152992</v>
      </c>
      <c r="D4519" s="3">
        <v>3392</v>
      </c>
      <c r="E4519" s="3">
        <v>51.39164</v>
      </c>
      <c r="F4519" s="3">
        <v>2233</v>
      </c>
      <c r="G4519" s="3">
        <v>47.560482</v>
      </c>
      <c r="H4519" s="3">
        <v>2501</v>
      </c>
      <c r="I4519" s="3">
        <v>16.549896</v>
      </c>
      <c r="J4519" s="3">
        <v>881</v>
      </c>
      <c r="K4519" s="3">
        <v>11.595805</v>
      </c>
      <c r="L4519" s="3">
        <v>659</v>
      </c>
      <c r="M4519" s="3">
        <v>25.243416</v>
      </c>
      <c r="N4519">
        <v>1293</v>
      </c>
      <c r="O4519" s="16">
        <v>7.39022789496605e-6</v>
      </c>
      <c r="P4519">
        <v>-2.27053781553603</v>
      </c>
      <c r="Q4519" t="s">
        <v>131</v>
      </c>
      <c r="R4519" t="s">
        <v>305</v>
      </c>
      <c r="S4519" t="s">
        <v>142</v>
      </c>
      <c r="T4519" t="s">
        <v>136</v>
      </c>
      <c r="U4519" t="s">
        <v>18176</v>
      </c>
      <c r="V4519" t="s">
        <v>136</v>
      </c>
      <c r="W4519" t="s">
        <v>305</v>
      </c>
      <c r="X4519" t="s">
        <v>142</v>
      </c>
      <c r="Y4519" t="s">
        <v>8540</v>
      </c>
      <c r="Z4519" t="s">
        <v>18177</v>
      </c>
      <c r="AA4519" t="s">
        <v>141</v>
      </c>
      <c r="AB4519" t="s">
        <v>142</v>
      </c>
      <c r="AC4519" t="s">
        <v>18178</v>
      </c>
      <c r="AD4519" t="s">
        <v>136</v>
      </c>
    </row>
    <row r="4520" spans="1:30">
      <c r="A4520" t="s">
        <v>18179</v>
      </c>
      <c r="B4520" t="s">
        <v>18179</v>
      </c>
      <c r="C4520" s="3">
        <v>1.478995</v>
      </c>
      <c r="D4520" s="3">
        <v>118</v>
      </c>
      <c r="E4520" s="3">
        <v>4.374902</v>
      </c>
      <c r="F4520" s="3">
        <v>309</v>
      </c>
      <c r="G4520" s="3">
        <v>1.68898</v>
      </c>
      <c r="H4520" s="3">
        <v>145</v>
      </c>
      <c r="I4520" s="3">
        <v>0.11248</v>
      </c>
      <c r="J4520" s="3">
        <v>10</v>
      </c>
      <c r="K4520" s="3">
        <v>0.295108</v>
      </c>
      <c r="L4520" s="3">
        <v>28</v>
      </c>
      <c r="M4520" s="3">
        <v>0.284117</v>
      </c>
      <c r="N4520">
        <v>24</v>
      </c>
      <c r="O4520" s="16">
        <v>1.79232399185061e-6</v>
      </c>
      <c r="P4520">
        <v>-3.96760264138164</v>
      </c>
      <c r="Q4520" t="s">
        <v>131</v>
      </c>
      <c r="R4520" t="s">
        <v>218</v>
      </c>
      <c r="S4520" t="s">
        <v>219</v>
      </c>
      <c r="T4520" t="s">
        <v>18180</v>
      </c>
      <c r="U4520" t="s">
        <v>18181</v>
      </c>
      <c r="V4520" t="s">
        <v>16306</v>
      </c>
      <c r="W4520" t="s">
        <v>218</v>
      </c>
      <c r="X4520" t="s">
        <v>219</v>
      </c>
      <c r="Y4520" t="s">
        <v>18182</v>
      </c>
      <c r="Z4520" t="s">
        <v>18183</v>
      </c>
      <c r="AA4520" t="s">
        <v>686</v>
      </c>
      <c r="AB4520" t="s">
        <v>219</v>
      </c>
      <c r="AC4520" t="s">
        <v>18184</v>
      </c>
      <c r="AD4520" t="s">
        <v>18185</v>
      </c>
    </row>
    <row r="4521" spans="1:30">
      <c r="A4521" t="s">
        <v>18186</v>
      </c>
      <c r="B4521" t="s">
        <v>18186</v>
      </c>
      <c r="C4521" s="3">
        <v>0.115199</v>
      </c>
      <c r="D4521" s="3">
        <v>10</v>
      </c>
      <c r="E4521" s="3">
        <v>0</v>
      </c>
      <c r="F4521" s="3">
        <v>0</v>
      </c>
      <c r="G4521" s="3">
        <v>0.134645</v>
      </c>
      <c r="H4521" s="3">
        <v>12</v>
      </c>
      <c r="I4521" s="3">
        <v>1.984589</v>
      </c>
      <c r="J4521" s="3">
        <v>177</v>
      </c>
      <c r="K4521" s="3">
        <v>1.263031</v>
      </c>
      <c r="L4521" s="3">
        <v>120</v>
      </c>
      <c r="M4521" s="3">
        <v>0.985566</v>
      </c>
      <c r="N4521">
        <v>85</v>
      </c>
      <c r="O4521" s="16">
        <v>9.6429610687286e-5</v>
      </c>
      <c r="P4521">
        <v>3.24730358542437</v>
      </c>
      <c r="Q4521" t="s">
        <v>157</v>
      </c>
      <c r="R4521" t="s">
        <v>136</v>
      </c>
      <c r="S4521" t="s">
        <v>136</v>
      </c>
      <c r="T4521" t="s">
        <v>136</v>
      </c>
      <c r="U4521" t="s">
        <v>136</v>
      </c>
      <c r="V4521" t="s">
        <v>136</v>
      </c>
      <c r="W4521" t="s">
        <v>136</v>
      </c>
      <c r="X4521" t="s">
        <v>136</v>
      </c>
      <c r="Y4521" t="s">
        <v>18187</v>
      </c>
      <c r="Z4521" t="s">
        <v>18188</v>
      </c>
      <c r="AA4521" t="s">
        <v>164</v>
      </c>
      <c r="AB4521" t="s">
        <v>165</v>
      </c>
      <c r="AC4521" t="s">
        <v>18189</v>
      </c>
      <c r="AD4521" t="s">
        <v>136</v>
      </c>
    </row>
    <row r="4522" spans="1:30">
      <c r="A4522" t="s">
        <v>18190</v>
      </c>
      <c r="B4522" t="s">
        <v>18190</v>
      </c>
      <c r="C4522" s="3">
        <v>0.303515</v>
      </c>
      <c r="D4522" s="3">
        <v>24</v>
      </c>
      <c r="E4522" s="3">
        <v>0.192815</v>
      </c>
      <c r="F4522" s="3">
        <v>14</v>
      </c>
      <c r="G4522" s="3">
        <v>0.452327</v>
      </c>
      <c r="H4522" s="3">
        <v>39</v>
      </c>
      <c r="I4522" s="3">
        <v>2.804232</v>
      </c>
      <c r="J4522" s="3">
        <v>240</v>
      </c>
      <c r="K4522" s="3">
        <v>6.665932</v>
      </c>
      <c r="L4522" s="3">
        <v>609</v>
      </c>
      <c r="M4522" s="3">
        <v>1.011413</v>
      </c>
      <c r="N4522">
        <v>84</v>
      </c>
      <c r="O4522">
        <v>0.00094199107079783</v>
      </c>
      <c r="P4522">
        <v>2.63267217592783</v>
      </c>
      <c r="Q4522" t="s">
        <v>157</v>
      </c>
      <c r="R4522" t="s">
        <v>136</v>
      </c>
      <c r="S4522" t="s">
        <v>136</v>
      </c>
      <c r="T4522" t="s">
        <v>136</v>
      </c>
      <c r="U4522" t="s">
        <v>18191</v>
      </c>
      <c r="V4522" t="s">
        <v>136</v>
      </c>
      <c r="W4522" t="s">
        <v>1382</v>
      </c>
      <c r="X4522" t="s">
        <v>1383</v>
      </c>
      <c r="Y4522" t="s">
        <v>1384</v>
      </c>
      <c r="Z4522" t="s">
        <v>1714</v>
      </c>
      <c r="AA4522" t="s">
        <v>164</v>
      </c>
      <c r="AB4522" t="s">
        <v>165</v>
      </c>
      <c r="AC4522" t="s">
        <v>1715</v>
      </c>
      <c r="AD4522" t="s">
        <v>136</v>
      </c>
    </row>
    <row r="4523" spans="1:30">
      <c r="A4523" t="s">
        <v>18192</v>
      </c>
      <c r="B4523" t="s">
        <v>18192</v>
      </c>
      <c r="C4523" s="3">
        <v>14.343006</v>
      </c>
      <c r="D4523" s="3">
        <v>685</v>
      </c>
      <c r="E4523" s="3">
        <v>26.033974</v>
      </c>
      <c r="F4523" s="3">
        <v>1101</v>
      </c>
      <c r="G4523" s="3">
        <v>12.864426</v>
      </c>
      <c r="H4523" s="3">
        <v>659</v>
      </c>
      <c r="I4523" s="3">
        <v>5.127751</v>
      </c>
      <c r="J4523" s="3">
        <v>266</v>
      </c>
      <c r="K4523" s="3">
        <v>3.585667</v>
      </c>
      <c r="L4523" s="3">
        <v>199</v>
      </c>
      <c r="M4523" s="3">
        <v>7.780718</v>
      </c>
      <c r="N4523">
        <v>388</v>
      </c>
      <c r="O4523">
        <v>0.000486555583062788</v>
      </c>
      <c r="P4523">
        <v>-2.40465682246288</v>
      </c>
      <c r="Q4523" t="s">
        <v>131</v>
      </c>
      <c r="R4523" t="s">
        <v>136</v>
      </c>
      <c r="S4523" t="s">
        <v>136</v>
      </c>
      <c r="T4523" t="s">
        <v>18193</v>
      </c>
      <c r="U4523" t="s">
        <v>18194</v>
      </c>
      <c r="V4523" t="s">
        <v>136</v>
      </c>
      <c r="W4523" t="s">
        <v>232</v>
      </c>
      <c r="X4523" t="s">
        <v>233</v>
      </c>
      <c r="Y4523" t="s">
        <v>4487</v>
      </c>
      <c r="Z4523" t="s">
        <v>18195</v>
      </c>
      <c r="AA4523" t="s">
        <v>164</v>
      </c>
      <c r="AB4523" t="s">
        <v>165</v>
      </c>
      <c r="AC4523" t="s">
        <v>18196</v>
      </c>
      <c r="AD4523" t="s">
        <v>18197</v>
      </c>
    </row>
    <row r="4524" spans="1:30">
      <c r="A4524" t="s">
        <v>18198</v>
      </c>
      <c r="B4524" t="s">
        <v>136</v>
      </c>
      <c r="C4524" s="3">
        <v>0.308338</v>
      </c>
      <c r="D4524" s="3">
        <v>10</v>
      </c>
      <c r="E4524" s="3">
        <v>0</v>
      </c>
      <c r="F4524" s="3">
        <v>0</v>
      </c>
      <c r="G4524" s="3">
        <v>0</v>
      </c>
      <c r="H4524" s="3">
        <v>0</v>
      </c>
      <c r="I4524" s="3">
        <v>6.407998</v>
      </c>
      <c r="J4524" s="3">
        <v>225</v>
      </c>
      <c r="K4524" s="3">
        <v>4.290826</v>
      </c>
      <c r="L4524" s="3">
        <v>161</v>
      </c>
      <c r="M4524" s="3">
        <v>1.940234</v>
      </c>
      <c r="N4524">
        <v>66</v>
      </c>
      <c r="O4524">
        <v>0.000212976771990636</v>
      </c>
      <c r="P4524">
        <v>4.1363006017657</v>
      </c>
      <c r="Q4524" t="s">
        <v>157</v>
      </c>
      <c r="R4524" t="s">
        <v>136</v>
      </c>
      <c r="S4524" t="s">
        <v>136</v>
      </c>
      <c r="T4524" t="s">
        <v>136</v>
      </c>
      <c r="U4524" t="s">
        <v>18199</v>
      </c>
      <c r="V4524" t="s">
        <v>3749</v>
      </c>
      <c r="W4524" t="s">
        <v>136</v>
      </c>
      <c r="X4524" t="s">
        <v>136</v>
      </c>
      <c r="Y4524" t="s">
        <v>6524</v>
      </c>
      <c r="Z4524" t="s">
        <v>136</v>
      </c>
      <c r="AA4524" t="s">
        <v>164</v>
      </c>
      <c r="AB4524" t="s">
        <v>165</v>
      </c>
      <c r="AC4524" t="s">
        <v>18200</v>
      </c>
      <c r="AD4524" t="s">
        <v>136</v>
      </c>
    </row>
    <row r="4525" spans="1:30">
      <c r="A4525" t="s">
        <v>18201</v>
      </c>
      <c r="B4525" t="s">
        <v>18201</v>
      </c>
      <c r="C4525" s="3">
        <v>0.422156</v>
      </c>
      <c r="D4525" s="3">
        <v>21</v>
      </c>
      <c r="E4525" s="3">
        <v>0.090543</v>
      </c>
      <c r="F4525" s="3">
        <v>4</v>
      </c>
      <c r="G4525" s="3">
        <v>1.953603</v>
      </c>
      <c r="H4525" s="3">
        <v>104</v>
      </c>
      <c r="I4525" s="3">
        <v>1.912676</v>
      </c>
      <c r="J4525" s="3">
        <v>103</v>
      </c>
      <c r="K4525" s="3">
        <v>84.636902</v>
      </c>
      <c r="L4525" s="3">
        <v>4857</v>
      </c>
      <c r="M4525" s="3">
        <v>12.620195</v>
      </c>
      <c r="N4525">
        <v>653</v>
      </c>
      <c r="O4525">
        <v>0.000386345536860929</v>
      </c>
      <c r="P4525">
        <v>4.08364646329604</v>
      </c>
      <c r="Q4525" t="s">
        <v>157</v>
      </c>
      <c r="R4525" t="s">
        <v>136</v>
      </c>
      <c r="S4525" t="s">
        <v>136</v>
      </c>
      <c r="T4525" t="s">
        <v>1978</v>
      </c>
      <c r="U4525" t="s">
        <v>18202</v>
      </c>
      <c r="V4525" t="s">
        <v>264</v>
      </c>
      <c r="W4525" t="s">
        <v>136</v>
      </c>
      <c r="X4525" t="s">
        <v>136</v>
      </c>
      <c r="Y4525" t="s">
        <v>1980</v>
      </c>
      <c r="Z4525" t="s">
        <v>7471</v>
      </c>
      <c r="AA4525" t="s">
        <v>141</v>
      </c>
      <c r="AB4525" t="s">
        <v>142</v>
      </c>
      <c r="AC4525" t="s">
        <v>13594</v>
      </c>
      <c r="AD4525" t="s">
        <v>1983</v>
      </c>
    </row>
    <row r="4526" spans="1:30">
      <c r="A4526" t="s">
        <v>18203</v>
      </c>
      <c r="B4526" t="s">
        <v>136</v>
      </c>
      <c r="C4526" s="3">
        <v>7.090286</v>
      </c>
      <c r="D4526" s="3">
        <v>121</v>
      </c>
      <c r="E4526" s="3">
        <v>15.765721</v>
      </c>
      <c r="F4526" s="3">
        <v>248</v>
      </c>
      <c r="G4526" s="3">
        <v>7.397597</v>
      </c>
      <c r="H4526" s="3">
        <v>141</v>
      </c>
      <c r="I4526" s="3">
        <v>1.686865</v>
      </c>
      <c r="J4526" s="3">
        <v>33</v>
      </c>
      <c r="K4526" s="3">
        <v>0.738593</v>
      </c>
      <c r="L4526" s="3">
        <v>16</v>
      </c>
      <c r="M4526" s="3">
        <v>1.681347</v>
      </c>
      <c r="N4526">
        <v>32</v>
      </c>
      <c r="O4526" s="16">
        <v>5.08588742815982e-6</v>
      </c>
      <c r="P4526">
        <v>-3.47402857131775</v>
      </c>
      <c r="Q4526" t="s">
        <v>131</v>
      </c>
      <c r="R4526" t="s">
        <v>136</v>
      </c>
      <c r="S4526" t="s">
        <v>136</v>
      </c>
      <c r="T4526" t="s">
        <v>136</v>
      </c>
      <c r="U4526" t="s">
        <v>136</v>
      </c>
      <c r="V4526" t="s">
        <v>136</v>
      </c>
      <c r="W4526" t="s">
        <v>136</v>
      </c>
      <c r="X4526" t="s">
        <v>136</v>
      </c>
      <c r="Y4526" t="s">
        <v>136</v>
      </c>
      <c r="Z4526" t="s">
        <v>136</v>
      </c>
      <c r="AA4526" t="s">
        <v>136</v>
      </c>
      <c r="AB4526" t="s">
        <v>136</v>
      </c>
      <c r="AC4526" t="s">
        <v>136</v>
      </c>
      <c r="AD4526" t="s">
        <v>136</v>
      </c>
    </row>
    <row r="4527" spans="1:30">
      <c r="A4527" t="s">
        <v>18204</v>
      </c>
      <c r="B4527" t="s">
        <v>18204</v>
      </c>
      <c r="C4527" s="3">
        <v>0.809792</v>
      </c>
      <c r="D4527" s="3">
        <v>52</v>
      </c>
      <c r="E4527" s="3">
        <v>0.227598</v>
      </c>
      <c r="F4527" s="3">
        <v>13</v>
      </c>
      <c r="G4527" s="3">
        <v>0.752055</v>
      </c>
      <c r="H4527" s="3">
        <v>52</v>
      </c>
      <c r="I4527" s="3">
        <v>6.391909</v>
      </c>
      <c r="J4527" s="3">
        <v>443</v>
      </c>
      <c r="K4527" s="3">
        <v>7.467202</v>
      </c>
      <c r="L4527" s="3">
        <v>553</v>
      </c>
      <c r="M4527" s="3">
        <v>2.203409</v>
      </c>
      <c r="N4527">
        <v>147</v>
      </c>
      <c r="O4527">
        <v>0.000150218267374889</v>
      </c>
      <c r="P4527">
        <v>2.48251262357896</v>
      </c>
      <c r="Q4527" t="s">
        <v>157</v>
      </c>
      <c r="R4527" t="s">
        <v>136</v>
      </c>
      <c r="S4527" t="s">
        <v>136</v>
      </c>
      <c r="T4527" t="s">
        <v>7907</v>
      </c>
      <c r="U4527" t="s">
        <v>18205</v>
      </c>
      <c r="V4527" t="s">
        <v>136</v>
      </c>
      <c r="W4527" t="s">
        <v>254</v>
      </c>
      <c r="X4527" t="s">
        <v>255</v>
      </c>
      <c r="Y4527" t="s">
        <v>13587</v>
      </c>
      <c r="Z4527" t="s">
        <v>18206</v>
      </c>
      <c r="AA4527" t="s">
        <v>164</v>
      </c>
      <c r="AB4527" t="s">
        <v>165</v>
      </c>
      <c r="AC4527" t="s">
        <v>18207</v>
      </c>
      <c r="AD4527" t="s">
        <v>7910</v>
      </c>
    </row>
    <row r="4528" spans="1:30">
      <c r="A4528" t="s">
        <v>18208</v>
      </c>
      <c r="B4528" t="s">
        <v>136</v>
      </c>
      <c r="C4528" s="3">
        <v>1.714413</v>
      </c>
      <c r="D4528" s="3">
        <v>76</v>
      </c>
      <c r="E4528" s="3">
        <v>4.556941</v>
      </c>
      <c r="F4528" s="3">
        <v>161</v>
      </c>
      <c r="G4528" s="3">
        <v>6.764032</v>
      </c>
      <c r="H4528" s="3">
        <v>316</v>
      </c>
      <c r="I4528" s="3">
        <v>0.315817</v>
      </c>
      <c r="J4528" s="3">
        <v>15</v>
      </c>
      <c r="K4528" s="3">
        <v>0.491206999999999</v>
      </c>
      <c r="L4528" s="3">
        <v>25</v>
      </c>
      <c r="M4528" s="3">
        <v>0.658583</v>
      </c>
      <c r="N4528">
        <v>31</v>
      </c>
      <c r="O4528" s="16">
        <v>1.52123487414734e-6</v>
      </c>
      <c r="P4528">
        <v>-3.56329880591396</v>
      </c>
      <c r="Q4528" t="s">
        <v>131</v>
      </c>
      <c r="R4528" t="s">
        <v>136</v>
      </c>
      <c r="S4528" t="s">
        <v>136</v>
      </c>
      <c r="T4528" t="s">
        <v>18209</v>
      </c>
      <c r="U4528" t="s">
        <v>136</v>
      </c>
      <c r="V4528" t="s">
        <v>136</v>
      </c>
      <c r="W4528" t="s">
        <v>136</v>
      </c>
      <c r="X4528" t="s">
        <v>136</v>
      </c>
      <c r="Y4528" t="s">
        <v>136</v>
      </c>
      <c r="Z4528" t="s">
        <v>136</v>
      </c>
      <c r="AA4528" t="s">
        <v>136</v>
      </c>
      <c r="AB4528" t="s">
        <v>136</v>
      </c>
      <c r="AC4528" t="s">
        <v>18210</v>
      </c>
      <c r="AD4528" t="s">
        <v>9890</v>
      </c>
    </row>
    <row r="4529" spans="1:30">
      <c r="A4529" t="s">
        <v>18211</v>
      </c>
      <c r="B4529" t="s">
        <v>18211</v>
      </c>
      <c r="C4529" s="3">
        <v>3.313814</v>
      </c>
      <c r="D4529" s="3">
        <v>84</v>
      </c>
      <c r="E4529" s="3">
        <v>1.363764</v>
      </c>
      <c r="F4529" s="3">
        <v>31</v>
      </c>
      <c r="G4529" s="3">
        <v>1.384662</v>
      </c>
      <c r="H4529" s="3">
        <v>38</v>
      </c>
      <c r="I4529" s="3">
        <v>20.034555</v>
      </c>
      <c r="J4529" s="3">
        <v>547</v>
      </c>
      <c r="K4529" s="3">
        <v>33.977795</v>
      </c>
      <c r="L4529" s="3">
        <v>990</v>
      </c>
      <c r="M4529" s="3">
        <v>8.396461</v>
      </c>
      <c r="N4529">
        <v>221</v>
      </c>
      <c r="O4529">
        <v>0.000123540706151538</v>
      </c>
      <c r="P4529">
        <v>2.60103613515573</v>
      </c>
      <c r="Q4529" t="s">
        <v>157</v>
      </c>
      <c r="R4529" t="s">
        <v>186</v>
      </c>
      <c r="S4529" t="s">
        <v>187</v>
      </c>
      <c r="T4529" t="s">
        <v>10844</v>
      </c>
      <c r="U4529" t="s">
        <v>18212</v>
      </c>
      <c r="V4529" t="s">
        <v>206</v>
      </c>
      <c r="W4529" t="s">
        <v>1174</v>
      </c>
      <c r="X4529" t="s">
        <v>1175</v>
      </c>
      <c r="Y4529" t="s">
        <v>4463</v>
      </c>
      <c r="Z4529" t="s">
        <v>18213</v>
      </c>
      <c r="AA4529" t="s">
        <v>209</v>
      </c>
      <c r="AB4529" t="s">
        <v>187</v>
      </c>
      <c r="AC4529" t="s">
        <v>18214</v>
      </c>
      <c r="AD4529" t="s">
        <v>10847</v>
      </c>
    </row>
    <row r="4530" spans="1:30">
      <c r="A4530" t="s">
        <v>18215</v>
      </c>
      <c r="B4530" t="s">
        <v>136</v>
      </c>
      <c r="C4530" s="3">
        <v>0.577042</v>
      </c>
      <c r="D4530" s="3">
        <v>33</v>
      </c>
      <c r="E4530" s="3">
        <v>0.536168</v>
      </c>
      <c r="F4530" s="3">
        <v>30</v>
      </c>
      <c r="G4530" s="3">
        <v>1.026152</v>
      </c>
      <c r="H4530" s="3">
        <v>69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>
        <v>0</v>
      </c>
      <c r="O4530" s="16">
        <v>1.58785159169892e-8</v>
      </c>
      <c r="P4530">
        <v>-6.85710835875504</v>
      </c>
      <c r="Q4530" t="s">
        <v>131</v>
      </c>
      <c r="R4530" t="s">
        <v>136</v>
      </c>
      <c r="S4530" t="s">
        <v>136</v>
      </c>
      <c r="T4530" t="s">
        <v>136</v>
      </c>
      <c r="U4530" t="s">
        <v>136</v>
      </c>
      <c r="V4530" t="s">
        <v>136</v>
      </c>
      <c r="W4530" t="s">
        <v>136</v>
      </c>
      <c r="X4530" t="s">
        <v>136</v>
      </c>
      <c r="Y4530" t="s">
        <v>136</v>
      </c>
      <c r="Z4530" t="s">
        <v>136</v>
      </c>
      <c r="AA4530" t="s">
        <v>136</v>
      </c>
      <c r="AB4530" t="s">
        <v>136</v>
      </c>
      <c r="AC4530" t="s">
        <v>136</v>
      </c>
      <c r="AD4530" t="s">
        <v>136</v>
      </c>
    </row>
    <row r="4531" spans="1:30">
      <c r="A4531" t="s">
        <v>18216</v>
      </c>
      <c r="B4531" t="s">
        <v>18216</v>
      </c>
      <c r="C4531" s="3">
        <v>0.486441</v>
      </c>
      <c r="D4531" s="3">
        <v>27</v>
      </c>
      <c r="E4531" s="3">
        <v>0.232685</v>
      </c>
      <c r="F4531" s="3">
        <v>12</v>
      </c>
      <c r="G4531" s="3">
        <v>0.76466</v>
      </c>
      <c r="H4531" s="3">
        <v>45</v>
      </c>
      <c r="I4531" s="3">
        <v>3.670709</v>
      </c>
      <c r="J4531" s="3">
        <v>216</v>
      </c>
      <c r="K4531" s="3">
        <v>6.146664</v>
      </c>
      <c r="L4531" s="3">
        <v>386</v>
      </c>
      <c r="M4531" s="3">
        <v>1.798973</v>
      </c>
      <c r="N4531">
        <v>102</v>
      </c>
      <c r="O4531">
        <v>0.00124240502632594</v>
      </c>
      <c r="P4531">
        <v>2.2283888912949</v>
      </c>
      <c r="Q4531" t="s">
        <v>157</v>
      </c>
      <c r="R4531" t="s">
        <v>254</v>
      </c>
      <c r="S4531" t="s">
        <v>255</v>
      </c>
      <c r="T4531" t="s">
        <v>1656</v>
      </c>
      <c r="U4531" t="s">
        <v>18217</v>
      </c>
      <c r="V4531" t="s">
        <v>206</v>
      </c>
      <c r="W4531" t="s">
        <v>254</v>
      </c>
      <c r="X4531" t="s">
        <v>255</v>
      </c>
      <c r="Y4531" t="s">
        <v>18218</v>
      </c>
      <c r="Z4531" t="s">
        <v>136</v>
      </c>
      <c r="AA4531" t="s">
        <v>164</v>
      </c>
      <c r="AB4531" t="s">
        <v>165</v>
      </c>
      <c r="AC4531" t="s">
        <v>18219</v>
      </c>
      <c r="AD4531" t="s">
        <v>281</v>
      </c>
    </row>
    <row r="4532" spans="1:30">
      <c r="A4532" t="s">
        <v>18220</v>
      </c>
      <c r="B4532" t="s">
        <v>18220</v>
      </c>
      <c r="C4532" s="3">
        <v>9.325721</v>
      </c>
      <c r="D4532" s="3">
        <v>565</v>
      </c>
      <c r="E4532" s="3">
        <v>1.347935</v>
      </c>
      <c r="F4532" s="3">
        <v>73</v>
      </c>
      <c r="G4532" s="3">
        <v>7.463476</v>
      </c>
      <c r="H4532" s="3">
        <v>485</v>
      </c>
      <c r="I4532" s="3">
        <v>49.791985</v>
      </c>
      <c r="J4532" s="3">
        <v>3272</v>
      </c>
      <c r="K4532" s="3">
        <v>71.659012</v>
      </c>
      <c r="L4532" s="3">
        <v>5028</v>
      </c>
      <c r="M4532" s="3">
        <v>12.242999</v>
      </c>
      <c r="N4532">
        <v>775</v>
      </c>
      <c r="O4532">
        <v>0.00434547106724329</v>
      </c>
      <c r="P4532">
        <v>2.24491590487814</v>
      </c>
      <c r="Q4532" t="s">
        <v>157</v>
      </c>
      <c r="R4532" t="s">
        <v>316</v>
      </c>
      <c r="S4532" t="s">
        <v>317</v>
      </c>
      <c r="T4532" t="s">
        <v>18221</v>
      </c>
      <c r="U4532" t="s">
        <v>18222</v>
      </c>
      <c r="V4532" t="s">
        <v>684</v>
      </c>
      <c r="W4532" t="s">
        <v>561</v>
      </c>
      <c r="X4532" t="s">
        <v>562</v>
      </c>
      <c r="Y4532" t="s">
        <v>13464</v>
      </c>
      <c r="Z4532" t="s">
        <v>13465</v>
      </c>
      <c r="AA4532" t="s">
        <v>164</v>
      </c>
      <c r="AB4532" t="s">
        <v>165</v>
      </c>
      <c r="AC4532" t="s">
        <v>18223</v>
      </c>
      <c r="AD4532" t="s">
        <v>1399</v>
      </c>
    </row>
    <row r="4533" spans="1:30">
      <c r="A4533" t="s">
        <v>18224</v>
      </c>
      <c r="B4533" t="s">
        <v>18224</v>
      </c>
      <c r="C4533" s="3">
        <v>29.295597</v>
      </c>
      <c r="D4533" s="3">
        <v>1435</v>
      </c>
      <c r="E4533" s="3">
        <v>58.58456</v>
      </c>
      <c r="F4533" s="3">
        <v>2541</v>
      </c>
      <c r="G4533" s="3">
        <v>23.385805</v>
      </c>
      <c r="H4533" s="3">
        <v>1228</v>
      </c>
      <c r="I4533" s="3">
        <v>9.913064</v>
      </c>
      <c r="J4533" s="3">
        <v>527</v>
      </c>
      <c r="K4533" s="3">
        <v>7.051607</v>
      </c>
      <c r="L4533" s="3">
        <v>400</v>
      </c>
      <c r="M4533" s="3">
        <v>22.707207</v>
      </c>
      <c r="N4533">
        <v>1161</v>
      </c>
      <c r="O4533">
        <v>0.00550114457620339</v>
      </c>
      <c r="P4533">
        <v>-2.19511738000048</v>
      </c>
      <c r="Q4533" t="s">
        <v>131</v>
      </c>
      <c r="R4533" t="s">
        <v>136</v>
      </c>
      <c r="S4533" t="s">
        <v>136</v>
      </c>
      <c r="T4533" t="s">
        <v>5062</v>
      </c>
      <c r="U4533" t="s">
        <v>18225</v>
      </c>
      <c r="V4533" t="s">
        <v>136</v>
      </c>
      <c r="W4533" t="s">
        <v>190</v>
      </c>
      <c r="X4533" t="s">
        <v>191</v>
      </c>
      <c r="Y4533" t="s">
        <v>5064</v>
      </c>
      <c r="Z4533" t="s">
        <v>18226</v>
      </c>
      <c r="AA4533" t="s">
        <v>83</v>
      </c>
      <c r="AB4533" t="s">
        <v>191</v>
      </c>
      <c r="AC4533" t="s">
        <v>18227</v>
      </c>
      <c r="AD4533" t="s">
        <v>195</v>
      </c>
    </row>
    <row r="4534" spans="1:30">
      <c r="A4534" t="s">
        <v>18228</v>
      </c>
      <c r="B4534" t="s">
        <v>18228</v>
      </c>
      <c r="C4534" s="3">
        <v>0.819185</v>
      </c>
      <c r="D4534" s="3">
        <v>33</v>
      </c>
      <c r="E4534" s="3">
        <v>0.686932</v>
      </c>
      <c r="F4534" s="3">
        <v>24</v>
      </c>
      <c r="G4534" s="3">
        <v>0.374855</v>
      </c>
      <c r="H4534" s="3">
        <v>16</v>
      </c>
      <c r="I4534" s="3">
        <v>5.211151</v>
      </c>
      <c r="J4534" s="3">
        <v>221</v>
      </c>
      <c r="K4534" s="3">
        <v>10.60323</v>
      </c>
      <c r="L4534" s="3">
        <v>480</v>
      </c>
      <c r="M4534" s="3">
        <v>1.890188</v>
      </c>
      <c r="N4534">
        <v>78</v>
      </c>
      <c r="O4534">
        <v>0.00495155760551773</v>
      </c>
      <c r="P4534">
        <v>2.30924131619088</v>
      </c>
      <c r="Q4534" t="s">
        <v>157</v>
      </c>
      <c r="R4534" t="s">
        <v>241</v>
      </c>
      <c r="S4534" t="s">
        <v>242</v>
      </c>
      <c r="T4534" t="s">
        <v>2051</v>
      </c>
      <c r="U4534" t="s">
        <v>18229</v>
      </c>
      <c r="V4534" t="s">
        <v>1260</v>
      </c>
      <c r="W4534" t="s">
        <v>2054</v>
      </c>
      <c r="X4534" t="s">
        <v>2055</v>
      </c>
      <c r="Y4534" t="s">
        <v>2056</v>
      </c>
      <c r="Z4534" t="s">
        <v>10529</v>
      </c>
      <c r="AA4534" t="s">
        <v>164</v>
      </c>
      <c r="AB4534" t="s">
        <v>165</v>
      </c>
      <c r="AC4534" t="s">
        <v>18230</v>
      </c>
      <c r="AD4534" t="s">
        <v>144</v>
      </c>
    </row>
    <row r="4535" spans="1:30">
      <c r="A4535" t="s">
        <v>18231</v>
      </c>
      <c r="B4535" t="s">
        <v>18231</v>
      </c>
      <c r="C4535" s="3">
        <v>3.957118</v>
      </c>
      <c r="D4535" s="3">
        <v>135</v>
      </c>
      <c r="E4535" s="3">
        <v>3.167634</v>
      </c>
      <c r="F4535" s="3">
        <v>96</v>
      </c>
      <c r="G4535" s="3">
        <v>4.468667</v>
      </c>
      <c r="H4535" s="3">
        <v>164</v>
      </c>
      <c r="I4535" s="3">
        <v>0.537501</v>
      </c>
      <c r="J4535" s="3">
        <v>20</v>
      </c>
      <c r="K4535" s="3">
        <v>0.493516</v>
      </c>
      <c r="L4535" s="3">
        <v>20</v>
      </c>
      <c r="M4535" s="3">
        <v>0.872305</v>
      </c>
      <c r="N4535">
        <v>31</v>
      </c>
      <c r="O4535" s="16">
        <v>2.4080962646686e-9</v>
      </c>
      <c r="P4535">
        <v>-3.15516372581326</v>
      </c>
      <c r="Q4535" t="s">
        <v>131</v>
      </c>
      <c r="R4535" t="s">
        <v>136</v>
      </c>
      <c r="S4535" t="s">
        <v>136</v>
      </c>
      <c r="T4535" t="s">
        <v>349</v>
      </c>
      <c r="U4535" t="s">
        <v>18232</v>
      </c>
      <c r="V4535" t="s">
        <v>136</v>
      </c>
      <c r="W4535" t="s">
        <v>136</v>
      </c>
      <c r="X4535" t="s">
        <v>136</v>
      </c>
      <c r="Y4535" t="s">
        <v>352</v>
      </c>
      <c r="Z4535" t="s">
        <v>5676</v>
      </c>
      <c r="AA4535" t="s">
        <v>164</v>
      </c>
      <c r="AB4535" t="s">
        <v>165</v>
      </c>
      <c r="AC4535" t="s">
        <v>18233</v>
      </c>
      <c r="AD4535" t="s">
        <v>184</v>
      </c>
    </row>
    <row r="4536" spans="1:30">
      <c r="A4536" t="s">
        <v>18234</v>
      </c>
      <c r="B4536" t="s">
        <v>18234</v>
      </c>
      <c r="C4536" s="3">
        <v>3.463549</v>
      </c>
      <c r="D4536" s="3">
        <v>71</v>
      </c>
      <c r="E4536" s="3">
        <v>1.327574</v>
      </c>
      <c r="F4536" s="3">
        <v>24</v>
      </c>
      <c r="G4536" s="3">
        <v>1.077157</v>
      </c>
      <c r="H4536" s="3">
        <v>24</v>
      </c>
      <c r="I4536" s="3">
        <v>27.513414</v>
      </c>
      <c r="J4536" s="3">
        <v>607</v>
      </c>
      <c r="K4536" s="3">
        <v>35.052586</v>
      </c>
      <c r="L4536" s="3">
        <v>826</v>
      </c>
      <c r="M4536" s="3">
        <v>12.553104</v>
      </c>
      <c r="N4536">
        <v>267</v>
      </c>
      <c r="O4536" s="16">
        <v>5.46280092212368e-6</v>
      </c>
      <c r="P4536">
        <v>2.91800050377474</v>
      </c>
      <c r="Q4536" t="s">
        <v>157</v>
      </c>
      <c r="R4536" t="s">
        <v>186</v>
      </c>
      <c r="S4536" t="s">
        <v>187</v>
      </c>
      <c r="T4536" t="s">
        <v>18235</v>
      </c>
      <c r="U4536" t="s">
        <v>18236</v>
      </c>
      <c r="V4536" t="s">
        <v>439</v>
      </c>
      <c r="W4536" t="s">
        <v>186</v>
      </c>
      <c r="X4536" t="s">
        <v>187</v>
      </c>
      <c r="Y4536" t="s">
        <v>10008</v>
      </c>
      <c r="Z4536" t="s">
        <v>18237</v>
      </c>
      <c r="AA4536" t="s">
        <v>209</v>
      </c>
      <c r="AB4536" t="s">
        <v>187</v>
      </c>
      <c r="AC4536" t="s">
        <v>18238</v>
      </c>
      <c r="AD4536" t="s">
        <v>18239</v>
      </c>
    </row>
    <row r="4537" spans="1:30">
      <c r="A4537" t="s">
        <v>18240</v>
      </c>
      <c r="B4537" t="s">
        <v>18240</v>
      </c>
      <c r="C4537" s="3">
        <v>0.156664</v>
      </c>
      <c r="D4537" s="3">
        <v>12</v>
      </c>
      <c r="E4537" s="3">
        <v>0</v>
      </c>
      <c r="F4537" s="3">
        <v>0</v>
      </c>
      <c r="G4537" s="3">
        <v>0</v>
      </c>
      <c r="H4537" s="3">
        <v>0</v>
      </c>
      <c r="I4537" s="3">
        <v>4.132968</v>
      </c>
      <c r="J4537" s="3">
        <v>322</v>
      </c>
      <c r="K4537" s="3">
        <v>2.163711</v>
      </c>
      <c r="L4537" s="3">
        <v>180</v>
      </c>
      <c r="M4537" s="3">
        <v>0.511294</v>
      </c>
      <c r="N4537">
        <v>39</v>
      </c>
      <c r="O4537">
        <v>0.001041076914329</v>
      </c>
      <c r="P4537">
        <v>3.97941570264268</v>
      </c>
      <c r="Q4537" t="s">
        <v>157</v>
      </c>
      <c r="R4537" t="s">
        <v>241</v>
      </c>
      <c r="S4537" t="s">
        <v>242</v>
      </c>
      <c r="T4537" t="s">
        <v>18241</v>
      </c>
      <c r="U4537" t="s">
        <v>18242</v>
      </c>
      <c r="V4537" t="s">
        <v>136</v>
      </c>
      <c r="W4537" t="s">
        <v>241</v>
      </c>
      <c r="X4537" t="s">
        <v>242</v>
      </c>
      <c r="Y4537" t="s">
        <v>991</v>
      </c>
      <c r="Z4537" t="s">
        <v>18243</v>
      </c>
      <c r="AA4537" t="s">
        <v>248</v>
      </c>
      <c r="AB4537" t="s">
        <v>242</v>
      </c>
      <c r="AC4537" t="s">
        <v>18244</v>
      </c>
      <c r="AD4537" t="s">
        <v>3541</v>
      </c>
    </row>
    <row r="4538" spans="1:30">
      <c r="A4538" t="s">
        <v>18245</v>
      </c>
      <c r="B4538" t="s">
        <v>18245</v>
      </c>
      <c r="C4538" s="3">
        <v>1.070134</v>
      </c>
      <c r="D4538" s="3">
        <v>111</v>
      </c>
      <c r="E4538" s="3">
        <v>0.611297</v>
      </c>
      <c r="F4538" s="3">
        <v>56</v>
      </c>
      <c r="G4538" s="3">
        <v>1.613943</v>
      </c>
      <c r="H4538" s="3">
        <v>179</v>
      </c>
      <c r="I4538" s="3">
        <v>0.053625</v>
      </c>
      <c r="J4538" s="3">
        <v>6</v>
      </c>
      <c r="K4538" s="3">
        <v>0.038668</v>
      </c>
      <c r="L4538" s="3">
        <v>5</v>
      </c>
      <c r="M4538" s="3">
        <v>0</v>
      </c>
      <c r="N4538">
        <v>0</v>
      </c>
      <c r="O4538" s="16">
        <v>8.57052516172261e-12</v>
      </c>
      <c r="P4538">
        <v>-5.2890580081535</v>
      </c>
      <c r="Q4538" t="s">
        <v>131</v>
      </c>
      <c r="R4538" t="s">
        <v>136</v>
      </c>
      <c r="S4538" t="s">
        <v>136</v>
      </c>
      <c r="T4538" t="s">
        <v>6745</v>
      </c>
      <c r="U4538" t="s">
        <v>18246</v>
      </c>
      <c r="V4538" t="s">
        <v>6709</v>
      </c>
      <c r="W4538" t="s">
        <v>6747</v>
      </c>
      <c r="X4538" t="s">
        <v>1586</v>
      </c>
      <c r="Y4538" t="s">
        <v>18247</v>
      </c>
      <c r="Z4538" t="s">
        <v>18248</v>
      </c>
      <c r="AA4538" t="s">
        <v>164</v>
      </c>
      <c r="AB4538" t="s">
        <v>165</v>
      </c>
      <c r="AC4538" t="s">
        <v>18249</v>
      </c>
      <c r="AD4538" t="s">
        <v>6751</v>
      </c>
    </row>
    <row r="4539" spans="1:30">
      <c r="A4539" t="s">
        <v>18250</v>
      </c>
      <c r="B4539" t="s">
        <v>18250</v>
      </c>
      <c r="C4539" s="3">
        <v>17.836836</v>
      </c>
      <c r="D4539" s="3">
        <v>494</v>
      </c>
      <c r="E4539" s="3">
        <v>33.319378</v>
      </c>
      <c r="F4539" s="3">
        <v>818</v>
      </c>
      <c r="G4539" s="3">
        <v>14.659229</v>
      </c>
      <c r="H4539" s="3">
        <v>436</v>
      </c>
      <c r="I4539" s="3">
        <v>3.062811</v>
      </c>
      <c r="J4539" s="3">
        <v>92</v>
      </c>
      <c r="K4539" s="3">
        <v>1.692896</v>
      </c>
      <c r="L4539" s="3">
        <v>55</v>
      </c>
      <c r="M4539" s="3">
        <v>5.108533</v>
      </c>
      <c r="N4539">
        <v>148</v>
      </c>
      <c r="O4539" s="16">
        <v>4.39568750501996e-6</v>
      </c>
      <c r="P4539">
        <v>-3.37240515793389</v>
      </c>
      <c r="Q4539" t="s">
        <v>131</v>
      </c>
      <c r="R4539" t="s">
        <v>136</v>
      </c>
      <c r="S4539" t="s">
        <v>136</v>
      </c>
      <c r="T4539" t="s">
        <v>18251</v>
      </c>
      <c r="U4539" t="s">
        <v>18252</v>
      </c>
      <c r="V4539" t="s">
        <v>136</v>
      </c>
      <c r="W4539" t="s">
        <v>170</v>
      </c>
      <c r="X4539" t="s">
        <v>171</v>
      </c>
      <c r="Y4539" t="s">
        <v>172</v>
      </c>
      <c r="Z4539" t="s">
        <v>13927</v>
      </c>
      <c r="AA4539" t="s">
        <v>174</v>
      </c>
      <c r="AB4539" t="s">
        <v>171</v>
      </c>
      <c r="AC4539" t="s">
        <v>18253</v>
      </c>
      <c r="AD4539" t="s">
        <v>13956</v>
      </c>
    </row>
    <row r="4540" spans="1:30">
      <c r="A4540" t="s">
        <v>18254</v>
      </c>
      <c r="B4540" t="s">
        <v>18254</v>
      </c>
      <c r="C4540" s="3">
        <v>0.175384</v>
      </c>
      <c r="D4540" s="3">
        <v>8</v>
      </c>
      <c r="E4540" s="3">
        <v>0</v>
      </c>
      <c r="F4540" s="3">
        <v>0</v>
      </c>
      <c r="G4540" s="3">
        <v>0</v>
      </c>
      <c r="H4540" s="3">
        <v>0</v>
      </c>
      <c r="I4540" s="3">
        <v>1.189026</v>
      </c>
      <c r="J4540" s="3">
        <v>59</v>
      </c>
      <c r="K4540" s="3">
        <v>1.390641</v>
      </c>
      <c r="L4540" s="3">
        <v>73</v>
      </c>
      <c r="M4540" s="3">
        <v>1.922519</v>
      </c>
      <c r="N4540">
        <v>91</v>
      </c>
      <c r="O4540">
        <v>0.00200137040350549</v>
      </c>
      <c r="P4540">
        <v>3.55968250024269</v>
      </c>
      <c r="Q4540" t="s">
        <v>157</v>
      </c>
      <c r="R4540" t="s">
        <v>1360</v>
      </c>
      <c r="S4540" t="s">
        <v>1361</v>
      </c>
      <c r="T4540" t="s">
        <v>18255</v>
      </c>
      <c r="U4540" t="s">
        <v>18256</v>
      </c>
      <c r="V4540" t="s">
        <v>590</v>
      </c>
      <c r="W4540" t="s">
        <v>1360</v>
      </c>
      <c r="X4540" t="s">
        <v>1361</v>
      </c>
      <c r="Y4540" t="s">
        <v>18257</v>
      </c>
      <c r="Z4540" t="s">
        <v>18258</v>
      </c>
      <c r="AA4540" t="s">
        <v>2660</v>
      </c>
      <c r="AB4540" t="s">
        <v>1361</v>
      </c>
      <c r="AC4540" t="s">
        <v>18259</v>
      </c>
      <c r="AD4540" t="s">
        <v>4977</v>
      </c>
    </row>
    <row r="4541" spans="1:30">
      <c r="A4541" t="s">
        <v>18260</v>
      </c>
      <c r="B4541" t="s">
        <v>18260</v>
      </c>
      <c r="C4541" s="3">
        <v>2.797454</v>
      </c>
      <c r="D4541" s="3">
        <v>226</v>
      </c>
      <c r="E4541" s="3">
        <v>0.594221</v>
      </c>
      <c r="F4541" s="3">
        <v>43</v>
      </c>
      <c r="G4541" s="3">
        <v>1.447248</v>
      </c>
      <c r="H4541" s="3">
        <v>126</v>
      </c>
      <c r="I4541" s="3">
        <v>16.191315</v>
      </c>
      <c r="J4541" s="3">
        <v>1419</v>
      </c>
      <c r="K4541" s="3">
        <v>36.859673</v>
      </c>
      <c r="L4541" s="3">
        <v>3448</v>
      </c>
      <c r="M4541" s="3">
        <v>6.28658</v>
      </c>
      <c r="N4541">
        <v>531</v>
      </c>
      <c r="O4541" s="16">
        <v>8.48094479560588e-5</v>
      </c>
      <c r="P4541">
        <v>2.91757669394098</v>
      </c>
      <c r="Q4541" t="s">
        <v>157</v>
      </c>
      <c r="R4541" t="s">
        <v>137</v>
      </c>
      <c r="S4541" t="s">
        <v>138</v>
      </c>
      <c r="T4541" t="s">
        <v>14311</v>
      </c>
      <c r="U4541" t="s">
        <v>18261</v>
      </c>
      <c r="V4541" t="s">
        <v>2281</v>
      </c>
      <c r="W4541" t="s">
        <v>137</v>
      </c>
      <c r="X4541" t="s">
        <v>138</v>
      </c>
      <c r="Y4541" t="s">
        <v>14313</v>
      </c>
      <c r="Z4541" t="s">
        <v>14314</v>
      </c>
      <c r="AA4541" t="s">
        <v>153</v>
      </c>
      <c r="AB4541" t="s">
        <v>138</v>
      </c>
      <c r="AC4541" t="s">
        <v>18262</v>
      </c>
      <c r="AD4541" t="s">
        <v>14316</v>
      </c>
    </row>
    <row r="4542" spans="1:30">
      <c r="A4542" t="s">
        <v>18263</v>
      </c>
      <c r="B4542" t="s">
        <v>18263</v>
      </c>
      <c r="C4542" s="3">
        <v>27.797026</v>
      </c>
      <c r="D4542" s="3">
        <v>3350</v>
      </c>
      <c r="E4542" s="3">
        <v>59.778332</v>
      </c>
      <c r="F4542" s="3">
        <v>6381</v>
      </c>
      <c r="G4542" s="3">
        <v>29.684017</v>
      </c>
      <c r="H4542" s="3">
        <v>3835</v>
      </c>
      <c r="I4542" s="3">
        <v>14.529076</v>
      </c>
      <c r="J4542" s="3">
        <v>1899</v>
      </c>
      <c r="K4542" s="3">
        <v>11.176402</v>
      </c>
      <c r="L4542" s="3">
        <v>1560</v>
      </c>
      <c r="M4542" s="3">
        <v>20.814302</v>
      </c>
      <c r="N4542">
        <v>2619</v>
      </c>
      <c r="O4542">
        <v>0.00263172823593105</v>
      </c>
      <c r="P4542">
        <v>-2.08846871177001</v>
      </c>
      <c r="Q4542" t="s">
        <v>131</v>
      </c>
      <c r="R4542" t="s">
        <v>136</v>
      </c>
      <c r="S4542" t="s">
        <v>136</v>
      </c>
      <c r="T4542" t="s">
        <v>18264</v>
      </c>
      <c r="U4542" t="s">
        <v>18265</v>
      </c>
      <c r="V4542" t="s">
        <v>2203</v>
      </c>
      <c r="W4542" t="s">
        <v>136</v>
      </c>
      <c r="X4542" t="s">
        <v>136</v>
      </c>
      <c r="Y4542" t="s">
        <v>18266</v>
      </c>
      <c r="Z4542" t="s">
        <v>18267</v>
      </c>
      <c r="AA4542" t="s">
        <v>164</v>
      </c>
      <c r="AB4542" t="s">
        <v>165</v>
      </c>
      <c r="AC4542" t="s">
        <v>18268</v>
      </c>
      <c r="AD4542" t="s">
        <v>18269</v>
      </c>
    </row>
    <row r="4543" spans="1:30">
      <c r="A4543" t="s">
        <v>18270</v>
      </c>
      <c r="B4543" t="s">
        <v>18270</v>
      </c>
      <c r="C4543" s="3">
        <v>5.14669</v>
      </c>
      <c r="D4543" s="3">
        <v>360</v>
      </c>
      <c r="E4543" s="3">
        <v>0.71435</v>
      </c>
      <c r="F4543" s="3">
        <v>45</v>
      </c>
      <c r="G4543" s="3">
        <v>2.320388</v>
      </c>
      <c r="H4543" s="3">
        <v>174</v>
      </c>
      <c r="I4543" s="3">
        <v>21.733103</v>
      </c>
      <c r="J4543" s="3">
        <v>1646</v>
      </c>
      <c r="K4543" s="3">
        <v>19.725357</v>
      </c>
      <c r="L4543" s="3">
        <v>1595</v>
      </c>
      <c r="M4543" s="3">
        <v>12.628465</v>
      </c>
      <c r="N4543">
        <v>921</v>
      </c>
      <c r="O4543">
        <v>0.000451332559342286</v>
      </c>
      <c r="P4543">
        <v>2.1504334237434</v>
      </c>
      <c r="Q4543" t="s">
        <v>157</v>
      </c>
      <c r="R4543" t="s">
        <v>136</v>
      </c>
      <c r="S4543" t="s">
        <v>136</v>
      </c>
      <c r="T4543" t="s">
        <v>18271</v>
      </c>
      <c r="U4543" t="s">
        <v>18272</v>
      </c>
      <c r="V4543" t="s">
        <v>136</v>
      </c>
      <c r="W4543" t="s">
        <v>399</v>
      </c>
      <c r="X4543" t="s">
        <v>342</v>
      </c>
      <c r="Y4543" t="s">
        <v>9647</v>
      </c>
      <c r="Z4543" t="s">
        <v>18273</v>
      </c>
      <c r="AA4543" t="s">
        <v>85</v>
      </c>
      <c r="AB4543" t="s">
        <v>342</v>
      </c>
      <c r="AC4543" t="s">
        <v>18274</v>
      </c>
      <c r="AD4543" t="s">
        <v>18275</v>
      </c>
    </row>
    <row r="4544" spans="1:30">
      <c r="A4544" t="s">
        <v>18276</v>
      </c>
      <c r="B4544" t="s">
        <v>18276</v>
      </c>
      <c r="C4544" s="3">
        <v>11.329987</v>
      </c>
      <c r="D4544" s="3">
        <v>759</v>
      </c>
      <c r="E4544" s="3">
        <v>47.642025</v>
      </c>
      <c r="F4544" s="3">
        <v>2827</v>
      </c>
      <c r="G4544" s="3">
        <v>17.036146</v>
      </c>
      <c r="H4544" s="3">
        <v>1224</v>
      </c>
      <c r="I4544" s="3">
        <v>1.820958</v>
      </c>
      <c r="J4544" s="3">
        <v>133</v>
      </c>
      <c r="K4544" s="3">
        <v>2.177747</v>
      </c>
      <c r="L4544" s="3">
        <v>169</v>
      </c>
      <c r="M4544" s="3">
        <v>4.510206</v>
      </c>
      <c r="N4544">
        <v>316</v>
      </c>
      <c r="O4544" s="16">
        <v>5.92584296265093e-6</v>
      </c>
      <c r="P4544">
        <v>-3.77148825298542</v>
      </c>
      <c r="Q4544" t="s">
        <v>131</v>
      </c>
      <c r="R4544" t="s">
        <v>136</v>
      </c>
      <c r="S4544" t="s">
        <v>136</v>
      </c>
      <c r="T4544" t="s">
        <v>830</v>
      </c>
      <c r="U4544" t="s">
        <v>18277</v>
      </c>
      <c r="V4544" t="s">
        <v>136</v>
      </c>
      <c r="W4544" t="s">
        <v>136</v>
      </c>
      <c r="X4544" t="s">
        <v>136</v>
      </c>
      <c r="Y4544" t="s">
        <v>433</v>
      </c>
      <c r="Z4544" t="s">
        <v>832</v>
      </c>
      <c r="AA4544" t="s">
        <v>141</v>
      </c>
      <c r="AB4544" t="s">
        <v>142</v>
      </c>
      <c r="AC4544" t="s">
        <v>833</v>
      </c>
      <c r="AD4544" t="s">
        <v>834</v>
      </c>
    </row>
    <row r="4545" spans="1:30">
      <c r="A4545" t="s">
        <v>18278</v>
      </c>
      <c r="B4545" t="s">
        <v>136</v>
      </c>
      <c r="C4545" s="3">
        <v>0</v>
      </c>
      <c r="D4545" s="3">
        <v>0</v>
      </c>
      <c r="E4545" s="3">
        <v>0</v>
      </c>
      <c r="F4545" s="3">
        <v>0</v>
      </c>
      <c r="G4545" s="3">
        <v>0</v>
      </c>
      <c r="H4545" s="3">
        <v>0</v>
      </c>
      <c r="I4545" s="3">
        <v>4.634072</v>
      </c>
      <c r="J4545" s="3">
        <v>81</v>
      </c>
      <c r="K4545" s="3">
        <v>2.52980599999999</v>
      </c>
      <c r="L4545" s="3">
        <v>50</v>
      </c>
      <c r="M4545" s="3">
        <v>2.775151</v>
      </c>
      <c r="N4545">
        <v>43</v>
      </c>
      <c r="O4545" s="16">
        <v>3.21444287127268e-6</v>
      </c>
      <c r="P4545">
        <v>5.94318582031734</v>
      </c>
      <c r="Q4545" t="s">
        <v>157</v>
      </c>
      <c r="R4545" t="s">
        <v>136</v>
      </c>
      <c r="S4545" t="s">
        <v>136</v>
      </c>
      <c r="T4545" t="s">
        <v>14104</v>
      </c>
      <c r="U4545" t="s">
        <v>18279</v>
      </c>
      <c r="V4545" t="s">
        <v>136</v>
      </c>
      <c r="W4545" t="s">
        <v>170</v>
      </c>
      <c r="X4545" t="s">
        <v>171</v>
      </c>
      <c r="Y4545" t="s">
        <v>136</v>
      </c>
      <c r="Z4545" t="s">
        <v>14107</v>
      </c>
      <c r="AA4545" t="s">
        <v>174</v>
      </c>
      <c r="AB4545" t="s">
        <v>171</v>
      </c>
      <c r="AC4545" t="s">
        <v>18280</v>
      </c>
      <c r="AD4545" t="s">
        <v>14108</v>
      </c>
    </row>
    <row r="4546" spans="1:30">
      <c r="A4546" t="s">
        <v>18281</v>
      </c>
      <c r="B4546" t="s">
        <v>136</v>
      </c>
      <c r="C4546" s="3">
        <v>1.950261</v>
      </c>
      <c r="D4546" s="3">
        <v>58</v>
      </c>
      <c r="E4546" s="3">
        <v>2.127249</v>
      </c>
      <c r="F4546" s="3">
        <v>56</v>
      </c>
      <c r="G4546" s="3">
        <v>1.736387</v>
      </c>
      <c r="H4546" s="3">
        <v>55</v>
      </c>
      <c r="I4546" s="3">
        <v>0.411951</v>
      </c>
      <c r="J4546" s="3">
        <v>14</v>
      </c>
      <c r="K4546" s="3">
        <v>0.117727</v>
      </c>
      <c r="L4546" s="3">
        <v>5</v>
      </c>
      <c r="M4546" s="3">
        <v>0.669142</v>
      </c>
      <c r="N4546">
        <v>21</v>
      </c>
      <c r="O4546">
        <v>0.000719217303244249</v>
      </c>
      <c r="P4546">
        <v>-2.73678066887641</v>
      </c>
      <c r="Q4546" t="s">
        <v>131</v>
      </c>
      <c r="R4546" t="s">
        <v>136</v>
      </c>
      <c r="S4546" t="s">
        <v>136</v>
      </c>
      <c r="T4546" t="s">
        <v>136</v>
      </c>
      <c r="U4546" t="s">
        <v>136</v>
      </c>
      <c r="V4546" t="s">
        <v>136</v>
      </c>
      <c r="W4546" t="s">
        <v>136</v>
      </c>
      <c r="X4546" t="s">
        <v>136</v>
      </c>
      <c r="Y4546" t="s">
        <v>136</v>
      </c>
      <c r="Z4546" t="s">
        <v>136</v>
      </c>
      <c r="AA4546" t="s">
        <v>136</v>
      </c>
      <c r="AB4546" t="s">
        <v>136</v>
      </c>
      <c r="AC4546" t="s">
        <v>136</v>
      </c>
      <c r="AD4546" t="s">
        <v>136</v>
      </c>
    </row>
    <row r="4547" spans="1:30">
      <c r="A4547" t="s">
        <v>18282</v>
      </c>
      <c r="B4547" t="s">
        <v>18282</v>
      </c>
      <c r="C4547" s="3">
        <v>3.758242</v>
      </c>
      <c r="D4547" s="3">
        <v>73</v>
      </c>
      <c r="E4547" s="3">
        <v>0.838874</v>
      </c>
      <c r="F4547" s="3">
        <v>15</v>
      </c>
      <c r="G4547" s="3">
        <v>2.408712</v>
      </c>
      <c r="H4547" s="3">
        <v>50</v>
      </c>
      <c r="I4547" s="3">
        <v>18.851704</v>
      </c>
      <c r="J4547" s="3">
        <v>393</v>
      </c>
      <c r="K4547" s="3">
        <v>37.205864</v>
      </c>
      <c r="L4547" s="3">
        <v>827</v>
      </c>
      <c r="M4547" s="3">
        <v>10.600895</v>
      </c>
      <c r="N4547">
        <v>213</v>
      </c>
      <c r="O4547">
        <v>0.000128018462798107</v>
      </c>
      <c r="P4547">
        <v>2.57633939500889</v>
      </c>
      <c r="Q4547" t="s">
        <v>157</v>
      </c>
      <c r="R4547" t="s">
        <v>136</v>
      </c>
      <c r="S4547" t="s">
        <v>136</v>
      </c>
      <c r="T4547" t="s">
        <v>437</v>
      </c>
      <c r="U4547" t="s">
        <v>18283</v>
      </c>
      <c r="V4547" t="s">
        <v>439</v>
      </c>
      <c r="W4547" t="s">
        <v>186</v>
      </c>
      <c r="X4547" t="s">
        <v>187</v>
      </c>
      <c r="Y4547" t="s">
        <v>18284</v>
      </c>
      <c r="Z4547" t="s">
        <v>18285</v>
      </c>
      <c r="AA4547" t="s">
        <v>209</v>
      </c>
      <c r="AB4547" t="s">
        <v>187</v>
      </c>
      <c r="AC4547" t="s">
        <v>18286</v>
      </c>
      <c r="AD4547" t="s">
        <v>443</v>
      </c>
    </row>
    <row r="4548" spans="1:30">
      <c r="A4548" t="s">
        <v>18287</v>
      </c>
      <c r="B4548" t="s">
        <v>18287</v>
      </c>
      <c r="C4548" s="3">
        <v>3.710278</v>
      </c>
      <c r="D4548" s="3">
        <v>171</v>
      </c>
      <c r="E4548" s="3">
        <v>1.458613</v>
      </c>
      <c r="F4548" s="3">
        <v>60</v>
      </c>
      <c r="G4548" s="3">
        <v>2.280775</v>
      </c>
      <c r="H4548" s="3">
        <v>113</v>
      </c>
      <c r="I4548" s="3">
        <v>0.199755</v>
      </c>
      <c r="J4548" s="3">
        <v>10</v>
      </c>
      <c r="K4548" s="3">
        <v>0.194191</v>
      </c>
      <c r="L4548" s="3">
        <v>11</v>
      </c>
      <c r="M4548" s="3">
        <v>0.837054</v>
      </c>
      <c r="N4548">
        <v>41</v>
      </c>
      <c r="O4548">
        <v>0.000202704898852286</v>
      </c>
      <c r="P4548">
        <v>-2.91099885430414</v>
      </c>
      <c r="Q4548" t="s">
        <v>131</v>
      </c>
      <c r="R4548" t="s">
        <v>136</v>
      </c>
      <c r="S4548" t="s">
        <v>136</v>
      </c>
      <c r="T4548" t="s">
        <v>18288</v>
      </c>
      <c r="U4548" t="s">
        <v>18289</v>
      </c>
      <c r="V4548" t="s">
        <v>18290</v>
      </c>
      <c r="W4548" t="s">
        <v>136</v>
      </c>
      <c r="X4548" t="s">
        <v>136</v>
      </c>
      <c r="Y4548" t="s">
        <v>2099</v>
      </c>
      <c r="Z4548" t="s">
        <v>18291</v>
      </c>
      <c r="AA4548" t="s">
        <v>164</v>
      </c>
      <c r="AB4548" t="s">
        <v>165</v>
      </c>
      <c r="AC4548" t="s">
        <v>18292</v>
      </c>
      <c r="AD4548" t="s">
        <v>18293</v>
      </c>
    </row>
    <row r="4549" spans="1:30">
      <c r="A4549" t="s">
        <v>18294</v>
      </c>
      <c r="B4549" t="s">
        <v>18294</v>
      </c>
      <c r="C4549" s="3">
        <v>0.099028</v>
      </c>
      <c r="D4549" s="3">
        <v>5</v>
      </c>
      <c r="E4549" s="3">
        <v>0</v>
      </c>
      <c r="F4549" s="3">
        <v>0</v>
      </c>
      <c r="G4549" s="3">
        <v>0</v>
      </c>
      <c r="H4549" s="3">
        <v>0</v>
      </c>
      <c r="I4549" s="3">
        <v>1.914933</v>
      </c>
      <c r="J4549" s="3">
        <v>103</v>
      </c>
      <c r="K4549" s="3">
        <v>0.937052</v>
      </c>
      <c r="L4549" s="3">
        <v>54</v>
      </c>
      <c r="M4549" s="3">
        <v>0.869121</v>
      </c>
      <c r="N4549">
        <v>45</v>
      </c>
      <c r="O4549">
        <v>0.000381550934129678</v>
      </c>
      <c r="P4549">
        <v>3.95754587501315</v>
      </c>
      <c r="Q4549" t="s">
        <v>157</v>
      </c>
      <c r="R4549" t="s">
        <v>136</v>
      </c>
      <c r="S4549" t="s">
        <v>136</v>
      </c>
      <c r="T4549" t="s">
        <v>18295</v>
      </c>
      <c r="U4549" t="s">
        <v>18296</v>
      </c>
      <c r="V4549" t="s">
        <v>136</v>
      </c>
      <c r="W4549" t="s">
        <v>1427</v>
      </c>
      <c r="X4549" t="s">
        <v>538</v>
      </c>
      <c r="Y4549" t="s">
        <v>18297</v>
      </c>
      <c r="Z4549" t="s">
        <v>136</v>
      </c>
      <c r="AA4549" t="s">
        <v>1875</v>
      </c>
      <c r="AB4549" t="s">
        <v>1558</v>
      </c>
      <c r="AC4549" t="s">
        <v>18298</v>
      </c>
      <c r="AD4549" t="s">
        <v>18299</v>
      </c>
    </row>
    <row r="4550" spans="1:30">
      <c r="A4550" t="s">
        <v>18300</v>
      </c>
      <c r="B4550" t="s">
        <v>18300</v>
      </c>
      <c r="C4550" s="3">
        <v>0.258838</v>
      </c>
      <c r="D4550" s="3">
        <v>15</v>
      </c>
      <c r="E4550" s="3">
        <v>0</v>
      </c>
      <c r="F4550" s="3">
        <v>0</v>
      </c>
      <c r="G4550" s="3">
        <v>0.244204</v>
      </c>
      <c r="H4550" s="3">
        <v>16</v>
      </c>
      <c r="I4550" s="3">
        <v>3.274337</v>
      </c>
      <c r="J4550" s="3">
        <v>206</v>
      </c>
      <c r="K4550" s="3">
        <v>3.760539</v>
      </c>
      <c r="L4550" s="3">
        <v>253</v>
      </c>
      <c r="M4550" s="3">
        <v>1.093217</v>
      </c>
      <c r="N4550">
        <v>67</v>
      </c>
      <c r="O4550">
        <v>0.000705925417730077</v>
      </c>
      <c r="P4550">
        <v>3.16675427740685</v>
      </c>
      <c r="Q4550" t="s">
        <v>157</v>
      </c>
      <c r="R4550" t="s">
        <v>1360</v>
      </c>
      <c r="S4550" t="s">
        <v>1361</v>
      </c>
      <c r="T4550" t="s">
        <v>18301</v>
      </c>
      <c r="U4550" t="s">
        <v>18302</v>
      </c>
      <c r="V4550" t="s">
        <v>18303</v>
      </c>
      <c r="W4550" t="s">
        <v>1360</v>
      </c>
      <c r="X4550" t="s">
        <v>1361</v>
      </c>
      <c r="Y4550" t="s">
        <v>18304</v>
      </c>
      <c r="Z4550" t="s">
        <v>18305</v>
      </c>
      <c r="AA4550" t="s">
        <v>2660</v>
      </c>
      <c r="AB4550" t="s">
        <v>1361</v>
      </c>
      <c r="AC4550" t="s">
        <v>18306</v>
      </c>
      <c r="AD4550" t="s">
        <v>4221</v>
      </c>
    </row>
    <row r="4551" spans="1:30">
      <c r="A4551" t="s">
        <v>18307</v>
      </c>
      <c r="B4551" t="s">
        <v>18307</v>
      </c>
      <c r="C4551" s="3">
        <v>0.363112</v>
      </c>
      <c r="D4551" s="3">
        <v>38</v>
      </c>
      <c r="E4551" s="3">
        <v>0</v>
      </c>
      <c r="F4551" s="3">
        <v>0</v>
      </c>
      <c r="G4551" s="3">
        <v>0.238346</v>
      </c>
      <c r="H4551" s="3">
        <v>27</v>
      </c>
      <c r="I4551" s="3">
        <v>10.73862</v>
      </c>
      <c r="J4551" s="3">
        <v>1205</v>
      </c>
      <c r="K4551" s="3">
        <v>9.561757</v>
      </c>
      <c r="L4551" s="3">
        <v>1145</v>
      </c>
      <c r="M4551" s="3">
        <v>3.445625</v>
      </c>
      <c r="N4551">
        <v>372</v>
      </c>
      <c r="O4551" s="16">
        <v>1.48053628707027e-6</v>
      </c>
      <c r="P4551">
        <v>4.37194682843139</v>
      </c>
      <c r="Q4551" t="s">
        <v>157</v>
      </c>
      <c r="R4551" t="s">
        <v>136</v>
      </c>
      <c r="S4551" t="s">
        <v>136</v>
      </c>
      <c r="T4551" t="s">
        <v>815</v>
      </c>
      <c r="U4551" t="s">
        <v>136</v>
      </c>
      <c r="V4551" t="s">
        <v>136</v>
      </c>
      <c r="W4551" t="s">
        <v>136</v>
      </c>
      <c r="X4551" t="s">
        <v>136</v>
      </c>
      <c r="Y4551" t="s">
        <v>407</v>
      </c>
      <c r="Z4551" t="s">
        <v>9907</v>
      </c>
      <c r="AA4551" t="s">
        <v>164</v>
      </c>
      <c r="AB4551" t="s">
        <v>165</v>
      </c>
      <c r="AC4551" t="s">
        <v>18308</v>
      </c>
      <c r="AD4551" t="s">
        <v>281</v>
      </c>
    </row>
    <row r="4552" spans="1:30">
      <c r="A4552" t="s">
        <v>18309</v>
      </c>
      <c r="B4552" t="s">
        <v>18309</v>
      </c>
      <c r="C4552" s="3">
        <v>0.050481</v>
      </c>
      <c r="D4552" s="3">
        <v>3</v>
      </c>
      <c r="E4552" s="3">
        <v>0.10348</v>
      </c>
      <c r="F4552" s="3">
        <v>5</v>
      </c>
      <c r="G4552" s="3">
        <v>0.106807</v>
      </c>
      <c r="H4552" s="3">
        <v>6</v>
      </c>
      <c r="I4552" s="3">
        <v>3.647825</v>
      </c>
      <c r="J4552" s="3">
        <v>205</v>
      </c>
      <c r="K4552" s="3">
        <v>6.938127</v>
      </c>
      <c r="L4552" s="3">
        <v>415</v>
      </c>
      <c r="M4552" s="3">
        <v>1.48363</v>
      </c>
      <c r="N4552">
        <v>80</v>
      </c>
      <c r="O4552" s="16">
        <v>1.42930519984673e-7</v>
      </c>
      <c r="P4552">
        <v>4.34610994963308</v>
      </c>
      <c r="Q4552" t="s">
        <v>157</v>
      </c>
      <c r="R4552" t="s">
        <v>136</v>
      </c>
      <c r="S4552" t="s">
        <v>136</v>
      </c>
      <c r="T4552" t="s">
        <v>18310</v>
      </c>
      <c r="U4552" t="s">
        <v>136</v>
      </c>
      <c r="V4552" t="s">
        <v>136</v>
      </c>
      <c r="W4552" t="s">
        <v>136</v>
      </c>
      <c r="X4552" t="s">
        <v>136</v>
      </c>
      <c r="Y4552" t="s">
        <v>764</v>
      </c>
      <c r="Z4552" t="s">
        <v>18311</v>
      </c>
      <c r="AA4552" t="s">
        <v>85</v>
      </c>
      <c r="AB4552" t="s">
        <v>342</v>
      </c>
      <c r="AC4552" t="s">
        <v>2000</v>
      </c>
      <c r="AD4552" t="s">
        <v>18312</v>
      </c>
    </row>
    <row r="4553" spans="1:30">
      <c r="A4553" t="s">
        <v>18313</v>
      </c>
      <c r="B4553" t="s">
        <v>18313</v>
      </c>
      <c r="C4553" s="3">
        <v>38.128479</v>
      </c>
      <c r="D4553" s="3">
        <v>1444</v>
      </c>
      <c r="E4553" s="3">
        <v>28.212786</v>
      </c>
      <c r="F4553" s="3">
        <v>947</v>
      </c>
      <c r="G4553" s="3">
        <v>70.191322</v>
      </c>
      <c r="H4553" s="3">
        <v>2850</v>
      </c>
      <c r="I4553" s="3">
        <v>11.811551</v>
      </c>
      <c r="J4553" s="3">
        <v>486</v>
      </c>
      <c r="K4553" s="3">
        <v>5.114848</v>
      </c>
      <c r="L4553" s="3">
        <v>225</v>
      </c>
      <c r="M4553" s="3">
        <v>5.546875</v>
      </c>
      <c r="N4553">
        <v>220</v>
      </c>
      <c r="O4553" s="16">
        <v>5.81854644303879e-10</v>
      </c>
      <c r="P4553">
        <v>-3.15172529918615</v>
      </c>
      <c r="Q4553" t="s">
        <v>131</v>
      </c>
      <c r="R4553" t="s">
        <v>136</v>
      </c>
      <c r="S4553" t="s">
        <v>136</v>
      </c>
      <c r="T4553" t="s">
        <v>1258</v>
      </c>
      <c r="U4553" t="s">
        <v>18314</v>
      </c>
      <c r="V4553" t="s">
        <v>1260</v>
      </c>
      <c r="W4553" t="s">
        <v>136</v>
      </c>
      <c r="X4553" t="s">
        <v>136</v>
      </c>
      <c r="Y4553" t="s">
        <v>1261</v>
      </c>
      <c r="Z4553" t="s">
        <v>12106</v>
      </c>
      <c r="AA4553" t="s">
        <v>248</v>
      </c>
      <c r="AB4553" t="s">
        <v>242</v>
      </c>
      <c r="AC4553" t="s">
        <v>18315</v>
      </c>
      <c r="AD4553" t="s">
        <v>1264</v>
      </c>
    </row>
    <row r="4554" spans="1:30">
      <c r="A4554" t="s">
        <v>18316</v>
      </c>
      <c r="B4554" t="s">
        <v>18316</v>
      </c>
      <c r="C4554" s="3">
        <v>0.719372</v>
      </c>
      <c r="D4554" s="3">
        <v>22</v>
      </c>
      <c r="E4554" s="3">
        <v>0.132651</v>
      </c>
      <c r="F4554" s="3">
        <v>4</v>
      </c>
      <c r="G4554" s="3">
        <v>0.884862</v>
      </c>
      <c r="H4554" s="3">
        <v>29</v>
      </c>
      <c r="I4554" s="3">
        <v>6.191869</v>
      </c>
      <c r="J4554" s="3">
        <v>199</v>
      </c>
      <c r="K4554" s="3">
        <v>5.400228</v>
      </c>
      <c r="L4554" s="3">
        <v>185</v>
      </c>
      <c r="M4554" s="3">
        <v>2.6253</v>
      </c>
      <c r="N4554">
        <v>81</v>
      </c>
      <c r="O4554">
        <v>0.0011401796205216</v>
      </c>
      <c r="P4554">
        <v>2.30023668134924</v>
      </c>
      <c r="Q4554" t="s">
        <v>157</v>
      </c>
      <c r="R4554" t="s">
        <v>4067</v>
      </c>
      <c r="S4554" t="s">
        <v>4068</v>
      </c>
      <c r="T4554" t="s">
        <v>18317</v>
      </c>
      <c r="U4554" t="s">
        <v>18318</v>
      </c>
      <c r="V4554" t="s">
        <v>1195</v>
      </c>
      <c r="W4554" t="s">
        <v>6567</v>
      </c>
      <c r="X4554" t="s">
        <v>6568</v>
      </c>
      <c r="Y4554" t="s">
        <v>6569</v>
      </c>
      <c r="Z4554" t="s">
        <v>18319</v>
      </c>
      <c r="AA4554" t="s">
        <v>686</v>
      </c>
      <c r="AB4554" t="s">
        <v>219</v>
      </c>
      <c r="AC4554" t="s">
        <v>18320</v>
      </c>
      <c r="AD4554" t="s">
        <v>2669</v>
      </c>
    </row>
    <row r="4555" spans="1:30">
      <c r="A4555" t="s">
        <v>18321</v>
      </c>
      <c r="B4555" t="s">
        <v>18321</v>
      </c>
      <c r="C4555" s="3">
        <v>0.346705</v>
      </c>
      <c r="D4555" s="3">
        <v>36</v>
      </c>
      <c r="E4555" s="3">
        <v>0.089359</v>
      </c>
      <c r="F4555" s="3">
        <v>9</v>
      </c>
      <c r="G4555" s="3">
        <v>0.272175</v>
      </c>
      <c r="H4555" s="3">
        <v>30</v>
      </c>
      <c r="I4555" s="3">
        <v>3.674603</v>
      </c>
      <c r="J4555" s="3">
        <v>403</v>
      </c>
      <c r="K4555" s="3">
        <v>3.818633</v>
      </c>
      <c r="L4555" s="3">
        <v>447</v>
      </c>
      <c r="M4555" s="3">
        <v>2.823222</v>
      </c>
      <c r="N4555">
        <v>298</v>
      </c>
      <c r="O4555" s="16">
        <v>8.8118496530503e-12</v>
      </c>
      <c r="P4555">
        <v>3.16728868470149</v>
      </c>
      <c r="Q4555" t="s">
        <v>157</v>
      </c>
      <c r="R4555" t="s">
        <v>136</v>
      </c>
      <c r="S4555" t="s">
        <v>136</v>
      </c>
      <c r="T4555" t="s">
        <v>18322</v>
      </c>
      <c r="U4555" t="s">
        <v>18323</v>
      </c>
      <c r="V4555" t="s">
        <v>18324</v>
      </c>
      <c r="W4555" t="s">
        <v>1427</v>
      </c>
      <c r="X4555" t="s">
        <v>538</v>
      </c>
      <c r="Y4555" t="s">
        <v>18325</v>
      </c>
      <c r="Z4555" t="s">
        <v>18326</v>
      </c>
      <c r="AA4555" t="s">
        <v>43</v>
      </c>
      <c r="AB4555" t="s">
        <v>538</v>
      </c>
      <c r="AC4555" t="s">
        <v>18327</v>
      </c>
      <c r="AD4555" t="s">
        <v>1612</v>
      </c>
    </row>
    <row r="4556" spans="1:30">
      <c r="A4556" t="s">
        <v>18328</v>
      </c>
      <c r="B4556" t="s">
        <v>18328</v>
      </c>
      <c r="C4556" s="3">
        <v>0.312663</v>
      </c>
      <c r="D4556" s="3">
        <v>14</v>
      </c>
      <c r="E4556" s="3">
        <v>0.334015</v>
      </c>
      <c r="F4556" s="3">
        <v>14</v>
      </c>
      <c r="G4556" s="3">
        <v>0.378598</v>
      </c>
      <c r="H4556" s="3">
        <v>19</v>
      </c>
      <c r="I4556" s="3">
        <v>4.7198</v>
      </c>
      <c r="J4556" s="3">
        <v>228</v>
      </c>
      <c r="K4556" s="3">
        <v>4.048618</v>
      </c>
      <c r="L4556" s="3">
        <v>209</v>
      </c>
      <c r="M4556" s="3">
        <v>1.277719</v>
      </c>
      <c r="N4556">
        <v>60</v>
      </c>
      <c r="O4556">
        <v>0.00126603824459789</v>
      </c>
      <c r="P4556">
        <v>2.36669008790628</v>
      </c>
      <c r="Q4556" t="s">
        <v>157</v>
      </c>
      <c r="R4556" t="s">
        <v>254</v>
      </c>
      <c r="S4556" t="s">
        <v>255</v>
      </c>
      <c r="T4556" t="s">
        <v>18329</v>
      </c>
      <c r="U4556" t="s">
        <v>18330</v>
      </c>
      <c r="V4556" t="s">
        <v>136</v>
      </c>
      <c r="W4556" t="s">
        <v>136</v>
      </c>
      <c r="X4556" t="s">
        <v>136</v>
      </c>
      <c r="Y4556" t="s">
        <v>2459</v>
      </c>
      <c r="Z4556" t="s">
        <v>18331</v>
      </c>
      <c r="AA4556" t="s">
        <v>164</v>
      </c>
      <c r="AB4556" t="s">
        <v>165</v>
      </c>
      <c r="AC4556" t="s">
        <v>18332</v>
      </c>
      <c r="AD4556" t="s">
        <v>18333</v>
      </c>
    </row>
    <row r="4557" spans="1:30">
      <c r="A4557" t="s">
        <v>18334</v>
      </c>
      <c r="B4557" t="s">
        <v>18334</v>
      </c>
      <c r="C4557" s="3">
        <v>12.093843</v>
      </c>
      <c r="D4557" s="3">
        <v>1317</v>
      </c>
      <c r="E4557" s="3">
        <v>1.327935</v>
      </c>
      <c r="F4557" s="3">
        <v>129</v>
      </c>
      <c r="G4557" s="3">
        <v>8.103513</v>
      </c>
      <c r="H4557" s="3">
        <v>946</v>
      </c>
      <c r="I4557" s="3">
        <v>69.150124</v>
      </c>
      <c r="J4557" s="3">
        <v>8166</v>
      </c>
      <c r="K4557" s="3">
        <v>52.178448</v>
      </c>
      <c r="L4557" s="3">
        <v>6580</v>
      </c>
      <c r="M4557" s="3">
        <v>18.439072</v>
      </c>
      <c r="N4557">
        <v>2097</v>
      </c>
      <c r="O4557">
        <v>0.00501879806209408</v>
      </c>
      <c r="P4557">
        <v>2.09357816538248</v>
      </c>
      <c r="Q4557" t="s">
        <v>157</v>
      </c>
      <c r="R4557" t="s">
        <v>2039</v>
      </c>
      <c r="S4557" t="s">
        <v>2040</v>
      </c>
      <c r="T4557" t="s">
        <v>2041</v>
      </c>
      <c r="U4557" t="s">
        <v>18335</v>
      </c>
      <c r="V4557" t="s">
        <v>136</v>
      </c>
      <c r="W4557" t="s">
        <v>136</v>
      </c>
      <c r="X4557" t="s">
        <v>136</v>
      </c>
      <c r="Y4557" t="s">
        <v>2043</v>
      </c>
      <c r="Z4557" t="s">
        <v>6792</v>
      </c>
      <c r="AA4557" t="s">
        <v>48</v>
      </c>
      <c r="AB4557" t="s">
        <v>326</v>
      </c>
      <c r="AC4557" t="s">
        <v>6793</v>
      </c>
      <c r="AD4557" t="s">
        <v>2046</v>
      </c>
    </row>
    <row r="4558" spans="1:30">
      <c r="A4558" t="s">
        <v>18336</v>
      </c>
      <c r="B4558" t="s">
        <v>18336</v>
      </c>
      <c r="C4558" s="3">
        <v>3.495162</v>
      </c>
      <c r="D4558" s="3">
        <v>174</v>
      </c>
      <c r="E4558" s="3">
        <v>13.977746</v>
      </c>
      <c r="F4558" s="3">
        <v>616</v>
      </c>
      <c r="G4558" s="3">
        <v>1.813994</v>
      </c>
      <c r="H4558" s="3">
        <v>97</v>
      </c>
      <c r="I4558" s="3">
        <v>0.71454</v>
      </c>
      <c r="J4558" s="3">
        <v>39</v>
      </c>
      <c r="K4558" s="3">
        <v>0.945575</v>
      </c>
      <c r="L4558" s="3">
        <v>55</v>
      </c>
      <c r="M4558" s="3">
        <v>1.052579</v>
      </c>
      <c r="N4558">
        <v>55</v>
      </c>
      <c r="O4558">
        <v>0.000211126051892551</v>
      </c>
      <c r="P4558">
        <v>-3.45446473317879</v>
      </c>
      <c r="Q4558" t="s">
        <v>131</v>
      </c>
      <c r="R4558" t="s">
        <v>136</v>
      </c>
      <c r="S4558" t="s">
        <v>136</v>
      </c>
      <c r="T4558" t="s">
        <v>2790</v>
      </c>
      <c r="U4558" t="s">
        <v>18337</v>
      </c>
      <c r="V4558" t="s">
        <v>2053</v>
      </c>
      <c r="W4558" t="s">
        <v>2054</v>
      </c>
      <c r="X4558" t="s">
        <v>2055</v>
      </c>
      <c r="Y4558" t="s">
        <v>2056</v>
      </c>
      <c r="Z4558" t="s">
        <v>18338</v>
      </c>
      <c r="AA4558" t="s">
        <v>164</v>
      </c>
      <c r="AB4558" t="s">
        <v>165</v>
      </c>
      <c r="AC4558" t="s">
        <v>313</v>
      </c>
      <c r="AD4558" t="s">
        <v>2794</v>
      </c>
    </row>
    <row r="4559" spans="1:30">
      <c r="A4559" t="s">
        <v>18339</v>
      </c>
      <c r="B4559" t="s">
        <v>18339</v>
      </c>
      <c r="C4559" s="3">
        <v>3.198879</v>
      </c>
      <c r="D4559" s="3">
        <v>75</v>
      </c>
      <c r="E4559" s="3">
        <v>8.124899</v>
      </c>
      <c r="F4559" s="3">
        <v>169</v>
      </c>
      <c r="G4559" s="3">
        <v>2.143089</v>
      </c>
      <c r="H4559" s="3">
        <v>54</v>
      </c>
      <c r="I4559" s="3">
        <v>0.0787</v>
      </c>
      <c r="J4559" s="3">
        <v>3</v>
      </c>
      <c r="K4559" s="3">
        <v>0</v>
      </c>
      <c r="L4559" s="3">
        <v>0</v>
      </c>
      <c r="M4559" s="3">
        <v>0.274951</v>
      </c>
      <c r="N4559">
        <v>7</v>
      </c>
      <c r="O4559" s="16">
        <v>9.63180654933068e-7</v>
      </c>
      <c r="P4559">
        <v>-5.13460310200347</v>
      </c>
      <c r="Q4559" t="s">
        <v>131</v>
      </c>
      <c r="R4559" t="s">
        <v>136</v>
      </c>
      <c r="S4559" t="s">
        <v>136</v>
      </c>
      <c r="T4559" t="s">
        <v>1859</v>
      </c>
      <c r="U4559" t="s">
        <v>136</v>
      </c>
      <c r="V4559" t="s">
        <v>136</v>
      </c>
      <c r="W4559" t="s">
        <v>136</v>
      </c>
      <c r="X4559" t="s">
        <v>136</v>
      </c>
      <c r="Y4559" t="s">
        <v>654</v>
      </c>
      <c r="Z4559" t="s">
        <v>18340</v>
      </c>
      <c r="AA4559" t="s">
        <v>164</v>
      </c>
      <c r="AB4559" t="s">
        <v>165</v>
      </c>
      <c r="AC4559" t="s">
        <v>18341</v>
      </c>
      <c r="AD4559" t="s">
        <v>1863</v>
      </c>
    </row>
    <row r="4560" spans="1:30">
      <c r="A4560" t="s">
        <v>18342</v>
      </c>
      <c r="B4560" t="s">
        <v>18342</v>
      </c>
      <c r="C4560" s="3">
        <v>0.286605</v>
      </c>
      <c r="D4560" s="3">
        <v>4</v>
      </c>
      <c r="E4560" s="3">
        <v>0</v>
      </c>
      <c r="F4560" s="3">
        <v>0</v>
      </c>
      <c r="G4560" s="3">
        <v>0.148621</v>
      </c>
      <c r="H4560" s="3">
        <v>2</v>
      </c>
      <c r="I4560" s="3">
        <v>17.965693</v>
      </c>
      <c r="J4560" s="3">
        <v>231</v>
      </c>
      <c r="K4560" s="3">
        <v>43.851391</v>
      </c>
      <c r="L4560" s="3">
        <v>602</v>
      </c>
      <c r="M4560" s="3">
        <v>4.195606</v>
      </c>
      <c r="N4560">
        <v>52</v>
      </c>
      <c r="O4560" s="16">
        <v>2.07402618716934e-8</v>
      </c>
      <c r="P4560">
        <v>5.64941014480091</v>
      </c>
      <c r="Q4560" t="s">
        <v>157</v>
      </c>
      <c r="R4560" t="s">
        <v>136</v>
      </c>
      <c r="S4560" t="s">
        <v>136</v>
      </c>
      <c r="T4560" t="s">
        <v>136</v>
      </c>
      <c r="U4560" t="s">
        <v>136</v>
      </c>
      <c r="V4560" t="s">
        <v>136</v>
      </c>
      <c r="W4560" t="s">
        <v>136</v>
      </c>
      <c r="X4560" t="s">
        <v>136</v>
      </c>
      <c r="Y4560" t="s">
        <v>136</v>
      </c>
      <c r="Z4560" t="s">
        <v>136</v>
      </c>
      <c r="AA4560" t="s">
        <v>164</v>
      </c>
      <c r="AB4560" t="s">
        <v>165</v>
      </c>
      <c r="AC4560" t="s">
        <v>18343</v>
      </c>
      <c r="AD4560" t="s">
        <v>136</v>
      </c>
    </row>
    <row r="4561" spans="1:30">
      <c r="A4561" t="s">
        <v>18344</v>
      </c>
      <c r="B4561" t="s">
        <v>18344</v>
      </c>
      <c r="C4561" s="3">
        <v>47.324986</v>
      </c>
      <c r="D4561" s="3">
        <v>1219</v>
      </c>
      <c r="E4561" s="3">
        <v>80.009941</v>
      </c>
      <c r="F4561" s="3">
        <v>1825</v>
      </c>
      <c r="G4561" s="3">
        <v>64.481483</v>
      </c>
      <c r="H4561" s="3">
        <v>1781</v>
      </c>
      <c r="I4561" s="3">
        <v>16.60557</v>
      </c>
      <c r="J4561" s="3">
        <v>464</v>
      </c>
      <c r="K4561" s="3">
        <v>16.073954</v>
      </c>
      <c r="L4561" s="3">
        <v>480</v>
      </c>
      <c r="M4561" s="3">
        <v>36.832504</v>
      </c>
      <c r="N4561">
        <v>991</v>
      </c>
      <c r="O4561">
        <v>0.0012637331419259</v>
      </c>
      <c r="P4561">
        <v>-2.13821502918148</v>
      </c>
      <c r="Q4561" t="s">
        <v>131</v>
      </c>
      <c r="R4561" t="s">
        <v>136</v>
      </c>
      <c r="S4561" t="s">
        <v>136</v>
      </c>
      <c r="T4561" t="s">
        <v>136</v>
      </c>
      <c r="U4561" t="s">
        <v>18345</v>
      </c>
      <c r="V4561" t="s">
        <v>18346</v>
      </c>
      <c r="W4561" t="s">
        <v>136</v>
      </c>
      <c r="X4561" t="s">
        <v>136</v>
      </c>
      <c r="Y4561" t="s">
        <v>5025</v>
      </c>
      <c r="Z4561" t="s">
        <v>5942</v>
      </c>
      <c r="AA4561" t="s">
        <v>164</v>
      </c>
      <c r="AB4561" t="s">
        <v>165</v>
      </c>
      <c r="AC4561" t="s">
        <v>18347</v>
      </c>
      <c r="AD4561" t="s">
        <v>136</v>
      </c>
    </row>
    <row r="4562" spans="1:30">
      <c r="A4562" t="s">
        <v>18348</v>
      </c>
      <c r="B4562" t="s">
        <v>18348</v>
      </c>
      <c r="C4562" s="3">
        <v>0.420395</v>
      </c>
      <c r="D4562" s="3">
        <v>18</v>
      </c>
      <c r="E4562" s="3">
        <v>0.301349</v>
      </c>
      <c r="F4562" s="3">
        <v>11</v>
      </c>
      <c r="G4562" s="3">
        <v>0.477778</v>
      </c>
      <c r="H4562" s="3">
        <v>21</v>
      </c>
      <c r="I4562" s="3">
        <v>2.313889</v>
      </c>
      <c r="J4562" s="3">
        <v>103</v>
      </c>
      <c r="K4562" s="3">
        <v>7.938838</v>
      </c>
      <c r="L4562" s="3">
        <v>375</v>
      </c>
      <c r="M4562" s="3">
        <v>1.789485</v>
      </c>
      <c r="N4562">
        <v>77</v>
      </c>
      <c r="O4562">
        <v>0.00183046615533854</v>
      </c>
      <c r="P4562">
        <v>2.4905771874614</v>
      </c>
      <c r="Q4562" t="s">
        <v>157</v>
      </c>
      <c r="R4562" t="s">
        <v>136</v>
      </c>
      <c r="S4562" t="s">
        <v>136</v>
      </c>
      <c r="T4562" t="s">
        <v>18349</v>
      </c>
      <c r="U4562" t="s">
        <v>18350</v>
      </c>
      <c r="V4562" t="s">
        <v>1807</v>
      </c>
      <c r="W4562" t="s">
        <v>136</v>
      </c>
      <c r="X4562" t="s">
        <v>136</v>
      </c>
      <c r="Y4562" t="s">
        <v>18351</v>
      </c>
      <c r="Z4562" t="s">
        <v>18352</v>
      </c>
      <c r="AA4562" t="s">
        <v>419</v>
      </c>
      <c r="AB4562" t="s">
        <v>413</v>
      </c>
      <c r="AC4562" t="s">
        <v>18353</v>
      </c>
      <c r="AD4562" t="s">
        <v>18354</v>
      </c>
    </row>
    <row r="4563" spans="1:30">
      <c r="A4563" t="s">
        <v>18355</v>
      </c>
      <c r="B4563" t="s">
        <v>18355</v>
      </c>
      <c r="C4563" s="3">
        <v>30.729639</v>
      </c>
      <c r="D4563" s="3">
        <v>1794</v>
      </c>
      <c r="E4563" s="3">
        <v>140.788193</v>
      </c>
      <c r="F4563" s="3">
        <v>7280</v>
      </c>
      <c r="G4563" s="3">
        <v>53.318268</v>
      </c>
      <c r="H4563" s="3">
        <v>3337</v>
      </c>
      <c r="I4563" s="3">
        <v>0.201014</v>
      </c>
      <c r="J4563" s="3">
        <v>13</v>
      </c>
      <c r="K4563" s="3">
        <v>0.083428</v>
      </c>
      <c r="L4563" s="3">
        <v>6</v>
      </c>
      <c r="M4563" s="3">
        <v>0.299143</v>
      </c>
      <c r="N4563">
        <v>19</v>
      </c>
      <c r="O4563" s="16">
        <v>2.04526097855093e-26</v>
      </c>
      <c r="P4563">
        <v>-8.64947893705593</v>
      </c>
      <c r="Q4563" t="s">
        <v>131</v>
      </c>
      <c r="R4563" t="s">
        <v>371</v>
      </c>
      <c r="S4563" t="s">
        <v>293</v>
      </c>
      <c r="T4563" t="s">
        <v>10284</v>
      </c>
      <c r="U4563" t="s">
        <v>18356</v>
      </c>
      <c r="V4563" t="s">
        <v>8857</v>
      </c>
      <c r="W4563" t="s">
        <v>218</v>
      </c>
      <c r="X4563" t="s">
        <v>219</v>
      </c>
      <c r="Y4563" t="s">
        <v>8858</v>
      </c>
      <c r="Z4563" t="s">
        <v>8859</v>
      </c>
      <c r="AA4563" t="s">
        <v>164</v>
      </c>
      <c r="AB4563" t="s">
        <v>165</v>
      </c>
      <c r="AC4563" t="s">
        <v>18357</v>
      </c>
      <c r="AD4563" t="s">
        <v>1399</v>
      </c>
    </row>
    <row r="4564" spans="1:30">
      <c r="A4564" t="s">
        <v>18358</v>
      </c>
      <c r="B4564" t="s">
        <v>18358</v>
      </c>
      <c r="C4564" s="3">
        <v>90.056084</v>
      </c>
      <c r="D4564" s="3">
        <v>7583</v>
      </c>
      <c r="E4564" s="3">
        <v>249.015228</v>
      </c>
      <c r="F4564" s="3">
        <v>18574</v>
      </c>
      <c r="G4564" s="3">
        <v>131.162674</v>
      </c>
      <c r="H4564" s="3">
        <v>11842</v>
      </c>
      <c r="I4564" s="3">
        <v>29.92205</v>
      </c>
      <c r="J4564" s="3">
        <v>2733</v>
      </c>
      <c r="K4564" s="3">
        <v>9.817114</v>
      </c>
      <c r="L4564" s="3">
        <v>958</v>
      </c>
      <c r="M4564" s="3">
        <v>42.324532</v>
      </c>
      <c r="N4564">
        <v>3722</v>
      </c>
      <c r="O4564" s="16">
        <v>6.26899187909295e-5</v>
      </c>
      <c r="P4564">
        <v>-3.16992143635746</v>
      </c>
      <c r="Q4564" t="s">
        <v>131</v>
      </c>
      <c r="R4564" t="s">
        <v>241</v>
      </c>
      <c r="S4564" t="s">
        <v>242</v>
      </c>
      <c r="T4564" t="s">
        <v>6555</v>
      </c>
      <c r="U4564" t="s">
        <v>18359</v>
      </c>
      <c r="V4564" t="s">
        <v>329</v>
      </c>
      <c r="W4564" t="s">
        <v>241</v>
      </c>
      <c r="X4564" t="s">
        <v>242</v>
      </c>
      <c r="Y4564" t="s">
        <v>6108</v>
      </c>
      <c r="Z4564" t="s">
        <v>6557</v>
      </c>
      <c r="AA4564" t="s">
        <v>248</v>
      </c>
      <c r="AB4564" t="s">
        <v>242</v>
      </c>
      <c r="AC4564" t="s">
        <v>18360</v>
      </c>
      <c r="AD4564" t="s">
        <v>1278</v>
      </c>
    </row>
    <row r="4565" spans="1:30">
      <c r="A4565" t="s">
        <v>18361</v>
      </c>
      <c r="B4565" t="s">
        <v>18361</v>
      </c>
      <c r="C4565" s="3">
        <v>1.49929</v>
      </c>
      <c r="D4565" s="3">
        <v>130</v>
      </c>
      <c r="E4565" s="3">
        <v>3.717624</v>
      </c>
      <c r="F4565" s="3">
        <v>285</v>
      </c>
      <c r="G4565" s="3">
        <v>2.115178</v>
      </c>
      <c r="H4565" s="3">
        <v>196</v>
      </c>
      <c r="I4565" s="3">
        <v>0.148956</v>
      </c>
      <c r="J4565" s="3">
        <v>14</v>
      </c>
      <c r="K4565" s="3">
        <v>0.854239</v>
      </c>
      <c r="L4565" s="3">
        <v>86</v>
      </c>
      <c r="M4565" s="3">
        <v>0.319302</v>
      </c>
      <c r="N4565">
        <v>29</v>
      </c>
      <c r="O4565">
        <v>0.000544335452790419</v>
      </c>
      <c r="P4565">
        <v>-3.02431918097846</v>
      </c>
      <c r="Q4565" t="s">
        <v>131</v>
      </c>
      <c r="R4565" t="s">
        <v>18362</v>
      </c>
      <c r="S4565" t="s">
        <v>18363</v>
      </c>
      <c r="T4565" t="s">
        <v>18364</v>
      </c>
      <c r="U4565" t="s">
        <v>18365</v>
      </c>
      <c r="V4565" t="s">
        <v>18366</v>
      </c>
      <c r="W4565" t="s">
        <v>241</v>
      </c>
      <c r="X4565" t="s">
        <v>242</v>
      </c>
      <c r="Y4565" t="s">
        <v>18367</v>
      </c>
      <c r="Z4565" t="s">
        <v>18368</v>
      </c>
      <c r="AA4565" t="s">
        <v>3882</v>
      </c>
      <c r="AB4565" t="s">
        <v>317</v>
      </c>
      <c r="AC4565" t="s">
        <v>18369</v>
      </c>
      <c r="AD4565" t="s">
        <v>1278</v>
      </c>
    </row>
    <row r="4566" spans="1:30">
      <c r="A4566" t="s">
        <v>18370</v>
      </c>
      <c r="B4566" t="s">
        <v>18370</v>
      </c>
      <c r="C4566" s="3">
        <v>0.110751</v>
      </c>
      <c r="D4566" s="3">
        <v>12</v>
      </c>
      <c r="E4566" s="3">
        <v>0.094671</v>
      </c>
      <c r="F4566" s="3">
        <v>9</v>
      </c>
      <c r="G4566" s="3">
        <v>0.165817</v>
      </c>
      <c r="H4566" s="3">
        <v>18</v>
      </c>
      <c r="I4566" s="3">
        <v>2.674404</v>
      </c>
      <c r="J4566" s="3">
        <v>291</v>
      </c>
      <c r="K4566" s="3">
        <v>1.310044</v>
      </c>
      <c r="L4566" s="3">
        <v>152</v>
      </c>
      <c r="M4566" s="3">
        <v>1.305847</v>
      </c>
      <c r="N4566">
        <v>137</v>
      </c>
      <c r="O4566" s="16">
        <v>7.83029296895908e-7</v>
      </c>
      <c r="P4566">
        <v>2.96977575179664</v>
      </c>
      <c r="Q4566" t="s">
        <v>157</v>
      </c>
      <c r="R4566" t="s">
        <v>325</v>
      </c>
      <c r="S4566" t="s">
        <v>326</v>
      </c>
      <c r="T4566" t="s">
        <v>349</v>
      </c>
      <c r="U4566" t="s">
        <v>18371</v>
      </c>
      <c r="V4566" t="s">
        <v>136</v>
      </c>
      <c r="W4566" t="s">
        <v>136</v>
      </c>
      <c r="X4566" t="s">
        <v>136</v>
      </c>
      <c r="Y4566" t="s">
        <v>181</v>
      </c>
      <c r="Z4566" t="s">
        <v>9640</v>
      </c>
      <c r="AA4566" t="s">
        <v>164</v>
      </c>
      <c r="AB4566" t="s">
        <v>165</v>
      </c>
      <c r="AC4566" t="s">
        <v>12855</v>
      </c>
      <c r="AD4566" t="s">
        <v>184</v>
      </c>
    </row>
    <row r="4567" spans="1:30">
      <c r="A4567" t="s">
        <v>18372</v>
      </c>
      <c r="B4567" t="s">
        <v>18372</v>
      </c>
      <c r="C4567" s="3">
        <v>13.949811</v>
      </c>
      <c r="D4567" s="3">
        <v>625</v>
      </c>
      <c r="E4567" s="3">
        <v>43.812889</v>
      </c>
      <c r="F4567" s="3">
        <v>1737</v>
      </c>
      <c r="G4567" s="3">
        <v>17.839312</v>
      </c>
      <c r="H4567" s="3">
        <v>856</v>
      </c>
      <c r="I4567" s="3">
        <v>0.717933</v>
      </c>
      <c r="J4567" s="3">
        <v>35</v>
      </c>
      <c r="K4567" s="3">
        <v>1.433425</v>
      </c>
      <c r="L4567" s="3">
        <v>75</v>
      </c>
      <c r="M4567" s="3">
        <v>2.760826</v>
      </c>
      <c r="N4567">
        <v>129</v>
      </c>
      <c r="O4567" s="16">
        <v>4.7101894682359e-8</v>
      </c>
      <c r="P4567">
        <v>-4.45272049437161</v>
      </c>
      <c r="Q4567" t="s">
        <v>131</v>
      </c>
      <c r="R4567" t="s">
        <v>136</v>
      </c>
      <c r="S4567" t="s">
        <v>136</v>
      </c>
      <c r="T4567" t="s">
        <v>1859</v>
      </c>
      <c r="U4567" t="s">
        <v>18373</v>
      </c>
      <c r="V4567" t="s">
        <v>136</v>
      </c>
      <c r="W4567" t="s">
        <v>136</v>
      </c>
      <c r="X4567" t="s">
        <v>136</v>
      </c>
      <c r="Y4567" t="s">
        <v>654</v>
      </c>
      <c r="Z4567" t="s">
        <v>13016</v>
      </c>
      <c r="AA4567" t="s">
        <v>164</v>
      </c>
      <c r="AB4567" t="s">
        <v>165</v>
      </c>
      <c r="AC4567" t="s">
        <v>13017</v>
      </c>
      <c r="AD4567" t="s">
        <v>1863</v>
      </c>
    </row>
    <row r="4568" spans="1:30">
      <c r="A4568" t="s">
        <v>18374</v>
      </c>
      <c r="B4568" t="s">
        <v>136</v>
      </c>
      <c r="C4568" s="3">
        <v>0.621512</v>
      </c>
      <c r="D4568" s="3">
        <v>27</v>
      </c>
      <c r="E4568" s="3">
        <v>0.198131</v>
      </c>
      <c r="F4568" s="3">
        <v>8</v>
      </c>
      <c r="G4568" s="3">
        <v>0.141836</v>
      </c>
      <c r="H4568" s="3">
        <v>7</v>
      </c>
      <c r="I4568" s="3">
        <v>1.997251</v>
      </c>
      <c r="J4568" s="3">
        <v>92</v>
      </c>
      <c r="K4568" s="3">
        <v>3.753261</v>
      </c>
      <c r="L4568" s="3">
        <v>185</v>
      </c>
      <c r="M4568" s="3">
        <v>1.455912</v>
      </c>
      <c r="N4568">
        <v>65</v>
      </c>
      <c r="O4568">
        <v>0.00895906588759105</v>
      </c>
      <c r="P4568">
        <v>2.11522853930827</v>
      </c>
      <c r="Q4568" t="s">
        <v>157</v>
      </c>
      <c r="R4568" t="s">
        <v>136</v>
      </c>
      <c r="S4568" t="s">
        <v>136</v>
      </c>
      <c r="T4568" t="s">
        <v>136</v>
      </c>
      <c r="U4568" t="s">
        <v>136</v>
      </c>
      <c r="V4568" t="s">
        <v>136</v>
      </c>
      <c r="W4568" t="s">
        <v>136</v>
      </c>
      <c r="X4568" t="s">
        <v>136</v>
      </c>
      <c r="Y4568" t="s">
        <v>136</v>
      </c>
      <c r="Z4568" t="s">
        <v>136</v>
      </c>
      <c r="AA4568" t="s">
        <v>136</v>
      </c>
      <c r="AB4568" t="s">
        <v>136</v>
      </c>
      <c r="AC4568" t="s">
        <v>136</v>
      </c>
      <c r="AD4568" t="s">
        <v>136</v>
      </c>
    </row>
    <row r="4569" spans="1:30">
      <c r="A4569" t="s">
        <v>18375</v>
      </c>
      <c r="B4569" t="s">
        <v>18375</v>
      </c>
      <c r="C4569" s="3">
        <v>22.666563</v>
      </c>
      <c r="D4569" s="3">
        <v>1217</v>
      </c>
      <c r="E4569" s="3">
        <v>24.884314</v>
      </c>
      <c r="F4569" s="3">
        <v>1184</v>
      </c>
      <c r="G4569" s="3">
        <v>18.720804</v>
      </c>
      <c r="H4569" s="3">
        <v>1078</v>
      </c>
      <c r="I4569" s="3">
        <v>5.035799</v>
      </c>
      <c r="J4569" s="3">
        <v>294</v>
      </c>
      <c r="K4569" s="3">
        <v>3.35815</v>
      </c>
      <c r="L4569" s="3">
        <v>209</v>
      </c>
      <c r="M4569" s="3">
        <v>5.333932</v>
      </c>
      <c r="N4569">
        <v>299</v>
      </c>
      <c r="O4569" s="16">
        <v>6.29662423097623e-9</v>
      </c>
      <c r="P4569">
        <v>-2.94085737658975</v>
      </c>
      <c r="Q4569" t="s">
        <v>131</v>
      </c>
      <c r="R4569" t="s">
        <v>136</v>
      </c>
      <c r="S4569" t="s">
        <v>136</v>
      </c>
      <c r="T4569" t="s">
        <v>7250</v>
      </c>
      <c r="U4569" t="s">
        <v>18376</v>
      </c>
      <c r="V4569" t="s">
        <v>136</v>
      </c>
      <c r="W4569" t="s">
        <v>170</v>
      </c>
      <c r="X4569" t="s">
        <v>171</v>
      </c>
      <c r="Y4569" t="s">
        <v>5364</v>
      </c>
      <c r="Z4569" t="s">
        <v>18377</v>
      </c>
      <c r="AA4569" t="s">
        <v>174</v>
      </c>
      <c r="AB4569" t="s">
        <v>171</v>
      </c>
      <c r="AC4569" t="s">
        <v>18378</v>
      </c>
      <c r="AD4569" t="s">
        <v>512</v>
      </c>
    </row>
    <row r="4570" spans="1:30">
      <c r="A4570" t="s">
        <v>18379</v>
      </c>
      <c r="B4570" t="s">
        <v>18379</v>
      </c>
      <c r="C4570" s="3">
        <v>0</v>
      </c>
      <c r="D4570" s="3">
        <v>0</v>
      </c>
      <c r="E4570" s="3">
        <v>0</v>
      </c>
      <c r="F4570" s="3">
        <v>0</v>
      </c>
      <c r="G4570" s="3">
        <v>0</v>
      </c>
      <c r="H4570" s="3">
        <v>0</v>
      </c>
      <c r="I4570" s="3">
        <v>6.540284</v>
      </c>
      <c r="J4570" s="3">
        <v>255</v>
      </c>
      <c r="K4570" s="3">
        <v>4.341619</v>
      </c>
      <c r="L4570" s="3">
        <v>181</v>
      </c>
      <c r="M4570" s="3">
        <v>5.572694</v>
      </c>
      <c r="N4570">
        <v>210</v>
      </c>
      <c r="O4570" s="16">
        <v>5.81553493101965e-12</v>
      </c>
      <c r="P4570">
        <v>7.72065931061972</v>
      </c>
      <c r="Q4570" t="s">
        <v>157</v>
      </c>
      <c r="R4570" t="s">
        <v>2118</v>
      </c>
      <c r="S4570" t="s">
        <v>2119</v>
      </c>
      <c r="T4570" t="s">
        <v>18380</v>
      </c>
      <c r="U4570" t="s">
        <v>18381</v>
      </c>
      <c r="V4570" t="s">
        <v>2122</v>
      </c>
      <c r="W4570" t="s">
        <v>136</v>
      </c>
      <c r="X4570" t="s">
        <v>136</v>
      </c>
      <c r="Y4570" t="s">
        <v>2123</v>
      </c>
      <c r="Z4570" t="s">
        <v>18382</v>
      </c>
      <c r="AA4570" t="s">
        <v>248</v>
      </c>
      <c r="AB4570" t="s">
        <v>242</v>
      </c>
      <c r="AC4570" t="s">
        <v>18383</v>
      </c>
      <c r="AD4570" t="s">
        <v>18384</v>
      </c>
    </row>
    <row r="4571" spans="1:30">
      <c r="A4571" t="s">
        <v>18385</v>
      </c>
      <c r="B4571" t="s">
        <v>18385</v>
      </c>
      <c r="C4571" s="3">
        <v>2.48238</v>
      </c>
      <c r="D4571" s="3">
        <v>160</v>
      </c>
      <c r="E4571" s="3">
        <v>1.704126</v>
      </c>
      <c r="F4571" s="3">
        <v>98</v>
      </c>
      <c r="G4571" s="3">
        <v>2.671549</v>
      </c>
      <c r="H4571" s="3">
        <v>185</v>
      </c>
      <c r="I4571" s="3">
        <v>0.521694</v>
      </c>
      <c r="J4571" s="3">
        <v>37</v>
      </c>
      <c r="K4571" s="3">
        <v>0</v>
      </c>
      <c r="L4571" s="3">
        <v>0</v>
      </c>
      <c r="M4571" s="3">
        <v>0.268868</v>
      </c>
      <c r="N4571">
        <v>19</v>
      </c>
      <c r="O4571">
        <v>0.00166808171932754</v>
      </c>
      <c r="P4571">
        <v>-3.29357931351589</v>
      </c>
      <c r="Q4571" t="s">
        <v>131</v>
      </c>
      <c r="R4571" t="s">
        <v>136</v>
      </c>
      <c r="S4571" t="s">
        <v>136</v>
      </c>
      <c r="T4571" t="s">
        <v>168</v>
      </c>
      <c r="U4571" t="s">
        <v>136</v>
      </c>
      <c r="V4571" t="s">
        <v>136</v>
      </c>
      <c r="W4571" t="s">
        <v>136</v>
      </c>
      <c r="X4571" t="s">
        <v>136</v>
      </c>
      <c r="Y4571" t="s">
        <v>18386</v>
      </c>
      <c r="Z4571" t="s">
        <v>18387</v>
      </c>
      <c r="AA4571" t="s">
        <v>237</v>
      </c>
      <c r="AB4571" t="s">
        <v>233</v>
      </c>
      <c r="AC4571" t="s">
        <v>18388</v>
      </c>
      <c r="AD4571" t="s">
        <v>176</v>
      </c>
    </row>
    <row r="4572" spans="1:30">
      <c r="A4572" t="s">
        <v>18389</v>
      </c>
      <c r="B4572" t="s">
        <v>18389</v>
      </c>
      <c r="C4572" s="3">
        <v>9.840225</v>
      </c>
      <c r="D4572" s="3">
        <v>323</v>
      </c>
      <c r="E4572" s="3">
        <v>3.246929</v>
      </c>
      <c r="F4572" s="3">
        <v>95</v>
      </c>
      <c r="G4572" s="3">
        <v>5.709246</v>
      </c>
      <c r="H4572" s="3">
        <v>201</v>
      </c>
      <c r="I4572" s="3">
        <v>0.155173</v>
      </c>
      <c r="J4572" s="3">
        <v>6</v>
      </c>
      <c r="K4572" s="3">
        <v>0.214369</v>
      </c>
      <c r="L4572" s="3">
        <v>9</v>
      </c>
      <c r="M4572" s="3">
        <v>0.423722</v>
      </c>
      <c r="N4572">
        <v>15</v>
      </c>
      <c r="O4572" s="16">
        <v>4.74925479506574e-16</v>
      </c>
      <c r="P4572">
        <v>-4.81326703074461</v>
      </c>
      <c r="Q4572" t="s">
        <v>131</v>
      </c>
      <c r="R4572" t="s">
        <v>136</v>
      </c>
      <c r="S4572" t="s">
        <v>136</v>
      </c>
      <c r="T4572" t="s">
        <v>136</v>
      </c>
      <c r="U4572" t="s">
        <v>136</v>
      </c>
      <c r="V4572" t="s">
        <v>136</v>
      </c>
      <c r="W4572" t="s">
        <v>136</v>
      </c>
      <c r="X4572" t="s">
        <v>136</v>
      </c>
      <c r="Y4572" t="s">
        <v>136</v>
      </c>
      <c r="Z4572" t="s">
        <v>136</v>
      </c>
      <c r="AA4572" t="s">
        <v>164</v>
      </c>
      <c r="AB4572" t="s">
        <v>165</v>
      </c>
      <c r="AC4572" t="s">
        <v>136</v>
      </c>
      <c r="AD4572" t="s">
        <v>136</v>
      </c>
    </row>
    <row r="4573" spans="1:30">
      <c r="A4573" t="s">
        <v>18390</v>
      </c>
      <c r="B4573" t="s">
        <v>136</v>
      </c>
      <c r="C4573" s="3">
        <v>4.21315</v>
      </c>
      <c r="D4573" s="3">
        <v>78</v>
      </c>
      <c r="E4573" s="3">
        <v>1.7778</v>
      </c>
      <c r="F4573" s="3">
        <v>30</v>
      </c>
      <c r="G4573" s="3">
        <v>1.816163</v>
      </c>
      <c r="H4573" s="3">
        <v>38</v>
      </c>
      <c r="I4573" s="3">
        <v>0.960249</v>
      </c>
      <c r="J4573" s="3">
        <v>20</v>
      </c>
      <c r="K4573" s="3">
        <v>0.97606</v>
      </c>
      <c r="L4573" s="3">
        <v>22</v>
      </c>
      <c r="M4573" s="3">
        <v>0.724479</v>
      </c>
      <c r="N4573">
        <v>15</v>
      </c>
      <c r="O4573">
        <v>0.00204785339128676</v>
      </c>
      <c r="P4573">
        <v>-2.02312444504689</v>
      </c>
      <c r="Q4573" t="s">
        <v>131</v>
      </c>
      <c r="R4573" t="s">
        <v>136</v>
      </c>
      <c r="S4573" t="s">
        <v>136</v>
      </c>
      <c r="T4573" t="s">
        <v>136</v>
      </c>
      <c r="U4573" t="s">
        <v>136</v>
      </c>
      <c r="V4573" t="s">
        <v>136</v>
      </c>
      <c r="W4573" t="s">
        <v>136</v>
      </c>
      <c r="X4573" t="s">
        <v>136</v>
      </c>
      <c r="Y4573" t="s">
        <v>136</v>
      </c>
      <c r="Z4573" t="s">
        <v>136</v>
      </c>
      <c r="AA4573" t="s">
        <v>136</v>
      </c>
      <c r="AB4573" t="s">
        <v>136</v>
      </c>
      <c r="AC4573" t="s">
        <v>136</v>
      </c>
      <c r="AD4573" t="s">
        <v>136</v>
      </c>
    </row>
    <row r="4574" spans="1:30">
      <c r="A4574" t="s">
        <v>18391</v>
      </c>
      <c r="B4574" t="s">
        <v>18391</v>
      </c>
      <c r="C4574" s="3">
        <v>12.399611</v>
      </c>
      <c r="D4574" s="3">
        <v>454</v>
      </c>
      <c r="E4574" s="3">
        <v>17.47197</v>
      </c>
      <c r="F4574" s="3">
        <v>567</v>
      </c>
      <c r="G4574" s="3">
        <v>10.802656</v>
      </c>
      <c r="H4574" s="3">
        <v>424</v>
      </c>
      <c r="I4574" s="3">
        <v>8.250475</v>
      </c>
      <c r="J4574" s="3">
        <v>328</v>
      </c>
      <c r="K4574" s="3">
        <v>3.645407</v>
      </c>
      <c r="L4574" s="3">
        <v>155</v>
      </c>
      <c r="M4574" s="3">
        <v>3.689394</v>
      </c>
      <c r="N4574">
        <v>141</v>
      </c>
      <c r="O4574">
        <v>0.000929094214975078</v>
      </c>
      <c r="P4574">
        <v>-2.12064251284672</v>
      </c>
      <c r="Q4574" t="s">
        <v>131</v>
      </c>
      <c r="R4574" t="s">
        <v>1151</v>
      </c>
      <c r="S4574" t="s">
        <v>1152</v>
      </c>
      <c r="T4574" t="s">
        <v>2851</v>
      </c>
      <c r="U4574" t="s">
        <v>18392</v>
      </c>
      <c r="V4574" t="s">
        <v>136</v>
      </c>
      <c r="W4574" t="s">
        <v>254</v>
      </c>
      <c r="X4574" t="s">
        <v>255</v>
      </c>
      <c r="Y4574" t="s">
        <v>7619</v>
      </c>
      <c r="Z4574" t="s">
        <v>7620</v>
      </c>
      <c r="AA4574" t="s">
        <v>164</v>
      </c>
      <c r="AB4574" t="s">
        <v>165</v>
      </c>
      <c r="AC4574" t="s">
        <v>7621</v>
      </c>
      <c r="AD4574" t="s">
        <v>144</v>
      </c>
    </row>
    <row r="4575" spans="1:30">
      <c r="A4575" t="s">
        <v>18393</v>
      </c>
      <c r="B4575" t="s">
        <v>18393</v>
      </c>
      <c r="C4575" s="3">
        <v>3.806197</v>
      </c>
      <c r="D4575" s="3">
        <v>74</v>
      </c>
      <c r="E4575" s="3">
        <v>0.517687</v>
      </c>
      <c r="F4575" s="3">
        <v>9</v>
      </c>
      <c r="G4575" s="3">
        <v>9.929098</v>
      </c>
      <c r="H4575" s="3">
        <v>206</v>
      </c>
      <c r="I4575" s="3">
        <v>30.034601</v>
      </c>
      <c r="J4575" s="3">
        <v>629</v>
      </c>
      <c r="K4575" s="3">
        <v>341.296234</v>
      </c>
      <c r="L4575" s="3">
        <v>7626</v>
      </c>
      <c r="M4575" s="3">
        <v>12.635303</v>
      </c>
      <c r="N4575">
        <v>255</v>
      </c>
      <c r="O4575">
        <v>0.00114638663301859</v>
      </c>
      <c r="P4575">
        <v>3.65639164308122</v>
      </c>
      <c r="Q4575" t="s">
        <v>157</v>
      </c>
      <c r="R4575" t="s">
        <v>325</v>
      </c>
      <c r="S4575" t="s">
        <v>326</v>
      </c>
      <c r="T4575" t="s">
        <v>136</v>
      </c>
      <c r="U4575" t="s">
        <v>136</v>
      </c>
      <c r="V4575" t="s">
        <v>136</v>
      </c>
      <c r="W4575" t="s">
        <v>136</v>
      </c>
      <c r="X4575" t="s">
        <v>136</v>
      </c>
      <c r="Y4575" t="s">
        <v>136</v>
      </c>
      <c r="Z4575" t="s">
        <v>18394</v>
      </c>
      <c r="AA4575" t="s">
        <v>164</v>
      </c>
      <c r="AB4575" t="s">
        <v>165</v>
      </c>
      <c r="AC4575" t="s">
        <v>18395</v>
      </c>
      <c r="AD4575" t="s">
        <v>136</v>
      </c>
    </row>
    <row r="4576" spans="1:30">
      <c r="A4576" t="s">
        <v>18396</v>
      </c>
      <c r="B4576" t="s">
        <v>18396</v>
      </c>
      <c r="C4576" s="3">
        <v>0</v>
      </c>
      <c r="D4576" s="3">
        <v>0</v>
      </c>
      <c r="E4576" s="3">
        <v>0</v>
      </c>
      <c r="F4576" s="3">
        <v>0</v>
      </c>
      <c r="G4576" s="3">
        <v>0</v>
      </c>
      <c r="H4576" s="3">
        <v>0</v>
      </c>
      <c r="I4576" s="3">
        <v>2.188034</v>
      </c>
      <c r="J4576" s="3">
        <v>54</v>
      </c>
      <c r="K4576" s="3">
        <v>2.855101</v>
      </c>
      <c r="L4576" s="3">
        <v>74</v>
      </c>
      <c r="M4576" s="3">
        <v>8.300095</v>
      </c>
      <c r="N4576">
        <v>194</v>
      </c>
      <c r="O4576" s="16">
        <v>1.29550889828166e-7</v>
      </c>
      <c r="P4576">
        <v>6.5751335143286</v>
      </c>
      <c r="Q4576" t="s">
        <v>157</v>
      </c>
      <c r="R4576" t="s">
        <v>136</v>
      </c>
      <c r="S4576" t="s">
        <v>136</v>
      </c>
      <c r="T4576" t="s">
        <v>136</v>
      </c>
      <c r="U4576" t="s">
        <v>136</v>
      </c>
      <c r="V4576" t="s">
        <v>136</v>
      </c>
      <c r="W4576" t="s">
        <v>136</v>
      </c>
      <c r="X4576" t="s">
        <v>136</v>
      </c>
      <c r="Y4576" t="s">
        <v>136</v>
      </c>
      <c r="Z4576" t="s">
        <v>136</v>
      </c>
      <c r="AA4576" t="s">
        <v>164</v>
      </c>
      <c r="AB4576" t="s">
        <v>165</v>
      </c>
      <c r="AC4576" t="s">
        <v>10013</v>
      </c>
      <c r="AD4576" t="s">
        <v>136</v>
      </c>
    </row>
    <row r="4577" spans="1:30">
      <c r="A4577" t="s">
        <v>18397</v>
      </c>
      <c r="B4577" t="s">
        <v>18397</v>
      </c>
      <c r="C4577" s="3">
        <v>0.409506</v>
      </c>
      <c r="D4577" s="3">
        <v>22</v>
      </c>
      <c r="E4577" s="3">
        <v>0.041146</v>
      </c>
      <c r="F4577" s="3">
        <v>2</v>
      </c>
      <c r="G4577" s="3">
        <v>0.31702</v>
      </c>
      <c r="H4577" s="3">
        <v>19</v>
      </c>
      <c r="I4577" s="3">
        <v>3.212188</v>
      </c>
      <c r="J4577" s="3">
        <v>187</v>
      </c>
      <c r="K4577" s="3">
        <v>6.79992</v>
      </c>
      <c r="L4577" s="3">
        <v>421</v>
      </c>
      <c r="M4577" s="3">
        <v>0.548384</v>
      </c>
      <c r="N4577">
        <v>31</v>
      </c>
      <c r="O4577">
        <v>0.00317928726877524</v>
      </c>
      <c r="P4577">
        <v>2.91657590109016</v>
      </c>
      <c r="Q4577" t="s">
        <v>157</v>
      </c>
      <c r="R4577" t="s">
        <v>136</v>
      </c>
      <c r="S4577" t="s">
        <v>136</v>
      </c>
      <c r="T4577" t="s">
        <v>168</v>
      </c>
      <c r="U4577" t="s">
        <v>18398</v>
      </c>
      <c r="V4577" t="s">
        <v>136</v>
      </c>
      <c r="W4577" t="s">
        <v>136</v>
      </c>
      <c r="X4577" t="s">
        <v>136</v>
      </c>
      <c r="Y4577" t="s">
        <v>2746</v>
      </c>
      <c r="Z4577" t="s">
        <v>17495</v>
      </c>
      <c r="AA4577" t="s">
        <v>164</v>
      </c>
      <c r="AB4577" t="s">
        <v>165</v>
      </c>
      <c r="AC4577" t="s">
        <v>17496</v>
      </c>
      <c r="AD4577" t="s">
        <v>176</v>
      </c>
    </row>
    <row r="4578" spans="1:30">
      <c r="A4578" t="s">
        <v>18399</v>
      </c>
      <c r="B4578" t="s">
        <v>18399</v>
      </c>
      <c r="C4578" s="3">
        <v>1.510124</v>
      </c>
      <c r="D4578" s="3">
        <v>84</v>
      </c>
      <c r="E4578" s="3">
        <v>0.208883</v>
      </c>
      <c r="F4578" s="3">
        <v>11</v>
      </c>
      <c r="G4578" s="3">
        <v>1.288125</v>
      </c>
      <c r="H4578" s="3">
        <v>77</v>
      </c>
      <c r="I4578" s="3">
        <v>12.861785</v>
      </c>
      <c r="J4578" s="3">
        <v>770</v>
      </c>
      <c r="K4578" s="3">
        <v>11.435133</v>
      </c>
      <c r="L4578" s="3">
        <v>732</v>
      </c>
      <c r="M4578" s="3">
        <v>8.052423</v>
      </c>
      <c r="N4578">
        <v>465</v>
      </c>
      <c r="O4578" s="16">
        <v>1.82590877566291e-6</v>
      </c>
      <c r="P4578">
        <v>2.80124167170268</v>
      </c>
      <c r="Q4578" t="s">
        <v>157</v>
      </c>
      <c r="R4578" t="s">
        <v>136</v>
      </c>
      <c r="S4578" t="s">
        <v>136</v>
      </c>
      <c r="T4578" t="s">
        <v>136</v>
      </c>
      <c r="U4578" t="s">
        <v>18400</v>
      </c>
      <c r="V4578" t="s">
        <v>136</v>
      </c>
      <c r="W4578" t="s">
        <v>136</v>
      </c>
      <c r="X4578" t="s">
        <v>136</v>
      </c>
      <c r="Y4578" t="s">
        <v>13358</v>
      </c>
      <c r="Z4578" t="s">
        <v>18401</v>
      </c>
      <c r="AA4578" t="s">
        <v>164</v>
      </c>
      <c r="AB4578" t="s">
        <v>165</v>
      </c>
      <c r="AC4578" t="s">
        <v>18402</v>
      </c>
      <c r="AD4578" t="s">
        <v>136</v>
      </c>
    </row>
    <row r="4579" spans="1:30">
      <c r="A4579" t="s">
        <v>18403</v>
      </c>
      <c r="B4579" t="s">
        <v>18403</v>
      </c>
      <c r="C4579" s="3">
        <v>0.543688</v>
      </c>
      <c r="D4579" s="3">
        <v>16</v>
      </c>
      <c r="E4579" s="3">
        <v>0.056574</v>
      </c>
      <c r="F4579" s="3">
        <v>2</v>
      </c>
      <c r="G4579" s="3">
        <v>0.445042</v>
      </c>
      <c r="H4579" s="3">
        <v>14</v>
      </c>
      <c r="I4579" s="3">
        <v>6.760211</v>
      </c>
      <c r="J4579" s="3">
        <v>204</v>
      </c>
      <c r="K4579" s="3">
        <v>4.372825</v>
      </c>
      <c r="L4579" s="3">
        <v>141</v>
      </c>
      <c r="M4579" s="3">
        <v>3.588366</v>
      </c>
      <c r="N4579">
        <v>104</v>
      </c>
      <c r="O4579" s="16">
        <v>7.96594726851115e-6</v>
      </c>
      <c r="P4579">
        <v>2.99861299948762</v>
      </c>
      <c r="Q4579" t="s">
        <v>157</v>
      </c>
      <c r="R4579" t="s">
        <v>186</v>
      </c>
      <c r="S4579" t="s">
        <v>187</v>
      </c>
      <c r="T4579" t="s">
        <v>8256</v>
      </c>
      <c r="U4579" t="s">
        <v>18404</v>
      </c>
      <c r="V4579" t="s">
        <v>439</v>
      </c>
      <c r="W4579" t="s">
        <v>136</v>
      </c>
      <c r="X4579" t="s">
        <v>136</v>
      </c>
      <c r="Y4579" t="s">
        <v>15731</v>
      </c>
      <c r="Z4579" t="s">
        <v>18405</v>
      </c>
      <c r="AA4579" t="s">
        <v>174</v>
      </c>
      <c r="AB4579" t="s">
        <v>171</v>
      </c>
      <c r="AC4579" t="s">
        <v>183</v>
      </c>
      <c r="AD4579" t="s">
        <v>8005</v>
      </c>
    </row>
    <row r="4580" spans="1:30">
      <c r="A4580" t="s">
        <v>18406</v>
      </c>
      <c r="B4580" t="s">
        <v>18406</v>
      </c>
      <c r="C4580" s="3">
        <v>2.701334</v>
      </c>
      <c r="D4580" s="3">
        <v>121</v>
      </c>
      <c r="E4580" s="3">
        <v>0.461441</v>
      </c>
      <c r="F4580" s="3">
        <v>19</v>
      </c>
      <c r="G4580" s="3">
        <v>2.925778</v>
      </c>
      <c r="H4580" s="3">
        <v>141</v>
      </c>
      <c r="I4580" s="3">
        <v>13.390501</v>
      </c>
      <c r="J4580" s="3">
        <v>650</v>
      </c>
      <c r="K4580" s="3">
        <v>17.443127</v>
      </c>
      <c r="L4580" s="3">
        <v>904</v>
      </c>
      <c r="M4580" s="3">
        <v>6.963882</v>
      </c>
      <c r="N4580">
        <v>326</v>
      </c>
      <c r="O4580">
        <v>0.00234205108270753</v>
      </c>
      <c r="P4580">
        <v>2.03362186915358</v>
      </c>
      <c r="Q4580" t="s">
        <v>157</v>
      </c>
      <c r="R4580" t="s">
        <v>186</v>
      </c>
      <c r="S4580" t="s">
        <v>187</v>
      </c>
      <c r="T4580" t="s">
        <v>18407</v>
      </c>
      <c r="U4580" t="s">
        <v>18408</v>
      </c>
      <c r="V4580" t="s">
        <v>1173</v>
      </c>
      <c r="W4580" t="s">
        <v>1174</v>
      </c>
      <c r="X4580" t="s">
        <v>1175</v>
      </c>
      <c r="Y4580" t="s">
        <v>18409</v>
      </c>
      <c r="Z4580" t="s">
        <v>18410</v>
      </c>
      <c r="AA4580" t="s">
        <v>2405</v>
      </c>
      <c r="AB4580" t="s">
        <v>1175</v>
      </c>
      <c r="AC4580" t="s">
        <v>18411</v>
      </c>
      <c r="AD4580" t="s">
        <v>16688</v>
      </c>
    </row>
    <row r="4581" spans="1:30">
      <c r="A4581" t="s">
        <v>18412</v>
      </c>
      <c r="B4581" t="s">
        <v>18412</v>
      </c>
      <c r="C4581" s="3">
        <v>39.279934</v>
      </c>
      <c r="D4581" s="3">
        <v>2030</v>
      </c>
      <c r="E4581" s="3">
        <v>48.849319</v>
      </c>
      <c r="F4581" s="3">
        <v>2236</v>
      </c>
      <c r="G4581" s="3">
        <v>31.529873</v>
      </c>
      <c r="H4581" s="3">
        <v>1747</v>
      </c>
      <c r="I4581" s="3">
        <v>6.131151</v>
      </c>
      <c r="J4581" s="3">
        <v>344</v>
      </c>
      <c r="K4581" s="3">
        <v>4.038051</v>
      </c>
      <c r="L4581" s="3">
        <v>242</v>
      </c>
      <c r="M4581" s="3">
        <v>9.368379</v>
      </c>
      <c r="N4581">
        <v>506</v>
      </c>
      <c r="O4581" s="16">
        <v>4.17591171170622e-8</v>
      </c>
      <c r="P4581">
        <v>-3.25375882829392</v>
      </c>
      <c r="Q4581" t="s">
        <v>131</v>
      </c>
      <c r="R4581" t="s">
        <v>136</v>
      </c>
      <c r="S4581" t="s">
        <v>136</v>
      </c>
      <c r="T4581" t="s">
        <v>18413</v>
      </c>
      <c r="U4581" t="s">
        <v>18414</v>
      </c>
      <c r="V4581" t="s">
        <v>264</v>
      </c>
      <c r="W4581" t="s">
        <v>136</v>
      </c>
      <c r="X4581" t="s">
        <v>136</v>
      </c>
      <c r="Y4581" t="s">
        <v>18415</v>
      </c>
      <c r="Z4581" t="s">
        <v>18416</v>
      </c>
      <c r="AA4581" t="s">
        <v>164</v>
      </c>
      <c r="AB4581" t="s">
        <v>165</v>
      </c>
      <c r="AC4581" t="s">
        <v>18417</v>
      </c>
      <c r="AD4581" t="s">
        <v>18418</v>
      </c>
    </row>
    <row r="4582" spans="1:30">
      <c r="A4582" t="s">
        <v>18419</v>
      </c>
      <c r="B4582" t="s">
        <v>18419</v>
      </c>
      <c r="C4582" s="3">
        <v>0.317425</v>
      </c>
      <c r="D4582" s="3">
        <v>17</v>
      </c>
      <c r="E4582" s="3">
        <v>0.044606</v>
      </c>
      <c r="F4582" s="3">
        <v>3</v>
      </c>
      <c r="G4582" s="3">
        <v>0.563606</v>
      </c>
      <c r="H4582" s="3">
        <v>31</v>
      </c>
      <c r="I4582" s="3">
        <v>4.96039</v>
      </c>
      <c r="J4582" s="3">
        <v>273</v>
      </c>
      <c r="K4582" s="3">
        <v>5.841857</v>
      </c>
      <c r="L4582" s="3">
        <v>343</v>
      </c>
      <c r="M4582" s="3">
        <v>1.898509</v>
      </c>
      <c r="N4582">
        <v>101</v>
      </c>
      <c r="O4582">
        <v>0.000104665733655465</v>
      </c>
      <c r="P4582">
        <v>2.9711423386402</v>
      </c>
      <c r="Q4582" t="s">
        <v>157</v>
      </c>
      <c r="R4582" t="s">
        <v>241</v>
      </c>
      <c r="S4582" t="s">
        <v>242</v>
      </c>
      <c r="T4582" t="s">
        <v>3963</v>
      </c>
      <c r="U4582" t="s">
        <v>18420</v>
      </c>
      <c r="V4582" t="s">
        <v>18421</v>
      </c>
      <c r="W4582" t="s">
        <v>241</v>
      </c>
      <c r="X4582" t="s">
        <v>242</v>
      </c>
      <c r="Y4582" t="s">
        <v>18422</v>
      </c>
      <c r="Z4582" t="s">
        <v>136</v>
      </c>
      <c r="AA4582" t="s">
        <v>248</v>
      </c>
      <c r="AB4582" t="s">
        <v>242</v>
      </c>
      <c r="AC4582" t="s">
        <v>18423</v>
      </c>
      <c r="AD4582" t="s">
        <v>3967</v>
      </c>
    </row>
    <row r="4583" spans="1:30">
      <c r="A4583" t="s">
        <v>18424</v>
      </c>
      <c r="B4583" t="s">
        <v>18424</v>
      </c>
      <c r="C4583" s="3">
        <v>0</v>
      </c>
      <c r="D4583" s="3">
        <v>0</v>
      </c>
      <c r="E4583" s="3">
        <v>0</v>
      </c>
      <c r="F4583" s="3">
        <v>0</v>
      </c>
      <c r="G4583" s="3">
        <v>0.099899</v>
      </c>
      <c r="H4583" s="3">
        <v>11</v>
      </c>
      <c r="I4583" s="3">
        <v>1.318351</v>
      </c>
      <c r="J4583" s="3">
        <v>141</v>
      </c>
      <c r="K4583" s="3">
        <v>0.683562</v>
      </c>
      <c r="L4583" s="3">
        <v>78</v>
      </c>
      <c r="M4583" s="3">
        <v>0.944794</v>
      </c>
      <c r="N4583">
        <v>97</v>
      </c>
      <c r="O4583">
        <v>0.00216539790490018</v>
      </c>
      <c r="P4583">
        <v>3.56239213863874</v>
      </c>
      <c r="Q4583" t="s">
        <v>157</v>
      </c>
      <c r="R4583" t="s">
        <v>136</v>
      </c>
      <c r="S4583" t="s">
        <v>136</v>
      </c>
      <c r="T4583" t="s">
        <v>18425</v>
      </c>
      <c r="U4583" t="s">
        <v>18426</v>
      </c>
      <c r="V4583" t="s">
        <v>136</v>
      </c>
      <c r="W4583" t="s">
        <v>136</v>
      </c>
      <c r="X4583" t="s">
        <v>136</v>
      </c>
      <c r="Y4583" t="s">
        <v>13120</v>
      </c>
      <c r="Z4583" t="s">
        <v>136</v>
      </c>
      <c r="AA4583" t="s">
        <v>164</v>
      </c>
      <c r="AB4583" t="s">
        <v>165</v>
      </c>
      <c r="AC4583" t="s">
        <v>18427</v>
      </c>
      <c r="AD4583" t="s">
        <v>18428</v>
      </c>
    </row>
    <row r="4584" spans="1:30">
      <c r="A4584" t="s">
        <v>18429</v>
      </c>
      <c r="B4584" t="s">
        <v>18429</v>
      </c>
      <c r="C4584" s="3">
        <v>5.25224</v>
      </c>
      <c r="D4584" s="3">
        <v>163</v>
      </c>
      <c r="E4584" s="3">
        <v>1.087852</v>
      </c>
      <c r="F4584" s="3">
        <v>30</v>
      </c>
      <c r="G4584" s="3">
        <v>2.346606</v>
      </c>
      <c r="H4584" s="3">
        <v>78</v>
      </c>
      <c r="I4584" s="3">
        <v>30.418289</v>
      </c>
      <c r="J4584" s="3">
        <v>1021</v>
      </c>
      <c r="K4584" s="3">
        <v>47.728745</v>
      </c>
      <c r="L4584" s="3">
        <v>1711</v>
      </c>
      <c r="M4584" s="3">
        <v>14.356179</v>
      </c>
      <c r="N4584">
        <v>464</v>
      </c>
      <c r="O4584" s="16">
        <v>2.2291537769373e-5</v>
      </c>
      <c r="P4584">
        <v>2.76014693119108</v>
      </c>
      <c r="Q4584" t="s">
        <v>157</v>
      </c>
      <c r="R4584" t="s">
        <v>136</v>
      </c>
      <c r="S4584" t="s">
        <v>136</v>
      </c>
      <c r="T4584" t="s">
        <v>437</v>
      </c>
      <c r="U4584" t="s">
        <v>18430</v>
      </c>
      <c r="V4584" t="s">
        <v>439</v>
      </c>
      <c r="W4584" t="s">
        <v>186</v>
      </c>
      <c r="X4584" t="s">
        <v>187</v>
      </c>
      <c r="Y4584" t="s">
        <v>18431</v>
      </c>
      <c r="Z4584" t="s">
        <v>18432</v>
      </c>
      <c r="AA4584" t="s">
        <v>209</v>
      </c>
      <c r="AB4584" t="s">
        <v>187</v>
      </c>
      <c r="AC4584" t="s">
        <v>18433</v>
      </c>
      <c r="AD4584" t="s">
        <v>443</v>
      </c>
    </row>
    <row r="4585" spans="1:30">
      <c r="A4585" t="s">
        <v>18434</v>
      </c>
      <c r="B4585" t="s">
        <v>18434</v>
      </c>
      <c r="C4585" s="3">
        <v>68.753929</v>
      </c>
      <c r="D4585" s="3">
        <v>2334</v>
      </c>
      <c r="E4585" s="3">
        <v>136.162598</v>
      </c>
      <c r="F4585" s="3">
        <v>4095</v>
      </c>
      <c r="G4585" s="3">
        <v>89.267616</v>
      </c>
      <c r="H4585" s="3">
        <v>3250</v>
      </c>
      <c r="I4585" s="3">
        <v>27.244894</v>
      </c>
      <c r="J4585" s="3">
        <v>1004</v>
      </c>
      <c r="K4585" s="3">
        <v>29.54464</v>
      </c>
      <c r="L4585" s="3">
        <v>1162</v>
      </c>
      <c r="M4585" s="3">
        <v>43.938271</v>
      </c>
      <c r="N4585">
        <v>1558</v>
      </c>
      <c r="O4585">
        <v>0.000394009325599969</v>
      </c>
      <c r="P4585">
        <v>-2.26667740962656</v>
      </c>
      <c r="Q4585" t="s">
        <v>131</v>
      </c>
      <c r="R4585" t="s">
        <v>136</v>
      </c>
      <c r="S4585" t="s">
        <v>136</v>
      </c>
      <c r="T4585" t="s">
        <v>5247</v>
      </c>
      <c r="U4585" t="s">
        <v>18435</v>
      </c>
      <c r="V4585" t="s">
        <v>976</v>
      </c>
      <c r="W4585" t="s">
        <v>594</v>
      </c>
      <c r="X4585" t="s">
        <v>165</v>
      </c>
      <c r="Y4585" t="s">
        <v>1454</v>
      </c>
      <c r="Z4585" t="s">
        <v>5479</v>
      </c>
      <c r="AA4585" t="s">
        <v>164</v>
      </c>
      <c r="AB4585" t="s">
        <v>165</v>
      </c>
      <c r="AC4585" t="s">
        <v>18436</v>
      </c>
      <c r="AD4585" t="s">
        <v>144</v>
      </c>
    </row>
    <row r="4586" spans="1:30">
      <c r="A4586" t="s">
        <v>18437</v>
      </c>
      <c r="B4586" t="s">
        <v>18437</v>
      </c>
      <c r="C4586" s="3">
        <v>78.934631</v>
      </c>
      <c r="D4586" s="3">
        <v>2880</v>
      </c>
      <c r="E4586" s="3">
        <v>445.639191</v>
      </c>
      <c r="F4586" s="3">
        <v>14403</v>
      </c>
      <c r="G4586" s="3">
        <v>88.3853</v>
      </c>
      <c r="H4586" s="3">
        <v>3458</v>
      </c>
      <c r="I4586" s="3">
        <v>22.999968</v>
      </c>
      <c r="J4586" s="3">
        <v>911</v>
      </c>
      <c r="K4586" s="3">
        <v>19.005495</v>
      </c>
      <c r="L4586" s="3">
        <v>804</v>
      </c>
      <c r="M4586" s="3">
        <v>48.585693</v>
      </c>
      <c r="N4586">
        <v>1851</v>
      </c>
      <c r="O4586">
        <v>0.000228358279470381</v>
      </c>
      <c r="P4586">
        <v>-3.40912549550318</v>
      </c>
      <c r="Q4586" t="s">
        <v>131</v>
      </c>
      <c r="R4586" t="s">
        <v>213</v>
      </c>
      <c r="S4586" t="s">
        <v>214</v>
      </c>
      <c r="T4586" t="s">
        <v>136</v>
      </c>
      <c r="U4586" t="s">
        <v>18438</v>
      </c>
      <c r="V4586" t="s">
        <v>1578</v>
      </c>
      <c r="W4586" t="s">
        <v>254</v>
      </c>
      <c r="X4586" t="s">
        <v>255</v>
      </c>
      <c r="Y4586" t="s">
        <v>220</v>
      </c>
      <c r="Z4586" t="s">
        <v>1598</v>
      </c>
      <c r="AA4586" t="s">
        <v>164</v>
      </c>
      <c r="AB4586" t="s">
        <v>165</v>
      </c>
      <c r="AC4586" t="s">
        <v>9089</v>
      </c>
      <c r="AD4586" t="s">
        <v>136</v>
      </c>
    </row>
    <row r="4587" spans="1:30">
      <c r="A4587" t="s">
        <v>18439</v>
      </c>
      <c r="B4587" t="s">
        <v>18439</v>
      </c>
      <c r="C4587" s="3">
        <v>1.758726</v>
      </c>
      <c r="D4587" s="3">
        <v>67</v>
      </c>
      <c r="E4587" s="3">
        <v>0.252574</v>
      </c>
      <c r="F4587" s="3">
        <v>9</v>
      </c>
      <c r="G4587" s="3">
        <v>0.968448</v>
      </c>
      <c r="H4587" s="3">
        <v>40</v>
      </c>
      <c r="I4587" s="3">
        <v>15.550921</v>
      </c>
      <c r="J4587" s="3">
        <v>639</v>
      </c>
      <c r="K4587" s="3">
        <v>9.771513</v>
      </c>
      <c r="L4587" s="3">
        <v>429</v>
      </c>
      <c r="M4587" s="3">
        <v>31.951981</v>
      </c>
      <c r="N4587">
        <v>1264</v>
      </c>
      <c r="O4587" s="16">
        <v>2.89946651955623e-7</v>
      </c>
      <c r="P4587">
        <v>3.56687328209893</v>
      </c>
      <c r="Q4587" t="s">
        <v>157</v>
      </c>
      <c r="R4587" t="s">
        <v>136</v>
      </c>
      <c r="S4587" t="s">
        <v>136</v>
      </c>
      <c r="T4587" t="s">
        <v>3336</v>
      </c>
      <c r="U4587" t="s">
        <v>136</v>
      </c>
      <c r="V4587" t="s">
        <v>136</v>
      </c>
      <c r="W4587" t="s">
        <v>136</v>
      </c>
      <c r="X4587" t="s">
        <v>136</v>
      </c>
      <c r="Y4587" t="s">
        <v>3337</v>
      </c>
      <c r="Z4587" t="s">
        <v>3338</v>
      </c>
      <c r="AA4587" t="s">
        <v>164</v>
      </c>
      <c r="AB4587" t="s">
        <v>165</v>
      </c>
      <c r="AC4587" t="s">
        <v>3339</v>
      </c>
      <c r="AD4587" t="s">
        <v>3340</v>
      </c>
    </row>
    <row r="4588" spans="1:30">
      <c r="A4588" t="s">
        <v>18440</v>
      </c>
      <c r="B4588" t="s">
        <v>18440</v>
      </c>
      <c r="C4588" s="3">
        <v>32.831814</v>
      </c>
      <c r="D4588" s="3">
        <v>812</v>
      </c>
      <c r="E4588" s="3">
        <v>58.630188</v>
      </c>
      <c r="F4588" s="3">
        <v>1285</v>
      </c>
      <c r="G4588" s="3">
        <v>53.830688</v>
      </c>
      <c r="H4588" s="3">
        <v>1428</v>
      </c>
      <c r="I4588" s="3">
        <v>0.544375</v>
      </c>
      <c r="J4588" s="3">
        <v>15</v>
      </c>
      <c r="K4588" s="3">
        <v>0.647826</v>
      </c>
      <c r="L4588" s="3">
        <v>19</v>
      </c>
      <c r="M4588" s="3">
        <v>3.750942</v>
      </c>
      <c r="N4588">
        <v>97</v>
      </c>
      <c r="O4588" s="16">
        <v>6.60552085184685e-10</v>
      </c>
      <c r="P4588">
        <v>-5.13938582456837</v>
      </c>
      <c r="Q4588" t="s">
        <v>131</v>
      </c>
      <c r="R4588" t="s">
        <v>136</v>
      </c>
      <c r="S4588" t="s">
        <v>136</v>
      </c>
      <c r="T4588" t="s">
        <v>136</v>
      </c>
      <c r="U4588" t="s">
        <v>18441</v>
      </c>
      <c r="V4588" t="s">
        <v>136</v>
      </c>
      <c r="W4588" t="s">
        <v>136</v>
      </c>
      <c r="X4588" t="s">
        <v>136</v>
      </c>
      <c r="Y4588" t="s">
        <v>136</v>
      </c>
      <c r="Z4588" t="s">
        <v>18442</v>
      </c>
      <c r="AA4588" t="s">
        <v>164</v>
      </c>
      <c r="AB4588" t="s">
        <v>165</v>
      </c>
      <c r="AC4588" t="s">
        <v>18443</v>
      </c>
      <c r="AD4588" t="s">
        <v>136</v>
      </c>
    </row>
    <row r="4589" spans="1:30">
      <c r="A4589" t="s">
        <v>18444</v>
      </c>
      <c r="B4589" t="s">
        <v>18444</v>
      </c>
      <c r="C4589" s="3">
        <v>24.373953</v>
      </c>
      <c r="D4589" s="3">
        <v>685</v>
      </c>
      <c r="E4589" s="3">
        <v>4.657766</v>
      </c>
      <c r="F4589" s="3">
        <v>116</v>
      </c>
      <c r="G4589" s="3">
        <v>10.841854</v>
      </c>
      <c r="H4589" s="3">
        <v>327</v>
      </c>
      <c r="I4589" s="3">
        <v>0.394198</v>
      </c>
      <c r="J4589" s="3">
        <v>13</v>
      </c>
      <c r="K4589" s="3">
        <v>0.569724</v>
      </c>
      <c r="L4589" s="3">
        <v>19</v>
      </c>
      <c r="M4589" s="3">
        <v>1.349892</v>
      </c>
      <c r="N4589">
        <v>40</v>
      </c>
      <c r="O4589" s="16">
        <v>4.37830408971588e-10</v>
      </c>
      <c r="P4589">
        <v>-4.28670481092102</v>
      </c>
      <c r="Q4589" t="s">
        <v>131</v>
      </c>
      <c r="R4589" t="s">
        <v>254</v>
      </c>
      <c r="S4589" t="s">
        <v>255</v>
      </c>
      <c r="T4589" t="s">
        <v>14098</v>
      </c>
      <c r="U4589" t="s">
        <v>18445</v>
      </c>
      <c r="V4589" t="s">
        <v>955</v>
      </c>
      <c r="W4589" t="s">
        <v>136</v>
      </c>
      <c r="X4589" t="s">
        <v>136</v>
      </c>
      <c r="Y4589" t="s">
        <v>14100</v>
      </c>
      <c r="Z4589" t="s">
        <v>14101</v>
      </c>
      <c r="AA4589" t="s">
        <v>164</v>
      </c>
      <c r="AB4589" t="s">
        <v>165</v>
      </c>
      <c r="AC4589" t="s">
        <v>175</v>
      </c>
      <c r="AD4589" t="s">
        <v>1490</v>
      </c>
    </row>
    <row r="4590" spans="1:30">
      <c r="A4590" t="s">
        <v>18446</v>
      </c>
      <c r="B4590" t="s">
        <v>18446</v>
      </c>
      <c r="C4590" s="3">
        <v>67.232872</v>
      </c>
      <c r="D4590" s="3">
        <v>2094</v>
      </c>
      <c r="E4590" s="3">
        <v>78.312119</v>
      </c>
      <c r="F4590" s="3">
        <v>2160</v>
      </c>
      <c r="G4590" s="3">
        <v>55.353279</v>
      </c>
      <c r="H4590" s="3">
        <v>1848</v>
      </c>
      <c r="I4590" s="3">
        <v>23.161194</v>
      </c>
      <c r="J4590" s="3">
        <v>783</v>
      </c>
      <c r="K4590" s="3">
        <v>14.933054</v>
      </c>
      <c r="L4590" s="3">
        <v>539</v>
      </c>
      <c r="M4590" s="3">
        <v>39.299564</v>
      </c>
      <c r="N4590">
        <v>1278</v>
      </c>
      <c r="O4590">
        <v>0.00096675349853603</v>
      </c>
      <c r="P4590">
        <v>-2.04642574903543</v>
      </c>
      <c r="Q4590" t="s">
        <v>131</v>
      </c>
      <c r="R4590" t="s">
        <v>254</v>
      </c>
      <c r="S4590" t="s">
        <v>255</v>
      </c>
      <c r="T4590" t="s">
        <v>18447</v>
      </c>
      <c r="U4590" t="s">
        <v>18448</v>
      </c>
      <c r="V4590" t="s">
        <v>136</v>
      </c>
      <c r="W4590" t="s">
        <v>136</v>
      </c>
      <c r="X4590" t="s">
        <v>136</v>
      </c>
      <c r="Y4590" t="s">
        <v>18449</v>
      </c>
      <c r="Z4590" t="s">
        <v>18450</v>
      </c>
      <c r="AA4590" t="s">
        <v>164</v>
      </c>
      <c r="AB4590" t="s">
        <v>165</v>
      </c>
      <c r="AC4590" t="s">
        <v>18451</v>
      </c>
      <c r="AD4590" t="s">
        <v>144</v>
      </c>
    </row>
    <row r="4591" spans="1:30">
      <c r="A4591" t="s">
        <v>18452</v>
      </c>
      <c r="B4591" t="s">
        <v>18452</v>
      </c>
      <c r="C4591" s="3">
        <v>0.159513</v>
      </c>
      <c r="D4591" s="3">
        <v>16</v>
      </c>
      <c r="E4591" s="3">
        <v>0.111299</v>
      </c>
      <c r="F4591" s="3">
        <v>10</v>
      </c>
      <c r="G4591" s="3">
        <v>0.121042</v>
      </c>
      <c r="H4591" s="3">
        <v>13</v>
      </c>
      <c r="I4591" s="3">
        <v>1.428682</v>
      </c>
      <c r="J4591" s="3">
        <v>149</v>
      </c>
      <c r="K4591" s="3">
        <v>3.581368</v>
      </c>
      <c r="L4591" s="3">
        <v>397</v>
      </c>
      <c r="M4591" s="3">
        <v>0.512422</v>
      </c>
      <c r="N4591">
        <v>52</v>
      </c>
      <c r="O4591">
        <v>0.000716876531190549</v>
      </c>
      <c r="P4591">
        <v>2.84949281256153</v>
      </c>
      <c r="Q4591" t="s">
        <v>157</v>
      </c>
      <c r="R4591" t="s">
        <v>136</v>
      </c>
      <c r="S4591" t="s">
        <v>136</v>
      </c>
      <c r="T4591" t="s">
        <v>1101</v>
      </c>
      <c r="U4591" t="s">
        <v>18453</v>
      </c>
      <c r="V4591" t="s">
        <v>136</v>
      </c>
      <c r="W4591" t="s">
        <v>534</v>
      </c>
      <c r="X4591" t="s">
        <v>535</v>
      </c>
      <c r="Y4591" t="s">
        <v>1103</v>
      </c>
      <c r="Z4591" t="s">
        <v>18454</v>
      </c>
      <c r="AA4591" t="s">
        <v>1045</v>
      </c>
      <c r="AB4591" t="s">
        <v>535</v>
      </c>
      <c r="AC4591" t="s">
        <v>18455</v>
      </c>
      <c r="AD4591" t="s">
        <v>1105</v>
      </c>
    </row>
    <row r="4592" spans="1:30">
      <c r="A4592" t="s">
        <v>18456</v>
      </c>
      <c r="B4592" t="s">
        <v>18456</v>
      </c>
      <c r="C4592" s="3">
        <v>124.443878</v>
      </c>
      <c r="D4592" s="3">
        <v>1532</v>
      </c>
      <c r="E4592" s="3">
        <v>324.499573</v>
      </c>
      <c r="F4592" s="3">
        <v>3539</v>
      </c>
      <c r="G4592" s="3">
        <v>133.251556</v>
      </c>
      <c r="H4592" s="3">
        <v>1759</v>
      </c>
      <c r="I4592" s="3">
        <v>28.488163</v>
      </c>
      <c r="J4592" s="3">
        <v>381</v>
      </c>
      <c r="K4592" s="3">
        <v>23.571112</v>
      </c>
      <c r="L4592" s="3">
        <v>337</v>
      </c>
      <c r="M4592" s="3">
        <v>72.354553</v>
      </c>
      <c r="N4592">
        <v>930</v>
      </c>
      <c r="O4592">
        <v>0.000311931596559032</v>
      </c>
      <c r="P4592">
        <v>-2.8917040139836</v>
      </c>
      <c r="Q4592" t="s">
        <v>131</v>
      </c>
      <c r="R4592" t="s">
        <v>136</v>
      </c>
      <c r="S4592" t="s">
        <v>136</v>
      </c>
      <c r="T4592" t="s">
        <v>1966</v>
      </c>
      <c r="U4592" t="s">
        <v>18457</v>
      </c>
      <c r="V4592" t="s">
        <v>1968</v>
      </c>
      <c r="W4592" t="s">
        <v>136</v>
      </c>
      <c r="X4592" t="s">
        <v>136</v>
      </c>
      <c r="Y4592" t="s">
        <v>11202</v>
      </c>
      <c r="Z4592" t="s">
        <v>18458</v>
      </c>
      <c r="AA4592" t="s">
        <v>164</v>
      </c>
      <c r="AB4592" t="s">
        <v>165</v>
      </c>
      <c r="AC4592" t="s">
        <v>1971</v>
      </c>
      <c r="AD4592" t="s">
        <v>1972</v>
      </c>
    </row>
    <row r="4593" spans="1:30">
      <c r="A4593" t="s">
        <v>18459</v>
      </c>
      <c r="B4593" t="s">
        <v>18459</v>
      </c>
      <c r="C4593" s="3">
        <v>2.519946</v>
      </c>
      <c r="D4593" s="3">
        <v>132</v>
      </c>
      <c r="E4593" s="3">
        <v>0.394786</v>
      </c>
      <c r="F4593" s="3">
        <v>19</v>
      </c>
      <c r="G4593" s="3">
        <v>2.390783</v>
      </c>
      <c r="H4593" s="3">
        <v>134</v>
      </c>
      <c r="I4593" s="3">
        <v>22.886</v>
      </c>
      <c r="J4593" s="3">
        <v>1298</v>
      </c>
      <c r="K4593" s="3">
        <v>32.199623</v>
      </c>
      <c r="L4593" s="3">
        <v>1950</v>
      </c>
      <c r="M4593" s="3">
        <v>7.808787</v>
      </c>
      <c r="N4593">
        <v>427</v>
      </c>
      <c r="O4593" s="16">
        <v>5.62363056941469e-5</v>
      </c>
      <c r="P4593">
        <v>2.89746809620413</v>
      </c>
      <c r="Q4593" t="s">
        <v>157</v>
      </c>
      <c r="R4593" t="s">
        <v>136</v>
      </c>
      <c r="S4593" t="s">
        <v>136</v>
      </c>
      <c r="T4593" t="s">
        <v>18460</v>
      </c>
      <c r="U4593" t="s">
        <v>18461</v>
      </c>
      <c r="V4593" t="s">
        <v>136</v>
      </c>
      <c r="W4593" t="s">
        <v>241</v>
      </c>
      <c r="X4593" t="s">
        <v>242</v>
      </c>
      <c r="Y4593" t="s">
        <v>18462</v>
      </c>
      <c r="Z4593" t="s">
        <v>136</v>
      </c>
      <c r="AA4593" t="s">
        <v>248</v>
      </c>
      <c r="AB4593" t="s">
        <v>242</v>
      </c>
      <c r="AC4593" t="s">
        <v>18463</v>
      </c>
      <c r="AD4593" t="s">
        <v>792</v>
      </c>
    </row>
    <row r="4594" spans="1:30">
      <c r="A4594" t="s">
        <v>18464</v>
      </c>
      <c r="B4594" t="s">
        <v>18464</v>
      </c>
      <c r="C4594" s="3">
        <v>16.879017</v>
      </c>
      <c r="D4594" s="3">
        <v>550</v>
      </c>
      <c r="E4594" s="3">
        <v>50.535732</v>
      </c>
      <c r="F4594" s="3">
        <v>1457</v>
      </c>
      <c r="G4594" s="3">
        <v>24.07122</v>
      </c>
      <c r="H4594" s="3">
        <v>840</v>
      </c>
      <c r="I4594" s="3">
        <v>12.018088</v>
      </c>
      <c r="J4594" s="3">
        <v>425</v>
      </c>
      <c r="K4594" s="3">
        <v>7.62495</v>
      </c>
      <c r="L4594" s="3">
        <v>288</v>
      </c>
      <c r="M4594" s="3">
        <v>13.01377</v>
      </c>
      <c r="N4594">
        <v>443</v>
      </c>
      <c r="O4594">
        <v>0.00243971819561292</v>
      </c>
      <c r="P4594">
        <v>-2.2553214371407</v>
      </c>
      <c r="Q4594" t="s">
        <v>131</v>
      </c>
      <c r="R4594" t="s">
        <v>136</v>
      </c>
      <c r="S4594" t="s">
        <v>136</v>
      </c>
      <c r="T4594" t="s">
        <v>5295</v>
      </c>
      <c r="U4594" t="s">
        <v>18465</v>
      </c>
      <c r="V4594" t="s">
        <v>763</v>
      </c>
      <c r="W4594" t="s">
        <v>136</v>
      </c>
      <c r="X4594" t="s">
        <v>136</v>
      </c>
      <c r="Y4594" t="s">
        <v>5297</v>
      </c>
      <c r="Z4594" t="s">
        <v>18466</v>
      </c>
      <c r="AA4594" t="s">
        <v>164</v>
      </c>
      <c r="AB4594" t="s">
        <v>165</v>
      </c>
      <c r="AC4594" t="s">
        <v>18467</v>
      </c>
      <c r="AD4594" t="s">
        <v>5300</v>
      </c>
    </row>
    <row r="4595" spans="1:30">
      <c r="A4595" t="s">
        <v>18468</v>
      </c>
      <c r="B4595" t="s">
        <v>18468</v>
      </c>
      <c r="C4595" s="3">
        <v>2.218646</v>
      </c>
      <c r="D4595" s="3">
        <v>90</v>
      </c>
      <c r="E4595" s="3">
        <v>1.149552</v>
      </c>
      <c r="F4595" s="3">
        <v>42</v>
      </c>
      <c r="G4595" s="3">
        <v>1.11928</v>
      </c>
      <c r="H4595" s="3">
        <v>49</v>
      </c>
      <c r="I4595" s="3">
        <v>0.120628</v>
      </c>
      <c r="J4595" s="3">
        <v>6</v>
      </c>
      <c r="K4595" s="3">
        <v>0.440261</v>
      </c>
      <c r="L4595" s="3">
        <v>21</v>
      </c>
      <c r="M4595" s="3">
        <v>0.513308</v>
      </c>
      <c r="N4595">
        <v>22</v>
      </c>
      <c r="O4595">
        <v>0.00152562667873902</v>
      </c>
      <c r="P4595">
        <v>-2.46753301040451</v>
      </c>
      <c r="Q4595" t="s">
        <v>131</v>
      </c>
      <c r="R4595" t="s">
        <v>254</v>
      </c>
      <c r="S4595" t="s">
        <v>255</v>
      </c>
      <c r="T4595" t="s">
        <v>262</v>
      </c>
      <c r="U4595" t="s">
        <v>18469</v>
      </c>
      <c r="V4595" t="s">
        <v>136</v>
      </c>
      <c r="W4595" t="s">
        <v>136</v>
      </c>
      <c r="X4595" t="s">
        <v>136</v>
      </c>
      <c r="Y4595" t="s">
        <v>181</v>
      </c>
      <c r="Z4595" t="s">
        <v>5421</v>
      </c>
      <c r="AA4595" t="s">
        <v>83</v>
      </c>
      <c r="AB4595" t="s">
        <v>191</v>
      </c>
      <c r="AC4595" t="s">
        <v>18470</v>
      </c>
      <c r="AD4595" t="s">
        <v>195</v>
      </c>
    </row>
    <row r="4596" spans="1:30">
      <c r="A4596" t="s">
        <v>18471</v>
      </c>
      <c r="B4596" t="s">
        <v>18471</v>
      </c>
      <c r="C4596" s="3">
        <v>0</v>
      </c>
      <c r="D4596" s="3">
        <v>0</v>
      </c>
      <c r="E4596" s="3">
        <v>0</v>
      </c>
      <c r="F4596" s="3">
        <v>0</v>
      </c>
      <c r="G4596" s="3">
        <v>0.099097</v>
      </c>
      <c r="H4596" s="3">
        <v>4</v>
      </c>
      <c r="I4596" s="3">
        <v>1.23448</v>
      </c>
      <c r="J4596" s="3">
        <v>41</v>
      </c>
      <c r="K4596" s="3">
        <v>0.928896</v>
      </c>
      <c r="L4596" s="3">
        <v>33</v>
      </c>
      <c r="M4596" s="3">
        <v>1.118943</v>
      </c>
      <c r="N4596">
        <v>36</v>
      </c>
      <c r="O4596">
        <v>0.00481133977344447</v>
      </c>
      <c r="P4596">
        <v>3.38860340513864</v>
      </c>
      <c r="Q4596" t="s">
        <v>157</v>
      </c>
      <c r="R4596" t="s">
        <v>136</v>
      </c>
      <c r="S4596" t="s">
        <v>136</v>
      </c>
      <c r="T4596" t="s">
        <v>2881</v>
      </c>
      <c r="U4596" t="s">
        <v>136</v>
      </c>
      <c r="V4596" t="s">
        <v>136</v>
      </c>
      <c r="W4596" t="s">
        <v>136</v>
      </c>
      <c r="X4596" t="s">
        <v>136</v>
      </c>
      <c r="Y4596" t="s">
        <v>2882</v>
      </c>
      <c r="Z4596" t="s">
        <v>18472</v>
      </c>
      <c r="AA4596" t="s">
        <v>164</v>
      </c>
      <c r="AB4596" t="s">
        <v>165</v>
      </c>
      <c r="AC4596" t="s">
        <v>18473</v>
      </c>
      <c r="AD4596" t="s">
        <v>2885</v>
      </c>
    </row>
    <row r="4597" spans="1:30">
      <c r="A4597" t="s">
        <v>18474</v>
      </c>
      <c r="B4597" t="s">
        <v>18474</v>
      </c>
      <c r="C4597" s="3">
        <v>1.625264</v>
      </c>
      <c r="D4597" s="3">
        <v>33</v>
      </c>
      <c r="E4597" s="3">
        <v>0.876406</v>
      </c>
      <c r="F4597" s="3">
        <v>16</v>
      </c>
      <c r="G4597" s="3">
        <v>0.683478</v>
      </c>
      <c r="H4597" s="3">
        <v>15</v>
      </c>
      <c r="I4597" s="3">
        <v>11.200306</v>
      </c>
      <c r="J4597" s="3">
        <v>244</v>
      </c>
      <c r="K4597" s="3">
        <v>13.162447</v>
      </c>
      <c r="L4597" s="3">
        <v>306</v>
      </c>
      <c r="M4597" s="3">
        <v>5.417558</v>
      </c>
      <c r="N4597">
        <v>114</v>
      </c>
      <c r="O4597">
        <v>0.000156681051031307</v>
      </c>
      <c r="P4597">
        <v>2.43582743016784</v>
      </c>
      <c r="Q4597" t="s">
        <v>157</v>
      </c>
      <c r="R4597" t="s">
        <v>186</v>
      </c>
      <c r="S4597" t="s">
        <v>187</v>
      </c>
      <c r="T4597" t="s">
        <v>437</v>
      </c>
      <c r="U4597" t="s">
        <v>18475</v>
      </c>
      <c r="V4597" t="s">
        <v>439</v>
      </c>
      <c r="W4597" t="s">
        <v>186</v>
      </c>
      <c r="X4597" t="s">
        <v>187</v>
      </c>
      <c r="Y4597" t="s">
        <v>4517</v>
      </c>
      <c r="Z4597" t="s">
        <v>4518</v>
      </c>
      <c r="AA4597" t="s">
        <v>209</v>
      </c>
      <c r="AB4597" t="s">
        <v>187</v>
      </c>
      <c r="AC4597" t="s">
        <v>4519</v>
      </c>
      <c r="AD4597" t="s">
        <v>443</v>
      </c>
    </row>
    <row r="4598" spans="1:30">
      <c r="A4598" t="s">
        <v>18476</v>
      </c>
      <c r="B4598" t="s">
        <v>18476</v>
      </c>
      <c r="C4598" s="3">
        <v>3.841236</v>
      </c>
      <c r="D4598" s="3">
        <v>58</v>
      </c>
      <c r="E4598" s="3">
        <v>1.204394</v>
      </c>
      <c r="F4598" s="3">
        <v>16</v>
      </c>
      <c r="G4598" s="3">
        <v>2.354751</v>
      </c>
      <c r="H4598" s="3">
        <v>38</v>
      </c>
      <c r="I4598" s="3">
        <v>16.416233</v>
      </c>
      <c r="J4598" s="3">
        <v>266</v>
      </c>
      <c r="K4598" s="3">
        <v>103.18882</v>
      </c>
      <c r="L4598" s="3">
        <v>1782</v>
      </c>
      <c r="M4598" s="3">
        <v>17.901468</v>
      </c>
      <c r="N4598">
        <v>279</v>
      </c>
      <c r="O4598" s="16">
        <v>4.95485553297487e-5</v>
      </c>
      <c r="P4598">
        <v>3.38345716741108</v>
      </c>
      <c r="Q4598" t="s">
        <v>157</v>
      </c>
      <c r="R4598" t="s">
        <v>136</v>
      </c>
      <c r="S4598" t="s">
        <v>136</v>
      </c>
      <c r="T4598" t="s">
        <v>625</v>
      </c>
      <c r="U4598" t="s">
        <v>136</v>
      </c>
      <c r="V4598" t="s">
        <v>136</v>
      </c>
      <c r="W4598" t="s">
        <v>136</v>
      </c>
      <c r="X4598" t="s">
        <v>136</v>
      </c>
      <c r="Y4598" t="s">
        <v>4487</v>
      </c>
      <c r="Z4598" t="s">
        <v>136</v>
      </c>
      <c r="AA4598" t="s">
        <v>164</v>
      </c>
      <c r="AB4598" t="s">
        <v>165</v>
      </c>
      <c r="AC4598" t="s">
        <v>18477</v>
      </c>
      <c r="AD4598" t="s">
        <v>281</v>
      </c>
    </row>
    <row r="4599" spans="1:30">
      <c r="A4599" t="s">
        <v>18478</v>
      </c>
      <c r="B4599" t="s">
        <v>18478</v>
      </c>
      <c r="C4599" s="3">
        <v>0.722452</v>
      </c>
      <c r="D4599" s="3">
        <v>52</v>
      </c>
      <c r="E4599" s="3">
        <v>1.056855</v>
      </c>
      <c r="F4599" s="3">
        <v>68</v>
      </c>
      <c r="G4599" s="3">
        <v>0.499757</v>
      </c>
      <c r="H4599" s="3">
        <v>39</v>
      </c>
      <c r="I4599" s="3">
        <v>0.102426</v>
      </c>
      <c r="J4599" s="3">
        <v>8</v>
      </c>
      <c r="K4599" s="3">
        <v>0.186152</v>
      </c>
      <c r="L4599" s="3">
        <v>16</v>
      </c>
      <c r="M4599" s="3">
        <v>0.168118</v>
      </c>
      <c r="N4599">
        <v>13</v>
      </c>
      <c r="O4599">
        <v>0.000381373408457607</v>
      </c>
      <c r="P4599">
        <v>-2.87171812039911</v>
      </c>
      <c r="Q4599" t="s">
        <v>131</v>
      </c>
      <c r="R4599" t="s">
        <v>254</v>
      </c>
      <c r="S4599" t="s">
        <v>255</v>
      </c>
      <c r="T4599" t="s">
        <v>18479</v>
      </c>
      <c r="U4599" t="s">
        <v>18480</v>
      </c>
      <c r="V4599" t="s">
        <v>136</v>
      </c>
      <c r="W4599" t="s">
        <v>594</v>
      </c>
      <c r="X4599" t="s">
        <v>165</v>
      </c>
      <c r="Y4599" t="s">
        <v>2099</v>
      </c>
      <c r="Z4599" t="s">
        <v>18481</v>
      </c>
      <c r="AA4599" t="s">
        <v>164</v>
      </c>
      <c r="AB4599" t="s">
        <v>165</v>
      </c>
      <c r="AC4599" t="s">
        <v>18482</v>
      </c>
      <c r="AD4599" t="s">
        <v>281</v>
      </c>
    </row>
    <row r="4600" spans="1:30">
      <c r="A4600" t="s">
        <v>18483</v>
      </c>
      <c r="B4600" t="s">
        <v>18483</v>
      </c>
      <c r="C4600" s="3">
        <v>0.763817</v>
      </c>
      <c r="D4600" s="3">
        <v>39</v>
      </c>
      <c r="E4600" s="3">
        <v>0.079294</v>
      </c>
      <c r="F4600" s="3">
        <v>4</v>
      </c>
      <c r="G4600" s="3">
        <v>0.421706</v>
      </c>
      <c r="H4600" s="3">
        <v>23</v>
      </c>
      <c r="I4600" s="3">
        <v>4.135234</v>
      </c>
      <c r="J4600" s="3">
        <v>227</v>
      </c>
      <c r="K4600" s="3">
        <v>2.061129</v>
      </c>
      <c r="L4600" s="3">
        <v>121</v>
      </c>
      <c r="M4600" s="3">
        <v>3.063357</v>
      </c>
      <c r="N4600">
        <v>162</v>
      </c>
      <c r="O4600">
        <v>0.00175193318392714</v>
      </c>
      <c r="P4600">
        <v>2.22456401596743</v>
      </c>
      <c r="Q4600" t="s">
        <v>157</v>
      </c>
      <c r="R4600" t="s">
        <v>136</v>
      </c>
      <c r="S4600" t="s">
        <v>136</v>
      </c>
      <c r="T4600" t="s">
        <v>18484</v>
      </c>
      <c r="U4600" t="s">
        <v>136</v>
      </c>
      <c r="V4600" t="s">
        <v>136</v>
      </c>
      <c r="W4600" t="s">
        <v>136</v>
      </c>
      <c r="X4600" t="s">
        <v>136</v>
      </c>
      <c r="Y4600" t="s">
        <v>352</v>
      </c>
      <c r="Z4600" t="s">
        <v>136</v>
      </c>
      <c r="AA4600" t="s">
        <v>164</v>
      </c>
      <c r="AB4600" t="s">
        <v>165</v>
      </c>
      <c r="AC4600" t="s">
        <v>4843</v>
      </c>
      <c r="AD4600" t="s">
        <v>745</v>
      </c>
    </row>
    <row r="4601" spans="1:30">
      <c r="A4601" t="s">
        <v>18485</v>
      </c>
      <c r="B4601" t="s">
        <v>18485</v>
      </c>
      <c r="C4601" s="3">
        <v>0.829903</v>
      </c>
      <c r="D4601" s="3">
        <v>44</v>
      </c>
      <c r="E4601" s="3">
        <v>0.383568</v>
      </c>
      <c r="F4601" s="3">
        <v>18</v>
      </c>
      <c r="G4601" s="3">
        <v>0.319964</v>
      </c>
      <c r="H4601" s="3">
        <v>19</v>
      </c>
      <c r="I4601" s="3">
        <v>5.34676</v>
      </c>
      <c r="J4601" s="3">
        <v>306</v>
      </c>
      <c r="K4601" s="3">
        <v>5.672775</v>
      </c>
      <c r="L4601" s="3">
        <v>347</v>
      </c>
      <c r="M4601" s="3">
        <v>3.118827</v>
      </c>
      <c r="N4601">
        <v>172</v>
      </c>
      <c r="O4601" s="16">
        <v>1.77219750767793e-5</v>
      </c>
      <c r="P4601">
        <v>2.46641146576458</v>
      </c>
      <c r="Q4601" t="s">
        <v>157</v>
      </c>
      <c r="R4601" t="s">
        <v>136</v>
      </c>
      <c r="S4601" t="s">
        <v>136</v>
      </c>
      <c r="T4601" t="s">
        <v>136</v>
      </c>
      <c r="U4601" t="s">
        <v>136</v>
      </c>
      <c r="V4601" t="s">
        <v>136</v>
      </c>
      <c r="W4601" t="s">
        <v>136</v>
      </c>
      <c r="X4601" t="s">
        <v>136</v>
      </c>
      <c r="Y4601" t="s">
        <v>3193</v>
      </c>
      <c r="Z4601" t="s">
        <v>136</v>
      </c>
      <c r="AA4601" t="s">
        <v>164</v>
      </c>
      <c r="AB4601" t="s">
        <v>165</v>
      </c>
      <c r="AC4601" t="s">
        <v>18486</v>
      </c>
      <c r="AD4601" t="s">
        <v>136</v>
      </c>
    </row>
    <row r="4602" spans="1:30">
      <c r="A4602" t="s">
        <v>18487</v>
      </c>
      <c r="B4602" t="s">
        <v>18487</v>
      </c>
      <c r="C4602" s="3">
        <v>1.083363</v>
      </c>
      <c r="D4602" s="3">
        <v>60</v>
      </c>
      <c r="E4602" s="3">
        <v>0.041234</v>
      </c>
      <c r="F4602" s="3">
        <v>3</v>
      </c>
      <c r="G4602" s="3">
        <v>1.38419</v>
      </c>
      <c r="H4602" s="3">
        <v>82</v>
      </c>
      <c r="I4602" s="3">
        <v>12.092302</v>
      </c>
      <c r="J4602" s="3">
        <v>719</v>
      </c>
      <c r="K4602" s="3">
        <v>12.45287</v>
      </c>
      <c r="L4602" s="3">
        <v>790</v>
      </c>
      <c r="M4602" s="3">
        <v>4.857042</v>
      </c>
      <c r="N4602">
        <v>278</v>
      </c>
      <c r="O4602">
        <v>0.000809206509377696</v>
      </c>
      <c r="P4602">
        <v>2.82924345302442</v>
      </c>
      <c r="Q4602" t="s">
        <v>157</v>
      </c>
      <c r="R4602" t="s">
        <v>136</v>
      </c>
      <c r="S4602" t="s">
        <v>136</v>
      </c>
      <c r="T4602" t="s">
        <v>18488</v>
      </c>
      <c r="U4602" t="s">
        <v>18489</v>
      </c>
      <c r="V4602" t="s">
        <v>136</v>
      </c>
      <c r="W4602" t="s">
        <v>594</v>
      </c>
      <c r="X4602" t="s">
        <v>165</v>
      </c>
      <c r="Y4602" t="s">
        <v>18490</v>
      </c>
      <c r="Z4602" t="s">
        <v>136</v>
      </c>
      <c r="AA4602" t="s">
        <v>164</v>
      </c>
      <c r="AB4602" t="s">
        <v>165</v>
      </c>
      <c r="AC4602" t="s">
        <v>313</v>
      </c>
      <c r="AD4602" t="s">
        <v>4375</v>
      </c>
    </row>
    <row r="4603" spans="1:30">
      <c r="A4603" t="s">
        <v>18491</v>
      </c>
      <c r="B4603" t="s">
        <v>18491</v>
      </c>
      <c r="C4603" s="3">
        <v>2.168274</v>
      </c>
      <c r="D4603" s="3">
        <v>165</v>
      </c>
      <c r="E4603" s="3">
        <v>0.187154</v>
      </c>
      <c r="F4603" s="3">
        <v>13</v>
      </c>
      <c r="G4603" s="3">
        <v>1.615558</v>
      </c>
      <c r="H4603" s="3">
        <v>132</v>
      </c>
      <c r="I4603" s="3">
        <v>23.218527</v>
      </c>
      <c r="J4603" s="3">
        <v>1910</v>
      </c>
      <c r="K4603" s="3">
        <v>10.225039</v>
      </c>
      <c r="L4603" s="3">
        <v>899</v>
      </c>
      <c r="M4603" s="3">
        <v>10.2467</v>
      </c>
      <c r="N4603">
        <v>812</v>
      </c>
      <c r="O4603">
        <v>0.000110153709200873</v>
      </c>
      <c r="P4603">
        <v>2.80695895002881</v>
      </c>
      <c r="Q4603" t="s">
        <v>157</v>
      </c>
      <c r="R4603" t="s">
        <v>241</v>
      </c>
      <c r="S4603" t="s">
        <v>242</v>
      </c>
      <c r="T4603" t="s">
        <v>13487</v>
      </c>
      <c r="U4603" t="s">
        <v>18492</v>
      </c>
      <c r="V4603" t="s">
        <v>329</v>
      </c>
      <c r="W4603" t="s">
        <v>136</v>
      </c>
      <c r="X4603" t="s">
        <v>136</v>
      </c>
      <c r="Y4603" t="s">
        <v>2808</v>
      </c>
      <c r="Z4603" t="s">
        <v>18493</v>
      </c>
      <c r="AA4603" t="s">
        <v>248</v>
      </c>
      <c r="AB4603" t="s">
        <v>242</v>
      </c>
      <c r="AC4603" t="s">
        <v>18494</v>
      </c>
      <c r="AD4603" t="s">
        <v>6062</v>
      </c>
    </row>
    <row r="4604" spans="1:30">
      <c r="A4604" t="s">
        <v>18495</v>
      </c>
      <c r="B4604" t="s">
        <v>18495</v>
      </c>
      <c r="C4604" s="3">
        <v>1.181339</v>
      </c>
      <c r="D4604" s="3">
        <v>42</v>
      </c>
      <c r="E4604" s="3">
        <v>0.115353</v>
      </c>
      <c r="F4604" s="3">
        <v>4</v>
      </c>
      <c r="G4604" s="3">
        <v>0.477053</v>
      </c>
      <c r="H4604" s="3">
        <v>18</v>
      </c>
      <c r="I4604" s="3">
        <v>6.530163</v>
      </c>
      <c r="J4604" s="3">
        <v>247</v>
      </c>
      <c r="K4604" s="3">
        <v>8.423113</v>
      </c>
      <c r="L4604" s="3">
        <v>340</v>
      </c>
      <c r="M4604" s="3">
        <v>6.056638</v>
      </c>
      <c r="N4604">
        <v>220</v>
      </c>
      <c r="O4604" s="16">
        <v>1.84201205025104e-5</v>
      </c>
      <c r="P4604">
        <v>2.89818564664177</v>
      </c>
      <c r="Q4604" t="s">
        <v>157</v>
      </c>
      <c r="R4604" t="s">
        <v>136</v>
      </c>
      <c r="S4604" t="s">
        <v>136</v>
      </c>
      <c r="T4604" t="s">
        <v>625</v>
      </c>
      <c r="U4604" t="s">
        <v>18496</v>
      </c>
      <c r="V4604" t="s">
        <v>136</v>
      </c>
      <c r="W4604" t="s">
        <v>136</v>
      </c>
      <c r="X4604" t="s">
        <v>136</v>
      </c>
      <c r="Y4604" t="s">
        <v>2812</v>
      </c>
      <c r="Z4604" t="s">
        <v>18497</v>
      </c>
      <c r="AA4604" t="s">
        <v>164</v>
      </c>
      <c r="AB4604" t="s">
        <v>165</v>
      </c>
      <c r="AC4604" t="s">
        <v>18498</v>
      </c>
      <c r="AD4604" t="s">
        <v>281</v>
      </c>
    </row>
    <row r="4605" spans="1:30">
      <c r="A4605" t="s">
        <v>18499</v>
      </c>
      <c r="B4605" t="s">
        <v>18499</v>
      </c>
      <c r="C4605" s="3">
        <v>0.119723</v>
      </c>
      <c r="D4605" s="3">
        <v>8</v>
      </c>
      <c r="E4605" s="3">
        <v>0</v>
      </c>
      <c r="F4605" s="3">
        <v>0</v>
      </c>
      <c r="G4605" s="3">
        <v>0.18246</v>
      </c>
      <c r="H4605" s="3">
        <v>13</v>
      </c>
      <c r="I4605" s="3">
        <v>8.468638</v>
      </c>
      <c r="J4605" s="3">
        <v>607</v>
      </c>
      <c r="K4605" s="3">
        <v>5.409231</v>
      </c>
      <c r="L4605" s="3">
        <v>414</v>
      </c>
      <c r="M4605" s="3">
        <v>3.555373</v>
      </c>
      <c r="N4605">
        <v>245</v>
      </c>
      <c r="O4605" s="16">
        <v>9.02922126621255e-12</v>
      </c>
      <c r="P4605">
        <v>4.95242789718867</v>
      </c>
      <c r="Q4605" t="s">
        <v>157</v>
      </c>
      <c r="R4605" t="s">
        <v>136</v>
      </c>
      <c r="S4605" t="s">
        <v>136</v>
      </c>
      <c r="T4605" t="s">
        <v>136</v>
      </c>
      <c r="U4605" t="s">
        <v>136</v>
      </c>
      <c r="V4605" t="s">
        <v>136</v>
      </c>
      <c r="W4605" t="s">
        <v>136</v>
      </c>
      <c r="X4605" t="s">
        <v>136</v>
      </c>
      <c r="Y4605" t="s">
        <v>6298</v>
      </c>
      <c r="Z4605" t="s">
        <v>6299</v>
      </c>
      <c r="AA4605" t="s">
        <v>164</v>
      </c>
      <c r="AB4605" t="s">
        <v>165</v>
      </c>
      <c r="AC4605" t="s">
        <v>18500</v>
      </c>
      <c r="AD4605" t="s">
        <v>136</v>
      </c>
    </row>
    <row r="4606" spans="1:30">
      <c r="A4606" t="s">
        <v>18501</v>
      </c>
      <c r="B4606" t="s">
        <v>18501</v>
      </c>
      <c r="C4606" s="3">
        <v>0.143835</v>
      </c>
      <c r="D4606" s="3">
        <v>13</v>
      </c>
      <c r="E4606" s="3">
        <v>0</v>
      </c>
      <c r="F4606" s="3">
        <v>0</v>
      </c>
      <c r="G4606" s="3">
        <v>0.019339</v>
      </c>
      <c r="H4606" s="3">
        <v>2</v>
      </c>
      <c r="I4606" s="3">
        <v>5.029004</v>
      </c>
      <c r="J4606" s="3">
        <v>486</v>
      </c>
      <c r="K4606" s="3">
        <v>16.480906</v>
      </c>
      <c r="L4606" s="3">
        <v>1700</v>
      </c>
      <c r="M4606" s="3">
        <v>1.473208</v>
      </c>
      <c r="N4606">
        <v>137</v>
      </c>
      <c r="O4606" s="16">
        <v>2.93668289109278e-8</v>
      </c>
      <c r="P4606">
        <v>5.74654889245859</v>
      </c>
      <c r="Q4606" t="s">
        <v>157</v>
      </c>
      <c r="R4606" t="s">
        <v>136</v>
      </c>
      <c r="S4606" t="s">
        <v>136</v>
      </c>
      <c r="T4606" t="s">
        <v>15917</v>
      </c>
      <c r="U4606" t="s">
        <v>18502</v>
      </c>
      <c r="V4606" t="s">
        <v>136</v>
      </c>
      <c r="W4606" t="s">
        <v>136</v>
      </c>
      <c r="X4606" t="s">
        <v>136</v>
      </c>
      <c r="Y4606" t="s">
        <v>8847</v>
      </c>
      <c r="Z4606" t="s">
        <v>15919</v>
      </c>
      <c r="AA4606" t="s">
        <v>164</v>
      </c>
      <c r="AB4606" t="s">
        <v>165</v>
      </c>
      <c r="AC4606" t="s">
        <v>15920</v>
      </c>
      <c r="AD4606" t="s">
        <v>15921</v>
      </c>
    </row>
    <row r="4607" spans="1:30">
      <c r="A4607" t="s">
        <v>18503</v>
      </c>
      <c r="B4607" t="s">
        <v>18503</v>
      </c>
      <c r="C4607" s="3">
        <v>0.170365</v>
      </c>
      <c r="D4607" s="3">
        <v>16</v>
      </c>
      <c r="E4607" s="3">
        <v>0.108678</v>
      </c>
      <c r="F4607" s="3">
        <v>9</v>
      </c>
      <c r="G4607" s="3">
        <v>0.220857</v>
      </c>
      <c r="H4607" s="3">
        <v>22</v>
      </c>
      <c r="I4607" s="3">
        <v>2.922059</v>
      </c>
      <c r="J4607" s="3">
        <v>289</v>
      </c>
      <c r="K4607" s="3">
        <v>7.937828</v>
      </c>
      <c r="L4607" s="3">
        <v>838</v>
      </c>
      <c r="M4607" s="3">
        <v>1.284214</v>
      </c>
      <c r="N4607">
        <v>123</v>
      </c>
      <c r="O4607" s="16">
        <v>1.94206462131844e-6</v>
      </c>
      <c r="P4607">
        <v>3.68152737698894</v>
      </c>
      <c r="Q4607" t="s">
        <v>157</v>
      </c>
      <c r="R4607" t="s">
        <v>136</v>
      </c>
      <c r="S4607" t="s">
        <v>136</v>
      </c>
      <c r="T4607" t="s">
        <v>460</v>
      </c>
      <c r="U4607" t="s">
        <v>18504</v>
      </c>
      <c r="V4607" t="s">
        <v>136</v>
      </c>
      <c r="W4607" t="s">
        <v>1427</v>
      </c>
      <c r="X4607" t="s">
        <v>538</v>
      </c>
      <c r="Y4607" t="s">
        <v>10214</v>
      </c>
      <c r="Z4607" t="s">
        <v>18505</v>
      </c>
      <c r="AA4607" t="s">
        <v>209</v>
      </c>
      <c r="AB4607" t="s">
        <v>187</v>
      </c>
      <c r="AC4607" t="s">
        <v>18506</v>
      </c>
      <c r="AD4607" t="s">
        <v>281</v>
      </c>
    </row>
    <row r="4608" spans="1:30">
      <c r="A4608" t="s">
        <v>18507</v>
      </c>
      <c r="B4608" t="s">
        <v>18507</v>
      </c>
      <c r="C4608" s="3">
        <v>45.500042</v>
      </c>
      <c r="D4608" s="3">
        <v>749</v>
      </c>
      <c r="E4608" s="3">
        <v>37.593647</v>
      </c>
      <c r="F4608" s="3">
        <v>548</v>
      </c>
      <c r="G4608" s="3">
        <v>21.588634</v>
      </c>
      <c r="H4608" s="3">
        <v>381</v>
      </c>
      <c r="I4608" s="3">
        <v>13.057055</v>
      </c>
      <c r="J4608" s="3">
        <v>233</v>
      </c>
      <c r="K4608" s="3">
        <v>4.852419</v>
      </c>
      <c r="L4608" s="3">
        <v>93</v>
      </c>
      <c r="M4608" s="3">
        <v>16.9925</v>
      </c>
      <c r="N4608">
        <v>292</v>
      </c>
      <c r="O4608">
        <v>0.00124989319035304</v>
      </c>
      <c r="P4608">
        <v>-2.20216900369269</v>
      </c>
      <c r="Q4608" t="s">
        <v>131</v>
      </c>
      <c r="R4608" t="s">
        <v>325</v>
      </c>
      <c r="S4608" t="s">
        <v>326</v>
      </c>
      <c r="T4608" t="s">
        <v>168</v>
      </c>
      <c r="U4608" t="s">
        <v>18508</v>
      </c>
      <c r="V4608" t="s">
        <v>136</v>
      </c>
      <c r="W4608" t="s">
        <v>241</v>
      </c>
      <c r="X4608" t="s">
        <v>242</v>
      </c>
      <c r="Y4608" t="s">
        <v>136</v>
      </c>
      <c r="Z4608" t="s">
        <v>18509</v>
      </c>
      <c r="AA4608" t="s">
        <v>174</v>
      </c>
      <c r="AB4608" t="s">
        <v>171</v>
      </c>
      <c r="AC4608" t="s">
        <v>18510</v>
      </c>
      <c r="AD4608" t="s">
        <v>176</v>
      </c>
    </row>
    <row r="4609" spans="1:30">
      <c r="A4609" t="s">
        <v>18511</v>
      </c>
      <c r="B4609" t="s">
        <v>136</v>
      </c>
      <c r="C4609" s="3">
        <v>0</v>
      </c>
      <c r="D4609" s="3">
        <v>0</v>
      </c>
      <c r="E4609" s="3">
        <v>0</v>
      </c>
      <c r="F4609" s="3">
        <v>0</v>
      </c>
      <c r="G4609" s="3">
        <v>0</v>
      </c>
      <c r="H4609" s="3">
        <v>0</v>
      </c>
      <c r="I4609" s="3">
        <v>5.555963</v>
      </c>
      <c r="J4609" s="3">
        <v>68</v>
      </c>
      <c r="K4609" s="3">
        <v>5.28252199999999</v>
      </c>
      <c r="L4609" s="3">
        <v>57</v>
      </c>
      <c r="M4609" s="3">
        <v>6.200689</v>
      </c>
      <c r="N4609">
        <v>72</v>
      </c>
      <c r="O4609" s="16">
        <v>8.54195014646697e-7</v>
      </c>
      <c r="P4609">
        <v>6.16132920521468</v>
      </c>
      <c r="Q4609" t="s">
        <v>157</v>
      </c>
      <c r="R4609" t="s">
        <v>3403</v>
      </c>
      <c r="S4609" t="s">
        <v>3404</v>
      </c>
      <c r="T4609" t="s">
        <v>18512</v>
      </c>
      <c r="U4609" t="s">
        <v>18513</v>
      </c>
      <c r="V4609" t="s">
        <v>763</v>
      </c>
      <c r="W4609" t="s">
        <v>190</v>
      </c>
      <c r="X4609" t="s">
        <v>191</v>
      </c>
      <c r="Y4609" t="s">
        <v>136</v>
      </c>
      <c r="Z4609" t="s">
        <v>18514</v>
      </c>
      <c r="AA4609" t="s">
        <v>83</v>
      </c>
      <c r="AB4609" t="s">
        <v>191</v>
      </c>
      <c r="AC4609" t="s">
        <v>18515</v>
      </c>
      <c r="AD4609" t="s">
        <v>18516</v>
      </c>
    </row>
    <row r="4610" spans="1:30">
      <c r="A4610" t="s">
        <v>18517</v>
      </c>
      <c r="B4610" t="s">
        <v>18517</v>
      </c>
      <c r="C4610" s="3">
        <v>55.549919</v>
      </c>
      <c r="D4610" s="3">
        <v>1403</v>
      </c>
      <c r="E4610" s="3">
        <v>48.204857</v>
      </c>
      <c r="F4610" s="3">
        <v>1079</v>
      </c>
      <c r="G4610" s="3">
        <v>40.464775</v>
      </c>
      <c r="H4610" s="3">
        <v>1096</v>
      </c>
      <c r="I4610" s="3">
        <v>10.872424</v>
      </c>
      <c r="J4610" s="3">
        <v>298</v>
      </c>
      <c r="K4610" s="3">
        <v>10.608766</v>
      </c>
      <c r="L4610" s="3">
        <v>311</v>
      </c>
      <c r="M4610" s="3">
        <v>14.734186</v>
      </c>
      <c r="N4610">
        <v>389</v>
      </c>
      <c r="O4610" s="16">
        <v>1.16954334269877e-8</v>
      </c>
      <c r="P4610">
        <v>-2.63646443850198</v>
      </c>
      <c r="Q4610" t="s">
        <v>131</v>
      </c>
      <c r="R4610" t="s">
        <v>136</v>
      </c>
      <c r="S4610" t="s">
        <v>136</v>
      </c>
      <c r="T4610" t="s">
        <v>625</v>
      </c>
      <c r="U4610" t="s">
        <v>18518</v>
      </c>
      <c r="V4610" t="s">
        <v>264</v>
      </c>
      <c r="W4610" t="s">
        <v>190</v>
      </c>
      <c r="X4610" t="s">
        <v>191</v>
      </c>
      <c r="Y4610" t="s">
        <v>2151</v>
      </c>
      <c r="Z4610" t="s">
        <v>12726</v>
      </c>
      <c r="AA4610" t="s">
        <v>164</v>
      </c>
      <c r="AB4610" t="s">
        <v>165</v>
      </c>
      <c r="AC4610" t="s">
        <v>183</v>
      </c>
      <c r="AD4610" t="s">
        <v>281</v>
      </c>
    </row>
    <row r="4611" spans="1:30">
      <c r="A4611" t="s">
        <v>18519</v>
      </c>
      <c r="B4611" t="s">
        <v>18519</v>
      </c>
      <c r="C4611" s="3">
        <v>0.191302</v>
      </c>
      <c r="D4611" s="3">
        <v>15</v>
      </c>
      <c r="E4611" s="3">
        <v>0.043924</v>
      </c>
      <c r="F4611" s="3">
        <v>4</v>
      </c>
      <c r="G4611" s="3">
        <v>0.206514</v>
      </c>
      <c r="H4611" s="3">
        <v>18</v>
      </c>
      <c r="I4611" s="3">
        <v>5.5645</v>
      </c>
      <c r="J4611" s="3">
        <v>472</v>
      </c>
      <c r="K4611" s="3">
        <v>7.832196</v>
      </c>
      <c r="L4611" s="3">
        <v>709</v>
      </c>
      <c r="M4611" s="3">
        <v>1.282853</v>
      </c>
      <c r="N4611">
        <v>105</v>
      </c>
      <c r="O4611" s="16">
        <v>1.01931369052434e-7</v>
      </c>
      <c r="P4611">
        <v>4.10633714404439</v>
      </c>
      <c r="Q4611" t="s">
        <v>157</v>
      </c>
      <c r="R4611" t="s">
        <v>136</v>
      </c>
      <c r="S4611" t="s">
        <v>136</v>
      </c>
      <c r="T4611" t="s">
        <v>2956</v>
      </c>
      <c r="U4611" t="s">
        <v>18520</v>
      </c>
      <c r="V4611" t="s">
        <v>763</v>
      </c>
      <c r="W4611" t="s">
        <v>136</v>
      </c>
      <c r="X4611" t="s">
        <v>136</v>
      </c>
      <c r="Y4611" t="s">
        <v>2958</v>
      </c>
      <c r="Z4611" t="s">
        <v>8558</v>
      </c>
      <c r="AA4611" t="s">
        <v>141</v>
      </c>
      <c r="AB4611" t="s">
        <v>142</v>
      </c>
      <c r="AC4611" t="s">
        <v>8559</v>
      </c>
      <c r="AD4611" t="s">
        <v>2961</v>
      </c>
    </row>
    <row r="4612" spans="1:30">
      <c r="A4612" t="s">
        <v>18521</v>
      </c>
      <c r="B4612" t="s">
        <v>18521</v>
      </c>
      <c r="C4612" s="3">
        <v>3.173419</v>
      </c>
      <c r="D4612" s="3">
        <v>119</v>
      </c>
      <c r="E4612" s="3">
        <v>2.875211</v>
      </c>
      <c r="F4612" s="3">
        <v>95</v>
      </c>
      <c r="G4612" s="3">
        <v>1.555004</v>
      </c>
      <c r="H4612" s="3">
        <v>63</v>
      </c>
      <c r="I4612" s="3">
        <v>0.960115</v>
      </c>
      <c r="J4612" s="3">
        <v>39</v>
      </c>
      <c r="K4612" s="3">
        <v>0.739436</v>
      </c>
      <c r="L4612" s="3">
        <v>32</v>
      </c>
      <c r="M4612" s="3">
        <v>1.119172</v>
      </c>
      <c r="N4612">
        <v>44</v>
      </c>
      <c r="O4612">
        <v>0.00166522151142529</v>
      </c>
      <c r="P4612">
        <v>-2.07134083477328</v>
      </c>
      <c r="Q4612" t="s">
        <v>131</v>
      </c>
      <c r="R4612" t="s">
        <v>136</v>
      </c>
      <c r="S4612" t="s">
        <v>136</v>
      </c>
      <c r="T4612" t="s">
        <v>136</v>
      </c>
      <c r="U4612" t="s">
        <v>18522</v>
      </c>
      <c r="V4612" t="s">
        <v>136</v>
      </c>
      <c r="W4612" t="s">
        <v>136</v>
      </c>
      <c r="X4612" t="s">
        <v>136</v>
      </c>
      <c r="Y4612" t="s">
        <v>18523</v>
      </c>
      <c r="Z4612" t="s">
        <v>18524</v>
      </c>
      <c r="AA4612" t="s">
        <v>164</v>
      </c>
      <c r="AB4612" t="s">
        <v>165</v>
      </c>
      <c r="AC4612" t="s">
        <v>18525</v>
      </c>
      <c r="AD4612" t="s">
        <v>136</v>
      </c>
    </row>
    <row r="4613" spans="1:30">
      <c r="A4613" t="s">
        <v>18526</v>
      </c>
      <c r="B4613" t="s">
        <v>136</v>
      </c>
      <c r="C4613" s="3">
        <v>7.590655</v>
      </c>
      <c r="D4613" s="3">
        <v>280</v>
      </c>
      <c r="E4613" s="3">
        <v>4.309042</v>
      </c>
      <c r="F4613" s="3">
        <v>132</v>
      </c>
      <c r="G4613" s="3">
        <v>13.0438699999999</v>
      </c>
      <c r="H4613" s="3">
        <v>515</v>
      </c>
      <c r="I4613" s="3">
        <v>67.6339159999999</v>
      </c>
      <c r="J4613" s="3">
        <v>3651</v>
      </c>
      <c r="K4613" s="3">
        <v>60.9188679999999</v>
      </c>
      <c r="L4613" s="3">
        <v>3561</v>
      </c>
      <c r="M4613" s="3">
        <v>41.35227</v>
      </c>
      <c r="N4613">
        <v>2212</v>
      </c>
      <c r="O4613" s="16">
        <v>9.54178685982554e-9</v>
      </c>
      <c r="P4613">
        <v>2.58635775126355</v>
      </c>
      <c r="Q4613" t="s">
        <v>157</v>
      </c>
      <c r="R4613" t="s">
        <v>1427</v>
      </c>
      <c r="S4613" t="s">
        <v>538</v>
      </c>
      <c r="T4613" t="s">
        <v>17606</v>
      </c>
      <c r="U4613" t="s">
        <v>18527</v>
      </c>
      <c r="V4613" t="s">
        <v>136</v>
      </c>
      <c r="W4613" t="s">
        <v>1427</v>
      </c>
      <c r="X4613" t="s">
        <v>538</v>
      </c>
      <c r="Y4613" t="s">
        <v>18528</v>
      </c>
      <c r="Z4613" t="s">
        <v>18529</v>
      </c>
      <c r="AA4613" t="s">
        <v>43</v>
      </c>
      <c r="AB4613" t="s">
        <v>538</v>
      </c>
      <c r="AC4613" t="s">
        <v>18530</v>
      </c>
      <c r="AD4613" t="s">
        <v>17609</v>
      </c>
    </row>
    <row r="4614" spans="1:30">
      <c r="A4614" t="s">
        <v>18531</v>
      </c>
      <c r="B4614" t="s">
        <v>18531</v>
      </c>
      <c r="C4614" s="3">
        <v>0</v>
      </c>
      <c r="D4614" s="3">
        <v>0</v>
      </c>
      <c r="E4614" s="3">
        <v>0</v>
      </c>
      <c r="F4614" s="3">
        <v>0</v>
      </c>
      <c r="G4614" s="3">
        <v>0.11145</v>
      </c>
      <c r="H4614" s="3">
        <v>11</v>
      </c>
      <c r="I4614" s="3">
        <v>1.521991</v>
      </c>
      <c r="J4614" s="3">
        <v>142</v>
      </c>
      <c r="K4614" s="3">
        <v>4.215134</v>
      </c>
      <c r="L4614" s="3">
        <v>418</v>
      </c>
      <c r="M4614" s="3">
        <v>0.686221</v>
      </c>
      <c r="N4614">
        <v>62</v>
      </c>
      <c r="O4614">
        <v>0.000307999705775637</v>
      </c>
      <c r="P4614">
        <v>4.27572768166164</v>
      </c>
      <c r="Q4614" t="s">
        <v>157</v>
      </c>
      <c r="R4614" t="s">
        <v>136</v>
      </c>
      <c r="S4614" t="s">
        <v>136</v>
      </c>
      <c r="T4614" t="s">
        <v>136</v>
      </c>
      <c r="U4614" t="s">
        <v>136</v>
      </c>
      <c r="V4614" t="s">
        <v>136</v>
      </c>
      <c r="W4614" t="s">
        <v>136</v>
      </c>
      <c r="X4614" t="s">
        <v>136</v>
      </c>
      <c r="Y4614" t="s">
        <v>136</v>
      </c>
      <c r="Z4614" t="s">
        <v>136</v>
      </c>
      <c r="AA4614" t="s">
        <v>164</v>
      </c>
      <c r="AB4614" t="s">
        <v>165</v>
      </c>
      <c r="AC4614" t="s">
        <v>18532</v>
      </c>
      <c r="AD4614" t="s">
        <v>136</v>
      </c>
    </row>
    <row r="4615" spans="1:30">
      <c r="A4615" t="s">
        <v>18533</v>
      </c>
      <c r="B4615" t="s">
        <v>136</v>
      </c>
      <c r="C4615" s="3">
        <v>0</v>
      </c>
      <c r="D4615" s="3">
        <v>0</v>
      </c>
      <c r="E4615" s="3">
        <v>0</v>
      </c>
      <c r="F4615" s="3">
        <v>0</v>
      </c>
      <c r="G4615" s="3">
        <v>0</v>
      </c>
      <c r="H4615" s="3">
        <v>0</v>
      </c>
      <c r="I4615" s="3">
        <v>2.268994</v>
      </c>
      <c r="J4615" s="3">
        <v>63</v>
      </c>
      <c r="K4615" s="3">
        <v>2.216632</v>
      </c>
      <c r="L4615" s="3">
        <v>66</v>
      </c>
      <c r="M4615" s="3">
        <v>2.522461</v>
      </c>
      <c r="N4615">
        <v>67</v>
      </c>
      <c r="O4615" s="16">
        <v>8.13812621185782e-7</v>
      </c>
      <c r="P4615">
        <v>6.16417162045581</v>
      </c>
      <c r="Q4615" t="s">
        <v>157</v>
      </c>
      <c r="R4615" t="s">
        <v>136</v>
      </c>
      <c r="S4615" t="s">
        <v>136</v>
      </c>
      <c r="T4615" t="s">
        <v>136</v>
      </c>
      <c r="U4615" t="s">
        <v>136</v>
      </c>
      <c r="V4615" t="s">
        <v>136</v>
      </c>
      <c r="W4615" t="s">
        <v>136</v>
      </c>
      <c r="X4615" t="s">
        <v>136</v>
      </c>
      <c r="Y4615" t="s">
        <v>136</v>
      </c>
      <c r="Z4615" t="s">
        <v>136</v>
      </c>
      <c r="AA4615" t="s">
        <v>136</v>
      </c>
      <c r="AB4615" t="s">
        <v>136</v>
      </c>
      <c r="AC4615" t="s">
        <v>136</v>
      </c>
      <c r="AD4615" t="s">
        <v>136</v>
      </c>
    </row>
    <row r="4616" spans="1:30">
      <c r="A4616" t="s">
        <v>18534</v>
      </c>
      <c r="B4616" t="s">
        <v>18534</v>
      </c>
      <c r="C4616" s="3">
        <v>1.972196</v>
      </c>
      <c r="D4616" s="3">
        <v>179</v>
      </c>
      <c r="E4616" s="3">
        <v>15.381293</v>
      </c>
      <c r="F4616" s="3">
        <v>1234</v>
      </c>
      <c r="G4616" s="3">
        <v>1.066443</v>
      </c>
      <c r="H4616" s="3">
        <v>104</v>
      </c>
      <c r="I4616" s="3">
        <v>0.805601</v>
      </c>
      <c r="J4616" s="3">
        <v>80</v>
      </c>
      <c r="K4616" s="3">
        <v>0.423373</v>
      </c>
      <c r="L4616" s="3">
        <v>45</v>
      </c>
      <c r="M4616" s="3">
        <v>1.423517</v>
      </c>
      <c r="N4616">
        <v>135</v>
      </c>
      <c r="O4616">
        <v>0.00169109143031266</v>
      </c>
      <c r="P4616">
        <v>-3.36528224278756</v>
      </c>
      <c r="Q4616" t="s">
        <v>131</v>
      </c>
      <c r="R4616" t="s">
        <v>366</v>
      </c>
      <c r="S4616" t="s">
        <v>367</v>
      </c>
      <c r="T4616" t="s">
        <v>368</v>
      </c>
      <c r="U4616" t="s">
        <v>18535</v>
      </c>
      <c r="V4616" t="s">
        <v>370</v>
      </c>
      <c r="W4616" t="s">
        <v>561</v>
      </c>
      <c r="X4616" t="s">
        <v>562</v>
      </c>
      <c r="Y4616" t="s">
        <v>372</v>
      </c>
      <c r="Z4616" t="s">
        <v>18536</v>
      </c>
      <c r="AA4616" t="s">
        <v>164</v>
      </c>
      <c r="AB4616" t="s">
        <v>165</v>
      </c>
      <c r="AC4616" t="s">
        <v>18537</v>
      </c>
      <c r="AD4616" t="s">
        <v>376</v>
      </c>
    </row>
    <row r="4617" spans="1:30">
      <c r="A4617" t="s">
        <v>18538</v>
      </c>
      <c r="B4617" t="s">
        <v>18538</v>
      </c>
      <c r="C4617" s="3">
        <v>2.263993</v>
      </c>
      <c r="D4617" s="3">
        <v>116</v>
      </c>
      <c r="E4617" s="3">
        <v>0.044412</v>
      </c>
      <c r="F4617" s="3">
        <v>2</v>
      </c>
      <c r="G4617" s="3">
        <v>1.765056</v>
      </c>
      <c r="H4617" s="3">
        <v>97</v>
      </c>
      <c r="I4617" s="3">
        <v>25.06386</v>
      </c>
      <c r="J4617" s="3">
        <v>1382</v>
      </c>
      <c r="K4617" s="3">
        <v>14.311553</v>
      </c>
      <c r="L4617" s="3">
        <v>843</v>
      </c>
      <c r="M4617" s="3">
        <v>10.892488</v>
      </c>
      <c r="N4617">
        <v>579</v>
      </c>
      <c r="O4617">
        <v>0.00163705494776627</v>
      </c>
      <c r="P4617">
        <v>2.88790223902327</v>
      </c>
      <c r="Q4617" t="s">
        <v>157</v>
      </c>
      <c r="R4617" t="s">
        <v>534</v>
      </c>
      <c r="S4617" t="s">
        <v>535</v>
      </c>
      <c r="T4617" t="s">
        <v>18539</v>
      </c>
      <c r="U4617" t="s">
        <v>18540</v>
      </c>
      <c r="V4617" t="s">
        <v>136</v>
      </c>
      <c r="W4617" t="s">
        <v>534</v>
      </c>
      <c r="X4617" t="s">
        <v>535</v>
      </c>
      <c r="Y4617" t="s">
        <v>9275</v>
      </c>
      <c r="Z4617" t="s">
        <v>18541</v>
      </c>
      <c r="AA4617" t="s">
        <v>1045</v>
      </c>
      <c r="AB4617" t="s">
        <v>535</v>
      </c>
      <c r="AC4617" t="s">
        <v>18542</v>
      </c>
      <c r="AD4617" t="s">
        <v>2225</v>
      </c>
    </row>
    <row r="4618" spans="1:30">
      <c r="A4618" t="s">
        <v>18543</v>
      </c>
      <c r="B4618" t="s">
        <v>18543</v>
      </c>
      <c r="C4618" s="3">
        <v>8.244285</v>
      </c>
      <c r="D4618" s="3">
        <v>118</v>
      </c>
      <c r="E4618" s="3">
        <v>12.488954</v>
      </c>
      <c r="F4618" s="3">
        <v>158</v>
      </c>
      <c r="G4618" s="3">
        <v>12.823723</v>
      </c>
      <c r="H4618" s="3">
        <v>196</v>
      </c>
      <c r="I4618" s="3">
        <v>3.051541</v>
      </c>
      <c r="J4618" s="3">
        <v>48</v>
      </c>
      <c r="K4618" s="3">
        <v>0.970228</v>
      </c>
      <c r="L4618" s="3">
        <v>17</v>
      </c>
      <c r="M4618" s="3">
        <v>1.868919</v>
      </c>
      <c r="N4618">
        <v>28</v>
      </c>
      <c r="O4618" s="16">
        <v>2.69021483585473e-6</v>
      </c>
      <c r="P4618">
        <v>-3.10698799476393</v>
      </c>
      <c r="Q4618" t="s">
        <v>131</v>
      </c>
      <c r="R4618" t="s">
        <v>2694</v>
      </c>
      <c r="S4618" t="s">
        <v>2695</v>
      </c>
      <c r="T4618" t="s">
        <v>2256</v>
      </c>
      <c r="U4618" t="s">
        <v>18544</v>
      </c>
      <c r="V4618" t="s">
        <v>2698</v>
      </c>
      <c r="W4618" t="s">
        <v>254</v>
      </c>
      <c r="X4618" t="s">
        <v>255</v>
      </c>
      <c r="Y4618" t="s">
        <v>2699</v>
      </c>
      <c r="Z4618" t="s">
        <v>2700</v>
      </c>
      <c r="AA4618" t="s">
        <v>153</v>
      </c>
      <c r="AB4618" t="s">
        <v>138</v>
      </c>
      <c r="AC4618" t="s">
        <v>2701</v>
      </c>
      <c r="AD4618" t="s">
        <v>144</v>
      </c>
    </row>
    <row r="4619" spans="1:30">
      <c r="A4619" t="s">
        <v>18545</v>
      </c>
      <c r="B4619" t="s">
        <v>18545</v>
      </c>
      <c r="C4619" s="3">
        <v>32.503666</v>
      </c>
      <c r="D4619" s="3">
        <v>1761</v>
      </c>
      <c r="E4619" s="3">
        <v>28.980225</v>
      </c>
      <c r="F4619" s="3">
        <v>1391</v>
      </c>
      <c r="G4619" s="3">
        <v>39.11763</v>
      </c>
      <c r="H4619" s="3">
        <v>2272</v>
      </c>
      <c r="I4619" s="3">
        <v>8.72508</v>
      </c>
      <c r="J4619" s="3">
        <v>513</v>
      </c>
      <c r="K4619" s="3">
        <v>2.985474</v>
      </c>
      <c r="L4619" s="3">
        <v>188</v>
      </c>
      <c r="M4619" s="3">
        <v>10.960604</v>
      </c>
      <c r="N4619">
        <v>620</v>
      </c>
      <c r="O4619" s="16">
        <v>4.57698901998103e-6</v>
      </c>
      <c r="P4619">
        <v>-2.72463128218859</v>
      </c>
      <c r="Q4619" t="s">
        <v>131</v>
      </c>
      <c r="R4619" t="s">
        <v>366</v>
      </c>
      <c r="S4619" t="s">
        <v>367</v>
      </c>
      <c r="T4619" t="s">
        <v>18546</v>
      </c>
      <c r="U4619" t="s">
        <v>18547</v>
      </c>
      <c r="V4619" t="s">
        <v>136</v>
      </c>
      <c r="W4619" t="s">
        <v>190</v>
      </c>
      <c r="X4619" t="s">
        <v>191</v>
      </c>
      <c r="Y4619" t="s">
        <v>2163</v>
      </c>
      <c r="Z4619" t="s">
        <v>9397</v>
      </c>
      <c r="AA4619" t="s">
        <v>43</v>
      </c>
      <c r="AB4619" t="s">
        <v>538</v>
      </c>
      <c r="AC4619" t="s">
        <v>18548</v>
      </c>
      <c r="AD4619" t="s">
        <v>2344</v>
      </c>
    </row>
    <row r="4620" spans="1:30">
      <c r="A4620" t="s">
        <v>18549</v>
      </c>
      <c r="B4620" t="s">
        <v>136</v>
      </c>
      <c r="C4620" s="3">
        <v>4.800994</v>
      </c>
      <c r="D4620" s="3">
        <v>73</v>
      </c>
      <c r="E4620" s="3">
        <v>2.090133</v>
      </c>
      <c r="F4620" s="3">
        <v>30</v>
      </c>
      <c r="G4620" s="3">
        <v>4.402031</v>
      </c>
      <c r="H4620" s="3">
        <v>76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>
        <v>0</v>
      </c>
      <c r="O4620" s="16">
        <v>3.9811976167087e-10</v>
      </c>
      <c r="P4620">
        <v>-7.29373640697871</v>
      </c>
      <c r="Q4620" t="s">
        <v>131</v>
      </c>
      <c r="R4620" t="s">
        <v>136</v>
      </c>
      <c r="S4620" t="s">
        <v>136</v>
      </c>
      <c r="T4620" t="s">
        <v>136</v>
      </c>
      <c r="U4620" t="s">
        <v>136</v>
      </c>
      <c r="V4620" t="s">
        <v>136</v>
      </c>
      <c r="W4620" t="s">
        <v>136</v>
      </c>
      <c r="X4620" t="s">
        <v>136</v>
      </c>
      <c r="Y4620" t="s">
        <v>136</v>
      </c>
      <c r="Z4620" t="s">
        <v>136</v>
      </c>
      <c r="AA4620" t="s">
        <v>136</v>
      </c>
      <c r="AB4620" t="s">
        <v>136</v>
      </c>
      <c r="AC4620" t="s">
        <v>136</v>
      </c>
      <c r="AD4620" t="s">
        <v>136</v>
      </c>
    </row>
    <row r="4621" spans="1:30">
      <c r="A4621" t="s">
        <v>18550</v>
      </c>
      <c r="B4621" t="s">
        <v>18550</v>
      </c>
      <c r="C4621" s="3">
        <v>7.509509</v>
      </c>
      <c r="D4621" s="3">
        <v>303</v>
      </c>
      <c r="E4621" s="3">
        <v>16.467663</v>
      </c>
      <c r="F4621" s="3">
        <v>588</v>
      </c>
      <c r="G4621" s="3">
        <v>11.0123</v>
      </c>
      <c r="H4621" s="3">
        <v>476</v>
      </c>
      <c r="I4621" s="3">
        <v>1.535711</v>
      </c>
      <c r="J4621" s="3">
        <v>68</v>
      </c>
      <c r="K4621" s="3">
        <v>0.598284</v>
      </c>
      <c r="L4621" s="3">
        <v>28</v>
      </c>
      <c r="M4621" s="3">
        <v>2.88619</v>
      </c>
      <c r="N4621">
        <v>122</v>
      </c>
      <c r="O4621" s="16">
        <v>1.60147150504555e-5</v>
      </c>
      <c r="P4621">
        <v>-3.37399839910127</v>
      </c>
      <c r="Q4621" t="s">
        <v>131</v>
      </c>
      <c r="R4621" t="s">
        <v>136</v>
      </c>
      <c r="S4621" t="s">
        <v>136</v>
      </c>
      <c r="T4621" t="s">
        <v>136</v>
      </c>
      <c r="U4621" t="s">
        <v>18551</v>
      </c>
      <c r="V4621" t="s">
        <v>206</v>
      </c>
      <c r="W4621" t="s">
        <v>136</v>
      </c>
      <c r="X4621" t="s">
        <v>136</v>
      </c>
      <c r="Y4621" t="s">
        <v>136</v>
      </c>
      <c r="Z4621" t="s">
        <v>13727</v>
      </c>
      <c r="AA4621" t="s">
        <v>164</v>
      </c>
      <c r="AB4621" t="s">
        <v>165</v>
      </c>
      <c r="AC4621" t="s">
        <v>18552</v>
      </c>
      <c r="AD4621" t="s">
        <v>136</v>
      </c>
    </row>
    <row r="4622" spans="1:30">
      <c r="A4622" t="s">
        <v>18553</v>
      </c>
      <c r="B4622" t="s">
        <v>136</v>
      </c>
      <c r="C4622" s="3">
        <v>61.700125</v>
      </c>
      <c r="D4622" s="3">
        <v>7214</v>
      </c>
      <c r="E4622" s="3">
        <v>88.584699</v>
      </c>
      <c r="F4622" s="3">
        <v>9142</v>
      </c>
      <c r="G4622" s="3">
        <v>77.362408</v>
      </c>
      <c r="H4622" s="3">
        <v>9699</v>
      </c>
      <c r="I4622" s="3">
        <v>24.2676029999999</v>
      </c>
      <c r="J4622" s="3">
        <v>3073</v>
      </c>
      <c r="K4622" s="3">
        <v>15.3378129999999</v>
      </c>
      <c r="L4622" s="3">
        <v>2080</v>
      </c>
      <c r="M4622" s="3">
        <v>39.528773</v>
      </c>
      <c r="N4622">
        <v>4823</v>
      </c>
      <c r="O4622">
        <v>0.000337577589338394</v>
      </c>
      <c r="P4622">
        <v>-2.19594861948755</v>
      </c>
      <c r="Q4622" t="s">
        <v>131</v>
      </c>
      <c r="R4622" t="s">
        <v>136</v>
      </c>
      <c r="S4622" t="s">
        <v>136</v>
      </c>
      <c r="T4622" t="s">
        <v>18554</v>
      </c>
      <c r="U4622" t="s">
        <v>136</v>
      </c>
      <c r="V4622" t="s">
        <v>136</v>
      </c>
      <c r="W4622" t="s">
        <v>1427</v>
      </c>
      <c r="X4622" t="s">
        <v>538</v>
      </c>
      <c r="Y4622" t="s">
        <v>136</v>
      </c>
      <c r="Z4622" t="s">
        <v>136</v>
      </c>
      <c r="AA4622" t="s">
        <v>43</v>
      </c>
      <c r="AB4622" t="s">
        <v>538</v>
      </c>
      <c r="AC4622" t="s">
        <v>18555</v>
      </c>
      <c r="AD4622" t="s">
        <v>18556</v>
      </c>
    </row>
    <row r="4623" spans="1:30">
      <c r="A4623" t="s">
        <v>18557</v>
      </c>
      <c r="B4623" t="s">
        <v>18557</v>
      </c>
      <c r="C4623" s="3">
        <v>1.396062</v>
      </c>
      <c r="D4623" s="3">
        <v>145</v>
      </c>
      <c r="E4623" s="3">
        <v>3.468641</v>
      </c>
      <c r="F4623" s="3">
        <v>318</v>
      </c>
      <c r="G4623" s="3">
        <v>1.412697</v>
      </c>
      <c r="H4623" s="3">
        <v>157</v>
      </c>
      <c r="I4623" s="3">
        <v>0.332893</v>
      </c>
      <c r="J4623" s="3">
        <v>38</v>
      </c>
      <c r="K4623" s="3">
        <v>0.174979</v>
      </c>
      <c r="L4623" s="3">
        <v>21</v>
      </c>
      <c r="M4623" s="3">
        <v>0.343443</v>
      </c>
      <c r="N4623">
        <v>38</v>
      </c>
      <c r="O4623" s="16">
        <v>4.53782530575404e-6</v>
      </c>
      <c r="P4623">
        <v>-3.51621985897315</v>
      </c>
      <c r="Q4623" t="s">
        <v>131</v>
      </c>
      <c r="R4623" t="s">
        <v>136</v>
      </c>
      <c r="S4623" t="s">
        <v>136</v>
      </c>
      <c r="T4623" t="s">
        <v>136</v>
      </c>
      <c r="U4623" t="s">
        <v>18558</v>
      </c>
      <c r="V4623" t="s">
        <v>6404</v>
      </c>
      <c r="W4623" t="s">
        <v>136</v>
      </c>
      <c r="X4623" t="s">
        <v>136</v>
      </c>
      <c r="Y4623" t="s">
        <v>136</v>
      </c>
      <c r="Z4623" t="s">
        <v>18559</v>
      </c>
      <c r="AA4623" t="s">
        <v>164</v>
      </c>
      <c r="AB4623" t="s">
        <v>165</v>
      </c>
      <c r="AC4623" t="s">
        <v>18560</v>
      </c>
      <c r="AD4623" t="s">
        <v>136</v>
      </c>
    </row>
    <row r="4624" spans="1:30">
      <c r="A4624" t="s">
        <v>18561</v>
      </c>
      <c r="B4624" t="s">
        <v>136</v>
      </c>
      <c r="C4624" s="3">
        <v>1.91309</v>
      </c>
      <c r="D4624" s="3">
        <v>33</v>
      </c>
      <c r="E4624" s="3">
        <v>0.533892</v>
      </c>
      <c r="F4624" s="3">
        <v>9</v>
      </c>
      <c r="G4624" s="3">
        <v>2.890569</v>
      </c>
      <c r="H4624" s="3">
        <v>52</v>
      </c>
      <c r="I4624" s="3">
        <v>15.899693</v>
      </c>
      <c r="J4624" s="3">
        <v>295</v>
      </c>
      <c r="K4624" s="3">
        <v>11.499238</v>
      </c>
      <c r="L4624" s="3">
        <v>227</v>
      </c>
      <c r="M4624" s="3">
        <v>10.454778</v>
      </c>
      <c r="N4624">
        <v>188</v>
      </c>
      <c r="O4624">
        <v>0.000138796650496876</v>
      </c>
      <c r="P4624">
        <v>2.18244939159093</v>
      </c>
      <c r="Q4624" t="s">
        <v>157</v>
      </c>
      <c r="R4624" t="s">
        <v>412</v>
      </c>
      <c r="S4624" t="s">
        <v>413</v>
      </c>
      <c r="T4624" t="s">
        <v>18562</v>
      </c>
      <c r="U4624" t="s">
        <v>18563</v>
      </c>
      <c r="V4624" t="s">
        <v>1195</v>
      </c>
      <c r="W4624" t="s">
        <v>412</v>
      </c>
      <c r="X4624" t="s">
        <v>413</v>
      </c>
      <c r="Y4624" t="s">
        <v>18564</v>
      </c>
      <c r="Z4624" t="s">
        <v>18565</v>
      </c>
      <c r="AA4624" t="s">
        <v>419</v>
      </c>
      <c r="AB4624" t="s">
        <v>413</v>
      </c>
      <c r="AC4624" t="s">
        <v>18566</v>
      </c>
      <c r="AD4624" t="s">
        <v>18567</v>
      </c>
    </row>
    <row r="4625" spans="1:30">
      <c r="A4625" t="s">
        <v>18568</v>
      </c>
      <c r="B4625" t="s">
        <v>18568</v>
      </c>
      <c r="C4625" s="3">
        <v>149.931549</v>
      </c>
      <c r="D4625" s="3">
        <v>5707</v>
      </c>
      <c r="E4625" s="3">
        <v>475.02533</v>
      </c>
      <c r="F4625" s="3">
        <v>16015</v>
      </c>
      <c r="G4625" s="3">
        <v>175.71283</v>
      </c>
      <c r="H4625" s="3">
        <v>7171</v>
      </c>
      <c r="I4625" s="3">
        <v>21.110264</v>
      </c>
      <c r="J4625" s="3">
        <v>872</v>
      </c>
      <c r="K4625" s="3">
        <v>18.143536</v>
      </c>
      <c r="L4625" s="3">
        <v>800</v>
      </c>
      <c r="M4625" s="3">
        <v>53.726578</v>
      </c>
      <c r="N4625">
        <v>2135</v>
      </c>
      <c r="O4625" s="16">
        <v>4.87018086196515e-6</v>
      </c>
      <c r="P4625">
        <v>-3.71628335986429</v>
      </c>
      <c r="Q4625" t="s">
        <v>131</v>
      </c>
      <c r="R4625" t="s">
        <v>136</v>
      </c>
      <c r="S4625" t="s">
        <v>136</v>
      </c>
      <c r="T4625" t="s">
        <v>136</v>
      </c>
      <c r="U4625" t="s">
        <v>18569</v>
      </c>
      <c r="V4625" t="s">
        <v>11894</v>
      </c>
      <c r="W4625" t="s">
        <v>136</v>
      </c>
      <c r="X4625" t="s">
        <v>136</v>
      </c>
      <c r="Y4625" t="s">
        <v>18570</v>
      </c>
      <c r="Z4625" t="s">
        <v>136</v>
      </c>
      <c r="AA4625" t="s">
        <v>164</v>
      </c>
      <c r="AB4625" t="s">
        <v>165</v>
      </c>
      <c r="AC4625" t="s">
        <v>18571</v>
      </c>
      <c r="AD4625" t="s">
        <v>136</v>
      </c>
    </row>
    <row r="4626" spans="1:30">
      <c r="A4626" t="s">
        <v>18572</v>
      </c>
      <c r="B4626" t="s">
        <v>18572</v>
      </c>
      <c r="C4626" s="3">
        <v>0.157363</v>
      </c>
      <c r="D4626" s="3">
        <v>9</v>
      </c>
      <c r="E4626" s="3">
        <v>0</v>
      </c>
      <c r="F4626" s="3">
        <v>0</v>
      </c>
      <c r="G4626" s="3">
        <v>0</v>
      </c>
      <c r="H4626" s="3">
        <v>0</v>
      </c>
      <c r="I4626" s="3">
        <v>1.917885</v>
      </c>
      <c r="J4626" s="3">
        <v>117</v>
      </c>
      <c r="K4626" s="3">
        <v>1.349771</v>
      </c>
      <c r="L4626" s="3">
        <v>88</v>
      </c>
      <c r="M4626" s="3">
        <v>1.39924</v>
      </c>
      <c r="N4626">
        <v>83</v>
      </c>
      <c r="O4626">
        <v>0.000716836539292362</v>
      </c>
      <c r="P4626">
        <v>3.75597396799442</v>
      </c>
      <c r="Q4626" t="s">
        <v>157</v>
      </c>
      <c r="R4626" t="s">
        <v>136</v>
      </c>
      <c r="S4626" t="s">
        <v>136</v>
      </c>
      <c r="T4626" t="s">
        <v>18573</v>
      </c>
      <c r="U4626" t="s">
        <v>18574</v>
      </c>
      <c r="V4626" t="s">
        <v>976</v>
      </c>
      <c r="W4626" t="s">
        <v>170</v>
      </c>
      <c r="X4626" t="s">
        <v>171</v>
      </c>
      <c r="Y4626" t="s">
        <v>18575</v>
      </c>
      <c r="Z4626" t="s">
        <v>16997</v>
      </c>
      <c r="AA4626" t="s">
        <v>3882</v>
      </c>
      <c r="AB4626" t="s">
        <v>317</v>
      </c>
      <c r="AC4626" t="s">
        <v>1340</v>
      </c>
      <c r="AD4626" t="s">
        <v>18576</v>
      </c>
    </row>
    <row r="4627" spans="1:30">
      <c r="A4627" t="s">
        <v>18577</v>
      </c>
      <c r="B4627" t="s">
        <v>18577</v>
      </c>
      <c r="C4627" s="3">
        <v>32.321434</v>
      </c>
      <c r="D4627" s="3">
        <v>1540</v>
      </c>
      <c r="E4627" s="3">
        <v>57.306541</v>
      </c>
      <c r="F4627" s="3">
        <v>2419</v>
      </c>
      <c r="G4627" s="3">
        <v>28.99571</v>
      </c>
      <c r="H4627" s="3">
        <v>1481</v>
      </c>
      <c r="I4627" s="3">
        <v>0.915017</v>
      </c>
      <c r="J4627" s="3">
        <v>48</v>
      </c>
      <c r="K4627" s="3">
        <v>1.18037</v>
      </c>
      <c r="L4627" s="3">
        <v>66</v>
      </c>
      <c r="M4627" s="3">
        <v>2.566514</v>
      </c>
      <c r="N4627">
        <v>128</v>
      </c>
      <c r="O4627" s="16">
        <v>6.80999966032753e-14</v>
      </c>
      <c r="P4627">
        <v>-5.16548173141879</v>
      </c>
      <c r="Q4627" t="s">
        <v>131</v>
      </c>
      <c r="R4627" t="s">
        <v>136</v>
      </c>
      <c r="S4627" t="s">
        <v>136</v>
      </c>
      <c r="T4627" t="s">
        <v>635</v>
      </c>
      <c r="U4627" t="s">
        <v>136</v>
      </c>
      <c r="V4627" t="s">
        <v>136</v>
      </c>
      <c r="W4627" t="s">
        <v>136</v>
      </c>
      <c r="X4627" t="s">
        <v>136</v>
      </c>
      <c r="Y4627" t="s">
        <v>2681</v>
      </c>
      <c r="Z4627" t="s">
        <v>136</v>
      </c>
      <c r="AA4627" t="s">
        <v>164</v>
      </c>
      <c r="AB4627" t="s">
        <v>165</v>
      </c>
      <c r="AC4627" t="s">
        <v>15217</v>
      </c>
      <c r="AD4627" t="s">
        <v>640</v>
      </c>
    </row>
    <row r="4628" spans="1:30">
      <c r="A4628" t="s">
        <v>18578</v>
      </c>
      <c r="B4628" t="s">
        <v>136</v>
      </c>
      <c r="C4628" s="3">
        <v>0</v>
      </c>
      <c r="D4628" s="3">
        <v>0</v>
      </c>
      <c r="E4628" s="3">
        <v>0.135222</v>
      </c>
      <c r="F4628" s="3">
        <v>3</v>
      </c>
      <c r="G4628" s="3">
        <v>0.146917</v>
      </c>
      <c r="H4628" s="3">
        <v>3</v>
      </c>
      <c r="I4628" s="3">
        <v>2.292704</v>
      </c>
      <c r="J4628" s="3">
        <v>48</v>
      </c>
      <c r="K4628" s="3">
        <v>2.147186</v>
      </c>
      <c r="L4628" s="3">
        <v>48</v>
      </c>
      <c r="M4628" s="3">
        <v>1.770664</v>
      </c>
      <c r="N4628">
        <v>36</v>
      </c>
      <c r="O4628">
        <v>0.00411535946534019</v>
      </c>
      <c r="P4628">
        <v>3.03909002272426</v>
      </c>
      <c r="Q4628" t="s">
        <v>157</v>
      </c>
      <c r="R4628" t="s">
        <v>136</v>
      </c>
      <c r="S4628" t="s">
        <v>136</v>
      </c>
      <c r="T4628" t="s">
        <v>2636</v>
      </c>
      <c r="U4628" t="s">
        <v>18579</v>
      </c>
      <c r="V4628" t="s">
        <v>136</v>
      </c>
      <c r="W4628" t="s">
        <v>254</v>
      </c>
      <c r="X4628" t="s">
        <v>255</v>
      </c>
      <c r="Y4628" t="s">
        <v>2638</v>
      </c>
      <c r="Z4628" t="s">
        <v>18580</v>
      </c>
      <c r="AA4628" t="s">
        <v>164</v>
      </c>
      <c r="AB4628" t="s">
        <v>165</v>
      </c>
      <c r="AC4628" t="s">
        <v>18581</v>
      </c>
      <c r="AD4628" t="s">
        <v>688</v>
      </c>
    </row>
    <row r="4629" spans="1:30">
      <c r="A4629" t="s">
        <v>18582</v>
      </c>
      <c r="B4629" t="s">
        <v>18582</v>
      </c>
      <c r="C4629" s="3">
        <v>9.150677</v>
      </c>
      <c r="D4629" s="3">
        <v>314</v>
      </c>
      <c r="E4629" s="3">
        <v>1.413265</v>
      </c>
      <c r="F4629" s="3">
        <v>43</v>
      </c>
      <c r="G4629" s="3">
        <v>5.559242</v>
      </c>
      <c r="H4629" s="3">
        <v>205</v>
      </c>
      <c r="I4629" s="3">
        <v>38.242626</v>
      </c>
      <c r="J4629" s="3">
        <v>1423</v>
      </c>
      <c r="K4629" s="3">
        <v>36.627319</v>
      </c>
      <c r="L4629" s="3">
        <v>1456</v>
      </c>
      <c r="M4629" s="3">
        <v>26.068089</v>
      </c>
      <c r="N4629">
        <v>934</v>
      </c>
      <c r="O4629">
        <v>0.000268488225060134</v>
      </c>
      <c r="P4629">
        <v>2.08576082279788</v>
      </c>
      <c r="Q4629" t="s">
        <v>157</v>
      </c>
      <c r="R4629" t="s">
        <v>305</v>
      </c>
      <c r="S4629" t="s">
        <v>142</v>
      </c>
      <c r="T4629" t="s">
        <v>18583</v>
      </c>
      <c r="U4629" t="s">
        <v>18584</v>
      </c>
      <c r="V4629" t="s">
        <v>3863</v>
      </c>
      <c r="W4629" t="s">
        <v>399</v>
      </c>
      <c r="X4629" t="s">
        <v>342</v>
      </c>
      <c r="Y4629" t="s">
        <v>3652</v>
      </c>
      <c r="Z4629" t="s">
        <v>18585</v>
      </c>
      <c r="AA4629" t="s">
        <v>164</v>
      </c>
      <c r="AB4629" t="s">
        <v>165</v>
      </c>
      <c r="AC4629" t="s">
        <v>18586</v>
      </c>
      <c r="AD4629" t="s">
        <v>18587</v>
      </c>
    </row>
    <row r="4630" spans="1:30">
      <c r="A4630" t="s">
        <v>18588</v>
      </c>
      <c r="B4630" t="s">
        <v>136</v>
      </c>
      <c r="C4630" s="3">
        <v>26.384876</v>
      </c>
      <c r="D4630" s="3">
        <v>329</v>
      </c>
      <c r="E4630" s="3">
        <v>95.425568</v>
      </c>
      <c r="F4630" s="3">
        <v>1053</v>
      </c>
      <c r="G4630" s="3">
        <v>48.710949</v>
      </c>
      <c r="H4630" s="3">
        <v>651</v>
      </c>
      <c r="I4630" s="3">
        <v>18.672668</v>
      </c>
      <c r="J4630" s="3">
        <v>253</v>
      </c>
      <c r="K4630" s="3">
        <v>10.376894</v>
      </c>
      <c r="L4630" s="3">
        <v>150</v>
      </c>
      <c r="M4630" s="3">
        <v>15.443875</v>
      </c>
      <c r="N4630">
        <v>201</v>
      </c>
      <c r="O4630">
        <v>0.000413071844034041</v>
      </c>
      <c r="P4630">
        <v>-2.68488628928081</v>
      </c>
      <c r="Q4630" t="s">
        <v>131</v>
      </c>
      <c r="R4630" t="s">
        <v>136</v>
      </c>
      <c r="S4630" t="s">
        <v>136</v>
      </c>
      <c r="T4630" t="s">
        <v>136</v>
      </c>
      <c r="U4630" t="s">
        <v>136</v>
      </c>
      <c r="V4630" t="s">
        <v>136</v>
      </c>
      <c r="W4630" t="s">
        <v>136</v>
      </c>
      <c r="X4630" t="s">
        <v>136</v>
      </c>
      <c r="Y4630" t="s">
        <v>136</v>
      </c>
      <c r="Z4630" t="s">
        <v>136</v>
      </c>
      <c r="AA4630" t="s">
        <v>136</v>
      </c>
      <c r="AB4630" t="s">
        <v>136</v>
      </c>
      <c r="AC4630" t="s">
        <v>136</v>
      </c>
      <c r="AD4630" t="s">
        <v>136</v>
      </c>
    </row>
    <row r="4631" spans="1:30">
      <c r="A4631" t="s">
        <v>18589</v>
      </c>
      <c r="B4631" t="s">
        <v>18589</v>
      </c>
      <c r="C4631" s="3">
        <v>3.092978</v>
      </c>
      <c r="D4631" s="3">
        <v>287</v>
      </c>
      <c r="E4631" s="3">
        <v>0.546442</v>
      </c>
      <c r="F4631" s="3">
        <v>45</v>
      </c>
      <c r="G4631" s="3">
        <v>2.990731</v>
      </c>
      <c r="H4631" s="3">
        <v>298</v>
      </c>
      <c r="I4631" s="3">
        <v>34.150803</v>
      </c>
      <c r="J4631" s="3">
        <v>3431</v>
      </c>
      <c r="K4631" s="3">
        <v>27.811378</v>
      </c>
      <c r="L4631" s="3">
        <v>2984</v>
      </c>
      <c r="M4631" s="3">
        <v>22.395191</v>
      </c>
      <c r="N4631">
        <v>2166</v>
      </c>
      <c r="O4631" s="16">
        <v>1.97669050836655e-8</v>
      </c>
      <c r="P4631">
        <v>3.06394118029905</v>
      </c>
      <c r="Q4631" t="s">
        <v>157</v>
      </c>
      <c r="R4631" t="s">
        <v>136</v>
      </c>
      <c r="S4631" t="s">
        <v>136</v>
      </c>
      <c r="T4631" t="s">
        <v>11886</v>
      </c>
      <c r="U4631" t="s">
        <v>136</v>
      </c>
      <c r="V4631" t="s">
        <v>136</v>
      </c>
      <c r="W4631" t="s">
        <v>136</v>
      </c>
      <c r="X4631" t="s">
        <v>136</v>
      </c>
      <c r="Y4631" t="s">
        <v>1539</v>
      </c>
      <c r="Z4631" t="s">
        <v>11887</v>
      </c>
      <c r="AA4631" t="s">
        <v>164</v>
      </c>
      <c r="AB4631" t="s">
        <v>165</v>
      </c>
      <c r="AC4631" t="s">
        <v>18590</v>
      </c>
      <c r="AD4631" t="s">
        <v>11889</v>
      </c>
    </row>
    <row r="4632" spans="1:30">
      <c r="A4632" t="s">
        <v>18591</v>
      </c>
      <c r="B4632" t="s">
        <v>18591</v>
      </c>
      <c r="C4632" s="3">
        <v>0.26409</v>
      </c>
      <c r="D4632" s="3">
        <v>22</v>
      </c>
      <c r="E4632" s="3">
        <v>0</v>
      </c>
      <c r="F4632" s="3">
        <v>0</v>
      </c>
      <c r="G4632" s="3">
        <v>0.336501</v>
      </c>
      <c r="H4632" s="3">
        <v>30</v>
      </c>
      <c r="I4632" s="3">
        <v>2.23479</v>
      </c>
      <c r="J4632" s="3">
        <v>199</v>
      </c>
      <c r="K4632" s="3">
        <v>3.32435</v>
      </c>
      <c r="L4632" s="3">
        <v>316</v>
      </c>
      <c r="M4632" s="3">
        <v>1.089611</v>
      </c>
      <c r="N4632">
        <v>94</v>
      </c>
      <c r="O4632">
        <v>0.00686455611695044</v>
      </c>
      <c r="P4632">
        <v>2.68468343124593</v>
      </c>
      <c r="Q4632" t="s">
        <v>157</v>
      </c>
      <c r="R4632" t="s">
        <v>136</v>
      </c>
      <c r="S4632" t="s">
        <v>136</v>
      </c>
      <c r="T4632" t="s">
        <v>168</v>
      </c>
      <c r="U4632" t="s">
        <v>18592</v>
      </c>
      <c r="V4632" t="s">
        <v>2122</v>
      </c>
      <c r="W4632" t="s">
        <v>136</v>
      </c>
      <c r="X4632" t="s">
        <v>136</v>
      </c>
      <c r="Y4632" t="s">
        <v>18593</v>
      </c>
      <c r="Z4632" t="s">
        <v>136</v>
      </c>
      <c r="AA4632" t="s">
        <v>164</v>
      </c>
      <c r="AB4632" t="s">
        <v>165</v>
      </c>
      <c r="AC4632" t="s">
        <v>18594</v>
      </c>
      <c r="AD4632" t="s">
        <v>176</v>
      </c>
    </row>
    <row r="4633" spans="1:30">
      <c r="A4633" t="s">
        <v>18595</v>
      </c>
      <c r="B4633" t="s">
        <v>18595</v>
      </c>
      <c r="C4633" s="3">
        <v>0.216139</v>
      </c>
      <c r="D4633" s="3">
        <v>16</v>
      </c>
      <c r="E4633" s="3">
        <v>0.015738</v>
      </c>
      <c r="F4633" s="3">
        <v>2</v>
      </c>
      <c r="G4633" s="3">
        <v>0.507889</v>
      </c>
      <c r="H4633" s="3">
        <v>40</v>
      </c>
      <c r="I4633" s="3">
        <v>2.701967</v>
      </c>
      <c r="J4633" s="3">
        <v>211</v>
      </c>
      <c r="K4633" s="3">
        <v>3.965132</v>
      </c>
      <c r="L4633" s="3">
        <v>330</v>
      </c>
      <c r="M4633" s="3">
        <v>0.742568</v>
      </c>
      <c r="N4633">
        <v>56</v>
      </c>
      <c r="O4633">
        <v>0.00840907749228359</v>
      </c>
      <c r="P4633">
        <v>2.4953788837999</v>
      </c>
      <c r="Q4633" t="s">
        <v>157</v>
      </c>
      <c r="R4633" t="s">
        <v>136</v>
      </c>
      <c r="S4633" t="s">
        <v>136</v>
      </c>
      <c r="T4633" t="s">
        <v>18596</v>
      </c>
      <c r="U4633" t="s">
        <v>18597</v>
      </c>
      <c r="V4633" t="s">
        <v>136</v>
      </c>
      <c r="W4633" t="s">
        <v>132</v>
      </c>
      <c r="X4633" t="s">
        <v>133</v>
      </c>
      <c r="Y4633" t="s">
        <v>2371</v>
      </c>
      <c r="Z4633" t="s">
        <v>136</v>
      </c>
      <c r="AA4633" t="s">
        <v>164</v>
      </c>
      <c r="AB4633" t="s">
        <v>165</v>
      </c>
      <c r="AC4633" t="s">
        <v>18598</v>
      </c>
      <c r="AD4633" t="s">
        <v>18599</v>
      </c>
    </row>
    <row r="4634" spans="1:30">
      <c r="A4634" t="s">
        <v>18600</v>
      </c>
      <c r="B4634" t="s">
        <v>136</v>
      </c>
      <c r="C4634" s="3">
        <v>116.543724</v>
      </c>
      <c r="D4634" s="3">
        <v>969</v>
      </c>
      <c r="E4634" s="3">
        <v>220.73848</v>
      </c>
      <c r="F4634" s="3">
        <v>1625</v>
      </c>
      <c r="G4634" s="3">
        <v>85.006386</v>
      </c>
      <c r="H4634" s="3">
        <v>758</v>
      </c>
      <c r="I4634" s="3">
        <v>2.427242</v>
      </c>
      <c r="J4634" s="3">
        <v>22</v>
      </c>
      <c r="K4634" s="3">
        <v>13.504011</v>
      </c>
      <c r="L4634" s="3">
        <v>130</v>
      </c>
      <c r="M4634" s="3">
        <v>2.097536</v>
      </c>
      <c r="N4634">
        <v>19</v>
      </c>
      <c r="O4634" s="16">
        <v>1.87733400795506e-8</v>
      </c>
      <c r="P4634">
        <v>-4.89961653029591</v>
      </c>
      <c r="Q4634" t="s">
        <v>131</v>
      </c>
      <c r="R4634" t="s">
        <v>1360</v>
      </c>
      <c r="S4634" t="s">
        <v>1361</v>
      </c>
      <c r="T4634" t="s">
        <v>14285</v>
      </c>
      <c r="U4634" t="s">
        <v>18601</v>
      </c>
      <c r="V4634" t="s">
        <v>2657</v>
      </c>
      <c r="W4634" t="s">
        <v>1360</v>
      </c>
      <c r="X4634" t="s">
        <v>1361</v>
      </c>
      <c r="Y4634" t="s">
        <v>2666</v>
      </c>
      <c r="Z4634" t="s">
        <v>136</v>
      </c>
      <c r="AA4634" t="s">
        <v>2660</v>
      </c>
      <c r="AB4634" t="s">
        <v>1361</v>
      </c>
      <c r="AC4634" t="s">
        <v>14287</v>
      </c>
      <c r="AD4634" t="s">
        <v>4977</v>
      </c>
    </row>
    <row r="4635" spans="1:30">
      <c r="A4635" t="s">
        <v>18602</v>
      </c>
      <c r="B4635" t="s">
        <v>18602</v>
      </c>
      <c r="C4635" s="3">
        <v>259.817841</v>
      </c>
      <c r="D4635" s="3">
        <v>2345</v>
      </c>
      <c r="E4635" s="3">
        <v>544.473511</v>
      </c>
      <c r="F4635" s="3">
        <v>4353</v>
      </c>
      <c r="G4635" s="3">
        <v>193.874664</v>
      </c>
      <c r="H4635" s="3">
        <v>1876</v>
      </c>
      <c r="I4635" s="3">
        <v>89.707092</v>
      </c>
      <c r="J4635" s="3">
        <v>879</v>
      </c>
      <c r="K4635" s="3">
        <v>53.595982</v>
      </c>
      <c r="L4635" s="3">
        <v>561</v>
      </c>
      <c r="M4635" s="3">
        <v>117.587082</v>
      </c>
      <c r="N4635">
        <v>1109</v>
      </c>
      <c r="O4635">
        <v>0.000298930838967722</v>
      </c>
      <c r="P4635">
        <v>-2.66284489714503</v>
      </c>
      <c r="Q4635" t="s">
        <v>131</v>
      </c>
      <c r="R4635" t="s">
        <v>136</v>
      </c>
      <c r="S4635" t="s">
        <v>136</v>
      </c>
      <c r="T4635" t="s">
        <v>10638</v>
      </c>
      <c r="U4635" t="s">
        <v>136</v>
      </c>
      <c r="V4635" t="s">
        <v>136</v>
      </c>
      <c r="W4635" t="s">
        <v>136</v>
      </c>
      <c r="X4635" t="s">
        <v>136</v>
      </c>
      <c r="Y4635" t="s">
        <v>11751</v>
      </c>
      <c r="Z4635" t="s">
        <v>136</v>
      </c>
      <c r="AA4635" t="s">
        <v>164</v>
      </c>
      <c r="AB4635" t="s">
        <v>165</v>
      </c>
      <c r="AC4635" t="s">
        <v>18603</v>
      </c>
      <c r="AD4635" t="s">
        <v>3334</v>
      </c>
    </row>
    <row r="4636" spans="1:30">
      <c r="A4636" t="s">
        <v>18604</v>
      </c>
      <c r="B4636" t="s">
        <v>18604</v>
      </c>
      <c r="C4636" s="3">
        <v>1.251923</v>
      </c>
      <c r="D4636" s="3">
        <v>48</v>
      </c>
      <c r="E4636" s="3">
        <v>0</v>
      </c>
      <c r="F4636" s="3">
        <v>0</v>
      </c>
      <c r="G4636" s="3">
        <v>0.949142</v>
      </c>
      <c r="H4636" s="3">
        <v>39</v>
      </c>
      <c r="I4636" s="3">
        <v>20.256077</v>
      </c>
      <c r="J4636" s="3">
        <v>834</v>
      </c>
      <c r="K4636" s="3">
        <v>14.361589</v>
      </c>
      <c r="L4636" s="3">
        <v>631</v>
      </c>
      <c r="M4636" s="3">
        <v>4.710209</v>
      </c>
      <c r="N4636">
        <v>187</v>
      </c>
      <c r="O4636">
        <v>0.00128881556194537</v>
      </c>
      <c r="P4636">
        <v>3.27174695826784</v>
      </c>
      <c r="Q4636" t="s">
        <v>157</v>
      </c>
      <c r="R4636" t="s">
        <v>136</v>
      </c>
      <c r="S4636" t="s">
        <v>136</v>
      </c>
      <c r="T4636" t="s">
        <v>18048</v>
      </c>
      <c r="U4636" t="s">
        <v>18605</v>
      </c>
      <c r="V4636" t="s">
        <v>18050</v>
      </c>
      <c r="W4636" t="s">
        <v>136</v>
      </c>
      <c r="X4636" t="s">
        <v>136</v>
      </c>
      <c r="Y4636" t="s">
        <v>136</v>
      </c>
      <c r="Z4636" t="s">
        <v>18051</v>
      </c>
      <c r="AA4636" t="s">
        <v>686</v>
      </c>
      <c r="AB4636" t="s">
        <v>219</v>
      </c>
      <c r="AC4636" t="s">
        <v>175</v>
      </c>
      <c r="AD4636" t="s">
        <v>18052</v>
      </c>
    </row>
    <row r="4637" spans="1:30">
      <c r="A4637" t="s">
        <v>18606</v>
      </c>
      <c r="B4637" t="s">
        <v>18606</v>
      </c>
      <c r="C4637" s="3">
        <v>1.774199</v>
      </c>
      <c r="D4637" s="3">
        <v>98</v>
      </c>
      <c r="E4637" s="3">
        <v>4.665858</v>
      </c>
      <c r="F4637" s="3">
        <v>227</v>
      </c>
      <c r="G4637" s="3">
        <v>2.644896</v>
      </c>
      <c r="H4637" s="3">
        <v>156</v>
      </c>
      <c r="I4637" s="3">
        <v>0.325806</v>
      </c>
      <c r="J4637" s="3">
        <v>20</v>
      </c>
      <c r="K4637" s="3">
        <v>0.892242</v>
      </c>
      <c r="L4637" s="3">
        <v>57</v>
      </c>
      <c r="M4637" s="3">
        <v>0.566986</v>
      </c>
      <c r="N4637">
        <v>33</v>
      </c>
      <c r="O4637">
        <v>0.000179617018458994</v>
      </c>
      <c r="P4637">
        <v>-2.96436480217831</v>
      </c>
      <c r="Q4637" t="s">
        <v>131</v>
      </c>
      <c r="R4637" t="s">
        <v>232</v>
      </c>
      <c r="S4637" t="s">
        <v>233</v>
      </c>
      <c r="T4637" t="s">
        <v>136</v>
      </c>
      <c r="U4637" t="s">
        <v>136</v>
      </c>
      <c r="V4637" t="s">
        <v>136</v>
      </c>
      <c r="W4637" t="s">
        <v>136</v>
      </c>
      <c r="X4637" t="s">
        <v>136</v>
      </c>
      <c r="Y4637" t="s">
        <v>2354</v>
      </c>
      <c r="Z4637" t="s">
        <v>136</v>
      </c>
      <c r="AA4637" t="s">
        <v>164</v>
      </c>
      <c r="AB4637" t="s">
        <v>165</v>
      </c>
      <c r="AC4637" t="s">
        <v>18607</v>
      </c>
      <c r="AD4637" t="s">
        <v>136</v>
      </c>
    </row>
    <row r="4638" spans="1:30">
      <c r="A4638" t="s">
        <v>18608</v>
      </c>
      <c r="B4638" t="s">
        <v>136</v>
      </c>
      <c r="C4638" s="3">
        <v>11.2469039999999</v>
      </c>
      <c r="D4638" s="3">
        <v>475</v>
      </c>
      <c r="E4638" s="3">
        <v>5.748429</v>
      </c>
      <c r="F4638" s="3">
        <v>218</v>
      </c>
      <c r="G4638" s="3">
        <v>9.49405</v>
      </c>
      <c r="H4638" s="3">
        <v>437</v>
      </c>
      <c r="I4638" s="3">
        <v>0</v>
      </c>
      <c r="J4638" s="3">
        <v>0</v>
      </c>
      <c r="K4638" s="3">
        <v>0</v>
      </c>
      <c r="L4638" s="3">
        <v>0</v>
      </c>
      <c r="M4638" s="3">
        <v>0.054959</v>
      </c>
      <c r="N4638">
        <v>3</v>
      </c>
      <c r="O4638" s="16">
        <v>2.16405525937992e-28</v>
      </c>
      <c r="P4638">
        <v>-8.43264076055283</v>
      </c>
      <c r="Q4638" t="s">
        <v>131</v>
      </c>
      <c r="R4638" t="s">
        <v>136</v>
      </c>
      <c r="S4638" t="s">
        <v>136</v>
      </c>
      <c r="T4638" t="s">
        <v>136</v>
      </c>
      <c r="U4638" t="s">
        <v>136</v>
      </c>
      <c r="V4638" t="s">
        <v>136</v>
      </c>
      <c r="W4638" t="s">
        <v>136</v>
      </c>
      <c r="X4638" t="s">
        <v>136</v>
      </c>
      <c r="Y4638" t="s">
        <v>136</v>
      </c>
      <c r="Z4638" t="s">
        <v>136</v>
      </c>
      <c r="AA4638" t="s">
        <v>136</v>
      </c>
      <c r="AB4638" t="s">
        <v>136</v>
      </c>
      <c r="AC4638" t="s">
        <v>136</v>
      </c>
      <c r="AD4638" t="s">
        <v>136</v>
      </c>
    </row>
    <row r="4639" spans="1:30">
      <c r="A4639" t="s">
        <v>18609</v>
      </c>
      <c r="B4639" t="s">
        <v>18609</v>
      </c>
      <c r="C4639" s="3">
        <v>316.108521</v>
      </c>
      <c r="D4639" s="3">
        <v>25684</v>
      </c>
      <c r="E4639" s="3">
        <v>890.010193</v>
      </c>
      <c r="F4639" s="3">
        <v>64058</v>
      </c>
      <c r="G4639" s="3">
        <v>406.970215</v>
      </c>
      <c r="H4639" s="3">
        <v>35454</v>
      </c>
      <c r="I4639" s="3">
        <v>44.601021</v>
      </c>
      <c r="J4639" s="3">
        <v>3931</v>
      </c>
      <c r="K4639" s="3">
        <v>27.640331</v>
      </c>
      <c r="L4639" s="3">
        <v>2601</v>
      </c>
      <c r="M4639" s="3">
        <v>64.771805</v>
      </c>
      <c r="N4639">
        <v>5495</v>
      </c>
      <c r="O4639" s="16">
        <v>6.7562524172597e-9</v>
      </c>
      <c r="P4639">
        <v>-4.18748008431171</v>
      </c>
      <c r="Q4639" t="s">
        <v>131</v>
      </c>
      <c r="R4639" t="s">
        <v>241</v>
      </c>
      <c r="S4639" t="s">
        <v>242</v>
      </c>
      <c r="T4639" t="s">
        <v>15614</v>
      </c>
      <c r="U4639" t="s">
        <v>18610</v>
      </c>
      <c r="V4639" t="s">
        <v>15616</v>
      </c>
      <c r="W4639" t="s">
        <v>136</v>
      </c>
      <c r="X4639" t="s">
        <v>136</v>
      </c>
      <c r="Y4639" t="s">
        <v>15617</v>
      </c>
      <c r="Z4639" t="s">
        <v>15618</v>
      </c>
      <c r="AA4639" t="s">
        <v>248</v>
      </c>
      <c r="AB4639" t="s">
        <v>242</v>
      </c>
      <c r="AC4639" t="s">
        <v>18611</v>
      </c>
      <c r="AD4639" t="s">
        <v>9307</v>
      </c>
    </row>
    <row r="4640" spans="1:30">
      <c r="A4640" t="s">
        <v>18612</v>
      </c>
      <c r="B4640" t="s">
        <v>18612</v>
      </c>
      <c r="C4640" s="3">
        <v>8.206305</v>
      </c>
      <c r="D4640" s="3">
        <v>490</v>
      </c>
      <c r="E4640" s="3">
        <v>3.346858</v>
      </c>
      <c r="F4640" s="3">
        <v>177</v>
      </c>
      <c r="G4640" s="3">
        <v>11.387197</v>
      </c>
      <c r="H4640" s="3">
        <v>729</v>
      </c>
      <c r="I4640" s="3">
        <v>0</v>
      </c>
      <c r="J4640" s="3">
        <v>0</v>
      </c>
      <c r="K4640" s="3">
        <v>0.1531</v>
      </c>
      <c r="L4640" s="3">
        <v>11</v>
      </c>
      <c r="M4640" s="3">
        <v>1.046432</v>
      </c>
      <c r="N4640">
        <v>66</v>
      </c>
      <c r="O4640">
        <v>0.000503334920447892</v>
      </c>
      <c r="P4640">
        <v>-3.96538893490275</v>
      </c>
      <c r="Q4640" t="s">
        <v>131</v>
      </c>
      <c r="R4640" t="s">
        <v>136</v>
      </c>
      <c r="S4640" t="s">
        <v>136</v>
      </c>
      <c r="T4640" t="s">
        <v>1258</v>
      </c>
      <c r="U4640" t="s">
        <v>18613</v>
      </c>
      <c r="V4640" t="s">
        <v>1260</v>
      </c>
      <c r="W4640" t="s">
        <v>136</v>
      </c>
      <c r="X4640" t="s">
        <v>136</v>
      </c>
      <c r="Y4640" t="s">
        <v>1261</v>
      </c>
      <c r="Z4640" t="s">
        <v>18614</v>
      </c>
      <c r="AA4640" t="s">
        <v>248</v>
      </c>
      <c r="AB4640" t="s">
        <v>242</v>
      </c>
      <c r="AC4640" t="s">
        <v>18615</v>
      </c>
      <c r="AD4640" t="s">
        <v>1264</v>
      </c>
    </row>
    <row r="4641" spans="1:30">
      <c r="A4641" t="s">
        <v>18616</v>
      </c>
      <c r="B4641" t="s">
        <v>18616</v>
      </c>
      <c r="C4641" s="3">
        <v>3.08291</v>
      </c>
      <c r="D4641" s="3">
        <v>135</v>
      </c>
      <c r="E4641" s="3">
        <v>0.965119</v>
      </c>
      <c r="F4641" s="3">
        <v>38</v>
      </c>
      <c r="G4641" s="3">
        <v>5.919372</v>
      </c>
      <c r="H4641" s="3">
        <v>277</v>
      </c>
      <c r="I4641" s="3">
        <v>12.553624</v>
      </c>
      <c r="J4641" s="3">
        <v>595</v>
      </c>
      <c r="K4641" s="3">
        <v>56.302326</v>
      </c>
      <c r="L4641" s="3">
        <v>2846</v>
      </c>
      <c r="M4641" s="3">
        <v>10.01077</v>
      </c>
      <c r="N4641">
        <v>457</v>
      </c>
      <c r="O4641">
        <v>0.00723737294980279</v>
      </c>
      <c r="P4641">
        <v>2.29239181747954</v>
      </c>
      <c r="Q4641" t="s">
        <v>157</v>
      </c>
      <c r="R4641" t="s">
        <v>186</v>
      </c>
      <c r="S4641" t="s">
        <v>187</v>
      </c>
      <c r="T4641" t="s">
        <v>2467</v>
      </c>
      <c r="U4641" t="s">
        <v>18617</v>
      </c>
      <c r="V4641" t="s">
        <v>439</v>
      </c>
      <c r="W4641" t="s">
        <v>186</v>
      </c>
      <c r="X4641" t="s">
        <v>187</v>
      </c>
      <c r="Y4641" t="s">
        <v>2469</v>
      </c>
      <c r="Z4641" t="s">
        <v>2470</v>
      </c>
      <c r="AA4641" t="s">
        <v>209</v>
      </c>
      <c r="AB4641" t="s">
        <v>187</v>
      </c>
      <c r="AC4641" t="s">
        <v>2471</v>
      </c>
      <c r="AD4641" t="s">
        <v>2472</v>
      </c>
    </row>
    <row r="4642" spans="1:30">
      <c r="A4642" t="s">
        <v>18618</v>
      </c>
      <c r="B4642" t="s">
        <v>18618</v>
      </c>
      <c r="C4642" s="3">
        <v>0.226983</v>
      </c>
      <c r="D4642" s="3">
        <v>29</v>
      </c>
      <c r="E4642" s="3">
        <v>0.125265</v>
      </c>
      <c r="F4642" s="3">
        <v>14</v>
      </c>
      <c r="G4642" s="3">
        <v>0.203172</v>
      </c>
      <c r="H4642" s="3">
        <v>28</v>
      </c>
      <c r="I4642" s="3">
        <v>2.445276</v>
      </c>
      <c r="J4642" s="3">
        <v>329</v>
      </c>
      <c r="K4642" s="3">
        <v>3.718631</v>
      </c>
      <c r="L4642" s="3">
        <v>534</v>
      </c>
      <c r="M4642" s="3">
        <v>0.794456</v>
      </c>
      <c r="N4642">
        <v>103</v>
      </c>
      <c r="O4642" s="16">
        <v>5.22941969039501e-5</v>
      </c>
      <c r="P4642">
        <v>2.81977838488306</v>
      </c>
      <c r="Q4642" t="s">
        <v>157</v>
      </c>
      <c r="R4642" t="s">
        <v>366</v>
      </c>
      <c r="S4642" t="s">
        <v>367</v>
      </c>
      <c r="T4642" t="s">
        <v>11060</v>
      </c>
      <c r="U4642" t="s">
        <v>18619</v>
      </c>
      <c r="V4642" t="s">
        <v>370</v>
      </c>
      <c r="W4642" t="s">
        <v>371</v>
      </c>
      <c r="X4642" t="s">
        <v>293</v>
      </c>
      <c r="Y4642" t="s">
        <v>448</v>
      </c>
      <c r="Z4642" t="s">
        <v>18620</v>
      </c>
      <c r="AA4642" t="s">
        <v>374</v>
      </c>
      <c r="AB4642" t="s">
        <v>367</v>
      </c>
      <c r="AC4642" t="s">
        <v>18621</v>
      </c>
      <c r="AD4642" t="s">
        <v>11063</v>
      </c>
    </row>
    <row r="4643" spans="1:30">
      <c r="A4643" t="s">
        <v>18622</v>
      </c>
      <c r="B4643" t="s">
        <v>136</v>
      </c>
      <c r="C4643" s="3">
        <v>171.45668</v>
      </c>
      <c r="D4643" s="3">
        <v>1070</v>
      </c>
      <c r="E4643" s="3">
        <v>86.50882</v>
      </c>
      <c r="F4643" s="3">
        <v>478</v>
      </c>
      <c r="G4643" s="3">
        <v>262.785767</v>
      </c>
      <c r="H4643" s="3">
        <v>1758</v>
      </c>
      <c r="I4643" s="3">
        <v>31.382065</v>
      </c>
      <c r="J4643" s="3">
        <v>213</v>
      </c>
      <c r="K4643" s="3">
        <v>11.65412</v>
      </c>
      <c r="L4643" s="3">
        <v>85</v>
      </c>
      <c r="M4643" s="3">
        <v>52.528065</v>
      </c>
      <c r="N4643">
        <v>343</v>
      </c>
      <c r="O4643" s="16">
        <v>1.20105448877426e-5</v>
      </c>
      <c r="P4643">
        <v>-2.864535144281</v>
      </c>
      <c r="Q4643" t="s">
        <v>131</v>
      </c>
      <c r="R4643" t="s">
        <v>136</v>
      </c>
      <c r="S4643" t="s">
        <v>136</v>
      </c>
      <c r="T4643" t="s">
        <v>136</v>
      </c>
      <c r="U4643" t="s">
        <v>136</v>
      </c>
      <c r="V4643" t="s">
        <v>136</v>
      </c>
      <c r="W4643" t="s">
        <v>136</v>
      </c>
      <c r="X4643" t="s">
        <v>136</v>
      </c>
      <c r="Y4643" t="s">
        <v>136</v>
      </c>
      <c r="Z4643" t="s">
        <v>136</v>
      </c>
      <c r="AA4643" t="s">
        <v>136</v>
      </c>
      <c r="AB4643" t="s">
        <v>136</v>
      </c>
      <c r="AC4643" t="s">
        <v>136</v>
      </c>
      <c r="AD4643" t="s">
        <v>136</v>
      </c>
    </row>
    <row r="4644" spans="1:30">
      <c r="A4644" t="s">
        <v>18623</v>
      </c>
      <c r="B4644" t="s">
        <v>136</v>
      </c>
      <c r="C4644" s="3">
        <v>15.20342</v>
      </c>
      <c r="D4644" s="3">
        <v>106</v>
      </c>
      <c r="E4644" s="3">
        <v>15.912339</v>
      </c>
      <c r="F4644" s="3">
        <v>100</v>
      </c>
      <c r="G4644" s="3">
        <v>47.694509</v>
      </c>
      <c r="H4644" s="3">
        <v>351</v>
      </c>
      <c r="I4644" s="3">
        <v>7.133169</v>
      </c>
      <c r="J4644" s="3">
        <v>54</v>
      </c>
      <c r="K4644" s="3">
        <v>8.811704</v>
      </c>
      <c r="L4644" s="3">
        <v>71</v>
      </c>
      <c r="M4644" s="3">
        <v>8.642541</v>
      </c>
      <c r="N4644">
        <v>65</v>
      </c>
      <c r="O4644">
        <v>0.000554342757621977</v>
      </c>
      <c r="P4644">
        <v>-2.17929391272093</v>
      </c>
      <c r="Q4644" t="s">
        <v>131</v>
      </c>
      <c r="R4644" t="s">
        <v>136</v>
      </c>
      <c r="S4644" t="s">
        <v>136</v>
      </c>
      <c r="T4644" t="s">
        <v>18624</v>
      </c>
      <c r="U4644" t="s">
        <v>18625</v>
      </c>
      <c r="V4644" t="s">
        <v>136</v>
      </c>
      <c r="W4644" t="s">
        <v>1557</v>
      </c>
      <c r="X4644" t="s">
        <v>1558</v>
      </c>
      <c r="Y4644" t="s">
        <v>136</v>
      </c>
      <c r="Z4644" t="s">
        <v>11011</v>
      </c>
      <c r="AA4644" t="s">
        <v>1875</v>
      </c>
      <c r="AB4644" t="s">
        <v>1558</v>
      </c>
      <c r="AC4644" t="s">
        <v>18626</v>
      </c>
      <c r="AD4644" t="s">
        <v>18627</v>
      </c>
    </row>
    <row r="4645" spans="1:30">
      <c r="A4645" t="s">
        <v>18628</v>
      </c>
      <c r="B4645" t="s">
        <v>18628</v>
      </c>
      <c r="C4645" s="3">
        <v>0</v>
      </c>
      <c r="D4645" s="3">
        <v>0</v>
      </c>
      <c r="E4645" s="3">
        <v>0</v>
      </c>
      <c r="F4645" s="3">
        <v>0</v>
      </c>
      <c r="G4645" s="3">
        <v>0</v>
      </c>
      <c r="H4645" s="3">
        <v>0</v>
      </c>
      <c r="I4645" s="3">
        <v>1.626366</v>
      </c>
      <c r="J4645" s="3">
        <v>51</v>
      </c>
      <c r="K4645" s="3">
        <v>2.947293</v>
      </c>
      <c r="L4645" s="3">
        <v>97</v>
      </c>
      <c r="M4645" s="3">
        <v>1.137648</v>
      </c>
      <c r="N4645">
        <v>34</v>
      </c>
      <c r="O4645" s="16">
        <v>4.40020535447752e-6</v>
      </c>
      <c r="P4645">
        <v>5.91609089628092</v>
      </c>
      <c r="Q4645" t="s">
        <v>157</v>
      </c>
      <c r="R4645" t="s">
        <v>136</v>
      </c>
      <c r="S4645" t="s">
        <v>136</v>
      </c>
      <c r="T4645" t="s">
        <v>136</v>
      </c>
      <c r="U4645" t="s">
        <v>136</v>
      </c>
      <c r="V4645" t="s">
        <v>136</v>
      </c>
      <c r="W4645" t="s">
        <v>136</v>
      </c>
      <c r="X4645" t="s">
        <v>136</v>
      </c>
      <c r="Y4645" t="s">
        <v>136</v>
      </c>
      <c r="Z4645" t="s">
        <v>136</v>
      </c>
      <c r="AA4645" t="s">
        <v>164</v>
      </c>
      <c r="AB4645" t="s">
        <v>165</v>
      </c>
      <c r="AC4645" t="s">
        <v>15345</v>
      </c>
      <c r="AD4645" t="s">
        <v>136</v>
      </c>
    </row>
    <row r="4646" spans="1:30">
      <c r="A4646" t="s">
        <v>18629</v>
      </c>
      <c r="B4646" t="s">
        <v>18629</v>
      </c>
      <c r="C4646" s="3">
        <v>31.402288</v>
      </c>
      <c r="D4646" s="3">
        <v>1346</v>
      </c>
      <c r="E4646" s="3">
        <v>44.313915</v>
      </c>
      <c r="F4646" s="3">
        <v>1682</v>
      </c>
      <c r="G4646" s="3">
        <v>66.301857</v>
      </c>
      <c r="H4646" s="3">
        <v>3045</v>
      </c>
      <c r="I4646" s="3">
        <v>8.208268</v>
      </c>
      <c r="J4646" s="3">
        <v>382</v>
      </c>
      <c r="K4646" s="3">
        <v>12.579826</v>
      </c>
      <c r="L4646" s="3">
        <v>625</v>
      </c>
      <c r="M4646" s="3">
        <v>10.158152</v>
      </c>
      <c r="N4646">
        <v>455</v>
      </c>
      <c r="O4646" s="16">
        <v>9.13285743198279e-8</v>
      </c>
      <c r="P4646">
        <v>-2.81195983219461</v>
      </c>
      <c r="Q4646" t="s">
        <v>131</v>
      </c>
      <c r="R4646" t="s">
        <v>186</v>
      </c>
      <c r="S4646" t="s">
        <v>187</v>
      </c>
      <c r="T4646" t="s">
        <v>18630</v>
      </c>
      <c r="U4646" t="s">
        <v>18631</v>
      </c>
      <c r="V4646" t="s">
        <v>432</v>
      </c>
      <c r="W4646" t="s">
        <v>254</v>
      </c>
      <c r="X4646" t="s">
        <v>255</v>
      </c>
      <c r="Y4646" t="s">
        <v>407</v>
      </c>
      <c r="Z4646" t="s">
        <v>9391</v>
      </c>
      <c r="AA4646" t="s">
        <v>164</v>
      </c>
      <c r="AB4646" t="s">
        <v>165</v>
      </c>
      <c r="AC4646" t="s">
        <v>18632</v>
      </c>
      <c r="AD4646" t="s">
        <v>18633</v>
      </c>
    </row>
    <row r="4647" spans="1:30">
      <c r="A4647" t="s">
        <v>18634</v>
      </c>
      <c r="B4647" t="s">
        <v>18634</v>
      </c>
      <c r="C4647" s="3">
        <v>0.144874</v>
      </c>
      <c r="D4647" s="3">
        <v>13</v>
      </c>
      <c r="E4647" s="3">
        <v>0.069773</v>
      </c>
      <c r="F4647" s="3">
        <v>6</v>
      </c>
      <c r="G4647" s="3">
        <v>0.224435</v>
      </c>
      <c r="H4647" s="3">
        <v>21</v>
      </c>
      <c r="I4647" s="3">
        <v>0.92491</v>
      </c>
      <c r="J4647" s="3">
        <v>88</v>
      </c>
      <c r="K4647" s="3">
        <v>2.264947</v>
      </c>
      <c r="L4647" s="3">
        <v>228</v>
      </c>
      <c r="M4647" s="3">
        <v>0.872997</v>
      </c>
      <c r="N4647">
        <v>80</v>
      </c>
      <c r="O4647">
        <v>0.000980852007082075</v>
      </c>
      <c r="P4647">
        <v>2.43664625229982</v>
      </c>
      <c r="Q4647" t="s">
        <v>157</v>
      </c>
      <c r="R4647" t="s">
        <v>305</v>
      </c>
      <c r="S4647" t="s">
        <v>142</v>
      </c>
      <c r="T4647" t="s">
        <v>18635</v>
      </c>
      <c r="U4647" t="s">
        <v>136</v>
      </c>
      <c r="V4647" t="s">
        <v>136</v>
      </c>
      <c r="W4647" t="s">
        <v>232</v>
      </c>
      <c r="X4647" t="s">
        <v>233</v>
      </c>
      <c r="Y4647" t="s">
        <v>18636</v>
      </c>
      <c r="Z4647" t="s">
        <v>18637</v>
      </c>
      <c r="AA4647" t="s">
        <v>237</v>
      </c>
      <c r="AB4647" t="s">
        <v>233</v>
      </c>
      <c r="AC4647" t="s">
        <v>18638</v>
      </c>
      <c r="AD4647" t="s">
        <v>18639</v>
      </c>
    </row>
    <row r="4648" spans="1:30">
      <c r="A4648" t="s">
        <v>18640</v>
      </c>
      <c r="B4648" t="s">
        <v>136</v>
      </c>
      <c r="C4648" s="3">
        <v>10.021621</v>
      </c>
      <c r="D4648" s="3">
        <v>262</v>
      </c>
      <c r="E4648" s="3">
        <v>4.881592</v>
      </c>
      <c r="F4648" s="3">
        <v>127</v>
      </c>
      <c r="G4648" s="3">
        <v>8.68904</v>
      </c>
      <c r="H4648" s="3">
        <v>284</v>
      </c>
      <c r="I4648" s="3">
        <v>1.5615</v>
      </c>
      <c r="J4648" s="3">
        <v>31</v>
      </c>
      <c r="K4648" s="3">
        <v>1.87288299999999</v>
      </c>
      <c r="L4648" s="3">
        <v>67</v>
      </c>
      <c r="M4648" s="3">
        <v>1.45073</v>
      </c>
      <c r="N4648">
        <v>46</v>
      </c>
      <c r="O4648" s="16">
        <v>3.14859395115681e-9</v>
      </c>
      <c r="P4648">
        <v>-2.87685440730227</v>
      </c>
      <c r="Q4648" t="s">
        <v>131</v>
      </c>
      <c r="R4648" t="s">
        <v>136</v>
      </c>
      <c r="S4648" t="s">
        <v>136</v>
      </c>
      <c r="T4648" t="s">
        <v>136</v>
      </c>
      <c r="U4648" t="s">
        <v>136</v>
      </c>
      <c r="V4648" t="s">
        <v>136</v>
      </c>
      <c r="W4648" t="s">
        <v>136</v>
      </c>
      <c r="X4648" t="s">
        <v>136</v>
      </c>
      <c r="Y4648" t="s">
        <v>136</v>
      </c>
      <c r="Z4648" t="s">
        <v>136</v>
      </c>
      <c r="AA4648" t="s">
        <v>136</v>
      </c>
      <c r="AB4648" t="s">
        <v>136</v>
      </c>
      <c r="AC4648" t="s">
        <v>136</v>
      </c>
      <c r="AD4648" t="s">
        <v>136</v>
      </c>
    </row>
    <row r="4649" spans="1:30">
      <c r="A4649" t="s">
        <v>18641</v>
      </c>
      <c r="B4649" t="s">
        <v>18641</v>
      </c>
      <c r="C4649" s="3">
        <v>3.054017</v>
      </c>
      <c r="D4649" s="3">
        <v>142</v>
      </c>
      <c r="E4649" s="3">
        <v>0.413018</v>
      </c>
      <c r="F4649" s="3">
        <v>17</v>
      </c>
      <c r="G4649" s="3">
        <v>2.238392</v>
      </c>
      <c r="H4649" s="3">
        <v>112</v>
      </c>
      <c r="I4649" s="3">
        <v>17.878418</v>
      </c>
      <c r="J4649" s="3">
        <v>899</v>
      </c>
      <c r="K4649" s="3">
        <v>18.356894</v>
      </c>
      <c r="L4649" s="3">
        <v>986</v>
      </c>
      <c r="M4649" s="3">
        <v>8.811339</v>
      </c>
      <c r="N4649">
        <v>427</v>
      </c>
      <c r="O4649">
        <v>0.000244402580598127</v>
      </c>
      <c r="P4649">
        <v>2.37981091754464</v>
      </c>
      <c r="Q4649" t="s">
        <v>157</v>
      </c>
      <c r="R4649" t="s">
        <v>213</v>
      </c>
      <c r="S4649" t="s">
        <v>214</v>
      </c>
      <c r="T4649" t="s">
        <v>11277</v>
      </c>
      <c r="U4649" t="s">
        <v>18642</v>
      </c>
      <c r="V4649" t="s">
        <v>136</v>
      </c>
      <c r="W4649" t="s">
        <v>371</v>
      </c>
      <c r="X4649" t="s">
        <v>293</v>
      </c>
      <c r="Y4649" t="s">
        <v>551</v>
      </c>
      <c r="Z4649" t="s">
        <v>11279</v>
      </c>
      <c r="AA4649" t="s">
        <v>164</v>
      </c>
      <c r="AB4649" t="s">
        <v>165</v>
      </c>
      <c r="AC4649" t="s">
        <v>11280</v>
      </c>
      <c r="AD4649" t="s">
        <v>11281</v>
      </c>
    </row>
    <row r="4650" spans="1:30">
      <c r="A4650" t="s">
        <v>18643</v>
      </c>
      <c r="B4650" t="s">
        <v>18643</v>
      </c>
      <c r="C4650" s="3">
        <v>0.103577</v>
      </c>
      <c r="D4650" s="3">
        <v>6</v>
      </c>
      <c r="E4650" s="3">
        <v>0</v>
      </c>
      <c r="F4650" s="3">
        <v>0</v>
      </c>
      <c r="G4650" s="3">
        <v>0.050265</v>
      </c>
      <c r="H4650" s="3">
        <v>3</v>
      </c>
      <c r="I4650" s="3">
        <v>1.101296</v>
      </c>
      <c r="J4650" s="3">
        <v>67</v>
      </c>
      <c r="K4650" s="3">
        <v>1.351971</v>
      </c>
      <c r="L4650" s="3">
        <v>87</v>
      </c>
      <c r="M4650" s="3">
        <v>0.543584</v>
      </c>
      <c r="N4650">
        <v>32</v>
      </c>
      <c r="O4650">
        <v>0.000636520622004294</v>
      </c>
      <c r="P4650">
        <v>3.32315158185036</v>
      </c>
      <c r="Q4650" t="s">
        <v>157</v>
      </c>
      <c r="R4650" t="s">
        <v>254</v>
      </c>
      <c r="S4650" t="s">
        <v>255</v>
      </c>
      <c r="T4650" t="s">
        <v>2256</v>
      </c>
      <c r="U4650" t="s">
        <v>18644</v>
      </c>
      <c r="V4650" t="s">
        <v>136</v>
      </c>
      <c r="W4650" t="s">
        <v>136</v>
      </c>
      <c r="X4650" t="s">
        <v>136</v>
      </c>
      <c r="Y4650" t="s">
        <v>18645</v>
      </c>
      <c r="Z4650" t="s">
        <v>136</v>
      </c>
      <c r="AA4650" t="s">
        <v>164</v>
      </c>
      <c r="AB4650" t="s">
        <v>165</v>
      </c>
      <c r="AC4650" t="s">
        <v>18646</v>
      </c>
      <c r="AD4650" t="s">
        <v>144</v>
      </c>
    </row>
    <row r="4651" spans="1:30">
      <c r="A4651" t="s">
        <v>18647</v>
      </c>
      <c r="B4651" t="s">
        <v>18647</v>
      </c>
      <c r="C4651" s="3">
        <v>3.226262</v>
      </c>
      <c r="D4651" s="3">
        <v>95</v>
      </c>
      <c r="E4651" s="3">
        <v>12.542586</v>
      </c>
      <c r="F4651" s="3">
        <v>325</v>
      </c>
      <c r="G4651" s="3">
        <v>3.801508</v>
      </c>
      <c r="H4651" s="3">
        <v>120</v>
      </c>
      <c r="I4651" s="3">
        <v>0</v>
      </c>
      <c r="J4651" s="3">
        <v>0</v>
      </c>
      <c r="K4651" s="3">
        <v>0.117383</v>
      </c>
      <c r="L4651" s="3">
        <v>4</v>
      </c>
      <c r="M4651" s="3">
        <v>0.160788</v>
      </c>
      <c r="N4651">
        <v>5</v>
      </c>
      <c r="O4651" s="16">
        <v>1.1956749620149e-9</v>
      </c>
      <c r="P4651">
        <v>-6.09326931037467</v>
      </c>
      <c r="Q4651" t="s">
        <v>131</v>
      </c>
      <c r="R4651" t="s">
        <v>136</v>
      </c>
      <c r="S4651" t="s">
        <v>136</v>
      </c>
      <c r="T4651" t="s">
        <v>136</v>
      </c>
      <c r="U4651" t="s">
        <v>136</v>
      </c>
      <c r="V4651" t="s">
        <v>136</v>
      </c>
      <c r="W4651" t="s">
        <v>136</v>
      </c>
      <c r="X4651" t="s">
        <v>136</v>
      </c>
      <c r="Y4651" t="s">
        <v>2400</v>
      </c>
      <c r="Z4651" t="s">
        <v>10151</v>
      </c>
      <c r="AA4651" t="s">
        <v>164</v>
      </c>
      <c r="AB4651" t="s">
        <v>165</v>
      </c>
      <c r="AC4651" t="s">
        <v>183</v>
      </c>
      <c r="AD4651" t="s">
        <v>136</v>
      </c>
    </row>
    <row r="4652" spans="1:30">
      <c r="A4652" t="s">
        <v>18648</v>
      </c>
      <c r="B4652" t="s">
        <v>136</v>
      </c>
      <c r="C4652" s="3">
        <v>0.826095999999999</v>
      </c>
      <c r="D4652" s="3">
        <v>9</v>
      </c>
      <c r="E4652" s="3">
        <v>0.115414</v>
      </c>
      <c r="F4652" s="3">
        <v>1</v>
      </c>
      <c r="G4652" s="3">
        <v>0</v>
      </c>
      <c r="H4652" s="3">
        <v>0</v>
      </c>
      <c r="I4652" s="3">
        <v>12.429525</v>
      </c>
      <c r="J4652" s="3">
        <v>156</v>
      </c>
      <c r="K4652" s="3">
        <v>5.870316</v>
      </c>
      <c r="L4652" s="3">
        <v>80</v>
      </c>
      <c r="M4652" s="3">
        <v>8.18379</v>
      </c>
      <c r="N4652">
        <v>100</v>
      </c>
      <c r="O4652">
        <v>0.00010650728048448</v>
      </c>
      <c r="P4652">
        <v>3.87046864433653</v>
      </c>
      <c r="Q4652" t="s">
        <v>157</v>
      </c>
      <c r="R4652" t="s">
        <v>136</v>
      </c>
      <c r="S4652" t="s">
        <v>136</v>
      </c>
      <c r="T4652" t="s">
        <v>136</v>
      </c>
      <c r="U4652" t="s">
        <v>136</v>
      </c>
      <c r="V4652" t="s">
        <v>136</v>
      </c>
      <c r="W4652" t="s">
        <v>136</v>
      </c>
      <c r="X4652" t="s">
        <v>136</v>
      </c>
      <c r="Y4652" t="s">
        <v>136</v>
      </c>
      <c r="Z4652" t="s">
        <v>136</v>
      </c>
      <c r="AA4652" t="s">
        <v>136</v>
      </c>
      <c r="AB4652" t="s">
        <v>136</v>
      </c>
      <c r="AC4652" t="s">
        <v>136</v>
      </c>
      <c r="AD4652" t="s">
        <v>136</v>
      </c>
    </row>
    <row r="4653" spans="1:30">
      <c r="A4653" t="s">
        <v>18649</v>
      </c>
      <c r="B4653" t="s">
        <v>18649</v>
      </c>
      <c r="C4653" s="3">
        <v>29.857122</v>
      </c>
      <c r="D4653" s="3">
        <v>661</v>
      </c>
      <c r="E4653" s="3">
        <v>61.790474</v>
      </c>
      <c r="F4653" s="3">
        <v>1211</v>
      </c>
      <c r="G4653" s="3">
        <v>44.270905</v>
      </c>
      <c r="H4653" s="3">
        <v>1050</v>
      </c>
      <c r="I4653" s="3">
        <v>7.273627</v>
      </c>
      <c r="J4653" s="3">
        <v>175</v>
      </c>
      <c r="K4653" s="3">
        <v>9.792669</v>
      </c>
      <c r="L4653" s="3">
        <v>251</v>
      </c>
      <c r="M4653" s="3">
        <v>25.62746</v>
      </c>
      <c r="N4653">
        <v>592</v>
      </c>
      <c r="O4653">
        <v>0.00251018473835813</v>
      </c>
      <c r="P4653">
        <v>-2.31468540451146</v>
      </c>
      <c r="Q4653" t="s">
        <v>131</v>
      </c>
      <c r="R4653" t="s">
        <v>136</v>
      </c>
      <c r="S4653" t="s">
        <v>136</v>
      </c>
      <c r="T4653" t="s">
        <v>136</v>
      </c>
      <c r="U4653" t="s">
        <v>136</v>
      </c>
      <c r="V4653" t="s">
        <v>136</v>
      </c>
      <c r="W4653" t="s">
        <v>136</v>
      </c>
      <c r="X4653" t="s">
        <v>136</v>
      </c>
      <c r="Y4653" t="s">
        <v>136</v>
      </c>
      <c r="Z4653" t="s">
        <v>136</v>
      </c>
      <c r="AA4653" t="s">
        <v>164</v>
      </c>
      <c r="AB4653" t="s">
        <v>165</v>
      </c>
      <c r="AC4653" t="s">
        <v>18650</v>
      </c>
      <c r="AD4653" t="s">
        <v>136</v>
      </c>
    </row>
    <row r="4654" spans="1:30">
      <c r="A4654" t="s">
        <v>18651</v>
      </c>
      <c r="B4654" t="s">
        <v>18651</v>
      </c>
      <c r="C4654" s="3">
        <v>7.618563</v>
      </c>
      <c r="D4654" s="3">
        <v>291</v>
      </c>
      <c r="E4654" s="3">
        <v>1.006</v>
      </c>
      <c r="F4654" s="3">
        <v>34</v>
      </c>
      <c r="G4654" s="3">
        <v>8.450361</v>
      </c>
      <c r="H4654" s="3">
        <v>346</v>
      </c>
      <c r="I4654" s="3">
        <v>0.695118</v>
      </c>
      <c r="J4654" s="3">
        <v>29</v>
      </c>
      <c r="K4654" s="3">
        <v>0.534425</v>
      </c>
      <c r="L4654" s="3">
        <v>24</v>
      </c>
      <c r="M4654" s="3">
        <v>0.595814</v>
      </c>
      <c r="N4654">
        <v>24</v>
      </c>
      <c r="O4654" s="16">
        <v>7.41181124257175e-7</v>
      </c>
      <c r="P4654">
        <v>-3.4702996712362</v>
      </c>
      <c r="Q4654" t="s">
        <v>131</v>
      </c>
      <c r="R4654" t="s">
        <v>371</v>
      </c>
      <c r="S4654" t="s">
        <v>293</v>
      </c>
      <c r="T4654" t="s">
        <v>18652</v>
      </c>
      <c r="U4654" t="s">
        <v>18653</v>
      </c>
      <c r="V4654" t="s">
        <v>5828</v>
      </c>
      <c r="W4654" t="s">
        <v>136</v>
      </c>
      <c r="X4654" t="s">
        <v>136</v>
      </c>
      <c r="Y4654" t="s">
        <v>5829</v>
      </c>
      <c r="Z4654" t="s">
        <v>17129</v>
      </c>
      <c r="AA4654" t="s">
        <v>292</v>
      </c>
      <c r="AB4654" t="s">
        <v>293</v>
      </c>
      <c r="AC4654" t="s">
        <v>17130</v>
      </c>
      <c r="AD4654" t="s">
        <v>18654</v>
      </c>
    </row>
    <row r="4655" spans="1:30">
      <c r="A4655" t="s">
        <v>18655</v>
      </c>
      <c r="B4655" t="s">
        <v>18655</v>
      </c>
      <c r="C4655" s="3">
        <v>1.775607</v>
      </c>
      <c r="D4655" s="3">
        <v>52</v>
      </c>
      <c r="E4655" s="3">
        <v>0</v>
      </c>
      <c r="F4655" s="3">
        <v>0</v>
      </c>
      <c r="G4655" s="3">
        <v>0.950868</v>
      </c>
      <c r="H4655" s="3">
        <v>30</v>
      </c>
      <c r="I4655" s="3">
        <v>13.610159</v>
      </c>
      <c r="J4655" s="3">
        <v>433</v>
      </c>
      <c r="K4655" s="3">
        <v>24.664619</v>
      </c>
      <c r="L4655" s="3">
        <v>837</v>
      </c>
      <c r="M4655" s="3">
        <v>8.771843</v>
      </c>
      <c r="N4655">
        <v>269</v>
      </c>
      <c r="O4655">
        <v>0.000872640359887377</v>
      </c>
      <c r="P4655">
        <v>3.30054696485296</v>
      </c>
      <c r="Q4655" t="s">
        <v>157</v>
      </c>
      <c r="R4655" t="s">
        <v>136</v>
      </c>
      <c r="S4655" t="s">
        <v>136</v>
      </c>
      <c r="T4655" t="s">
        <v>437</v>
      </c>
      <c r="U4655" t="s">
        <v>18656</v>
      </c>
      <c r="V4655" t="s">
        <v>439</v>
      </c>
      <c r="W4655" t="s">
        <v>186</v>
      </c>
      <c r="X4655" t="s">
        <v>187</v>
      </c>
      <c r="Y4655" t="s">
        <v>18431</v>
      </c>
      <c r="Z4655" t="s">
        <v>18657</v>
      </c>
      <c r="AA4655" t="s">
        <v>209</v>
      </c>
      <c r="AB4655" t="s">
        <v>187</v>
      </c>
      <c r="AC4655" t="s">
        <v>18658</v>
      </c>
      <c r="AD4655" t="s">
        <v>443</v>
      </c>
    </row>
    <row r="4656" spans="1:30">
      <c r="A4656" t="s">
        <v>18659</v>
      </c>
      <c r="B4656" t="s">
        <v>18659</v>
      </c>
      <c r="C4656" s="3">
        <v>0.433136</v>
      </c>
      <c r="D4656" s="3">
        <v>23</v>
      </c>
      <c r="E4656" s="3">
        <v>0.03683</v>
      </c>
      <c r="F4656" s="3">
        <v>2</v>
      </c>
      <c r="G4656" s="3">
        <v>0.435619</v>
      </c>
      <c r="H4656" s="3">
        <v>24</v>
      </c>
      <c r="I4656" s="3">
        <v>3.842846</v>
      </c>
      <c r="J4656" s="3">
        <v>213</v>
      </c>
      <c r="K4656" s="3">
        <v>3.253974</v>
      </c>
      <c r="L4656" s="3">
        <v>193</v>
      </c>
      <c r="M4656" s="3">
        <v>2.090288</v>
      </c>
      <c r="N4656">
        <v>112</v>
      </c>
      <c r="O4656">
        <v>0.000231527004591717</v>
      </c>
      <c r="P4656">
        <v>2.63780802201308</v>
      </c>
      <c r="Q4656" t="s">
        <v>157</v>
      </c>
      <c r="R4656" t="s">
        <v>325</v>
      </c>
      <c r="S4656" t="s">
        <v>326</v>
      </c>
      <c r="T4656" t="s">
        <v>6899</v>
      </c>
      <c r="U4656" t="s">
        <v>18660</v>
      </c>
      <c r="V4656" t="s">
        <v>136</v>
      </c>
      <c r="W4656" t="s">
        <v>190</v>
      </c>
      <c r="X4656" t="s">
        <v>191</v>
      </c>
      <c r="Y4656" t="s">
        <v>181</v>
      </c>
      <c r="Z4656" t="s">
        <v>18661</v>
      </c>
      <c r="AA4656" t="s">
        <v>83</v>
      </c>
      <c r="AB4656" t="s">
        <v>191</v>
      </c>
      <c r="AC4656" t="s">
        <v>18662</v>
      </c>
      <c r="AD4656" t="s">
        <v>6903</v>
      </c>
    </row>
    <row r="4657" spans="1:30">
      <c r="A4657" t="s">
        <v>18663</v>
      </c>
      <c r="B4657" t="s">
        <v>18663</v>
      </c>
      <c r="C4657" s="3">
        <v>0</v>
      </c>
      <c r="D4657" s="3">
        <v>0</v>
      </c>
      <c r="E4657" s="3">
        <v>0</v>
      </c>
      <c r="F4657" s="3">
        <v>0</v>
      </c>
      <c r="G4657" s="3">
        <v>0</v>
      </c>
      <c r="H4657" s="3">
        <v>0</v>
      </c>
      <c r="I4657" s="3">
        <v>0.616554</v>
      </c>
      <c r="J4657" s="3">
        <v>37</v>
      </c>
      <c r="K4657" s="3">
        <v>1.379201</v>
      </c>
      <c r="L4657" s="3">
        <v>87</v>
      </c>
      <c r="M4657" s="3">
        <v>0.576434</v>
      </c>
      <c r="N4657">
        <v>33</v>
      </c>
      <c r="O4657" s="16">
        <v>1.33021639449388e-5</v>
      </c>
      <c r="P4657">
        <v>5.70961706800943</v>
      </c>
      <c r="Q4657" t="s">
        <v>157</v>
      </c>
      <c r="R4657" t="s">
        <v>136</v>
      </c>
      <c r="S4657" t="s">
        <v>136</v>
      </c>
      <c r="T4657" t="s">
        <v>4893</v>
      </c>
      <c r="U4657" t="s">
        <v>18664</v>
      </c>
      <c r="V4657" t="s">
        <v>1167</v>
      </c>
      <c r="W4657" t="s">
        <v>594</v>
      </c>
      <c r="X4657" t="s">
        <v>165</v>
      </c>
      <c r="Y4657" t="s">
        <v>1168</v>
      </c>
      <c r="Z4657" t="s">
        <v>7977</v>
      </c>
      <c r="AA4657" t="s">
        <v>164</v>
      </c>
      <c r="AB4657" t="s">
        <v>165</v>
      </c>
      <c r="AC4657" t="s">
        <v>18665</v>
      </c>
      <c r="AD4657" t="s">
        <v>144</v>
      </c>
    </row>
    <row r="4658" spans="1:30">
      <c r="A4658" t="s">
        <v>18666</v>
      </c>
      <c r="B4658" t="s">
        <v>18666</v>
      </c>
      <c r="C4658" s="3">
        <v>23.825302</v>
      </c>
      <c r="D4658" s="3">
        <v>1640</v>
      </c>
      <c r="E4658" s="3">
        <v>33.576229</v>
      </c>
      <c r="F4658" s="3">
        <v>2047</v>
      </c>
      <c r="G4658" s="3">
        <v>20.013033</v>
      </c>
      <c r="H4658" s="3">
        <v>1477</v>
      </c>
      <c r="I4658" s="3">
        <v>8.596223</v>
      </c>
      <c r="J4658" s="3">
        <v>642</v>
      </c>
      <c r="K4658" s="3">
        <v>7.179585</v>
      </c>
      <c r="L4658" s="3">
        <v>573</v>
      </c>
      <c r="M4658" s="3">
        <v>10.504735</v>
      </c>
      <c r="N4658">
        <v>755</v>
      </c>
      <c r="O4658" s="16">
        <v>8.81125797378189e-5</v>
      </c>
      <c r="P4658">
        <v>-2.27583177067157</v>
      </c>
      <c r="Q4658" t="s">
        <v>131</v>
      </c>
      <c r="R4658" t="s">
        <v>136</v>
      </c>
      <c r="S4658" t="s">
        <v>136</v>
      </c>
      <c r="T4658" t="s">
        <v>136</v>
      </c>
      <c r="U4658" t="s">
        <v>18667</v>
      </c>
      <c r="V4658" t="s">
        <v>6996</v>
      </c>
      <c r="W4658" t="s">
        <v>136</v>
      </c>
      <c r="X4658" t="s">
        <v>136</v>
      </c>
      <c r="Y4658" t="s">
        <v>4949</v>
      </c>
      <c r="Z4658" t="s">
        <v>10478</v>
      </c>
      <c r="AA4658" t="s">
        <v>164</v>
      </c>
      <c r="AB4658" t="s">
        <v>165</v>
      </c>
      <c r="AC4658" t="s">
        <v>18668</v>
      </c>
      <c r="AD4658" t="s">
        <v>136</v>
      </c>
    </row>
    <row r="4659" spans="1:30">
      <c r="A4659" t="s">
        <v>18669</v>
      </c>
      <c r="B4659" t="s">
        <v>18669</v>
      </c>
      <c r="C4659" s="3">
        <v>3.448992</v>
      </c>
      <c r="D4659" s="3">
        <v>79</v>
      </c>
      <c r="E4659" s="3">
        <v>0.20851</v>
      </c>
      <c r="F4659" s="3">
        <v>5</v>
      </c>
      <c r="G4659" s="3">
        <v>3.60527</v>
      </c>
      <c r="H4659" s="3">
        <v>88</v>
      </c>
      <c r="I4659" s="3">
        <v>24.91264</v>
      </c>
      <c r="J4659" s="3">
        <v>612</v>
      </c>
      <c r="K4659" s="3">
        <v>52.587803</v>
      </c>
      <c r="L4659" s="3">
        <v>1379</v>
      </c>
      <c r="M4659" s="3">
        <v>19.605917</v>
      </c>
      <c r="N4659">
        <v>464</v>
      </c>
      <c r="O4659">
        <v>0.000150218267374889</v>
      </c>
      <c r="P4659">
        <v>3.05132297346185</v>
      </c>
      <c r="Q4659" t="s">
        <v>157</v>
      </c>
      <c r="R4659" t="s">
        <v>136</v>
      </c>
      <c r="S4659" t="s">
        <v>136</v>
      </c>
      <c r="T4659" t="s">
        <v>437</v>
      </c>
      <c r="U4659" t="s">
        <v>18670</v>
      </c>
      <c r="V4659" t="s">
        <v>439</v>
      </c>
      <c r="W4659" t="s">
        <v>186</v>
      </c>
      <c r="X4659" t="s">
        <v>187</v>
      </c>
      <c r="Y4659" t="s">
        <v>15756</v>
      </c>
      <c r="Z4659" t="s">
        <v>15757</v>
      </c>
      <c r="AA4659" t="s">
        <v>209</v>
      </c>
      <c r="AB4659" t="s">
        <v>187</v>
      </c>
      <c r="AC4659" t="s">
        <v>18671</v>
      </c>
      <c r="AD4659" t="s">
        <v>443</v>
      </c>
    </row>
    <row r="4660" spans="1:30">
      <c r="A4660" t="s">
        <v>18672</v>
      </c>
      <c r="B4660" t="s">
        <v>18672</v>
      </c>
      <c r="C4660" s="3">
        <v>2.822658</v>
      </c>
      <c r="D4660" s="3">
        <v>151</v>
      </c>
      <c r="E4660" s="3">
        <v>0.481314</v>
      </c>
      <c r="F4660" s="3">
        <v>23</v>
      </c>
      <c r="G4660" s="3">
        <v>2.304133</v>
      </c>
      <c r="H4660" s="3">
        <v>132</v>
      </c>
      <c r="I4660" s="3">
        <v>44.56731</v>
      </c>
      <c r="J4660" s="3">
        <v>2572</v>
      </c>
      <c r="K4660" s="3">
        <v>78.274551</v>
      </c>
      <c r="L4660" s="3">
        <v>4824</v>
      </c>
      <c r="M4660" s="3">
        <v>17.629158</v>
      </c>
      <c r="N4660">
        <v>980</v>
      </c>
      <c r="O4660" s="16">
        <v>1.4578924690704e-8</v>
      </c>
      <c r="P4660">
        <v>3.92045623296343</v>
      </c>
      <c r="Q4660" t="s">
        <v>157</v>
      </c>
      <c r="R4660" t="s">
        <v>170</v>
      </c>
      <c r="S4660" t="s">
        <v>171</v>
      </c>
      <c r="T4660" t="s">
        <v>9467</v>
      </c>
      <c r="U4660" t="s">
        <v>18673</v>
      </c>
      <c r="V4660" t="s">
        <v>136</v>
      </c>
      <c r="W4660" t="s">
        <v>170</v>
      </c>
      <c r="X4660" t="s">
        <v>171</v>
      </c>
      <c r="Y4660" t="s">
        <v>227</v>
      </c>
      <c r="Z4660" t="s">
        <v>18674</v>
      </c>
      <c r="AA4660" t="s">
        <v>174</v>
      </c>
      <c r="AB4660" t="s">
        <v>171</v>
      </c>
      <c r="AC4660" t="s">
        <v>18675</v>
      </c>
      <c r="AD4660" t="s">
        <v>9471</v>
      </c>
    </row>
    <row r="4661" spans="1:30">
      <c r="A4661" t="s">
        <v>18676</v>
      </c>
      <c r="B4661" t="s">
        <v>18676</v>
      </c>
      <c r="C4661" s="3">
        <v>0.811265</v>
      </c>
      <c r="D4661" s="3">
        <v>64</v>
      </c>
      <c r="E4661" s="3">
        <v>0.584397</v>
      </c>
      <c r="F4661" s="3">
        <v>41</v>
      </c>
      <c r="G4661" s="3">
        <v>0.739899</v>
      </c>
      <c r="H4661" s="3">
        <v>62</v>
      </c>
      <c r="I4661" s="3">
        <v>0.137519</v>
      </c>
      <c r="J4661" s="3">
        <v>12</v>
      </c>
      <c r="K4661" s="3">
        <v>0</v>
      </c>
      <c r="L4661" s="3">
        <v>0</v>
      </c>
      <c r="M4661" s="3">
        <v>0</v>
      </c>
      <c r="N4661">
        <v>0</v>
      </c>
      <c r="O4661">
        <v>0.00180541766243779</v>
      </c>
      <c r="P4661">
        <v>-3.80119953150464</v>
      </c>
      <c r="Q4661" t="s">
        <v>131</v>
      </c>
      <c r="R4661" t="s">
        <v>190</v>
      </c>
      <c r="S4661" t="s">
        <v>191</v>
      </c>
      <c r="T4661" t="s">
        <v>18677</v>
      </c>
      <c r="U4661" t="s">
        <v>18678</v>
      </c>
      <c r="V4661" t="s">
        <v>755</v>
      </c>
      <c r="W4661" t="s">
        <v>190</v>
      </c>
      <c r="X4661" t="s">
        <v>191</v>
      </c>
      <c r="Y4661" t="s">
        <v>18679</v>
      </c>
      <c r="Z4661" t="s">
        <v>18680</v>
      </c>
      <c r="AA4661" t="s">
        <v>83</v>
      </c>
      <c r="AB4661" t="s">
        <v>191</v>
      </c>
      <c r="AC4661" t="s">
        <v>18681</v>
      </c>
      <c r="AD4661" t="s">
        <v>18682</v>
      </c>
    </row>
    <row r="4662" spans="1:30">
      <c r="A4662" t="s">
        <v>18683</v>
      </c>
      <c r="B4662" t="s">
        <v>18683</v>
      </c>
      <c r="C4662" s="3">
        <v>93.345993</v>
      </c>
      <c r="D4662" s="3">
        <v>3231</v>
      </c>
      <c r="E4662" s="3">
        <v>207.44928</v>
      </c>
      <c r="F4662" s="3">
        <v>6360</v>
      </c>
      <c r="G4662" s="3">
        <v>69.219124</v>
      </c>
      <c r="H4662" s="3">
        <v>2569</v>
      </c>
      <c r="I4662" s="3">
        <v>20.372103</v>
      </c>
      <c r="J4662" s="3">
        <v>765</v>
      </c>
      <c r="K4662" s="3">
        <v>3.645663</v>
      </c>
      <c r="L4662" s="3">
        <v>147</v>
      </c>
      <c r="M4662" s="3">
        <v>26.114658</v>
      </c>
      <c r="N4662">
        <v>944</v>
      </c>
      <c r="O4662" s="16">
        <v>6.64423580456837e-5</v>
      </c>
      <c r="P4662">
        <v>-3.46964715314115</v>
      </c>
      <c r="Q4662" t="s">
        <v>131</v>
      </c>
      <c r="R4662" t="s">
        <v>136</v>
      </c>
      <c r="S4662" t="s">
        <v>136</v>
      </c>
      <c r="T4662" t="s">
        <v>136</v>
      </c>
      <c r="U4662" t="s">
        <v>136</v>
      </c>
      <c r="V4662" t="s">
        <v>136</v>
      </c>
      <c r="W4662" t="s">
        <v>305</v>
      </c>
      <c r="X4662" t="s">
        <v>142</v>
      </c>
      <c r="Y4662" t="s">
        <v>136</v>
      </c>
      <c r="Z4662" t="s">
        <v>136</v>
      </c>
      <c r="AA4662" t="s">
        <v>164</v>
      </c>
      <c r="AB4662" t="s">
        <v>165</v>
      </c>
      <c r="AC4662" t="s">
        <v>16505</v>
      </c>
      <c r="AD4662" t="s">
        <v>136</v>
      </c>
    </row>
    <row r="4663" spans="1:30">
      <c r="A4663" t="s">
        <v>18684</v>
      </c>
      <c r="B4663" t="s">
        <v>18684</v>
      </c>
      <c r="C4663" s="3">
        <v>81.21209</v>
      </c>
      <c r="D4663" s="3">
        <v>780</v>
      </c>
      <c r="E4663" s="3">
        <v>158.781326</v>
      </c>
      <c r="F4663" s="3">
        <v>1351</v>
      </c>
      <c r="G4663" s="3">
        <v>53.637054</v>
      </c>
      <c r="H4663" s="3">
        <v>553</v>
      </c>
      <c r="I4663" s="3">
        <v>24.900661</v>
      </c>
      <c r="J4663" s="3">
        <v>260</v>
      </c>
      <c r="K4663" s="3">
        <v>14.007202</v>
      </c>
      <c r="L4663" s="3">
        <v>156</v>
      </c>
      <c r="M4663" s="3">
        <v>27.318764</v>
      </c>
      <c r="N4663">
        <v>274</v>
      </c>
      <c r="O4663" s="16">
        <v>8.6746987931113e-5</v>
      </c>
      <c r="P4663">
        <v>-2.86457169006642</v>
      </c>
      <c r="Q4663" t="s">
        <v>131</v>
      </c>
      <c r="R4663" t="s">
        <v>136</v>
      </c>
      <c r="S4663" t="s">
        <v>136</v>
      </c>
      <c r="T4663" t="s">
        <v>136</v>
      </c>
      <c r="U4663" t="s">
        <v>136</v>
      </c>
      <c r="V4663" t="s">
        <v>136</v>
      </c>
      <c r="W4663" t="s">
        <v>136</v>
      </c>
      <c r="X4663" t="s">
        <v>136</v>
      </c>
      <c r="Y4663" t="s">
        <v>136</v>
      </c>
      <c r="Z4663" t="s">
        <v>136</v>
      </c>
      <c r="AA4663" t="s">
        <v>164</v>
      </c>
      <c r="AB4663" t="s">
        <v>165</v>
      </c>
      <c r="AC4663" t="s">
        <v>18685</v>
      </c>
      <c r="AD4663" t="s">
        <v>136</v>
      </c>
    </row>
    <row r="4664" spans="1:30">
      <c r="A4664" t="s">
        <v>18686</v>
      </c>
      <c r="B4664" t="s">
        <v>18686</v>
      </c>
      <c r="C4664" s="3">
        <v>6.694239</v>
      </c>
      <c r="D4664" s="3">
        <v>401</v>
      </c>
      <c r="E4664" s="3">
        <v>0.992159</v>
      </c>
      <c r="F4664" s="3">
        <v>53</v>
      </c>
      <c r="G4664" s="3">
        <v>5.990999</v>
      </c>
      <c r="H4664" s="3">
        <v>385</v>
      </c>
      <c r="I4664" s="3">
        <v>45.746891</v>
      </c>
      <c r="J4664" s="3">
        <v>2969</v>
      </c>
      <c r="K4664" s="3">
        <v>19.837116</v>
      </c>
      <c r="L4664" s="3">
        <v>1375</v>
      </c>
      <c r="M4664" s="3">
        <v>24.78487</v>
      </c>
      <c r="N4664">
        <v>1549</v>
      </c>
      <c r="O4664">
        <v>0.000973755010276945</v>
      </c>
      <c r="P4664">
        <v>2.12874845166715</v>
      </c>
      <c r="Q4664" t="s">
        <v>157</v>
      </c>
      <c r="R4664" t="s">
        <v>136</v>
      </c>
      <c r="S4664" t="s">
        <v>136</v>
      </c>
      <c r="T4664" t="s">
        <v>8840</v>
      </c>
      <c r="U4664" t="s">
        <v>18687</v>
      </c>
      <c r="V4664" t="s">
        <v>136</v>
      </c>
      <c r="W4664" t="s">
        <v>218</v>
      </c>
      <c r="X4664" t="s">
        <v>219</v>
      </c>
      <c r="Y4664" t="s">
        <v>3331</v>
      </c>
      <c r="Z4664" t="s">
        <v>18688</v>
      </c>
      <c r="AA4664" t="s">
        <v>164</v>
      </c>
      <c r="AB4664" t="s">
        <v>165</v>
      </c>
      <c r="AC4664" t="s">
        <v>12565</v>
      </c>
      <c r="AD4664" t="s">
        <v>8845</v>
      </c>
    </row>
    <row r="4665" spans="1:30">
      <c r="A4665" t="s">
        <v>18689</v>
      </c>
      <c r="B4665" t="s">
        <v>18689</v>
      </c>
      <c r="C4665" s="3">
        <v>1.864384</v>
      </c>
      <c r="D4665" s="3">
        <v>262</v>
      </c>
      <c r="E4665" s="3">
        <v>0.354324</v>
      </c>
      <c r="F4665" s="3">
        <v>45</v>
      </c>
      <c r="G4665" s="3">
        <v>1.96455</v>
      </c>
      <c r="H4665" s="3">
        <v>296</v>
      </c>
      <c r="I4665" s="3">
        <v>7.437769</v>
      </c>
      <c r="J4665" s="3">
        <v>1134</v>
      </c>
      <c r="K4665" s="3">
        <v>21.814304</v>
      </c>
      <c r="L4665" s="3">
        <v>3550</v>
      </c>
      <c r="M4665" s="3">
        <v>2.653976</v>
      </c>
      <c r="N4665">
        <v>390</v>
      </c>
      <c r="O4665">
        <v>0.00781965960101747</v>
      </c>
      <c r="P4665">
        <v>2.26206049699584</v>
      </c>
      <c r="Q4665" t="s">
        <v>157</v>
      </c>
      <c r="R4665" t="s">
        <v>136</v>
      </c>
      <c r="S4665" t="s">
        <v>136</v>
      </c>
      <c r="T4665" t="s">
        <v>9519</v>
      </c>
      <c r="U4665" t="s">
        <v>18690</v>
      </c>
      <c r="V4665" t="s">
        <v>206</v>
      </c>
      <c r="W4665" t="s">
        <v>186</v>
      </c>
      <c r="X4665" t="s">
        <v>187</v>
      </c>
      <c r="Y4665" t="s">
        <v>2911</v>
      </c>
      <c r="Z4665" t="s">
        <v>136</v>
      </c>
      <c r="AA4665" t="s">
        <v>209</v>
      </c>
      <c r="AB4665" t="s">
        <v>187</v>
      </c>
      <c r="AC4665" t="s">
        <v>9521</v>
      </c>
      <c r="AD4665" t="s">
        <v>9522</v>
      </c>
    </row>
    <row r="4666" spans="1:30">
      <c r="A4666" t="s">
        <v>18691</v>
      </c>
      <c r="B4666" t="s">
        <v>18691</v>
      </c>
      <c r="C4666" s="3">
        <v>1.204587</v>
      </c>
      <c r="D4666" s="3">
        <v>43</v>
      </c>
      <c r="E4666" s="3">
        <v>0.09523</v>
      </c>
      <c r="F4666" s="3">
        <v>3</v>
      </c>
      <c r="G4666" s="3">
        <v>0.717425</v>
      </c>
      <c r="H4666" s="3">
        <v>28</v>
      </c>
      <c r="I4666" s="3">
        <v>3.766112</v>
      </c>
      <c r="J4666" s="3">
        <v>145</v>
      </c>
      <c r="K4666" s="3">
        <v>3.818148</v>
      </c>
      <c r="L4666" s="3">
        <v>157</v>
      </c>
      <c r="M4666" s="3">
        <v>7.592037</v>
      </c>
      <c r="N4666">
        <v>281</v>
      </c>
      <c r="O4666">
        <v>0.00411077378233538</v>
      </c>
      <c r="P4666">
        <v>2.28818010333991</v>
      </c>
      <c r="Q4666" t="s">
        <v>157</v>
      </c>
      <c r="R4666" t="s">
        <v>254</v>
      </c>
      <c r="S4666" t="s">
        <v>255</v>
      </c>
      <c r="T4666" t="s">
        <v>1656</v>
      </c>
      <c r="U4666" t="s">
        <v>18692</v>
      </c>
      <c r="V4666" t="s">
        <v>136</v>
      </c>
      <c r="W4666" t="s">
        <v>399</v>
      </c>
      <c r="X4666" t="s">
        <v>342</v>
      </c>
      <c r="Y4666" t="s">
        <v>7130</v>
      </c>
      <c r="Z4666" t="s">
        <v>18693</v>
      </c>
      <c r="AA4666" t="s">
        <v>164</v>
      </c>
      <c r="AB4666" t="s">
        <v>165</v>
      </c>
      <c r="AC4666" t="s">
        <v>18694</v>
      </c>
      <c r="AD4666" t="s">
        <v>281</v>
      </c>
    </row>
    <row r="4667" spans="1:30">
      <c r="A4667" t="s">
        <v>18695</v>
      </c>
      <c r="B4667" t="s">
        <v>18695</v>
      </c>
      <c r="C4667" s="3">
        <v>0.636592</v>
      </c>
      <c r="D4667" s="3">
        <v>18</v>
      </c>
      <c r="E4667" s="3">
        <v>0</v>
      </c>
      <c r="F4667" s="3">
        <v>0</v>
      </c>
      <c r="G4667" s="3">
        <v>1.420924</v>
      </c>
      <c r="H4667" s="3">
        <v>42</v>
      </c>
      <c r="I4667" s="3">
        <v>25.447596</v>
      </c>
      <c r="J4667" s="3">
        <v>746</v>
      </c>
      <c r="K4667" s="3">
        <v>25.151634</v>
      </c>
      <c r="L4667" s="3">
        <v>788</v>
      </c>
      <c r="M4667" s="3">
        <v>4.547866</v>
      </c>
      <c r="N4667">
        <v>129</v>
      </c>
      <c r="O4667">
        <v>0.000343715042905705</v>
      </c>
      <c r="P4667">
        <v>3.70371094292087</v>
      </c>
      <c r="Q4667" t="s">
        <v>157</v>
      </c>
      <c r="R4667" t="s">
        <v>136</v>
      </c>
      <c r="S4667" t="s">
        <v>136</v>
      </c>
      <c r="T4667" t="s">
        <v>136</v>
      </c>
      <c r="U4667" t="s">
        <v>18696</v>
      </c>
      <c r="V4667" t="s">
        <v>136</v>
      </c>
      <c r="W4667" t="s">
        <v>1382</v>
      </c>
      <c r="X4667" t="s">
        <v>1383</v>
      </c>
      <c r="Y4667" t="s">
        <v>1792</v>
      </c>
      <c r="Z4667" t="s">
        <v>1793</v>
      </c>
      <c r="AA4667" t="s">
        <v>164</v>
      </c>
      <c r="AB4667" t="s">
        <v>165</v>
      </c>
      <c r="AC4667" t="s">
        <v>18697</v>
      </c>
      <c r="AD4667" t="s">
        <v>136</v>
      </c>
    </row>
    <row r="4668" spans="1:30">
      <c r="A4668" t="s">
        <v>18698</v>
      </c>
      <c r="B4668" t="s">
        <v>18698</v>
      </c>
      <c r="C4668" s="3">
        <v>0.277006</v>
      </c>
      <c r="D4668" s="3">
        <v>27</v>
      </c>
      <c r="E4668" s="3">
        <v>0.036306</v>
      </c>
      <c r="F4668" s="3">
        <v>4</v>
      </c>
      <c r="G4668" s="3">
        <v>0.290243</v>
      </c>
      <c r="H4668" s="3">
        <v>30</v>
      </c>
      <c r="I4668" s="3">
        <v>1.606239</v>
      </c>
      <c r="J4668" s="3">
        <v>167</v>
      </c>
      <c r="K4668" s="3">
        <v>2.906709</v>
      </c>
      <c r="L4668" s="3">
        <v>321</v>
      </c>
      <c r="M4668" s="3">
        <v>1.39504</v>
      </c>
      <c r="N4668">
        <v>139</v>
      </c>
      <c r="O4668">
        <v>0.000182015341931178</v>
      </c>
      <c r="P4668">
        <v>2.59750045308092</v>
      </c>
      <c r="Q4668" t="s">
        <v>157</v>
      </c>
      <c r="R4668" t="s">
        <v>136</v>
      </c>
      <c r="S4668" t="s">
        <v>136</v>
      </c>
      <c r="T4668" t="s">
        <v>18699</v>
      </c>
      <c r="U4668" t="s">
        <v>18700</v>
      </c>
      <c r="V4668" t="s">
        <v>1636</v>
      </c>
      <c r="W4668" t="s">
        <v>18701</v>
      </c>
      <c r="X4668" t="s">
        <v>18702</v>
      </c>
      <c r="Y4668" t="s">
        <v>18703</v>
      </c>
      <c r="Z4668" t="s">
        <v>18704</v>
      </c>
      <c r="AA4668" t="s">
        <v>164</v>
      </c>
      <c r="AB4668" t="s">
        <v>165</v>
      </c>
      <c r="AC4668" t="s">
        <v>18705</v>
      </c>
      <c r="AD4668" t="s">
        <v>18706</v>
      </c>
    </row>
    <row r="4669" spans="1:30">
      <c r="A4669" t="s">
        <v>18707</v>
      </c>
      <c r="B4669" t="s">
        <v>18707</v>
      </c>
      <c r="C4669" s="3">
        <v>430.43454</v>
      </c>
      <c r="D4669" s="3">
        <v>22928</v>
      </c>
      <c r="E4669" s="3">
        <v>640.272644</v>
      </c>
      <c r="F4669" s="3">
        <v>30211</v>
      </c>
      <c r="G4669" s="3">
        <v>440.07077</v>
      </c>
      <c r="H4669" s="3">
        <v>25133</v>
      </c>
      <c r="I4669" s="3">
        <v>95.865616</v>
      </c>
      <c r="J4669" s="3">
        <v>5539</v>
      </c>
      <c r="K4669" s="3">
        <v>49.370861</v>
      </c>
      <c r="L4669" s="3">
        <v>3046</v>
      </c>
      <c r="M4669" s="3">
        <v>236.715012</v>
      </c>
      <c r="N4669">
        <v>13165</v>
      </c>
      <c r="O4669">
        <v>0.000522225117507056</v>
      </c>
      <c r="P4669">
        <v>-2.59553058287803</v>
      </c>
      <c r="Q4669" t="s">
        <v>131</v>
      </c>
      <c r="R4669" t="s">
        <v>137</v>
      </c>
      <c r="S4669" t="s">
        <v>138</v>
      </c>
      <c r="T4669" t="s">
        <v>1308</v>
      </c>
      <c r="U4669" t="s">
        <v>18708</v>
      </c>
      <c r="V4669" t="s">
        <v>1310</v>
      </c>
      <c r="W4669" t="s">
        <v>137</v>
      </c>
      <c r="X4669" t="s">
        <v>138</v>
      </c>
      <c r="Y4669" t="s">
        <v>1311</v>
      </c>
      <c r="Z4669" t="s">
        <v>1312</v>
      </c>
      <c r="AA4669" t="s">
        <v>153</v>
      </c>
      <c r="AB4669" t="s">
        <v>138</v>
      </c>
      <c r="AC4669" t="s">
        <v>18709</v>
      </c>
      <c r="AD4669" t="s">
        <v>1314</v>
      </c>
    </row>
    <row r="4670" spans="1:30">
      <c r="A4670" t="s">
        <v>18710</v>
      </c>
      <c r="B4670" t="s">
        <v>18710</v>
      </c>
      <c r="C4670" s="3">
        <v>14.160442</v>
      </c>
      <c r="D4670" s="3">
        <v>506</v>
      </c>
      <c r="E4670" s="3">
        <v>39.804096</v>
      </c>
      <c r="F4670" s="3">
        <v>1259</v>
      </c>
      <c r="G4670" s="3">
        <v>15.300026</v>
      </c>
      <c r="H4670" s="3">
        <v>586</v>
      </c>
      <c r="I4670" s="3">
        <v>4.908833</v>
      </c>
      <c r="J4670" s="3">
        <v>190</v>
      </c>
      <c r="K4670" s="3">
        <v>3.273899</v>
      </c>
      <c r="L4670" s="3">
        <v>136</v>
      </c>
      <c r="M4670" s="3">
        <v>4.496594</v>
      </c>
      <c r="N4670">
        <v>168</v>
      </c>
      <c r="O4670" s="16">
        <v>1.55199244019286e-5</v>
      </c>
      <c r="P4670">
        <v>-3.17438617156514</v>
      </c>
      <c r="Q4670" t="s">
        <v>131</v>
      </c>
      <c r="R4670" t="s">
        <v>136</v>
      </c>
      <c r="S4670" t="s">
        <v>136</v>
      </c>
      <c r="T4670" t="s">
        <v>2790</v>
      </c>
      <c r="U4670" t="s">
        <v>18711</v>
      </c>
      <c r="V4670" t="s">
        <v>741</v>
      </c>
      <c r="W4670" t="s">
        <v>2054</v>
      </c>
      <c r="X4670" t="s">
        <v>2055</v>
      </c>
      <c r="Y4670" t="s">
        <v>2056</v>
      </c>
      <c r="Z4670" t="s">
        <v>18712</v>
      </c>
      <c r="AA4670" t="s">
        <v>164</v>
      </c>
      <c r="AB4670" t="s">
        <v>165</v>
      </c>
      <c r="AC4670" t="s">
        <v>18713</v>
      </c>
      <c r="AD4670" t="s">
        <v>2794</v>
      </c>
    </row>
    <row r="4671" spans="1:30">
      <c r="A4671" t="s">
        <v>18714</v>
      </c>
      <c r="B4671" t="s">
        <v>18714</v>
      </c>
      <c r="C4671" s="3">
        <v>1.709394</v>
      </c>
      <c r="D4671" s="3">
        <v>78</v>
      </c>
      <c r="E4671" s="3">
        <v>3.224548</v>
      </c>
      <c r="F4671" s="3">
        <v>130</v>
      </c>
      <c r="G4671" s="3">
        <v>1.14672</v>
      </c>
      <c r="H4671" s="3">
        <v>56</v>
      </c>
      <c r="I4671" s="3">
        <v>0</v>
      </c>
      <c r="J4671" s="3">
        <v>0</v>
      </c>
      <c r="K4671" s="3">
        <v>0</v>
      </c>
      <c r="L4671" s="3">
        <v>0</v>
      </c>
      <c r="M4671" s="3">
        <v>0.06307</v>
      </c>
      <c r="N4671">
        <v>3</v>
      </c>
      <c r="O4671" s="16">
        <v>3.6708951500678e-9</v>
      </c>
      <c r="P4671">
        <v>-6.2328315288272</v>
      </c>
      <c r="Q4671" t="s">
        <v>131</v>
      </c>
      <c r="R4671" t="s">
        <v>136</v>
      </c>
      <c r="S4671" t="s">
        <v>136</v>
      </c>
      <c r="T4671" t="s">
        <v>136</v>
      </c>
      <c r="U4671" t="s">
        <v>18715</v>
      </c>
      <c r="V4671" t="s">
        <v>1837</v>
      </c>
      <c r="W4671" t="s">
        <v>136</v>
      </c>
      <c r="X4671" t="s">
        <v>136</v>
      </c>
      <c r="Y4671" t="s">
        <v>378</v>
      </c>
      <c r="Z4671" t="s">
        <v>136</v>
      </c>
      <c r="AA4671" t="s">
        <v>136</v>
      </c>
      <c r="AB4671" t="s">
        <v>136</v>
      </c>
      <c r="AC4671" t="s">
        <v>18716</v>
      </c>
      <c r="AD4671" t="s">
        <v>136</v>
      </c>
    </row>
    <row r="4672" spans="1:30">
      <c r="A4672" t="s">
        <v>18717</v>
      </c>
      <c r="B4672" t="s">
        <v>18717</v>
      </c>
      <c r="C4672" s="3">
        <v>0</v>
      </c>
      <c r="D4672" s="3">
        <v>0</v>
      </c>
      <c r="E4672" s="3">
        <v>0</v>
      </c>
      <c r="F4672" s="3">
        <v>0</v>
      </c>
      <c r="G4672" s="3">
        <v>0</v>
      </c>
      <c r="H4672" s="3">
        <v>0</v>
      </c>
      <c r="I4672" s="3">
        <v>4.548695</v>
      </c>
      <c r="J4672" s="3">
        <v>73</v>
      </c>
      <c r="K4672" s="3">
        <v>3.482038</v>
      </c>
      <c r="L4672" s="3">
        <v>60</v>
      </c>
      <c r="M4672" s="3">
        <v>4.470197</v>
      </c>
      <c r="N4672">
        <v>69</v>
      </c>
      <c r="O4672" s="16">
        <v>6.61391693311353e-7</v>
      </c>
      <c r="P4672">
        <v>6.20026433871893</v>
      </c>
      <c r="Q4672" t="s">
        <v>157</v>
      </c>
      <c r="R4672" t="s">
        <v>136</v>
      </c>
      <c r="S4672" t="s">
        <v>136</v>
      </c>
      <c r="T4672" t="s">
        <v>168</v>
      </c>
      <c r="U4672" t="s">
        <v>18718</v>
      </c>
      <c r="V4672" t="s">
        <v>136</v>
      </c>
      <c r="W4672" t="s">
        <v>412</v>
      </c>
      <c r="X4672" t="s">
        <v>413</v>
      </c>
      <c r="Y4672" t="s">
        <v>6091</v>
      </c>
      <c r="Z4672" t="s">
        <v>18719</v>
      </c>
      <c r="AA4672" t="s">
        <v>174</v>
      </c>
      <c r="AB4672" t="s">
        <v>171</v>
      </c>
      <c r="AC4672" t="s">
        <v>18720</v>
      </c>
      <c r="AD4672" t="s">
        <v>176</v>
      </c>
    </row>
    <row r="4673" spans="1:30">
      <c r="A4673" t="s">
        <v>18721</v>
      </c>
      <c r="B4673" t="s">
        <v>18721</v>
      </c>
      <c r="C4673" s="3">
        <v>0.517386</v>
      </c>
      <c r="D4673" s="3">
        <v>46</v>
      </c>
      <c r="E4673" s="3">
        <v>0.073311</v>
      </c>
      <c r="F4673" s="3">
        <v>6</v>
      </c>
      <c r="G4673" s="3">
        <v>0.284865</v>
      </c>
      <c r="H4673" s="3">
        <v>27</v>
      </c>
      <c r="I4673" s="3">
        <v>2.853841</v>
      </c>
      <c r="J4673" s="3">
        <v>270</v>
      </c>
      <c r="K4673" s="3">
        <v>2.415537</v>
      </c>
      <c r="L4673" s="3">
        <v>244</v>
      </c>
      <c r="M4673" s="3">
        <v>1.061375</v>
      </c>
      <c r="N4673">
        <v>97</v>
      </c>
      <c r="O4673">
        <v>0.00226404705305855</v>
      </c>
      <c r="P4673">
        <v>2.18480293974374</v>
      </c>
      <c r="Q4673" t="s">
        <v>157</v>
      </c>
      <c r="R4673" t="s">
        <v>136</v>
      </c>
      <c r="S4673" t="s">
        <v>136</v>
      </c>
      <c r="T4673" t="s">
        <v>18722</v>
      </c>
      <c r="U4673" t="s">
        <v>18723</v>
      </c>
      <c r="V4673" t="s">
        <v>136</v>
      </c>
      <c r="W4673" t="s">
        <v>241</v>
      </c>
      <c r="X4673" t="s">
        <v>242</v>
      </c>
      <c r="Y4673" t="s">
        <v>18724</v>
      </c>
      <c r="Z4673" t="s">
        <v>18509</v>
      </c>
      <c r="AA4673" t="s">
        <v>174</v>
      </c>
      <c r="AB4673" t="s">
        <v>171</v>
      </c>
      <c r="AC4673" t="s">
        <v>18725</v>
      </c>
      <c r="AD4673" t="s">
        <v>1207</v>
      </c>
    </row>
    <row r="4674" spans="1:30">
      <c r="A4674" t="s">
        <v>18726</v>
      </c>
      <c r="B4674" t="s">
        <v>136</v>
      </c>
      <c r="C4674" s="3">
        <v>0</v>
      </c>
      <c r="D4674" s="3">
        <v>0</v>
      </c>
      <c r="E4674" s="3">
        <v>0</v>
      </c>
      <c r="F4674" s="3">
        <v>0</v>
      </c>
      <c r="G4674" s="3">
        <v>0</v>
      </c>
      <c r="H4674" s="3">
        <v>0</v>
      </c>
      <c r="I4674" s="3">
        <v>4.248906</v>
      </c>
      <c r="J4674" s="3">
        <v>69</v>
      </c>
      <c r="K4674" s="3">
        <v>2.906982</v>
      </c>
      <c r="L4674" s="3">
        <v>50</v>
      </c>
      <c r="M4674" s="3">
        <v>1.913713</v>
      </c>
      <c r="N4674">
        <v>30</v>
      </c>
      <c r="O4674" s="16">
        <v>1.20862541975143e-5</v>
      </c>
      <c r="P4674">
        <v>5.70412538602344</v>
      </c>
      <c r="Q4674" t="s">
        <v>157</v>
      </c>
      <c r="R4674" t="s">
        <v>136</v>
      </c>
      <c r="S4674" t="s">
        <v>136</v>
      </c>
      <c r="T4674" t="s">
        <v>136</v>
      </c>
      <c r="U4674" t="s">
        <v>136</v>
      </c>
      <c r="V4674" t="s">
        <v>136</v>
      </c>
      <c r="W4674" t="s">
        <v>136</v>
      </c>
      <c r="X4674" t="s">
        <v>136</v>
      </c>
      <c r="Y4674" t="s">
        <v>136</v>
      </c>
      <c r="Z4674" t="s">
        <v>136</v>
      </c>
      <c r="AA4674" t="s">
        <v>248</v>
      </c>
      <c r="AB4674" t="s">
        <v>242</v>
      </c>
      <c r="AC4674" t="s">
        <v>18727</v>
      </c>
      <c r="AD4674" t="s">
        <v>136</v>
      </c>
    </row>
    <row r="4675" spans="1:30">
      <c r="A4675" t="s">
        <v>18728</v>
      </c>
      <c r="B4675" t="s">
        <v>18728</v>
      </c>
      <c r="C4675" s="3">
        <v>2.892897</v>
      </c>
      <c r="D4675" s="3">
        <v>306</v>
      </c>
      <c r="E4675" s="3">
        <v>5.38597</v>
      </c>
      <c r="F4675" s="3">
        <v>504</v>
      </c>
      <c r="G4675" s="3">
        <v>4.792768</v>
      </c>
      <c r="H4675" s="3">
        <v>543</v>
      </c>
      <c r="I4675" s="3">
        <v>1.40692</v>
      </c>
      <c r="J4675" s="3">
        <v>162</v>
      </c>
      <c r="K4675" s="3">
        <v>1.078415</v>
      </c>
      <c r="L4675" s="3">
        <v>132</v>
      </c>
      <c r="M4675" s="3">
        <v>0.817839</v>
      </c>
      <c r="N4675">
        <v>91</v>
      </c>
      <c r="O4675" s="16">
        <v>6.81840294916643e-6</v>
      </c>
      <c r="P4675">
        <v>-2.68154515971382</v>
      </c>
      <c r="Q4675" t="s">
        <v>131</v>
      </c>
      <c r="R4675" t="s">
        <v>136</v>
      </c>
      <c r="S4675" t="s">
        <v>136</v>
      </c>
      <c r="T4675" t="s">
        <v>1608</v>
      </c>
      <c r="U4675" t="s">
        <v>18729</v>
      </c>
      <c r="V4675" t="s">
        <v>136</v>
      </c>
      <c r="W4675" t="s">
        <v>305</v>
      </c>
      <c r="X4675" t="s">
        <v>142</v>
      </c>
      <c r="Y4675" t="s">
        <v>1377</v>
      </c>
      <c r="Z4675" t="s">
        <v>18730</v>
      </c>
      <c r="AA4675" t="s">
        <v>141</v>
      </c>
      <c r="AB4675" t="s">
        <v>142</v>
      </c>
      <c r="AC4675" t="s">
        <v>18731</v>
      </c>
      <c r="AD4675" t="s">
        <v>1612</v>
      </c>
    </row>
    <row r="4676" spans="1:30">
      <c r="A4676" t="s">
        <v>18732</v>
      </c>
      <c r="B4676" t="s">
        <v>18732</v>
      </c>
      <c r="C4676" s="3">
        <v>30.63298</v>
      </c>
      <c r="D4676" s="3">
        <v>1134</v>
      </c>
      <c r="E4676" s="3">
        <v>68.871346</v>
      </c>
      <c r="F4676" s="3">
        <v>2258</v>
      </c>
      <c r="G4676" s="3">
        <v>28.098</v>
      </c>
      <c r="H4676" s="3">
        <v>1115</v>
      </c>
      <c r="I4676" s="3">
        <v>21.261818</v>
      </c>
      <c r="J4676" s="3">
        <v>854</v>
      </c>
      <c r="K4676" s="3">
        <v>12.222626</v>
      </c>
      <c r="L4676" s="3">
        <v>524</v>
      </c>
      <c r="M4676" s="3">
        <v>11.418075</v>
      </c>
      <c r="N4676">
        <v>442</v>
      </c>
      <c r="O4676">
        <v>0.0013608721980173</v>
      </c>
      <c r="P4676">
        <v>-2.29233522595839</v>
      </c>
      <c r="Q4676" t="s">
        <v>131</v>
      </c>
      <c r="R4676" t="s">
        <v>136</v>
      </c>
      <c r="S4676" t="s">
        <v>136</v>
      </c>
      <c r="T4676" t="s">
        <v>18733</v>
      </c>
      <c r="U4676" t="s">
        <v>18734</v>
      </c>
      <c r="V4676" t="s">
        <v>136</v>
      </c>
      <c r="W4676" t="s">
        <v>305</v>
      </c>
      <c r="X4676" t="s">
        <v>142</v>
      </c>
      <c r="Y4676" t="s">
        <v>1377</v>
      </c>
      <c r="Z4676" t="s">
        <v>13422</v>
      </c>
      <c r="AA4676" t="s">
        <v>141</v>
      </c>
      <c r="AB4676" t="s">
        <v>142</v>
      </c>
      <c r="AC4676" t="s">
        <v>18735</v>
      </c>
      <c r="AD4676" t="s">
        <v>18736</v>
      </c>
    </row>
    <row r="4677" spans="1:30">
      <c r="A4677" t="s">
        <v>18737</v>
      </c>
      <c r="B4677" t="s">
        <v>18737</v>
      </c>
      <c r="C4677" s="3">
        <v>124.624237</v>
      </c>
      <c r="D4677" s="3">
        <v>3798</v>
      </c>
      <c r="E4677" s="3">
        <v>91.345215</v>
      </c>
      <c r="F4677" s="3">
        <v>2466</v>
      </c>
      <c r="G4677" s="3">
        <v>85.936806</v>
      </c>
      <c r="H4677" s="3">
        <v>2808</v>
      </c>
      <c r="I4677" s="3">
        <v>27.363489</v>
      </c>
      <c r="J4677" s="3">
        <v>905</v>
      </c>
      <c r="K4677" s="3">
        <v>21.682098</v>
      </c>
      <c r="L4677" s="3">
        <v>766</v>
      </c>
      <c r="M4677" s="3">
        <v>50.876804</v>
      </c>
      <c r="N4677">
        <v>1619</v>
      </c>
      <c r="O4677" s="16">
        <v>4.47050152036915e-5</v>
      </c>
      <c r="P4677">
        <v>-2.19616845702646</v>
      </c>
      <c r="Q4677" t="s">
        <v>131</v>
      </c>
      <c r="R4677" t="s">
        <v>136</v>
      </c>
      <c r="S4677" t="s">
        <v>136</v>
      </c>
      <c r="T4677" t="s">
        <v>625</v>
      </c>
      <c r="U4677" t="s">
        <v>18738</v>
      </c>
      <c r="V4677" t="s">
        <v>264</v>
      </c>
      <c r="W4677" t="s">
        <v>190</v>
      </c>
      <c r="X4677" t="s">
        <v>191</v>
      </c>
      <c r="Y4677" t="s">
        <v>4487</v>
      </c>
      <c r="Z4677" t="s">
        <v>13189</v>
      </c>
      <c r="AA4677" t="s">
        <v>631</v>
      </c>
      <c r="AB4677" t="s">
        <v>632</v>
      </c>
      <c r="AC4677" t="s">
        <v>18739</v>
      </c>
      <c r="AD4677" t="s">
        <v>281</v>
      </c>
    </row>
    <row r="4678" spans="1:30">
      <c r="A4678" t="s">
        <v>18740</v>
      </c>
      <c r="B4678" t="s">
        <v>136</v>
      </c>
      <c r="C4678" s="3">
        <v>1.54065</v>
      </c>
      <c r="D4678" s="3">
        <v>29</v>
      </c>
      <c r="E4678" s="3">
        <v>2.586573</v>
      </c>
      <c r="F4678" s="3">
        <v>43</v>
      </c>
      <c r="G4678" s="3">
        <v>4.358136</v>
      </c>
      <c r="H4678" s="3">
        <v>88</v>
      </c>
      <c r="I4678" s="3">
        <v>0</v>
      </c>
      <c r="J4678" s="3">
        <v>0</v>
      </c>
      <c r="K4678" s="3">
        <v>0</v>
      </c>
      <c r="L4678" s="3">
        <v>0</v>
      </c>
      <c r="M4678" s="3">
        <v>0.223186</v>
      </c>
      <c r="N4678">
        <v>5</v>
      </c>
      <c r="O4678" s="16">
        <v>3.00778708279037e-5</v>
      </c>
      <c r="P4678">
        <v>-4.74343758695379</v>
      </c>
      <c r="Q4678" t="s">
        <v>131</v>
      </c>
      <c r="R4678" t="s">
        <v>136</v>
      </c>
      <c r="S4678" t="s">
        <v>136</v>
      </c>
      <c r="T4678" t="s">
        <v>136</v>
      </c>
      <c r="U4678" t="s">
        <v>136</v>
      </c>
      <c r="V4678" t="s">
        <v>136</v>
      </c>
      <c r="W4678" t="s">
        <v>136</v>
      </c>
      <c r="X4678" t="s">
        <v>136</v>
      </c>
      <c r="Y4678" t="s">
        <v>136</v>
      </c>
      <c r="Z4678" t="s">
        <v>136</v>
      </c>
      <c r="AA4678" t="s">
        <v>136</v>
      </c>
      <c r="AB4678" t="s">
        <v>136</v>
      </c>
      <c r="AC4678" t="s">
        <v>136</v>
      </c>
      <c r="AD4678" t="s">
        <v>136</v>
      </c>
    </row>
    <row r="4679" spans="1:30">
      <c r="A4679" t="s">
        <v>18741</v>
      </c>
      <c r="B4679" t="s">
        <v>18741</v>
      </c>
      <c r="C4679" s="3">
        <v>0.840081</v>
      </c>
      <c r="D4679" s="3">
        <v>32</v>
      </c>
      <c r="E4679" s="3">
        <v>0.25388</v>
      </c>
      <c r="F4679" s="3">
        <v>9</v>
      </c>
      <c r="G4679" s="3">
        <v>0.273764</v>
      </c>
      <c r="H4679" s="3">
        <v>11</v>
      </c>
      <c r="I4679" s="3">
        <v>4.813464</v>
      </c>
      <c r="J4679" s="3">
        <v>195</v>
      </c>
      <c r="K4679" s="3">
        <v>5.928483</v>
      </c>
      <c r="L4679" s="3">
        <v>256</v>
      </c>
      <c r="M4679" s="3">
        <v>1.941602</v>
      </c>
      <c r="N4679">
        <v>76</v>
      </c>
      <c r="O4679">
        <v>0.000955262817207087</v>
      </c>
      <c r="P4679">
        <v>2.43835711749469</v>
      </c>
      <c r="Q4679" t="s">
        <v>157</v>
      </c>
      <c r="R4679" t="s">
        <v>136</v>
      </c>
      <c r="S4679" t="s">
        <v>136</v>
      </c>
      <c r="T4679" t="s">
        <v>18742</v>
      </c>
      <c r="U4679" t="s">
        <v>18743</v>
      </c>
      <c r="V4679" t="s">
        <v>136</v>
      </c>
      <c r="W4679" t="s">
        <v>190</v>
      </c>
      <c r="X4679" t="s">
        <v>191</v>
      </c>
      <c r="Y4679" t="s">
        <v>18744</v>
      </c>
      <c r="Z4679" t="s">
        <v>18745</v>
      </c>
      <c r="AA4679" t="s">
        <v>174</v>
      </c>
      <c r="AB4679" t="s">
        <v>171</v>
      </c>
      <c r="AC4679" t="s">
        <v>18746</v>
      </c>
      <c r="AD4679" t="s">
        <v>18747</v>
      </c>
    </row>
    <row r="4680" spans="1:30">
      <c r="A4680" t="s">
        <v>18748</v>
      </c>
      <c r="B4680" t="s">
        <v>18748</v>
      </c>
      <c r="C4680" s="3">
        <v>1.983659</v>
      </c>
      <c r="D4680" s="3">
        <v>99</v>
      </c>
      <c r="E4680" s="3">
        <v>5.551682</v>
      </c>
      <c r="F4680" s="3">
        <v>245</v>
      </c>
      <c r="G4680" s="3">
        <v>2.163735</v>
      </c>
      <c r="H4680" s="3">
        <v>116</v>
      </c>
      <c r="I4680" s="3">
        <v>0.135887</v>
      </c>
      <c r="J4680" s="3">
        <v>8</v>
      </c>
      <c r="K4680" s="3">
        <v>0</v>
      </c>
      <c r="L4680" s="3">
        <v>0</v>
      </c>
      <c r="M4680" s="3">
        <v>0</v>
      </c>
      <c r="N4680">
        <v>0</v>
      </c>
      <c r="O4680" s="16">
        <v>1.28744384912586e-7</v>
      </c>
      <c r="P4680">
        <v>-5.84345583409235</v>
      </c>
      <c r="Q4680" t="s">
        <v>131</v>
      </c>
      <c r="R4680" t="s">
        <v>136</v>
      </c>
      <c r="S4680" t="s">
        <v>136</v>
      </c>
      <c r="T4680" t="s">
        <v>2185</v>
      </c>
      <c r="U4680" t="s">
        <v>18749</v>
      </c>
      <c r="V4680" t="s">
        <v>136</v>
      </c>
      <c r="W4680" t="s">
        <v>190</v>
      </c>
      <c r="X4680" t="s">
        <v>191</v>
      </c>
      <c r="Y4680" t="s">
        <v>1318</v>
      </c>
      <c r="Z4680" t="s">
        <v>18750</v>
      </c>
      <c r="AA4680" t="s">
        <v>164</v>
      </c>
      <c r="AB4680" t="s">
        <v>165</v>
      </c>
      <c r="AC4680" t="s">
        <v>18751</v>
      </c>
      <c r="AD4680" t="s">
        <v>2189</v>
      </c>
    </row>
    <row r="4681" spans="1:30">
      <c r="A4681" t="s">
        <v>18752</v>
      </c>
      <c r="B4681" t="s">
        <v>18752</v>
      </c>
      <c r="C4681" s="3">
        <v>85.43206</v>
      </c>
      <c r="D4681" s="3">
        <v>1705</v>
      </c>
      <c r="E4681" s="3">
        <v>132.465012</v>
      </c>
      <c r="F4681" s="3">
        <v>2342</v>
      </c>
      <c r="G4681" s="3">
        <v>74.548988</v>
      </c>
      <c r="H4681" s="3">
        <v>1595</v>
      </c>
      <c r="I4681" s="3">
        <v>12.82607</v>
      </c>
      <c r="J4681" s="3">
        <v>278</v>
      </c>
      <c r="K4681" s="3">
        <v>29.697817</v>
      </c>
      <c r="L4681" s="3">
        <v>687</v>
      </c>
      <c r="M4681" s="3">
        <v>24.995888</v>
      </c>
      <c r="N4681">
        <v>521</v>
      </c>
      <c r="O4681" s="16">
        <v>2.3708743778654e-5</v>
      </c>
      <c r="P4681">
        <v>-2.7768432219511</v>
      </c>
      <c r="Q4681" t="s">
        <v>131</v>
      </c>
      <c r="R4681" t="s">
        <v>136</v>
      </c>
      <c r="S4681" t="s">
        <v>136</v>
      </c>
      <c r="T4681" t="s">
        <v>136</v>
      </c>
      <c r="U4681" t="s">
        <v>136</v>
      </c>
      <c r="V4681" t="s">
        <v>136</v>
      </c>
      <c r="W4681" t="s">
        <v>254</v>
      </c>
      <c r="X4681" t="s">
        <v>255</v>
      </c>
      <c r="Y4681" t="s">
        <v>1626</v>
      </c>
      <c r="Z4681" t="s">
        <v>2536</v>
      </c>
      <c r="AA4681" t="s">
        <v>164</v>
      </c>
      <c r="AB4681" t="s">
        <v>165</v>
      </c>
      <c r="AC4681" t="s">
        <v>18753</v>
      </c>
      <c r="AD4681" t="s">
        <v>136</v>
      </c>
    </row>
    <row r="4682" spans="1:30">
      <c r="A4682" t="s">
        <v>18754</v>
      </c>
      <c r="B4682" t="s">
        <v>18754</v>
      </c>
      <c r="C4682" s="3">
        <v>1.760017</v>
      </c>
      <c r="D4682" s="3">
        <v>97</v>
      </c>
      <c r="E4682" s="3">
        <v>3.886244</v>
      </c>
      <c r="F4682" s="3">
        <v>190</v>
      </c>
      <c r="G4682" s="3">
        <v>3.822849</v>
      </c>
      <c r="H4682" s="3">
        <v>226</v>
      </c>
      <c r="I4682" s="3">
        <v>0.39428</v>
      </c>
      <c r="J4682" s="3">
        <v>24</v>
      </c>
      <c r="K4682" s="3">
        <v>0.223389</v>
      </c>
      <c r="L4682" s="3">
        <v>15</v>
      </c>
      <c r="M4682" s="3">
        <v>0.969145</v>
      </c>
      <c r="N4682">
        <v>56</v>
      </c>
      <c r="O4682">
        <v>0.000110153709200873</v>
      </c>
      <c r="P4682">
        <v>-3.09788338235104</v>
      </c>
      <c r="Q4682" t="s">
        <v>131</v>
      </c>
      <c r="R4682" t="s">
        <v>241</v>
      </c>
      <c r="S4682" t="s">
        <v>242</v>
      </c>
      <c r="T4682" t="s">
        <v>2051</v>
      </c>
      <c r="U4682" t="s">
        <v>18755</v>
      </c>
      <c r="V4682" t="s">
        <v>136</v>
      </c>
      <c r="W4682" t="s">
        <v>2054</v>
      </c>
      <c r="X4682" t="s">
        <v>2055</v>
      </c>
      <c r="Y4682" t="s">
        <v>2056</v>
      </c>
      <c r="Z4682" t="s">
        <v>7946</v>
      </c>
      <c r="AA4682" t="s">
        <v>164</v>
      </c>
      <c r="AB4682" t="s">
        <v>165</v>
      </c>
      <c r="AC4682" t="s">
        <v>18756</v>
      </c>
      <c r="AD4682" t="s">
        <v>144</v>
      </c>
    </row>
    <row r="4683" spans="1:30">
      <c r="A4683" t="s">
        <v>18757</v>
      </c>
      <c r="B4683" t="s">
        <v>18757</v>
      </c>
      <c r="C4683" s="3">
        <v>0.747848</v>
      </c>
      <c r="D4683" s="3">
        <v>38</v>
      </c>
      <c r="E4683" s="3">
        <v>4.552053</v>
      </c>
      <c r="F4683" s="3">
        <v>202</v>
      </c>
      <c r="G4683" s="3">
        <v>2.879032</v>
      </c>
      <c r="H4683" s="3">
        <v>155</v>
      </c>
      <c r="I4683" s="3">
        <v>0.418952</v>
      </c>
      <c r="J4683" s="3">
        <v>23</v>
      </c>
      <c r="K4683" s="3">
        <v>0.316774</v>
      </c>
      <c r="L4683" s="3">
        <v>19</v>
      </c>
      <c r="M4683" s="3">
        <v>0.696478</v>
      </c>
      <c r="N4683">
        <v>37</v>
      </c>
      <c r="O4683">
        <v>0.000570721624181717</v>
      </c>
      <c r="P4683">
        <v>-3.08999821100908</v>
      </c>
      <c r="Q4683" t="s">
        <v>131</v>
      </c>
      <c r="R4683" t="s">
        <v>136</v>
      </c>
      <c r="S4683" t="s">
        <v>136</v>
      </c>
      <c r="T4683" t="s">
        <v>1978</v>
      </c>
      <c r="U4683" t="s">
        <v>18758</v>
      </c>
      <c r="V4683" t="s">
        <v>264</v>
      </c>
      <c r="W4683" t="s">
        <v>136</v>
      </c>
      <c r="X4683" t="s">
        <v>136</v>
      </c>
      <c r="Y4683" t="s">
        <v>1980</v>
      </c>
      <c r="Z4683" t="s">
        <v>18759</v>
      </c>
      <c r="AA4683" t="s">
        <v>141</v>
      </c>
      <c r="AB4683" t="s">
        <v>142</v>
      </c>
      <c r="AC4683" t="s">
        <v>18760</v>
      </c>
      <c r="AD4683" t="s">
        <v>1983</v>
      </c>
    </row>
    <row r="4684" spans="1:30">
      <c r="A4684" t="s">
        <v>18761</v>
      </c>
      <c r="B4684" t="s">
        <v>136</v>
      </c>
      <c r="C4684" s="3">
        <v>149.857208</v>
      </c>
      <c r="D4684" s="3">
        <v>4120</v>
      </c>
      <c r="E4684" s="3">
        <v>285.547394</v>
      </c>
      <c r="F4684" s="3">
        <v>6954</v>
      </c>
      <c r="G4684" s="3">
        <v>120.264702</v>
      </c>
      <c r="H4684" s="3">
        <v>3545</v>
      </c>
      <c r="I4684" s="3">
        <v>67.009132</v>
      </c>
      <c r="J4684" s="3">
        <v>1998</v>
      </c>
      <c r="K4684" s="3">
        <v>67.731148</v>
      </c>
      <c r="L4684" s="3">
        <v>2157</v>
      </c>
      <c r="M4684" s="3">
        <v>80.709518</v>
      </c>
      <c r="N4684">
        <v>2317</v>
      </c>
      <c r="O4684">
        <v>0.00152174897397451</v>
      </c>
      <c r="P4684">
        <v>-2.12907651225366</v>
      </c>
      <c r="Q4684" t="s">
        <v>131</v>
      </c>
      <c r="R4684" t="s">
        <v>136</v>
      </c>
      <c r="S4684" t="s">
        <v>136</v>
      </c>
      <c r="T4684" t="s">
        <v>18762</v>
      </c>
      <c r="U4684" t="s">
        <v>18763</v>
      </c>
      <c r="V4684" t="s">
        <v>1179</v>
      </c>
      <c r="W4684" t="s">
        <v>186</v>
      </c>
      <c r="X4684" t="s">
        <v>187</v>
      </c>
      <c r="Y4684" t="s">
        <v>18764</v>
      </c>
      <c r="Z4684" t="s">
        <v>18765</v>
      </c>
      <c r="AA4684" t="s">
        <v>209</v>
      </c>
      <c r="AB4684" t="s">
        <v>187</v>
      </c>
      <c r="AC4684" t="s">
        <v>18766</v>
      </c>
      <c r="AD4684" t="s">
        <v>3145</v>
      </c>
    </row>
    <row r="4685" spans="1:30">
      <c r="A4685" t="s">
        <v>18767</v>
      </c>
      <c r="B4685" t="s">
        <v>18767</v>
      </c>
      <c r="C4685" s="3">
        <v>10.115841</v>
      </c>
      <c r="D4685" s="3">
        <v>532</v>
      </c>
      <c r="E4685" s="3">
        <v>14.183685</v>
      </c>
      <c r="F4685" s="3">
        <v>660</v>
      </c>
      <c r="G4685" s="3">
        <v>9.538697</v>
      </c>
      <c r="H4685" s="3">
        <v>538</v>
      </c>
      <c r="I4685" s="3">
        <v>3.229639</v>
      </c>
      <c r="J4685" s="3">
        <v>184</v>
      </c>
      <c r="K4685" s="3">
        <v>1.763754</v>
      </c>
      <c r="L4685" s="3">
        <v>108</v>
      </c>
      <c r="M4685" s="3">
        <v>6.972156</v>
      </c>
      <c r="N4685">
        <v>383</v>
      </c>
      <c r="O4685">
        <v>0.00331101067453024</v>
      </c>
      <c r="P4685">
        <v>-2.14727568205066</v>
      </c>
      <c r="Q4685" t="s">
        <v>131</v>
      </c>
      <c r="R4685" t="s">
        <v>190</v>
      </c>
      <c r="S4685" t="s">
        <v>191</v>
      </c>
      <c r="T4685" t="s">
        <v>262</v>
      </c>
      <c r="U4685" t="s">
        <v>18768</v>
      </c>
      <c r="V4685" t="s">
        <v>136</v>
      </c>
      <c r="W4685" t="s">
        <v>190</v>
      </c>
      <c r="X4685" t="s">
        <v>191</v>
      </c>
      <c r="Y4685" t="s">
        <v>265</v>
      </c>
      <c r="Z4685" t="s">
        <v>6096</v>
      </c>
      <c r="AA4685" t="s">
        <v>83</v>
      </c>
      <c r="AB4685" t="s">
        <v>191</v>
      </c>
      <c r="AC4685" t="s">
        <v>6097</v>
      </c>
      <c r="AD4685" t="s">
        <v>195</v>
      </c>
    </row>
    <row r="4686" spans="1:30">
      <c r="A4686" t="s">
        <v>18769</v>
      </c>
      <c r="B4686" t="s">
        <v>136</v>
      </c>
      <c r="C4686" s="3">
        <v>0.664287</v>
      </c>
      <c r="D4686" s="3">
        <v>9</v>
      </c>
      <c r="E4686" s="3">
        <v>0.338745</v>
      </c>
      <c r="F4686" s="3">
        <v>4</v>
      </c>
      <c r="G4686" s="3">
        <v>1.156014</v>
      </c>
      <c r="H4686" s="3">
        <v>16</v>
      </c>
      <c r="I4686" s="3">
        <v>9.871517</v>
      </c>
      <c r="J4686" s="3">
        <v>133</v>
      </c>
      <c r="K4686" s="3">
        <v>11.841025</v>
      </c>
      <c r="L4686" s="3">
        <v>171</v>
      </c>
      <c r="M4686" s="3">
        <v>7.119716</v>
      </c>
      <c r="N4686">
        <v>93</v>
      </c>
      <c r="O4686" s="16">
        <v>5.77066980398239e-6</v>
      </c>
      <c r="P4686">
        <v>2.91621214970155</v>
      </c>
      <c r="Q4686" t="s">
        <v>157</v>
      </c>
      <c r="R4686" t="s">
        <v>136</v>
      </c>
      <c r="S4686" t="s">
        <v>136</v>
      </c>
      <c r="T4686" t="s">
        <v>349</v>
      </c>
      <c r="U4686" t="s">
        <v>18770</v>
      </c>
      <c r="V4686" t="s">
        <v>264</v>
      </c>
      <c r="W4686" t="s">
        <v>136</v>
      </c>
      <c r="X4686" t="s">
        <v>136</v>
      </c>
      <c r="Y4686" t="s">
        <v>4955</v>
      </c>
      <c r="Z4686" t="s">
        <v>11561</v>
      </c>
      <c r="AA4686" t="s">
        <v>83</v>
      </c>
      <c r="AB4686" t="s">
        <v>191</v>
      </c>
      <c r="AC4686" t="s">
        <v>2249</v>
      </c>
      <c r="AD4686" t="s">
        <v>184</v>
      </c>
    </row>
    <row r="4687" spans="1:30">
      <c r="A4687" t="s">
        <v>18771</v>
      </c>
      <c r="B4687" t="s">
        <v>136</v>
      </c>
      <c r="C4687" s="3">
        <v>14.46673</v>
      </c>
      <c r="D4687" s="3">
        <v>128</v>
      </c>
      <c r="E4687" s="3">
        <v>14.558518</v>
      </c>
      <c r="F4687" s="3">
        <v>114</v>
      </c>
      <c r="G4687" s="3">
        <v>8.100911</v>
      </c>
      <c r="H4687" s="3">
        <v>77</v>
      </c>
      <c r="I4687" s="3">
        <v>0.124153</v>
      </c>
      <c r="J4687" s="3">
        <v>2</v>
      </c>
      <c r="K4687" s="3">
        <v>0</v>
      </c>
      <c r="L4687" s="3">
        <v>0</v>
      </c>
      <c r="M4687" s="3">
        <v>0</v>
      </c>
      <c r="N4687">
        <v>0</v>
      </c>
      <c r="O4687" s="16">
        <v>7.70417007411056e-13</v>
      </c>
      <c r="P4687">
        <v>-7.02081021820263</v>
      </c>
      <c r="Q4687" t="s">
        <v>131</v>
      </c>
      <c r="R4687" t="s">
        <v>136</v>
      </c>
      <c r="S4687" t="s">
        <v>136</v>
      </c>
      <c r="T4687" t="s">
        <v>18772</v>
      </c>
      <c r="U4687" t="s">
        <v>18773</v>
      </c>
      <c r="V4687" t="s">
        <v>13314</v>
      </c>
      <c r="W4687" t="s">
        <v>305</v>
      </c>
      <c r="X4687" t="s">
        <v>142</v>
      </c>
      <c r="Y4687" t="s">
        <v>136</v>
      </c>
      <c r="Z4687" t="s">
        <v>13315</v>
      </c>
      <c r="AA4687" t="s">
        <v>141</v>
      </c>
      <c r="AB4687" t="s">
        <v>142</v>
      </c>
      <c r="AC4687" t="s">
        <v>18774</v>
      </c>
      <c r="AD4687" t="s">
        <v>18775</v>
      </c>
    </row>
    <row r="4688" spans="1:30">
      <c r="A4688" t="s">
        <v>18776</v>
      </c>
      <c r="B4688" t="s">
        <v>18776</v>
      </c>
      <c r="C4688" s="3">
        <v>214.841354</v>
      </c>
      <c r="D4688" s="3">
        <v>13620</v>
      </c>
      <c r="E4688" s="3">
        <v>85.151474</v>
      </c>
      <c r="F4688" s="3">
        <v>4782</v>
      </c>
      <c r="G4688" s="3">
        <v>202.801498</v>
      </c>
      <c r="H4688" s="3">
        <v>13785</v>
      </c>
      <c r="I4688" s="3">
        <v>33.994816</v>
      </c>
      <c r="J4688" s="3">
        <v>2338</v>
      </c>
      <c r="K4688" s="3">
        <v>42.825249</v>
      </c>
      <c r="L4688" s="3">
        <v>3145</v>
      </c>
      <c r="M4688" s="3">
        <v>73.79451</v>
      </c>
      <c r="N4688">
        <v>4885</v>
      </c>
      <c r="O4688" s="16">
        <v>6.02955143006099e-6</v>
      </c>
      <c r="P4688">
        <v>-2.22251720042659</v>
      </c>
      <c r="Q4688" t="s">
        <v>131</v>
      </c>
      <c r="R4688" t="s">
        <v>136</v>
      </c>
      <c r="S4688" t="s">
        <v>136</v>
      </c>
      <c r="T4688" t="s">
        <v>168</v>
      </c>
      <c r="U4688" t="s">
        <v>18777</v>
      </c>
      <c r="V4688" t="s">
        <v>136</v>
      </c>
      <c r="W4688" t="s">
        <v>594</v>
      </c>
      <c r="X4688" t="s">
        <v>165</v>
      </c>
      <c r="Y4688" t="s">
        <v>18778</v>
      </c>
      <c r="Z4688" t="s">
        <v>136</v>
      </c>
      <c r="AA4688" t="s">
        <v>164</v>
      </c>
      <c r="AB4688" t="s">
        <v>165</v>
      </c>
      <c r="AC4688" t="s">
        <v>18779</v>
      </c>
      <c r="AD4688" t="s">
        <v>176</v>
      </c>
    </row>
    <row r="4689" spans="1:30">
      <c r="A4689" t="s">
        <v>18780</v>
      </c>
      <c r="B4689" t="s">
        <v>18780</v>
      </c>
      <c r="C4689" s="3">
        <v>0.357823</v>
      </c>
      <c r="D4689" s="3">
        <v>13</v>
      </c>
      <c r="E4689" s="3">
        <v>0</v>
      </c>
      <c r="F4689" s="3">
        <v>0</v>
      </c>
      <c r="G4689" s="3">
        <v>0.203888</v>
      </c>
      <c r="H4689" s="3">
        <v>8</v>
      </c>
      <c r="I4689" s="3">
        <v>2.811774</v>
      </c>
      <c r="J4689" s="3">
        <v>109</v>
      </c>
      <c r="K4689" s="3">
        <v>3.073332</v>
      </c>
      <c r="L4689" s="3">
        <v>127</v>
      </c>
      <c r="M4689" s="3">
        <v>1.617659</v>
      </c>
      <c r="N4689">
        <v>60</v>
      </c>
      <c r="O4689">
        <v>0.000934294323419183</v>
      </c>
      <c r="P4689">
        <v>2.94761100158201</v>
      </c>
      <c r="Q4689" t="s">
        <v>157</v>
      </c>
      <c r="R4689" t="s">
        <v>136</v>
      </c>
      <c r="S4689" t="s">
        <v>136</v>
      </c>
      <c r="T4689" t="s">
        <v>2733</v>
      </c>
      <c r="U4689" t="s">
        <v>18781</v>
      </c>
      <c r="V4689" t="s">
        <v>2085</v>
      </c>
      <c r="W4689" t="s">
        <v>1427</v>
      </c>
      <c r="X4689" t="s">
        <v>538</v>
      </c>
      <c r="Y4689" t="s">
        <v>2735</v>
      </c>
      <c r="Z4689" t="s">
        <v>18782</v>
      </c>
      <c r="AA4689" t="s">
        <v>43</v>
      </c>
      <c r="AB4689" t="s">
        <v>538</v>
      </c>
      <c r="AC4689" t="s">
        <v>18783</v>
      </c>
      <c r="AD4689" t="s">
        <v>2738</v>
      </c>
    </row>
    <row r="4690" spans="1:30">
      <c r="A4690" t="s">
        <v>18784</v>
      </c>
      <c r="B4690" t="s">
        <v>18784</v>
      </c>
      <c r="C4690" s="3">
        <v>0.133902</v>
      </c>
      <c r="D4690" s="3">
        <v>6</v>
      </c>
      <c r="E4690" s="3">
        <v>0</v>
      </c>
      <c r="F4690" s="3">
        <v>0</v>
      </c>
      <c r="G4690" s="3">
        <v>0.444595</v>
      </c>
      <c r="H4690" s="3">
        <v>18</v>
      </c>
      <c r="I4690" s="3">
        <v>4.275169</v>
      </c>
      <c r="J4690" s="3">
        <v>174</v>
      </c>
      <c r="K4690" s="3">
        <v>2.35671</v>
      </c>
      <c r="L4690" s="3">
        <v>102</v>
      </c>
      <c r="M4690" s="3">
        <v>4.582402</v>
      </c>
      <c r="N4690">
        <v>179</v>
      </c>
      <c r="O4690">
        <v>0.000251481597818382</v>
      </c>
      <c r="P4690">
        <v>3.34858268666213</v>
      </c>
      <c r="Q4690" t="s">
        <v>157</v>
      </c>
      <c r="R4690" t="s">
        <v>136</v>
      </c>
      <c r="S4690" t="s">
        <v>136</v>
      </c>
      <c r="T4690" t="s">
        <v>136</v>
      </c>
      <c r="U4690" t="s">
        <v>136</v>
      </c>
      <c r="V4690" t="s">
        <v>136</v>
      </c>
      <c r="W4690" t="s">
        <v>136</v>
      </c>
      <c r="X4690" t="s">
        <v>136</v>
      </c>
      <c r="Y4690" t="s">
        <v>468</v>
      </c>
      <c r="Z4690" t="s">
        <v>136</v>
      </c>
      <c r="AA4690" t="s">
        <v>136</v>
      </c>
      <c r="AB4690" t="s">
        <v>136</v>
      </c>
      <c r="AC4690" t="s">
        <v>18785</v>
      </c>
      <c r="AD4690" t="s">
        <v>136</v>
      </c>
    </row>
    <row r="4691" spans="1:30">
      <c r="A4691" t="s">
        <v>18786</v>
      </c>
      <c r="B4691" t="s">
        <v>18786</v>
      </c>
      <c r="C4691" s="3">
        <v>1.164765</v>
      </c>
      <c r="D4691" s="3">
        <v>108</v>
      </c>
      <c r="E4691" s="3">
        <v>1.889436</v>
      </c>
      <c r="F4691" s="3">
        <v>156</v>
      </c>
      <c r="G4691" s="3">
        <v>0.965407</v>
      </c>
      <c r="H4691" s="3">
        <v>96</v>
      </c>
      <c r="I4691" s="3">
        <v>0.510329</v>
      </c>
      <c r="J4691" s="3">
        <v>52</v>
      </c>
      <c r="K4691" s="3">
        <v>0.455848</v>
      </c>
      <c r="L4691" s="3">
        <v>49</v>
      </c>
      <c r="M4691" s="3">
        <v>0.670901</v>
      </c>
      <c r="N4691">
        <v>65</v>
      </c>
      <c r="O4691">
        <v>0.00428376521003644</v>
      </c>
      <c r="P4691">
        <v>-2.00881431142753</v>
      </c>
      <c r="Q4691" t="s">
        <v>131</v>
      </c>
      <c r="R4691" t="s">
        <v>136</v>
      </c>
      <c r="S4691" t="s">
        <v>136</v>
      </c>
      <c r="T4691" t="s">
        <v>2051</v>
      </c>
      <c r="U4691" t="s">
        <v>18787</v>
      </c>
      <c r="V4691" t="s">
        <v>2053</v>
      </c>
      <c r="W4691" t="s">
        <v>2054</v>
      </c>
      <c r="X4691" t="s">
        <v>2055</v>
      </c>
      <c r="Y4691" t="s">
        <v>1815</v>
      </c>
      <c r="Z4691" t="s">
        <v>18788</v>
      </c>
      <c r="AA4691" t="s">
        <v>164</v>
      </c>
      <c r="AB4691" t="s">
        <v>165</v>
      </c>
      <c r="AC4691" t="s">
        <v>313</v>
      </c>
      <c r="AD4691" t="s">
        <v>144</v>
      </c>
    </row>
    <row r="4692" spans="1:30">
      <c r="A4692" t="s">
        <v>18789</v>
      </c>
      <c r="B4692" t="s">
        <v>136</v>
      </c>
      <c r="C4692" s="3">
        <v>0</v>
      </c>
      <c r="D4692" s="3">
        <v>0</v>
      </c>
      <c r="E4692" s="3">
        <v>0</v>
      </c>
      <c r="F4692" s="3">
        <v>0</v>
      </c>
      <c r="G4692" s="3">
        <v>0</v>
      </c>
      <c r="H4692" s="3">
        <v>0</v>
      </c>
      <c r="I4692" s="3">
        <v>18.891476</v>
      </c>
      <c r="J4692" s="3">
        <v>200</v>
      </c>
      <c r="K4692" s="3">
        <v>11.105207</v>
      </c>
      <c r="L4692" s="3">
        <v>125</v>
      </c>
      <c r="M4692" s="3">
        <v>24.2952</v>
      </c>
      <c r="N4692">
        <v>247</v>
      </c>
      <c r="O4692" s="16">
        <v>7.26273948397162e-11</v>
      </c>
      <c r="P4692">
        <v>7.49029201772698</v>
      </c>
      <c r="Q4692" t="s">
        <v>157</v>
      </c>
      <c r="R4692" t="s">
        <v>136</v>
      </c>
      <c r="S4692" t="s">
        <v>136</v>
      </c>
      <c r="T4692" t="s">
        <v>136</v>
      </c>
      <c r="U4692" t="s">
        <v>136</v>
      </c>
      <c r="V4692" t="s">
        <v>136</v>
      </c>
      <c r="W4692" t="s">
        <v>136</v>
      </c>
      <c r="X4692" t="s">
        <v>136</v>
      </c>
      <c r="Y4692" t="s">
        <v>136</v>
      </c>
      <c r="Z4692" t="s">
        <v>136</v>
      </c>
      <c r="AA4692" t="s">
        <v>136</v>
      </c>
      <c r="AB4692" t="s">
        <v>136</v>
      </c>
      <c r="AC4692" t="s">
        <v>136</v>
      </c>
      <c r="AD4692" t="s">
        <v>136</v>
      </c>
    </row>
    <row r="4693" spans="1:30">
      <c r="A4693" t="s">
        <v>18790</v>
      </c>
      <c r="B4693" t="s">
        <v>18790</v>
      </c>
      <c r="C4693" s="3">
        <v>0.34442</v>
      </c>
      <c r="D4693" s="3">
        <v>24</v>
      </c>
      <c r="E4693" s="3">
        <v>0.13401</v>
      </c>
      <c r="F4693" s="3">
        <v>9</v>
      </c>
      <c r="G4693" s="3">
        <v>0.268878</v>
      </c>
      <c r="H4693" s="3">
        <v>20</v>
      </c>
      <c r="I4693" s="3">
        <v>2.455565</v>
      </c>
      <c r="J4693" s="3">
        <v>181</v>
      </c>
      <c r="K4693" s="3">
        <v>5.477335</v>
      </c>
      <c r="L4693" s="3">
        <v>429</v>
      </c>
      <c r="M4693" s="3">
        <v>1.730558</v>
      </c>
      <c r="N4693">
        <v>123</v>
      </c>
      <c r="O4693" s="16">
        <v>1.70201848195508e-5</v>
      </c>
      <c r="P4693">
        <v>2.89530798024474</v>
      </c>
      <c r="Q4693" t="s">
        <v>157</v>
      </c>
      <c r="R4693" t="s">
        <v>136</v>
      </c>
      <c r="S4693" t="s">
        <v>136</v>
      </c>
      <c r="T4693" t="s">
        <v>18791</v>
      </c>
      <c r="U4693" t="s">
        <v>136</v>
      </c>
      <c r="V4693" t="s">
        <v>136</v>
      </c>
      <c r="W4693" t="s">
        <v>136</v>
      </c>
      <c r="X4693" t="s">
        <v>136</v>
      </c>
      <c r="Y4693" t="s">
        <v>2252</v>
      </c>
      <c r="Z4693" t="s">
        <v>18792</v>
      </c>
      <c r="AA4693" t="s">
        <v>164</v>
      </c>
      <c r="AB4693" t="s">
        <v>165</v>
      </c>
      <c r="AC4693" t="s">
        <v>18793</v>
      </c>
      <c r="AD4693" t="s">
        <v>2367</v>
      </c>
    </row>
    <row r="4694" spans="1:30">
      <c r="A4694" t="s">
        <v>18794</v>
      </c>
      <c r="B4694" t="s">
        <v>18794</v>
      </c>
      <c r="C4694" s="3">
        <v>1.095183</v>
      </c>
      <c r="D4694" s="3">
        <v>30</v>
      </c>
      <c r="E4694" s="3">
        <v>0</v>
      </c>
      <c r="F4694" s="3">
        <v>0</v>
      </c>
      <c r="G4694" s="3">
        <v>0.713742</v>
      </c>
      <c r="H4694" s="3">
        <v>21</v>
      </c>
      <c r="I4694" s="3">
        <v>9.2717</v>
      </c>
      <c r="J4694" s="3">
        <v>271</v>
      </c>
      <c r="K4694" s="3">
        <v>23.606211</v>
      </c>
      <c r="L4694" s="3">
        <v>737</v>
      </c>
      <c r="M4694" s="3">
        <v>2.582557</v>
      </c>
      <c r="N4694">
        <v>73</v>
      </c>
      <c r="O4694">
        <v>0.00193816295642653</v>
      </c>
      <c r="P4694">
        <v>3.34241462579366</v>
      </c>
      <c r="Q4694" t="s">
        <v>157</v>
      </c>
      <c r="R4694" t="s">
        <v>136</v>
      </c>
      <c r="S4694" t="s">
        <v>136</v>
      </c>
      <c r="T4694" t="s">
        <v>168</v>
      </c>
      <c r="U4694" t="s">
        <v>136</v>
      </c>
      <c r="V4694" t="s">
        <v>136</v>
      </c>
      <c r="W4694" t="s">
        <v>190</v>
      </c>
      <c r="X4694" t="s">
        <v>191</v>
      </c>
      <c r="Y4694" t="s">
        <v>18795</v>
      </c>
      <c r="Z4694" t="s">
        <v>18796</v>
      </c>
      <c r="AA4694" t="s">
        <v>83</v>
      </c>
      <c r="AB4694" t="s">
        <v>191</v>
      </c>
      <c r="AC4694" t="s">
        <v>18797</v>
      </c>
      <c r="AD4694" t="s">
        <v>176</v>
      </c>
    </row>
    <row r="4695" spans="1:30">
      <c r="A4695" t="s">
        <v>18798</v>
      </c>
      <c r="B4695" t="s">
        <v>18798</v>
      </c>
      <c r="C4695" s="3">
        <v>13.857357</v>
      </c>
      <c r="D4695" s="3">
        <v>375</v>
      </c>
      <c r="E4695" s="3">
        <v>42.133698</v>
      </c>
      <c r="F4695" s="3">
        <v>1010</v>
      </c>
      <c r="G4695" s="3">
        <v>12.14938</v>
      </c>
      <c r="H4695" s="3">
        <v>353</v>
      </c>
      <c r="I4695" s="3">
        <v>4.607383</v>
      </c>
      <c r="J4695" s="3">
        <v>136</v>
      </c>
      <c r="K4695" s="3">
        <v>2.544563</v>
      </c>
      <c r="L4695" s="3">
        <v>80</v>
      </c>
      <c r="M4695" s="3">
        <v>8.399478</v>
      </c>
      <c r="N4695">
        <v>238</v>
      </c>
      <c r="O4695">
        <v>0.00100919470214495</v>
      </c>
      <c r="P4695">
        <v>-2.82075424118204</v>
      </c>
      <c r="Q4695" t="s">
        <v>131</v>
      </c>
      <c r="R4695" t="s">
        <v>136</v>
      </c>
      <c r="S4695" t="s">
        <v>136</v>
      </c>
      <c r="T4695" t="s">
        <v>18799</v>
      </c>
      <c r="U4695" t="s">
        <v>18800</v>
      </c>
      <c r="V4695" t="s">
        <v>3264</v>
      </c>
      <c r="W4695" t="s">
        <v>136</v>
      </c>
      <c r="X4695" t="s">
        <v>136</v>
      </c>
      <c r="Y4695" t="s">
        <v>4063</v>
      </c>
      <c r="Z4695" t="s">
        <v>4064</v>
      </c>
      <c r="AA4695" t="s">
        <v>164</v>
      </c>
      <c r="AB4695" t="s">
        <v>165</v>
      </c>
      <c r="AC4695" t="s">
        <v>18801</v>
      </c>
      <c r="AD4695" t="s">
        <v>18802</v>
      </c>
    </row>
    <row r="4696" spans="1:30">
      <c r="A4696" t="s">
        <v>18803</v>
      </c>
      <c r="B4696" t="s">
        <v>18803</v>
      </c>
      <c r="C4696" s="3">
        <v>12.537222</v>
      </c>
      <c r="D4696" s="3">
        <v>239</v>
      </c>
      <c r="E4696" s="3">
        <v>38.30817</v>
      </c>
      <c r="F4696" s="3">
        <v>647</v>
      </c>
      <c r="G4696" s="3">
        <v>9.990368</v>
      </c>
      <c r="H4696" s="3">
        <v>204</v>
      </c>
      <c r="I4696" s="3">
        <v>6.403367</v>
      </c>
      <c r="J4696" s="3">
        <v>133</v>
      </c>
      <c r="K4696" s="3">
        <v>7.037077</v>
      </c>
      <c r="L4696" s="3">
        <v>156</v>
      </c>
      <c r="M4696" s="3">
        <v>5.889887</v>
      </c>
      <c r="N4696">
        <v>118</v>
      </c>
      <c r="O4696">
        <v>0.00312163596213343</v>
      </c>
      <c r="P4696">
        <v>-2.42177211660984</v>
      </c>
      <c r="Q4696" t="s">
        <v>131</v>
      </c>
      <c r="R4696" t="s">
        <v>136</v>
      </c>
      <c r="S4696" t="s">
        <v>136</v>
      </c>
      <c r="T4696" t="s">
        <v>2881</v>
      </c>
      <c r="U4696" t="s">
        <v>136</v>
      </c>
      <c r="V4696" t="s">
        <v>136</v>
      </c>
      <c r="W4696" t="s">
        <v>136</v>
      </c>
      <c r="X4696" t="s">
        <v>136</v>
      </c>
      <c r="Y4696" t="s">
        <v>2882</v>
      </c>
      <c r="Z4696" t="s">
        <v>3275</v>
      </c>
      <c r="AA4696" t="s">
        <v>164</v>
      </c>
      <c r="AB4696" t="s">
        <v>165</v>
      </c>
      <c r="AC4696" t="s">
        <v>4588</v>
      </c>
      <c r="AD4696" t="s">
        <v>2885</v>
      </c>
    </row>
    <row r="4697" spans="1:30">
      <c r="A4697" t="s">
        <v>18804</v>
      </c>
      <c r="B4697" t="s">
        <v>18804</v>
      </c>
      <c r="C4697" s="3">
        <v>2.902135</v>
      </c>
      <c r="D4697" s="3">
        <v>68</v>
      </c>
      <c r="E4697" s="3">
        <v>0.220798</v>
      </c>
      <c r="F4697" s="3">
        <v>5</v>
      </c>
      <c r="G4697" s="3">
        <v>1.535788</v>
      </c>
      <c r="H4697" s="3">
        <v>39</v>
      </c>
      <c r="I4697" s="3">
        <v>19.027086</v>
      </c>
      <c r="J4697" s="3">
        <v>482</v>
      </c>
      <c r="K4697" s="3">
        <v>24.530027</v>
      </c>
      <c r="L4697" s="3">
        <v>664</v>
      </c>
      <c r="M4697" s="3">
        <v>8.612513</v>
      </c>
      <c r="N4697">
        <v>210</v>
      </c>
      <c r="O4697">
        <v>0.000209094627365851</v>
      </c>
      <c r="P4697">
        <v>2.82033409275654</v>
      </c>
      <c r="Q4697" t="s">
        <v>157</v>
      </c>
      <c r="R4697" t="s">
        <v>186</v>
      </c>
      <c r="S4697" t="s">
        <v>187</v>
      </c>
      <c r="T4697" t="s">
        <v>16916</v>
      </c>
      <c r="U4697" t="s">
        <v>18805</v>
      </c>
      <c r="V4697" t="s">
        <v>1938</v>
      </c>
      <c r="W4697" t="s">
        <v>186</v>
      </c>
      <c r="X4697" t="s">
        <v>187</v>
      </c>
      <c r="Y4697" t="s">
        <v>16608</v>
      </c>
      <c r="Z4697" t="s">
        <v>136</v>
      </c>
      <c r="AA4697" t="s">
        <v>209</v>
      </c>
      <c r="AB4697" t="s">
        <v>187</v>
      </c>
      <c r="AC4697" t="s">
        <v>16918</v>
      </c>
      <c r="AD4697" t="s">
        <v>16919</v>
      </c>
    </row>
    <row r="4698" spans="1:30">
      <c r="A4698" t="s">
        <v>18806</v>
      </c>
      <c r="B4698" t="s">
        <v>136</v>
      </c>
      <c r="C4698" s="3">
        <v>3.498038</v>
      </c>
      <c r="D4698" s="3">
        <v>164</v>
      </c>
      <c r="E4698" s="3">
        <v>1.862435</v>
      </c>
      <c r="F4698" s="3">
        <v>78</v>
      </c>
      <c r="G4698" s="3">
        <v>4.042052</v>
      </c>
      <c r="H4698" s="3">
        <v>203</v>
      </c>
      <c r="I4698" s="3">
        <v>0.61617</v>
      </c>
      <c r="J4698" s="3">
        <v>32</v>
      </c>
      <c r="K4698" s="3">
        <v>0.344536</v>
      </c>
      <c r="L4698" s="3">
        <v>19</v>
      </c>
      <c r="M4698" s="3">
        <v>0.676753</v>
      </c>
      <c r="N4698">
        <v>33</v>
      </c>
      <c r="O4698" s="16">
        <v>1.59353732132928e-9</v>
      </c>
      <c r="P4698">
        <v>-3.02860840048927</v>
      </c>
      <c r="Q4698" t="s">
        <v>131</v>
      </c>
      <c r="R4698" t="s">
        <v>136</v>
      </c>
      <c r="S4698" t="s">
        <v>136</v>
      </c>
      <c r="T4698" t="s">
        <v>136</v>
      </c>
      <c r="U4698" t="s">
        <v>136</v>
      </c>
      <c r="V4698" t="s">
        <v>136</v>
      </c>
      <c r="W4698" t="s">
        <v>136</v>
      </c>
      <c r="X4698" t="s">
        <v>136</v>
      </c>
      <c r="Y4698" t="s">
        <v>136</v>
      </c>
      <c r="Z4698" t="s">
        <v>136</v>
      </c>
      <c r="AA4698" t="s">
        <v>136</v>
      </c>
      <c r="AB4698" t="s">
        <v>136</v>
      </c>
      <c r="AC4698" t="s">
        <v>136</v>
      </c>
      <c r="AD4698" t="s">
        <v>136</v>
      </c>
    </row>
    <row r="4699" spans="1:30">
      <c r="A4699" t="s">
        <v>18807</v>
      </c>
      <c r="B4699" t="s">
        <v>18807</v>
      </c>
      <c r="C4699" s="3">
        <v>50.14484</v>
      </c>
      <c r="D4699" s="3">
        <v>5477</v>
      </c>
      <c r="E4699" s="3">
        <v>83.612663</v>
      </c>
      <c r="F4699" s="3">
        <v>8089</v>
      </c>
      <c r="G4699" s="3">
        <v>56.931328</v>
      </c>
      <c r="H4699" s="3">
        <v>6667</v>
      </c>
      <c r="I4699" s="3">
        <v>13.534348</v>
      </c>
      <c r="J4699" s="3">
        <v>1604</v>
      </c>
      <c r="K4699" s="3">
        <v>9.859118</v>
      </c>
      <c r="L4699" s="3">
        <v>1247</v>
      </c>
      <c r="M4699" s="3">
        <v>15.55826</v>
      </c>
      <c r="N4699">
        <v>1775</v>
      </c>
      <c r="O4699" s="16">
        <v>1.99963235512246e-7</v>
      </c>
      <c r="P4699">
        <v>-2.9907591977851</v>
      </c>
      <c r="Q4699" t="s">
        <v>131</v>
      </c>
      <c r="R4699" t="s">
        <v>190</v>
      </c>
      <c r="S4699" t="s">
        <v>191</v>
      </c>
      <c r="T4699" t="s">
        <v>178</v>
      </c>
      <c r="U4699" t="s">
        <v>18808</v>
      </c>
      <c r="V4699" t="s">
        <v>136</v>
      </c>
      <c r="W4699" t="s">
        <v>136</v>
      </c>
      <c r="X4699" t="s">
        <v>136</v>
      </c>
      <c r="Y4699" t="s">
        <v>181</v>
      </c>
      <c r="Z4699" t="s">
        <v>18809</v>
      </c>
      <c r="AA4699" t="s">
        <v>164</v>
      </c>
      <c r="AB4699" t="s">
        <v>165</v>
      </c>
      <c r="AC4699" t="s">
        <v>10491</v>
      </c>
      <c r="AD4699" t="s">
        <v>184</v>
      </c>
    </row>
    <row r="4700" spans="1:30">
      <c r="A4700" t="s">
        <v>18810</v>
      </c>
      <c r="B4700" t="s">
        <v>18810</v>
      </c>
      <c r="C4700" s="3">
        <v>0.142513</v>
      </c>
      <c r="D4700" s="3">
        <v>10</v>
      </c>
      <c r="E4700" s="3">
        <v>0.074655</v>
      </c>
      <c r="F4700" s="3">
        <v>5</v>
      </c>
      <c r="G4700" s="3">
        <v>0.291344</v>
      </c>
      <c r="H4700" s="3">
        <v>22</v>
      </c>
      <c r="I4700" s="3">
        <v>13.269633</v>
      </c>
      <c r="J4700" s="3">
        <v>983</v>
      </c>
      <c r="K4700" s="3">
        <v>31.386419</v>
      </c>
      <c r="L4700" s="3">
        <v>2481</v>
      </c>
      <c r="M4700" s="3">
        <v>6.230401</v>
      </c>
      <c r="N4700">
        <v>444</v>
      </c>
      <c r="O4700" s="16">
        <v>1.13396089928353e-14</v>
      </c>
      <c r="P4700">
        <v>5.60695515359665</v>
      </c>
      <c r="Q4700" t="s">
        <v>157</v>
      </c>
      <c r="R4700" t="s">
        <v>136</v>
      </c>
      <c r="S4700" t="s">
        <v>136</v>
      </c>
      <c r="T4700" t="s">
        <v>18811</v>
      </c>
      <c r="U4700" t="s">
        <v>18812</v>
      </c>
      <c r="V4700" t="s">
        <v>136</v>
      </c>
      <c r="W4700" t="s">
        <v>186</v>
      </c>
      <c r="X4700" t="s">
        <v>187</v>
      </c>
      <c r="Y4700" t="s">
        <v>18813</v>
      </c>
      <c r="Z4700" t="s">
        <v>18814</v>
      </c>
      <c r="AA4700" t="s">
        <v>164</v>
      </c>
      <c r="AB4700" t="s">
        <v>165</v>
      </c>
      <c r="AC4700" t="s">
        <v>18815</v>
      </c>
      <c r="AD4700" t="s">
        <v>18816</v>
      </c>
    </row>
    <row r="4701" spans="1:30">
      <c r="A4701" t="s">
        <v>18817</v>
      </c>
      <c r="B4701" t="s">
        <v>18817</v>
      </c>
      <c r="C4701" s="3">
        <v>1.314134</v>
      </c>
      <c r="D4701" s="3">
        <v>28</v>
      </c>
      <c r="E4701" s="3">
        <v>7.950922</v>
      </c>
      <c r="F4701" s="3">
        <v>148</v>
      </c>
      <c r="G4701" s="3">
        <v>1.564039</v>
      </c>
      <c r="H4701" s="3">
        <v>36</v>
      </c>
      <c r="I4701" s="3">
        <v>0.109751</v>
      </c>
      <c r="J4701" s="3">
        <v>3</v>
      </c>
      <c r="K4701" s="3">
        <v>0</v>
      </c>
      <c r="L4701" s="3">
        <v>0</v>
      </c>
      <c r="M4701" s="3">
        <v>0</v>
      </c>
      <c r="N4701">
        <v>0</v>
      </c>
      <c r="O4701" s="16">
        <v>8.92031019295911e-7</v>
      </c>
      <c r="P4701">
        <v>-5.85620748960113</v>
      </c>
      <c r="Q4701" t="s">
        <v>131</v>
      </c>
      <c r="R4701" t="s">
        <v>136</v>
      </c>
      <c r="S4701" t="s">
        <v>136</v>
      </c>
      <c r="T4701" t="s">
        <v>136</v>
      </c>
      <c r="U4701" t="s">
        <v>136</v>
      </c>
      <c r="V4701" t="s">
        <v>136</v>
      </c>
      <c r="W4701" t="s">
        <v>136</v>
      </c>
      <c r="X4701" t="s">
        <v>136</v>
      </c>
      <c r="Y4701" t="s">
        <v>2400</v>
      </c>
      <c r="Z4701" t="s">
        <v>10151</v>
      </c>
      <c r="AA4701" t="s">
        <v>164</v>
      </c>
      <c r="AB4701" t="s">
        <v>165</v>
      </c>
      <c r="AC4701" t="s">
        <v>16018</v>
      </c>
      <c r="AD4701" t="s">
        <v>136</v>
      </c>
    </row>
    <row r="4702" spans="1:30">
      <c r="A4702" t="s">
        <v>18818</v>
      </c>
      <c r="B4702" t="s">
        <v>18818</v>
      </c>
      <c r="C4702" s="3">
        <v>0.92412</v>
      </c>
      <c r="D4702" s="3">
        <v>54</v>
      </c>
      <c r="E4702" s="3">
        <v>0.231566</v>
      </c>
      <c r="F4702" s="3">
        <v>12</v>
      </c>
      <c r="G4702" s="3">
        <v>0.288274</v>
      </c>
      <c r="H4702" s="3">
        <v>18</v>
      </c>
      <c r="I4702" s="3">
        <v>3.129602</v>
      </c>
      <c r="J4702" s="3">
        <v>196</v>
      </c>
      <c r="K4702" s="3">
        <v>57.587513</v>
      </c>
      <c r="L4702" s="3">
        <v>3833</v>
      </c>
      <c r="M4702" s="3">
        <v>3.601395</v>
      </c>
      <c r="N4702">
        <v>217</v>
      </c>
      <c r="O4702" s="16">
        <v>3.9674415263273e-5</v>
      </c>
      <c r="P4702">
        <v>4.29156790490409</v>
      </c>
      <c r="Q4702" t="s">
        <v>157</v>
      </c>
      <c r="R4702" t="s">
        <v>366</v>
      </c>
      <c r="S4702" t="s">
        <v>367</v>
      </c>
      <c r="T4702" t="s">
        <v>1748</v>
      </c>
      <c r="U4702" t="s">
        <v>18819</v>
      </c>
      <c r="V4702" t="s">
        <v>136</v>
      </c>
      <c r="W4702" t="s">
        <v>254</v>
      </c>
      <c r="X4702" t="s">
        <v>255</v>
      </c>
      <c r="Y4702" t="s">
        <v>1750</v>
      </c>
      <c r="Z4702" t="s">
        <v>18820</v>
      </c>
      <c r="AA4702" t="s">
        <v>374</v>
      </c>
      <c r="AB4702" t="s">
        <v>367</v>
      </c>
      <c r="AC4702" t="s">
        <v>18821</v>
      </c>
      <c r="AD4702" t="s">
        <v>792</v>
      </c>
    </row>
    <row r="4703" spans="1:30">
      <c r="A4703" t="s">
        <v>18822</v>
      </c>
      <c r="B4703" t="s">
        <v>18822</v>
      </c>
      <c r="C4703" s="3">
        <v>31.971136</v>
      </c>
      <c r="D4703" s="3">
        <v>1062</v>
      </c>
      <c r="E4703" s="3">
        <v>54.636395</v>
      </c>
      <c r="F4703" s="3">
        <v>1607</v>
      </c>
      <c r="G4703" s="3">
        <v>38.17075</v>
      </c>
      <c r="H4703" s="3">
        <v>1359</v>
      </c>
      <c r="I4703" s="3">
        <v>16.041327</v>
      </c>
      <c r="J4703" s="3">
        <v>578</v>
      </c>
      <c r="K4703" s="3">
        <v>9.693945</v>
      </c>
      <c r="L4703" s="3">
        <v>373</v>
      </c>
      <c r="M4703" s="3">
        <v>16.830873</v>
      </c>
      <c r="N4703">
        <v>584</v>
      </c>
      <c r="O4703">
        <v>0.000170731017433213</v>
      </c>
      <c r="P4703">
        <v>-2.27677155041616</v>
      </c>
      <c r="Q4703" t="s">
        <v>131</v>
      </c>
      <c r="R4703" t="s">
        <v>136</v>
      </c>
      <c r="S4703" t="s">
        <v>136</v>
      </c>
      <c r="T4703" t="s">
        <v>136</v>
      </c>
      <c r="U4703" t="s">
        <v>136</v>
      </c>
      <c r="V4703" t="s">
        <v>136</v>
      </c>
      <c r="W4703" t="s">
        <v>594</v>
      </c>
      <c r="X4703" t="s">
        <v>165</v>
      </c>
      <c r="Y4703" t="s">
        <v>18823</v>
      </c>
      <c r="Z4703" t="s">
        <v>136</v>
      </c>
      <c r="AA4703" t="s">
        <v>164</v>
      </c>
      <c r="AB4703" t="s">
        <v>165</v>
      </c>
      <c r="AC4703" t="s">
        <v>18824</v>
      </c>
      <c r="AD4703" t="s">
        <v>136</v>
      </c>
    </row>
    <row r="4704" spans="1:30">
      <c r="A4704" t="s">
        <v>18825</v>
      </c>
      <c r="B4704" t="s">
        <v>136</v>
      </c>
      <c r="C4704" s="3">
        <v>9.880348</v>
      </c>
      <c r="D4704" s="3">
        <v>146</v>
      </c>
      <c r="E4704" s="3">
        <v>4.294311</v>
      </c>
      <c r="F4704" s="3">
        <v>56</v>
      </c>
      <c r="G4704" s="3">
        <v>5.545427</v>
      </c>
      <c r="H4704" s="3">
        <v>87</v>
      </c>
      <c r="I4704" s="3">
        <v>0.47276</v>
      </c>
      <c r="J4704" s="3">
        <v>8</v>
      </c>
      <c r="K4704" s="3">
        <v>0.499389</v>
      </c>
      <c r="L4704" s="3">
        <v>9</v>
      </c>
      <c r="M4704" s="3">
        <v>0</v>
      </c>
      <c r="N4704">
        <v>0</v>
      </c>
      <c r="O4704" s="16">
        <v>1.16343725531553e-7</v>
      </c>
      <c r="P4704">
        <v>-4.45894846261613</v>
      </c>
      <c r="Q4704" t="s">
        <v>131</v>
      </c>
      <c r="R4704" t="s">
        <v>136</v>
      </c>
      <c r="S4704" t="s">
        <v>136</v>
      </c>
      <c r="T4704" t="s">
        <v>13319</v>
      </c>
      <c r="U4704" t="s">
        <v>136</v>
      </c>
      <c r="V4704" t="s">
        <v>136</v>
      </c>
      <c r="W4704" t="s">
        <v>136</v>
      </c>
      <c r="X4704" t="s">
        <v>136</v>
      </c>
      <c r="Y4704" t="s">
        <v>3126</v>
      </c>
      <c r="Z4704" t="s">
        <v>18826</v>
      </c>
      <c r="AA4704" t="s">
        <v>83</v>
      </c>
      <c r="AB4704" t="s">
        <v>191</v>
      </c>
      <c r="AC4704" t="s">
        <v>18827</v>
      </c>
      <c r="AD4704" t="s">
        <v>3128</v>
      </c>
    </row>
    <row r="4705" spans="1:30">
      <c r="A4705" t="s">
        <v>18828</v>
      </c>
      <c r="B4705" t="s">
        <v>136</v>
      </c>
      <c r="C4705" s="3">
        <v>6.549619</v>
      </c>
      <c r="D4705" s="3">
        <v>135</v>
      </c>
      <c r="E4705" s="3">
        <v>3.540987</v>
      </c>
      <c r="F4705" s="3">
        <v>65</v>
      </c>
      <c r="G4705" s="3">
        <v>8.008997</v>
      </c>
      <c r="H4705" s="3">
        <v>177</v>
      </c>
      <c r="I4705" s="3">
        <v>0.293479</v>
      </c>
      <c r="J4705" s="3">
        <v>7</v>
      </c>
      <c r="K4705" s="3">
        <v>0.416938</v>
      </c>
      <c r="L4705" s="3">
        <v>10</v>
      </c>
      <c r="M4705" s="3">
        <v>0.271068</v>
      </c>
      <c r="N4705">
        <v>6</v>
      </c>
      <c r="O4705" s="16">
        <v>2.74742179020991e-16</v>
      </c>
      <c r="P4705">
        <v>-4.57827754383625</v>
      </c>
      <c r="Q4705" t="s">
        <v>131</v>
      </c>
      <c r="R4705" t="s">
        <v>136</v>
      </c>
      <c r="S4705" t="s">
        <v>136</v>
      </c>
      <c r="T4705" t="s">
        <v>136</v>
      </c>
      <c r="U4705" t="s">
        <v>136</v>
      </c>
      <c r="V4705" t="s">
        <v>136</v>
      </c>
      <c r="W4705" t="s">
        <v>136</v>
      </c>
      <c r="X4705" t="s">
        <v>136</v>
      </c>
      <c r="Y4705" t="s">
        <v>136</v>
      </c>
      <c r="Z4705" t="s">
        <v>136</v>
      </c>
      <c r="AA4705" t="s">
        <v>136</v>
      </c>
      <c r="AB4705" t="s">
        <v>136</v>
      </c>
      <c r="AC4705" t="s">
        <v>136</v>
      </c>
      <c r="AD4705" t="s">
        <v>136</v>
      </c>
    </row>
    <row r="4706" spans="1:30">
      <c r="A4706" t="s">
        <v>18829</v>
      </c>
      <c r="B4706" t="s">
        <v>18829</v>
      </c>
      <c r="C4706" s="3">
        <v>0.946076</v>
      </c>
      <c r="D4706" s="3">
        <v>44</v>
      </c>
      <c r="E4706" s="3">
        <v>0.175007</v>
      </c>
      <c r="F4706" s="3">
        <v>8</v>
      </c>
      <c r="G4706" s="3">
        <v>0.816917</v>
      </c>
      <c r="H4706" s="3">
        <v>40</v>
      </c>
      <c r="I4706" s="3">
        <v>3.777748</v>
      </c>
      <c r="J4706" s="3">
        <v>187</v>
      </c>
      <c r="K4706" s="3">
        <v>9.297923</v>
      </c>
      <c r="L4706" s="3">
        <v>490</v>
      </c>
      <c r="M4706" s="3">
        <v>1.480959</v>
      </c>
      <c r="N4706">
        <v>71</v>
      </c>
      <c r="O4706">
        <v>0.00916532353650525</v>
      </c>
      <c r="P4706">
        <v>2.19552394946803</v>
      </c>
      <c r="Q4706" t="s">
        <v>157</v>
      </c>
      <c r="R4706" t="s">
        <v>241</v>
      </c>
      <c r="S4706" t="s">
        <v>242</v>
      </c>
      <c r="T4706" t="s">
        <v>18830</v>
      </c>
      <c r="U4706" t="s">
        <v>18831</v>
      </c>
      <c r="V4706" t="s">
        <v>136</v>
      </c>
      <c r="W4706" t="s">
        <v>2054</v>
      </c>
      <c r="X4706" t="s">
        <v>2055</v>
      </c>
      <c r="Y4706" t="s">
        <v>18832</v>
      </c>
      <c r="Z4706" t="s">
        <v>18833</v>
      </c>
      <c r="AA4706" t="s">
        <v>164</v>
      </c>
      <c r="AB4706" t="s">
        <v>165</v>
      </c>
      <c r="AC4706" t="s">
        <v>18834</v>
      </c>
      <c r="AD4706" t="s">
        <v>18835</v>
      </c>
    </row>
    <row r="4707" spans="1:30">
      <c r="A4707" t="s">
        <v>18836</v>
      </c>
      <c r="B4707" t="s">
        <v>18836</v>
      </c>
      <c r="C4707" s="3">
        <v>2.015735</v>
      </c>
      <c r="D4707" s="3">
        <v>28</v>
      </c>
      <c r="E4707" s="3">
        <v>0.253566</v>
      </c>
      <c r="F4707" s="3">
        <v>4</v>
      </c>
      <c r="G4707" s="3">
        <v>2.822283</v>
      </c>
      <c r="H4707" s="3">
        <v>42</v>
      </c>
      <c r="I4707" s="3">
        <v>14.849819</v>
      </c>
      <c r="J4707" s="3">
        <v>222</v>
      </c>
      <c r="K4707" s="3">
        <v>22.886982</v>
      </c>
      <c r="L4707" s="3">
        <v>366</v>
      </c>
      <c r="M4707" s="3">
        <v>9.187361</v>
      </c>
      <c r="N4707">
        <v>133</v>
      </c>
      <c r="O4707">
        <v>0.000670526780993944</v>
      </c>
      <c r="P4707">
        <v>2.51754318150732</v>
      </c>
      <c r="Q4707" t="s">
        <v>157</v>
      </c>
      <c r="R4707" t="s">
        <v>136</v>
      </c>
      <c r="S4707" t="s">
        <v>136</v>
      </c>
      <c r="T4707" t="s">
        <v>18837</v>
      </c>
      <c r="U4707" t="s">
        <v>18838</v>
      </c>
      <c r="V4707" t="s">
        <v>136</v>
      </c>
      <c r="W4707" t="s">
        <v>170</v>
      </c>
      <c r="X4707" t="s">
        <v>171</v>
      </c>
      <c r="Y4707" t="s">
        <v>18839</v>
      </c>
      <c r="Z4707" t="s">
        <v>136</v>
      </c>
      <c r="AA4707" t="s">
        <v>174</v>
      </c>
      <c r="AB4707" t="s">
        <v>171</v>
      </c>
      <c r="AC4707" t="s">
        <v>18840</v>
      </c>
      <c r="AD4707" t="s">
        <v>18841</v>
      </c>
    </row>
    <row r="4708" spans="1:30">
      <c r="A4708" t="s">
        <v>18842</v>
      </c>
      <c r="B4708" t="s">
        <v>18842</v>
      </c>
      <c r="C4708" s="3">
        <v>2.295935</v>
      </c>
      <c r="D4708" s="3">
        <v>123</v>
      </c>
      <c r="E4708" s="3">
        <v>28.684221</v>
      </c>
      <c r="F4708" s="3">
        <v>1357</v>
      </c>
      <c r="G4708" s="3">
        <v>4.268608</v>
      </c>
      <c r="H4708" s="3">
        <v>245</v>
      </c>
      <c r="I4708" s="3">
        <v>0.224449</v>
      </c>
      <c r="J4708" s="3">
        <v>13</v>
      </c>
      <c r="K4708" s="3">
        <v>0.209003</v>
      </c>
      <c r="L4708" s="3">
        <v>13</v>
      </c>
      <c r="M4708" s="3">
        <v>0.773126</v>
      </c>
      <c r="N4708">
        <v>44</v>
      </c>
      <c r="O4708" s="16">
        <v>1.12093941512118e-6</v>
      </c>
      <c r="P4708">
        <v>-5.09523087202109</v>
      </c>
      <c r="Q4708" t="s">
        <v>131</v>
      </c>
      <c r="R4708" t="s">
        <v>136</v>
      </c>
      <c r="S4708" t="s">
        <v>136</v>
      </c>
      <c r="T4708" t="s">
        <v>136</v>
      </c>
      <c r="U4708" t="s">
        <v>18843</v>
      </c>
      <c r="V4708" t="s">
        <v>763</v>
      </c>
      <c r="W4708" t="s">
        <v>136</v>
      </c>
      <c r="X4708" t="s">
        <v>136</v>
      </c>
      <c r="Y4708" t="s">
        <v>1915</v>
      </c>
      <c r="Z4708" t="s">
        <v>18844</v>
      </c>
      <c r="AA4708" t="s">
        <v>164</v>
      </c>
      <c r="AB4708" t="s">
        <v>165</v>
      </c>
      <c r="AC4708" t="s">
        <v>18845</v>
      </c>
      <c r="AD4708" t="s">
        <v>136</v>
      </c>
    </row>
    <row r="4709" spans="1:30">
      <c r="A4709" t="s">
        <v>18846</v>
      </c>
      <c r="B4709" t="s">
        <v>18846</v>
      </c>
      <c r="C4709" s="3">
        <v>5.041642</v>
      </c>
      <c r="D4709" s="3">
        <v>484</v>
      </c>
      <c r="E4709" s="3">
        <v>17.08592</v>
      </c>
      <c r="F4709" s="3">
        <v>1451</v>
      </c>
      <c r="G4709" s="3">
        <v>5.538294</v>
      </c>
      <c r="H4709" s="3">
        <v>570</v>
      </c>
      <c r="I4709" s="3">
        <v>1.832399</v>
      </c>
      <c r="J4709" s="3">
        <v>191</v>
      </c>
      <c r="K4709" s="3">
        <v>0.938908</v>
      </c>
      <c r="L4709" s="3">
        <v>105</v>
      </c>
      <c r="M4709" s="3">
        <v>1.404343</v>
      </c>
      <c r="N4709">
        <v>141</v>
      </c>
      <c r="O4709" s="16">
        <v>1.25457754416161e-5</v>
      </c>
      <c r="P4709">
        <v>-3.43647002731847</v>
      </c>
      <c r="Q4709" t="s">
        <v>131</v>
      </c>
      <c r="R4709" t="s">
        <v>136</v>
      </c>
      <c r="S4709" t="s">
        <v>136</v>
      </c>
      <c r="T4709" t="s">
        <v>136</v>
      </c>
      <c r="U4709" t="s">
        <v>18847</v>
      </c>
      <c r="V4709" t="s">
        <v>264</v>
      </c>
      <c r="W4709" t="s">
        <v>136</v>
      </c>
      <c r="X4709" t="s">
        <v>136</v>
      </c>
      <c r="Y4709" t="s">
        <v>3876</v>
      </c>
      <c r="Z4709" t="s">
        <v>7820</v>
      </c>
      <c r="AA4709" t="s">
        <v>164</v>
      </c>
      <c r="AB4709" t="s">
        <v>165</v>
      </c>
      <c r="AC4709" t="s">
        <v>10548</v>
      </c>
      <c r="AD4709" t="s">
        <v>136</v>
      </c>
    </row>
    <row r="4710" spans="1:30">
      <c r="A4710" t="s">
        <v>18848</v>
      </c>
      <c r="B4710" t="s">
        <v>18848</v>
      </c>
      <c r="C4710" s="3">
        <v>76.419411</v>
      </c>
      <c r="D4710" s="3">
        <v>7912</v>
      </c>
      <c r="E4710" s="3">
        <v>158.26709</v>
      </c>
      <c r="F4710" s="3">
        <v>14514</v>
      </c>
      <c r="G4710" s="3">
        <v>48.429131</v>
      </c>
      <c r="H4710" s="3">
        <v>5376</v>
      </c>
      <c r="I4710" s="3">
        <v>6.612534</v>
      </c>
      <c r="J4710" s="3">
        <v>743</v>
      </c>
      <c r="K4710" s="3">
        <v>13.276464</v>
      </c>
      <c r="L4710" s="3">
        <v>1592</v>
      </c>
      <c r="M4710" s="3">
        <v>16.626041</v>
      </c>
      <c r="N4710">
        <v>1798</v>
      </c>
      <c r="O4710" s="16">
        <v>2.51315413948029e-6</v>
      </c>
      <c r="P4710">
        <v>-3.58166994238717</v>
      </c>
      <c r="Q4710" t="s">
        <v>131</v>
      </c>
      <c r="R4710" t="s">
        <v>1427</v>
      </c>
      <c r="S4710" t="s">
        <v>538</v>
      </c>
      <c r="T4710" t="s">
        <v>12124</v>
      </c>
      <c r="U4710" t="s">
        <v>18849</v>
      </c>
      <c r="V4710" t="s">
        <v>976</v>
      </c>
      <c r="W4710" t="s">
        <v>594</v>
      </c>
      <c r="X4710" t="s">
        <v>165</v>
      </c>
      <c r="Y4710" t="s">
        <v>5249</v>
      </c>
      <c r="Z4710" t="s">
        <v>12126</v>
      </c>
      <c r="AA4710" t="s">
        <v>164</v>
      </c>
      <c r="AB4710" t="s">
        <v>165</v>
      </c>
      <c r="AC4710" t="s">
        <v>12127</v>
      </c>
      <c r="AD4710" t="s">
        <v>12128</v>
      </c>
    </row>
    <row r="4711" spans="1:30">
      <c r="A4711" t="s">
        <v>18850</v>
      </c>
      <c r="B4711" t="s">
        <v>18850</v>
      </c>
      <c r="C4711" s="3">
        <v>5.713144</v>
      </c>
      <c r="D4711" s="3">
        <v>351</v>
      </c>
      <c r="E4711" s="3">
        <v>5.062814</v>
      </c>
      <c r="F4711" s="3">
        <v>275</v>
      </c>
      <c r="G4711" s="3">
        <v>4.821314</v>
      </c>
      <c r="H4711" s="3">
        <v>317</v>
      </c>
      <c r="I4711" s="3">
        <v>0.1908</v>
      </c>
      <c r="J4711" s="3">
        <v>13</v>
      </c>
      <c r="K4711" s="3">
        <v>0.093669</v>
      </c>
      <c r="L4711" s="3">
        <v>7</v>
      </c>
      <c r="M4711" s="3">
        <v>0.109423</v>
      </c>
      <c r="N4711">
        <v>8</v>
      </c>
      <c r="O4711" s="16">
        <v>4.40173159045356e-26</v>
      </c>
      <c r="P4711">
        <v>-5.72427314879329</v>
      </c>
      <c r="Q4711" t="s">
        <v>131</v>
      </c>
      <c r="R4711" t="s">
        <v>136</v>
      </c>
      <c r="S4711" t="s">
        <v>136</v>
      </c>
      <c r="T4711" t="s">
        <v>14200</v>
      </c>
      <c r="U4711" t="s">
        <v>18851</v>
      </c>
      <c r="V4711" t="s">
        <v>136</v>
      </c>
      <c r="W4711" t="s">
        <v>190</v>
      </c>
      <c r="X4711" t="s">
        <v>191</v>
      </c>
      <c r="Y4711" t="s">
        <v>14202</v>
      </c>
      <c r="Z4711" t="s">
        <v>18852</v>
      </c>
      <c r="AA4711" t="s">
        <v>164</v>
      </c>
      <c r="AB4711" t="s">
        <v>165</v>
      </c>
      <c r="AC4711" t="s">
        <v>14204</v>
      </c>
      <c r="AD4711" t="s">
        <v>14205</v>
      </c>
    </row>
    <row r="4712" spans="1:30">
      <c r="A4712" t="s">
        <v>18853</v>
      </c>
      <c r="B4712" t="s">
        <v>18853</v>
      </c>
      <c r="C4712" s="3">
        <v>0.210564</v>
      </c>
      <c r="D4712" s="3">
        <v>22</v>
      </c>
      <c r="E4712" s="3">
        <v>0.118273</v>
      </c>
      <c r="F4712" s="3">
        <v>11</v>
      </c>
      <c r="G4712" s="3">
        <v>0.35162</v>
      </c>
      <c r="H4712" s="3">
        <v>40</v>
      </c>
      <c r="I4712" s="3">
        <v>1.869338</v>
      </c>
      <c r="J4712" s="3">
        <v>212</v>
      </c>
      <c r="K4712" s="3">
        <v>4.777193</v>
      </c>
      <c r="L4712" s="3">
        <v>576</v>
      </c>
      <c r="M4712" s="3">
        <v>0.891734</v>
      </c>
      <c r="N4712">
        <v>97</v>
      </c>
      <c r="O4712">
        <v>0.000649705799292137</v>
      </c>
      <c r="P4712">
        <v>2.67563726496422</v>
      </c>
      <c r="Q4712" t="s">
        <v>157</v>
      </c>
      <c r="R4712" t="s">
        <v>136</v>
      </c>
      <c r="S4712" t="s">
        <v>136</v>
      </c>
      <c r="T4712" t="s">
        <v>136</v>
      </c>
      <c r="U4712" t="s">
        <v>136</v>
      </c>
      <c r="V4712" t="s">
        <v>136</v>
      </c>
      <c r="W4712" t="s">
        <v>136</v>
      </c>
      <c r="X4712" t="s">
        <v>136</v>
      </c>
      <c r="Y4712" t="s">
        <v>136</v>
      </c>
      <c r="Z4712" t="s">
        <v>9428</v>
      </c>
      <c r="AA4712" t="s">
        <v>164</v>
      </c>
      <c r="AB4712" t="s">
        <v>165</v>
      </c>
      <c r="AC4712" t="s">
        <v>12524</v>
      </c>
      <c r="AD4712" t="s">
        <v>136</v>
      </c>
    </row>
    <row r="4713" spans="1:30">
      <c r="A4713" t="s">
        <v>18854</v>
      </c>
      <c r="B4713" t="s">
        <v>18854</v>
      </c>
      <c r="C4713" s="3">
        <v>5.715912</v>
      </c>
      <c r="D4713" s="3">
        <v>207</v>
      </c>
      <c r="E4713" s="3">
        <v>1.662448</v>
      </c>
      <c r="F4713" s="3">
        <v>54</v>
      </c>
      <c r="G4713" s="3">
        <v>16.876446</v>
      </c>
      <c r="H4713" s="3">
        <v>653</v>
      </c>
      <c r="I4713" s="3">
        <v>2.292141</v>
      </c>
      <c r="J4713" s="3">
        <v>90</v>
      </c>
      <c r="K4713" s="3">
        <v>2.052993</v>
      </c>
      <c r="L4713" s="3">
        <v>86</v>
      </c>
      <c r="M4713" s="3">
        <v>1.327749</v>
      </c>
      <c r="N4713">
        <v>51</v>
      </c>
      <c r="O4713">
        <v>0.0014063574658872</v>
      </c>
      <c r="P4713">
        <v>-2.43418066228989</v>
      </c>
      <c r="Q4713" t="s">
        <v>131</v>
      </c>
      <c r="R4713" t="s">
        <v>136</v>
      </c>
      <c r="S4713" t="s">
        <v>136</v>
      </c>
      <c r="T4713" t="s">
        <v>18855</v>
      </c>
      <c r="U4713" t="s">
        <v>136</v>
      </c>
      <c r="V4713" t="s">
        <v>136</v>
      </c>
      <c r="W4713" t="s">
        <v>136</v>
      </c>
      <c r="X4713" t="s">
        <v>136</v>
      </c>
      <c r="Y4713" t="s">
        <v>4344</v>
      </c>
      <c r="Z4713" t="s">
        <v>18856</v>
      </c>
      <c r="AA4713" t="s">
        <v>164</v>
      </c>
      <c r="AB4713" t="s">
        <v>165</v>
      </c>
      <c r="AC4713" t="s">
        <v>18857</v>
      </c>
      <c r="AD4713" t="s">
        <v>2426</v>
      </c>
    </row>
    <row r="4714" spans="1:30">
      <c r="A4714" t="s">
        <v>18858</v>
      </c>
      <c r="B4714" t="s">
        <v>18858</v>
      </c>
      <c r="C4714" s="3">
        <v>0.192647</v>
      </c>
      <c r="D4714" s="3">
        <v>21</v>
      </c>
      <c r="E4714" s="3">
        <v>0</v>
      </c>
      <c r="F4714" s="3">
        <v>0</v>
      </c>
      <c r="G4714" s="3">
        <v>0.135828</v>
      </c>
      <c r="H4714" s="3">
        <v>16</v>
      </c>
      <c r="I4714" s="3">
        <v>2.557632</v>
      </c>
      <c r="J4714" s="3">
        <v>303</v>
      </c>
      <c r="K4714" s="3">
        <v>4.548385</v>
      </c>
      <c r="L4714" s="3">
        <v>574</v>
      </c>
      <c r="M4714" s="3">
        <v>1.132192</v>
      </c>
      <c r="N4714">
        <v>129</v>
      </c>
      <c r="O4714" s="16">
        <v>3.7219998763244e-5</v>
      </c>
      <c r="P4714">
        <v>3.79529491076474</v>
      </c>
      <c r="Q4714" t="s">
        <v>157</v>
      </c>
      <c r="R4714" t="s">
        <v>136</v>
      </c>
      <c r="S4714" t="s">
        <v>136</v>
      </c>
      <c r="T4714" t="s">
        <v>136</v>
      </c>
      <c r="U4714" t="s">
        <v>18859</v>
      </c>
      <c r="V4714" t="s">
        <v>136</v>
      </c>
      <c r="W4714" t="s">
        <v>254</v>
      </c>
      <c r="X4714" t="s">
        <v>255</v>
      </c>
      <c r="Y4714" t="s">
        <v>136</v>
      </c>
      <c r="Z4714" t="s">
        <v>13193</v>
      </c>
      <c r="AA4714" t="s">
        <v>164</v>
      </c>
      <c r="AB4714" t="s">
        <v>165</v>
      </c>
      <c r="AC4714" t="s">
        <v>18860</v>
      </c>
      <c r="AD4714" t="s">
        <v>136</v>
      </c>
    </row>
    <row r="4715" spans="1:30">
      <c r="A4715" t="s">
        <v>18861</v>
      </c>
      <c r="B4715" t="s">
        <v>18861</v>
      </c>
      <c r="C4715" s="3">
        <v>2.331532</v>
      </c>
      <c r="D4715" s="3">
        <v>36</v>
      </c>
      <c r="E4715" s="3">
        <v>0</v>
      </c>
      <c r="F4715" s="3">
        <v>0</v>
      </c>
      <c r="G4715" s="3">
        <v>1.722723</v>
      </c>
      <c r="H4715" s="3">
        <v>28</v>
      </c>
      <c r="I4715" s="3">
        <v>38.30975</v>
      </c>
      <c r="J4715" s="3">
        <v>627</v>
      </c>
      <c r="K4715" s="3">
        <v>8.609082</v>
      </c>
      <c r="L4715" s="3">
        <v>151</v>
      </c>
      <c r="M4715" s="3">
        <v>17.831442</v>
      </c>
      <c r="N4715">
        <v>281</v>
      </c>
      <c r="O4715">
        <v>0.00185761159556715</v>
      </c>
      <c r="P4715">
        <v>3.12549866603134</v>
      </c>
      <c r="Q4715" t="s">
        <v>157</v>
      </c>
      <c r="R4715" t="s">
        <v>136</v>
      </c>
      <c r="S4715" t="s">
        <v>136</v>
      </c>
      <c r="T4715" t="s">
        <v>430</v>
      </c>
      <c r="U4715" t="s">
        <v>18862</v>
      </c>
      <c r="V4715" t="s">
        <v>264</v>
      </c>
      <c r="W4715" t="s">
        <v>136</v>
      </c>
      <c r="X4715" t="s">
        <v>136</v>
      </c>
      <c r="Y4715" t="s">
        <v>433</v>
      </c>
      <c r="Z4715" t="s">
        <v>18863</v>
      </c>
      <c r="AA4715" t="s">
        <v>164</v>
      </c>
      <c r="AB4715" t="s">
        <v>165</v>
      </c>
      <c r="AC4715" t="s">
        <v>18864</v>
      </c>
      <c r="AD4715" t="s">
        <v>309</v>
      </c>
    </row>
    <row r="4716" spans="1:30">
      <c r="A4716" t="s">
        <v>18865</v>
      </c>
      <c r="B4716" t="s">
        <v>136</v>
      </c>
      <c r="C4716" s="3">
        <v>0.029315</v>
      </c>
      <c r="D4716" s="3">
        <v>2</v>
      </c>
      <c r="E4716" s="3">
        <v>0.032101</v>
      </c>
      <c r="F4716" s="3">
        <v>2</v>
      </c>
      <c r="G4716" s="3">
        <v>0.024395</v>
      </c>
      <c r="H4716" s="3">
        <v>2</v>
      </c>
      <c r="I4716" s="3">
        <v>0.795707</v>
      </c>
      <c r="J4716" s="3">
        <v>59</v>
      </c>
      <c r="K4716" s="3">
        <v>1.223224</v>
      </c>
      <c r="L4716" s="3">
        <v>97</v>
      </c>
      <c r="M4716" s="3">
        <v>1.243789</v>
      </c>
      <c r="N4716">
        <v>89</v>
      </c>
      <c r="O4716" s="16">
        <v>1.12836812887763e-6</v>
      </c>
      <c r="P4716">
        <v>4.15142844116042</v>
      </c>
      <c r="Q4716" t="s">
        <v>157</v>
      </c>
      <c r="R4716" t="s">
        <v>136</v>
      </c>
      <c r="S4716" t="s">
        <v>136</v>
      </c>
      <c r="T4716" t="s">
        <v>4851</v>
      </c>
      <c r="U4716" t="s">
        <v>18866</v>
      </c>
      <c r="V4716" t="s">
        <v>136</v>
      </c>
      <c r="W4716" t="s">
        <v>254</v>
      </c>
      <c r="X4716" t="s">
        <v>255</v>
      </c>
      <c r="Y4716" t="s">
        <v>1480</v>
      </c>
      <c r="Z4716" t="s">
        <v>136</v>
      </c>
      <c r="AA4716" t="s">
        <v>43</v>
      </c>
      <c r="AB4716" t="s">
        <v>538</v>
      </c>
      <c r="AC4716" t="s">
        <v>4853</v>
      </c>
      <c r="AD4716" t="s">
        <v>3145</v>
      </c>
    </row>
    <row r="4717" spans="1:30">
      <c r="A4717" t="s">
        <v>18867</v>
      </c>
      <c r="B4717" t="s">
        <v>18867</v>
      </c>
      <c r="C4717" s="3">
        <v>2.995118</v>
      </c>
      <c r="D4717" s="3">
        <v>225</v>
      </c>
      <c r="E4717" s="3">
        <v>2.482602</v>
      </c>
      <c r="F4717" s="3">
        <v>165</v>
      </c>
      <c r="G4717" s="3">
        <v>3.487295</v>
      </c>
      <c r="H4717" s="3">
        <v>280</v>
      </c>
      <c r="I4717" s="3">
        <v>0.716595</v>
      </c>
      <c r="J4717" s="3">
        <v>59</v>
      </c>
      <c r="K4717" s="3">
        <v>0.791584</v>
      </c>
      <c r="L4717" s="3">
        <v>69</v>
      </c>
      <c r="M4717" s="3">
        <v>0.6353</v>
      </c>
      <c r="N4717">
        <v>50</v>
      </c>
      <c r="O4717" s="16">
        <v>2.20880416463928e-10</v>
      </c>
      <c r="P4717">
        <v>-2.67053891005564</v>
      </c>
      <c r="Q4717" t="s">
        <v>131</v>
      </c>
      <c r="R4717" t="s">
        <v>136</v>
      </c>
      <c r="T4717" t="s">
        <v>349</v>
      </c>
      <c r="U4717" t="s">
        <v>18868</v>
      </c>
      <c r="V4717" t="s">
        <v>817</v>
      </c>
      <c r="W4717" t="s">
        <v>136</v>
      </c>
      <c r="X4717" t="s">
        <v>136</v>
      </c>
      <c r="Y4717" t="s">
        <v>181</v>
      </c>
      <c r="Z4717" t="s">
        <v>3394</v>
      </c>
      <c r="AA4717" t="s">
        <v>83</v>
      </c>
      <c r="AB4717" t="s">
        <v>191</v>
      </c>
      <c r="AC4717" t="s">
        <v>3395</v>
      </c>
      <c r="AD4717" t="s">
        <v>184</v>
      </c>
    </row>
    <row r="4718" spans="1:30">
      <c r="A4718" t="s">
        <v>18869</v>
      </c>
      <c r="B4718" t="s">
        <v>18869</v>
      </c>
      <c r="C4718" s="3">
        <v>0.822582</v>
      </c>
      <c r="D4718" s="3">
        <v>56</v>
      </c>
      <c r="E4718" s="3">
        <v>1.240515</v>
      </c>
      <c r="F4718" s="3">
        <v>74</v>
      </c>
      <c r="G4718" s="3">
        <v>1.197964</v>
      </c>
      <c r="H4718" s="3">
        <v>87</v>
      </c>
      <c r="I4718" s="3">
        <v>0.218633</v>
      </c>
      <c r="J4718" s="3">
        <v>16</v>
      </c>
      <c r="K4718" s="3">
        <v>0.250662</v>
      </c>
      <c r="L4718" s="3">
        <v>20</v>
      </c>
      <c r="M4718" s="3">
        <v>0.501055</v>
      </c>
      <c r="N4718">
        <v>36</v>
      </c>
      <c r="O4718">
        <v>0.00159820023346633</v>
      </c>
      <c r="P4718">
        <v>-2.3275065086583</v>
      </c>
      <c r="Q4718" t="s">
        <v>131</v>
      </c>
      <c r="R4718" t="s">
        <v>136</v>
      </c>
      <c r="S4718" t="s">
        <v>136</v>
      </c>
      <c r="T4718" t="s">
        <v>2185</v>
      </c>
      <c r="U4718" t="s">
        <v>18870</v>
      </c>
      <c r="V4718" t="s">
        <v>264</v>
      </c>
      <c r="W4718" t="s">
        <v>190</v>
      </c>
      <c r="X4718" t="s">
        <v>191</v>
      </c>
      <c r="Y4718" t="s">
        <v>1318</v>
      </c>
      <c r="Z4718" t="s">
        <v>2516</v>
      </c>
      <c r="AA4718" t="s">
        <v>164</v>
      </c>
      <c r="AB4718" t="s">
        <v>165</v>
      </c>
      <c r="AC4718" t="s">
        <v>2517</v>
      </c>
      <c r="AD4718" t="s">
        <v>2189</v>
      </c>
    </row>
    <row r="4719" spans="1:30">
      <c r="A4719" t="s">
        <v>18871</v>
      </c>
      <c r="B4719" t="s">
        <v>18871</v>
      </c>
      <c r="C4719" s="3">
        <v>85.885536</v>
      </c>
      <c r="D4719" s="3">
        <v>5554</v>
      </c>
      <c r="E4719" s="3">
        <v>170.239166</v>
      </c>
      <c r="F4719" s="3">
        <v>9752</v>
      </c>
      <c r="G4719" s="3">
        <v>64.192841</v>
      </c>
      <c r="H4719" s="3">
        <v>4451</v>
      </c>
      <c r="I4719" s="3">
        <v>15.472831</v>
      </c>
      <c r="J4719" s="3">
        <v>1086</v>
      </c>
      <c r="K4719" s="3">
        <v>19.334141</v>
      </c>
      <c r="L4719" s="3">
        <v>1448</v>
      </c>
      <c r="M4719" s="3">
        <v>50.570011</v>
      </c>
      <c r="N4719">
        <v>3415</v>
      </c>
      <c r="O4719">
        <v>0.00125705326670183</v>
      </c>
      <c r="P4719">
        <v>-2.57272937655371</v>
      </c>
      <c r="Q4719" t="s">
        <v>131</v>
      </c>
      <c r="R4719" t="s">
        <v>283</v>
      </c>
      <c r="S4719" t="s">
        <v>284</v>
      </c>
      <c r="T4719" t="s">
        <v>285</v>
      </c>
      <c r="U4719" t="s">
        <v>18872</v>
      </c>
      <c r="V4719" t="s">
        <v>136</v>
      </c>
      <c r="W4719" t="s">
        <v>371</v>
      </c>
      <c r="X4719" t="s">
        <v>293</v>
      </c>
      <c r="Y4719" t="s">
        <v>290</v>
      </c>
      <c r="Z4719" t="s">
        <v>16087</v>
      </c>
      <c r="AA4719" t="s">
        <v>292</v>
      </c>
      <c r="AB4719" t="s">
        <v>293</v>
      </c>
      <c r="AC4719" t="s">
        <v>313</v>
      </c>
      <c r="AD4719" t="s">
        <v>295</v>
      </c>
    </row>
    <row r="4720" spans="1:30">
      <c r="A4720" t="s">
        <v>18873</v>
      </c>
      <c r="B4720" t="s">
        <v>18873</v>
      </c>
      <c r="C4720" s="3">
        <v>2.577777</v>
      </c>
      <c r="D4720" s="3">
        <v>80</v>
      </c>
      <c r="E4720" s="3">
        <v>2.160418</v>
      </c>
      <c r="F4720" s="3">
        <v>60</v>
      </c>
      <c r="G4720" s="3">
        <v>2.642954</v>
      </c>
      <c r="H4720" s="3">
        <v>88</v>
      </c>
      <c r="I4720" s="3">
        <v>0.772485</v>
      </c>
      <c r="J4720" s="3">
        <v>26</v>
      </c>
      <c r="K4720" s="3">
        <v>0.295695</v>
      </c>
      <c r="L4720" s="3">
        <v>11</v>
      </c>
      <c r="M4720" s="3">
        <v>0.632354</v>
      </c>
      <c r="N4720">
        <v>21</v>
      </c>
      <c r="O4720" s="16">
        <v>1.73407008521729e-5</v>
      </c>
      <c r="P4720">
        <v>-2.67811471983876</v>
      </c>
      <c r="Q4720" t="s">
        <v>131</v>
      </c>
      <c r="R4720" t="s">
        <v>136</v>
      </c>
      <c r="S4720" t="s">
        <v>136</v>
      </c>
      <c r="T4720" t="s">
        <v>18874</v>
      </c>
      <c r="U4720" t="s">
        <v>136</v>
      </c>
      <c r="V4720" t="s">
        <v>136</v>
      </c>
      <c r="W4720" t="s">
        <v>136</v>
      </c>
      <c r="X4720" t="s">
        <v>136</v>
      </c>
      <c r="Y4720" t="s">
        <v>136</v>
      </c>
      <c r="Z4720" t="s">
        <v>18875</v>
      </c>
      <c r="AA4720" t="s">
        <v>164</v>
      </c>
      <c r="AB4720" t="s">
        <v>165</v>
      </c>
      <c r="AC4720" t="s">
        <v>18876</v>
      </c>
      <c r="AD4720" t="s">
        <v>18877</v>
      </c>
    </row>
    <row r="4721" spans="1:30">
      <c r="A4721" t="s">
        <v>18878</v>
      </c>
      <c r="B4721" t="s">
        <v>18878</v>
      </c>
      <c r="C4721" s="3">
        <v>0.27845</v>
      </c>
      <c r="D4721" s="3">
        <v>10</v>
      </c>
      <c r="E4721" s="3">
        <v>0.124495</v>
      </c>
      <c r="F4721" s="3">
        <v>4</v>
      </c>
      <c r="G4721" s="3">
        <v>0.221452</v>
      </c>
      <c r="H4721" s="3">
        <v>9</v>
      </c>
      <c r="I4721" s="3">
        <v>3.883968</v>
      </c>
      <c r="J4721" s="3">
        <v>144</v>
      </c>
      <c r="K4721" s="3">
        <v>3.177866</v>
      </c>
      <c r="L4721" s="3">
        <v>126</v>
      </c>
      <c r="M4721" s="3">
        <v>3.801608</v>
      </c>
      <c r="N4721">
        <v>135</v>
      </c>
      <c r="O4721" s="16">
        <v>2.14061010786264e-8</v>
      </c>
      <c r="P4721">
        <v>3.27572404708693</v>
      </c>
      <c r="Q4721" t="s">
        <v>157</v>
      </c>
      <c r="R4721" t="s">
        <v>136</v>
      </c>
      <c r="S4721" t="s">
        <v>136</v>
      </c>
      <c r="T4721" t="s">
        <v>18879</v>
      </c>
      <c r="U4721" t="s">
        <v>18880</v>
      </c>
      <c r="V4721" t="s">
        <v>11894</v>
      </c>
      <c r="W4721" t="s">
        <v>136</v>
      </c>
      <c r="X4721" t="s">
        <v>136</v>
      </c>
      <c r="Y4721" t="s">
        <v>136</v>
      </c>
      <c r="Z4721" t="s">
        <v>11896</v>
      </c>
      <c r="AA4721" t="s">
        <v>43</v>
      </c>
      <c r="AB4721" t="s">
        <v>538</v>
      </c>
      <c r="AC4721" t="s">
        <v>18881</v>
      </c>
      <c r="AD4721" t="s">
        <v>5753</v>
      </c>
    </row>
    <row r="4722" spans="1:30">
      <c r="A4722" t="s">
        <v>18882</v>
      </c>
      <c r="B4722" t="s">
        <v>18882</v>
      </c>
      <c r="C4722" s="3">
        <v>2.554118</v>
      </c>
      <c r="D4722" s="3">
        <v>143</v>
      </c>
      <c r="E4722" s="3">
        <v>0.156785</v>
      </c>
      <c r="F4722" s="3">
        <v>8</v>
      </c>
      <c r="G4722" s="3">
        <v>2.268504</v>
      </c>
      <c r="H4722" s="3">
        <v>137</v>
      </c>
      <c r="I4722" s="3">
        <v>9.915834</v>
      </c>
      <c r="J4722" s="3">
        <v>602</v>
      </c>
      <c r="K4722" s="3">
        <v>36.938305</v>
      </c>
      <c r="L4722" s="3">
        <v>2395</v>
      </c>
      <c r="M4722" s="3">
        <v>3.651225</v>
      </c>
      <c r="N4722">
        <v>214</v>
      </c>
      <c r="O4722">
        <v>0.00862473378470099</v>
      </c>
      <c r="P4722">
        <v>2.60736458705633</v>
      </c>
      <c r="Q4722" t="s">
        <v>157</v>
      </c>
      <c r="R4722" t="s">
        <v>136</v>
      </c>
      <c r="S4722" t="s">
        <v>136</v>
      </c>
      <c r="T4722" t="s">
        <v>136</v>
      </c>
      <c r="U4722" t="s">
        <v>136</v>
      </c>
      <c r="V4722" t="s">
        <v>136</v>
      </c>
      <c r="W4722" t="s">
        <v>136</v>
      </c>
      <c r="X4722" t="s">
        <v>136</v>
      </c>
      <c r="Y4722" t="s">
        <v>136</v>
      </c>
      <c r="Z4722" t="s">
        <v>136</v>
      </c>
      <c r="AA4722" t="s">
        <v>164</v>
      </c>
      <c r="AB4722" t="s">
        <v>165</v>
      </c>
      <c r="AC4722" t="s">
        <v>18883</v>
      </c>
      <c r="AD4722" t="s">
        <v>136</v>
      </c>
    </row>
    <row r="4723" spans="1:30">
      <c r="A4723" t="s">
        <v>18884</v>
      </c>
      <c r="B4723" t="s">
        <v>18884</v>
      </c>
      <c r="C4723" s="3">
        <v>0.113099</v>
      </c>
      <c r="D4723" s="3">
        <v>4</v>
      </c>
      <c r="E4723" s="3">
        <v>0</v>
      </c>
      <c r="F4723" s="3">
        <v>0</v>
      </c>
      <c r="G4723" s="3">
        <v>0</v>
      </c>
      <c r="H4723" s="3">
        <v>0</v>
      </c>
      <c r="I4723" s="3">
        <v>9.473145</v>
      </c>
      <c r="J4723" s="3">
        <v>321</v>
      </c>
      <c r="K4723" s="3">
        <v>37.974796</v>
      </c>
      <c r="L4723" s="3">
        <v>1375</v>
      </c>
      <c r="M4723" s="3">
        <v>5.068275</v>
      </c>
      <c r="N4723">
        <v>166</v>
      </c>
      <c r="O4723" s="16">
        <v>2.57940630859757e-11</v>
      </c>
      <c r="P4723">
        <v>6.90359961023029</v>
      </c>
      <c r="Q4723" t="s">
        <v>157</v>
      </c>
      <c r="R4723" t="s">
        <v>241</v>
      </c>
      <c r="S4723" t="s">
        <v>242</v>
      </c>
      <c r="T4723" t="s">
        <v>2509</v>
      </c>
      <c r="U4723" t="s">
        <v>18885</v>
      </c>
      <c r="V4723" t="s">
        <v>136</v>
      </c>
      <c r="W4723" t="s">
        <v>241</v>
      </c>
      <c r="X4723" t="s">
        <v>242</v>
      </c>
      <c r="Y4723" t="s">
        <v>2511</v>
      </c>
      <c r="Z4723" t="s">
        <v>18886</v>
      </c>
      <c r="AA4723" t="s">
        <v>248</v>
      </c>
      <c r="AB4723" t="s">
        <v>242</v>
      </c>
      <c r="AC4723" t="s">
        <v>18887</v>
      </c>
      <c r="AD4723" t="s">
        <v>792</v>
      </c>
    </row>
    <row r="4724" spans="1:30">
      <c r="A4724" t="s">
        <v>18888</v>
      </c>
      <c r="B4724" t="s">
        <v>18888</v>
      </c>
      <c r="C4724" s="3">
        <v>2.109985</v>
      </c>
      <c r="D4724" s="3">
        <v>72</v>
      </c>
      <c r="E4724" s="3">
        <v>0.448379</v>
      </c>
      <c r="F4724" s="3">
        <v>14</v>
      </c>
      <c r="G4724" s="3">
        <v>1.676602</v>
      </c>
      <c r="H4724" s="3">
        <v>61</v>
      </c>
      <c r="I4724" s="3">
        <v>10.970501</v>
      </c>
      <c r="J4724" s="3">
        <v>401</v>
      </c>
      <c r="K4724" s="3">
        <v>8.783565</v>
      </c>
      <c r="L4724" s="3">
        <v>343</v>
      </c>
      <c r="M4724" s="3">
        <v>7.360706</v>
      </c>
      <c r="N4724">
        <v>259</v>
      </c>
      <c r="O4724" s="16">
        <v>7.46066149166722e-5</v>
      </c>
      <c r="P4724">
        <v>2.0630222764681</v>
      </c>
      <c r="Q4724" t="s">
        <v>157</v>
      </c>
      <c r="R4724" t="s">
        <v>254</v>
      </c>
      <c r="S4724" t="s">
        <v>255</v>
      </c>
      <c r="T4724" t="s">
        <v>18889</v>
      </c>
      <c r="U4724" t="s">
        <v>18890</v>
      </c>
      <c r="V4724" t="s">
        <v>136</v>
      </c>
      <c r="W4724" t="s">
        <v>186</v>
      </c>
      <c r="X4724" t="s">
        <v>187</v>
      </c>
      <c r="Y4724" t="s">
        <v>18891</v>
      </c>
      <c r="Z4724" t="s">
        <v>136</v>
      </c>
      <c r="AA4724" t="s">
        <v>209</v>
      </c>
      <c r="AB4724" t="s">
        <v>187</v>
      </c>
      <c r="AC4724" t="s">
        <v>18892</v>
      </c>
      <c r="AD4724" t="s">
        <v>18893</v>
      </c>
    </row>
    <row r="4725" spans="1:30">
      <c r="A4725" t="s">
        <v>18894</v>
      </c>
      <c r="B4725" t="s">
        <v>18894</v>
      </c>
      <c r="C4725" s="3">
        <v>0.039687</v>
      </c>
      <c r="D4725" s="3">
        <v>3</v>
      </c>
      <c r="E4725" s="3">
        <v>0</v>
      </c>
      <c r="F4725" s="3">
        <v>0</v>
      </c>
      <c r="G4725" s="3">
        <v>0.055522</v>
      </c>
      <c r="H4725" s="3">
        <v>3</v>
      </c>
      <c r="I4725" s="3">
        <v>1.014688</v>
      </c>
      <c r="J4725" s="3">
        <v>56</v>
      </c>
      <c r="K4725" s="3">
        <v>5.815023</v>
      </c>
      <c r="L4725" s="3">
        <v>340</v>
      </c>
      <c r="M4725" s="3">
        <v>0.599791</v>
      </c>
      <c r="N4725">
        <v>32</v>
      </c>
      <c r="O4725" s="16">
        <v>2.6636067329348e-5</v>
      </c>
      <c r="P4725">
        <v>4.63830509151465</v>
      </c>
      <c r="Q4725" t="s">
        <v>157</v>
      </c>
      <c r="R4725" t="s">
        <v>136</v>
      </c>
      <c r="S4725" t="s">
        <v>136</v>
      </c>
      <c r="T4725" t="s">
        <v>136</v>
      </c>
      <c r="U4725" t="s">
        <v>136</v>
      </c>
      <c r="V4725" t="s">
        <v>136</v>
      </c>
      <c r="W4725" t="s">
        <v>136</v>
      </c>
      <c r="X4725" t="s">
        <v>136</v>
      </c>
      <c r="Y4725" t="s">
        <v>497</v>
      </c>
      <c r="Z4725" t="s">
        <v>136</v>
      </c>
      <c r="AA4725" t="s">
        <v>164</v>
      </c>
      <c r="AB4725" t="s">
        <v>165</v>
      </c>
      <c r="AC4725" t="s">
        <v>18895</v>
      </c>
      <c r="AD4725" t="s">
        <v>136</v>
      </c>
    </row>
    <row r="4726" spans="1:30">
      <c r="A4726" t="s">
        <v>18896</v>
      </c>
      <c r="B4726" t="s">
        <v>18896</v>
      </c>
      <c r="C4726" s="3">
        <v>0.05023</v>
      </c>
      <c r="D4726" s="3">
        <v>4</v>
      </c>
      <c r="E4726" s="3">
        <v>0</v>
      </c>
      <c r="F4726" s="3">
        <v>0</v>
      </c>
      <c r="G4726" s="3">
        <v>0</v>
      </c>
      <c r="H4726" s="3">
        <v>0</v>
      </c>
      <c r="I4726" s="3">
        <v>3.400481</v>
      </c>
      <c r="J4726" s="3">
        <v>293</v>
      </c>
      <c r="K4726" s="3">
        <v>3.901604</v>
      </c>
      <c r="L4726" s="3">
        <v>359</v>
      </c>
      <c r="M4726" s="3">
        <v>0.497676</v>
      </c>
      <c r="N4726">
        <v>42</v>
      </c>
      <c r="O4726" s="16">
        <v>1.59560054880173e-7</v>
      </c>
      <c r="P4726">
        <v>5.6533721908478</v>
      </c>
      <c r="Q4726" t="s">
        <v>157</v>
      </c>
      <c r="R4726" t="s">
        <v>136</v>
      </c>
      <c r="S4726" t="s">
        <v>136</v>
      </c>
      <c r="T4726" t="s">
        <v>6761</v>
      </c>
      <c r="U4726" t="s">
        <v>136</v>
      </c>
      <c r="V4726" t="s">
        <v>136</v>
      </c>
      <c r="W4726" t="s">
        <v>136</v>
      </c>
      <c r="X4726" t="s">
        <v>136</v>
      </c>
      <c r="Y4726" t="s">
        <v>136</v>
      </c>
      <c r="Z4726" t="s">
        <v>18897</v>
      </c>
      <c r="AA4726" t="s">
        <v>164</v>
      </c>
      <c r="AB4726" t="s">
        <v>165</v>
      </c>
      <c r="AC4726" t="s">
        <v>18898</v>
      </c>
      <c r="AD4726" t="s">
        <v>6764</v>
      </c>
    </row>
    <row r="4727" spans="1:30">
      <c r="A4727" t="s">
        <v>18899</v>
      </c>
      <c r="B4727" t="s">
        <v>18899</v>
      </c>
      <c r="C4727" s="3">
        <v>640.840088</v>
      </c>
      <c r="D4727" s="3">
        <v>4192</v>
      </c>
      <c r="E4727" s="3">
        <v>1253.619507</v>
      </c>
      <c r="F4727" s="3">
        <v>7264</v>
      </c>
      <c r="G4727" s="3">
        <v>814.188782</v>
      </c>
      <c r="H4727" s="3">
        <v>5710</v>
      </c>
      <c r="I4727" s="3">
        <v>19.797935</v>
      </c>
      <c r="J4727" s="3">
        <v>141</v>
      </c>
      <c r="K4727" s="3">
        <v>24.871853</v>
      </c>
      <c r="L4727" s="3">
        <v>189</v>
      </c>
      <c r="M4727" s="3">
        <v>422.03772</v>
      </c>
      <c r="N4727">
        <v>2883</v>
      </c>
      <c r="O4727">
        <v>0.00879660579064048</v>
      </c>
      <c r="P4727">
        <v>-2.86233116089712</v>
      </c>
      <c r="Q4727" t="s">
        <v>131</v>
      </c>
      <c r="R4727" t="s">
        <v>136</v>
      </c>
      <c r="S4727" t="s">
        <v>136</v>
      </c>
      <c r="T4727" t="s">
        <v>8565</v>
      </c>
      <c r="U4727" t="s">
        <v>136</v>
      </c>
      <c r="V4727" t="s">
        <v>136</v>
      </c>
      <c r="W4727" t="s">
        <v>136</v>
      </c>
      <c r="X4727" t="s">
        <v>136</v>
      </c>
      <c r="Y4727" t="s">
        <v>136</v>
      </c>
      <c r="Z4727" t="s">
        <v>18900</v>
      </c>
      <c r="AA4727" t="s">
        <v>136</v>
      </c>
      <c r="AB4727" t="s">
        <v>136</v>
      </c>
      <c r="AC4727" t="s">
        <v>18901</v>
      </c>
      <c r="AD4727" t="s">
        <v>1934</v>
      </c>
    </row>
    <row r="4728" spans="1:30">
      <c r="A4728" t="s">
        <v>18902</v>
      </c>
      <c r="B4728" t="s">
        <v>18902</v>
      </c>
      <c r="C4728" s="3">
        <v>53.161022</v>
      </c>
      <c r="D4728" s="3">
        <v>3357</v>
      </c>
      <c r="E4728" s="3">
        <v>87.608917</v>
      </c>
      <c r="F4728" s="3">
        <v>4901</v>
      </c>
      <c r="G4728" s="3">
        <v>87.600876</v>
      </c>
      <c r="H4728" s="3">
        <v>5931</v>
      </c>
      <c r="I4728" s="3">
        <v>8.680253</v>
      </c>
      <c r="J4728" s="3">
        <v>595</v>
      </c>
      <c r="K4728" s="3">
        <v>10.938888</v>
      </c>
      <c r="L4728" s="3">
        <v>800</v>
      </c>
      <c r="M4728" s="3">
        <v>10.323318</v>
      </c>
      <c r="N4728">
        <v>681</v>
      </c>
      <c r="O4728" s="16">
        <v>8.8118496530503e-12</v>
      </c>
      <c r="P4728">
        <v>-3.57991746521923</v>
      </c>
      <c r="Q4728" t="s">
        <v>131</v>
      </c>
      <c r="R4728" t="s">
        <v>136</v>
      </c>
      <c r="S4728" t="s">
        <v>136</v>
      </c>
      <c r="T4728" t="s">
        <v>136</v>
      </c>
      <c r="U4728" t="s">
        <v>136</v>
      </c>
      <c r="V4728" t="s">
        <v>136</v>
      </c>
      <c r="W4728" t="s">
        <v>136</v>
      </c>
      <c r="X4728" t="s">
        <v>136</v>
      </c>
      <c r="Y4728" t="s">
        <v>136</v>
      </c>
      <c r="Z4728" t="s">
        <v>136</v>
      </c>
      <c r="AA4728" t="s">
        <v>164</v>
      </c>
      <c r="AB4728" t="s">
        <v>165</v>
      </c>
      <c r="AC4728" t="s">
        <v>18903</v>
      </c>
      <c r="AD4728" t="s">
        <v>136</v>
      </c>
    </row>
    <row r="4729" spans="1:30">
      <c r="A4729" t="s">
        <v>18904</v>
      </c>
      <c r="B4729" t="s">
        <v>18904</v>
      </c>
      <c r="C4729" s="3">
        <v>0.132188</v>
      </c>
      <c r="D4729" s="3">
        <v>9</v>
      </c>
      <c r="E4729" s="3">
        <v>0.046196</v>
      </c>
      <c r="F4729" s="3">
        <v>3</v>
      </c>
      <c r="G4729" s="3">
        <v>0.107512</v>
      </c>
      <c r="H4729" s="3">
        <v>8</v>
      </c>
      <c r="I4729" s="3">
        <v>0.887502</v>
      </c>
      <c r="J4729" s="3">
        <v>65</v>
      </c>
      <c r="K4729" s="3">
        <v>1.236049</v>
      </c>
      <c r="L4729" s="3">
        <v>97</v>
      </c>
      <c r="M4729" s="3">
        <v>0.733959</v>
      </c>
      <c r="N4729">
        <v>52</v>
      </c>
      <c r="O4729">
        <v>0.000512498692251419</v>
      </c>
      <c r="P4729">
        <v>2.53983655858051</v>
      </c>
      <c r="Q4729" t="s">
        <v>157</v>
      </c>
      <c r="R4729" t="s">
        <v>136</v>
      </c>
      <c r="S4729" t="s">
        <v>136</v>
      </c>
      <c r="T4729" t="s">
        <v>136</v>
      </c>
      <c r="U4729" t="s">
        <v>136</v>
      </c>
      <c r="V4729" t="s">
        <v>136</v>
      </c>
      <c r="W4729" t="s">
        <v>136</v>
      </c>
      <c r="X4729" t="s">
        <v>136</v>
      </c>
      <c r="Y4729" t="s">
        <v>136</v>
      </c>
      <c r="Z4729" t="s">
        <v>136</v>
      </c>
      <c r="AA4729" t="s">
        <v>164</v>
      </c>
      <c r="AB4729" t="s">
        <v>165</v>
      </c>
      <c r="AC4729" t="s">
        <v>18905</v>
      </c>
      <c r="AD4729" t="s">
        <v>136</v>
      </c>
    </row>
    <row r="4730" spans="1:30">
      <c r="A4730" t="s">
        <v>18906</v>
      </c>
      <c r="B4730" t="s">
        <v>18906</v>
      </c>
      <c r="C4730" s="3">
        <v>0.936551</v>
      </c>
      <c r="D4730" s="3">
        <v>55</v>
      </c>
      <c r="E4730" s="3">
        <v>1.141998</v>
      </c>
      <c r="F4730" s="3">
        <v>60</v>
      </c>
      <c r="G4730" s="3">
        <v>0.739528</v>
      </c>
      <c r="H4730" s="3">
        <v>47</v>
      </c>
      <c r="I4730" s="3">
        <v>0.322792</v>
      </c>
      <c r="J4730" s="3">
        <v>21</v>
      </c>
      <c r="K4730" s="3">
        <v>0.138753</v>
      </c>
      <c r="L4730" s="3">
        <v>10</v>
      </c>
      <c r="M4730" s="3">
        <v>0.388636</v>
      </c>
      <c r="N4730">
        <v>24</v>
      </c>
      <c r="O4730">
        <v>0.00249982146205603</v>
      </c>
      <c r="P4730">
        <v>-2.32632602927442</v>
      </c>
      <c r="Q4730" t="s">
        <v>131</v>
      </c>
      <c r="R4730" t="s">
        <v>136</v>
      </c>
      <c r="S4730" t="s">
        <v>136</v>
      </c>
      <c r="T4730" t="s">
        <v>1316</v>
      </c>
      <c r="U4730" t="s">
        <v>18907</v>
      </c>
      <c r="V4730" t="s">
        <v>136</v>
      </c>
      <c r="W4730" t="s">
        <v>254</v>
      </c>
      <c r="X4730" t="s">
        <v>255</v>
      </c>
      <c r="Y4730" t="s">
        <v>1480</v>
      </c>
      <c r="Z4730" t="s">
        <v>136</v>
      </c>
      <c r="AA4730" t="s">
        <v>164</v>
      </c>
      <c r="AB4730" t="s">
        <v>165</v>
      </c>
      <c r="AC4730" t="s">
        <v>18908</v>
      </c>
      <c r="AD4730" t="s">
        <v>281</v>
      </c>
    </row>
    <row r="4731" spans="1:30">
      <c r="A4731" t="s">
        <v>18909</v>
      </c>
      <c r="B4731" t="s">
        <v>18909</v>
      </c>
      <c r="C4731" s="3">
        <v>1.114012</v>
      </c>
      <c r="D4731" s="3">
        <v>80</v>
      </c>
      <c r="E4731" s="3">
        <v>0.236291</v>
      </c>
      <c r="F4731" s="3">
        <v>15</v>
      </c>
      <c r="G4731" s="3">
        <v>2.19184</v>
      </c>
      <c r="H4731" s="3">
        <v>168</v>
      </c>
      <c r="I4731" s="3">
        <v>7.69539</v>
      </c>
      <c r="J4731" s="3">
        <v>594</v>
      </c>
      <c r="K4731" s="3">
        <v>8.666247</v>
      </c>
      <c r="L4731" s="3">
        <v>714</v>
      </c>
      <c r="M4731" s="3">
        <v>6.44328</v>
      </c>
      <c r="N4731">
        <v>479</v>
      </c>
      <c r="O4731">
        <v>0.00250333412300701</v>
      </c>
      <c r="P4731">
        <v>2.07669554294182</v>
      </c>
      <c r="Q4731" t="s">
        <v>157</v>
      </c>
      <c r="R4731" t="s">
        <v>186</v>
      </c>
      <c r="S4731" t="s">
        <v>187</v>
      </c>
      <c r="T4731" t="s">
        <v>1656</v>
      </c>
      <c r="U4731" t="s">
        <v>18910</v>
      </c>
      <c r="V4731" t="s">
        <v>136</v>
      </c>
      <c r="W4731" t="s">
        <v>254</v>
      </c>
      <c r="X4731" t="s">
        <v>255</v>
      </c>
      <c r="Y4731" t="s">
        <v>18911</v>
      </c>
      <c r="Z4731" t="s">
        <v>18912</v>
      </c>
      <c r="AA4731" t="s">
        <v>164</v>
      </c>
      <c r="AB4731" t="s">
        <v>165</v>
      </c>
      <c r="AC4731" t="s">
        <v>18913</v>
      </c>
      <c r="AD4731" t="s">
        <v>281</v>
      </c>
    </row>
    <row r="4732" spans="1:30">
      <c r="A4732" t="s">
        <v>18914</v>
      </c>
      <c r="B4732" t="s">
        <v>18914</v>
      </c>
      <c r="C4732" s="3">
        <v>47.999531</v>
      </c>
      <c r="D4732" s="3">
        <v>2037</v>
      </c>
      <c r="E4732" s="3">
        <v>118.12616</v>
      </c>
      <c r="F4732" s="3">
        <v>4439</v>
      </c>
      <c r="G4732" s="3">
        <v>47.028126</v>
      </c>
      <c r="H4732" s="3">
        <v>2139</v>
      </c>
      <c r="I4732" s="3">
        <v>24.58777</v>
      </c>
      <c r="J4732" s="3">
        <v>1132</v>
      </c>
      <c r="K4732" s="3">
        <v>14.670379</v>
      </c>
      <c r="L4732" s="3">
        <v>721</v>
      </c>
      <c r="M4732" s="3">
        <v>34.20293</v>
      </c>
      <c r="N4732">
        <v>1515</v>
      </c>
      <c r="O4732">
        <v>0.00244891115038722</v>
      </c>
      <c r="P4732">
        <v>-2.29146812214094</v>
      </c>
      <c r="Q4732" t="s">
        <v>131</v>
      </c>
      <c r="R4732" t="s">
        <v>136</v>
      </c>
      <c r="S4732" t="s">
        <v>136</v>
      </c>
      <c r="T4732" t="s">
        <v>18915</v>
      </c>
      <c r="U4732" t="s">
        <v>18916</v>
      </c>
      <c r="V4732" t="s">
        <v>136</v>
      </c>
      <c r="W4732" t="s">
        <v>594</v>
      </c>
      <c r="X4732" t="s">
        <v>165</v>
      </c>
      <c r="Y4732" t="s">
        <v>2099</v>
      </c>
      <c r="Z4732" t="s">
        <v>18917</v>
      </c>
      <c r="AA4732" t="s">
        <v>164</v>
      </c>
      <c r="AB4732" t="s">
        <v>165</v>
      </c>
      <c r="AC4732" t="s">
        <v>18918</v>
      </c>
      <c r="AD4732" t="s">
        <v>18919</v>
      </c>
    </row>
    <row r="4733" spans="1:30">
      <c r="A4733" t="s">
        <v>18920</v>
      </c>
      <c r="B4733" t="s">
        <v>18920</v>
      </c>
      <c r="C4733" s="3">
        <v>0.340384</v>
      </c>
      <c r="D4733" s="3">
        <v>40</v>
      </c>
      <c r="E4733" s="3">
        <v>0.068014</v>
      </c>
      <c r="F4733" s="3">
        <v>7</v>
      </c>
      <c r="G4733" s="3">
        <v>0.205003</v>
      </c>
      <c r="H4733" s="3">
        <v>26</v>
      </c>
      <c r="I4733" s="3">
        <v>2.272311</v>
      </c>
      <c r="J4733" s="3">
        <v>287</v>
      </c>
      <c r="K4733" s="3">
        <v>2.873513</v>
      </c>
      <c r="L4733" s="3">
        <v>387</v>
      </c>
      <c r="M4733" s="3">
        <v>1.620066</v>
      </c>
      <c r="N4733">
        <v>197</v>
      </c>
      <c r="O4733" s="16">
        <v>1.18506643268015e-6</v>
      </c>
      <c r="P4733">
        <v>2.81013137631503</v>
      </c>
      <c r="Q4733" t="s">
        <v>157</v>
      </c>
      <c r="R4733" t="s">
        <v>136</v>
      </c>
      <c r="S4733" t="s">
        <v>136</v>
      </c>
      <c r="T4733" t="s">
        <v>18921</v>
      </c>
      <c r="U4733" t="s">
        <v>18922</v>
      </c>
      <c r="V4733" t="s">
        <v>136</v>
      </c>
      <c r="W4733" t="s">
        <v>325</v>
      </c>
      <c r="X4733" t="s">
        <v>326</v>
      </c>
      <c r="Y4733" t="s">
        <v>14837</v>
      </c>
      <c r="Z4733" t="s">
        <v>18923</v>
      </c>
      <c r="AA4733" t="s">
        <v>48</v>
      </c>
      <c r="AB4733" t="s">
        <v>326</v>
      </c>
      <c r="AC4733" t="s">
        <v>18924</v>
      </c>
      <c r="AD4733" t="s">
        <v>18925</v>
      </c>
    </row>
    <row r="4734" spans="1:30">
      <c r="A4734" t="s">
        <v>18926</v>
      </c>
      <c r="B4734" t="s">
        <v>18926</v>
      </c>
      <c r="C4734" s="3">
        <v>0.721868</v>
      </c>
      <c r="D4734" s="3">
        <v>19</v>
      </c>
      <c r="E4734" s="3">
        <v>0.087054</v>
      </c>
      <c r="F4734" s="3">
        <v>3</v>
      </c>
      <c r="G4734" s="3">
        <v>0.313413</v>
      </c>
      <c r="H4734" s="3">
        <v>9</v>
      </c>
      <c r="I4734" s="3">
        <v>3.337764</v>
      </c>
      <c r="J4734" s="3">
        <v>95</v>
      </c>
      <c r="K4734" s="3">
        <v>5.564833</v>
      </c>
      <c r="L4734" s="3">
        <v>169</v>
      </c>
      <c r="M4734" s="3">
        <v>1.313766</v>
      </c>
      <c r="N4734">
        <v>36</v>
      </c>
      <c r="O4734">
        <v>0.00611967819247228</v>
      </c>
      <c r="P4734">
        <v>2.38610545514764</v>
      </c>
      <c r="Q4734" t="s">
        <v>157</v>
      </c>
      <c r="R4734" t="s">
        <v>136</v>
      </c>
      <c r="S4734" t="s">
        <v>136</v>
      </c>
      <c r="T4734" t="s">
        <v>136</v>
      </c>
      <c r="U4734" t="s">
        <v>136</v>
      </c>
      <c r="V4734" t="s">
        <v>136</v>
      </c>
      <c r="W4734" t="s">
        <v>136</v>
      </c>
      <c r="X4734" t="s">
        <v>136</v>
      </c>
      <c r="Y4734" t="s">
        <v>899</v>
      </c>
      <c r="Z4734" t="s">
        <v>136</v>
      </c>
      <c r="AA4734" t="s">
        <v>164</v>
      </c>
      <c r="AB4734" t="s">
        <v>165</v>
      </c>
      <c r="AC4734" t="s">
        <v>11930</v>
      </c>
      <c r="AD4734" t="s">
        <v>136</v>
      </c>
    </row>
    <row r="4735" spans="1:30">
      <c r="A4735" t="s">
        <v>18927</v>
      </c>
      <c r="B4735" t="s">
        <v>18927</v>
      </c>
      <c r="C4735" s="3">
        <v>82.932564</v>
      </c>
      <c r="D4735" s="3">
        <v>5812</v>
      </c>
      <c r="E4735" s="3">
        <v>291.212036</v>
      </c>
      <c r="F4735" s="3">
        <v>18077</v>
      </c>
      <c r="G4735" s="3">
        <v>103.745399</v>
      </c>
      <c r="H4735" s="3">
        <v>7795</v>
      </c>
      <c r="I4735" s="3">
        <v>9.265626</v>
      </c>
      <c r="J4735" s="3">
        <v>705</v>
      </c>
      <c r="K4735" s="3">
        <v>6.541937</v>
      </c>
      <c r="L4735" s="3">
        <v>531</v>
      </c>
      <c r="M4735" s="3">
        <v>18.29764</v>
      </c>
      <c r="N4735">
        <v>1339</v>
      </c>
      <c r="O4735" s="16">
        <v>3.99088549036632e-8</v>
      </c>
      <c r="P4735">
        <v>-4.38649971668976</v>
      </c>
      <c r="Q4735" t="s">
        <v>131</v>
      </c>
      <c r="R4735" t="s">
        <v>254</v>
      </c>
      <c r="S4735" t="s">
        <v>255</v>
      </c>
      <c r="T4735" t="s">
        <v>136</v>
      </c>
      <c r="U4735" t="s">
        <v>136</v>
      </c>
      <c r="V4735" t="s">
        <v>136</v>
      </c>
      <c r="W4735" t="s">
        <v>136</v>
      </c>
      <c r="X4735" t="s">
        <v>136</v>
      </c>
      <c r="Y4735" t="s">
        <v>1062</v>
      </c>
      <c r="Z4735" t="s">
        <v>1063</v>
      </c>
      <c r="AA4735" t="s">
        <v>164</v>
      </c>
      <c r="AB4735" t="s">
        <v>165</v>
      </c>
      <c r="AC4735" t="s">
        <v>1064</v>
      </c>
      <c r="AD4735" t="s">
        <v>136</v>
      </c>
    </row>
    <row r="4736" spans="1:30">
      <c r="A4736" t="s">
        <v>18928</v>
      </c>
      <c r="B4736" t="s">
        <v>18928</v>
      </c>
      <c r="C4736" s="3">
        <v>54.587009</v>
      </c>
      <c r="D4736" s="3">
        <v>886</v>
      </c>
      <c r="E4736" s="3">
        <v>117.969376</v>
      </c>
      <c r="F4736" s="3">
        <v>1696</v>
      </c>
      <c r="G4736" s="3">
        <v>61.492142</v>
      </c>
      <c r="H4736" s="3">
        <v>1070</v>
      </c>
      <c r="I4736" s="3">
        <v>15.487486</v>
      </c>
      <c r="J4736" s="3">
        <v>273</v>
      </c>
      <c r="K4736" s="3">
        <v>9.497062</v>
      </c>
      <c r="L4736" s="3">
        <v>179</v>
      </c>
      <c r="M4736" s="3">
        <v>30.776052</v>
      </c>
      <c r="N4736">
        <v>522</v>
      </c>
      <c r="O4736">
        <v>0.000267275837314961</v>
      </c>
      <c r="P4736">
        <v>-2.74029636277923</v>
      </c>
      <c r="Q4736" t="s">
        <v>131</v>
      </c>
      <c r="R4736" t="s">
        <v>136</v>
      </c>
      <c r="S4736" t="s">
        <v>136</v>
      </c>
      <c r="T4736" t="s">
        <v>430</v>
      </c>
      <c r="U4736" t="s">
        <v>18929</v>
      </c>
      <c r="V4736" t="s">
        <v>264</v>
      </c>
      <c r="W4736" t="s">
        <v>136</v>
      </c>
      <c r="X4736" t="s">
        <v>136</v>
      </c>
      <c r="Y4736" t="s">
        <v>433</v>
      </c>
      <c r="Z4736" t="s">
        <v>18863</v>
      </c>
      <c r="AA4736" t="s">
        <v>164</v>
      </c>
      <c r="AB4736" t="s">
        <v>165</v>
      </c>
      <c r="AC4736" t="s">
        <v>18930</v>
      </c>
      <c r="AD4736" t="s">
        <v>309</v>
      </c>
    </row>
    <row r="4737" spans="1:30">
      <c r="A4737" t="s">
        <v>18931</v>
      </c>
      <c r="B4737" t="s">
        <v>18931</v>
      </c>
      <c r="C4737" s="3">
        <v>16.030001</v>
      </c>
      <c r="D4737" s="3">
        <v>139</v>
      </c>
      <c r="E4737" s="3">
        <v>20.950596</v>
      </c>
      <c r="F4737" s="3">
        <v>160</v>
      </c>
      <c r="G4737" s="3">
        <v>19.844019</v>
      </c>
      <c r="H4737" s="3">
        <v>184</v>
      </c>
      <c r="I4737" s="3">
        <v>3.670624</v>
      </c>
      <c r="J4737" s="3">
        <v>35</v>
      </c>
      <c r="K4737" s="3">
        <v>4.944865</v>
      </c>
      <c r="L4737" s="3">
        <v>50</v>
      </c>
      <c r="M4737" s="3">
        <v>3.302692</v>
      </c>
      <c r="N4737">
        <v>30</v>
      </c>
      <c r="O4737" s="16">
        <v>4.57682593621893e-7</v>
      </c>
      <c r="P4737">
        <v>-2.8760986025034</v>
      </c>
      <c r="Q4737" t="s">
        <v>131</v>
      </c>
      <c r="R4737" t="s">
        <v>136</v>
      </c>
      <c r="S4737" t="s">
        <v>136</v>
      </c>
      <c r="T4737" t="s">
        <v>136</v>
      </c>
      <c r="U4737" t="s">
        <v>136</v>
      </c>
      <c r="V4737" t="s">
        <v>136</v>
      </c>
      <c r="W4737" t="s">
        <v>136</v>
      </c>
      <c r="X4737" t="s">
        <v>136</v>
      </c>
      <c r="Y4737" t="s">
        <v>3980</v>
      </c>
      <c r="Z4737" t="s">
        <v>18932</v>
      </c>
      <c r="AA4737" t="s">
        <v>164</v>
      </c>
      <c r="AB4737" t="s">
        <v>165</v>
      </c>
      <c r="AC4737" t="s">
        <v>4900</v>
      </c>
      <c r="AD4737" t="s">
        <v>136</v>
      </c>
    </row>
    <row r="4738" spans="1:30">
      <c r="A4738" t="s">
        <v>18933</v>
      </c>
      <c r="B4738" t="s">
        <v>18933</v>
      </c>
      <c r="C4738" s="3">
        <v>1.059813</v>
      </c>
      <c r="D4738" s="3">
        <v>39</v>
      </c>
      <c r="E4738" s="3">
        <v>0.104614</v>
      </c>
      <c r="F4738" s="3">
        <v>4</v>
      </c>
      <c r="G4738" s="3">
        <v>0.712758</v>
      </c>
      <c r="H4738" s="3">
        <v>29</v>
      </c>
      <c r="I4738" s="3">
        <v>27.929726</v>
      </c>
      <c r="J4738" s="3">
        <v>1114</v>
      </c>
      <c r="K4738" s="3">
        <v>22.30368</v>
      </c>
      <c r="L4738" s="3">
        <v>950</v>
      </c>
      <c r="M4738" s="3">
        <v>4.23884</v>
      </c>
      <c r="N4738">
        <v>163</v>
      </c>
      <c r="O4738" s="16">
        <v>7.80782743846466e-7</v>
      </c>
      <c r="P4738">
        <v>3.99079246154046</v>
      </c>
      <c r="Q4738" t="s">
        <v>157</v>
      </c>
      <c r="R4738" t="s">
        <v>136</v>
      </c>
      <c r="S4738" t="s">
        <v>136</v>
      </c>
      <c r="T4738" t="s">
        <v>2894</v>
      </c>
      <c r="U4738" t="s">
        <v>18934</v>
      </c>
      <c r="V4738" t="s">
        <v>136</v>
      </c>
      <c r="W4738" t="s">
        <v>2300</v>
      </c>
      <c r="X4738" t="s">
        <v>2301</v>
      </c>
      <c r="Y4738" t="s">
        <v>2302</v>
      </c>
      <c r="Z4738" t="s">
        <v>18935</v>
      </c>
      <c r="AA4738" t="s">
        <v>153</v>
      </c>
      <c r="AB4738" t="s">
        <v>138</v>
      </c>
      <c r="AC4738" t="s">
        <v>18936</v>
      </c>
      <c r="AD4738" t="s">
        <v>512</v>
      </c>
    </row>
    <row r="4739" spans="1:30">
      <c r="A4739" t="s">
        <v>18937</v>
      </c>
      <c r="B4739" t="s">
        <v>18937</v>
      </c>
      <c r="C4739" s="3">
        <v>110.128059</v>
      </c>
      <c r="D4739" s="3">
        <v>6131</v>
      </c>
      <c r="E4739" s="3">
        <v>167.24086</v>
      </c>
      <c r="F4739" s="3">
        <v>8247</v>
      </c>
      <c r="G4739" s="3">
        <v>207.331589</v>
      </c>
      <c r="H4739" s="3">
        <v>12375</v>
      </c>
      <c r="I4739" s="3">
        <v>41.634579</v>
      </c>
      <c r="J4739" s="3">
        <v>2514</v>
      </c>
      <c r="K4739" s="3">
        <v>39.361561</v>
      </c>
      <c r="L4739" s="3">
        <v>2538</v>
      </c>
      <c r="M4739" s="3">
        <v>88.593575</v>
      </c>
      <c r="N4739">
        <v>5150</v>
      </c>
      <c r="O4739">
        <v>0.000550067529378155</v>
      </c>
      <c r="P4739">
        <v>-2.14672234358855</v>
      </c>
      <c r="Q4739" t="s">
        <v>131</v>
      </c>
      <c r="R4739" t="s">
        <v>136</v>
      </c>
      <c r="S4739" t="s">
        <v>136</v>
      </c>
      <c r="T4739" t="s">
        <v>136</v>
      </c>
      <c r="U4739" t="s">
        <v>18938</v>
      </c>
      <c r="V4739" t="s">
        <v>1636</v>
      </c>
      <c r="W4739" t="s">
        <v>136</v>
      </c>
      <c r="X4739" t="s">
        <v>136</v>
      </c>
      <c r="Y4739" t="s">
        <v>136</v>
      </c>
      <c r="Z4739" t="s">
        <v>136</v>
      </c>
      <c r="AA4739" t="s">
        <v>164</v>
      </c>
      <c r="AB4739" t="s">
        <v>165</v>
      </c>
      <c r="AC4739" t="s">
        <v>18939</v>
      </c>
      <c r="AD4739" t="s">
        <v>136</v>
      </c>
    </row>
    <row r="4740" spans="1:30">
      <c r="A4740" t="s">
        <v>18940</v>
      </c>
      <c r="B4740" t="s">
        <v>18940</v>
      </c>
      <c r="C4740" s="3">
        <v>3.221075</v>
      </c>
      <c r="D4740" s="3">
        <v>150</v>
      </c>
      <c r="E4740" s="3">
        <v>16.44092</v>
      </c>
      <c r="F4740" s="3">
        <v>675</v>
      </c>
      <c r="G4740" s="3">
        <v>3.423324</v>
      </c>
      <c r="H4740" s="3">
        <v>170</v>
      </c>
      <c r="I4740" s="3">
        <v>0.91354</v>
      </c>
      <c r="J4740" s="3">
        <v>46</v>
      </c>
      <c r="K4740" s="3">
        <v>0.857662</v>
      </c>
      <c r="L4740" s="3">
        <v>46</v>
      </c>
      <c r="M4740" s="3">
        <v>0.815526</v>
      </c>
      <c r="N4740">
        <v>40</v>
      </c>
      <c r="O4740" s="16">
        <v>1.8814754460094e-5</v>
      </c>
      <c r="P4740">
        <v>-3.79806821922123</v>
      </c>
      <c r="Q4740" t="s">
        <v>131</v>
      </c>
      <c r="R4740" t="s">
        <v>241</v>
      </c>
      <c r="S4740" t="s">
        <v>242</v>
      </c>
      <c r="T4740" t="s">
        <v>243</v>
      </c>
      <c r="U4740" t="s">
        <v>1836</v>
      </c>
      <c r="V4740" t="s">
        <v>1837</v>
      </c>
      <c r="W4740" t="s">
        <v>241</v>
      </c>
      <c r="X4740" t="s">
        <v>242</v>
      </c>
      <c r="Y4740" t="s">
        <v>1838</v>
      </c>
      <c r="Z4740" t="s">
        <v>1839</v>
      </c>
      <c r="AA4740" t="s">
        <v>248</v>
      </c>
      <c r="AB4740" t="s">
        <v>242</v>
      </c>
      <c r="AC4740" t="s">
        <v>1840</v>
      </c>
      <c r="AD4740" t="s">
        <v>250</v>
      </c>
    </row>
    <row r="4741" spans="1:30">
      <c r="A4741" t="s">
        <v>18941</v>
      </c>
      <c r="B4741" t="s">
        <v>18941</v>
      </c>
      <c r="C4741" s="3">
        <v>4.629759</v>
      </c>
      <c r="D4741" s="3">
        <v>455</v>
      </c>
      <c r="E4741" s="3">
        <v>1.919365</v>
      </c>
      <c r="F4741" s="3">
        <v>167</v>
      </c>
      <c r="G4741" s="3">
        <v>4.172845</v>
      </c>
      <c r="H4741" s="3">
        <v>439</v>
      </c>
      <c r="I4741" s="3">
        <v>29.324209</v>
      </c>
      <c r="J4741" s="3">
        <v>3120</v>
      </c>
      <c r="K4741" s="3">
        <v>15.782068</v>
      </c>
      <c r="L4741" s="3">
        <v>1793</v>
      </c>
      <c r="M4741" s="3">
        <v>22.5986</v>
      </c>
      <c r="N4741">
        <v>2315</v>
      </c>
      <c r="O4741" s="16">
        <v>1.8925394926491e-7</v>
      </c>
      <c r="P4741">
        <v>2.03249282317201</v>
      </c>
      <c r="Q4741" t="s">
        <v>157</v>
      </c>
      <c r="R4741" t="s">
        <v>146</v>
      </c>
      <c r="S4741" t="s">
        <v>147</v>
      </c>
      <c r="T4741" t="s">
        <v>18942</v>
      </c>
      <c r="U4741" t="s">
        <v>18943</v>
      </c>
      <c r="V4741" t="s">
        <v>11400</v>
      </c>
      <c r="W4741" t="s">
        <v>186</v>
      </c>
      <c r="X4741" t="s">
        <v>187</v>
      </c>
      <c r="Y4741" t="s">
        <v>18944</v>
      </c>
      <c r="Z4741" t="s">
        <v>18945</v>
      </c>
      <c r="AA4741" t="s">
        <v>153</v>
      </c>
      <c r="AB4741" t="s">
        <v>138</v>
      </c>
      <c r="AC4741" t="s">
        <v>18946</v>
      </c>
      <c r="AD4741" t="s">
        <v>18947</v>
      </c>
    </row>
    <row r="4742" spans="1:30">
      <c r="A4742" t="s">
        <v>18948</v>
      </c>
      <c r="B4742" t="s">
        <v>18948</v>
      </c>
      <c r="C4742" s="3">
        <v>0.266344</v>
      </c>
      <c r="D4742" s="3">
        <v>14</v>
      </c>
      <c r="E4742" s="3">
        <v>0</v>
      </c>
      <c r="F4742" s="3">
        <v>0</v>
      </c>
      <c r="G4742" s="3">
        <v>0.378845</v>
      </c>
      <c r="H4742" s="3">
        <v>22</v>
      </c>
      <c r="I4742" s="3">
        <v>6.659639</v>
      </c>
      <c r="J4742" s="3">
        <v>375</v>
      </c>
      <c r="K4742" s="3">
        <v>8.319654</v>
      </c>
      <c r="L4742" s="3">
        <v>501</v>
      </c>
      <c r="M4742" s="3">
        <v>3.28117</v>
      </c>
      <c r="N4742">
        <v>178</v>
      </c>
      <c r="O4742" s="16">
        <v>3.23791874928149e-6</v>
      </c>
      <c r="P4742">
        <v>3.94585568275178</v>
      </c>
      <c r="Q4742" t="s">
        <v>157</v>
      </c>
      <c r="R4742" t="s">
        <v>136</v>
      </c>
      <c r="S4742" t="s">
        <v>136</v>
      </c>
      <c r="T4742" t="s">
        <v>18310</v>
      </c>
      <c r="U4742" t="s">
        <v>136</v>
      </c>
      <c r="V4742" t="s">
        <v>136</v>
      </c>
      <c r="W4742" t="s">
        <v>136</v>
      </c>
      <c r="X4742" t="s">
        <v>136</v>
      </c>
      <c r="Y4742" t="s">
        <v>764</v>
      </c>
      <c r="Z4742" t="s">
        <v>18311</v>
      </c>
      <c r="AA4742" t="s">
        <v>85</v>
      </c>
      <c r="AB4742" t="s">
        <v>342</v>
      </c>
      <c r="AC4742" t="s">
        <v>2000</v>
      </c>
      <c r="AD4742" t="s">
        <v>18312</v>
      </c>
    </row>
    <row r="4743" spans="1:30">
      <c r="A4743" t="s">
        <v>18949</v>
      </c>
      <c r="B4743" t="s">
        <v>136</v>
      </c>
      <c r="C4743" s="3">
        <v>3.322906</v>
      </c>
      <c r="D4743" s="3">
        <v>119</v>
      </c>
      <c r="E4743" s="3">
        <v>6.460616</v>
      </c>
      <c r="F4743" s="3">
        <v>211</v>
      </c>
      <c r="G4743" s="3">
        <v>3.127077</v>
      </c>
      <c r="H4743" s="3">
        <v>123</v>
      </c>
      <c r="I4743" s="3">
        <v>2.461878</v>
      </c>
      <c r="J4743" s="3">
        <v>87</v>
      </c>
      <c r="K4743" s="3">
        <v>2.143088</v>
      </c>
      <c r="L4743" s="3">
        <v>84</v>
      </c>
      <c r="M4743" s="3">
        <v>1.286134</v>
      </c>
      <c r="N4743">
        <v>44</v>
      </c>
      <c r="O4743">
        <v>0.00569466713358699</v>
      </c>
      <c r="P4743">
        <v>-2.03068682482562</v>
      </c>
      <c r="Q4743" t="s">
        <v>131</v>
      </c>
      <c r="R4743" t="s">
        <v>136</v>
      </c>
      <c r="S4743" t="s">
        <v>136</v>
      </c>
      <c r="T4743" t="s">
        <v>136</v>
      </c>
      <c r="U4743" t="s">
        <v>136</v>
      </c>
      <c r="V4743" t="s">
        <v>136</v>
      </c>
      <c r="W4743" t="s">
        <v>136</v>
      </c>
      <c r="X4743" t="s">
        <v>136</v>
      </c>
      <c r="Y4743" t="s">
        <v>136</v>
      </c>
      <c r="Z4743" t="s">
        <v>136</v>
      </c>
      <c r="AA4743" t="s">
        <v>136</v>
      </c>
      <c r="AB4743" t="s">
        <v>136</v>
      </c>
      <c r="AC4743" t="s">
        <v>136</v>
      </c>
      <c r="AD4743" t="s">
        <v>136</v>
      </c>
    </row>
    <row r="4744" spans="1:30">
      <c r="A4744" t="s">
        <v>18950</v>
      </c>
      <c r="B4744" t="s">
        <v>18950</v>
      </c>
      <c r="C4744" s="3">
        <v>2.083466</v>
      </c>
      <c r="D4744" s="3">
        <v>92</v>
      </c>
      <c r="E4744" s="3">
        <v>1.820852</v>
      </c>
      <c r="F4744" s="3">
        <v>72</v>
      </c>
      <c r="G4744" s="3">
        <v>2.915873</v>
      </c>
      <c r="H4744" s="3">
        <v>138</v>
      </c>
      <c r="I4744" s="3">
        <v>0.333734</v>
      </c>
      <c r="J4744" s="3">
        <v>16</v>
      </c>
      <c r="K4744" s="3">
        <v>0.114264</v>
      </c>
      <c r="L4744" s="3">
        <v>6</v>
      </c>
      <c r="M4744" s="3">
        <v>0.183316</v>
      </c>
      <c r="N4744">
        <v>9</v>
      </c>
      <c r="O4744" s="16">
        <v>3.76867214128006e-10</v>
      </c>
      <c r="P4744">
        <v>-3.90698666256269</v>
      </c>
      <c r="Q4744" t="s">
        <v>131</v>
      </c>
      <c r="R4744" t="s">
        <v>136</v>
      </c>
      <c r="S4744" t="s">
        <v>136</v>
      </c>
      <c r="T4744" t="s">
        <v>1109</v>
      </c>
      <c r="U4744" t="s">
        <v>18951</v>
      </c>
      <c r="V4744" t="s">
        <v>11026</v>
      </c>
      <c r="W4744" t="s">
        <v>136</v>
      </c>
      <c r="X4744" t="s">
        <v>136</v>
      </c>
      <c r="Y4744" t="s">
        <v>1111</v>
      </c>
      <c r="Z4744" t="s">
        <v>11377</v>
      </c>
      <c r="AA4744" t="s">
        <v>164</v>
      </c>
      <c r="AB4744" t="s">
        <v>165</v>
      </c>
      <c r="AC4744" t="s">
        <v>11378</v>
      </c>
      <c r="AD4744" t="s">
        <v>144</v>
      </c>
    </row>
    <row r="4745" spans="1:30">
      <c r="A4745" t="s">
        <v>18952</v>
      </c>
      <c r="B4745" t="s">
        <v>18952</v>
      </c>
      <c r="C4745" s="3">
        <v>2.304066</v>
      </c>
      <c r="D4745" s="3">
        <v>34</v>
      </c>
      <c r="E4745" s="3">
        <v>5.301318</v>
      </c>
      <c r="F4745" s="3">
        <v>68</v>
      </c>
      <c r="G4745" s="3">
        <v>6.019522</v>
      </c>
      <c r="H4745" s="3">
        <v>93</v>
      </c>
      <c r="I4745" s="3">
        <v>0</v>
      </c>
      <c r="J4745" s="3">
        <v>0</v>
      </c>
      <c r="K4745" s="3">
        <v>0</v>
      </c>
      <c r="L4745" s="3">
        <v>0</v>
      </c>
      <c r="M4745" s="3">
        <v>0</v>
      </c>
      <c r="N4745">
        <v>0</v>
      </c>
      <c r="O4745" s="16">
        <v>7.08277619480173e-10</v>
      </c>
      <c r="P4745">
        <v>-7.34568008929467</v>
      </c>
      <c r="Q4745" t="s">
        <v>131</v>
      </c>
      <c r="R4745" t="s">
        <v>232</v>
      </c>
      <c r="S4745" t="s">
        <v>233</v>
      </c>
      <c r="T4745" t="s">
        <v>18953</v>
      </c>
      <c r="U4745" t="s">
        <v>18954</v>
      </c>
      <c r="V4745" t="s">
        <v>18955</v>
      </c>
      <c r="W4745" t="s">
        <v>18956</v>
      </c>
      <c r="X4745" t="s">
        <v>18957</v>
      </c>
      <c r="Y4745" t="s">
        <v>18958</v>
      </c>
      <c r="Z4745" t="s">
        <v>18959</v>
      </c>
      <c r="AA4745" t="s">
        <v>237</v>
      </c>
      <c r="AB4745" t="s">
        <v>233</v>
      </c>
      <c r="AC4745" t="s">
        <v>18960</v>
      </c>
      <c r="AD4745" t="s">
        <v>937</v>
      </c>
    </row>
    <row r="4746" spans="1:30">
      <c r="A4746" t="s">
        <v>18961</v>
      </c>
      <c r="B4746" t="s">
        <v>18961</v>
      </c>
      <c r="C4746" s="3">
        <v>3.619383</v>
      </c>
      <c r="D4746" s="3">
        <v>380</v>
      </c>
      <c r="E4746" s="3">
        <v>2.535316</v>
      </c>
      <c r="F4746" s="3">
        <v>236</v>
      </c>
      <c r="G4746" s="3">
        <v>4.151795</v>
      </c>
      <c r="H4746" s="3">
        <v>467</v>
      </c>
      <c r="I4746" s="3">
        <v>0.976314</v>
      </c>
      <c r="J4746" s="3">
        <v>111</v>
      </c>
      <c r="K4746" s="3">
        <v>1.135151</v>
      </c>
      <c r="L4746" s="3">
        <v>138</v>
      </c>
      <c r="M4746" s="3">
        <v>0.596409</v>
      </c>
      <c r="N4746">
        <v>66</v>
      </c>
      <c r="O4746" s="16">
        <v>5.05133071676763e-9</v>
      </c>
      <c r="P4746">
        <v>-2.52163709516965</v>
      </c>
      <c r="Q4746" t="s">
        <v>131</v>
      </c>
      <c r="R4746" t="s">
        <v>136</v>
      </c>
      <c r="S4746" t="s">
        <v>136</v>
      </c>
      <c r="T4746" t="s">
        <v>2185</v>
      </c>
      <c r="U4746" t="s">
        <v>18962</v>
      </c>
      <c r="V4746" t="s">
        <v>136</v>
      </c>
      <c r="W4746" t="s">
        <v>190</v>
      </c>
      <c r="X4746" t="s">
        <v>191</v>
      </c>
      <c r="Y4746" t="s">
        <v>1318</v>
      </c>
      <c r="Z4746" t="s">
        <v>8852</v>
      </c>
      <c r="AA4746" t="s">
        <v>164</v>
      </c>
      <c r="AB4746" t="s">
        <v>165</v>
      </c>
      <c r="AC4746" t="s">
        <v>18963</v>
      </c>
      <c r="AD4746" t="s">
        <v>2189</v>
      </c>
    </row>
    <row r="4747" spans="1:30">
      <c r="A4747" t="s">
        <v>18964</v>
      </c>
      <c r="B4747" t="s">
        <v>18964</v>
      </c>
      <c r="C4747" s="3">
        <v>90.680214</v>
      </c>
      <c r="D4747" s="3">
        <v>4413</v>
      </c>
      <c r="E4747" s="3">
        <v>169.449951</v>
      </c>
      <c r="F4747" s="3">
        <v>7304</v>
      </c>
      <c r="G4747" s="3">
        <v>82.44899</v>
      </c>
      <c r="H4747" s="3">
        <v>4302</v>
      </c>
      <c r="I4747" s="3">
        <v>40.683018</v>
      </c>
      <c r="J4747" s="3">
        <v>2147</v>
      </c>
      <c r="K4747" s="3">
        <v>14.229421</v>
      </c>
      <c r="L4747" s="3">
        <v>802</v>
      </c>
      <c r="M4747" s="3">
        <v>51.949776</v>
      </c>
      <c r="N4747">
        <v>2640</v>
      </c>
      <c r="O4747">
        <v>0.00142156833966947</v>
      </c>
      <c r="P4747">
        <v>-2.38879509597576</v>
      </c>
      <c r="Q4747" t="s">
        <v>131</v>
      </c>
      <c r="R4747" t="s">
        <v>190</v>
      </c>
      <c r="S4747" t="s">
        <v>191</v>
      </c>
      <c r="T4747" t="s">
        <v>1016</v>
      </c>
      <c r="U4747" t="s">
        <v>18965</v>
      </c>
      <c r="V4747" t="s">
        <v>264</v>
      </c>
      <c r="W4747" t="s">
        <v>190</v>
      </c>
      <c r="X4747" t="s">
        <v>191</v>
      </c>
      <c r="Y4747" t="s">
        <v>181</v>
      </c>
      <c r="Z4747" t="s">
        <v>18966</v>
      </c>
      <c r="AA4747" t="s">
        <v>83</v>
      </c>
      <c r="AB4747" t="s">
        <v>191</v>
      </c>
      <c r="AC4747" t="s">
        <v>18967</v>
      </c>
      <c r="AD4747" t="s">
        <v>195</v>
      </c>
    </row>
    <row r="4748" spans="1:30">
      <c r="A4748" t="s">
        <v>18968</v>
      </c>
      <c r="B4748" t="s">
        <v>18968</v>
      </c>
      <c r="C4748" s="3">
        <v>1.994307</v>
      </c>
      <c r="D4748" s="3">
        <v>201</v>
      </c>
      <c r="E4748" s="3">
        <v>0.224707</v>
      </c>
      <c r="F4748" s="3">
        <v>20</v>
      </c>
      <c r="G4748" s="3">
        <v>1.84405</v>
      </c>
      <c r="H4748" s="3">
        <v>199</v>
      </c>
      <c r="I4748" s="3">
        <v>14.244539</v>
      </c>
      <c r="J4748" s="3">
        <v>1551</v>
      </c>
      <c r="K4748" s="3">
        <v>14.420254</v>
      </c>
      <c r="L4748" s="3">
        <v>1677</v>
      </c>
      <c r="M4748" s="3">
        <v>4.423923</v>
      </c>
      <c r="N4748">
        <v>464</v>
      </c>
      <c r="O4748">
        <v>0.00163411249258291</v>
      </c>
      <c r="P4748">
        <v>2.3916524200916</v>
      </c>
      <c r="Q4748" t="s">
        <v>157</v>
      </c>
      <c r="R4748" t="s">
        <v>136</v>
      </c>
      <c r="S4748" t="s">
        <v>136</v>
      </c>
      <c r="T4748" t="s">
        <v>10945</v>
      </c>
      <c r="U4748" t="s">
        <v>10946</v>
      </c>
      <c r="V4748" t="s">
        <v>136</v>
      </c>
      <c r="W4748" t="s">
        <v>170</v>
      </c>
      <c r="X4748" t="s">
        <v>171</v>
      </c>
      <c r="Y4748" t="s">
        <v>10947</v>
      </c>
      <c r="Z4748" t="s">
        <v>10948</v>
      </c>
      <c r="AA4748" t="s">
        <v>174</v>
      </c>
      <c r="AB4748" t="s">
        <v>171</v>
      </c>
      <c r="AC4748" t="s">
        <v>18969</v>
      </c>
      <c r="AD4748" t="s">
        <v>10950</v>
      </c>
    </row>
    <row r="4749" spans="1:30">
      <c r="A4749" t="s">
        <v>18970</v>
      </c>
      <c r="B4749" t="s">
        <v>136</v>
      </c>
      <c r="C4749" s="3">
        <v>22.881802</v>
      </c>
      <c r="D4749" s="3">
        <v>194</v>
      </c>
      <c r="E4749" s="3">
        <v>49.287907</v>
      </c>
      <c r="F4749" s="3">
        <v>369</v>
      </c>
      <c r="G4749" s="3">
        <v>29.179392</v>
      </c>
      <c r="H4749" s="3">
        <v>265</v>
      </c>
      <c r="I4749" s="3">
        <v>1.361077</v>
      </c>
      <c r="J4749" s="3">
        <v>13</v>
      </c>
      <c r="K4749" s="3">
        <v>2.812297</v>
      </c>
      <c r="L4749" s="3">
        <v>28</v>
      </c>
      <c r="M4749" s="3">
        <v>4.020679</v>
      </c>
      <c r="N4749">
        <v>36</v>
      </c>
      <c r="O4749" s="16">
        <v>1.74138356552162e-8</v>
      </c>
      <c r="P4749">
        <v>-4.14714538967466</v>
      </c>
      <c r="Q4749" t="s">
        <v>131</v>
      </c>
      <c r="R4749" t="s">
        <v>136</v>
      </c>
      <c r="S4749" t="s">
        <v>136</v>
      </c>
      <c r="T4749" t="s">
        <v>136</v>
      </c>
      <c r="U4749" t="s">
        <v>136</v>
      </c>
      <c r="V4749" t="s">
        <v>136</v>
      </c>
      <c r="W4749" t="s">
        <v>136</v>
      </c>
      <c r="X4749" t="s">
        <v>136</v>
      </c>
      <c r="Y4749" t="s">
        <v>136</v>
      </c>
      <c r="Z4749" t="s">
        <v>136</v>
      </c>
      <c r="AA4749" t="s">
        <v>136</v>
      </c>
      <c r="AB4749" t="s">
        <v>136</v>
      </c>
      <c r="AC4749" t="s">
        <v>136</v>
      </c>
      <c r="AD4749" t="s">
        <v>136</v>
      </c>
    </row>
    <row r="4750" spans="1:30">
      <c r="A4750" t="s">
        <v>18971</v>
      </c>
      <c r="B4750" t="s">
        <v>18971</v>
      </c>
      <c r="C4750" s="3">
        <v>0.871994</v>
      </c>
      <c r="D4750" s="3">
        <v>97</v>
      </c>
      <c r="E4750" s="3">
        <v>2.241937</v>
      </c>
      <c r="F4750" s="3">
        <v>220</v>
      </c>
      <c r="G4750" s="3">
        <v>1.076071</v>
      </c>
      <c r="H4750" s="3">
        <v>128</v>
      </c>
      <c r="I4750" s="3">
        <v>0.20143</v>
      </c>
      <c r="J4750" s="3">
        <v>25</v>
      </c>
      <c r="K4750" s="3">
        <v>0.285506</v>
      </c>
      <c r="L4750" s="3">
        <v>37</v>
      </c>
      <c r="M4750" s="3">
        <v>0.570853</v>
      </c>
      <c r="N4750">
        <v>66</v>
      </c>
      <c r="O4750">
        <v>0.00136912131564244</v>
      </c>
      <c r="P4750">
        <v>-2.63043579299747</v>
      </c>
      <c r="Q4750" t="s">
        <v>131</v>
      </c>
      <c r="R4750" t="s">
        <v>136</v>
      </c>
      <c r="S4750" t="s">
        <v>136</v>
      </c>
      <c r="T4750" t="s">
        <v>136</v>
      </c>
      <c r="U4750" t="s">
        <v>18972</v>
      </c>
      <c r="V4750" t="s">
        <v>136</v>
      </c>
      <c r="W4750" t="s">
        <v>254</v>
      </c>
      <c r="X4750" t="s">
        <v>255</v>
      </c>
      <c r="Y4750" t="s">
        <v>136</v>
      </c>
      <c r="Z4750" t="s">
        <v>13193</v>
      </c>
      <c r="AA4750" t="s">
        <v>164</v>
      </c>
      <c r="AB4750" t="s">
        <v>165</v>
      </c>
      <c r="AC4750" t="s">
        <v>18973</v>
      </c>
      <c r="AD4750" t="s">
        <v>136</v>
      </c>
    </row>
    <row r="4751" spans="1:30">
      <c r="A4751" t="s">
        <v>18974</v>
      </c>
      <c r="B4751" t="s">
        <v>18974</v>
      </c>
      <c r="C4751" s="3">
        <v>24.008205</v>
      </c>
      <c r="D4751" s="3">
        <v>913</v>
      </c>
      <c r="E4751" s="3">
        <v>3.313506</v>
      </c>
      <c r="F4751" s="3">
        <v>112</v>
      </c>
      <c r="G4751" s="3">
        <v>30.25672</v>
      </c>
      <c r="H4751" s="3">
        <v>1233</v>
      </c>
      <c r="I4751" s="3">
        <v>117.817154</v>
      </c>
      <c r="J4751" s="3">
        <v>4857</v>
      </c>
      <c r="K4751" s="3">
        <v>223.174713</v>
      </c>
      <c r="L4751" s="3">
        <v>9823</v>
      </c>
      <c r="M4751" s="3">
        <v>85.447105</v>
      </c>
      <c r="N4751">
        <v>3391</v>
      </c>
      <c r="O4751">
        <v>0.00170322638719783</v>
      </c>
      <c r="P4751">
        <v>2.29536442145364</v>
      </c>
      <c r="Q4751" t="s">
        <v>157</v>
      </c>
      <c r="R4751" t="s">
        <v>1557</v>
      </c>
      <c r="S4751" t="s">
        <v>1558</v>
      </c>
      <c r="T4751" t="s">
        <v>18975</v>
      </c>
      <c r="U4751" t="s">
        <v>18976</v>
      </c>
      <c r="V4751" t="s">
        <v>1042</v>
      </c>
      <c r="W4751" t="s">
        <v>534</v>
      </c>
      <c r="X4751" t="s">
        <v>535</v>
      </c>
      <c r="Y4751" t="s">
        <v>1043</v>
      </c>
      <c r="Z4751" t="s">
        <v>6804</v>
      </c>
      <c r="AA4751" t="s">
        <v>1045</v>
      </c>
      <c r="AB4751" t="s">
        <v>535</v>
      </c>
      <c r="AC4751" t="s">
        <v>18977</v>
      </c>
      <c r="AD4751" t="s">
        <v>18978</v>
      </c>
    </row>
    <row r="4752" spans="1:30">
      <c r="A4752" t="s">
        <v>18979</v>
      </c>
      <c r="B4752" t="s">
        <v>18979</v>
      </c>
      <c r="C4752" s="3">
        <v>0.566706</v>
      </c>
      <c r="D4752" s="3">
        <v>35</v>
      </c>
      <c r="E4752" s="3">
        <v>0</v>
      </c>
      <c r="F4752" s="3">
        <v>0</v>
      </c>
      <c r="G4752" s="3">
        <v>0.391515</v>
      </c>
      <c r="H4752" s="3">
        <v>26</v>
      </c>
      <c r="I4752" s="3">
        <v>2.990819</v>
      </c>
      <c r="J4752" s="3">
        <v>200</v>
      </c>
      <c r="K4752" s="3">
        <v>8.145946</v>
      </c>
      <c r="L4752" s="3">
        <v>581</v>
      </c>
      <c r="M4752" s="3">
        <v>1.848738</v>
      </c>
      <c r="N4752">
        <v>119</v>
      </c>
      <c r="O4752">
        <v>0.00469150121534689</v>
      </c>
      <c r="P4752">
        <v>2.94724035081913</v>
      </c>
      <c r="Q4752" t="s">
        <v>157</v>
      </c>
      <c r="R4752" t="s">
        <v>136</v>
      </c>
      <c r="S4752" t="s">
        <v>136</v>
      </c>
      <c r="T4752" t="s">
        <v>1165</v>
      </c>
      <c r="U4752" t="s">
        <v>18980</v>
      </c>
      <c r="V4752" t="s">
        <v>6787</v>
      </c>
      <c r="W4752" t="s">
        <v>594</v>
      </c>
      <c r="X4752" t="s">
        <v>165</v>
      </c>
      <c r="Y4752" t="s">
        <v>1168</v>
      </c>
      <c r="Z4752" t="s">
        <v>7977</v>
      </c>
      <c r="AA4752" t="s">
        <v>164</v>
      </c>
      <c r="AB4752" t="s">
        <v>165</v>
      </c>
      <c r="AC4752" t="s">
        <v>18981</v>
      </c>
      <c r="AD4752" t="s">
        <v>688</v>
      </c>
    </row>
    <row r="4753" spans="1:30">
      <c r="A4753" t="s">
        <v>18982</v>
      </c>
      <c r="B4753" t="s">
        <v>18982</v>
      </c>
      <c r="C4753" s="3">
        <v>16.44091</v>
      </c>
      <c r="D4753" s="3">
        <v>876</v>
      </c>
      <c r="E4753" s="3">
        <v>29.45126</v>
      </c>
      <c r="F4753" s="3">
        <v>1390</v>
      </c>
      <c r="G4753" s="3">
        <v>16.770124</v>
      </c>
      <c r="H4753" s="3">
        <v>958</v>
      </c>
      <c r="I4753" s="3">
        <v>7.063737</v>
      </c>
      <c r="J4753" s="3">
        <v>409</v>
      </c>
      <c r="K4753" s="3">
        <v>2.722118</v>
      </c>
      <c r="L4753" s="3">
        <v>168</v>
      </c>
      <c r="M4753" s="3">
        <v>12.099267</v>
      </c>
      <c r="N4753">
        <v>673</v>
      </c>
      <c r="O4753">
        <v>0.00425217045488817</v>
      </c>
      <c r="P4753">
        <v>-2.20036328626819</v>
      </c>
      <c r="Q4753" t="s">
        <v>131</v>
      </c>
      <c r="R4753" t="s">
        <v>136</v>
      </c>
      <c r="S4753" t="s">
        <v>136</v>
      </c>
      <c r="T4753" t="s">
        <v>18983</v>
      </c>
      <c r="U4753" t="s">
        <v>18984</v>
      </c>
      <c r="V4753" t="s">
        <v>136</v>
      </c>
      <c r="W4753" t="s">
        <v>412</v>
      </c>
      <c r="X4753" t="s">
        <v>413</v>
      </c>
      <c r="Y4753" t="s">
        <v>6091</v>
      </c>
      <c r="Z4753" t="s">
        <v>6092</v>
      </c>
      <c r="AA4753" t="s">
        <v>164</v>
      </c>
      <c r="AB4753" t="s">
        <v>165</v>
      </c>
      <c r="AC4753" t="s">
        <v>6093</v>
      </c>
      <c r="AD4753" t="s">
        <v>18985</v>
      </c>
    </row>
    <row r="4754" spans="1:30">
      <c r="A4754" t="s">
        <v>18986</v>
      </c>
      <c r="B4754" t="s">
        <v>18986</v>
      </c>
      <c r="C4754" s="3">
        <v>0.362985</v>
      </c>
      <c r="D4754" s="3">
        <v>30</v>
      </c>
      <c r="E4754" s="3">
        <v>0.054684</v>
      </c>
      <c r="F4754" s="3">
        <v>5</v>
      </c>
      <c r="G4754" s="3">
        <v>0.389297</v>
      </c>
      <c r="H4754" s="3">
        <v>35</v>
      </c>
      <c r="I4754" s="3">
        <v>4.744745</v>
      </c>
      <c r="J4754" s="3">
        <v>425</v>
      </c>
      <c r="K4754" s="3">
        <v>3.363691</v>
      </c>
      <c r="L4754" s="3">
        <v>322</v>
      </c>
      <c r="M4754" s="3">
        <v>3.270006</v>
      </c>
      <c r="N4754">
        <v>282</v>
      </c>
      <c r="O4754" s="16">
        <v>2.1829172723184e-8</v>
      </c>
      <c r="P4754">
        <v>3.12802392932132</v>
      </c>
      <c r="Q4754" t="s">
        <v>157</v>
      </c>
      <c r="R4754" t="s">
        <v>2039</v>
      </c>
      <c r="S4754" t="s">
        <v>2040</v>
      </c>
      <c r="T4754" t="s">
        <v>17455</v>
      </c>
      <c r="U4754" t="s">
        <v>18987</v>
      </c>
      <c r="V4754" t="s">
        <v>136</v>
      </c>
      <c r="W4754" t="s">
        <v>136</v>
      </c>
      <c r="X4754" t="s">
        <v>136</v>
      </c>
      <c r="Y4754" t="s">
        <v>2043</v>
      </c>
      <c r="Z4754" t="s">
        <v>18988</v>
      </c>
      <c r="AA4754" t="s">
        <v>164</v>
      </c>
      <c r="AB4754" t="s">
        <v>165</v>
      </c>
      <c r="AC4754" t="s">
        <v>18989</v>
      </c>
      <c r="AD4754" t="s">
        <v>17459</v>
      </c>
    </row>
    <row r="4755" spans="1:30">
      <c r="A4755" t="s">
        <v>18990</v>
      </c>
      <c r="B4755" t="s">
        <v>18990</v>
      </c>
      <c r="C4755" s="3">
        <v>0.773534</v>
      </c>
      <c r="D4755" s="3">
        <v>44</v>
      </c>
      <c r="E4755" s="3">
        <v>0.209707</v>
      </c>
      <c r="F4755" s="3">
        <v>11</v>
      </c>
      <c r="G4755" s="3">
        <v>1.447551</v>
      </c>
      <c r="H4755" s="3">
        <v>88</v>
      </c>
      <c r="I4755" s="3">
        <v>8.31926</v>
      </c>
      <c r="J4755" s="3">
        <v>508</v>
      </c>
      <c r="K4755" s="3">
        <v>6.005035</v>
      </c>
      <c r="L4755" s="3">
        <v>391</v>
      </c>
      <c r="M4755" s="3">
        <v>3.825194</v>
      </c>
      <c r="N4755">
        <v>225</v>
      </c>
      <c r="O4755">
        <v>0.000751934784545141</v>
      </c>
      <c r="P4755">
        <v>2.23132497913981</v>
      </c>
      <c r="Q4755" t="s">
        <v>157</v>
      </c>
      <c r="R4755" t="s">
        <v>136</v>
      </c>
      <c r="S4755" t="s">
        <v>136</v>
      </c>
      <c r="T4755" t="s">
        <v>1471</v>
      </c>
      <c r="U4755" t="s">
        <v>18991</v>
      </c>
      <c r="V4755" t="s">
        <v>763</v>
      </c>
      <c r="W4755" t="s">
        <v>136</v>
      </c>
      <c r="X4755" t="s">
        <v>136</v>
      </c>
      <c r="Y4755" t="s">
        <v>1473</v>
      </c>
      <c r="Z4755" t="s">
        <v>18992</v>
      </c>
      <c r="AA4755" t="s">
        <v>141</v>
      </c>
      <c r="AB4755" t="s">
        <v>142</v>
      </c>
      <c r="AC4755" t="s">
        <v>18993</v>
      </c>
      <c r="AD4755" t="s">
        <v>1476</v>
      </c>
    </row>
    <row r="4756" spans="1:30">
      <c r="A4756" t="s">
        <v>18994</v>
      </c>
      <c r="B4756" t="s">
        <v>18994</v>
      </c>
      <c r="C4756" s="3">
        <v>12.924187</v>
      </c>
      <c r="D4756" s="3">
        <v>250</v>
      </c>
      <c r="E4756" s="3">
        <v>13.258339</v>
      </c>
      <c r="F4756" s="3">
        <v>227</v>
      </c>
      <c r="G4756" s="3">
        <v>9.367956</v>
      </c>
      <c r="H4756" s="3">
        <v>194</v>
      </c>
      <c r="I4756" s="3">
        <v>0.93884</v>
      </c>
      <c r="J4756" s="3">
        <v>20</v>
      </c>
      <c r="K4756" s="3">
        <v>0.350501</v>
      </c>
      <c r="L4756" s="3">
        <v>8</v>
      </c>
      <c r="M4756" s="3">
        <v>2.028546</v>
      </c>
      <c r="N4756">
        <v>41</v>
      </c>
      <c r="O4756" s="16">
        <v>1.87853440863296e-7</v>
      </c>
      <c r="P4756">
        <v>-3.88140239650522</v>
      </c>
      <c r="Q4756" t="s">
        <v>131</v>
      </c>
      <c r="R4756" t="s">
        <v>136</v>
      </c>
      <c r="S4756" t="s">
        <v>136</v>
      </c>
      <c r="T4756" t="s">
        <v>5463</v>
      </c>
      <c r="U4756" t="s">
        <v>18995</v>
      </c>
      <c r="V4756" t="s">
        <v>136</v>
      </c>
      <c r="W4756" t="s">
        <v>241</v>
      </c>
      <c r="X4756" t="s">
        <v>242</v>
      </c>
      <c r="Y4756" t="s">
        <v>8011</v>
      </c>
      <c r="Z4756" t="s">
        <v>5466</v>
      </c>
      <c r="AA4756" t="s">
        <v>164</v>
      </c>
      <c r="AB4756" t="s">
        <v>165</v>
      </c>
      <c r="AC4756" t="s">
        <v>5467</v>
      </c>
      <c r="AD4756" t="s">
        <v>5468</v>
      </c>
    </row>
    <row r="4757" spans="1:30">
      <c r="A4757" t="s">
        <v>18996</v>
      </c>
      <c r="B4757" t="s">
        <v>18996</v>
      </c>
      <c r="C4757" s="3">
        <v>0.475847</v>
      </c>
      <c r="D4757" s="3">
        <v>26</v>
      </c>
      <c r="E4757" s="3">
        <v>0.103651</v>
      </c>
      <c r="F4757" s="3">
        <v>5</v>
      </c>
      <c r="G4757" s="3">
        <v>0.308516</v>
      </c>
      <c r="H4757" s="3">
        <v>18</v>
      </c>
      <c r="I4757" s="3">
        <v>1.681548</v>
      </c>
      <c r="J4757" s="3">
        <v>99</v>
      </c>
      <c r="K4757" s="3">
        <v>2.567974</v>
      </c>
      <c r="L4757" s="3">
        <v>161</v>
      </c>
      <c r="M4757" s="3">
        <v>3.528938</v>
      </c>
      <c r="N4757">
        <v>200</v>
      </c>
      <c r="O4757">
        <v>0.000253777742107826</v>
      </c>
      <c r="P4757">
        <v>2.4786205684654</v>
      </c>
      <c r="Q4757" t="s">
        <v>157</v>
      </c>
      <c r="R4757" t="s">
        <v>3243</v>
      </c>
      <c r="S4757" t="s">
        <v>3244</v>
      </c>
      <c r="T4757" t="s">
        <v>279</v>
      </c>
      <c r="U4757" t="s">
        <v>18997</v>
      </c>
      <c r="V4757" t="s">
        <v>136</v>
      </c>
      <c r="W4757" t="s">
        <v>170</v>
      </c>
      <c r="X4757" t="s">
        <v>171</v>
      </c>
      <c r="Y4757" t="s">
        <v>3247</v>
      </c>
      <c r="Z4757" t="s">
        <v>18998</v>
      </c>
      <c r="AA4757" t="s">
        <v>174</v>
      </c>
      <c r="AB4757" t="s">
        <v>171</v>
      </c>
      <c r="AC4757" t="s">
        <v>18999</v>
      </c>
      <c r="AD4757" t="s">
        <v>281</v>
      </c>
    </row>
    <row r="4758" spans="1:30">
      <c r="A4758" t="s">
        <v>19000</v>
      </c>
      <c r="B4758" t="s">
        <v>19000</v>
      </c>
      <c r="C4758" s="3">
        <v>0.455484</v>
      </c>
      <c r="D4758" s="3">
        <v>52</v>
      </c>
      <c r="E4758" s="3">
        <v>0.798971</v>
      </c>
      <c r="F4758" s="3">
        <v>81</v>
      </c>
      <c r="G4758" s="3">
        <v>0.759509</v>
      </c>
      <c r="H4758" s="3">
        <v>93</v>
      </c>
      <c r="I4758" s="3">
        <v>0.206177</v>
      </c>
      <c r="J4758" s="3">
        <v>26</v>
      </c>
      <c r="K4758" s="3">
        <v>0.273065</v>
      </c>
      <c r="L4758" s="3">
        <v>36</v>
      </c>
      <c r="M4758" s="3">
        <v>0.192799</v>
      </c>
      <c r="N4758">
        <v>23</v>
      </c>
      <c r="O4758">
        <v>0.00118152267171075</v>
      </c>
      <c r="P4758">
        <v>-2.23221616168621</v>
      </c>
      <c r="Q4758" t="s">
        <v>131</v>
      </c>
      <c r="R4758" t="s">
        <v>190</v>
      </c>
      <c r="S4758" t="s">
        <v>191</v>
      </c>
      <c r="T4758" t="s">
        <v>273</v>
      </c>
      <c r="U4758" t="s">
        <v>19001</v>
      </c>
      <c r="V4758" t="s">
        <v>136</v>
      </c>
      <c r="W4758" t="s">
        <v>136</v>
      </c>
      <c r="X4758" t="s">
        <v>136</v>
      </c>
      <c r="Y4758" t="s">
        <v>181</v>
      </c>
      <c r="Z4758" t="s">
        <v>5369</v>
      </c>
      <c r="AA4758" t="s">
        <v>164</v>
      </c>
      <c r="AB4758" t="s">
        <v>165</v>
      </c>
      <c r="AC4758" t="s">
        <v>19002</v>
      </c>
      <c r="AD4758" t="s">
        <v>277</v>
      </c>
    </row>
    <row r="4759" spans="1:30">
      <c r="A4759" t="s">
        <v>19003</v>
      </c>
      <c r="B4759" t="s">
        <v>19003</v>
      </c>
      <c r="C4759" s="3">
        <v>21.698174</v>
      </c>
      <c r="D4759" s="3">
        <v>859</v>
      </c>
      <c r="E4759" s="3">
        <v>40.312309</v>
      </c>
      <c r="F4759" s="3">
        <v>1413</v>
      </c>
      <c r="G4759" s="3">
        <v>22.626904</v>
      </c>
      <c r="H4759" s="3">
        <v>960</v>
      </c>
      <c r="I4759" s="3">
        <v>2.979854</v>
      </c>
      <c r="J4759" s="3">
        <v>128</v>
      </c>
      <c r="K4759" s="3">
        <v>5.848423</v>
      </c>
      <c r="L4759" s="3">
        <v>268</v>
      </c>
      <c r="M4759" s="3">
        <v>6.614992</v>
      </c>
      <c r="N4759">
        <v>274</v>
      </c>
      <c r="O4759" s="16">
        <v>4.40874285890283e-6</v>
      </c>
      <c r="P4759">
        <v>-3.10641116389387</v>
      </c>
      <c r="Q4759" t="s">
        <v>131</v>
      </c>
      <c r="R4759" t="s">
        <v>15837</v>
      </c>
      <c r="S4759" t="s">
        <v>15838</v>
      </c>
      <c r="T4759" t="s">
        <v>2484</v>
      </c>
      <c r="U4759" t="s">
        <v>19004</v>
      </c>
      <c r="V4759" t="s">
        <v>15841</v>
      </c>
      <c r="W4759" t="s">
        <v>412</v>
      </c>
      <c r="X4759" t="s">
        <v>413</v>
      </c>
      <c r="Y4759" t="s">
        <v>15842</v>
      </c>
      <c r="Z4759" t="s">
        <v>19005</v>
      </c>
      <c r="AA4759" t="s">
        <v>419</v>
      </c>
      <c r="AB4759" t="s">
        <v>413</v>
      </c>
      <c r="AC4759" t="s">
        <v>19006</v>
      </c>
      <c r="AD4759" t="s">
        <v>1972</v>
      </c>
    </row>
    <row r="4760" spans="1:30">
      <c r="A4760" t="s">
        <v>19007</v>
      </c>
      <c r="B4760" t="s">
        <v>136</v>
      </c>
      <c r="C4760" s="3">
        <v>1.630524</v>
      </c>
      <c r="D4760" s="3">
        <v>45</v>
      </c>
      <c r="E4760" s="3">
        <v>0.227518</v>
      </c>
      <c r="F4760" s="3">
        <v>6</v>
      </c>
      <c r="G4760" s="3">
        <v>0.673171</v>
      </c>
      <c r="H4760" s="3">
        <v>20</v>
      </c>
      <c r="I4760" s="3">
        <v>9.358891</v>
      </c>
      <c r="J4760" s="3">
        <v>280</v>
      </c>
      <c r="K4760" s="3">
        <v>21.107113</v>
      </c>
      <c r="L4760" s="3">
        <v>672</v>
      </c>
      <c r="M4760" s="3">
        <v>3.204586</v>
      </c>
      <c r="N4760">
        <v>92</v>
      </c>
      <c r="O4760">
        <v>0.00047235119923079</v>
      </c>
      <c r="P4760">
        <v>2.97111982580155</v>
      </c>
      <c r="Q4760" t="s">
        <v>157</v>
      </c>
      <c r="R4760" t="s">
        <v>325</v>
      </c>
      <c r="S4760" t="s">
        <v>326</v>
      </c>
      <c r="T4760" t="s">
        <v>262</v>
      </c>
      <c r="U4760" t="s">
        <v>19008</v>
      </c>
      <c r="V4760" t="s">
        <v>180</v>
      </c>
      <c r="W4760" t="s">
        <v>136</v>
      </c>
      <c r="X4760" t="s">
        <v>136</v>
      </c>
      <c r="Y4760" t="s">
        <v>181</v>
      </c>
      <c r="Z4760" t="s">
        <v>5970</v>
      </c>
      <c r="AA4760" t="s">
        <v>83</v>
      </c>
      <c r="AB4760" t="s">
        <v>191</v>
      </c>
      <c r="AC4760" t="s">
        <v>19009</v>
      </c>
      <c r="AD4760" t="s">
        <v>195</v>
      </c>
    </row>
    <row r="4761" spans="1:30">
      <c r="A4761" t="s">
        <v>19010</v>
      </c>
      <c r="B4761" t="s">
        <v>19010</v>
      </c>
      <c r="C4761" s="3">
        <v>11.497659</v>
      </c>
      <c r="D4761" s="3">
        <v>471</v>
      </c>
      <c r="E4761" s="3">
        <v>1.255049</v>
      </c>
      <c r="F4761" s="3">
        <v>46</v>
      </c>
      <c r="G4761" s="3">
        <v>6.602785</v>
      </c>
      <c r="H4761" s="3">
        <v>290</v>
      </c>
      <c r="I4761" s="3">
        <v>103.449615</v>
      </c>
      <c r="J4761" s="3">
        <v>4596</v>
      </c>
      <c r="K4761" s="3">
        <v>53.462852</v>
      </c>
      <c r="L4761" s="3">
        <v>2536</v>
      </c>
      <c r="M4761" s="3">
        <v>20.714512</v>
      </c>
      <c r="N4761">
        <v>886</v>
      </c>
      <c r="O4761">
        <v>0.00101659055484639</v>
      </c>
      <c r="P4761">
        <v>2.53316853570278</v>
      </c>
      <c r="Q4761" t="s">
        <v>157</v>
      </c>
      <c r="R4761" t="s">
        <v>316</v>
      </c>
      <c r="S4761" t="s">
        <v>317</v>
      </c>
      <c r="T4761" t="s">
        <v>11292</v>
      </c>
      <c r="U4761" t="s">
        <v>19011</v>
      </c>
      <c r="V4761" t="s">
        <v>136</v>
      </c>
      <c r="W4761" t="s">
        <v>254</v>
      </c>
      <c r="X4761" t="s">
        <v>255</v>
      </c>
      <c r="Y4761" t="s">
        <v>6821</v>
      </c>
      <c r="Z4761" t="s">
        <v>19012</v>
      </c>
      <c r="AA4761" t="s">
        <v>164</v>
      </c>
      <c r="AB4761" t="s">
        <v>165</v>
      </c>
      <c r="AC4761" t="s">
        <v>19013</v>
      </c>
      <c r="AD4761" t="s">
        <v>2082</v>
      </c>
    </row>
    <row r="4762" spans="1:30">
      <c r="A4762" t="s">
        <v>19014</v>
      </c>
      <c r="B4762" t="s">
        <v>19014</v>
      </c>
      <c r="C4762" s="3">
        <v>0</v>
      </c>
      <c r="D4762" s="3">
        <v>0</v>
      </c>
      <c r="E4762" s="3">
        <v>0</v>
      </c>
      <c r="F4762" s="3">
        <v>0</v>
      </c>
      <c r="G4762" s="3">
        <v>0</v>
      </c>
      <c r="H4762" s="3">
        <v>0</v>
      </c>
      <c r="I4762" s="3">
        <v>14.253935</v>
      </c>
      <c r="J4762" s="3">
        <v>376</v>
      </c>
      <c r="K4762" s="3">
        <v>11.299074</v>
      </c>
      <c r="L4762" s="3">
        <v>319</v>
      </c>
      <c r="M4762" s="3">
        <v>7.829189</v>
      </c>
      <c r="N4762">
        <v>199</v>
      </c>
      <c r="O4762" s="16">
        <v>1.81752401780807e-13</v>
      </c>
      <c r="P4762">
        <v>8.09371108634055</v>
      </c>
      <c r="Q4762" t="s">
        <v>157</v>
      </c>
      <c r="R4762" t="s">
        <v>136</v>
      </c>
      <c r="S4762" t="s">
        <v>136</v>
      </c>
      <c r="T4762" t="s">
        <v>136</v>
      </c>
      <c r="U4762" t="s">
        <v>136</v>
      </c>
      <c r="V4762" t="s">
        <v>136</v>
      </c>
      <c r="W4762" t="s">
        <v>136</v>
      </c>
      <c r="X4762" t="s">
        <v>136</v>
      </c>
      <c r="Y4762" t="s">
        <v>1676</v>
      </c>
      <c r="Z4762" t="s">
        <v>1677</v>
      </c>
      <c r="AA4762" t="s">
        <v>164</v>
      </c>
      <c r="AB4762" t="s">
        <v>165</v>
      </c>
      <c r="AC4762" t="s">
        <v>183</v>
      </c>
      <c r="AD4762" t="s">
        <v>136</v>
      </c>
    </row>
    <row r="4763" spans="1:30">
      <c r="A4763" t="s">
        <v>19015</v>
      </c>
      <c r="B4763" t="s">
        <v>19015</v>
      </c>
      <c r="C4763" s="3">
        <v>0.860977</v>
      </c>
      <c r="D4763" s="3">
        <v>45</v>
      </c>
      <c r="E4763" s="3">
        <v>0.126197</v>
      </c>
      <c r="F4763" s="3">
        <v>6</v>
      </c>
      <c r="G4763" s="3">
        <v>1.202845</v>
      </c>
      <c r="H4763" s="3">
        <v>68</v>
      </c>
      <c r="I4763" s="3">
        <v>9.821187</v>
      </c>
      <c r="J4763" s="3">
        <v>556</v>
      </c>
      <c r="K4763" s="3">
        <v>9.220128</v>
      </c>
      <c r="L4763" s="3">
        <v>558</v>
      </c>
      <c r="M4763" s="3">
        <v>3.540498</v>
      </c>
      <c r="N4763">
        <v>193</v>
      </c>
      <c r="O4763">
        <v>0.000291944807143741</v>
      </c>
      <c r="P4763">
        <v>2.68120081067666</v>
      </c>
      <c r="Q4763" t="s">
        <v>157</v>
      </c>
      <c r="R4763" t="s">
        <v>136</v>
      </c>
      <c r="S4763" t="s">
        <v>136</v>
      </c>
      <c r="T4763" t="s">
        <v>14961</v>
      </c>
      <c r="U4763" t="s">
        <v>19016</v>
      </c>
      <c r="V4763" t="s">
        <v>136</v>
      </c>
      <c r="W4763" t="s">
        <v>594</v>
      </c>
      <c r="X4763" t="s">
        <v>165</v>
      </c>
      <c r="Y4763" t="s">
        <v>12013</v>
      </c>
      <c r="Z4763" t="s">
        <v>19017</v>
      </c>
      <c r="AA4763" t="s">
        <v>85</v>
      </c>
      <c r="AB4763" t="s">
        <v>342</v>
      </c>
      <c r="AC4763" t="s">
        <v>19018</v>
      </c>
      <c r="AD4763" t="s">
        <v>2758</v>
      </c>
    </row>
    <row r="4764" spans="1:30">
      <c r="A4764" t="s">
        <v>19019</v>
      </c>
      <c r="B4764" t="s">
        <v>136</v>
      </c>
      <c r="C4764" s="3">
        <v>6.671094</v>
      </c>
      <c r="D4764" s="3">
        <v>169</v>
      </c>
      <c r="E4764" s="3">
        <v>1.771033</v>
      </c>
      <c r="F4764" s="3">
        <v>41</v>
      </c>
      <c r="G4764" s="3">
        <v>13.402925</v>
      </c>
      <c r="H4764" s="3">
        <v>362</v>
      </c>
      <c r="I4764" s="3">
        <v>1.085469</v>
      </c>
      <c r="J4764" s="3">
        <v>31</v>
      </c>
      <c r="K4764" s="3">
        <v>1.942013</v>
      </c>
      <c r="L4764" s="3">
        <v>58</v>
      </c>
      <c r="M4764" s="3">
        <v>1.193518</v>
      </c>
      <c r="N4764">
        <v>32</v>
      </c>
      <c r="O4764">
        <v>0.000189543953659518</v>
      </c>
      <c r="P4764">
        <v>-2.67260613574004</v>
      </c>
      <c r="Q4764" t="s">
        <v>131</v>
      </c>
      <c r="R4764" t="s">
        <v>136</v>
      </c>
      <c r="S4764" t="s">
        <v>136</v>
      </c>
      <c r="T4764" t="s">
        <v>136</v>
      </c>
      <c r="U4764" t="s">
        <v>136</v>
      </c>
      <c r="V4764" t="s">
        <v>136</v>
      </c>
      <c r="W4764" t="s">
        <v>136</v>
      </c>
      <c r="X4764" t="s">
        <v>136</v>
      </c>
      <c r="Y4764" t="s">
        <v>136</v>
      </c>
      <c r="Z4764" t="s">
        <v>136</v>
      </c>
      <c r="AA4764" t="s">
        <v>136</v>
      </c>
      <c r="AB4764" t="s">
        <v>136</v>
      </c>
      <c r="AC4764" t="s">
        <v>19020</v>
      </c>
      <c r="AD4764" t="s">
        <v>136</v>
      </c>
    </row>
    <row r="4765" spans="1:30">
      <c r="A4765" t="s">
        <v>19021</v>
      </c>
      <c r="B4765" t="s">
        <v>19021</v>
      </c>
      <c r="C4765" s="3">
        <v>49.469139</v>
      </c>
      <c r="D4765" s="3">
        <v>2925</v>
      </c>
      <c r="E4765" s="3">
        <v>91.607376</v>
      </c>
      <c r="F4765" s="3">
        <v>4798</v>
      </c>
      <c r="G4765" s="3">
        <v>54.198818</v>
      </c>
      <c r="H4765" s="3">
        <v>3436</v>
      </c>
      <c r="I4765" s="3">
        <v>18.894165</v>
      </c>
      <c r="J4765" s="3">
        <v>1212</v>
      </c>
      <c r="K4765" s="3">
        <v>14.857612</v>
      </c>
      <c r="L4765" s="3">
        <v>1018</v>
      </c>
      <c r="M4765" s="3">
        <v>43.379604</v>
      </c>
      <c r="N4765">
        <v>2678</v>
      </c>
      <c r="O4765">
        <v>0.00521526727272719</v>
      </c>
      <c r="P4765">
        <v>-2.03908799348795</v>
      </c>
      <c r="Q4765" t="s">
        <v>131</v>
      </c>
      <c r="R4765" t="s">
        <v>136</v>
      </c>
      <c r="S4765" t="s">
        <v>136</v>
      </c>
      <c r="T4765" t="s">
        <v>136</v>
      </c>
      <c r="U4765" t="s">
        <v>136</v>
      </c>
      <c r="V4765" t="s">
        <v>136</v>
      </c>
      <c r="W4765" t="s">
        <v>594</v>
      </c>
      <c r="X4765" t="s">
        <v>165</v>
      </c>
      <c r="Y4765" t="s">
        <v>17761</v>
      </c>
      <c r="Z4765" t="s">
        <v>136</v>
      </c>
      <c r="AA4765" t="s">
        <v>164</v>
      </c>
      <c r="AB4765" t="s">
        <v>165</v>
      </c>
      <c r="AC4765" t="s">
        <v>19022</v>
      </c>
      <c r="AD4765" t="s">
        <v>136</v>
      </c>
    </row>
    <row r="4766" spans="1:30">
      <c r="A4766" t="s">
        <v>19023</v>
      </c>
      <c r="B4766" t="s">
        <v>19023</v>
      </c>
      <c r="C4766" s="3">
        <v>0.442776</v>
      </c>
      <c r="D4766" s="3">
        <v>42</v>
      </c>
      <c r="E4766" s="3">
        <v>0.048023</v>
      </c>
      <c r="F4766" s="3">
        <v>4</v>
      </c>
      <c r="G4766" s="3">
        <v>0.134569</v>
      </c>
      <c r="H4766" s="3">
        <v>14</v>
      </c>
      <c r="I4766" s="3">
        <v>2.906167</v>
      </c>
      <c r="J4766" s="3">
        <v>297</v>
      </c>
      <c r="K4766" s="3">
        <v>4.072853</v>
      </c>
      <c r="L4766" s="3">
        <v>444</v>
      </c>
      <c r="M4766" s="3">
        <v>0.79727</v>
      </c>
      <c r="N4766">
        <v>79</v>
      </c>
      <c r="O4766">
        <v>0.000821645896478669</v>
      </c>
      <c r="P4766">
        <v>2.88365106156218</v>
      </c>
      <c r="Q4766" t="s">
        <v>157</v>
      </c>
      <c r="R4766" t="s">
        <v>136</v>
      </c>
      <c r="S4766" t="s">
        <v>136</v>
      </c>
      <c r="T4766" t="s">
        <v>19024</v>
      </c>
      <c r="U4766" t="s">
        <v>136</v>
      </c>
      <c r="V4766" t="s">
        <v>136</v>
      </c>
      <c r="W4766" t="s">
        <v>136</v>
      </c>
      <c r="X4766" t="s">
        <v>136</v>
      </c>
      <c r="Y4766" t="s">
        <v>19025</v>
      </c>
      <c r="Z4766" t="s">
        <v>136</v>
      </c>
      <c r="AA4766" t="s">
        <v>164</v>
      </c>
      <c r="AB4766" t="s">
        <v>165</v>
      </c>
      <c r="AC4766" t="s">
        <v>19026</v>
      </c>
      <c r="AD4766" t="s">
        <v>3340</v>
      </c>
    </row>
    <row r="4767" spans="1:30">
      <c r="A4767" t="s">
        <v>19027</v>
      </c>
      <c r="B4767" t="s">
        <v>19027</v>
      </c>
      <c r="C4767" s="3">
        <v>2.543696</v>
      </c>
      <c r="D4767" s="3">
        <v>136</v>
      </c>
      <c r="E4767" s="3">
        <v>1.033731</v>
      </c>
      <c r="F4767" s="3">
        <v>49</v>
      </c>
      <c r="G4767" s="3">
        <v>5.70619</v>
      </c>
      <c r="H4767" s="3">
        <v>326</v>
      </c>
      <c r="I4767" s="3">
        <v>37.711422</v>
      </c>
      <c r="J4767" s="3">
        <v>2178</v>
      </c>
      <c r="K4767" s="3">
        <v>39.949242</v>
      </c>
      <c r="L4767" s="3">
        <v>2464</v>
      </c>
      <c r="M4767" s="3">
        <v>13.644825</v>
      </c>
      <c r="N4767">
        <v>759</v>
      </c>
      <c r="O4767">
        <v>0.000101585883454832</v>
      </c>
      <c r="P4767">
        <v>2.61030281453647</v>
      </c>
      <c r="Q4767" t="s">
        <v>157</v>
      </c>
      <c r="R4767" t="s">
        <v>136</v>
      </c>
      <c r="S4767" t="s">
        <v>136</v>
      </c>
      <c r="T4767" t="s">
        <v>19028</v>
      </c>
      <c r="U4767" t="s">
        <v>136</v>
      </c>
      <c r="V4767" t="s">
        <v>136</v>
      </c>
      <c r="W4767" t="s">
        <v>136</v>
      </c>
      <c r="X4767" t="s">
        <v>136</v>
      </c>
      <c r="Y4767" t="s">
        <v>16025</v>
      </c>
      <c r="Z4767" t="s">
        <v>136</v>
      </c>
      <c r="AA4767" t="s">
        <v>164</v>
      </c>
      <c r="AB4767" t="s">
        <v>165</v>
      </c>
      <c r="AC4767" t="s">
        <v>19029</v>
      </c>
      <c r="AD4767" t="s">
        <v>19030</v>
      </c>
    </row>
    <row r="4768" spans="1:30">
      <c r="A4768" t="s">
        <v>19031</v>
      </c>
      <c r="B4768" t="s">
        <v>19031</v>
      </c>
      <c r="C4768" s="3">
        <v>0.314613</v>
      </c>
      <c r="D4768" s="3">
        <v>41</v>
      </c>
      <c r="E4768" s="3">
        <v>1.573881</v>
      </c>
      <c r="F4768" s="3">
        <v>180</v>
      </c>
      <c r="G4768" s="3">
        <v>0.366111</v>
      </c>
      <c r="H4768" s="3">
        <v>51</v>
      </c>
      <c r="I4768" s="3">
        <v>0.04073</v>
      </c>
      <c r="J4768" s="3">
        <v>6</v>
      </c>
      <c r="K4768" s="3">
        <v>0.11635</v>
      </c>
      <c r="L4768" s="3">
        <v>18</v>
      </c>
      <c r="M4768" s="3">
        <v>0.014847</v>
      </c>
      <c r="N4768">
        <v>2</v>
      </c>
      <c r="O4768">
        <v>0.000122275782460681</v>
      </c>
      <c r="P4768">
        <v>-4.03978788614684</v>
      </c>
      <c r="Q4768" t="s">
        <v>131</v>
      </c>
      <c r="R4768" t="s">
        <v>190</v>
      </c>
      <c r="S4768" t="s">
        <v>191</v>
      </c>
      <c r="T4768" t="s">
        <v>349</v>
      </c>
      <c r="U4768" t="s">
        <v>19032</v>
      </c>
      <c r="V4768" t="s">
        <v>351</v>
      </c>
      <c r="W4768" t="s">
        <v>136</v>
      </c>
      <c r="X4768" t="s">
        <v>136</v>
      </c>
      <c r="Y4768" t="s">
        <v>352</v>
      </c>
      <c r="Z4768" t="s">
        <v>19033</v>
      </c>
      <c r="AA4768" t="s">
        <v>164</v>
      </c>
      <c r="AB4768" t="s">
        <v>165</v>
      </c>
      <c r="AC4768" t="s">
        <v>19034</v>
      </c>
      <c r="AD4768" t="s">
        <v>184</v>
      </c>
    </row>
    <row r="4769" spans="1:30">
      <c r="A4769" t="s">
        <v>19035</v>
      </c>
      <c r="B4769" t="s">
        <v>19035</v>
      </c>
      <c r="C4769" s="3">
        <v>0.172043</v>
      </c>
      <c r="D4769" s="3">
        <v>15</v>
      </c>
      <c r="E4769" s="3">
        <v>0.040613</v>
      </c>
      <c r="F4769" s="3">
        <v>3</v>
      </c>
      <c r="G4769" s="3">
        <v>0.096574</v>
      </c>
      <c r="H4769" s="3">
        <v>9</v>
      </c>
      <c r="I4769" s="3">
        <v>0.926549</v>
      </c>
      <c r="J4769" s="3">
        <v>83</v>
      </c>
      <c r="K4769" s="3">
        <v>1.364945</v>
      </c>
      <c r="L4769" s="3">
        <v>130</v>
      </c>
      <c r="M4769" s="3">
        <v>0.405142</v>
      </c>
      <c r="N4769">
        <v>35</v>
      </c>
      <c r="O4769">
        <v>0.00523117907788426</v>
      </c>
      <c r="P4769">
        <v>2.31868079047453</v>
      </c>
      <c r="Q4769" t="s">
        <v>157</v>
      </c>
      <c r="R4769" t="s">
        <v>136</v>
      </c>
      <c r="S4769" t="s">
        <v>136</v>
      </c>
      <c r="T4769" t="s">
        <v>2185</v>
      </c>
      <c r="U4769" t="s">
        <v>19036</v>
      </c>
      <c r="V4769" t="s">
        <v>136</v>
      </c>
      <c r="W4769" t="s">
        <v>190</v>
      </c>
      <c r="X4769" t="s">
        <v>191</v>
      </c>
      <c r="Y4769" t="s">
        <v>1318</v>
      </c>
      <c r="Z4769" t="s">
        <v>3991</v>
      </c>
      <c r="AA4769" t="s">
        <v>164</v>
      </c>
      <c r="AB4769" t="s">
        <v>165</v>
      </c>
      <c r="AC4769" t="s">
        <v>12190</v>
      </c>
      <c r="AD4769" t="s">
        <v>2189</v>
      </c>
    </row>
    <row r="4770" spans="1:30">
      <c r="A4770" t="s">
        <v>19037</v>
      </c>
      <c r="B4770" t="s">
        <v>19037</v>
      </c>
      <c r="C4770" s="3">
        <v>4.792187</v>
      </c>
      <c r="D4770" s="3">
        <v>156</v>
      </c>
      <c r="E4770" s="3">
        <v>3.678922</v>
      </c>
      <c r="F4770" s="3">
        <v>106</v>
      </c>
      <c r="G4770" s="3">
        <v>3.127333</v>
      </c>
      <c r="H4770" s="3">
        <v>109</v>
      </c>
      <c r="I4770" s="3">
        <v>1.533316</v>
      </c>
      <c r="J4770" s="3">
        <v>55</v>
      </c>
      <c r="K4770" s="3">
        <v>1.070861</v>
      </c>
      <c r="L4770" s="3">
        <v>41</v>
      </c>
      <c r="M4770" s="3">
        <v>1.271746</v>
      </c>
      <c r="N4770">
        <v>44</v>
      </c>
      <c r="O4770" s="16">
        <v>2.6466076689516e-5</v>
      </c>
      <c r="P4770">
        <v>-2.19187206571742</v>
      </c>
      <c r="Q4770" t="s">
        <v>131</v>
      </c>
      <c r="R4770" t="s">
        <v>136</v>
      </c>
      <c r="S4770" t="s">
        <v>136</v>
      </c>
      <c r="T4770" t="s">
        <v>136</v>
      </c>
      <c r="U4770" t="s">
        <v>19038</v>
      </c>
      <c r="V4770" t="s">
        <v>1179</v>
      </c>
      <c r="W4770" t="s">
        <v>136</v>
      </c>
      <c r="X4770" t="s">
        <v>136</v>
      </c>
      <c r="Y4770" t="s">
        <v>19039</v>
      </c>
      <c r="Z4770" t="s">
        <v>136</v>
      </c>
      <c r="AA4770" t="s">
        <v>164</v>
      </c>
      <c r="AB4770" t="s">
        <v>165</v>
      </c>
      <c r="AC4770" t="s">
        <v>19040</v>
      </c>
      <c r="AD4770" t="s">
        <v>136</v>
      </c>
    </row>
    <row r="4771" spans="1:30">
      <c r="A4771" t="s">
        <v>19041</v>
      </c>
      <c r="B4771" t="s">
        <v>19041</v>
      </c>
      <c r="C4771" s="3">
        <v>100.150169</v>
      </c>
      <c r="D4771" s="3">
        <v>9735</v>
      </c>
      <c r="E4771" s="3">
        <v>147.572571</v>
      </c>
      <c r="F4771" s="3">
        <v>12707</v>
      </c>
      <c r="G4771" s="3">
        <v>87.372742</v>
      </c>
      <c r="H4771" s="3">
        <v>9106</v>
      </c>
      <c r="I4771" s="3">
        <v>21.576395</v>
      </c>
      <c r="J4771" s="3">
        <v>2275</v>
      </c>
      <c r="K4771" s="3">
        <v>17.12933</v>
      </c>
      <c r="L4771" s="3">
        <v>1929</v>
      </c>
      <c r="M4771" s="3">
        <v>39.110172</v>
      </c>
      <c r="N4771">
        <v>3970</v>
      </c>
      <c r="O4771" s="16">
        <v>1.3228977747872e-5</v>
      </c>
      <c r="P4771">
        <v>-2.77555297601318</v>
      </c>
      <c r="Q4771" t="s">
        <v>131</v>
      </c>
      <c r="R4771" t="s">
        <v>190</v>
      </c>
      <c r="S4771" t="s">
        <v>191</v>
      </c>
      <c r="T4771" t="s">
        <v>349</v>
      </c>
      <c r="U4771" t="s">
        <v>19042</v>
      </c>
      <c r="V4771" t="s">
        <v>136</v>
      </c>
      <c r="W4771" t="s">
        <v>136</v>
      </c>
      <c r="X4771" t="s">
        <v>136</v>
      </c>
      <c r="Y4771" t="s">
        <v>265</v>
      </c>
      <c r="Z4771" t="s">
        <v>3300</v>
      </c>
      <c r="AA4771" t="s">
        <v>164</v>
      </c>
      <c r="AB4771" t="s">
        <v>165</v>
      </c>
      <c r="AC4771" t="s">
        <v>19043</v>
      </c>
      <c r="AD4771" t="s">
        <v>184</v>
      </c>
    </row>
    <row r="4772" spans="1:30">
      <c r="A4772" t="s">
        <v>19044</v>
      </c>
      <c r="B4772" t="s">
        <v>19044</v>
      </c>
      <c r="C4772" s="3">
        <v>0.059654</v>
      </c>
      <c r="D4772" s="3">
        <v>6</v>
      </c>
      <c r="E4772" s="3">
        <v>0.02665</v>
      </c>
      <c r="F4772" s="3">
        <v>3</v>
      </c>
      <c r="G4772" s="3">
        <v>0.107159</v>
      </c>
      <c r="H4772" s="3">
        <v>12</v>
      </c>
      <c r="I4772" s="3">
        <v>0.909323</v>
      </c>
      <c r="J4772" s="3">
        <v>99</v>
      </c>
      <c r="K4772" s="3">
        <v>1.165848</v>
      </c>
      <c r="L4772" s="3">
        <v>135</v>
      </c>
      <c r="M4772" s="3">
        <v>0.907024</v>
      </c>
      <c r="N4772">
        <v>95</v>
      </c>
      <c r="O4772" s="16">
        <v>5.06875541089331e-6</v>
      </c>
      <c r="P4772">
        <v>3.08726022877924</v>
      </c>
      <c r="Q4772" t="s">
        <v>157</v>
      </c>
      <c r="R4772" t="s">
        <v>136</v>
      </c>
      <c r="S4772" t="s">
        <v>136</v>
      </c>
      <c r="T4772" t="s">
        <v>9757</v>
      </c>
      <c r="U4772" t="s">
        <v>136</v>
      </c>
      <c r="V4772" t="s">
        <v>136</v>
      </c>
      <c r="W4772" t="s">
        <v>136</v>
      </c>
      <c r="X4772" t="s">
        <v>136</v>
      </c>
      <c r="Y4772" t="s">
        <v>6891</v>
      </c>
      <c r="Z4772" t="s">
        <v>9758</v>
      </c>
      <c r="AA4772" t="s">
        <v>164</v>
      </c>
      <c r="AB4772" t="s">
        <v>165</v>
      </c>
      <c r="AC4772" t="s">
        <v>9759</v>
      </c>
      <c r="AD4772" t="s">
        <v>281</v>
      </c>
    </row>
    <row r="4773" spans="1:30">
      <c r="A4773" t="s">
        <v>19045</v>
      </c>
      <c r="B4773" t="s">
        <v>19045</v>
      </c>
      <c r="C4773" s="3">
        <v>2.990488</v>
      </c>
      <c r="D4773" s="3">
        <v>117</v>
      </c>
      <c r="E4773" s="3">
        <v>0.818079</v>
      </c>
      <c r="F4773" s="3">
        <v>29</v>
      </c>
      <c r="G4773" s="3">
        <v>1.375636</v>
      </c>
      <c r="H4773" s="3">
        <v>58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>
        <v>0</v>
      </c>
      <c r="O4773" s="16">
        <v>3.99608428031937e-10</v>
      </c>
      <c r="P4773">
        <v>-7.34092608719055</v>
      </c>
      <c r="Q4773" t="s">
        <v>131</v>
      </c>
      <c r="R4773" t="s">
        <v>190</v>
      </c>
      <c r="S4773" t="s">
        <v>191</v>
      </c>
      <c r="T4773" t="s">
        <v>19046</v>
      </c>
      <c r="U4773" t="s">
        <v>19047</v>
      </c>
      <c r="V4773" t="s">
        <v>136</v>
      </c>
      <c r="W4773" t="s">
        <v>2821</v>
      </c>
      <c r="X4773" t="s">
        <v>2822</v>
      </c>
      <c r="Y4773" t="s">
        <v>181</v>
      </c>
      <c r="Z4773" t="s">
        <v>8162</v>
      </c>
      <c r="AA4773" t="s">
        <v>83</v>
      </c>
      <c r="AB4773" t="s">
        <v>191</v>
      </c>
      <c r="AC4773" t="s">
        <v>19048</v>
      </c>
      <c r="AD4773" t="s">
        <v>19049</v>
      </c>
    </row>
    <row r="4774" spans="1:30">
      <c r="A4774" t="s">
        <v>19050</v>
      </c>
      <c r="B4774" t="s">
        <v>19050</v>
      </c>
      <c r="C4774" s="3">
        <v>0.353716</v>
      </c>
      <c r="D4774" s="3">
        <v>12</v>
      </c>
      <c r="E4774" s="3">
        <v>0.299385</v>
      </c>
      <c r="F4774" s="3">
        <v>9</v>
      </c>
      <c r="G4774" s="3">
        <v>0.266295</v>
      </c>
      <c r="H4774" s="3">
        <v>9</v>
      </c>
      <c r="I4774" s="3">
        <v>2.439765</v>
      </c>
      <c r="J4774" s="3">
        <v>83</v>
      </c>
      <c r="K4774" s="3">
        <v>13.71402</v>
      </c>
      <c r="L4774" s="3">
        <v>498</v>
      </c>
      <c r="M4774" s="3">
        <v>1.637834</v>
      </c>
      <c r="N4774">
        <v>54</v>
      </c>
      <c r="O4774">
        <v>0.000888310893922058</v>
      </c>
      <c r="P4774">
        <v>3.15636569028939</v>
      </c>
      <c r="Q4774" t="s">
        <v>157</v>
      </c>
      <c r="R4774" t="s">
        <v>136</v>
      </c>
      <c r="S4774" t="s">
        <v>136</v>
      </c>
      <c r="T4774" t="s">
        <v>9752</v>
      </c>
      <c r="U4774" t="s">
        <v>19051</v>
      </c>
      <c r="V4774" t="s">
        <v>432</v>
      </c>
      <c r="W4774" t="s">
        <v>1174</v>
      </c>
      <c r="X4774" t="s">
        <v>1175</v>
      </c>
      <c r="Y4774" t="s">
        <v>19052</v>
      </c>
      <c r="Z4774" t="s">
        <v>9754</v>
      </c>
      <c r="AA4774" t="s">
        <v>164</v>
      </c>
      <c r="AB4774" t="s">
        <v>165</v>
      </c>
      <c r="AC4774" t="s">
        <v>313</v>
      </c>
      <c r="AD4774" t="s">
        <v>281</v>
      </c>
    </row>
    <row r="4775" spans="1:30">
      <c r="A4775" t="s">
        <v>19053</v>
      </c>
      <c r="B4775" t="s">
        <v>19053</v>
      </c>
      <c r="C4775" s="3">
        <v>0.131413</v>
      </c>
      <c r="D4775" s="3">
        <v>8</v>
      </c>
      <c r="E4775" s="3">
        <v>0</v>
      </c>
      <c r="F4775" s="3">
        <v>0</v>
      </c>
      <c r="G4775" s="3">
        <v>0</v>
      </c>
      <c r="H4775" s="3">
        <v>0</v>
      </c>
      <c r="I4775" s="3">
        <v>1.636471</v>
      </c>
      <c r="J4775" s="3">
        <v>106</v>
      </c>
      <c r="K4775" s="3">
        <v>6.120862</v>
      </c>
      <c r="L4775" s="3">
        <v>423</v>
      </c>
      <c r="M4775" s="3">
        <v>0.671327</v>
      </c>
      <c r="N4775">
        <v>42</v>
      </c>
      <c r="O4775">
        <v>0.000167336692326334</v>
      </c>
      <c r="P4775">
        <v>4.50733979438735</v>
      </c>
      <c r="Q4775" t="s">
        <v>157</v>
      </c>
      <c r="R4775" t="s">
        <v>136</v>
      </c>
      <c r="S4775" t="s">
        <v>136</v>
      </c>
      <c r="T4775" t="s">
        <v>158</v>
      </c>
      <c r="U4775" t="s">
        <v>19054</v>
      </c>
      <c r="V4775" t="s">
        <v>136</v>
      </c>
      <c r="W4775" t="s">
        <v>160</v>
      </c>
      <c r="X4775" t="s">
        <v>161</v>
      </c>
      <c r="Y4775" t="s">
        <v>162</v>
      </c>
      <c r="Z4775" t="s">
        <v>19055</v>
      </c>
      <c r="AA4775" t="s">
        <v>164</v>
      </c>
      <c r="AB4775" t="s">
        <v>165</v>
      </c>
      <c r="AC4775" t="s">
        <v>19056</v>
      </c>
      <c r="AD4775" t="s">
        <v>155</v>
      </c>
    </row>
    <row r="4776" spans="1:30">
      <c r="A4776" t="s">
        <v>19057</v>
      </c>
      <c r="B4776" t="s">
        <v>19057</v>
      </c>
      <c r="C4776" s="3">
        <v>0.688513</v>
      </c>
      <c r="D4776" s="3">
        <v>30</v>
      </c>
      <c r="E4776" s="3">
        <v>6.233031</v>
      </c>
      <c r="F4776" s="3">
        <v>239</v>
      </c>
      <c r="G4776" s="3">
        <v>0.86255</v>
      </c>
      <c r="H4776" s="3">
        <v>40</v>
      </c>
      <c r="I4776" s="3">
        <v>0</v>
      </c>
      <c r="J4776" s="3">
        <v>0</v>
      </c>
      <c r="K4776" s="3">
        <v>0</v>
      </c>
      <c r="L4776" s="3">
        <v>0</v>
      </c>
      <c r="M4776" s="3">
        <v>0</v>
      </c>
      <c r="N4776">
        <v>0</v>
      </c>
      <c r="O4776" s="16">
        <v>1.5210304935703e-9</v>
      </c>
      <c r="P4776">
        <v>-7.54899824142017</v>
      </c>
      <c r="Q4776" t="s">
        <v>131</v>
      </c>
      <c r="R4776" t="s">
        <v>19058</v>
      </c>
      <c r="S4776" t="s">
        <v>19059</v>
      </c>
      <c r="T4776" t="s">
        <v>635</v>
      </c>
      <c r="U4776" t="s">
        <v>19060</v>
      </c>
      <c r="V4776" t="s">
        <v>136</v>
      </c>
      <c r="W4776" t="s">
        <v>232</v>
      </c>
      <c r="X4776" t="s">
        <v>233</v>
      </c>
      <c r="Y4776" t="s">
        <v>1763</v>
      </c>
      <c r="Z4776" t="s">
        <v>19061</v>
      </c>
      <c r="AA4776" t="s">
        <v>248</v>
      </c>
      <c r="AB4776" t="s">
        <v>242</v>
      </c>
      <c r="AC4776" t="s">
        <v>19062</v>
      </c>
      <c r="AD4776" t="s">
        <v>640</v>
      </c>
    </row>
    <row r="4777" spans="1:30">
      <c r="A4777" t="s">
        <v>19063</v>
      </c>
      <c r="B4777" t="s">
        <v>19063</v>
      </c>
      <c r="C4777" s="3">
        <v>3.658197</v>
      </c>
      <c r="D4777" s="3">
        <v>185</v>
      </c>
      <c r="E4777" s="3">
        <v>4.954535</v>
      </c>
      <c r="F4777" s="3">
        <v>222</v>
      </c>
      <c r="G4777" s="3">
        <v>3.308936</v>
      </c>
      <c r="H4777" s="3">
        <v>179</v>
      </c>
      <c r="I4777" s="3">
        <v>1.21783</v>
      </c>
      <c r="J4777" s="3">
        <v>67</v>
      </c>
      <c r="K4777" s="3">
        <v>0.242971</v>
      </c>
      <c r="L4777" s="3">
        <v>15</v>
      </c>
      <c r="M4777" s="3">
        <v>0.433927</v>
      </c>
      <c r="N4777">
        <v>23</v>
      </c>
      <c r="O4777" s="16">
        <v>1.32175687953587e-5</v>
      </c>
      <c r="P4777">
        <v>-3.25641135338256</v>
      </c>
      <c r="Q4777" t="s">
        <v>131</v>
      </c>
      <c r="R4777" t="s">
        <v>136</v>
      </c>
      <c r="S4777" t="s">
        <v>136</v>
      </c>
      <c r="T4777" t="s">
        <v>136</v>
      </c>
      <c r="U4777" t="s">
        <v>136</v>
      </c>
      <c r="V4777" t="s">
        <v>136</v>
      </c>
      <c r="W4777" t="s">
        <v>136</v>
      </c>
      <c r="X4777" t="s">
        <v>136</v>
      </c>
      <c r="Y4777" t="s">
        <v>19064</v>
      </c>
      <c r="Z4777" t="s">
        <v>19065</v>
      </c>
      <c r="AA4777" t="s">
        <v>164</v>
      </c>
      <c r="AB4777" t="s">
        <v>165</v>
      </c>
      <c r="AC4777" t="s">
        <v>19066</v>
      </c>
      <c r="AD4777" t="s">
        <v>136</v>
      </c>
    </row>
    <row r="4778" spans="1:30">
      <c r="A4778" t="s">
        <v>19067</v>
      </c>
      <c r="B4778" t="s">
        <v>19067</v>
      </c>
      <c r="C4778" s="3">
        <v>4.07844</v>
      </c>
      <c r="D4778" s="3">
        <v>158</v>
      </c>
      <c r="E4778" s="3">
        <v>1.490481</v>
      </c>
      <c r="F4778" s="3">
        <v>52</v>
      </c>
      <c r="G4778" s="3">
        <v>2.261301</v>
      </c>
      <c r="H4778" s="3">
        <v>94</v>
      </c>
      <c r="I4778" s="3">
        <v>14.189097</v>
      </c>
      <c r="J4778" s="3">
        <v>596</v>
      </c>
      <c r="K4778" s="3">
        <v>33.599808</v>
      </c>
      <c r="L4778" s="3">
        <v>1507</v>
      </c>
      <c r="M4778" s="3">
        <v>6.484934</v>
      </c>
      <c r="N4778">
        <v>263</v>
      </c>
      <c r="O4778">
        <v>0.00347210013718596</v>
      </c>
      <c r="P4778">
        <v>2.0944926280443</v>
      </c>
      <c r="Q4778" t="s">
        <v>157</v>
      </c>
      <c r="R4778" t="s">
        <v>136</v>
      </c>
      <c r="S4778" t="s">
        <v>136</v>
      </c>
      <c r="T4778" t="s">
        <v>136</v>
      </c>
      <c r="U4778" t="s">
        <v>19068</v>
      </c>
      <c r="V4778" t="s">
        <v>439</v>
      </c>
      <c r="W4778" t="s">
        <v>136</v>
      </c>
      <c r="X4778" t="s">
        <v>136</v>
      </c>
      <c r="Y4778" t="s">
        <v>19069</v>
      </c>
      <c r="Z4778" t="s">
        <v>136</v>
      </c>
      <c r="AA4778" t="s">
        <v>164</v>
      </c>
      <c r="AB4778" t="s">
        <v>165</v>
      </c>
      <c r="AC4778" t="s">
        <v>19070</v>
      </c>
      <c r="AD4778" t="s">
        <v>136</v>
      </c>
    </row>
    <row r="4779" spans="1:30">
      <c r="A4779" t="s">
        <v>19071</v>
      </c>
      <c r="B4779" t="s">
        <v>136</v>
      </c>
      <c r="C4779" s="3">
        <v>0</v>
      </c>
      <c r="D4779" s="3">
        <v>0</v>
      </c>
      <c r="E4779" s="3">
        <v>0</v>
      </c>
      <c r="F4779" s="3">
        <v>0</v>
      </c>
      <c r="G4779" s="3">
        <v>0</v>
      </c>
      <c r="H4779" s="3">
        <v>0</v>
      </c>
      <c r="I4779" s="3">
        <v>2.6284</v>
      </c>
      <c r="J4779" s="3">
        <v>68</v>
      </c>
      <c r="K4779" s="3">
        <v>1.14013</v>
      </c>
      <c r="L4779" s="3">
        <v>32</v>
      </c>
      <c r="M4779" s="3">
        <v>2.297699</v>
      </c>
      <c r="N4779">
        <v>58</v>
      </c>
      <c r="O4779" s="16">
        <v>7.98565396788449e-6</v>
      </c>
      <c r="P4779">
        <v>5.79074222071229</v>
      </c>
      <c r="Q4779" t="s">
        <v>157</v>
      </c>
      <c r="R4779" t="s">
        <v>136</v>
      </c>
      <c r="S4779" t="s">
        <v>136</v>
      </c>
      <c r="T4779" t="s">
        <v>437</v>
      </c>
      <c r="U4779" t="s">
        <v>136</v>
      </c>
      <c r="V4779" t="s">
        <v>136</v>
      </c>
      <c r="W4779" t="s">
        <v>186</v>
      </c>
      <c r="X4779" t="s">
        <v>187</v>
      </c>
      <c r="Y4779" t="s">
        <v>136</v>
      </c>
      <c r="Z4779" t="s">
        <v>136</v>
      </c>
      <c r="AA4779" t="s">
        <v>209</v>
      </c>
      <c r="AB4779" t="s">
        <v>187</v>
      </c>
      <c r="AC4779" t="s">
        <v>19072</v>
      </c>
      <c r="AD4779" t="s">
        <v>443</v>
      </c>
    </row>
    <row r="4780" spans="1:30">
      <c r="A4780" t="s">
        <v>19073</v>
      </c>
      <c r="B4780" t="s">
        <v>19073</v>
      </c>
      <c r="C4780" s="3">
        <v>0</v>
      </c>
      <c r="D4780" s="3">
        <v>0</v>
      </c>
      <c r="E4780" s="3">
        <v>0.030905</v>
      </c>
      <c r="F4780" s="3">
        <v>2</v>
      </c>
      <c r="G4780" s="3">
        <v>0.085412</v>
      </c>
      <c r="H4780" s="3">
        <v>6</v>
      </c>
      <c r="I4780" s="3">
        <v>1.413441</v>
      </c>
      <c r="J4780" s="3">
        <v>96</v>
      </c>
      <c r="K4780" s="3">
        <v>2.657701</v>
      </c>
      <c r="L4780" s="3">
        <v>192</v>
      </c>
      <c r="M4780" s="3">
        <v>0.527379</v>
      </c>
      <c r="N4780">
        <v>35</v>
      </c>
      <c r="O4780">
        <v>0.000237564850665861</v>
      </c>
      <c r="P4780">
        <v>3.88138459107675</v>
      </c>
      <c r="Q4780" t="s">
        <v>157</v>
      </c>
      <c r="R4780" t="s">
        <v>170</v>
      </c>
      <c r="S4780" t="s">
        <v>171</v>
      </c>
      <c r="T4780" t="s">
        <v>13731</v>
      </c>
      <c r="U4780" t="s">
        <v>19074</v>
      </c>
      <c r="V4780" t="s">
        <v>8663</v>
      </c>
      <c r="W4780" t="s">
        <v>170</v>
      </c>
      <c r="X4780" t="s">
        <v>171</v>
      </c>
      <c r="Y4780" t="s">
        <v>9008</v>
      </c>
      <c r="Z4780" t="s">
        <v>13733</v>
      </c>
      <c r="AA4780" t="s">
        <v>174</v>
      </c>
      <c r="AB4780" t="s">
        <v>171</v>
      </c>
      <c r="AC4780" t="s">
        <v>19075</v>
      </c>
      <c r="AD4780" t="s">
        <v>13735</v>
      </c>
    </row>
    <row r="4781" spans="1:30">
      <c r="A4781" t="s">
        <v>19076</v>
      </c>
      <c r="B4781" t="s">
        <v>19076</v>
      </c>
      <c r="C4781" s="3">
        <v>0.249818</v>
      </c>
      <c r="D4781" s="3">
        <v>12</v>
      </c>
      <c r="E4781" s="3">
        <v>0</v>
      </c>
      <c r="F4781" s="3">
        <v>0</v>
      </c>
      <c r="G4781" s="3">
        <v>0.146968</v>
      </c>
      <c r="H4781" s="3">
        <v>8</v>
      </c>
      <c r="I4781" s="3">
        <v>2.094265</v>
      </c>
      <c r="J4781" s="3">
        <v>107</v>
      </c>
      <c r="K4781" s="3">
        <v>3.739402</v>
      </c>
      <c r="L4781" s="3">
        <v>203</v>
      </c>
      <c r="M4781" s="3">
        <v>0.968896</v>
      </c>
      <c r="N4781">
        <v>48</v>
      </c>
      <c r="O4781">
        <v>0.000850319947957315</v>
      </c>
      <c r="P4781">
        <v>3.20296737152881</v>
      </c>
      <c r="Q4781" t="s">
        <v>157</v>
      </c>
      <c r="R4781" t="s">
        <v>170</v>
      </c>
      <c r="S4781" t="s">
        <v>171</v>
      </c>
      <c r="T4781" t="s">
        <v>19077</v>
      </c>
      <c r="U4781" t="s">
        <v>19078</v>
      </c>
      <c r="V4781" t="s">
        <v>2106</v>
      </c>
      <c r="W4781" t="s">
        <v>170</v>
      </c>
      <c r="X4781" t="s">
        <v>171</v>
      </c>
      <c r="Y4781" t="s">
        <v>7353</v>
      </c>
      <c r="Z4781" t="s">
        <v>19079</v>
      </c>
      <c r="AA4781" t="s">
        <v>174</v>
      </c>
      <c r="AB4781" t="s">
        <v>171</v>
      </c>
      <c r="AC4781" t="s">
        <v>19080</v>
      </c>
      <c r="AD4781" t="s">
        <v>19081</v>
      </c>
    </row>
    <row r="4782" spans="1:30">
      <c r="A4782" t="s">
        <v>19082</v>
      </c>
      <c r="B4782" t="s">
        <v>19082</v>
      </c>
      <c r="C4782" s="3">
        <v>0.769024</v>
      </c>
      <c r="D4782" s="3">
        <v>26</v>
      </c>
      <c r="E4782" s="3">
        <v>0.163339</v>
      </c>
      <c r="F4782" s="3">
        <v>5</v>
      </c>
      <c r="G4782" s="3">
        <v>0.379876</v>
      </c>
      <c r="H4782" s="3">
        <v>14</v>
      </c>
      <c r="I4782" s="3">
        <v>17.874636</v>
      </c>
      <c r="J4782" s="3">
        <v>633</v>
      </c>
      <c r="K4782" s="3">
        <v>10.796801</v>
      </c>
      <c r="L4782" s="3">
        <v>408</v>
      </c>
      <c r="M4782" s="3">
        <v>14.017027</v>
      </c>
      <c r="N4782">
        <v>478</v>
      </c>
      <c r="O4782" s="16">
        <v>4.45582198032777e-16</v>
      </c>
      <c r="P4782">
        <v>4.25486255851729</v>
      </c>
      <c r="Q4782" t="s">
        <v>157</v>
      </c>
      <c r="R4782" t="s">
        <v>136</v>
      </c>
      <c r="S4782" t="s">
        <v>136</v>
      </c>
      <c r="T4782" t="s">
        <v>19083</v>
      </c>
      <c r="U4782" t="s">
        <v>136</v>
      </c>
      <c r="V4782" t="s">
        <v>136</v>
      </c>
      <c r="W4782" t="s">
        <v>136</v>
      </c>
      <c r="X4782" t="s">
        <v>136</v>
      </c>
      <c r="Y4782" t="s">
        <v>14762</v>
      </c>
      <c r="Z4782" t="s">
        <v>19084</v>
      </c>
      <c r="AA4782" t="s">
        <v>164</v>
      </c>
      <c r="AB4782" t="s">
        <v>165</v>
      </c>
      <c r="AC4782" t="s">
        <v>19085</v>
      </c>
      <c r="AD4782" t="s">
        <v>19086</v>
      </c>
    </row>
    <row r="4783" spans="1:30">
      <c r="A4783" t="s">
        <v>19087</v>
      </c>
      <c r="B4783" t="s">
        <v>19087</v>
      </c>
      <c r="C4783" s="3">
        <v>0.607872</v>
      </c>
      <c r="D4783" s="3">
        <v>59</v>
      </c>
      <c r="E4783" s="3">
        <v>0.378023</v>
      </c>
      <c r="F4783" s="3">
        <v>33</v>
      </c>
      <c r="G4783" s="3">
        <v>1.05116</v>
      </c>
      <c r="H4783" s="3">
        <v>108</v>
      </c>
      <c r="I4783" s="3">
        <v>6.071672</v>
      </c>
      <c r="J4783" s="3">
        <v>630</v>
      </c>
      <c r="K4783" s="3">
        <v>8.133958</v>
      </c>
      <c r="L4783" s="3">
        <v>901</v>
      </c>
      <c r="M4783" s="3">
        <v>3.396073</v>
      </c>
      <c r="N4783">
        <v>339</v>
      </c>
      <c r="O4783" s="16">
        <v>1.34615235616367e-5</v>
      </c>
      <c r="P4783">
        <v>2.40426719043227</v>
      </c>
      <c r="Q4783" t="s">
        <v>157</v>
      </c>
      <c r="R4783" t="s">
        <v>254</v>
      </c>
      <c r="S4783" t="s">
        <v>255</v>
      </c>
      <c r="T4783" t="s">
        <v>19088</v>
      </c>
      <c r="U4783" t="s">
        <v>19089</v>
      </c>
      <c r="V4783" t="s">
        <v>1173</v>
      </c>
      <c r="W4783" t="s">
        <v>1174</v>
      </c>
      <c r="X4783" t="s">
        <v>1175</v>
      </c>
      <c r="Y4783" t="s">
        <v>19090</v>
      </c>
      <c r="Z4783" t="s">
        <v>19091</v>
      </c>
      <c r="AA4783" t="s">
        <v>209</v>
      </c>
      <c r="AB4783" t="s">
        <v>187</v>
      </c>
      <c r="AC4783" t="s">
        <v>19092</v>
      </c>
      <c r="AD4783" t="s">
        <v>1270</v>
      </c>
    </row>
    <row r="4784" spans="1:30">
      <c r="A4784" t="s">
        <v>19093</v>
      </c>
      <c r="B4784" t="s">
        <v>19093</v>
      </c>
      <c r="C4784" s="3">
        <v>0.063133</v>
      </c>
      <c r="D4784" s="3">
        <v>3</v>
      </c>
      <c r="E4784" s="3">
        <v>0.046834</v>
      </c>
      <c r="F4784" s="3">
        <v>2</v>
      </c>
      <c r="G4784" s="3">
        <v>0</v>
      </c>
      <c r="H4784" s="3">
        <v>0</v>
      </c>
      <c r="I4784" s="3">
        <v>1.827602</v>
      </c>
      <c r="J4784" s="3">
        <v>63</v>
      </c>
      <c r="K4784" s="3">
        <v>4.223529</v>
      </c>
      <c r="L4784" s="3">
        <v>155</v>
      </c>
      <c r="M4784" s="3">
        <v>1.338737</v>
      </c>
      <c r="N4784">
        <v>45</v>
      </c>
      <c r="O4784" s="16">
        <v>3.79741958923616e-5</v>
      </c>
      <c r="P4784">
        <v>4.1971519610029</v>
      </c>
      <c r="Q4784" t="s">
        <v>157</v>
      </c>
      <c r="R4784" t="s">
        <v>190</v>
      </c>
      <c r="S4784" t="s">
        <v>191</v>
      </c>
      <c r="T4784" t="s">
        <v>178</v>
      </c>
      <c r="U4784" t="s">
        <v>19094</v>
      </c>
      <c r="V4784" t="s">
        <v>136</v>
      </c>
      <c r="W4784" t="s">
        <v>136</v>
      </c>
      <c r="X4784" t="s">
        <v>136</v>
      </c>
      <c r="Y4784" t="s">
        <v>181</v>
      </c>
      <c r="Z4784" t="s">
        <v>5369</v>
      </c>
      <c r="AA4784" t="s">
        <v>164</v>
      </c>
      <c r="AB4784" t="s">
        <v>165</v>
      </c>
      <c r="AC4784" t="s">
        <v>19095</v>
      </c>
      <c r="AD4784" t="s">
        <v>184</v>
      </c>
    </row>
    <row r="4785" spans="1:30">
      <c r="A4785" t="s">
        <v>19096</v>
      </c>
      <c r="B4785" t="s">
        <v>19096</v>
      </c>
      <c r="C4785" s="3">
        <v>0.216516</v>
      </c>
      <c r="D4785" s="3">
        <v>13</v>
      </c>
      <c r="E4785" s="3">
        <v>0</v>
      </c>
      <c r="F4785" s="3">
        <v>0</v>
      </c>
      <c r="G4785" s="3">
        <v>0.324588</v>
      </c>
      <c r="H4785" s="3">
        <v>21</v>
      </c>
      <c r="I4785" s="3">
        <v>1.277103</v>
      </c>
      <c r="J4785" s="3">
        <v>83</v>
      </c>
      <c r="K4785" s="3">
        <v>46.307354</v>
      </c>
      <c r="L4785" s="3">
        <v>3184</v>
      </c>
      <c r="M4785" s="3">
        <v>1.509002</v>
      </c>
      <c r="N4785">
        <v>94</v>
      </c>
      <c r="O4785">
        <v>0.000112723202130368</v>
      </c>
      <c r="P4785">
        <v>4.80622800524317</v>
      </c>
      <c r="Q4785" t="s">
        <v>157</v>
      </c>
      <c r="R4785" t="s">
        <v>283</v>
      </c>
      <c r="S4785" t="s">
        <v>284</v>
      </c>
      <c r="T4785" t="s">
        <v>19097</v>
      </c>
      <c r="U4785" t="s">
        <v>19098</v>
      </c>
      <c r="V4785" t="s">
        <v>136</v>
      </c>
      <c r="W4785" t="s">
        <v>371</v>
      </c>
      <c r="X4785" t="s">
        <v>293</v>
      </c>
      <c r="Y4785" t="s">
        <v>290</v>
      </c>
      <c r="Z4785" t="s">
        <v>19099</v>
      </c>
      <c r="AA4785" t="s">
        <v>292</v>
      </c>
      <c r="AB4785" t="s">
        <v>293</v>
      </c>
      <c r="AC4785" t="s">
        <v>19100</v>
      </c>
      <c r="AD4785" t="s">
        <v>8798</v>
      </c>
    </row>
    <row r="4786" spans="1:30">
      <c r="A4786" t="s">
        <v>19101</v>
      </c>
      <c r="B4786" t="s">
        <v>19101</v>
      </c>
      <c r="C4786" s="3">
        <v>1.851953</v>
      </c>
      <c r="D4786" s="3">
        <v>33</v>
      </c>
      <c r="E4786" s="3">
        <v>0.170922</v>
      </c>
      <c r="F4786" s="3">
        <v>3</v>
      </c>
      <c r="G4786" s="3">
        <v>1.48975</v>
      </c>
      <c r="H4786" s="3">
        <v>28</v>
      </c>
      <c r="I4786" s="3">
        <v>8.134312</v>
      </c>
      <c r="J4786" s="3">
        <v>153</v>
      </c>
      <c r="K4786" s="3">
        <v>8.782258</v>
      </c>
      <c r="L4786" s="3">
        <v>177</v>
      </c>
      <c r="M4786" s="3">
        <v>6.606618</v>
      </c>
      <c r="N4786">
        <v>120</v>
      </c>
      <c r="O4786">
        <v>0.00292898889773578</v>
      </c>
      <c r="P4786">
        <v>2.10476123866488</v>
      </c>
      <c r="Q4786" t="s">
        <v>157</v>
      </c>
      <c r="R4786" t="s">
        <v>136</v>
      </c>
      <c r="S4786" t="s">
        <v>136</v>
      </c>
      <c r="T4786" t="s">
        <v>19102</v>
      </c>
      <c r="U4786" t="s">
        <v>19103</v>
      </c>
      <c r="V4786" t="s">
        <v>136</v>
      </c>
      <c r="W4786" t="s">
        <v>399</v>
      </c>
      <c r="X4786" t="s">
        <v>342</v>
      </c>
      <c r="Y4786" t="s">
        <v>19104</v>
      </c>
      <c r="Z4786" t="s">
        <v>136</v>
      </c>
      <c r="AA4786" t="s">
        <v>85</v>
      </c>
      <c r="AB4786" t="s">
        <v>342</v>
      </c>
      <c r="AC4786" t="s">
        <v>19105</v>
      </c>
      <c r="AD4786" t="s">
        <v>19106</v>
      </c>
    </row>
    <row r="4787" spans="1:30">
      <c r="A4787" t="s">
        <v>19107</v>
      </c>
      <c r="B4787" t="s">
        <v>19107</v>
      </c>
      <c r="C4787" s="3">
        <v>1.022</v>
      </c>
      <c r="D4787" s="3">
        <v>28</v>
      </c>
      <c r="E4787" s="3">
        <v>0</v>
      </c>
      <c r="F4787" s="3">
        <v>0</v>
      </c>
      <c r="G4787" s="3">
        <v>1.390252</v>
      </c>
      <c r="H4787" s="3">
        <v>40</v>
      </c>
      <c r="I4787" s="3">
        <v>13.25378</v>
      </c>
      <c r="J4787" s="3">
        <v>384</v>
      </c>
      <c r="K4787" s="3">
        <v>13.867255</v>
      </c>
      <c r="L4787" s="3">
        <v>429</v>
      </c>
      <c r="M4787" s="3">
        <v>5.065546</v>
      </c>
      <c r="N4787">
        <v>142</v>
      </c>
      <c r="O4787">
        <v>0.00309194826106999</v>
      </c>
      <c r="P4787">
        <v>2.91966798321988</v>
      </c>
      <c r="Q4787" t="s">
        <v>157</v>
      </c>
      <c r="R4787" t="s">
        <v>136</v>
      </c>
      <c r="S4787" t="s">
        <v>136</v>
      </c>
      <c r="T4787" t="s">
        <v>460</v>
      </c>
      <c r="U4787" t="s">
        <v>136</v>
      </c>
      <c r="V4787" t="s">
        <v>136</v>
      </c>
      <c r="W4787" t="s">
        <v>254</v>
      </c>
      <c r="X4787" t="s">
        <v>255</v>
      </c>
      <c r="Y4787" t="s">
        <v>352</v>
      </c>
      <c r="Z4787" t="s">
        <v>136</v>
      </c>
      <c r="AA4787" t="s">
        <v>164</v>
      </c>
      <c r="AB4787" t="s">
        <v>165</v>
      </c>
      <c r="AC4787" t="s">
        <v>19108</v>
      </c>
      <c r="AD4787" t="s">
        <v>281</v>
      </c>
    </row>
    <row r="4788" spans="1:30">
      <c r="A4788" t="s">
        <v>19109</v>
      </c>
      <c r="B4788" t="s">
        <v>19109</v>
      </c>
      <c r="C4788" s="3">
        <v>17.239199</v>
      </c>
      <c r="D4788" s="3">
        <v>346</v>
      </c>
      <c r="E4788" s="3">
        <v>36.241859</v>
      </c>
      <c r="F4788" s="3">
        <v>644</v>
      </c>
      <c r="G4788" s="3">
        <v>38.221958</v>
      </c>
      <c r="H4788" s="3">
        <v>822</v>
      </c>
      <c r="I4788" s="3">
        <v>2.748127</v>
      </c>
      <c r="J4788" s="3">
        <v>60</v>
      </c>
      <c r="K4788" s="3">
        <v>15.462819</v>
      </c>
      <c r="L4788" s="3">
        <v>359</v>
      </c>
      <c r="M4788" s="3">
        <v>8.680144</v>
      </c>
      <c r="N4788">
        <v>182</v>
      </c>
      <c r="O4788">
        <v>0.00367508058705253</v>
      </c>
      <c r="P4788">
        <v>-2.34745788887913</v>
      </c>
      <c r="Q4788" t="s">
        <v>131</v>
      </c>
      <c r="R4788" t="s">
        <v>136</v>
      </c>
      <c r="S4788" t="s">
        <v>136</v>
      </c>
      <c r="T4788" t="s">
        <v>19110</v>
      </c>
      <c r="U4788" t="s">
        <v>19111</v>
      </c>
      <c r="V4788" t="s">
        <v>5822</v>
      </c>
      <c r="W4788" t="s">
        <v>136</v>
      </c>
      <c r="X4788" t="s">
        <v>136</v>
      </c>
      <c r="Y4788" t="s">
        <v>1626</v>
      </c>
      <c r="Z4788" t="s">
        <v>19112</v>
      </c>
      <c r="AA4788" t="s">
        <v>164</v>
      </c>
      <c r="AB4788" t="s">
        <v>165</v>
      </c>
      <c r="AC4788" t="s">
        <v>19113</v>
      </c>
      <c r="AD4788" t="s">
        <v>19114</v>
      </c>
    </row>
    <row r="4789" spans="1:30">
      <c r="A4789" t="s">
        <v>19115</v>
      </c>
      <c r="B4789" t="s">
        <v>19115</v>
      </c>
      <c r="C4789" s="3">
        <v>25.223024</v>
      </c>
      <c r="D4789" s="3">
        <v>464</v>
      </c>
      <c r="E4789" s="3">
        <v>24.883842</v>
      </c>
      <c r="F4789" s="3">
        <v>406</v>
      </c>
      <c r="G4789" s="3">
        <v>33.273983</v>
      </c>
      <c r="H4789" s="3">
        <v>656</v>
      </c>
      <c r="I4789" s="3">
        <v>4.899917</v>
      </c>
      <c r="J4789" s="3">
        <v>98</v>
      </c>
      <c r="K4789" s="3">
        <v>5.368974</v>
      </c>
      <c r="L4789" s="3">
        <v>115</v>
      </c>
      <c r="M4789" s="3">
        <v>9.839736</v>
      </c>
      <c r="N4789">
        <v>189</v>
      </c>
      <c r="O4789" s="16">
        <v>5.91992847578055e-7</v>
      </c>
      <c r="P4789">
        <v>-2.6418822051104</v>
      </c>
      <c r="Q4789" t="s">
        <v>131</v>
      </c>
      <c r="R4789" t="s">
        <v>136</v>
      </c>
      <c r="S4789" t="s">
        <v>136</v>
      </c>
      <c r="T4789" t="s">
        <v>136</v>
      </c>
      <c r="U4789" t="s">
        <v>136</v>
      </c>
      <c r="V4789" t="s">
        <v>136</v>
      </c>
      <c r="W4789" t="s">
        <v>136</v>
      </c>
      <c r="X4789" t="s">
        <v>136</v>
      </c>
      <c r="Y4789" t="s">
        <v>11996</v>
      </c>
      <c r="Z4789" t="s">
        <v>14940</v>
      </c>
      <c r="AA4789" t="s">
        <v>164</v>
      </c>
      <c r="AB4789" t="s">
        <v>165</v>
      </c>
      <c r="AC4789" t="s">
        <v>19116</v>
      </c>
      <c r="AD4789" t="s">
        <v>136</v>
      </c>
    </row>
    <row r="4790" spans="1:30">
      <c r="A4790" t="s">
        <v>19117</v>
      </c>
      <c r="B4790" t="s">
        <v>19117</v>
      </c>
      <c r="C4790" s="3">
        <v>2.080305</v>
      </c>
      <c r="D4790" s="3">
        <v>33</v>
      </c>
      <c r="E4790" s="3">
        <v>3.418521</v>
      </c>
      <c r="F4790" s="3">
        <v>48</v>
      </c>
      <c r="G4790" s="3">
        <v>2.108317</v>
      </c>
      <c r="H4790" s="3">
        <v>36</v>
      </c>
      <c r="I4790" s="3">
        <v>0</v>
      </c>
      <c r="J4790" s="3">
        <v>0</v>
      </c>
      <c r="K4790" s="3">
        <v>0.164429</v>
      </c>
      <c r="L4790" s="3">
        <v>3</v>
      </c>
      <c r="M4790" s="3">
        <v>0.608369</v>
      </c>
      <c r="N4790">
        <v>10</v>
      </c>
      <c r="O4790">
        <v>0.00219044758049492</v>
      </c>
      <c r="P4790">
        <v>-3.45237906892029</v>
      </c>
      <c r="Q4790" t="s">
        <v>131</v>
      </c>
      <c r="R4790" t="s">
        <v>136</v>
      </c>
      <c r="S4790" t="s">
        <v>136</v>
      </c>
      <c r="T4790" t="s">
        <v>19118</v>
      </c>
      <c r="U4790" t="s">
        <v>136</v>
      </c>
      <c r="V4790" t="s">
        <v>136</v>
      </c>
      <c r="W4790" t="s">
        <v>136</v>
      </c>
      <c r="X4790" t="s">
        <v>136</v>
      </c>
      <c r="Y4790" t="s">
        <v>19119</v>
      </c>
      <c r="Z4790" t="s">
        <v>19120</v>
      </c>
      <c r="AA4790" t="s">
        <v>174</v>
      </c>
      <c r="AB4790" t="s">
        <v>171</v>
      </c>
      <c r="AC4790" t="s">
        <v>19121</v>
      </c>
      <c r="AD4790" t="s">
        <v>2982</v>
      </c>
    </row>
    <row r="4791" spans="1:30">
      <c r="A4791" t="s">
        <v>19122</v>
      </c>
      <c r="B4791" t="s">
        <v>19122</v>
      </c>
      <c r="C4791" s="3">
        <v>0.105587</v>
      </c>
      <c r="D4791" s="3">
        <v>17</v>
      </c>
      <c r="E4791" s="3">
        <v>0</v>
      </c>
      <c r="F4791" s="3">
        <v>0</v>
      </c>
      <c r="G4791" s="3">
        <v>0</v>
      </c>
      <c r="H4791" s="3">
        <v>0</v>
      </c>
      <c r="I4791" s="3">
        <v>0.889645</v>
      </c>
      <c r="J4791" s="3">
        <v>149</v>
      </c>
      <c r="K4791" s="3">
        <v>0.704151</v>
      </c>
      <c r="L4791" s="3">
        <v>126</v>
      </c>
      <c r="M4791" s="3">
        <v>0.675761</v>
      </c>
      <c r="N4791">
        <v>109</v>
      </c>
      <c r="O4791">
        <v>0.00695089379043694</v>
      </c>
      <c r="P4791">
        <v>3.26904457991223</v>
      </c>
      <c r="Q4791" t="s">
        <v>157</v>
      </c>
      <c r="R4791" t="s">
        <v>218</v>
      </c>
      <c r="S4791" t="s">
        <v>219</v>
      </c>
      <c r="T4791" t="s">
        <v>19123</v>
      </c>
      <c r="U4791" t="s">
        <v>19124</v>
      </c>
      <c r="V4791" t="s">
        <v>684</v>
      </c>
      <c r="W4791" t="s">
        <v>218</v>
      </c>
      <c r="X4791" t="s">
        <v>219</v>
      </c>
      <c r="Y4791" t="s">
        <v>19125</v>
      </c>
      <c r="Z4791" t="s">
        <v>19126</v>
      </c>
      <c r="AA4791" t="s">
        <v>686</v>
      </c>
      <c r="AB4791" t="s">
        <v>219</v>
      </c>
      <c r="AC4791" t="s">
        <v>175</v>
      </c>
      <c r="AD4791" t="s">
        <v>885</v>
      </c>
    </row>
    <row r="4792" spans="1:30">
      <c r="A4792" t="s">
        <v>19127</v>
      </c>
      <c r="B4792" t="s">
        <v>19127</v>
      </c>
      <c r="C4792" s="3">
        <v>0</v>
      </c>
      <c r="D4792" s="3">
        <v>0</v>
      </c>
      <c r="E4792" s="3">
        <v>0</v>
      </c>
      <c r="F4792" s="3">
        <v>0</v>
      </c>
      <c r="G4792" s="3">
        <v>0.23841</v>
      </c>
      <c r="H4792" s="3">
        <v>7</v>
      </c>
      <c r="I4792" s="3">
        <v>10.282585</v>
      </c>
      <c r="J4792" s="3">
        <v>297</v>
      </c>
      <c r="K4792" s="3">
        <v>8.76344</v>
      </c>
      <c r="L4792" s="3">
        <v>270</v>
      </c>
      <c r="M4792" s="3">
        <v>2.38927</v>
      </c>
      <c r="N4792">
        <v>67</v>
      </c>
      <c r="O4792" s="16">
        <v>2.09158137558948e-6</v>
      </c>
      <c r="P4792">
        <v>4.99520106838864</v>
      </c>
      <c r="Q4792" t="s">
        <v>157</v>
      </c>
      <c r="R4792" t="s">
        <v>136</v>
      </c>
      <c r="S4792" t="s">
        <v>136</v>
      </c>
      <c r="T4792" t="s">
        <v>5343</v>
      </c>
      <c r="U4792" t="s">
        <v>136</v>
      </c>
      <c r="V4792" t="s">
        <v>136</v>
      </c>
      <c r="W4792" t="s">
        <v>136</v>
      </c>
      <c r="X4792" t="s">
        <v>136</v>
      </c>
      <c r="Y4792" t="s">
        <v>136</v>
      </c>
      <c r="Z4792" t="s">
        <v>136</v>
      </c>
      <c r="AA4792" t="s">
        <v>174</v>
      </c>
      <c r="AB4792" t="s">
        <v>171</v>
      </c>
      <c r="AC4792" t="s">
        <v>19128</v>
      </c>
      <c r="AD4792" t="s">
        <v>5345</v>
      </c>
    </row>
    <row r="4793" spans="1:30">
      <c r="A4793" t="s">
        <v>19129</v>
      </c>
      <c r="B4793" t="s">
        <v>19129</v>
      </c>
      <c r="C4793" s="3">
        <v>2.420965</v>
      </c>
      <c r="D4793" s="3">
        <v>115</v>
      </c>
      <c r="E4793" s="3">
        <v>0.626332</v>
      </c>
      <c r="F4793" s="3">
        <v>27</v>
      </c>
      <c r="G4793" s="3">
        <v>2.363883</v>
      </c>
      <c r="H4793" s="3">
        <v>120</v>
      </c>
      <c r="I4793" s="3">
        <v>8.791636</v>
      </c>
      <c r="J4793" s="3">
        <v>450</v>
      </c>
      <c r="K4793" s="3">
        <v>51.30492</v>
      </c>
      <c r="L4793" s="3">
        <v>2801</v>
      </c>
      <c r="M4793" s="3">
        <v>4.655002</v>
      </c>
      <c r="N4793">
        <v>230</v>
      </c>
      <c r="O4793">
        <v>0.00223019068279363</v>
      </c>
      <c r="P4793">
        <v>2.78909438143571</v>
      </c>
      <c r="Q4793" t="s">
        <v>157</v>
      </c>
      <c r="R4793" t="s">
        <v>218</v>
      </c>
      <c r="S4793" t="s">
        <v>219</v>
      </c>
      <c r="T4793" t="s">
        <v>19130</v>
      </c>
      <c r="U4793" t="s">
        <v>19131</v>
      </c>
      <c r="V4793" t="s">
        <v>19132</v>
      </c>
      <c r="W4793" t="s">
        <v>136</v>
      </c>
      <c r="X4793" t="s">
        <v>136</v>
      </c>
      <c r="Y4793" t="s">
        <v>6229</v>
      </c>
      <c r="Z4793" t="s">
        <v>19133</v>
      </c>
      <c r="AA4793" t="s">
        <v>686</v>
      </c>
      <c r="AB4793" t="s">
        <v>219</v>
      </c>
      <c r="AC4793" t="s">
        <v>19134</v>
      </c>
      <c r="AD4793" t="s">
        <v>19135</v>
      </c>
    </row>
    <row r="4794" spans="1:30">
      <c r="A4794" t="s">
        <v>19136</v>
      </c>
      <c r="B4794" t="s">
        <v>19136</v>
      </c>
      <c r="C4794" s="3">
        <v>0.065846</v>
      </c>
      <c r="D4794" s="3">
        <v>7</v>
      </c>
      <c r="E4794" s="3">
        <v>0</v>
      </c>
      <c r="F4794" s="3">
        <v>0</v>
      </c>
      <c r="G4794" s="3">
        <v>0</v>
      </c>
      <c r="H4794" s="3">
        <v>0</v>
      </c>
      <c r="I4794" s="3">
        <v>0.454352</v>
      </c>
      <c r="J4794" s="3">
        <v>52</v>
      </c>
      <c r="K4794" s="3">
        <v>0.451539</v>
      </c>
      <c r="L4794" s="3">
        <v>55</v>
      </c>
      <c r="M4794" s="3">
        <v>0.581318</v>
      </c>
      <c r="N4794">
        <v>64</v>
      </c>
      <c r="O4794">
        <v>0.00416208802982817</v>
      </c>
      <c r="P4794">
        <v>3.36345078824143</v>
      </c>
      <c r="Q4794" t="s">
        <v>157</v>
      </c>
      <c r="R4794" t="s">
        <v>1427</v>
      </c>
      <c r="S4794" t="s">
        <v>538</v>
      </c>
      <c r="T4794" t="s">
        <v>136</v>
      </c>
      <c r="U4794" t="s">
        <v>19137</v>
      </c>
      <c r="V4794" t="s">
        <v>136</v>
      </c>
      <c r="W4794" t="s">
        <v>1174</v>
      </c>
      <c r="X4794" t="s">
        <v>1175</v>
      </c>
      <c r="Y4794" t="s">
        <v>11587</v>
      </c>
      <c r="Z4794" t="s">
        <v>5942</v>
      </c>
      <c r="AA4794" t="s">
        <v>43</v>
      </c>
      <c r="AB4794" t="s">
        <v>538</v>
      </c>
      <c r="AC4794" t="s">
        <v>313</v>
      </c>
      <c r="AD4794" t="s">
        <v>136</v>
      </c>
    </row>
    <row r="4795" spans="1:30">
      <c r="A4795" t="s">
        <v>19138</v>
      </c>
      <c r="B4795" t="s">
        <v>19138</v>
      </c>
      <c r="C4795" s="3">
        <v>0.156914</v>
      </c>
      <c r="D4795" s="3">
        <v>8</v>
      </c>
      <c r="E4795" s="3">
        <v>0.081436</v>
      </c>
      <c r="F4795" s="3">
        <v>4</v>
      </c>
      <c r="G4795" s="3">
        <v>0.34076</v>
      </c>
      <c r="H4795" s="3">
        <v>19</v>
      </c>
      <c r="I4795" s="3">
        <v>4.407004</v>
      </c>
      <c r="J4795" s="3">
        <v>240</v>
      </c>
      <c r="K4795" s="3">
        <v>6.74057</v>
      </c>
      <c r="L4795" s="3">
        <v>392</v>
      </c>
      <c r="M4795" s="3">
        <v>1.003161</v>
      </c>
      <c r="N4795">
        <v>53</v>
      </c>
      <c r="O4795" s="16">
        <v>6.16094359977597e-5</v>
      </c>
      <c r="P4795">
        <v>3.42516528662954</v>
      </c>
      <c r="Q4795" t="s">
        <v>157</v>
      </c>
      <c r="R4795" t="s">
        <v>136</v>
      </c>
      <c r="S4795" t="s">
        <v>136</v>
      </c>
      <c r="T4795" t="s">
        <v>19139</v>
      </c>
      <c r="U4795" t="s">
        <v>136</v>
      </c>
      <c r="V4795" t="s">
        <v>136</v>
      </c>
      <c r="W4795" t="s">
        <v>136</v>
      </c>
      <c r="X4795" t="s">
        <v>136</v>
      </c>
      <c r="Y4795" t="s">
        <v>320</v>
      </c>
      <c r="Z4795" t="s">
        <v>136</v>
      </c>
      <c r="AA4795" t="s">
        <v>164</v>
      </c>
      <c r="AB4795" t="s">
        <v>165</v>
      </c>
      <c r="AC4795" t="s">
        <v>19140</v>
      </c>
      <c r="AD4795" t="s">
        <v>19141</v>
      </c>
    </row>
    <row r="4796" spans="1:30">
      <c r="A4796" t="s">
        <v>19142</v>
      </c>
      <c r="B4796" t="s">
        <v>19142</v>
      </c>
      <c r="C4796" s="3">
        <v>3.426863</v>
      </c>
      <c r="D4796" s="3">
        <v>277</v>
      </c>
      <c r="E4796" s="3">
        <v>2.970951</v>
      </c>
      <c r="F4796" s="3">
        <v>213</v>
      </c>
      <c r="G4796" s="3">
        <v>4.691988</v>
      </c>
      <c r="H4796" s="3">
        <v>406</v>
      </c>
      <c r="I4796" s="3">
        <v>0.329122</v>
      </c>
      <c r="J4796" s="3">
        <v>29</v>
      </c>
      <c r="K4796" s="3">
        <v>1.146282</v>
      </c>
      <c r="L4796" s="3">
        <v>107</v>
      </c>
      <c r="M4796" s="3">
        <v>0.991587</v>
      </c>
      <c r="N4796">
        <v>84</v>
      </c>
      <c r="O4796" s="16">
        <v>2.76795493861375e-5</v>
      </c>
      <c r="P4796">
        <v>-2.67838383516904</v>
      </c>
      <c r="Q4796" t="s">
        <v>131</v>
      </c>
      <c r="R4796" t="s">
        <v>136</v>
      </c>
      <c r="S4796" t="s">
        <v>136</v>
      </c>
      <c r="T4796" t="s">
        <v>2534</v>
      </c>
      <c r="U4796" t="s">
        <v>19143</v>
      </c>
      <c r="V4796" t="s">
        <v>763</v>
      </c>
      <c r="W4796" t="s">
        <v>136</v>
      </c>
      <c r="X4796" t="s">
        <v>136</v>
      </c>
      <c r="Y4796" t="s">
        <v>1915</v>
      </c>
      <c r="Z4796" t="s">
        <v>4379</v>
      </c>
      <c r="AA4796" t="s">
        <v>164</v>
      </c>
      <c r="AB4796" t="s">
        <v>165</v>
      </c>
      <c r="AC4796" t="s">
        <v>4131</v>
      </c>
      <c r="AD4796" t="s">
        <v>2538</v>
      </c>
    </row>
    <row r="4797" spans="1:30">
      <c r="A4797" t="s">
        <v>19144</v>
      </c>
      <c r="B4797" t="s">
        <v>19144</v>
      </c>
      <c r="C4797" s="3">
        <v>39.260704</v>
      </c>
      <c r="D4797" s="3">
        <v>4415</v>
      </c>
      <c r="E4797" s="3">
        <v>67.627541</v>
      </c>
      <c r="F4797" s="3">
        <v>6736</v>
      </c>
      <c r="G4797" s="3">
        <v>54.561966</v>
      </c>
      <c r="H4797" s="3">
        <v>6578</v>
      </c>
      <c r="I4797" s="3">
        <v>15.949772</v>
      </c>
      <c r="J4797" s="3">
        <v>1946</v>
      </c>
      <c r="K4797" s="3">
        <v>22.112978</v>
      </c>
      <c r="L4797" s="3">
        <v>2880</v>
      </c>
      <c r="M4797" s="3">
        <v>25.399012</v>
      </c>
      <c r="N4797">
        <v>2982</v>
      </c>
      <c r="O4797">
        <v>0.000540691447123837</v>
      </c>
      <c r="P4797">
        <v>-2.05475699742778</v>
      </c>
      <c r="Q4797" t="s">
        <v>131</v>
      </c>
      <c r="R4797" t="s">
        <v>136</v>
      </c>
      <c r="S4797" t="s">
        <v>136</v>
      </c>
      <c r="T4797" t="s">
        <v>5955</v>
      </c>
      <c r="U4797" t="s">
        <v>19145</v>
      </c>
      <c r="V4797" t="s">
        <v>662</v>
      </c>
      <c r="W4797" t="s">
        <v>534</v>
      </c>
      <c r="X4797" t="s">
        <v>535</v>
      </c>
      <c r="Y4797" t="s">
        <v>5957</v>
      </c>
      <c r="Z4797" t="s">
        <v>136</v>
      </c>
      <c r="AA4797" t="s">
        <v>164</v>
      </c>
      <c r="AB4797" t="s">
        <v>165</v>
      </c>
      <c r="AC4797" t="s">
        <v>19146</v>
      </c>
      <c r="AD4797" t="s">
        <v>3213</v>
      </c>
    </row>
    <row r="4798" spans="1:30">
      <c r="A4798" t="s">
        <v>19147</v>
      </c>
      <c r="B4798" t="s">
        <v>19147</v>
      </c>
      <c r="C4798" s="3">
        <v>7.404668</v>
      </c>
      <c r="D4798" s="3">
        <v>277</v>
      </c>
      <c r="E4798" s="3">
        <v>0.916562</v>
      </c>
      <c r="F4798" s="3">
        <v>31</v>
      </c>
      <c r="G4798" s="3">
        <v>5.752428</v>
      </c>
      <c r="H4798" s="3">
        <v>231</v>
      </c>
      <c r="I4798" s="3">
        <v>38.953339</v>
      </c>
      <c r="J4798" s="3">
        <v>1579</v>
      </c>
      <c r="K4798" s="3">
        <v>83.762566</v>
      </c>
      <c r="L4798" s="3">
        <v>3626</v>
      </c>
      <c r="M4798" s="3">
        <v>23.185482</v>
      </c>
      <c r="N4798">
        <v>905</v>
      </c>
      <c r="O4798">
        <v>0.000201772666278194</v>
      </c>
      <c r="P4798">
        <v>2.74360941687701</v>
      </c>
      <c r="Q4798" t="s">
        <v>157</v>
      </c>
      <c r="R4798" t="s">
        <v>136</v>
      </c>
      <c r="S4798" t="s">
        <v>136</v>
      </c>
      <c r="T4798" t="s">
        <v>9561</v>
      </c>
      <c r="U4798" t="s">
        <v>19148</v>
      </c>
      <c r="V4798" t="s">
        <v>439</v>
      </c>
      <c r="W4798" t="s">
        <v>186</v>
      </c>
      <c r="X4798" t="s">
        <v>187</v>
      </c>
      <c r="Y4798" t="s">
        <v>4463</v>
      </c>
      <c r="Z4798" t="s">
        <v>9563</v>
      </c>
      <c r="AA4798" t="s">
        <v>209</v>
      </c>
      <c r="AB4798" t="s">
        <v>187</v>
      </c>
      <c r="AC4798" t="s">
        <v>9564</v>
      </c>
      <c r="AD4798" t="s">
        <v>9565</v>
      </c>
    </row>
    <row r="4799" spans="1:30">
      <c r="A4799" t="s">
        <v>19149</v>
      </c>
      <c r="B4799" t="s">
        <v>19149</v>
      </c>
      <c r="C4799" s="3">
        <v>0.167242</v>
      </c>
      <c r="D4799" s="3">
        <v>10</v>
      </c>
      <c r="E4799" s="3">
        <v>0</v>
      </c>
      <c r="F4799" s="3">
        <v>0</v>
      </c>
      <c r="G4799" s="3">
        <v>0.260122</v>
      </c>
      <c r="H4799" s="3">
        <v>16</v>
      </c>
      <c r="I4799" s="3">
        <v>4.313745</v>
      </c>
      <c r="J4799" s="3">
        <v>257</v>
      </c>
      <c r="K4799" s="3">
        <v>12.782519</v>
      </c>
      <c r="L4799" s="3">
        <v>812</v>
      </c>
      <c r="M4799" s="3">
        <v>1.953907</v>
      </c>
      <c r="N4799">
        <v>112</v>
      </c>
      <c r="O4799" s="16">
        <v>6.3048504412428e-6</v>
      </c>
      <c r="P4799">
        <v>4.37461342648611</v>
      </c>
      <c r="Q4799" t="s">
        <v>157</v>
      </c>
      <c r="R4799" t="s">
        <v>186</v>
      </c>
      <c r="S4799" t="s">
        <v>187</v>
      </c>
      <c r="T4799" t="s">
        <v>19150</v>
      </c>
      <c r="U4799" t="s">
        <v>19151</v>
      </c>
      <c r="V4799" t="s">
        <v>136</v>
      </c>
      <c r="W4799" t="s">
        <v>594</v>
      </c>
      <c r="X4799" t="s">
        <v>165</v>
      </c>
      <c r="Y4799" t="s">
        <v>19152</v>
      </c>
      <c r="Z4799" t="s">
        <v>136</v>
      </c>
      <c r="AA4799" t="s">
        <v>164</v>
      </c>
      <c r="AB4799" t="s">
        <v>165</v>
      </c>
      <c r="AC4799" t="s">
        <v>19153</v>
      </c>
      <c r="AD4799" t="s">
        <v>5312</v>
      </c>
    </row>
    <row r="4800" spans="1:30">
      <c r="A4800" t="s">
        <v>19154</v>
      </c>
      <c r="B4800" t="s">
        <v>19154</v>
      </c>
      <c r="C4800" s="3">
        <v>22.723106</v>
      </c>
      <c r="D4800" s="3">
        <v>403</v>
      </c>
      <c r="E4800" s="3">
        <v>31.636625</v>
      </c>
      <c r="F4800" s="3">
        <v>497</v>
      </c>
      <c r="G4800" s="3">
        <v>23.677914</v>
      </c>
      <c r="H4800" s="3">
        <v>450</v>
      </c>
      <c r="I4800" s="3">
        <v>4.097106</v>
      </c>
      <c r="J4800" s="3">
        <v>79</v>
      </c>
      <c r="K4800" s="3">
        <v>1.780324</v>
      </c>
      <c r="L4800" s="3">
        <v>37</v>
      </c>
      <c r="M4800" s="3">
        <v>6.540546</v>
      </c>
      <c r="N4800">
        <v>122</v>
      </c>
      <c r="O4800" s="16">
        <v>1.72611519433706e-6</v>
      </c>
      <c r="P4800">
        <v>-3.24329915562738</v>
      </c>
      <c r="Q4800" t="s">
        <v>131</v>
      </c>
      <c r="R4800" t="s">
        <v>136</v>
      </c>
      <c r="S4800" t="s">
        <v>136</v>
      </c>
      <c r="T4800" t="s">
        <v>2256</v>
      </c>
      <c r="U4800" t="s">
        <v>19155</v>
      </c>
      <c r="V4800" t="s">
        <v>3436</v>
      </c>
      <c r="W4800" t="s">
        <v>136</v>
      </c>
      <c r="X4800" t="s">
        <v>136</v>
      </c>
      <c r="Y4800" t="s">
        <v>3437</v>
      </c>
      <c r="Z4800" t="s">
        <v>8422</v>
      </c>
      <c r="AA4800" t="s">
        <v>164</v>
      </c>
      <c r="AB4800" t="s">
        <v>165</v>
      </c>
      <c r="AC4800" t="s">
        <v>19156</v>
      </c>
      <c r="AD4800" t="s">
        <v>144</v>
      </c>
    </row>
    <row r="4801" spans="1:30">
      <c r="A4801" t="s">
        <v>19157</v>
      </c>
      <c r="B4801" t="s">
        <v>19157</v>
      </c>
      <c r="C4801" s="3">
        <v>12.691076</v>
      </c>
      <c r="D4801" s="3">
        <v>101</v>
      </c>
      <c r="E4801" s="3">
        <v>2.493057</v>
      </c>
      <c r="F4801" s="3">
        <v>18</v>
      </c>
      <c r="G4801" s="3">
        <v>5.511907</v>
      </c>
      <c r="H4801" s="3">
        <v>47</v>
      </c>
      <c r="I4801" s="3">
        <v>117.090477</v>
      </c>
      <c r="J4801" s="3">
        <v>1010</v>
      </c>
      <c r="K4801" s="3">
        <v>187.341415</v>
      </c>
      <c r="L4801" s="3">
        <v>1725</v>
      </c>
      <c r="M4801" s="3">
        <v>46.842266</v>
      </c>
      <c r="N4801">
        <v>389</v>
      </c>
      <c r="O4801" s="16">
        <v>7.35373829927763e-7</v>
      </c>
      <c r="P4801">
        <v>3.37707201231208</v>
      </c>
      <c r="Q4801" t="s">
        <v>157</v>
      </c>
      <c r="R4801" t="s">
        <v>305</v>
      </c>
      <c r="S4801" t="s">
        <v>142</v>
      </c>
      <c r="T4801" t="s">
        <v>19158</v>
      </c>
      <c r="U4801" t="s">
        <v>19159</v>
      </c>
      <c r="V4801" t="s">
        <v>136</v>
      </c>
      <c r="W4801" t="s">
        <v>186</v>
      </c>
      <c r="X4801" t="s">
        <v>187</v>
      </c>
      <c r="Y4801" t="s">
        <v>19160</v>
      </c>
      <c r="Z4801" t="s">
        <v>19161</v>
      </c>
      <c r="AA4801" t="s">
        <v>141</v>
      </c>
      <c r="AB4801" t="s">
        <v>142</v>
      </c>
      <c r="AC4801" t="s">
        <v>19162</v>
      </c>
      <c r="AD4801" t="s">
        <v>1863</v>
      </c>
    </row>
    <row r="4802" spans="1:30">
      <c r="A4802" t="s">
        <v>19163</v>
      </c>
      <c r="B4802" t="s">
        <v>19163</v>
      </c>
      <c r="C4802" s="3">
        <v>0</v>
      </c>
      <c r="D4802" s="3">
        <v>0</v>
      </c>
      <c r="E4802" s="3">
        <v>0</v>
      </c>
      <c r="F4802" s="3">
        <v>0</v>
      </c>
      <c r="G4802" s="3">
        <v>0.068253</v>
      </c>
      <c r="H4802" s="3">
        <v>4</v>
      </c>
      <c r="I4802" s="3">
        <v>1.1927</v>
      </c>
      <c r="J4802" s="3">
        <v>71</v>
      </c>
      <c r="K4802" s="3">
        <v>2.502532</v>
      </c>
      <c r="L4802" s="3">
        <v>158</v>
      </c>
      <c r="M4802" s="3">
        <v>1.263058</v>
      </c>
      <c r="N4802">
        <v>72</v>
      </c>
      <c r="O4802" s="16">
        <v>4.03000241866624e-6</v>
      </c>
      <c r="P4802">
        <v>4.77389697016745</v>
      </c>
      <c r="Q4802" t="s">
        <v>157</v>
      </c>
      <c r="R4802" t="s">
        <v>136</v>
      </c>
      <c r="S4802" t="s">
        <v>136</v>
      </c>
      <c r="T4802" t="s">
        <v>19164</v>
      </c>
      <c r="U4802" t="s">
        <v>136</v>
      </c>
      <c r="V4802" t="s">
        <v>136</v>
      </c>
      <c r="W4802" t="s">
        <v>136</v>
      </c>
      <c r="X4802" t="s">
        <v>136</v>
      </c>
      <c r="Y4802" t="s">
        <v>6357</v>
      </c>
      <c r="Z4802" t="s">
        <v>19165</v>
      </c>
      <c r="AA4802" t="s">
        <v>164</v>
      </c>
      <c r="AB4802" t="s">
        <v>165</v>
      </c>
      <c r="AC4802" t="s">
        <v>19166</v>
      </c>
      <c r="AD4802" t="s">
        <v>1612</v>
      </c>
    </row>
    <row r="4803" spans="1:30">
      <c r="A4803" t="s">
        <v>19167</v>
      </c>
      <c r="B4803" t="s">
        <v>136</v>
      </c>
      <c r="C4803" s="3">
        <v>2.060277</v>
      </c>
      <c r="D4803" s="3">
        <v>27</v>
      </c>
      <c r="E4803" s="3">
        <v>0</v>
      </c>
      <c r="F4803" s="3">
        <v>0</v>
      </c>
      <c r="G4803" s="3">
        <v>0.812532</v>
      </c>
      <c r="H4803" s="3">
        <v>12</v>
      </c>
      <c r="I4803" s="3">
        <v>41.209841</v>
      </c>
      <c r="J4803" s="3">
        <v>569</v>
      </c>
      <c r="K4803" s="3">
        <v>9.939024</v>
      </c>
      <c r="L4803" s="3">
        <v>147</v>
      </c>
      <c r="M4803" s="3">
        <v>22.207897</v>
      </c>
      <c r="N4803">
        <v>296</v>
      </c>
      <c r="O4803" s="16">
        <v>7.67341160292163e-5</v>
      </c>
      <c r="P4803">
        <v>3.73604565071886</v>
      </c>
      <c r="Q4803" t="s">
        <v>157</v>
      </c>
      <c r="R4803" t="s">
        <v>136</v>
      </c>
      <c r="S4803" t="s">
        <v>136</v>
      </c>
      <c r="T4803" t="s">
        <v>136</v>
      </c>
      <c r="U4803" t="s">
        <v>136</v>
      </c>
      <c r="V4803" t="s">
        <v>136</v>
      </c>
      <c r="W4803" t="s">
        <v>136</v>
      </c>
      <c r="X4803" t="s">
        <v>136</v>
      </c>
      <c r="Y4803" t="s">
        <v>136</v>
      </c>
      <c r="Z4803" t="s">
        <v>136</v>
      </c>
      <c r="AA4803" t="s">
        <v>136</v>
      </c>
      <c r="AB4803" t="s">
        <v>136</v>
      </c>
      <c r="AC4803" t="s">
        <v>136</v>
      </c>
      <c r="AD4803" t="s">
        <v>136</v>
      </c>
    </row>
    <row r="4804" spans="1:30">
      <c r="A4804" t="s">
        <v>19168</v>
      </c>
      <c r="B4804" t="s">
        <v>19168</v>
      </c>
      <c r="C4804" s="3">
        <v>1.400876</v>
      </c>
      <c r="D4804" s="3">
        <v>23</v>
      </c>
      <c r="E4804" s="3">
        <v>0</v>
      </c>
      <c r="F4804" s="3">
        <v>0</v>
      </c>
      <c r="G4804" s="3">
        <v>2.00849</v>
      </c>
      <c r="H4804" s="3">
        <v>35</v>
      </c>
      <c r="I4804" s="3">
        <v>16.496634</v>
      </c>
      <c r="J4804" s="3">
        <v>283</v>
      </c>
      <c r="K4804" s="3">
        <v>17.416456</v>
      </c>
      <c r="L4804" s="3">
        <v>319</v>
      </c>
      <c r="M4804" s="3">
        <v>8.158134</v>
      </c>
      <c r="N4804">
        <v>135</v>
      </c>
      <c r="O4804">
        <v>0.00332802177957392</v>
      </c>
      <c r="P4804">
        <v>2.81373965521003</v>
      </c>
      <c r="Q4804" t="s">
        <v>157</v>
      </c>
      <c r="R4804" t="s">
        <v>136</v>
      </c>
      <c r="S4804" t="s">
        <v>136</v>
      </c>
      <c r="T4804" t="s">
        <v>8892</v>
      </c>
      <c r="U4804" t="s">
        <v>19169</v>
      </c>
      <c r="V4804" t="s">
        <v>136</v>
      </c>
      <c r="W4804" t="s">
        <v>1427</v>
      </c>
      <c r="X4804" t="s">
        <v>538</v>
      </c>
      <c r="Y4804" t="s">
        <v>6662</v>
      </c>
      <c r="Z4804" t="s">
        <v>6663</v>
      </c>
      <c r="AA4804" t="s">
        <v>43</v>
      </c>
      <c r="AB4804" t="s">
        <v>538</v>
      </c>
      <c r="AC4804" t="s">
        <v>19170</v>
      </c>
      <c r="AD4804" t="s">
        <v>8895</v>
      </c>
    </row>
    <row r="4805" spans="1:30">
      <c r="A4805" t="s">
        <v>19171</v>
      </c>
      <c r="B4805" t="s">
        <v>19171</v>
      </c>
      <c r="C4805" s="3">
        <v>0.748037</v>
      </c>
      <c r="D4805" s="3">
        <v>39</v>
      </c>
      <c r="E4805" s="3">
        <v>0.249858</v>
      </c>
      <c r="F4805" s="3">
        <v>12</v>
      </c>
      <c r="G4805" s="3">
        <v>1.030077</v>
      </c>
      <c r="H4805" s="3">
        <v>57</v>
      </c>
      <c r="I4805" s="3">
        <v>5.809653</v>
      </c>
      <c r="J4805" s="3">
        <v>322</v>
      </c>
      <c r="K4805" s="3">
        <v>18.018044</v>
      </c>
      <c r="L4805" s="3">
        <v>1067</v>
      </c>
      <c r="M4805" s="3">
        <v>2.056916</v>
      </c>
      <c r="N4805">
        <v>110</v>
      </c>
      <c r="O4805">
        <v>0.000780616861808611</v>
      </c>
      <c r="P4805">
        <v>2.86216976499755</v>
      </c>
      <c r="Q4805" t="s">
        <v>157</v>
      </c>
      <c r="R4805" t="s">
        <v>412</v>
      </c>
      <c r="S4805" t="s">
        <v>413</v>
      </c>
      <c r="T4805" t="s">
        <v>19172</v>
      </c>
      <c r="U4805" t="s">
        <v>19173</v>
      </c>
      <c r="V4805" t="s">
        <v>5410</v>
      </c>
      <c r="W4805" t="s">
        <v>412</v>
      </c>
      <c r="X4805" t="s">
        <v>413</v>
      </c>
      <c r="Y4805" t="s">
        <v>2071</v>
      </c>
      <c r="Z4805" t="s">
        <v>19174</v>
      </c>
      <c r="AA4805" t="s">
        <v>419</v>
      </c>
      <c r="AB4805" t="s">
        <v>413</v>
      </c>
      <c r="AC4805" t="s">
        <v>19175</v>
      </c>
      <c r="AD4805" t="s">
        <v>155</v>
      </c>
    </row>
    <row r="4806" spans="1:30">
      <c r="A4806" t="s">
        <v>19176</v>
      </c>
      <c r="B4806" t="s">
        <v>19176</v>
      </c>
      <c r="C4806" s="3">
        <v>0.759618</v>
      </c>
      <c r="D4806" s="3">
        <v>38</v>
      </c>
      <c r="E4806" s="3">
        <v>3.232308</v>
      </c>
      <c r="F4806" s="3">
        <v>144</v>
      </c>
      <c r="G4806" s="3">
        <v>0.535224</v>
      </c>
      <c r="H4806" s="3">
        <v>29</v>
      </c>
      <c r="I4806" s="3">
        <v>0.036895</v>
      </c>
      <c r="J4806" s="3">
        <v>2</v>
      </c>
      <c r="K4806" s="3">
        <v>0.103652</v>
      </c>
      <c r="L4806" s="3">
        <v>6</v>
      </c>
      <c r="M4806" s="3">
        <v>0.134436</v>
      </c>
      <c r="N4806">
        <v>8</v>
      </c>
      <c r="O4806" s="16">
        <v>4.38734341502789e-5</v>
      </c>
      <c r="P4806">
        <v>-4.27418151003027</v>
      </c>
      <c r="Q4806" t="s">
        <v>131</v>
      </c>
      <c r="R4806" t="s">
        <v>241</v>
      </c>
      <c r="S4806" t="s">
        <v>242</v>
      </c>
      <c r="T4806" t="s">
        <v>2051</v>
      </c>
      <c r="U4806" t="s">
        <v>19177</v>
      </c>
      <c r="V4806" t="s">
        <v>2053</v>
      </c>
      <c r="W4806" t="s">
        <v>2054</v>
      </c>
      <c r="X4806" t="s">
        <v>2055</v>
      </c>
      <c r="Y4806" t="s">
        <v>2056</v>
      </c>
      <c r="Z4806" t="s">
        <v>7296</v>
      </c>
      <c r="AA4806" t="s">
        <v>164</v>
      </c>
      <c r="AB4806" t="s">
        <v>165</v>
      </c>
      <c r="AC4806" t="s">
        <v>19178</v>
      </c>
      <c r="AD4806" t="s">
        <v>144</v>
      </c>
    </row>
    <row r="4807" spans="1:30">
      <c r="A4807" t="s">
        <v>19179</v>
      </c>
      <c r="B4807" t="s">
        <v>19179</v>
      </c>
      <c r="C4807" s="3">
        <v>3.807878</v>
      </c>
      <c r="D4807" s="3">
        <v>417</v>
      </c>
      <c r="E4807" s="3">
        <v>19.920898</v>
      </c>
      <c r="F4807" s="3">
        <v>1930</v>
      </c>
      <c r="G4807" s="3">
        <v>4.054743</v>
      </c>
      <c r="H4807" s="3">
        <v>476</v>
      </c>
      <c r="I4807" s="3">
        <v>0.738939</v>
      </c>
      <c r="J4807" s="3">
        <v>88</v>
      </c>
      <c r="K4807" s="3">
        <v>4.62688</v>
      </c>
      <c r="L4807" s="3">
        <v>586</v>
      </c>
      <c r="M4807" s="3">
        <v>0.407581</v>
      </c>
      <c r="N4807">
        <v>47</v>
      </c>
      <c r="O4807">
        <v>0.00920800403346859</v>
      </c>
      <c r="P4807">
        <v>-2.83565805587436</v>
      </c>
      <c r="Q4807" t="s">
        <v>131</v>
      </c>
      <c r="R4807" t="s">
        <v>366</v>
      </c>
      <c r="S4807" t="s">
        <v>367</v>
      </c>
      <c r="T4807" t="s">
        <v>3120</v>
      </c>
      <c r="U4807" t="s">
        <v>10179</v>
      </c>
      <c r="V4807" t="s">
        <v>370</v>
      </c>
      <c r="W4807" t="s">
        <v>371</v>
      </c>
      <c r="X4807" t="s">
        <v>293</v>
      </c>
      <c r="Y4807" t="s">
        <v>2816</v>
      </c>
      <c r="Z4807" t="s">
        <v>10180</v>
      </c>
      <c r="AA4807" t="s">
        <v>374</v>
      </c>
      <c r="AB4807" t="s">
        <v>367</v>
      </c>
      <c r="AC4807" t="s">
        <v>19180</v>
      </c>
      <c r="AD4807" t="s">
        <v>376</v>
      </c>
    </row>
    <row r="4808" spans="1:30">
      <c r="A4808" t="s">
        <v>19181</v>
      </c>
      <c r="B4808" t="s">
        <v>19181</v>
      </c>
      <c r="C4808" s="3">
        <v>0.143584</v>
      </c>
      <c r="D4808" s="3">
        <v>6</v>
      </c>
      <c r="E4808" s="3">
        <v>0</v>
      </c>
      <c r="F4808" s="3">
        <v>0</v>
      </c>
      <c r="G4808" s="3">
        <v>0</v>
      </c>
      <c r="H4808" s="3">
        <v>0</v>
      </c>
      <c r="I4808" s="3">
        <v>2.035956</v>
      </c>
      <c r="J4808" s="3">
        <v>88</v>
      </c>
      <c r="K4808" s="3">
        <v>4.415282</v>
      </c>
      <c r="L4808" s="3">
        <v>202</v>
      </c>
      <c r="M4808" s="3">
        <v>1.85146</v>
      </c>
      <c r="N4808">
        <v>77</v>
      </c>
      <c r="O4808" s="16">
        <v>1.53642009919632e-5</v>
      </c>
      <c r="P4808">
        <v>4.55661900948282</v>
      </c>
      <c r="Q4808" t="s">
        <v>157</v>
      </c>
      <c r="R4808" t="s">
        <v>136</v>
      </c>
      <c r="S4808" t="s">
        <v>136</v>
      </c>
      <c r="T4808" t="s">
        <v>136</v>
      </c>
      <c r="U4808" t="s">
        <v>136</v>
      </c>
      <c r="V4808" t="s">
        <v>136</v>
      </c>
      <c r="W4808" t="s">
        <v>136</v>
      </c>
      <c r="X4808" t="s">
        <v>136</v>
      </c>
      <c r="Y4808" t="s">
        <v>9551</v>
      </c>
      <c r="Z4808" t="s">
        <v>136</v>
      </c>
      <c r="AA4808" t="s">
        <v>164</v>
      </c>
      <c r="AB4808" t="s">
        <v>165</v>
      </c>
      <c r="AC4808" t="s">
        <v>19182</v>
      </c>
      <c r="AD4808" t="s">
        <v>136</v>
      </c>
    </row>
    <row r="4809" spans="1:30">
      <c r="A4809" t="s">
        <v>19183</v>
      </c>
      <c r="B4809" t="s">
        <v>19183</v>
      </c>
      <c r="C4809" s="3">
        <v>0.193651</v>
      </c>
      <c r="D4809" s="3">
        <v>9</v>
      </c>
      <c r="E4809" s="3">
        <v>0.283607</v>
      </c>
      <c r="F4809" s="3">
        <v>12</v>
      </c>
      <c r="G4809" s="3">
        <v>0.73665</v>
      </c>
      <c r="H4809" s="3">
        <v>37</v>
      </c>
      <c r="I4809" s="3">
        <v>3.555829</v>
      </c>
      <c r="J4809" s="3">
        <v>179</v>
      </c>
      <c r="K4809" s="3">
        <v>7.478083</v>
      </c>
      <c r="L4809" s="3">
        <v>401</v>
      </c>
      <c r="M4809" s="3">
        <v>2.065856</v>
      </c>
      <c r="N4809">
        <v>100</v>
      </c>
      <c r="O4809">
        <v>0.00149503479025208</v>
      </c>
      <c r="P4809">
        <v>2.56415966390247</v>
      </c>
      <c r="Q4809" t="s">
        <v>157</v>
      </c>
      <c r="R4809" t="s">
        <v>412</v>
      </c>
      <c r="S4809" t="s">
        <v>413</v>
      </c>
      <c r="T4809" t="s">
        <v>19184</v>
      </c>
      <c r="U4809" t="s">
        <v>19185</v>
      </c>
      <c r="V4809" t="s">
        <v>15063</v>
      </c>
      <c r="W4809" t="s">
        <v>412</v>
      </c>
      <c r="X4809" t="s">
        <v>413</v>
      </c>
      <c r="Y4809" t="s">
        <v>19186</v>
      </c>
      <c r="Z4809" t="s">
        <v>19187</v>
      </c>
      <c r="AA4809" t="s">
        <v>419</v>
      </c>
      <c r="AB4809" t="s">
        <v>413</v>
      </c>
      <c r="AC4809" t="s">
        <v>175</v>
      </c>
      <c r="AD4809" t="s">
        <v>19188</v>
      </c>
    </row>
    <row r="4810" spans="1:30">
      <c r="A4810" t="s">
        <v>19189</v>
      </c>
      <c r="B4810" t="s">
        <v>19189</v>
      </c>
      <c r="C4810" s="3">
        <v>0</v>
      </c>
      <c r="D4810" s="3">
        <v>0</v>
      </c>
      <c r="E4810" s="3">
        <v>0</v>
      </c>
      <c r="F4810" s="3">
        <v>0</v>
      </c>
      <c r="G4810" s="3">
        <v>0.083318</v>
      </c>
      <c r="H4810" s="3">
        <v>6</v>
      </c>
      <c r="I4810" s="3">
        <v>0.767008</v>
      </c>
      <c r="J4810" s="3">
        <v>49</v>
      </c>
      <c r="K4810" s="3">
        <v>2.416791</v>
      </c>
      <c r="L4810" s="3">
        <v>162</v>
      </c>
      <c r="M4810" s="3">
        <v>0.564019</v>
      </c>
      <c r="N4810">
        <v>35</v>
      </c>
      <c r="O4810">
        <v>0.00136329140508128</v>
      </c>
      <c r="P4810">
        <v>3.85123325502766</v>
      </c>
      <c r="Q4810" t="s">
        <v>157</v>
      </c>
      <c r="R4810" t="s">
        <v>136</v>
      </c>
      <c r="S4810" t="s">
        <v>136</v>
      </c>
      <c r="T4810" t="s">
        <v>19190</v>
      </c>
      <c r="U4810" t="s">
        <v>19191</v>
      </c>
      <c r="V4810" t="s">
        <v>136</v>
      </c>
      <c r="W4810" t="s">
        <v>1557</v>
      </c>
      <c r="X4810" t="s">
        <v>1558</v>
      </c>
      <c r="Y4810" t="s">
        <v>8802</v>
      </c>
      <c r="Z4810" t="s">
        <v>19192</v>
      </c>
      <c r="AA4810" t="s">
        <v>83</v>
      </c>
      <c r="AB4810" t="s">
        <v>191</v>
      </c>
      <c r="AC4810" t="s">
        <v>19193</v>
      </c>
      <c r="AD4810" t="s">
        <v>19194</v>
      </c>
    </row>
    <row r="4811" spans="1:30">
      <c r="A4811" t="s">
        <v>19195</v>
      </c>
      <c r="B4811" t="s">
        <v>19195</v>
      </c>
      <c r="C4811" s="3">
        <v>0</v>
      </c>
      <c r="D4811" s="3">
        <v>0</v>
      </c>
      <c r="E4811" s="3">
        <v>0</v>
      </c>
      <c r="F4811" s="3">
        <v>0</v>
      </c>
      <c r="G4811" s="3">
        <v>0</v>
      </c>
      <c r="H4811" s="3">
        <v>0</v>
      </c>
      <c r="I4811" s="3">
        <v>1.067558</v>
      </c>
      <c r="J4811" s="3">
        <v>142</v>
      </c>
      <c r="K4811" s="3">
        <v>0.746431</v>
      </c>
      <c r="L4811" s="3">
        <v>106</v>
      </c>
      <c r="M4811" s="3">
        <v>0.761321</v>
      </c>
      <c r="N4811">
        <v>98</v>
      </c>
      <c r="O4811" s="16">
        <v>5.22214241241909e-9</v>
      </c>
      <c r="P4811">
        <v>6.90694879757009</v>
      </c>
      <c r="Q4811" t="s">
        <v>157</v>
      </c>
      <c r="R4811" t="s">
        <v>366</v>
      </c>
      <c r="S4811" t="s">
        <v>367</v>
      </c>
      <c r="T4811" t="s">
        <v>1879</v>
      </c>
      <c r="U4811" t="s">
        <v>19196</v>
      </c>
      <c r="V4811" t="s">
        <v>370</v>
      </c>
      <c r="W4811" t="s">
        <v>371</v>
      </c>
      <c r="X4811" t="s">
        <v>293</v>
      </c>
      <c r="Y4811" t="s">
        <v>448</v>
      </c>
      <c r="Z4811" t="s">
        <v>11265</v>
      </c>
      <c r="AA4811" t="s">
        <v>374</v>
      </c>
      <c r="AB4811" t="s">
        <v>367</v>
      </c>
      <c r="AC4811" t="s">
        <v>19197</v>
      </c>
      <c r="AD4811" t="s">
        <v>1883</v>
      </c>
    </row>
    <row r="4812" spans="1:30">
      <c r="A4812" t="s">
        <v>19198</v>
      </c>
      <c r="B4812" t="s">
        <v>19198</v>
      </c>
      <c r="C4812" s="3">
        <v>0.253434</v>
      </c>
      <c r="D4812" s="3">
        <v>13</v>
      </c>
      <c r="E4812" s="3">
        <v>0</v>
      </c>
      <c r="F4812" s="3">
        <v>0</v>
      </c>
      <c r="G4812" s="3">
        <v>0.324847</v>
      </c>
      <c r="H4812" s="3">
        <v>17</v>
      </c>
      <c r="I4812" s="3">
        <v>2.513766</v>
      </c>
      <c r="J4812" s="3">
        <v>131</v>
      </c>
      <c r="K4812" s="3">
        <v>6.133717</v>
      </c>
      <c r="L4812" s="3">
        <v>339</v>
      </c>
      <c r="M4812" s="3">
        <v>2.182385</v>
      </c>
      <c r="N4812">
        <v>109</v>
      </c>
      <c r="O4812">
        <v>0.000278650947333225</v>
      </c>
      <c r="P4812">
        <v>3.3551805114462</v>
      </c>
      <c r="Q4812" t="s">
        <v>157</v>
      </c>
      <c r="R4812" t="s">
        <v>136</v>
      </c>
      <c r="S4812" t="s">
        <v>136</v>
      </c>
      <c r="T4812" t="s">
        <v>19199</v>
      </c>
      <c r="U4812" t="s">
        <v>19200</v>
      </c>
      <c r="V4812" t="s">
        <v>136</v>
      </c>
      <c r="W4812" t="s">
        <v>3284</v>
      </c>
      <c r="X4812" t="s">
        <v>3285</v>
      </c>
      <c r="Y4812" t="s">
        <v>19201</v>
      </c>
      <c r="Z4812" t="s">
        <v>19202</v>
      </c>
      <c r="AA4812" t="s">
        <v>3852</v>
      </c>
      <c r="AB4812" t="s">
        <v>3285</v>
      </c>
      <c r="AC4812" t="s">
        <v>19203</v>
      </c>
      <c r="AD4812" t="s">
        <v>19204</v>
      </c>
    </row>
    <row r="4813" spans="1:30">
      <c r="A4813" t="s">
        <v>19205</v>
      </c>
      <c r="B4813" t="s">
        <v>19205</v>
      </c>
      <c r="C4813" s="3">
        <v>0.717928</v>
      </c>
      <c r="D4813" s="3">
        <v>37</v>
      </c>
      <c r="E4813" s="3">
        <v>1.13039</v>
      </c>
      <c r="F4813" s="3">
        <v>51</v>
      </c>
      <c r="G4813" s="3">
        <v>0.597081</v>
      </c>
      <c r="H4813" s="3">
        <v>33</v>
      </c>
      <c r="I4813" s="3">
        <v>0.198789</v>
      </c>
      <c r="J4813" s="3">
        <v>11</v>
      </c>
      <c r="K4813" s="3">
        <v>0.134931</v>
      </c>
      <c r="L4813" s="3">
        <v>8</v>
      </c>
      <c r="M4813" s="3">
        <v>0.40347</v>
      </c>
      <c r="N4813">
        <v>22</v>
      </c>
      <c r="O4813">
        <v>0.00887290060928521</v>
      </c>
      <c r="P4813">
        <v>-2.3087792303072</v>
      </c>
      <c r="Q4813" t="s">
        <v>131</v>
      </c>
      <c r="R4813" t="s">
        <v>136</v>
      </c>
      <c r="S4813" t="s">
        <v>136</v>
      </c>
      <c r="T4813" t="s">
        <v>19024</v>
      </c>
      <c r="U4813" t="s">
        <v>136</v>
      </c>
      <c r="V4813" t="s">
        <v>136</v>
      </c>
      <c r="W4813" t="s">
        <v>136</v>
      </c>
      <c r="X4813" t="s">
        <v>136</v>
      </c>
      <c r="Y4813" t="s">
        <v>19025</v>
      </c>
      <c r="Z4813" t="s">
        <v>19206</v>
      </c>
      <c r="AA4813" t="s">
        <v>164</v>
      </c>
      <c r="AB4813" t="s">
        <v>165</v>
      </c>
      <c r="AC4813" t="s">
        <v>19207</v>
      </c>
      <c r="AD4813" t="s">
        <v>3340</v>
      </c>
    </row>
    <row r="4814" spans="1:30">
      <c r="A4814" t="s">
        <v>19208</v>
      </c>
      <c r="B4814" t="s">
        <v>136</v>
      </c>
      <c r="C4814" s="3">
        <v>12.271279</v>
      </c>
      <c r="D4814" s="3">
        <v>631</v>
      </c>
      <c r="E4814" s="3">
        <v>8.739932</v>
      </c>
      <c r="F4814" s="3">
        <v>399</v>
      </c>
      <c r="G4814" s="3">
        <v>14.677247</v>
      </c>
      <c r="H4814" s="3">
        <v>789</v>
      </c>
      <c r="I4814" s="3">
        <v>2.095768</v>
      </c>
      <c r="J4814" s="3">
        <v>91</v>
      </c>
      <c r="K4814" s="3">
        <v>0.592788</v>
      </c>
      <c r="L4814" s="3">
        <v>33</v>
      </c>
      <c r="M4814" s="3">
        <v>2.182354</v>
      </c>
      <c r="N4814">
        <v>109</v>
      </c>
      <c r="O4814" s="16">
        <v>4.47570162890819e-10</v>
      </c>
      <c r="P4814">
        <v>-3.57645592864285</v>
      </c>
      <c r="Q4814" t="s">
        <v>131</v>
      </c>
      <c r="R4814" t="s">
        <v>136</v>
      </c>
      <c r="S4814" t="s">
        <v>136</v>
      </c>
      <c r="T4814" t="s">
        <v>136</v>
      </c>
      <c r="U4814" t="s">
        <v>19209</v>
      </c>
      <c r="V4814" t="s">
        <v>432</v>
      </c>
      <c r="W4814" t="s">
        <v>136</v>
      </c>
      <c r="X4814" t="s">
        <v>136</v>
      </c>
      <c r="Y4814" t="s">
        <v>136</v>
      </c>
      <c r="Z4814" t="s">
        <v>136</v>
      </c>
      <c r="AA4814" t="s">
        <v>136</v>
      </c>
      <c r="AB4814" t="s">
        <v>136</v>
      </c>
      <c r="AC4814" t="s">
        <v>19210</v>
      </c>
      <c r="AD4814" t="s">
        <v>136</v>
      </c>
    </row>
    <row r="4815" spans="1:30">
      <c r="A4815" t="s">
        <v>19211</v>
      </c>
      <c r="B4815" t="s">
        <v>19211</v>
      </c>
      <c r="C4815" s="3">
        <v>1.760503</v>
      </c>
      <c r="D4815" s="3">
        <v>65</v>
      </c>
      <c r="E4815" s="3">
        <v>0.305597</v>
      </c>
      <c r="F4815" s="3">
        <v>10</v>
      </c>
      <c r="G4815" s="3">
        <v>2.107172</v>
      </c>
      <c r="H4815" s="3">
        <v>83</v>
      </c>
      <c r="I4815" s="3">
        <v>15.095232</v>
      </c>
      <c r="J4815" s="3">
        <v>600</v>
      </c>
      <c r="K4815" s="3">
        <v>7.415901</v>
      </c>
      <c r="L4815" s="3">
        <v>315</v>
      </c>
      <c r="M4815" s="3">
        <v>7.344801</v>
      </c>
      <c r="N4815">
        <v>281</v>
      </c>
      <c r="O4815">
        <v>0.00092073690640244</v>
      </c>
      <c r="P4815">
        <v>2.20353277511977</v>
      </c>
      <c r="Q4815" t="s">
        <v>157</v>
      </c>
      <c r="R4815" t="s">
        <v>136</v>
      </c>
      <c r="S4815" t="s">
        <v>136</v>
      </c>
      <c r="T4815" t="s">
        <v>1096</v>
      </c>
      <c r="U4815" t="s">
        <v>136</v>
      </c>
      <c r="V4815" t="s">
        <v>136</v>
      </c>
      <c r="W4815" t="s">
        <v>136</v>
      </c>
      <c r="X4815" t="s">
        <v>136</v>
      </c>
      <c r="Y4815" t="s">
        <v>1097</v>
      </c>
      <c r="Z4815" t="s">
        <v>19212</v>
      </c>
      <c r="AA4815" t="s">
        <v>164</v>
      </c>
      <c r="AB4815" t="s">
        <v>165</v>
      </c>
      <c r="AC4815" t="s">
        <v>19213</v>
      </c>
      <c r="AD4815" t="s">
        <v>281</v>
      </c>
    </row>
    <row r="4816" spans="1:30">
      <c r="A4816" t="s">
        <v>19214</v>
      </c>
      <c r="B4816" t="s">
        <v>136</v>
      </c>
      <c r="C4816" s="3">
        <v>5.161596</v>
      </c>
      <c r="D4816" s="3">
        <v>93</v>
      </c>
      <c r="E4816" s="3">
        <v>5.340195</v>
      </c>
      <c r="F4816" s="3">
        <v>85</v>
      </c>
      <c r="G4816" s="3">
        <v>15.362881</v>
      </c>
      <c r="H4816" s="3">
        <v>296</v>
      </c>
      <c r="I4816" s="3">
        <v>0.133976</v>
      </c>
      <c r="J4816" s="3">
        <v>3</v>
      </c>
      <c r="K4816" s="3">
        <v>0.232601</v>
      </c>
      <c r="L4816" s="3">
        <v>5</v>
      </c>
      <c r="M4816" s="3">
        <v>0.695619</v>
      </c>
      <c r="N4816">
        <v>14</v>
      </c>
      <c r="O4816" s="16">
        <v>3.79777538738273e-9</v>
      </c>
      <c r="P4816">
        <v>-4.7101458812019</v>
      </c>
      <c r="Q4816" t="s">
        <v>131</v>
      </c>
      <c r="R4816" t="s">
        <v>136</v>
      </c>
      <c r="S4816" t="s">
        <v>136</v>
      </c>
      <c r="T4816" t="s">
        <v>136</v>
      </c>
      <c r="U4816" t="s">
        <v>136</v>
      </c>
      <c r="V4816" t="s">
        <v>136</v>
      </c>
      <c r="W4816" t="s">
        <v>136</v>
      </c>
      <c r="X4816" t="s">
        <v>136</v>
      </c>
      <c r="Y4816" t="s">
        <v>136</v>
      </c>
      <c r="Z4816" t="s">
        <v>136</v>
      </c>
      <c r="AA4816" t="s">
        <v>164</v>
      </c>
      <c r="AB4816" t="s">
        <v>165</v>
      </c>
      <c r="AC4816" t="s">
        <v>7007</v>
      </c>
      <c r="AD4816" t="s">
        <v>136</v>
      </c>
    </row>
    <row r="4817" spans="1:30">
      <c r="A4817" t="s">
        <v>19215</v>
      </c>
      <c r="B4817" t="s">
        <v>19215</v>
      </c>
      <c r="C4817" s="3">
        <v>1.01289</v>
      </c>
      <c r="D4817" s="3">
        <v>29</v>
      </c>
      <c r="E4817" s="3">
        <v>0.474004</v>
      </c>
      <c r="F4817" s="3">
        <v>12</v>
      </c>
      <c r="G4817" s="3">
        <v>0.201661</v>
      </c>
      <c r="H4817" s="3">
        <v>7</v>
      </c>
      <c r="I4817" s="3">
        <v>5.280212</v>
      </c>
      <c r="J4817" s="3">
        <v>162</v>
      </c>
      <c r="K4817" s="3">
        <v>3.056098</v>
      </c>
      <c r="L4817" s="3">
        <v>100</v>
      </c>
      <c r="M4817" s="3">
        <v>6.943836</v>
      </c>
      <c r="N4817">
        <v>205</v>
      </c>
      <c r="O4817">
        <v>0.00194261423731045</v>
      </c>
      <c r="P4817">
        <v>2.35444118490592</v>
      </c>
      <c r="Q4817" t="s">
        <v>157</v>
      </c>
      <c r="R4817" t="s">
        <v>136</v>
      </c>
      <c r="S4817" t="s">
        <v>136</v>
      </c>
      <c r="T4817" t="s">
        <v>19216</v>
      </c>
      <c r="U4817" t="s">
        <v>19217</v>
      </c>
      <c r="V4817" t="s">
        <v>3863</v>
      </c>
      <c r="W4817" t="s">
        <v>136</v>
      </c>
      <c r="X4817" t="s">
        <v>136</v>
      </c>
      <c r="Y4817" t="s">
        <v>19218</v>
      </c>
      <c r="Z4817" t="s">
        <v>19219</v>
      </c>
      <c r="AA4817" t="s">
        <v>209</v>
      </c>
      <c r="AB4817" t="s">
        <v>187</v>
      </c>
      <c r="AC4817" t="s">
        <v>19220</v>
      </c>
      <c r="AD4817" t="s">
        <v>1490</v>
      </c>
    </row>
    <row r="4818" spans="1:30">
      <c r="A4818" t="s">
        <v>19221</v>
      </c>
      <c r="B4818" t="s">
        <v>19221</v>
      </c>
      <c r="C4818" s="3">
        <v>37.009827</v>
      </c>
      <c r="D4818" s="3">
        <v>1634</v>
      </c>
      <c r="E4818" s="3">
        <v>95.055908</v>
      </c>
      <c r="F4818" s="3">
        <v>3716</v>
      </c>
      <c r="G4818" s="3">
        <v>33.753048</v>
      </c>
      <c r="H4818" s="3">
        <v>1598</v>
      </c>
      <c r="I4818" s="3">
        <v>8.843683</v>
      </c>
      <c r="J4818" s="3">
        <v>424</v>
      </c>
      <c r="K4818" s="3">
        <v>3.838668</v>
      </c>
      <c r="L4818" s="3">
        <v>197</v>
      </c>
      <c r="M4818" s="3">
        <v>11.184164</v>
      </c>
      <c r="N4818">
        <v>516</v>
      </c>
      <c r="O4818" s="16">
        <v>7.62948600096133e-6</v>
      </c>
      <c r="P4818">
        <v>-3.46408310894504</v>
      </c>
      <c r="Q4818" t="s">
        <v>131</v>
      </c>
      <c r="R4818" t="s">
        <v>136</v>
      </c>
      <c r="S4818" t="s">
        <v>136</v>
      </c>
      <c r="T4818" t="s">
        <v>19222</v>
      </c>
      <c r="U4818" t="s">
        <v>136</v>
      </c>
      <c r="V4818" t="s">
        <v>136</v>
      </c>
      <c r="W4818" t="s">
        <v>170</v>
      </c>
      <c r="X4818" t="s">
        <v>171</v>
      </c>
      <c r="Y4818" t="s">
        <v>1218</v>
      </c>
      <c r="Z4818" t="s">
        <v>19223</v>
      </c>
      <c r="AA4818" t="s">
        <v>164</v>
      </c>
      <c r="AB4818" t="s">
        <v>165</v>
      </c>
      <c r="AC4818" t="s">
        <v>19224</v>
      </c>
      <c r="AD4818" t="s">
        <v>19225</v>
      </c>
    </row>
    <row r="4819" spans="1:30">
      <c r="A4819" t="s">
        <v>19226</v>
      </c>
      <c r="B4819" t="s">
        <v>19226</v>
      </c>
      <c r="C4819" s="3">
        <v>1.42758</v>
      </c>
      <c r="D4819" s="3">
        <v>89</v>
      </c>
      <c r="E4819" s="3">
        <v>0.875959</v>
      </c>
      <c r="F4819" s="3">
        <v>49</v>
      </c>
      <c r="G4819" s="3">
        <v>1.154587</v>
      </c>
      <c r="H4819" s="3">
        <v>77</v>
      </c>
      <c r="I4819" s="3">
        <v>5.004363</v>
      </c>
      <c r="J4819" s="3">
        <v>338</v>
      </c>
      <c r="K4819" s="3">
        <v>48.7328</v>
      </c>
      <c r="L4819" s="3">
        <v>3508</v>
      </c>
      <c r="M4819" s="3">
        <v>2.697035</v>
      </c>
      <c r="N4819">
        <v>176</v>
      </c>
      <c r="O4819">
        <v>0.00222341365582577</v>
      </c>
      <c r="P4819">
        <v>3.02576286920897</v>
      </c>
      <c r="Q4819" t="s">
        <v>157</v>
      </c>
      <c r="R4819" t="s">
        <v>186</v>
      </c>
      <c r="S4819" t="s">
        <v>187</v>
      </c>
      <c r="T4819" t="s">
        <v>5378</v>
      </c>
      <c r="U4819" t="s">
        <v>19227</v>
      </c>
      <c r="V4819" t="s">
        <v>206</v>
      </c>
      <c r="W4819" t="s">
        <v>5380</v>
      </c>
      <c r="X4819" t="s">
        <v>5381</v>
      </c>
      <c r="Y4819" t="s">
        <v>5382</v>
      </c>
      <c r="Z4819" t="s">
        <v>5383</v>
      </c>
      <c r="AA4819" t="s">
        <v>209</v>
      </c>
      <c r="AB4819" t="s">
        <v>187</v>
      </c>
      <c r="AC4819" t="s">
        <v>19228</v>
      </c>
      <c r="AD4819" t="s">
        <v>5385</v>
      </c>
    </row>
    <row r="4820" spans="1:30">
      <c r="A4820" t="s">
        <v>19229</v>
      </c>
      <c r="B4820" t="s">
        <v>19229</v>
      </c>
      <c r="C4820" s="3">
        <v>0.339283</v>
      </c>
      <c r="D4820" s="3">
        <v>18</v>
      </c>
      <c r="E4820" s="3">
        <v>0</v>
      </c>
      <c r="F4820" s="3">
        <v>0</v>
      </c>
      <c r="G4820" s="3">
        <v>1.07846</v>
      </c>
      <c r="H4820" s="3">
        <v>59</v>
      </c>
      <c r="I4820" s="3">
        <v>9.825538</v>
      </c>
      <c r="J4820" s="3">
        <v>543</v>
      </c>
      <c r="K4820" s="3">
        <v>8.999815</v>
      </c>
      <c r="L4820" s="3">
        <v>531</v>
      </c>
      <c r="M4820" s="3">
        <v>3.167283</v>
      </c>
      <c r="N4820">
        <v>169</v>
      </c>
      <c r="O4820">
        <v>0.00387113182231015</v>
      </c>
      <c r="P4820">
        <v>3.03670000782784</v>
      </c>
      <c r="Q4820" t="s">
        <v>157</v>
      </c>
      <c r="R4820" t="s">
        <v>136</v>
      </c>
      <c r="S4820" t="s">
        <v>136</v>
      </c>
      <c r="T4820" t="s">
        <v>136</v>
      </c>
      <c r="U4820" t="s">
        <v>136</v>
      </c>
      <c r="V4820" t="s">
        <v>136</v>
      </c>
      <c r="W4820" t="s">
        <v>136</v>
      </c>
      <c r="X4820" t="s">
        <v>136</v>
      </c>
      <c r="Y4820" t="s">
        <v>19230</v>
      </c>
      <c r="Z4820" t="s">
        <v>136</v>
      </c>
      <c r="AA4820" t="s">
        <v>164</v>
      </c>
      <c r="AB4820" t="s">
        <v>165</v>
      </c>
      <c r="AC4820" t="s">
        <v>19231</v>
      </c>
      <c r="AD4820" t="s">
        <v>136</v>
      </c>
    </row>
    <row r="4821" spans="1:30">
      <c r="A4821" t="s">
        <v>19232</v>
      </c>
      <c r="B4821" t="s">
        <v>136</v>
      </c>
      <c r="C4821" s="3">
        <v>0</v>
      </c>
      <c r="D4821" s="3">
        <v>0</v>
      </c>
      <c r="E4821" s="3">
        <v>0</v>
      </c>
      <c r="F4821" s="3">
        <v>0</v>
      </c>
      <c r="G4821" s="3">
        <v>0</v>
      </c>
      <c r="H4821" s="3">
        <v>0</v>
      </c>
      <c r="I4821" s="3">
        <v>5.368225</v>
      </c>
      <c r="J4821" s="3">
        <v>198</v>
      </c>
      <c r="K4821" s="3">
        <v>11.354557</v>
      </c>
      <c r="L4821" s="3">
        <v>447</v>
      </c>
      <c r="M4821" s="3">
        <v>5.102148</v>
      </c>
      <c r="N4821">
        <v>181</v>
      </c>
      <c r="O4821" s="16">
        <v>3.06742714447921e-12</v>
      </c>
      <c r="P4821">
        <v>7.87890682722088</v>
      </c>
      <c r="Q4821" t="s">
        <v>157</v>
      </c>
      <c r="R4821" t="s">
        <v>136</v>
      </c>
      <c r="S4821" t="s">
        <v>136</v>
      </c>
      <c r="T4821" t="s">
        <v>168</v>
      </c>
      <c r="U4821" t="s">
        <v>136</v>
      </c>
      <c r="V4821" t="s">
        <v>136</v>
      </c>
      <c r="W4821" t="s">
        <v>136</v>
      </c>
      <c r="X4821" t="s">
        <v>136</v>
      </c>
      <c r="Y4821" t="s">
        <v>136</v>
      </c>
      <c r="Z4821" t="s">
        <v>136</v>
      </c>
      <c r="AA4821" t="s">
        <v>136</v>
      </c>
      <c r="AB4821" t="s">
        <v>136</v>
      </c>
      <c r="AC4821" t="s">
        <v>19233</v>
      </c>
      <c r="AD4821" t="s">
        <v>176</v>
      </c>
    </row>
    <row r="4822" spans="1:30">
      <c r="A4822" t="s">
        <v>19234</v>
      </c>
      <c r="B4822" t="s">
        <v>136</v>
      </c>
      <c r="C4822" s="3">
        <v>1.297912</v>
      </c>
      <c r="D4822" s="3">
        <v>61</v>
      </c>
      <c r="E4822" s="3">
        <v>4.936372</v>
      </c>
      <c r="F4822" s="3">
        <v>203</v>
      </c>
      <c r="G4822" s="3">
        <v>1.111924</v>
      </c>
      <c r="H4822" s="3">
        <v>56</v>
      </c>
      <c r="I4822" s="3">
        <v>0.436882</v>
      </c>
      <c r="J4822" s="3">
        <v>22</v>
      </c>
      <c r="K4822" s="3">
        <v>0.088748</v>
      </c>
      <c r="L4822" s="3">
        <v>5</v>
      </c>
      <c r="M4822" s="3">
        <v>0.423381</v>
      </c>
      <c r="N4822">
        <v>21</v>
      </c>
      <c r="O4822">
        <v>0.000359038967033143</v>
      </c>
      <c r="P4822">
        <v>-3.5001446975601</v>
      </c>
      <c r="Q4822" t="s">
        <v>131</v>
      </c>
      <c r="R4822" t="s">
        <v>170</v>
      </c>
      <c r="S4822" t="s">
        <v>171</v>
      </c>
      <c r="T4822" t="s">
        <v>349</v>
      </c>
      <c r="U4822" t="s">
        <v>19235</v>
      </c>
      <c r="V4822" t="s">
        <v>136</v>
      </c>
      <c r="W4822" t="s">
        <v>136</v>
      </c>
      <c r="X4822" t="s">
        <v>136</v>
      </c>
      <c r="Y4822" t="s">
        <v>181</v>
      </c>
      <c r="Z4822" t="s">
        <v>2248</v>
      </c>
      <c r="AA4822" t="s">
        <v>83</v>
      </c>
      <c r="AB4822" t="s">
        <v>191</v>
      </c>
      <c r="AC4822" t="s">
        <v>313</v>
      </c>
      <c r="AD4822" t="s">
        <v>184</v>
      </c>
    </row>
    <row r="4823" spans="1:30">
      <c r="A4823" t="s">
        <v>19236</v>
      </c>
      <c r="B4823" t="s">
        <v>19236</v>
      </c>
      <c r="C4823" s="3">
        <v>13.701324</v>
      </c>
      <c r="D4823" s="3">
        <v>754</v>
      </c>
      <c r="E4823" s="3">
        <v>27.888052</v>
      </c>
      <c r="F4823" s="3">
        <v>1359</v>
      </c>
      <c r="G4823" s="3">
        <v>9.218889</v>
      </c>
      <c r="H4823" s="3">
        <v>544</v>
      </c>
      <c r="I4823" s="3">
        <v>4.555284</v>
      </c>
      <c r="J4823" s="3">
        <v>272</v>
      </c>
      <c r="K4823" s="3">
        <v>3.489476</v>
      </c>
      <c r="L4823" s="3">
        <v>223</v>
      </c>
      <c r="M4823" s="3">
        <v>9.826866</v>
      </c>
      <c r="N4823">
        <v>565</v>
      </c>
      <c r="O4823">
        <v>0.00564682180777066</v>
      </c>
      <c r="P4823">
        <v>-2.22294735400421</v>
      </c>
      <c r="Q4823" t="s">
        <v>131</v>
      </c>
      <c r="R4823" t="s">
        <v>136</v>
      </c>
      <c r="S4823" t="s">
        <v>136</v>
      </c>
      <c r="T4823" t="s">
        <v>136</v>
      </c>
      <c r="U4823" t="s">
        <v>136</v>
      </c>
      <c r="V4823" t="s">
        <v>136</v>
      </c>
      <c r="W4823" t="s">
        <v>136</v>
      </c>
      <c r="X4823" t="s">
        <v>136</v>
      </c>
      <c r="Y4823" t="s">
        <v>136</v>
      </c>
      <c r="Z4823" t="s">
        <v>136</v>
      </c>
      <c r="AA4823" t="s">
        <v>164</v>
      </c>
      <c r="AB4823" t="s">
        <v>165</v>
      </c>
      <c r="AC4823" t="s">
        <v>313</v>
      </c>
      <c r="AD4823" t="s">
        <v>136</v>
      </c>
    </row>
    <row r="4824" spans="1:30">
      <c r="A4824" t="s">
        <v>19237</v>
      </c>
      <c r="B4824" t="s">
        <v>19237</v>
      </c>
      <c r="C4824" s="3">
        <v>18.671124</v>
      </c>
      <c r="D4824" s="3">
        <v>1106</v>
      </c>
      <c r="E4824" s="3">
        <v>122.328705</v>
      </c>
      <c r="F4824" s="3">
        <v>6418</v>
      </c>
      <c r="G4824" s="3">
        <v>25.565094</v>
      </c>
      <c r="H4824" s="3">
        <v>1624</v>
      </c>
      <c r="I4824" s="3">
        <v>3.735769</v>
      </c>
      <c r="J4824" s="3">
        <v>240</v>
      </c>
      <c r="K4824" s="3">
        <v>7.462887</v>
      </c>
      <c r="L4824" s="3">
        <v>512</v>
      </c>
      <c r="M4824" s="3">
        <v>19.514282</v>
      </c>
      <c r="N4824">
        <v>1207</v>
      </c>
      <c r="O4824">
        <v>0.00232317149752853</v>
      </c>
      <c r="P4824">
        <v>-3.05216785801603</v>
      </c>
      <c r="Q4824" t="s">
        <v>131</v>
      </c>
      <c r="R4824" t="s">
        <v>1086</v>
      </c>
      <c r="S4824" t="s">
        <v>1087</v>
      </c>
      <c r="T4824" t="s">
        <v>1779</v>
      </c>
      <c r="U4824" t="s">
        <v>19238</v>
      </c>
      <c r="V4824" t="s">
        <v>136</v>
      </c>
      <c r="W4824" t="s">
        <v>371</v>
      </c>
      <c r="X4824" t="s">
        <v>293</v>
      </c>
      <c r="Y4824" t="s">
        <v>1091</v>
      </c>
      <c r="Z4824" t="s">
        <v>1781</v>
      </c>
      <c r="AA4824" t="s">
        <v>292</v>
      </c>
      <c r="AB4824" t="s">
        <v>293</v>
      </c>
      <c r="AC4824" t="s">
        <v>313</v>
      </c>
      <c r="AD4824" t="s">
        <v>1782</v>
      </c>
    </row>
    <row r="4825" spans="1:30">
      <c r="A4825" t="s">
        <v>19239</v>
      </c>
      <c r="B4825" t="s">
        <v>19239</v>
      </c>
      <c r="C4825" s="3">
        <v>0.251638</v>
      </c>
      <c r="D4825" s="3">
        <v>27</v>
      </c>
      <c r="E4825" s="3">
        <v>0.05422</v>
      </c>
      <c r="F4825" s="3">
        <v>5</v>
      </c>
      <c r="G4825" s="3">
        <v>0.162542</v>
      </c>
      <c r="H4825" s="3">
        <v>19</v>
      </c>
      <c r="I4825" s="3">
        <v>1.449826</v>
      </c>
      <c r="J4825" s="3">
        <v>164</v>
      </c>
      <c r="K4825" s="3">
        <v>8.12771</v>
      </c>
      <c r="L4825" s="3">
        <v>978</v>
      </c>
      <c r="M4825" s="3">
        <v>0.58833</v>
      </c>
      <c r="N4825">
        <v>64</v>
      </c>
      <c r="O4825">
        <v>0.000347231234811967</v>
      </c>
      <c r="P4825">
        <v>3.47227726893123</v>
      </c>
      <c r="Q4825" t="s">
        <v>157</v>
      </c>
      <c r="R4825" t="s">
        <v>136</v>
      </c>
      <c r="S4825" t="s">
        <v>136</v>
      </c>
      <c r="T4825" t="s">
        <v>7338</v>
      </c>
      <c r="U4825" t="s">
        <v>7339</v>
      </c>
      <c r="V4825" t="s">
        <v>1179</v>
      </c>
      <c r="W4825" t="s">
        <v>1180</v>
      </c>
      <c r="X4825" t="s">
        <v>1181</v>
      </c>
      <c r="Y4825" t="s">
        <v>7340</v>
      </c>
      <c r="Z4825" t="s">
        <v>7341</v>
      </c>
      <c r="AA4825" t="s">
        <v>85</v>
      </c>
      <c r="AB4825" t="s">
        <v>342</v>
      </c>
      <c r="AC4825" t="s">
        <v>19240</v>
      </c>
      <c r="AD4825" t="s">
        <v>7343</v>
      </c>
    </row>
    <row r="4826" spans="1:30">
      <c r="A4826" t="s">
        <v>19241</v>
      </c>
      <c r="B4826" t="s">
        <v>19241</v>
      </c>
      <c r="C4826" s="3">
        <v>0.197621</v>
      </c>
      <c r="D4826" s="3">
        <v>7</v>
      </c>
      <c r="E4826" s="3">
        <v>0.423668</v>
      </c>
      <c r="F4826" s="3">
        <v>13</v>
      </c>
      <c r="G4826" s="3">
        <v>0.276284</v>
      </c>
      <c r="H4826" s="3">
        <v>10</v>
      </c>
      <c r="I4826" s="3">
        <v>3.485696</v>
      </c>
      <c r="J4826" s="3">
        <v>125</v>
      </c>
      <c r="K4826" s="3">
        <v>4.909978</v>
      </c>
      <c r="L4826" s="3">
        <v>188</v>
      </c>
      <c r="M4826" s="3">
        <v>1.30637</v>
      </c>
      <c r="N4826">
        <v>45</v>
      </c>
      <c r="O4826">
        <v>0.0059740085144826</v>
      </c>
      <c r="P4826">
        <v>2.36504790640092</v>
      </c>
      <c r="Q4826" t="s">
        <v>157</v>
      </c>
      <c r="R4826" t="s">
        <v>190</v>
      </c>
      <c r="S4826" t="s">
        <v>191</v>
      </c>
      <c r="T4826" t="s">
        <v>19242</v>
      </c>
      <c r="U4826" t="s">
        <v>19243</v>
      </c>
      <c r="V4826" t="s">
        <v>7142</v>
      </c>
      <c r="W4826" t="s">
        <v>190</v>
      </c>
      <c r="X4826" t="s">
        <v>191</v>
      </c>
      <c r="Y4826" t="s">
        <v>4487</v>
      </c>
      <c r="Z4826" t="s">
        <v>19244</v>
      </c>
      <c r="AA4826" t="s">
        <v>631</v>
      </c>
      <c r="AB4826" t="s">
        <v>632</v>
      </c>
      <c r="AC4826" t="s">
        <v>19245</v>
      </c>
      <c r="AD4826" t="s">
        <v>19246</v>
      </c>
    </row>
    <row r="4827" spans="1:30">
      <c r="A4827" t="s">
        <v>19247</v>
      </c>
      <c r="B4827" t="s">
        <v>19247</v>
      </c>
      <c r="C4827" s="3">
        <v>5.092069</v>
      </c>
      <c r="D4827" s="3">
        <v>318</v>
      </c>
      <c r="E4827" s="3">
        <v>3.018851</v>
      </c>
      <c r="F4827" s="3">
        <v>167</v>
      </c>
      <c r="G4827" s="3">
        <v>5.72849</v>
      </c>
      <c r="H4827" s="3">
        <v>384</v>
      </c>
      <c r="I4827" s="3">
        <v>0.26203</v>
      </c>
      <c r="J4827" s="3">
        <v>18</v>
      </c>
      <c r="K4827" s="3">
        <v>0.724836</v>
      </c>
      <c r="L4827" s="3">
        <v>53</v>
      </c>
      <c r="M4827" s="3">
        <v>0.382927</v>
      </c>
      <c r="N4827">
        <v>25</v>
      </c>
      <c r="O4827" s="16">
        <v>4.40141150600046e-12</v>
      </c>
      <c r="P4827">
        <v>-3.78570556182455</v>
      </c>
      <c r="Q4827" t="s">
        <v>131</v>
      </c>
      <c r="R4827" t="s">
        <v>325</v>
      </c>
      <c r="S4827" t="s">
        <v>326</v>
      </c>
      <c r="T4827" t="s">
        <v>9721</v>
      </c>
      <c r="U4827" t="s">
        <v>19248</v>
      </c>
      <c r="V4827" t="s">
        <v>136</v>
      </c>
      <c r="W4827" t="s">
        <v>136</v>
      </c>
      <c r="X4827" t="s">
        <v>136</v>
      </c>
      <c r="Y4827" t="s">
        <v>265</v>
      </c>
      <c r="Z4827" t="s">
        <v>6534</v>
      </c>
      <c r="AA4827" t="s">
        <v>83</v>
      </c>
      <c r="AB4827" t="s">
        <v>191</v>
      </c>
      <c r="AC4827" t="s">
        <v>9723</v>
      </c>
      <c r="AD4827" t="s">
        <v>184</v>
      </c>
    </row>
    <row r="4828" spans="1:30">
      <c r="A4828" t="s">
        <v>19249</v>
      </c>
      <c r="B4828" t="s">
        <v>19249</v>
      </c>
      <c r="C4828" s="3">
        <v>8.378987</v>
      </c>
      <c r="D4828" s="3">
        <v>225</v>
      </c>
      <c r="E4828" s="3">
        <v>36.48336</v>
      </c>
      <c r="F4828" s="3">
        <v>866</v>
      </c>
      <c r="G4828" s="3">
        <v>9.158592</v>
      </c>
      <c r="H4828" s="3">
        <v>263</v>
      </c>
      <c r="I4828" s="3">
        <v>3.78179</v>
      </c>
      <c r="J4828" s="3">
        <v>110</v>
      </c>
      <c r="K4828" s="3">
        <v>2.619499</v>
      </c>
      <c r="L4828" s="3">
        <v>82</v>
      </c>
      <c r="M4828" s="3">
        <v>7.803345</v>
      </c>
      <c r="N4828">
        <v>219</v>
      </c>
      <c r="O4828">
        <v>0.00398533699639882</v>
      </c>
      <c r="P4828">
        <v>-2.63830786872662</v>
      </c>
      <c r="Q4828" t="s">
        <v>131</v>
      </c>
      <c r="R4828" t="s">
        <v>136</v>
      </c>
      <c r="S4828" t="s">
        <v>136</v>
      </c>
      <c r="T4828" t="s">
        <v>136</v>
      </c>
      <c r="U4828" t="s">
        <v>136</v>
      </c>
      <c r="V4828" t="s">
        <v>136</v>
      </c>
      <c r="W4828" t="s">
        <v>136</v>
      </c>
      <c r="X4828" t="s">
        <v>136</v>
      </c>
      <c r="Y4828" t="s">
        <v>19250</v>
      </c>
      <c r="Z4828" t="s">
        <v>136</v>
      </c>
      <c r="AA4828" t="s">
        <v>164</v>
      </c>
      <c r="AB4828" t="s">
        <v>165</v>
      </c>
      <c r="AC4828" t="s">
        <v>19251</v>
      </c>
      <c r="AD4828" t="s">
        <v>136</v>
      </c>
    </row>
    <row r="4829" spans="1:30">
      <c r="A4829" t="s">
        <v>19252</v>
      </c>
      <c r="B4829" t="s">
        <v>19252</v>
      </c>
      <c r="C4829" s="3">
        <v>5.713298</v>
      </c>
      <c r="D4829" s="3">
        <v>967</v>
      </c>
      <c r="E4829" s="3">
        <v>21.43376</v>
      </c>
      <c r="F4829" s="3">
        <v>3212</v>
      </c>
      <c r="G4829" s="3">
        <v>7.008338</v>
      </c>
      <c r="H4829" s="3">
        <v>1271</v>
      </c>
      <c r="I4829" s="3">
        <v>2.089251</v>
      </c>
      <c r="J4829" s="3">
        <v>384</v>
      </c>
      <c r="K4829" s="3">
        <v>2.955047</v>
      </c>
      <c r="L4829" s="3">
        <v>579</v>
      </c>
      <c r="M4829" s="3">
        <v>3.385368</v>
      </c>
      <c r="N4829">
        <v>598</v>
      </c>
      <c r="O4829">
        <v>0.000644141265153119</v>
      </c>
      <c r="P4829">
        <v>-2.7573431426876</v>
      </c>
      <c r="Q4829" t="s">
        <v>131</v>
      </c>
      <c r="R4829" t="s">
        <v>136</v>
      </c>
      <c r="S4829" t="s">
        <v>136</v>
      </c>
      <c r="T4829" t="s">
        <v>13796</v>
      </c>
      <c r="U4829" t="s">
        <v>136</v>
      </c>
      <c r="V4829" t="s">
        <v>136</v>
      </c>
      <c r="W4829" t="s">
        <v>136</v>
      </c>
      <c r="X4829" t="s">
        <v>136</v>
      </c>
      <c r="Y4829" t="s">
        <v>136</v>
      </c>
      <c r="Z4829" t="s">
        <v>136</v>
      </c>
      <c r="AA4829" t="s">
        <v>164</v>
      </c>
      <c r="AB4829" t="s">
        <v>165</v>
      </c>
      <c r="AC4829" t="s">
        <v>16573</v>
      </c>
      <c r="AD4829" t="s">
        <v>3213</v>
      </c>
    </row>
    <row r="4830" spans="1:30">
      <c r="A4830" t="s">
        <v>19253</v>
      </c>
      <c r="B4830" t="s">
        <v>19253</v>
      </c>
      <c r="C4830" s="3">
        <v>24.043602</v>
      </c>
      <c r="D4830" s="3">
        <v>227</v>
      </c>
      <c r="E4830" s="3">
        <v>30.864532</v>
      </c>
      <c r="F4830" s="3">
        <v>259</v>
      </c>
      <c r="G4830" s="3">
        <v>10.362913</v>
      </c>
      <c r="H4830" s="3">
        <v>105</v>
      </c>
      <c r="I4830" s="3">
        <v>4.170495</v>
      </c>
      <c r="J4830" s="3">
        <v>43</v>
      </c>
      <c r="K4830" s="3">
        <v>0.840991</v>
      </c>
      <c r="L4830" s="3">
        <v>10</v>
      </c>
      <c r="M4830" s="3">
        <v>5.041706</v>
      </c>
      <c r="N4830">
        <v>50</v>
      </c>
      <c r="O4830">
        <v>0.000134310019179921</v>
      </c>
      <c r="P4830">
        <v>-3.23463717314961</v>
      </c>
      <c r="Q4830" t="s">
        <v>131</v>
      </c>
      <c r="R4830" t="s">
        <v>136</v>
      </c>
      <c r="S4830" t="s">
        <v>136</v>
      </c>
      <c r="T4830" t="s">
        <v>136</v>
      </c>
      <c r="U4830" t="s">
        <v>19254</v>
      </c>
      <c r="V4830" t="s">
        <v>136</v>
      </c>
      <c r="W4830" t="s">
        <v>170</v>
      </c>
      <c r="X4830" t="s">
        <v>171</v>
      </c>
      <c r="Y4830" t="s">
        <v>172</v>
      </c>
      <c r="Z4830" t="s">
        <v>19255</v>
      </c>
      <c r="AA4830" t="s">
        <v>174</v>
      </c>
      <c r="AB4830" t="s">
        <v>171</v>
      </c>
      <c r="AC4830" t="s">
        <v>19256</v>
      </c>
      <c r="AD4830" t="s">
        <v>136</v>
      </c>
    </row>
    <row r="4831" spans="1:30">
      <c r="A4831" t="s">
        <v>19257</v>
      </c>
      <c r="B4831" t="s">
        <v>19257</v>
      </c>
      <c r="C4831" s="3">
        <v>69.107071</v>
      </c>
      <c r="D4831" s="3">
        <v>2350</v>
      </c>
      <c r="E4831" s="3">
        <v>203.449936</v>
      </c>
      <c r="F4831" s="3">
        <v>6128</v>
      </c>
      <c r="G4831" s="3">
        <v>109.632195</v>
      </c>
      <c r="H4831" s="3">
        <v>3997</v>
      </c>
      <c r="I4831" s="3">
        <v>3.258931</v>
      </c>
      <c r="J4831" s="3">
        <v>121</v>
      </c>
      <c r="K4831" s="3">
        <v>6.499721</v>
      </c>
      <c r="L4831" s="3">
        <v>256</v>
      </c>
      <c r="M4831" s="3">
        <v>14.82772</v>
      </c>
      <c r="N4831">
        <v>527</v>
      </c>
      <c r="O4831" s="16">
        <v>3.08648641041201e-8</v>
      </c>
      <c r="P4831">
        <v>-4.44532920997745</v>
      </c>
      <c r="Q4831" t="s">
        <v>131</v>
      </c>
      <c r="R4831" t="s">
        <v>136</v>
      </c>
      <c r="S4831" t="s">
        <v>136</v>
      </c>
      <c r="T4831" t="s">
        <v>136</v>
      </c>
      <c r="U4831" t="s">
        <v>136</v>
      </c>
      <c r="V4831" t="s">
        <v>136</v>
      </c>
      <c r="W4831" t="s">
        <v>136</v>
      </c>
      <c r="X4831" t="s">
        <v>136</v>
      </c>
      <c r="Y4831" t="s">
        <v>705</v>
      </c>
      <c r="Z4831" t="s">
        <v>706</v>
      </c>
      <c r="AA4831" t="s">
        <v>164</v>
      </c>
      <c r="AB4831" t="s">
        <v>165</v>
      </c>
      <c r="AC4831" t="s">
        <v>707</v>
      </c>
      <c r="AD4831" t="s">
        <v>136</v>
      </c>
    </row>
    <row r="4832" spans="1:30">
      <c r="A4832" t="s">
        <v>19258</v>
      </c>
      <c r="B4832" t="s">
        <v>19258</v>
      </c>
      <c r="C4832" s="3">
        <v>2.941327</v>
      </c>
      <c r="D4832" s="3">
        <v>117</v>
      </c>
      <c r="E4832" s="3">
        <v>6.103454</v>
      </c>
      <c r="F4832" s="3">
        <v>214</v>
      </c>
      <c r="G4832" s="3">
        <v>1.894427</v>
      </c>
      <c r="H4832" s="3">
        <v>81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>
        <v>0</v>
      </c>
      <c r="O4832" s="16">
        <v>5.17381311921403e-13</v>
      </c>
      <c r="P4832">
        <v>-8.29114173859092</v>
      </c>
      <c r="Q4832" t="s">
        <v>131</v>
      </c>
      <c r="R4832" t="s">
        <v>9728</v>
      </c>
      <c r="S4832" t="s">
        <v>9729</v>
      </c>
      <c r="T4832" t="s">
        <v>18546</v>
      </c>
      <c r="U4832" t="s">
        <v>19259</v>
      </c>
      <c r="V4832" t="s">
        <v>136</v>
      </c>
      <c r="W4832" t="s">
        <v>190</v>
      </c>
      <c r="X4832" t="s">
        <v>191</v>
      </c>
      <c r="Y4832" t="s">
        <v>2163</v>
      </c>
      <c r="Z4832" t="s">
        <v>9731</v>
      </c>
      <c r="AA4832" t="s">
        <v>43</v>
      </c>
      <c r="AB4832" t="s">
        <v>538</v>
      </c>
      <c r="AC4832" t="s">
        <v>19260</v>
      </c>
      <c r="AD4832" t="s">
        <v>2344</v>
      </c>
    </row>
    <row r="4833" spans="1:30">
      <c r="A4833" t="s">
        <v>19261</v>
      </c>
      <c r="B4833" t="s">
        <v>19261</v>
      </c>
      <c r="C4833" s="3">
        <v>19.678738</v>
      </c>
      <c r="D4833" s="3">
        <v>654</v>
      </c>
      <c r="E4833" s="3">
        <v>37.859245</v>
      </c>
      <c r="F4833" s="3">
        <v>1115</v>
      </c>
      <c r="G4833" s="3">
        <v>10.565853</v>
      </c>
      <c r="H4833" s="3">
        <v>377</v>
      </c>
      <c r="I4833" s="3">
        <v>2.329883</v>
      </c>
      <c r="J4833" s="3">
        <v>84</v>
      </c>
      <c r="K4833" s="3">
        <v>1.267189</v>
      </c>
      <c r="L4833" s="3">
        <v>49</v>
      </c>
      <c r="M4833" s="3">
        <v>3.12094</v>
      </c>
      <c r="N4833">
        <v>109</v>
      </c>
      <c r="O4833" s="16">
        <v>2.29743267488599e-7</v>
      </c>
      <c r="P4833">
        <v>-3.94945696547671</v>
      </c>
      <c r="Q4833" t="s">
        <v>131</v>
      </c>
      <c r="R4833" t="s">
        <v>136</v>
      </c>
      <c r="S4833" t="s">
        <v>136</v>
      </c>
      <c r="T4833" t="s">
        <v>1859</v>
      </c>
      <c r="U4833" t="s">
        <v>19262</v>
      </c>
      <c r="V4833" t="s">
        <v>136</v>
      </c>
      <c r="W4833" t="s">
        <v>136</v>
      </c>
      <c r="X4833" t="s">
        <v>136</v>
      </c>
      <c r="Y4833" t="s">
        <v>654</v>
      </c>
      <c r="Z4833" t="s">
        <v>19263</v>
      </c>
      <c r="AA4833" t="s">
        <v>164</v>
      </c>
      <c r="AB4833" t="s">
        <v>165</v>
      </c>
      <c r="AC4833" t="s">
        <v>13017</v>
      </c>
      <c r="AD4833" t="s">
        <v>1863</v>
      </c>
    </row>
    <row r="4834" spans="1:30">
      <c r="A4834" t="s">
        <v>19264</v>
      </c>
      <c r="B4834" t="s">
        <v>136</v>
      </c>
      <c r="C4834" s="3">
        <v>30.198332</v>
      </c>
      <c r="D4834" s="3">
        <v>410</v>
      </c>
      <c r="E4834" s="3">
        <v>15.193605</v>
      </c>
      <c r="F4834" s="3">
        <v>183</v>
      </c>
      <c r="G4834" s="3">
        <v>13.66133</v>
      </c>
      <c r="H4834" s="3">
        <v>199</v>
      </c>
      <c r="I4834" s="3">
        <v>8.091023</v>
      </c>
      <c r="J4834" s="3">
        <v>119</v>
      </c>
      <c r="K4834" s="3">
        <v>4.160398</v>
      </c>
      <c r="L4834" s="3">
        <v>66</v>
      </c>
      <c r="M4834" s="3">
        <v>6.489978</v>
      </c>
      <c r="N4834">
        <v>92</v>
      </c>
      <c r="O4834" s="16">
        <v>1.95591445250584e-5</v>
      </c>
      <c r="P4834">
        <v>-2.23511677648863</v>
      </c>
      <c r="Q4834" t="s">
        <v>131</v>
      </c>
      <c r="R4834" t="s">
        <v>136</v>
      </c>
      <c r="S4834" t="s">
        <v>136</v>
      </c>
      <c r="T4834" t="s">
        <v>136</v>
      </c>
      <c r="U4834" t="s">
        <v>136</v>
      </c>
      <c r="V4834" t="s">
        <v>136</v>
      </c>
      <c r="W4834" t="s">
        <v>136</v>
      </c>
      <c r="X4834" t="s">
        <v>136</v>
      </c>
      <c r="Y4834" t="s">
        <v>136</v>
      </c>
      <c r="Z4834" t="s">
        <v>136</v>
      </c>
      <c r="AA4834" t="s">
        <v>136</v>
      </c>
      <c r="AB4834" t="s">
        <v>136</v>
      </c>
      <c r="AC4834" t="s">
        <v>136</v>
      </c>
      <c r="AD4834" t="s">
        <v>136</v>
      </c>
    </row>
    <row r="4835" spans="1:30">
      <c r="A4835" t="s">
        <v>19265</v>
      </c>
      <c r="B4835" t="s">
        <v>19265</v>
      </c>
      <c r="C4835" s="3">
        <v>23.86447</v>
      </c>
      <c r="D4835" s="3">
        <v>463</v>
      </c>
      <c r="E4835" s="3">
        <v>51.183918</v>
      </c>
      <c r="F4835" s="3">
        <v>879</v>
      </c>
      <c r="G4835" s="3">
        <v>12.301367</v>
      </c>
      <c r="H4835" s="3">
        <v>256</v>
      </c>
      <c r="I4835" s="3">
        <v>3.056568</v>
      </c>
      <c r="J4835" s="3">
        <v>65</v>
      </c>
      <c r="K4835" s="3">
        <v>1.973731</v>
      </c>
      <c r="L4835" s="3">
        <v>45</v>
      </c>
      <c r="M4835" s="3">
        <v>7.665253</v>
      </c>
      <c r="N4835">
        <v>156</v>
      </c>
      <c r="O4835">
        <v>0.0001031451734197</v>
      </c>
      <c r="P4835">
        <v>-3.36246393196726</v>
      </c>
      <c r="Q4835" t="s">
        <v>131</v>
      </c>
      <c r="R4835" t="s">
        <v>136</v>
      </c>
      <c r="S4835" t="s">
        <v>136</v>
      </c>
      <c r="T4835" t="s">
        <v>12346</v>
      </c>
      <c r="U4835" t="s">
        <v>19266</v>
      </c>
      <c r="V4835" t="s">
        <v>136</v>
      </c>
      <c r="W4835" t="s">
        <v>170</v>
      </c>
      <c r="X4835" t="s">
        <v>171</v>
      </c>
      <c r="Y4835" t="s">
        <v>172</v>
      </c>
      <c r="Z4835" t="s">
        <v>19267</v>
      </c>
      <c r="AA4835" t="s">
        <v>174</v>
      </c>
      <c r="AB4835" t="s">
        <v>171</v>
      </c>
      <c r="AC4835" t="s">
        <v>19268</v>
      </c>
      <c r="AD4835" t="s">
        <v>5607</v>
      </c>
    </row>
    <row r="4836" spans="1:30">
      <c r="A4836" t="s">
        <v>19269</v>
      </c>
      <c r="B4836" t="s">
        <v>19269</v>
      </c>
      <c r="C4836" s="3">
        <v>2.918765</v>
      </c>
      <c r="D4836" s="3">
        <v>146</v>
      </c>
      <c r="E4836" s="3">
        <v>3.71629</v>
      </c>
      <c r="F4836" s="3">
        <v>164</v>
      </c>
      <c r="G4836" s="3">
        <v>4.525156</v>
      </c>
      <c r="H4836" s="3">
        <v>242</v>
      </c>
      <c r="I4836" s="3">
        <v>0.623258</v>
      </c>
      <c r="J4836" s="3">
        <v>34</v>
      </c>
      <c r="K4836" s="3">
        <v>0.589909</v>
      </c>
      <c r="L4836" s="3">
        <v>34</v>
      </c>
      <c r="M4836" s="3">
        <v>1.381267</v>
      </c>
      <c r="N4836">
        <v>72</v>
      </c>
      <c r="O4836" s="16">
        <v>3.05487089670161e-5</v>
      </c>
      <c r="P4836">
        <v>-2.68308536268888</v>
      </c>
      <c r="Q4836" t="s">
        <v>131</v>
      </c>
      <c r="R4836" t="s">
        <v>137</v>
      </c>
      <c r="S4836" t="s">
        <v>138</v>
      </c>
      <c r="T4836" t="s">
        <v>19270</v>
      </c>
      <c r="U4836" t="s">
        <v>19271</v>
      </c>
      <c r="V4836" t="s">
        <v>3186</v>
      </c>
      <c r="W4836" t="s">
        <v>136</v>
      </c>
      <c r="X4836" t="s">
        <v>136</v>
      </c>
      <c r="Y4836" t="s">
        <v>2043</v>
      </c>
      <c r="Z4836" t="s">
        <v>19272</v>
      </c>
      <c r="AA4836" t="s">
        <v>164</v>
      </c>
      <c r="AB4836" t="s">
        <v>165</v>
      </c>
      <c r="AC4836" t="s">
        <v>3189</v>
      </c>
      <c r="AD4836" t="s">
        <v>9476</v>
      </c>
    </row>
    <row r="4837" spans="1:30">
      <c r="A4837" t="s">
        <v>19273</v>
      </c>
      <c r="B4837" t="s">
        <v>19273</v>
      </c>
      <c r="C4837" s="3">
        <v>0.040271</v>
      </c>
      <c r="D4837" s="3">
        <v>5</v>
      </c>
      <c r="E4837" s="3">
        <v>0</v>
      </c>
      <c r="F4837" s="3">
        <v>0</v>
      </c>
      <c r="G4837" s="3">
        <v>0.195284</v>
      </c>
      <c r="H4837" s="3">
        <v>22</v>
      </c>
      <c r="I4837" s="3">
        <v>1.266358</v>
      </c>
      <c r="J4837" s="3">
        <v>144</v>
      </c>
      <c r="K4837" s="3">
        <v>1.581913</v>
      </c>
      <c r="L4837" s="3">
        <v>192</v>
      </c>
      <c r="M4837" s="3">
        <v>1.125634</v>
      </c>
      <c r="N4837">
        <v>123</v>
      </c>
      <c r="O4837">
        <v>0.000969205379985273</v>
      </c>
      <c r="P4837">
        <v>3.16591466340768</v>
      </c>
      <c r="Q4837" t="s">
        <v>157</v>
      </c>
      <c r="R4837" t="s">
        <v>136</v>
      </c>
      <c r="S4837" t="s">
        <v>136</v>
      </c>
      <c r="T4837" t="s">
        <v>136</v>
      </c>
      <c r="U4837" t="s">
        <v>19274</v>
      </c>
      <c r="V4837" t="s">
        <v>19275</v>
      </c>
      <c r="W4837" t="s">
        <v>534</v>
      </c>
      <c r="X4837" t="s">
        <v>535</v>
      </c>
      <c r="Y4837" t="s">
        <v>19276</v>
      </c>
      <c r="Z4837" t="s">
        <v>19277</v>
      </c>
      <c r="AA4837" t="s">
        <v>164</v>
      </c>
      <c r="AB4837" t="s">
        <v>165</v>
      </c>
      <c r="AC4837" t="s">
        <v>19278</v>
      </c>
      <c r="AD4837" t="s">
        <v>136</v>
      </c>
    </row>
    <row r="4838" spans="1:30">
      <c r="A4838" t="s">
        <v>19279</v>
      </c>
      <c r="B4838" t="s">
        <v>19279</v>
      </c>
      <c r="C4838" s="3">
        <v>4.291234</v>
      </c>
      <c r="D4838" s="3">
        <v>105</v>
      </c>
      <c r="E4838" s="3">
        <v>8.008698</v>
      </c>
      <c r="F4838" s="3">
        <v>173</v>
      </c>
      <c r="G4838" s="3">
        <v>2.237286</v>
      </c>
      <c r="H4838" s="3">
        <v>59</v>
      </c>
      <c r="I4838" s="3">
        <v>1.178084</v>
      </c>
      <c r="J4838" s="3">
        <v>32</v>
      </c>
      <c r="K4838" s="3">
        <v>0.506765</v>
      </c>
      <c r="L4838" s="3">
        <v>15</v>
      </c>
      <c r="M4838" s="3">
        <v>0.458244</v>
      </c>
      <c r="N4838">
        <v>12</v>
      </c>
      <c r="O4838" s="16">
        <v>6.4910176065394e-5</v>
      </c>
      <c r="P4838">
        <v>-3.35182791893792</v>
      </c>
      <c r="Q4838" t="s">
        <v>131</v>
      </c>
      <c r="R4838" t="s">
        <v>241</v>
      </c>
      <c r="S4838" t="s">
        <v>242</v>
      </c>
      <c r="T4838" t="s">
        <v>243</v>
      </c>
      <c r="U4838" t="s">
        <v>19280</v>
      </c>
      <c r="V4838" t="s">
        <v>473</v>
      </c>
      <c r="W4838" t="s">
        <v>325</v>
      </c>
      <c r="X4838" t="s">
        <v>326</v>
      </c>
      <c r="Y4838" t="s">
        <v>2929</v>
      </c>
      <c r="Z4838" t="s">
        <v>2930</v>
      </c>
      <c r="AA4838" t="s">
        <v>248</v>
      </c>
      <c r="AB4838" t="s">
        <v>242</v>
      </c>
      <c r="AC4838" t="s">
        <v>2931</v>
      </c>
      <c r="AD4838" t="s">
        <v>250</v>
      </c>
    </row>
    <row r="4839" spans="1:30">
      <c r="A4839" t="s">
        <v>19281</v>
      </c>
      <c r="B4839" t="s">
        <v>19281</v>
      </c>
      <c r="C4839" s="3">
        <v>0.23543</v>
      </c>
      <c r="D4839" s="3">
        <v>10</v>
      </c>
      <c r="E4839" s="3">
        <v>0</v>
      </c>
      <c r="F4839" s="3">
        <v>0</v>
      </c>
      <c r="G4839" s="3">
        <v>0.219043</v>
      </c>
      <c r="H4839" s="3">
        <v>10</v>
      </c>
      <c r="I4839" s="3">
        <v>3.563061</v>
      </c>
      <c r="J4839" s="3">
        <v>164</v>
      </c>
      <c r="K4839" s="3">
        <v>7.278806</v>
      </c>
      <c r="L4839" s="3">
        <v>358</v>
      </c>
      <c r="M4839" s="3">
        <v>1.478121</v>
      </c>
      <c r="N4839">
        <v>66</v>
      </c>
      <c r="O4839" s="16">
        <v>3.82095278674984e-5</v>
      </c>
      <c r="P4839">
        <v>3.84803707749108</v>
      </c>
      <c r="Q4839" t="s">
        <v>157</v>
      </c>
      <c r="R4839" t="s">
        <v>136</v>
      </c>
      <c r="S4839" t="s">
        <v>136</v>
      </c>
      <c r="T4839" t="s">
        <v>13356</v>
      </c>
      <c r="U4839" t="s">
        <v>19282</v>
      </c>
      <c r="V4839" t="s">
        <v>136</v>
      </c>
      <c r="W4839" t="s">
        <v>136</v>
      </c>
      <c r="X4839" t="s">
        <v>136</v>
      </c>
      <c r="Y4839" t="s">
        <v>13358</v>
      </c>
      <c r="Z4839" t="s">
        <v>13359</v>
      </c>
      <c r="AA4839" t="s">
        <v>164</v>
      </c>
      <c r="AB4839" t="s">
        <v>165</v>
      </c>
      <c r="AC4839" t="s">
        <v>13360</v>
      </c>
      <c r="AD4839" t="s">
        <v>13361</v>
      </c>
    </row>
    <row r="4840" spans="1:30">
      <c r="A4840" t="s">
        <v>19283</v>
      </c>
      <c r="B4840" t="s">
        <v>19283</v>
      </c>
      <c r="C4840" s="3">
        <v>18.347124</v>
      </c>
      <c r="D4840" s="3">
        <v>219</v>
      </c>
      <c r="E4840" s="3">
        <v>3.68451</v>
      </c>
      <c r="F4840" s="3">
        <v>39</v>
      </c>
      <c r="G4840" s="3">
        <v>8.252475</v>
      </c>
      <c r="H4840" s="3">
        <v>106</v>
      </c>
      <c r="I4840" s="3">
        <v>85.392601</v>
      </c>
      <c r="J4840" s="3">
        <v>1105</v>
      </c>
      <c r="K4840" s="3">
        <v>137.419632</v>
      </c>
      <c r="L4840" s="3">
        <v>1898</v>
      </c>
      <c r="M4840" s="3">
        <v>45.206203</v>
      </c>
      <c r="N4840">
        <v>563</v>
      </c>
      <c r="O4840" s="16">
        <v>8.53849467692161e-5</v>
      </c>
      <c r="P4840">
        <v>2.51907795667992</v>
      </c>
      <c r="Q4840" t="s">
        <v>157</v>
      </c>
      <c r="R4840" t="s">
        <v>186</v>
      </c>
      <c r="S4840" t="s">
        <v>187</v>
      </c>
      <c r="T4840" t="s">
        <v>1669</v>
      </c>
      <c r="U4840" t="s">
        <v>19284</v>
      </c>
      <c r="V4840" t="s">
        <v>439</v>
      </c>
      <c r="W4840" t="s">
        <v>186</v>
      </c>
      <c r="X4840" t="s">
        <v>187</v>
      </c>
      <c r="Y4840" t="s">
        <v>16751</v>
      </c>
      <c r="Z4840" t="s">
        <v>16752</v>
      </c>
      <c r="AA4840" t="s">
        <v>209</v>
      </c>
      <c r="AB4840" t="s">
        <v>187</v>
      </c>
      <c r="AC4840" t="s">
        <v>19285</v>
      </c>
      <c r="AD4840" t="s">
        <v>1674</v>
      </c>
    </row>
    <row r="4841" spans="1:30">
      <c r="A4841" t="s">
        <v>19286</v>
      </c>
      <c r="B4841" t="s">
        <v>19286</v>
      </c>
      <c r="C4841" s="3">
        <v>86.014397</v>
      </c>
      <c r="D4841" s="3">
        <v>5574</v>
      </c>
      <c r="E4841" s="3">
        <v>376.567627</v>
      </c>
      <c r="F4841" s="3">
        <v>21617</v>
      </c>
      <c r="G4841" s="3">
        <v>62.816738</v>
      </c>
      <c r="H4841" s="3">
        <v>4365</v>
      </c>
      <c r="I4841" s="3">
        <v>23.645535</v>
      </c>
      <c r="J4841" s="3">
        <v>1662</v>
      </c>
      <c r="K4841" s="3">
        <v>15.277363</v>
      </c>
      <c r="L4841" s="3">
        <v>1147</v>
      </c>
      <c r="M4841" s="3">
        <v>29.535637</v>
      </c>
      <c r="N4841">
        <v>1999</v>
      </c>
      <c r="O4841" s="16">
        <v>4.59857257085975e-5</v>
      </c>
      <c r="P4841">
        <v>-3.61001986203322</v>
      </c>
      <c r="Q4841" t="s">
        <v>131</v>
      </c>
      <c r="R4841" t="s">
        <v>136</v>
      </c>
      <c r="S4841" t="s">
        <v>136</v>
      </c>
      <c r="T4841" t="s">
        <v>5955</v>
      </c>
      <c r="U4841" t="s">
        <v>19287</v>
      </c>
      <c r="V4841" t="s">
        <v>662</v>
      </c>
      <c r="W4841" t="s">
        <v>534</v>
      </c>
      <c r="X4841" t="s">
        <v>535</v>
      </c>
      <c r="Y4841" t="s">
        <v>5957</v>
      </c>
      <c r="Z4841" t="s">
        <v>136</v>
      </c>
      <c r="AA4841" t="s">
        <v>164</v>
      </c>
      <c r="AB4841" t="s">
        <v>165</v>
      </c>
      <c r="AC4841" t="s">
        <v>19288</v>
      </c>
      <c r="AD4841" t="s">
        <v>3213</v>
      </c>
    </row>
    <row r="4842" spans="1:30">
      <c r="A4842" t="s">
        <v>19289</v>
      </c>
      <c r="B4842" t="s">
        <v>19289</v>
      </c>
      <c r="C4842" s="3">
        <v>0</v>
      </c>
      <c r="D4842" s="3">
        <v>0</v>
      </c>
      <c r="E4842" s="3">
        <v>0.043826</v>
      </c>
      <c r="F4842" s="3">
        <v>2</v>
      </c>
      <c r="G4842" s="3">
        <v>0.098486</v>
      </c>
      <c r="H4842" s="3">
        <v>5</v>
      </c>
      <c r="I4842" s="3">
        <v>2.119196</v>
      </c>
      <c r="J4842" s="3">
        <v>89</v>
      </c>
      <c r="K4842" s="3">
        <v>1.022742</v>
      </c>
      <c r="L4842" s="3">
        <v>46</v>
      </c>
      <c r="M4842" s="3">
        <v>0.897479</v>
      </c>
      <c r="N4842">
        <v>37</v>
      </c>
      <c r="O4842">
        <v>0.00181540330871332</v>
      </c>
      <c r="P4842">
        <v>3.27705728582873</v>
      </c>
      <c r="Q4842" t="s">
        <v>157</v>
      </c>
      <c r="R4842" t="s">
        <v>136</v>
      </c>
      <c r="S4842" t="s">
        <v>136</v>
      </c>
      <c r="T4842" t="s">
        <v>19290</v>
      </c>
      <c r="U4842" t="s">
        <v>136</v>
      </c>
      <c r="V4842" t="s">
        <v>136</v>
      </c>
      <c r="W4842" t="s">
        <v>594</v>
      </c>
      <c r="X4842" t="s">
        <v>165</v>
      </c>
      <c r="Y4842" t="s">
        <v>19291</v>
      </c>
      <c r="Z4842" t="s">
        <v>19292</v>
      </c>
      <c r="AA4842" t="s">
        <v>164</v>
      </c>
      <c r="AB4842" t="s">
        <v>165</v>
      </c>
      <c r="AC4842" t="s">
        <v>19293</v>
      </c>
      <c r="AD4842" t="s">
        <v>3340</v>
      </c>
    </row>
    <row r="4843" spans="1:30">
      <c r="A4843" t="s">
        <v>19294</v>
      </c>
      <c r="B4843" t="s">
        <v>19294</v>
      </c>
      <c r="C4843" s="3">
        <v>1.462848</v>
      </c>
      <c r="D4843" s="3">
        <v>66</v>
      </c>
      <c r="E4843" s="3">
        <v>0.172588</v>
      </c>
      <c r="F4843" s="3">
        <v>7</v>
      </c>
      <c r="G4843" s="3">
        <v>0.632043</v>
      </c>
      <c r="H4843" s="3">
        <v>31</v>
      </c>
      <c r="I4843" s="3">
        <v>6.081025</v>
      </c>
      <c r="J4843" s="3">
        <v>297</v>
      </c>
      <c r="K4843" s="3">
        <v>4.829264</v>
      </c>
      <c r="L4843" s="3">
        <v>252</v>
      </c>
      <c r="M4843" s="3">
        <v>4.833813</v>
      </c>
      <c r="N4843">
        <v>227</v>
      </c>
      <c r="O4843">
        <v>0.000863238007755579</v>
      </c>
      <c r="P4843">
        <v>2.19472966606608</v>
      </c>
      <c r="Q4843" t="s">
        <v>157</v>
      </c>
      <c r="R4843" t="s">
        <v>136</v>
      </c>
      <c r="S4843" t="s">
        <v>136</v>
      </c>
      <c r="T4843" t="s">
        <v>2110</v>
      </c>
      <c r="U4843" t="s">
        <v>136</v>
      </c>
      <c r="V4843" t="s">
        <v>136</v>
      </c>
      <c r="W4843" t="s">
        <v>254</v>
      </c>
      <c r="X4843" t="s">
        <v>255</v>
      </c>
      <c r="Y4843" t="s">
        <v>6239</v>
      </c>
      <c r="Z4843" t="s">
        <v>19295</v>
      </c>
      <c r="AA4843" t="s">
        <v>164</v>
      </c>
      <c r="AB4843" t="s">
        <v>165</v>
      </c>
      <c r="AC4843" t="s">
        <v>15095</v>
      </c>
      <c r="AD4843" t="s">
        <v>2113</v>
      </c>
    </row>
    <row r="4844" spans="1:30">
      <c r="A4844" t="s">
        <v>19296</v>
      </c>
      <c r="B4844" t="s">
        <v>136</v>
      </c>
      <c r="C4844" s="3">
        <v>13.837557</v>
      </c>
      <c r="D4844" s="3">
        <v>170</v>
      </c>
      <c r="E4844" s="3">
        <v>15.695835</v>
      </c>
      <c r="F4844" s="3">
        <v>159</v>
      </c>
      <c r="G4844" s="3">
        <v>13.5916509999999</v>
      </c>
      <c r="H4844" s="3">
        <v>166</v>
      </c>
      <c r="I4844" s="3">
        <v>5.465815</v>
      </c>
      <c r="J4844" s="3">
        <v>74</v>
      </c>
      <c r="K4844" s="3">
        <v>1.81130599999999</v>
      </c>
      <c r="L4844" s="3">
        <v>24</v>
      </c>
      <c r="M4844" s="3">
        <v>7.611451</v>
      </c>
      <c r="N4844">
        <v>95</v>
      </c>
      <c r="O4844">
        <v>0.00373307682149944</v>
      </c>
      <c r="P4844">
        <v>-2.10269908107778</v>
      </c>
      <c r="Q4844" t="s">
        <v>131</v>
      </c>
      <c r="R4844" t="s">
        <v>136</v>
      </c>
      <c r="S4844" t="s">
        <v>136</v>
      </c>
      <c r="T4844" t="s">
        <v>136</v>
      </c>
      <c r="U4844" t="s">
        <v>136</v>
      </c>
      <c r="V4844" t="s">
        <v>136</v>
      </c>
      <c r="W4844" t="s">
        <v>136</v>
      </c>
      <c r="X4844" t="s">
        <v>136</v>
      </c>
      <c r="Y4844" t="s">
        <v>136</v>
      </c>
      <c r="Z4844" t="s">
        <v>136</v>
      </c>
      <c r="AA4844" t="s">
        <v>136</v>
      </c>
      <c r="AB4844" t="s">
        <v>136</v>
      </c>
      <c r="AC4844" t="s">
        <v>19297</v>
      </c>
      <c r="AD4844" t="s">
        <v>136</v>
      </c>
    </row>
    <row r="4845" spans="1:30">
      <c r="A4845" t="s">
        <v>19298</v>
      </c>
      <c r="B4845" t="s">
        <v>19298</v>
      </c>
      <c r="C4845" s="3">
        <v>0.235444</v>
      </c>
      <c r="D4845" s="3">
        <v>2</v>
      </c>
      <c r="E4845" s="3">
        <v>0</v>
      </c>
      <c r="F4845" s="3">
        <v>0</v>
      </c>
      <c r="G4845" s="3">
        <v>0.146394</v>
      </c>
      <c r="H4845" s="3">
        <v>2</v>
      </c>
      <c r="I4845" s="3">
        <v>4.143846</v>
      </c>
      <c r="J4845" s="3">
        <v>30</v>
      </c>
      <c r="K4845" s="3">
        <v>3.840362</v>
      </c>
      <c r="L4845" s="3">
        <v>30</v>
      </c>
      <c r="M4845" s="3">
        <v>5.028239</v>
      </c>
      <c r="N4845">
        <v>35</v>
      </c>
      <c r="O4845">
        <v>0.0019859831260091</v>
      </c>
      <c r="P4845">
        <v>3.35876640888488</v>
      </c>
      <c r="Q4845" t="s">
        <v>157</v>
      </c>
      <c r="R4845" t="s">
        <v>136</v>
      </c>
      <c r="S4845" t="s">
        <v>136</v>
      </c>
      <c r="T4845" t="s">
        <v>136</v>
      </c>
      <c r="U4845" t="s">
        <v>136</v>
      </c>
      <c r="V4845" t="s">
        <v>136</v>
      </c>
      <c r="W4845" t="s">
        <v>136</v>
      </c>
      <c r="X4845" t="s">
        <v>136</v>
      </c>
      <c r="Y4845" t="s">
        <v>136</v>
      </c>
      <c r="Z4845" t="s">
        <v>136</v>
      </c>
      <c r="AA4845" t="s">
        <v>136</v>
      </c>
      <c r="AB4845" t="s">
        <v>136</v>
      </c>
      <c r="AC4845" t="s">
        <v>136</v>
      </c>
      <c r="AD4845" t="s">
        <v>136</v>
      </c>
    </row>
    <row r="4846" spans="1:30">
      <c r="A4846" t="s">
        <v>19299</v>
      </c>
      <c r="B4846" t="s">
        <v>136</v>
      </c>
      <c r="C4846" s="3">
        <v>0.337514</v>
      </c>
      <c r="D4846" s="3">
        <v>5</v>
      </c>
      <c r="E4846" s="3">
        <v>0</v>
      </c>
      <c r="F4846" s="3">
        <v>0</v>
      </c>
      <c r="G4846" s="3">
        <v>0</v>
      </c>
      <c r="H4846" s="3">
        <v>0</v>
      </c>
      <c r="I4846" s="3">
        <v>4.306978</v>
      </c>
      <c r="J4846" s="3">
        <v>66</v>
      </c>
      <c r="K4846" s="3">
        <v>4.257358</v>
      </c>
      <c r="L4846" s="3">
        <v>69</v>
      </c>
      <c r="M4846" s="3">
        <v>3.67785</v>
      </c>
      <c r="N4846">
        <v>54</v>
      </c>
      <c r="O4846">
        <v>0.000288842593452392</v>
      </c>
      <c r="P4846">
        <v>3.93184279512252</v>
      </c>
      <c r="Q4846" t="s">
        <v>157</v>
      </c>
      <c r="R4846" t="s">
        <v>136</v>
      </c>
      <c r="S4846" t="s">
        <v>136</v>
      </c>
      <c r="T4846" t="s">
        <v>136</v>
      </c>
      <c r="U4846" t="s">
        <v>136</v>
      </c>
      <c r="V4846" t="s">
        <v>136</v>
      </c>
      <c r="W4846" t="s">
        <v>136</v>
      </c>
      <c r="X4846" t="s">
        <v>136</v>
      </c>
      <c r="Y4846" t="s">
        <v>136</v>
      </c>
      <c r="Z4846" t="s">
        <v>136</v>
      </c>
      <c r="AA4846" t="s">
        <v>136</v>
      </c>
      <c r="AB4846" t="s">
        <v>136</v>
      </c>
      <c r="AC4846" t="s">
        <v>136</v>
      </c>
      <c r="AD4846" t="s">
        <v>136</v>
      </c>
    </row>
    <row r="4847" spans="1:30">
      <c r="A4847" t="s">
        <v>19300</v>
      </c>
      <c r="B4847" t="s">
        <v>19300</v>
      </c>
      <c r="C4847" s="3">
        <v>0.12793</v>
      </c>
      <c r="D4847" s="3">
        <v>11</v>
      </c>
      <c r="E4847" s="3">
        <v>0</v>
      </c>
      <c r="F4847" s="3">
        <v>0</v>
      </c>
      <c r="G4847" s="3">
        <v>0</v>
      </c>
      <c r="H4847" s="3">
        <v>0</v>
      </c>
      <c r="I4847" s="3">
        <v>0.639546</v>
      </c>
      <c r="J4847" s="3">
        <v>59</v>
      </c>
      <c r="K4847" s="3">
        <v>1.602073</v>
      </c>
      <c r="L4847" s="3">
        <v>158</v>
      </c>
      <c r="M4847" s="3">
        <v>0.491829</v>
      </c>
      <c r="N4847">
        <v>44</v>
      </c>
      <c r="O4847">
        <v>0.00959474496213522</v>
      </c>
      <c r="P4847">
        <v>3.23993480547632</v>
      </c>
      <c r="Q4847" t="s">
        <v>157</v>
      </c>
      <c r="R4847" t="s">
        <v>136</v>
      </c>
      <c r="S4847" t="s">
        <v>136</v>
      </c>
      <c r="T4847" t="s">
        <v>1316</v>
      </c>
      <c r="U4847" t="s">
        <v>19301</v>
      </c>
      <c r="V4847" t="s">
        <v>136</v>
      </c>
      <c r="W4847" t="s">
        <v>190</v>
      </c>
      <c r="X4847" t="s">
        <v>191</v>
      </c>
      <c r="Y4847" t="s">
        <v>1318</v>
      </c>
      <c r="Z4847" t="s">
        <v>13529</v>
      </c>
      <c r="AA4847" t="s">
        <v>164</v>
      </c>
      <c r="AB4847" t="s">
        <v>165</v>
      </c>
      <c r="AC4847" t="s">
        <v>19302</v>
      </c>
      <c r="AD4847" t="s">
        <v>281</v>
      </c>
    </row>
    <row r="4848" spans="1:30">
      <c r="A4848" t="s">
        <v>19303</v>
      </c>
      <c r="B4848" t="s">
        <v>19303</v>
      </c>
      <c r="C4848" s="3">
        <v>0.497597</v>
      </c>
      <c r="D4848" s="3">
        <v>27</v>
      </c>
      <c r="E4848" s="3">
        <v>0.124053</v>
      </c>
      <c r="F4848" s="3">
        <v>6</v>
      </c>
      <c r="G4848" s="3">
        <v>0.105722</v>
      </c>
      <c r="H4848" s="3">
        <v>7</v>
      </c>
      <c r="I4848" s="3">
        <v>3.414418</v>
      </c>
      <c r="J4848" s="3">
        <v>200</v>
      </c>
      <c r="K4848" s="3">
        <v>20.936035</v>
      </c>
      <c r="L4848" s="3">
        <v>1307</v>
      </c>
      <c r="M4848" s="3">
        <v>0.595369</v>
      </c>
      <c r="N4848">
        <v>34</v>
      </c>
      <c r="O4848">
        <v>0.000295914196998266</v>
      </c>
      <c r="P4848">
        <v>3.89934269013179</v>
      </c>
      <c r="Q4848" t="s">
        <v>157</v>
      </c>
      <c r="R4848" t="s">
        <v>136</v>
      </c>
      <c r="S4848" t="s">
        <v>136</v>
      </c>
      <c r="T4848" t="s">
        <v>14555</v>
      </c>
      <c r="U4848" t="s">
        <v>19304</v>
      </c>
      <c r="V4848" t="s">
        <v>136</v>
      </c>
      <c r="W4848" t="s">
        <v>136</v>
      </c>
      <c r="X4848" t="s">
        <v>136</v>
      </c>
      <c r="Y4848" t="s">
        <v>14557</v>
      </c>
      <c r="Z4848" t="s">
        <v>19305</v>
      </c>
      <c r="AA4848" t="s">
        <v>141</v>
      </c>
      <c r="AB4848" t="s">
        <v>142</v>
      </c>
      <c r="AC4848" t="s">
        <v>19306</v>
      </c>
      <c r="AD4848" t="s">
        <v>14560</v>
      </c>
    </row>
    <row r="4849" spans="1:30">
      <c r="A4849" t="s">
        <v>19307</v>
      </c>
      <c r="B4849" t="s">
        <v>19307</v>
      </c>
      <c r="C4849" s="3">
        <v>5.974102</v>
      </c>
      <c r="D4849" s="3">
        <v>282</v>
      </c>
      <c r="E4849" s="3">
        <v>21.681082</v>
      </c>
      <c r="F4849" s="3">
        <v>906</v>
      </c>
      <c r="G4849" s="3">
        <v>4.689538</v>
      </c>
      <c r="H4849" s="3">
        <v>238</v>
      </c>
      <c r="I4849" s="3">
        <v>2.109535</v>
      </c>
      <c r="J4849" s="3">
        <v>108</v>
      </c>
      <c r="K4849" s="3">
        <v>4.82898</v>
      </c>
      <c r="L4849" s="3">
        <v>264</v>
      </c>
      <c r="M4849" s="3">
        <v>1.451734</v>
      </c>
      <c r="N4849">
        <v>72</v>
      </c>
      <c r="O4849">
        <v>0.00377406879867988</v>
      </c>
      <c r="P4849">
        <v>-2.66078483262347</v>
      </c>
      <c r="Q4849" t="s">
        <v>131</v>
      </c>
      <c r="R4849" t="s">
        <v>136</v>
      </c>
      <c r="S4849" t="s">
        <v>136</v>
      </c>
      <c r="T4849" t="s">
        <v>19308</v>
      </c>
      <c r="U4849" t="s">
        <v>19309</v>
      </c>
      <c r="V4849" t="s">
        <v>136</v>
      </c>
      <c r="W4849" t="s">
        <v>1557</v>
      </c>
      <c r="X4849" t="s">
        <v>1558</v>
      </c>
      <c r="Y4849" t="s">
        <v>9710</v>
      </c>
      <c r="Z4849" t="s">
        <v>19310</v>
      </c>
      <c r="AA4849" t="s">
        <v>1875</v>
      </c>
      <c r="AB4849" t="s">
        <v>1558</v>
      </c>
      <c r="AC4849" t="s">
        <v>19311</v>
      </c>
      <c r="AD4849" t="s">
        <v>19312</v>
      </c>
    </row>
    <row r="4850" spans="1:30">
      <c r="A4850" t="s">
        <v>19313</v>
      </c>
      <c r="B4850" t="s">
        <v>136</v>
      </c>
      <c r="C4850" s="3">
        <v>0</v>
      </c>
      <c r="D4850" s="3">
        <v>0</v>
      </c>
      <c r="E4850" s="3">
        <v>0</v>
      </c>
      <c r="F4850" s="3">
        <v>0</v>
      </c>
      <c r="G4850" s="3">
        <v>0</v>
      </c>
      <c r="H4850" s="3">
        <v>0</v>
      </c>
      <c r="I4850" s="3">
        <v>10.2995089999999</v>
      </c>
      <c r="J4850" s="3">
        <v>151</v>
      </c>
      <c r="K4850" s="3">
        <v>3.351122</v>
      </c>
      <c r="L4850" s="3">
        <v>52</v>
      </c>
      <c r="M4850" s="3">
        <v>7.288041</v>
      </c>
      <c r="N4850">
        <v>104</v>
      </c>
      <c r="O4850" s="16">
        <v>6.83235486015588e-8</v>
      </c>
      <c r="P4850">
        <v>6.60874797036884</v>
      </c>
      <c r="Q4850" t="s">
        <v>157</v>
      </c>
      <c r="R4850" t="s">
        <v>136</v>
      </c>
      <c r="S4850" t="s">
        <v>136</v>
      </c>
      <c r="T4850" t="s">
        <v>19314</v>
      </c>
      <c r="U4850" t="s">
        <v>19315</v>
      </c>
      <c r="V4850" t="s">
        <v>386</v>
      </c>
      <c r="W4850" t="s">
        <v>186</v>
      </c>
      <c r="X4850" t="s">
        <v>187</v>
      </c>
      <c r="Y4850" t="s">
        <v>136</v>
      </c>
      <c r="Z4850" t="s">
        <v>19316</v>
      </c>
      <c r="AA4850" t="s">
        <v>209</v>
      </c>
      <c r="AB4850" t="s">
        <v>187</v>
      </c>
      <c r="AC4850" t="s">
        <v>313</v>
      </c>
      <c r="AD4850" t="s">
        <v>2662</v>
      </c>
    </row>
    <row r="4851" spans="1:30">
      <c r="A4851" t="s">
        <v>19317</v>
      </c>
      <c r="B4851" t="s">
        <v>19317</v>
      </c>
      <c r="C4851" s="3">
        <v>11.712234</v>
      </c>
      <c r="D4851" s="3">
        <v>98</v>
      </c>
      <c r="E4851" s="3">
        <v>0.925176</v>
      </c>
      <c r="F4851" s="3">
        <v>7</v>
      </c>
      <c r="G4851" s="3">
        <v>9.567264</v>
      </c>
      <c r="H4851" s="3">
        <v>86</v>
      </c>
      <c r="I4851" s="3">
        <v>53.344421</v>
      </c>
      <c r="J4851" s="3">
        <v>484</v>
      </c>
      <c r="K4851" s="3">
        <v>58.899891</v>
      </c>
      <c r="L4851" s="3">
        <v>571</v>
      </c>
      <c r="M4851" s="3">
        <v>25.185266</v>
      </c>
      <c r="N4851">
        <v>220</v>
      </c>
      <c r="O4851">
        <v>0.00924026170326641</v>
      </c>
      <c r="P4851">
        <v>2.0338988738998</v>
      </c>
      <c r="Q4851" t="s">
        <v>157</v>
      </c>
      <c r="R4851" t="s">
        <v>136</v>
      </c>
      <c r="S4851" t="s">
        <v>136</v>
      </c>
      <c r="T4851" t="s">
        <v>19318</v>
      </c>
      <c r="U4851" t="s">
        <v>136</v>
      </c>
      <c r="V4851" t="s">
        <v>136</v>
      </c>
      <c r="W4851" t="s">
        <v>136</v>
      </c>
      <c r="X4851" t="s">
        <v>136</v>
      </c>
      <c r="Y4851" t="s">
        <v>19319</v>
      </c>
      <c r="Z4851" t="s">
        <v>19320</v>
      </c>
      <c r="AA4851" t="s">
        <v>164</v>
      </c>
      <c r="AB4851" t="s">
        <v>165</v>
      </c>
      <c r="AC4851" t="s">
        <v>19321</v>
      </c>
      <c r="AD4851" t="s">
        <v>19322</v>
      </c>
    </row>
    <row r="4852" spans="1:30">
      <c r="A4852" t="s">
        <v>19323</v>
      </c>
      <c r="B4852" t="s">
        <v>19323</v>
      </c>
      <c r="C4852" s="3">
        <v>0.122537</v>
      </c>
      <c r="D4852" s="3">
        <v>7</v>
      </c>
      <c r="E4852" s="3">
        <v>0</v>
      </c>
      <c r="F4852" s="3">
        <v>0</v>
      </c>
      <c r="G4852" s="3">
        <v>0.033913</v>
      </c>
      <c r="H4852" s="3">
        <v>3</v>
      </c>
      <c r="I4852" s="3">
        <v>1.099416</v>
      </c>
      <c r="J4852" s="3">
        <v>66</v>
      </c>
      <c r="K4852" s="3">
        <v>3.189363</v>
      </c>
      <c r="L4852" s="3">
        <v>204</v>
      </c>
      <c r="M4852" s="3">
        <v>0.511806</v>
      </c>
      <c r="N4852">
        <v>30</v>
      </c>
      <c r="O4852">
        <v>0.000462278751823475</v>
      </c>
      <c r="P4852">
        <v>3.71378269966163</v>
      </c>
      <c r="Q4852" t="s">
        <v>157</v>
      </c>
      <c r="R4852" t="s">
        <v>136</v>
      </c>
      <c r="S4852" t="s">
        <v>136</v>
      </c>
      <c r="T4852" t="s">
        <v>4320</v>
      </c>
      <c r="U4852" t="s">
        <v>19324</v>
      </c>
      <c r="V4852" t="s">
        <v>763</v>
      </c>
      <c r="W4852" t="s">
        <v>136</v>
      </c>
      <c r="X4852" t="s">
        <v>136</v>
      </c>
      <c r="Y4852" t="s">
        <v>4322</v>
      </c>
      <c r="Z4852" t="s">
        <v>15153</v>
      </c>
      <c r="AA4852" t="s">
        <v>141</v>
      </c>
      <c r="AB4852" t="s">
        <v>142</v>
      </c>
      <c r="AC4852" t="s">
        <v>4324</v>
      </c>
      <c r="AD4852" t="s">
        <v>4325</v>
      </c>
    </row>
    <row r="4853" spans="1:30">
      <c r="A4853" t="s">
        <v>19325</v>
      </c>
      <c r="B4853" t="s">
        <v>19325</v>
      </c>
      <c r="C4853" s="3">
        <v>0.953588</v>
      </c>
      <c r="D4853" s="3">
        <v>21</v>
      </c>
      <c r="E4853" s="3">
        <v>0</v>
      </c>
      <c r="F4853" s="3">
        <v>0</v>
      </c>
      <c r="G4853" s="3">
        <v>1.593754</v>
      </c>
      <c r="H4853" s="3">
        <v>37</v>
      </c>
      <c r="I4853" s="3">
        <v>13.516407</v>
      </c>
      <c r="J4853" s="3">
        <v>317</v>
      </c>
      <c r="K4853" s="3">
        <v>9.343596</v>
      </c>
      <c r="L4853" s="3">
        <v>234</v>
      </c>
      <c r="M4853" s="3">
        <v>5.557165</v>
      </c>
      <c r="N4853">
        <v>126</v>
      </c>
      <c r="O4853">
        <v>0.00599907760376694</v>
      </c>
      <c r="P4853">
        <v>2.68909396129028</v>
      </c>
      <c r="Q4853" t="s">
        <v>157</v>
      </c>
      <c r="R4853" t="s">
        <v>136</v>
      </c>
      <c r="S4853" t="s">
        <v>136</v>
      </c>
      <c r="T4853" t="s">
        <v>262</v>
      </c>
      <c r="U4853" t="s">
        <v>19326</v>
      </c>
      <c r="V4853" t="s">
        <v>351</v>
      </c>
      <c r="W4853" t="s">
        <v>190</v>
      </c>
      <c r="X4853" t="s">
        <v>191</v>
      </c>
      <c r="Y4853" t="s">
        <v>265</v>
      </c>
      <c r="Z4853" t="s">
        <v>2180</v>
      </c>
      <c r="AA4853" t="s">
        <v>83</v>
      </c>
      <c r="AB4853" t="s">
        <v>191</v>
      </c>
      <c r="AC4853" t="s">
        <v>19327</v>
      </c>
      <c r="AD4853" t="s">
        <v>195</v>
      </c>
    </row>
    <row r="4854" spans="1:30">
      <c r="A4854" t="s">
        <v>19328</v>
      </c>
      <c r="B4854" t="s">
        <v>19328</v>
      </c>
      <c r="C4854" s="3">
        <v>4.069045</v>
      </c>
      <c r="D4854" s="3">
        <v>99</v>
      </c>
      <c r="E4854" s="3">
        <v>0.81528</v>
      </c>
      <c r="F4854" s="3">
        <v>18</v>
      </c>
      <c r="G4854" s="3">
        <v>3.184573</v>
      </c>
      <c r="H4854" s="3">
        <v>83</v>
      </c>
      <c r="I4854" s="3">
        <v>30.118975</v>
      </c>
      <c r="J4854" s="3">
        <v>791</v>
      </c>
      <c r="K4854" s="3">
        <v>36.955906</v>
      </c>
      <c r="L4854" s="3">
        <v>1036</v>
      </c>
      <c r="M4854" s="3">
        <v>10.996717</v>
      </c>
      <c r="N4854">
        <v>278</v>
      </c>
      <c r="O4854" s="16">
        <v>6.49570791562446e-5</v>
      </c>
      <c r="P4854">
        <v>2.61768909416515</v>
      </c>
      <c r="Q4854" t="s">
        <v>157</v>
      </c>
      <c r="R4854" t="s">
        <v>136</v>
      </c>
      <c r="S4854" t="s">
        <v>136</v>
      </c>
      <c r="T4854" t="s">
        <v>437</v>
      </c>
      <c r="U4854" t="s">
        <v>19329</v>
      </c>
      <c r="V4854" t="s">
        <v>439</v>
      </c>
      <c r="W4854" t="s">
        <v>186</v>
      </c>
      <c r="X4854" t="s">
        <v>187</v>
      </c>
      <c r="Y4854" t="s">
        <v>18431</v>
      </c>
      <c r="Z4854" t="s">
        <v>18432</v>
      </c>
      <c r="AA4854" t="s">
        <v>209</v>
      </c>
      <c r="AB4854" t="s">
        <v>187</v>
      </c>
      <c r="AC4854" t="s">
        <v>18433</v>
      </c>
      <c r="AD4854" t="s">
        <v>443</v>
      </c>
    </row>
    <row r="4855" spans="1:30">
      <c r="A4855" t="s">
        <v>19330</v>
      </c>
      <c r="B4855" t="s">
        <v>19330</v>
      </c>
      <c r="C4855" s="3">
        <v>7.996462</v>
      </c>
      <c r="D4855" s="3">
        <v>241</v>
      </c>
      <c r="E4855" s="3">
        <v>42.487057</v>
      </c>
      <c r="F4855" s="3">
        <v>1135</v>
      </c>
      <c r="G4855" s="3">
        <v>5.880759</v>
      </c>
      <c r="H4855" s="3">
        <v>191</v>
      </c>
      <c r="I4855" s="3">
        <v>2.696958</v>
      </c>
      <c r="J4855" s="3">
        <v>89</v>
      </c>
      <c r="K4855" s="3">
        <v>4.339014</v>
      </c>
      <c r="L4855" s="3">
        <v>152</v>
      </c>
      <c r="M4855" s="3">
        <v>2.386937</v>
      </c>
      <c r="N4855">
        <v>76</v>
      </c>
      <c r="O4855">
        <v>0.000612401452956106</v>
      </c>
      <c r="P4855">
        <v>-3.25128872618627</v>
      </c>
      <c r="Q4855" t="s">
        <v>131</v>
      </c>
      <c r="R4855" t="s">
        <v>136</v>
      </c>
      <c r="S4855" t="s">
        <v>136</v>
      </c>
      <c r="T4855" t="s">
        <v>1109</v>
      </c>
      <c r="U4855" t="s">
        <v>19331</v>
      </c>
      <c r="V4855" t="s">
        <v>11026</v>
      </c>
      <c r="W4855" t="s">
        <v>136</v>
      </c>
      <c r="X4855" t="s">
        <v>136</v>
      </c>
      <c r="Y4855" t="s">
        <v>1111</v>
      </c>
      <c r="Z4855" t="s">
        <v>11027</v>
      </c>
      <c r="AA4855" t="s">
        <v>164</v>
      </c>
      <c r="AB4855" t="s">
        <v>165</v>
      </c>
      <c r="AC4855" t="s">
        <v>313</v>
      </c>
      <c r="AD4855" t="s">
        <v>144</v>
      </c>
    </row>
    <row r="4856" spans="1:30">
      <c r="A4856" t="s">
        <v>19332</v>
      </c>
      <c r="B4856" t="s">
        <v>19332</v>
      </c>
      <c r="C4856" s="3">
        <v>49.937031</v>
      </c>
      <c r="D4856" s="3">
        <v>2182</v>
      </c>
      <c r="E4856" s="3">
        <v>79.940651</v>
      </c>
      <c r="F4856" s="3">
        <v>3094</v>
      </c>
      <c r="G4856" s="3">
        <v>35.815014</v>
      </c>
      <c r="H4856" s="3">
        <v>1678</v>
      </c>
      <c r="I4856" s="3">
        <v>19.573544</v>
      </c>
      <c r="J4856" s="3">
        <v>928</v>
      </c>
      <c r="K4856" s="3">
        <v>17.735695</v>
      </c>
      <c r="L4856" s="3">
        <v>898</v>
      </c>
      <c r="M4856" s="3">
        <v>28.025108</v>
      </c>
      <c r="N4856">
        <v>1279</v>
      </c>
      <c r="O4856">
        <v>0.00162084792171115</v>
      </c>
      <c r="P4856">
        <v>-2.07972953002089</v>
      </c>
      <c r="Q4856" t="s">
        <v>131</v>
      </c>
      <c r="R4856" t="s">
        <v>136</v>
      </c>
      <c r="S4856" t="s">
        <v>136</v>
      </c>
      <c r="T4856" t="s">
        <v>1471</v>
      </c>
      <c r="U4856" t="s">
        <v>19333</v>
      </c>
      <c r="V4856" t="s">
        <v>763</v>
      </c>
      <c r="W4856" t="s">
        <v>136</v>
      </c>
      <c r="X4856" t="s">
        <v>136</v>
      </c>
      <c r="Y4856" t="s">
        <v>1473</v>
      </c>
      <c r="Z4856" t="s">
        <v>19334</v>
      </c>
      <c r="AA4856" t="s">
        <v>141</v>
      </c>
      <c r="AB4856" t="s">
        <v>142</v>
      </c>
      <c r="AC4856" t="s">
        <v>19335</v>
      </c>
      <c r="AD4856" t="s">
        <v>1476</v>
      </c>
    </row>
    <row r="4857" spans="1:30">
      <c r="A4857" t="s">
        <v>19336</v>
      </c>
      <c r="B4857" t="s">
        <v>136</v>
      </c>
      <c r="C4857" s="3">
        <v>0.554323</v>
      </c>
      <c r="D4857" s="3">
        <v>42</v>
      </c>
      <c r="E4857" s="3">
        <v>0.051162</v>
      </c>
      <c r="F4857" s="3">
        <v>4</v>
      </c>
      <c r="G4857" s="3">
        <v>0.121126</v>
      </c>
      <c r="H4857" s="3">
        <v>10</v>
      </c>
      <c r="I4857" s="3">
        <v>1.829425</v>
      </c>
      <c r="J4857" s="3">
        <v>148</v>
      </c>
      <c r="K4857" s="3">
        <v>14.070675</v>
      </c>
      <c r="L4857" s="3">
        <v>1213</v>
      </c>
      <c r="M4857" s="3">
        <v>0.955172</v>
      </c>
      <c r="N4857">
        <v>75</v>
      </c>
      <c r="O4857">
        <v>0.000845407409103702</v>
      </c>
      <c r="P4857">
        <v>3.52626042969744</v>
      </c>
      <c r="Q4857" t="s">
        <v>157</v>
      </c>
      <c r="R4857" t="s">
        <v>136</v>
      </c>
      <c r="S4857" t="s">
        <v>136</v>
      </c>
      <c r="T4857" t="s">
        <v>136</v>
      </c>
      <c r="U4857" t="s">
        <v>136</v>
      </c>
      <c r="V4857" t="s">
        <v>136</v>
      </c>
      <c r="W4857" t="s">
        <v>136</v>
      </c>
      <c r="X4857" t="s">
        <v>136</v>
      </c>
      <c r="Y4857" t="s">
        <v>136</v>
      </c>
      <c r="Z4857" t="s">
        <v>136</v>
      </c>
      <c r="AA4857" t="s">
        <v>136</v>
      </c>
      <c r="AB4857" t="s">
        <v>136</v>
      </c>
      <c r="AC4857" t="s">
        <v>136</v>
      </c>
      <c r="AD4857" t="s">
        <v>136</v>
      </c>
    </row>
    <row r="4858" spans="1:30">
      <c r="A4858" t="s">
        <v>19337</v>
      </c>
      <c r="B4858" t="s">
        <v>19337</v>
      </c>
      <c r="C4858" s="3">
        <v>0.503395</v>
      </c>
      <c r="D4858" s="3">
        <v>25</v>
      </c>
      <c r="E4858" s="3">
        <v>0.311453</v>
      </c>
      <c r="F4858" s="3">
        <v>14</v>
      </c>
      <c r="G4858" s="3">
        <v>0.345696</v>
      </c>
      <c r="H4858" s="3">
        <v>19</v>
      </c>
      <c r="I4858" s="3">
        <v>2.520741</v>
      </c>
      <c r="J4858" s="3">
        <v>135</v>
      </c>
      <c r="K4858" s="3">
        <v>4.602912</v>
      </c>
      <c r="L4858" s="3">
        <v>263</v>
      </c>
      <c r="M4858" s="3">
        <v>1.134102</v>
      </c>
      <c r="N4858">
        <v>59</v>
      </c>
      <c r="O4858">
        <v>0.00647574839762334</v>
      </c>
      <c r="P4858">
        <v>2.02862641249512</v>
      </c>
      <c r="Q4858" t="s">
        <v>157</v>
      </c>
      <c r="R4858" t="s">
        <v>136</v>
      </c>
      <c r="S4858" t="s">
        <v>136</v>
      </c>
      <c r="T4858" t="s">
        <v>19338</v>
      </c>
      <c r="U4858" t="s">
        <v>19339</v>
      </c>
      <c r="V4858" t="s">
        <v>1706</v>
      </c>
      <c r="W4858" t="s">
        <v>136</v>
      </c>
      <c r="X4858" t="s">
        <v>136</v>
      </c>
      <c r="Y4858" t="s">
        <v>19340</v>
      </c>
      <c r="Z4858" t="s">
        <v>136</v>
      </c>
      <c r="AA4858" t="s">
        <v>164</v>
      </c>
      <c r="AB4858" t="s">
        <v>165</v>
      </c>
      <c r="AC4858" t="s">
        <v>19341</v>
      </c>
      <c r="AD4858" t="s">
        <v>19342</v>
      </c>
    </row>
    <row r="4859" spans="1:30">
      <c r="A4859" t="s">
        <v>19343</v>
      </c>
      <c r="B4859" t="s">
        <v>19343</v>
      </c>
      <c r="C4859" s="3">
        <v>3.963543</v>
      </c>
      <c r="D4859" s="3">
        <v>120</v>
      </c>
      <c r="E4859" s="3">
        <v>0.308</v>
      </c>
      <c r="F4859" s="3">
        <v>9</v>
      </c>
      <c r="G4859" s="3">
        <v>2.779777</v>
      </c>
      <c r="H4859" s="3">
        <v>90</v>
      </c>
      <c r="I4859" s="3">
        <v>22.161722</v>
      </c>
      <c r="J4859" s="3">
        <v>723</v>
      </c>
      <c r="K4859" s="3">
        <v>17.835245</v>
      </c>
      <c r="L4859" s="3">
        <v>621</v>
      </c>
      <c r="M4859" s="3">
        <v>15.726807</v>
      </c>
      <c r="N4859">
        <v>494</v>
      </c>
      <c r="O4859">
        <v>0.00060421383949748</v>
      </c>
      <c r="P4859">
        <v>2.38374687885793</v>
      </c>
      <c r="Q4859" t="s">
        <v>157</v>
      </c>
      <c r="R4859" t="s">
        <v>136</v>
      </c>
      <c r="S4859" t="s">
        <v>136</v>
      </c>
      <c r="T4859" t="s">
        <v>19344</v>
      </c>
      <c r="U4859" t="s">
        <v>136</v>
      </c>
      <c r="V4859" t="s">
        <v>136</v>
      </c>
      <c r="W4859" t="s">
        <v>254</v>
      </c>
      <c r="X4859" t="s">
        <v>255</v>
      </c>
      <c r="Y4859" t="s">
        <v>19345</v>
      </c>
      <c r="Z4859" t="s">
        <v>19346</v>
      </c>
      <c r="AA4859" t="s">
        <v>85</v>
      </c>
      <c r="AB4859" t="s">
        <v>342</v>
      </c>
      <c r="AC4859" t="s">
        <v>19347</v>
      </c>
      <c r="AD4859" t="s">
        <v>8186</v>
      </c>
    </row>
    <row r="4860" spans="1:30">
      <c r="A4860" t="s">
        <v>19348</v>
      </c>
      <c r="B4860" t="s">
        <v>19348</v>
      </c>
      <c r="C4860" s="3">
        <v>90.101959</v>
      </c>
      <c r="D4860" s="3">
        <v>4496</v>
      </c>
      <c r="E4860" s="3">
        <v>253.631165</v>
      </c>
      <c r="F4860" s="3">
        <v>11211</v>
      </c>
      <c r="G4860" s="3">
        <v>87.391701</v>
      </c>
      <c r="H4860" s="3">
        <v>4676</v>
      </c>
      <c r="I4860" s="3">
        <v>19.560637</v>
      </c>
      <c r="J4860" s="3">
        <v>1059</v>
      </c>
      <c r="K4860" s="3">
        <v>18.195143</v>
      </c>
      <c r="L4860" s="3">
        <v>1052</v>
      </c>
      <c r="M4860" s="3">
        <v>36.052246</v>
      </c>
      <c r="N4860">
        <v>1879</v>
      </c>
      <c r="O4860" s="16">
        <v>2.61628533949426e-5</v>
      </c>
      <c r="P4860">
        <v>-3.23483061038625</v>
      </c>
      <c r="Q4860" t="s">
        <v>131</v>
      </c>
      <c r="R4860" t="s">
        <v>190</v>
      </c>
      <c r="S4860" t="s">
        <v>191</v>
      </c>
      <c r="T4860" t="s">
        <v>8933</v>
      </c>
      <c r="U4860" t="s">
        <v>19349</v>
      </c>
      <c r="V4860" t="s">
        <v>136</v>
      </c>
      <c r="W4860" t="s">
        <v>190</v>
      </c>
      <c r="X4860" t="s">
        <v>191</v>
      </c>
      <c r="Y4860" t="s">
        <v>192</v>
      </c>
      <c r="Z4860" t="s">
        <v>16456</v>
      </c>
      <c r="AA4860" t="s">
        <v>83</v>
      </c>
      <c r="AB4860" t="s">
        <v>191</v>
      </c>
      <c r="AC4860" t="s">
        <v>19350</v>
      </c>
      <c r="AD4860" t="s">
        <v>1490</v>
      </c>
    </row>
    <row r="4861" spans="1:30">
      <c r="A4861" t="s">
        <v>19351</v>
      </c>
      <c r="B4861" t="s">
        <v>19351</v>
      </c>
      <c r="C4861" s="3">
        <v>0.367391</v>
      </c>
      <c r="D4861" s="3">
        <v>24</v>
      </c>
      <c r="E4861" s="3">
        <v>0</v>
      </c>
      <c r="F4861" s="3">
        <v>0</v>
      </c>
      <c r="G4861" s="3">
        <v>0.424102</v>
      </c>
      <c r="H4861" s="3">
        <v>29</v>
      </c>
      <c r="I4861" s="3">
        <v>3.452561</v>
      </c>
      <c r="J4861" s="3">
        <v>235</v>
      </c>
      <c r="K4861" s="3">
        <v>8.715517</v>
      </c>
      <c r="L4861" s="3">
        <v>633</v>
      </c>
      <c r="M4861" s="3">
        <v>0.902893</v>
      </c>
      <c r="N4861">
        <v>60</v>
      </c>
      <c r="O4861">
        <v>0.00494927710570593</v>
      </c>
      <c r="P4861">
        <v>3.08829934848737</v>
      </c>
      <c r="Q4861" t="s">
        <v>157</v>
      </c>
      <c r="R4861" t="s">
        <v>412</v>
      </c>
      <c r="S4861" t="s">
        <v>413</v>
      </c>
      <c r="T4861" t="s">
        <v>2324</v>
      </c>
      <c r="U4861" t="s">
        <v>19352</v>
      </c>
      <c r="V4861" t="s">
        <v>2326</v>
      </c>
      <c r="W4861" t="s">
        <v>412</v>
      </c>
      <c r="X4861" t="s">
        <v>413</v>
      </c>
      <c r="Y4861" t="s">
        <v>2071</v>
      </c>
      <c r="Z4861" t="s">
        <v>2327</v>
      </c>
      <c r="AA4861" t="s">
        <v>419</v>
      </c>
      <c r="AB4861" t="s">
        <v>413</v>
      </c>
      <c r="AC4861" t="s">
        <v>2328</v>
      </c>
      <c r="AD4861" t="s">
        <v>2329</v>
      </c>
    </row>
    <row r="4862" spans="1:30">
      <c r="A4862" t="s">
        <v>19353</v>
      </c>
      <c r="B4862" t="s">
        <v>136</v>
      </c>
      <c r="C4862" s="3">
        <v>0</v>
      </c>
      <c r="D4862" s="3">
        <v>0</v>
      </c>
      <c r="E4862" s="3">
        <v>0</v>
      </c>
      <c r="F4862" s="3">
        <v>0</v>
      </c>
      <c r="G4862" s="3">
        <v>0</v>
      </c>
      <c r="H4862" s="3">
        <v>0</v>
      </c>
      <c r="I4862" s="3">
        <v>8.049666</v>
      </c>
      <c r="J4862" s="3">
        <v>119</v>
      </c>
      <c r="K4862" s="3">
        <v>12.54413</v>
      </c>
      <c r="L4862" s="3">
        <v>198</v>
      </c>
      <c r="M4862" s="3">
        <v>9.732754</v>
      </c>
      <c r="N4862">
        <v>138</v>
      </c>
      <c r="O4862" s="16">
        <v>4.71851360796623e-10</v>
      </c>
      <c r="P4862">
        <v>7.2352519810626</v>
      </c>
      <c r="Q4862" t="s">
        <v>157</v>
      </c>
      <c r="R4862" t="s">
        <v>136</v>
      </c>
      <c r="S4862" t="s">
        <v>136</v>
      </c>
      <c r="T4862" t="s">
        <v>136</v>
      </c>
      <c r="U4862" t="s">
        <v>136</v>
      </c>
      <c r="V4862" t="s">
        <v>136</v>
      </c>
      <c r="W4862" t="s">
        <v>136</v>
      </c>
      <c r="X4862" t="s">
        <v>136</v>
      </c>
      <c r="Y4862" t="s">
        <v>136</v>
      </c>
      <c r="Z4862" t="s">
        <v>136</v>
      </c>
      <c r="AA4862" t="s">
        <v>136</v>
      </c>
      <c r="AB4862" t="s">
        <v>136</v>
      </c>
      <c r="AC4862" t="s">
        <v>136</v>
      </c>
      <c r="AD4862" t="s">
        <v>136</v>
      </c>
    </row>
    <row r="4863" spans="1:30">
      <c r="A4863" t="s">
        <v>19354</v>
      </c>
      <c r="B4863" t="s">
        <v>19354</v>
      </c>
      <c r="C4863" s="3">
        <v>14.879758</v>
      </c>
      <c r="D4863" s="3">
        <v>129</v>
      </c>
      <c r="E4863" s="3">
        <v>19.913568</v>
      </c>
      <c r="F4863" s="3">
        <v>152</v>
      </c>
      <c r="G4863" s="3">
        <v>12.44214</v>
      </c>
      <c r="H4863" s="3">
        <v>115</v>
      </c>
      <c r="I4863" s="3">
        <v>6.928628</v>
      </c>
      <c r="J4863" s="3">
        <v>65</v>
      </c>
      <c r="K4863" s="3">
        <v>3.327439</v>
      </c>
      <c r="L4863" s="3">
        <v>34</v>
      </c>
      <c r="M4863" s="3">
        <v>4.941916</v>
      </c>
      <c r="N4863">
        <v>45</v>
      </c>
      <c r="O4863">
        <v>0.000368734703226856</v>
      </c>
      <c r="P4863">
        <v>-2.31858364946813</v>
      </c>
      <c r="Q4863" t="s">
        <v>131</v>
      </c>
      <c r="R4863" t="s">
        <v>136</v>
      </c>
      <c r="S4863" t="s">
        <v>136</v>
      </c>
      <c r="T4863" t="s">
        <v>2754</v>
      </c>
      <c r="U4863" t="s">
        <v>19355</v>
      </c>
      <c r="V4863" t="s">
        <v>669</v>
      </c>
      <c r="W4863" t="s">
        <v>190</v>
      </c>
      <c r="X4863" t="s">
        <v>191</v>
      </c>
      <c r="Y4863" t="s">
        <v>670</v>
      </c>
      <c r="Z4863" t="s">
        <v>2756</v>
      </c>
      <c r="AA4863" t="s">
        <v>164</v>
      </c>
      <c r="AB4863" t="s">
        <v>165</v>
      </c>
      <c r="AC4863" t="s">
        <v>2757</v>
      </c>
      <c r="AD4863" t="s">
        <v>2758</v>
      </c>
    </row>
    <row r="4864" spans="1:30">
      <c r="A4864" t="s">
        <v>19356</v>
      </c>
      <c r="B4864" t="s">
        <v>19356</v>
      </c>
      <c r="C4864" s="3">
        <v>0.517016</v>
      </c>
      <c r="D4864" s="3">
        <v>34</v>
      </c>
      <c r="E4864" s="3">
        <v>0.170534</v>
      </c>
      <c r="F4864" s="3">
        <v>10</v>
      </c>
      <c r="G4864" s="3">
        <v>0.431982</v>
      </c>
      <c r="H4864" s="3">
        <v>31</v>
      </c>
      <c r="I4864" s="3">
        <v>3.036729</v>
      </c>
      <c r="J4864" s="3">
        <v>216</v>
      </c>
      <c r="K4864" s="3">
        <v>9.038944</v>
      </c>
      <c r="L4864" s="3">
        <v>686</v>
      </c>
      <c r="M4864" s="3">
        <v>1.343165</v>
      </c>
      <c r="N4864">
        <v>92</v>
      </c>
      <c r="O4864">
        <v>0.000564855640921746</v>
      </c>
      <c r="P4864">
        <v>2.8008615397724</v>
      </c>
      <c r="Q4864" t="s">
        <v>157</v>
      </c>
      <c r="R4864" t="s">
        <v>136</v>
      </c>
      <c r="S4864" t="s">
        <v>136</v>
      </c>
      <c r="T4864" t="s">
        <v>19357</v>
      </c>
      <c r="U4864" t="s">
        <v>19358</v>
      </c>
      <c r="V4864" t="s">
        <v>206</v>
      </c>
      <c r="W4864" t="s">
        <v>254</v>
      </c>
      <c r="X4864" t="s">
        <v>255</v>
      </c>
      <c r="Y4864" t="s">
        <v>19359</v>
      </c>
      <c r="Z4864" t="s">
        <v>136</v>
      </c>
      <c r="AA4864" t="s">
        <v>164</v>
      </c>
      <c r="AB4864" t="s">
        <v>165</v>
      </c>
      <c r="AC4864" t="s">
        <v>313</v>
      </c>
      <c r="AD4864" t="s">
        <v>19360</v>
      </c>
    </row>
    <row r="4865" spans="1:30">
      <c r="A4865" t="s">
        <v>19361</v>
      </c>
      <c r="B4865" t="s">
        <v>19361</v>
      </c>
      <c r="C4865" s="3">
        <v>8.518449</v>
      </c>
      <c r="D4865" s="3">
        <v>468</v>
      </c>
      <c r="E4865" s="3">
        <v>4.165799</v>
      </c>
      <c r="F4865" s="3">
        <v>203</v>
      </c>
      <c r="G4865" s="3">
        <v>6.460505</v>
      </c>
      <c r="H4865" s="3">
        <v>381</v>
      </c>
      <c r="I4865" s="3">
        <v>45.460293</v>
      </c>
      <c r="J4865" s="3">
        <v>2707</v>
      </c>
      <c r="K4865" s="3">
        <v>53.030811</v>
      </c>
      <c r="L4865" s="3">
        <v>3372</v>
      </c>
      <c r="M4865" s="3">
        <v>31.819391</v>
      </c>
      <c r="N4865">
        <v>1824</v>
      </c>
      <c r="O4865" s="16">
        <v>8.85779414366231e-9</v>
      </c>
      <c r="P4865">
        <v>2.11927866020343</v>
      </c>
      <c r="Q4865" t="s">
        <v>157</v>
      </c>
      <c r="R4865" t="s">
        <v>136</v>
      </c>
      <c r="S4865" t="s">
        <v>136</v>
      </c>
      <c r="T4865" t="s">
        <v>1040</v>
      </c>
      <c r="U4865" t="s">
        <v>19362</v>
      </c>
      <c r="V4865" t="s">
        <v>1042</v>
      </c>
      <c r="W4865" t="s">
        <v>534</v>
      </c>
      <c r="X4865" t="s">
        <v>535</v>
      </c>
      <c r="Y4865" t="s">
        <v>1043</v>
      </c>
      <c r="Z4865" t="s">
        <v>3585</v>
      </c>
      <c r="AA4865" t="s">
        <v>1045</v>
      </c>
      <c r="AB4865" t="s">
        <v>535</v>
      </c>
      <c r="AC4865" t="s">
        <v>14855</v>
      </c>
      <c r="AD4865" t="s">
        <v>1047</v>
      </c>
    </row>
    <row r="4866" spans="1:30">
      <c r="A4866" t="s">
        <v>19363</v>
      </c>
      <c r="B4866" t="s">
        <v>19363</v>
      </c>
      <c r="C4866" s="3">
        <v>23.544666</v>
      </c>
      <c r="D4866" s="3">
        <v>310</v>
      </c>
      <c r="E4866" s="3">
        <v>17.035589</v>
      </c>
      <c r="F4866" s="3">
        <v>199</v>
      </c>
      <c r="G4866" s="3">
        <v>9.221983</v>
      </c>
      <c r="H4866" s="3">
        <v>131</v>
      </c>
      <c r="I4866" s="3">
        <v>0</v>
      </c>
      <c r="J4866" s="3">
        <v>0</v>
      </c>
      <c r="K4866" s="3">
        <v>0</v>
      </c>
      <c r="L4866" s="3">
        <v>0</v>
      </c>
      <c r="M4866" s="3">
        <v>1.175916</v>
      </c>
      <c r="N4866">
        <v>17</v>
      </c>
      <c r="O4866" s="16">
        <v>6.49014088986812e-5</v>
      </c>
      <c r="P4866">
        <v>-4.81589182536911</v>
      </c>
      <c r="Q4866" t="s">
        <v>131</v>
      </c>
      <c r="R4866" t="s">
        <v>232</v>
      </c>
      <c r="S4866" t="s">
        <v>233</v>
      </c>
      <c r="T4866" t="s">
        <v>19364</v>
      </c>
      <c r="U4866" t="s">
        <v>19365</v>
      </c>
      <c r="V4866" t="s">
        <v>1195</v>
      </c>
      <c r="W4866" t="s">
        <v>232</v>
      </c>
      <c r="X4866" t="s">
        <v>233</v>
      </c>
      <c r="Y4866" t="s">
        <v>956</v>
      </c>
      <c r="Z4866" t="s">
        <v>14657</v>
      </c>
      <c r="AA4866" t="s">
        <v>237</v>
      </c>
      <c r="AB4866" t="s">
        <v>233</v>
      </c>
      <c r="AC4866" t="s">
        <v>19366</v>
      </c>
      <c r="AD4866" t="s">
        <v>19367</v>
      </c>
    </row>
    <row r="4867" spans="1:30">
      <c r="A4867" t="s">
        <v>19368</v>
      </c>
      <c r="B4867" t="s">
        <v>19368</v>
      </c>
      <c r="C4867" s="3">
        <v>21.213524</v>
      </c>
      <c r="D4867" s="3">
        <v>946</v>
      </c>
      <c r="E4867" s="3">
        <v>42.868168</v>
      </c>
      <c r="F4867" s="3">
        <v>1693</v>
      </c>
      <c r="G4867" s="3">
        <v>15.803576</v>
      </c>
      <c r="H4867" s="3">
        <v>756</v>
      </c>
      <c r="I4867" s="3">
        <v>8.084591</v>
      </c>
      <c r="J4867" s="3">
        <v>391</v>
      </c>
      <c r="K4867" s="3">
        <v>7.048658</v>
      </c>
      <c r="L4867" s="3">
        <v>364</v>
      </c>
      <c r="M4867" s="3">
        <v>14.651502</v>
      </c>
      <c r="N4867">
        <v>682</v>
      </c>
      <c r="O4867">
        <v>0.00400234250952135</v>
      </c>
      <c r="P4867">
        <v>-2.16243639303015</v>
      </c>
      <c r="Q4867" t="s">
        <v>131</v>
      </c>
      <c r="R4867" t="s">
        <v>190</v>
      </c>
      <c r="S4867" t="s">
        <v>191</v>
      </c>
      <c r="T4867" t="s">
        <v>753</v>
      </c>
      <c r="U4867" t="s">
        <v>19369</v>
      </c>
      <c r="V4867" t="s">
        <v>755</v>
      </c>
      <c r="W4867" t="s">
        <v>190</v>
      </c>
      <c r="X4867" t="s">
        <v>191</v>
      </c>
      <c r="Y4867" t="s">
        <v>192</v>
      </c>
      <c r="Z4867" t="s">
        <v>19370</v>
      </c>
      <c r="AA4867" t="s">
        <v>83</v>
      </c>
      <c r="AB4867" t="s">
        <v>191</v>
      </c>
      <c r="AC4867" t="s">
        <v>2000</v>
      </c>
      <c r="AD4867" t="s">
        <v>195</v>
      </c>
    </row>
    <row r="4868" spans="1:30">
      <c r="A4868" t="s">
        <v>19371</v>
      </c>
      <c r="B4868" t="s">
        <v>19371</v>
      </c>
      <c r="C4868" s="3">
        <v>5.595327</v>
      </c>
      <c r="D4868" s="3">
        <v>150</v>
      </c>
      <c r="E4868" s="3">
        <v>0.339527</v>
      </c>
      <c r="F4868" s="3">
        <v>9</v>
      </c>
      <c r="G4868" s="3">
        <v>2.173795</v>
      </c>
      <c r="H4868" s="3">
        <v>63</v>
      </c>
      <c r="I4868" s="3">
        <v>19.405231</v>
      </c>
      <c r="J4868" s="3">
        <v>562</v>
      </c>
      <c r="K4868" s="3">
        <v>34.328648</v>
      </c>
      <c r="L4868" s="3">
        <v>1062</v>
      </c>
      <c r="M4868" s="3">
        <v>7.995625</v>
      </c>
      <c r="N4868">
        <v>223</v>
      </c>
      <c r="O4868">
        <v>0.00810788009634409</v>
      </c>
      <c r="P4868">
        <v>2.29017793302608</v>
      </c>
      <c r="Q4868" t="s">
        <v>157</v>
      </c>
      <c r="R4868" t="s">
        <v>136</v>
      </c>
      <c r="S4868" t="s">
        <v>136</v>
      </c>
      <c r="T4868" t="s">
        <v>437</v>
      </c>
      <c r="U4868" t="s">
        <v>19372</v>
      </c>
      <c r="V4868" t="s">
        <v>439</v>
      </c>
      <c r="W4868" t="s">
        <v>186</v>
      </c>
      <c r="X4868" t="s">
        <v>187</v>
      </c>
      <c r="Y4868" t="s">
        <v>4270</v>
      </c>
      <c r="Z4868" t="s">
        <v>4271</v>
      </c>
      <c r="AA4868" t="s">
        <v>209</v>
      </c>
      <c r="AB4868" t="s">
        <v>187</v>
      </c>
      <c r="AC4868" t="s">
        <v>4272</v>
      </c>
      <c r="AD4868" t="s">
        <v>443</v>
      </c>
    </row>
    <row r="4869" spans="1:30">
      <c r="A4869" t="s">
        <v>19373</v>
      </c>
      <c r="B4869" t="s">
        <v>19373</v>
      </c>
      <c r="C4869" s="3">
        <v>0.316571</v>
      </c>
      <c r="D4869" s="3">
        <v>18</v>
      </c>
      <c r="E4869" s="3">
        <v>0</v>
      </c>
      <c r="F4869" s="3">
        <v>0</v>
      </c>
      <c r="G4869" s="3">
        <v>0</v>
      </c>
      <c r="H4869" s="3">
        <v>0</v>
      </c>
      <c r="I4869" s="3">
        <v>9.859351</v>
      </c>
      <c r="J4869" s="3">
        <v>592</v>
      </c>
      <c r="K4869" s="3">
        <v>16.690605</v>
      </c>
      <c r="L4869" s="3">
        <v>1069</v>
      </c>
      <c r="M4869" s="3">
        <v>24.442936</v>
      </c>
      <c r="N4869">
        <v>1411</v>
      </c>
      <c r="O4869" s="16">
        <v>2.47295750559123e-8</v>
      </c>
      <c r="P4869">
        <v>5.89655485756993</v>
      </c>
      <c r="Q4869" t="s">
        <v>157</v>
      </c>
      <c r="R4869" t="s">
        <v>241</v>
      </c>
      <c r="S4869" t="s">
        <v>242</v>
      </c>
      <c r="T4869" t="s">
        <v>9219</v>
      </c>
      <c r="U4869" t="s">
        <v>19374</v>
      </c>
      <c r="V4869" t="s">
        <v>2122</v>
      </c>
      <c r="W4869" t="s">
        <v>136</v>
      </c>
      <c r="X4869" t="s">
        <v>136</v>
      </c>
      <c r="Y4869" t="s">
        <v>4787</v>
      </c>
      <c r="Z4869" t="s">
        <v>19375</v>
      </c>
      <c r="AA4869" t="s">
        <v>48</v>
      </c>
      <c r="AB4869" t="s">
        <v>326</v>
      </c>
      <c r="AC4869" t="s">
        <v>19376</v>
      </c>
      <c r="AD4869" t="s">
        <v>9223</v>
      </c>
    </row>
    <row r="4870" spans="1:30">
      <c r="A4870" t="s">
        <v>19377</v>
      </c>
      <c r="B4870" t="s">
        <v>19377</v>
      </c>
      <c r="C4870" s="3">
        <v>1.20607</v>
      </c>
      <c r="D4870" s="3">
        <v>19</v>
      </c>
      <c r="E4870" s="3">
        <v>1.430177</v>
      </c>
      <c r="F4870" s="3">
        <v>20</v>
      </c>
      <c r="G4870" s="3">
        <v>3.072864</v>
      </c>
      <c r="H4870" s="3">
        <v>51</v>
      </c>
      <c r="I4870" s="3">
        <v>27.806395</v>
      </c>
      <c r="J4870" s="3">
        <v>467</v>
      </c>
      <c r="K4870" s="3">
        <v>50.773567</v>
      </c>
      <c r="L4870" s="3">
        <v>909</v>
      </c>
      <c r="M4870" s="3">
        <v>13.057316</v>
      </c>
      <c r="N4870">
        <v>211</v>
      </c>
      <c r="O4870" s="16">
        <v>8.02278888172372e-6</v>
      </c>
      <c r="P4870">
        <v>3.14290084036432</v>
      </c>
      <c r="Q4870" t="s">
        <v>157</v>
      </c>
      <c r="R4870" t="s">
        <v>136</v>
      </c>
      <c r="S4870" t="s">
        <v>136</v>
      </c>
      <c r="T4870" t="s">
        <v>136</v>
      </c>
      <c r="U4870" t="s">
        <v>136</v>
      </c>
      <c r="V4870" t="s">
        <v>136</v>
      </c>
      <c r="W4870" t="s">
        <v>136</v>
      </c>
      <c r="X4870" t="s">
        <v>136</v>
      </c>
      <c r="Y4870" t="s">
        <v>136</v>
      </c>
      <c r="Z4870" t="s">
        <v>136</v>
      </c>
      <c r="AA4870" t="s">
        <v>164</v>
      </c>
      <c r="AB4870" t="s">
        <v>165</v>
      </c>
      <c r="AC4870" t="s">
        <v>19378</v>
      </c>
      <c r="AD4870" t="s">
        <v>136</v>
      </c>
    </row>
    <row r="4871" spans="1:30">
      <c r="A4871" t="s">
        <v>19379</v>
      </c>
      <c r="B4871" t="s">
        <v>19379</v>
      </c>
      <c r="C4871" s="3">
        <v>0.383752</v>
      </c>
      <c r="D4871" s="3">
        <v>23</v>
      </c>
      <c r="E4871" s="3">
        <v>0</v>
      </c>
      <c r="F4871" s="3">
        <v>0</v>
      </c>
      <c r="G4871" s="3">
        <v>0.239658</v>
      </c>
      <c r="H4871" s="3">
        <v>16</v>
      </c>
      <c r="I4871" s="3">
        <v>3.45659</v>
      </c>
      <c r="J4871" s="3">
        <v>223</v>
      </c>
      <c r="K4871" s="3">
        <v>4.929752</v>
      </c>
      <c r="L4871" s="3">
        <v>339</v>
      </c>
      <c r="M4871" s="3">
        <v>0.833038</v>
      </c>
      <c r="N4871">
        <v>52</v>
      </c>
      <c r="O4871">
        <v>0.00356936889210267</v>
      </c>
      <c r="P4871">
        <v>3.00857649526522</v>
      </c>
      <c r="Q4871" t="s">
        <v>157</v>
      </c>
      <c r="R4871" t="s">
        <v>136</v>
      </c>
      <c r="S4871" t="s">
        <v>136</v>
      </c>
      <c r="T4871" t="s">
        <v>6614</v>
      </c>
      <c r="U4871" t="s">
        <v>19380</v>
      </c>
      <c r="V4871" t="s">
        <v>136</v>
      </c>
      <c r="W4871" t="s">
        <v>136</v>
      </c>
      <c r="X4871" t="s">
        <v>136</v>
      </c>
      <c r="Y4871" t="s">
        <v>19381</v>
      </c>
      <c r="Z4871" t="s">
        <v>19382</v>
      </c>
      <c r="AA4871" t="s">
        <v>164</v>
      </c>
      <c r="AB4871" t="s">
        <v>165</v>
      </c>
      <c r="AC4871" t="s">
        <v>19383</v>
      </c>
      <c r="AD4871" t="s">
        <v>6617</v>
      </c>
    </row>
    <row r="4872" spans="1:30">
      <c r="A4872" t="s">
        <v>19384</v>
      </c>
      <c r="B4872" t="s">
        <v>19384</v>
      </c>
      <c r="C4872" s="3">
        <v>16.868391</v>
      </c>
      <c r="D4872" s="3">
        <v>1201</v>
      </c>
      <c r="E4872" s="3">
        <v>5.710796</v>
      </c>
      <c r="F4872" s="3">
        <v>361</v>
      </c>
      <c r="G4872" s="3">
        <v>12.198212</v>
      </c>
      <c r="H4872" s="3">
        <v>931</v>
      </c>
      <c r="I4872" s="3">
        <v>193.600098</v>
      </c>
      <c r="J4872" s="3">
        <v>14946</v>
      </c>
      <c r="K4872" s="3">
        <v>150.644882</v>
      </c>
      <c r="L4872" s="3">
        <v>12419</v>
      </c>
      <c r="M4872" s="3">
        <v>41.118141</v>
      </c>
      <c r="N4872">
        <v>3056</v>
      </c>
      <c r="O4872" s="16">
        <v>8.7491241789759e-6</v>
      </c>
      <c r="P4872">
        <v>2.75964828526073</v>
      </c>
      <c r="Q4872" t="s">
        <v>157</v>
      </c>
      <c r="R4872" t="s">
        <v>137</v>
      </c>
      <c r="S4872" t="s">
        <v>138</v>
      </c>
      <c r="T4872" t="s">
        <v>635</v>
      </c>
      <c r="U4872" t="s">
        <v>19385</v>
      </c>
      <c r="V4872" t="s">
        <v>136</v>
      </c>
      <c r="W4872" t="s">
        <v>137</v>
      </c>
      <c r="X4872" t="s">
        <v>138</v>
      </c>
      <c r="Y4872" t="s">
        <v>1523</v>
      </c>
      <c r="Z4872" t="s">
        <v>19386</v>
      </c>
      <c r="AA4872" t="s">
        <v>153</v>
      </c>
      <c r="AB4872" t="s">
        <v>138</v>
      </c>
      <c r="AC4872" t="s">
        <v>19387</v>
      </c>
      <c r="AD4872" t="s">
        <v>640</v>
      </c>
    </row>
    <row r="4873" spans="1:30">
      <c r="A4873" t="s">
        <v>19388</v>
      </c>
      <c r="B4873" t="s">
        <v>19388</v>
      </c>
      <c r="C4873" s="3">
        <v>0.10812</v>
      </c>
      <c r="D4873" s="3">
        <v>7</v>
      </c>
      <c r="E4873" s="3">
        <v>0</v>
      </c>
      <c r="F4873" s="3">
        <v>0</v>
      </c>
      <c r="G4873" s="3">
        <v>0</v>
      </c>
      <c r="H4873" s="3">
        <v>0</v>
      </c>
      <c r="I4873" s="3">
        <v>0.99622</v>
      </c>
      <c r="J4873" s="3">
        <v>70</v>
      </c>
      <c r="K4873" s="3">
        <v>2.134714</v>
      </c>
      <c r="L4873" s="3">
        <v>159</v>
      </c>
      <c r="M4873" s="3">
        <v>0.504243</v>
      </c>
      <c r="N4873">
        <v>34</v>
      </c>
      <c r="O4873">
        <v>0.00136308477659924</v>
      </c>
      <c r="P4873">
        <v>3.80259632983917</v>
      </c>
      <c r="Q4873" t="s">
        <v>157</v>
      </c>
      <c r="R4873" t="s">
        <v>136</v>
      </c>
      <c r="T4873" t="s">
        <v>4178</v>
      </c>
      <c r="U4873" t="s">
        <v>19389</v>
      </c>
      <c r="V4873" t="s">
        <v>136</v>
      </c>
      <c r="W4873" t="s">
        <v>136</v>
      </c>
      <c r="X4873" t="s">
        <v>136</v>
      </c>
      <c r="Y4873" t="s">
        <v>181</v>
      </c>
      <c r="Z4873" t="s">
        <v>19390</v>
      </c>
      <c r="AA4873" t="s">
        <v>83</v>
      </c>
      <c r="AB4873" t="s">
        <v>191</v>
      </c>
      <c r="AC4873" t="s">
        <v>19391</v>
      </c>
      <c r="AD4873" t="s">
        <v>4181</v>
      </c>
    </row>
    <row r="4874" spans="1:30">
      <c r="A4874" t="s">
        <v>19392</v>
      </c>
      <c r="B4874" t="s">
        <v>19392</v>
      </c>
      <c r="C4874" s="3">
        <v>0</v>
      </c>
      <c r="D4874" s="3">
        <v>0</v>
      </c>
      <c r="E4874" s="3">
        <v>0</v>
      </c>
      <c r="F4874" s="3">
        <v>0</v>
      </c>
      <c r="G4874" s="3">
        <v>0</v>
      </c>
      <c r="H4874" s="3">
        <v>0</v>
      </c>
      <c r="I4874" s="3">
        <v>21.722574</v>
      </c>
      <c r="J4874" s="3">
        <v>1147</v>
      </c>
      <c r="K4874" s="3">
        <v>8.469284</v>
      </c>
      <c r="L4874" s="3">
        <v>478</v>
      </c>
      <c r="M4874" s="3">
        <v>32.356197</v>
      </c>
      <c r="N4874">
        <v>1645</v>
      </c>
      <c r="O4874" s="16">
        <v>1.79364726652769e-19</v>
      </c>
      <c r="P4874">
        <v>9.51033002664918</v>
      </c>
      <c r="Q4874" t="s">
        <v>157</v>
      </c>
      <c r="R4874" t="s">
        <v>241</v>
      </c>
      <c r="S4874" t="s">
        <v>242</v>
      </c>
      <c r="T4874" t="s">
        <v>635</v>
      </c>
      <c r="U4874" t="s">
        <v>19393</v>
      </c>
      <c r="V4874" t="s">
        <v>136</v>
      </c>
      <c r="W4874" t="s">
        <v>254</v>
      </c>
      <c r="X4874" t="s">
        <v>255</v>
      </c>
      <c r="Y4874" t="s">
        <v>1763</v>
      </c>
      <c r="Z4874" t="s">
        <v>8596</v>
      </c>
      <c r="AA4874" t="s">
        <v>248</v>
      </c>
      <c r="AB4874" t="s">
        <v>242</v>
      </c>
      <c r="AC4874" t="s">
        <v>19394</v>
      </c>
      <c r="AD4874" t="s">
        <v>640</v>
      </c>
    </row>
    <row r="4875" spans="1:30">
      <c r="A4875" t="s">
        <v>19395</v>
      </c>
      <c r="B4875" t="s">
        <v>19395</v>
      </c>
      <c r="C4875" s="3">
        <v>7.183866</v>
      </c>
      <c r="D4875" s="3">
        <v>153</v>
      </c>
      <c r="E4875" s="3">
        <v>14.78791</v>
      </c>
      <c r="F4875" s="3">
        <v>278</v>
      </c>
      <c r="G4875" s="3">
        <v>12.370693</v>
      </c>
      <c r="H4875" s="3">
        <v>282</v>
      </c>
      <c r="I4875" s="3">
        <v>0</v>
      </c>
      <c r="J4875" s="3">
        <v>0</v>
      </c>
      <c r="K4875" s="3">
        <v>0.050242</v>
      </c>
      <c r="L4875" s="3">
        <v>2</v>
      </c>
      <c r="M4875" s="3">
        <v>0</v>
      </c>
      <c r="N4875">
        <v>0</v>
      </c>
      <c r="O4875" s="16">
        <v>8.91940182531818e-18</v>
      </c>
      <c r="P4875">
        <v>-8.08100325981662</v>
      </c>
      <c r="Q4875" t="s">
        <v>131</v>
      </c>
      <c r="R4875" t="s">
        <v>136</v>
      </c>
      <c r="S4875" t="s">
        <v>136</v>
      </c>
      <c r="T4875" t="s">
        <v>136</v>
      </c>
      <c r="U4875" t="s">
        <v>136</v>
      </c>
      <c r="V4875" t="s">
        <v>136</v>
      </c>
      <c r="W4875" t="s">
        <v>136</v>
      </c>
      <c r="X4875" t="s">
        <v>136</v>
      </c>
      <c r="Y4875" t="s">
        <v>10819</v>
      </c>
      <c r="Z4875" t="s">
        <v>10820</v>
      </c>
      <c r="AA4875" t="s">
        <v>164</v>
      </c>
      <c r="AB4875" t="s">
        <v>165</v>
      </c>
      <c r="AC4875" t="s">
        <v>19396</v>
      </c>
      <c r="AD4875" t="s">
        <v>136</v>
      </c>
    </row>
    <row r="4876" spans="1:30">
      <c r="A4876" t="s">
        <v>19397</v>
      </c>
      <c r="B4876" t="s">
        <v>19397</v>
      </c>
      <c r="C4876" s="3">
        <v>0.667218</v>
      </c>
      <c r="D4876" s="3">
        <v>35</v>
      </c>
      <c r="E4876" s="3">
        <v>0.089172</v>
      </c>
      <c r="F4876" s="3">
        <v>5</v>
      </c>
      <c r="G4876" s="3">
        <v>0.261181</v>
      </c>
      <c r="H4876" s="3">
        <v>15</v>
      </c>
      <c r="I4876" s="3">
        <v>5.778252</v>
      </c>
      <c r="J4876" s="3">
        <v>328</v>
      </c>
      <c r="K4876" s="3">
        <v>11.243846</v>
      </c>
      <c r="L4876" s="3">
        <v>682</v>
      </c>
      <c r="M4876" s="3">
        <v>2.209554</v>
      </c>
      <c r="N4876">
        <v>121</v>
      </c>
      <c r="O4876" s="16">
        <v>1.50484873452075e-5</v>
      </c>
      <c r="P4876">
        <v>3.43663025878198</v>
      </c>
      <c r="Q4876" t="s">
        <v>157</v>
      </c>
      <c r="R4876" t="s">
        <v>190</v>
      </c>
      <c r="S4876" t="s">
        <v>191</v>
      </c>
      <c r="T4876" t="s">
        <v>4178</v>
      </c>
      <c r="U4876" t="s">
        <v>19398</v>
      </c>
      <c r="V4876" t="s">
        <v>136</v>
      </c>
      <c r="W4876" t="s">
        <v>190</v>
      </c>
      <c r="X4876" t="s">
        <v>191</v>
      </c>
      <c r="Y4876" t="s">
        <v>181</v>
      </c>
      <c r="Z4876" t="s">
        <v>3198</v>
      </c>
      <c r="AA4876" t="s">
        <v>83</v>
      </c>
      <c r="AB4876" t="s">
        <v>191</v>
      </c>
      <c r="AC4876" t="s">
        <v>19399</v>
      </c>
      <c r="AD4876" t="s">
        <v>4181</v>
      </c>
    </row>
    <row r="4877" spans="1:30">
      <c r="A4877" t="s">
        <v>19400</v>
      </c>
      <c r="B4877" t="s">
        <v>136</v>
      </c>
      <c r="C4877" s="3">
        <v>0</v>
      </c>
      <c r="D4877" s="3">
        <v>0</v>
      </c>
      <c r="E4877" s="3">
        <v>0</v>
      </c>
      <c r="F4877" s="3">
        <v>0</v>
      </c>
      <c r="G4877" s="3">
        <v>0.120437</v>
      </c>
      <c r="H4877" s="3">
        <v>2</v>
      </c>
      <c r="I4877" s="3">
        <v>7.040609</v>
      </c>
      <c r="J4877" s="3">
        <v>80</v>
      </c>
      <c r="K4877" s="3">
        <v>6.895064</v>
      </c>
      <c r="L4877" s="3">
        <v>83</v>
      </c>
      <c r="M4877" s="3">
        <v>4.646106</v>
      </c>
      <c r="N4877">
        <v>51</v>
      </c>
      <c r="O4877" s="16">
        <v>1.60910220246551e-6</v>
      </c>
      <c r="P4877">
        <v>5.0556657070612</v>
      </c>
      <c r="Q4877" t="s">
        <v>157</v>
      </c>
      <c r="R4877" t="s">
        <v>136</v>
      </c>
      <c r="S4877" t="s">
        <v>136</v>
      </c>
      <c r="T4877" t="s">
        <v>136</v>
      </c>
      <c r="U4877" t="s">
        <v>136</v>
      </c>
      <c r="V4877" t="s">
        <v>136</v>
      </c>
      <c r="W4877" t="s">
        <v>136</v>
      </c>
      <c r="X4877" t="s">
        <v>136</v>
      </c>
      <c r="Y4877" t="s">
        <v>136</v>
      </c>
      <c r="Z4877" t="s">
        <v>136</v>
      </c>
      <c r="AA4877" t="s">
        <v>136</v>
      </c>
      <c r="AB4877" t="s">
        <v>136</v>
      </c>
      <c r="AC4877" t="s">
        <v>136</v>
      </c>
      <c r="AD4877" t="s">
        <v>136</v>
      </c>
    </row>
    <row r="4878" spans="1:30">
      <c r="A4878" t="s">
        <v>19401</v>
      </c>
      <c r="B4878" t="s">
        <v>19401</v>
      </c>
      <c r="C4878" s="3">
        <v>1.815176</v>
      </c>
      <c r="D4878" s="3">
        <v>86</v>
      </c>
      <c r="E4878" s="3">
        <v>0.927995</v>
      </c>
      <c r="F4878" s="3">
        <v>39</v>
      </c>
      <c r="G4878" s="3">
        <v>1.090009</v>
      </c>
      <c r="H4878" s="3">
        <v>55</v>
      </c>
      <c r="I4878" s="3">
        <v>2.500669</v>
      </c>
      <c r="J4878" s="3">
        <v>128</v>
      </c>
      <c r="K4878" s="3">
        <v>11.547256</v>
      </c>
      <c r="L4878" s="3">
        <v>628</v>
      </c>
      <c r="M4878" s="3">
        <v>22.577951</v>
      </c>
      <c r="N4878">
        <v>1106</v>
      </c>
      <c r="O4878">
        <v>0.0027944862760577</v>
      </c>
      <c r="P4878">
        <v>2.47089182121602</v>
      </c>
      <c r="Q4878" t="s">
        <v>157</v>
      </c>
      <c r="R4878" t="s">
        <v>136</v>
      </c>
      <c r="S4878" t="s">
        <v>136</v>
      </c>
      <c r="T4878" t="s">
        <v>430</v>
      </c>
      <c r="U4878" t="s">
        <v>19402</v>
      </c>
      <c r="V4878" t="s">
        <v>136</v>
      </c>
      <c r="W4878" t="s">
        <v>136</v>
      </c>
      <c r="X4878" t="s">
        <v>136</v>
      </c>
      <c r="Y4878" t="s">
        <v>433</v>
      </c>
      <c r="Z4878" t="s">
        <v>19403</v>
      </c>
      <c r="AA4878" t="s">
        <v>164</v>
      </c>
      <c r="AB4878" t="s">
        <v>165</v>
      </c>
      <c r="AC4878" t="s">
        <v>19404</v>
      </c>
      <c r="AD4878" t="s">
        <v>309</v>
      </c>
    </row>
    <row r="4879" spans="1:30">
      <c r="A4879" t="s">
        <v>19405</v>
      </c>
      <c r="B4879" t="s">
        <v>136</v>
      </c>
      <c r="C4879" s="3">
        <v>8.636358</v>
      </c>
      <c r="D4879" s="3">
        <v>136</v>
      </c>
      <c r="E4879" s="3">
        <v>2.027017</v>
      </c>
      <c r="F4879" s="3">
        <v>29</v>
      </c>
      <c r="G4879" s="3">
        <v>6.91464599999999</v>
      </c>
      <c r="H4879" s="3">
        <v>117</v>
      </c>
      <c r="I4879" s="3">
        <v>0</v>
      </c>
      <c r="J4879" s="3">
        <v>0</v>
      </c>
      <c r="K4879" s="3">
        <v>0</v>
      </c>
      <c r="L4879" s="3">
        <v>0</v>
      </c>
      <c r="M4879" s="3">
        <v>0.719219</v>
      </c>
      <c r="N4879">
        <v>12</v>
      </c>
      <c r="O4879">
        <v>0.000897755499260153</v>
      </c>
      <c r="P4879">
        <v>-4.06514631772837</v>
      </c>
      <c r="Q4879" t="s">
        <v>131</v>
      </c>
      <c r="R4879" t="s">
        <v>136</v>
      </c>
      <c r="S4879" t="s">
        <v>136</v>
      </c>
      <c r="T4879" t="s">
        <v>19406</v>
      </c>
      <c r="U4879" t="s">
        <v>19407</v>
      </c>
      <c r="V4879" t="s">
        <v>136</v>
      </c>
      <c r="W4879" t="s">
        <v>136</v>
      </c>
      <c r="X4879" t="s">
        <v>136</v>
      </c>
      <c r="Y4879" t="s">
        <v>19408</v>
      </c>
      <c r="Z4879" t="s">
        <v>136</v>
      </c>
      <c r="AA4879" t="s">
        <v>164</v>
      </c>
      <c r="AB4879" t="s">
        <v>165</v>
      </c>
      <c r="AC4879" t="s">
        <v>19409</v>
      </c>
      <c r="AD4879" t="s">
        <v>19410</v>
      </c>
    </row>
    <row r="4880" spans="1:30">
      <c r="A4880" t="s">
        <v>19411</v>
      </c>
      <c r="B4880" t="s">
        <v>19411</v>
      </c>
      <c r="C4880" s="3">
        <v>0.09023</v>
      </c>
      <c r="D4880" s="3">
        <v>8</v>
      </c>
      <c r="E4880" s="3">
        <v>0.023379</v>
      </c>
      <c r="F4880" s="3">
        <v>2</v>
      </c>
      <c r="G4880" s="3">
        <v>0.17913</v>
      </c>
      <c r="H4880" s="3">
        <v>15</v>
      </c>
      <c r="I4880" s="3">
        <v>2.452083</v>
      </c>
      <c r="J4880" s="3">
        <v>207</v>
      </c>
      <c r="K4880" s="3">
        <v>1.921433</v>
      </c>
      <c r="L4880" s="3">
        <v>173</v>
      </c>
      <c r="M4880" s="3">
        <v>1.857808</v>
      </c>
      <c r="N4880">
        <v>151</v>
      </c>
      <c r="O4880" s="16">
        <v>1.47401517792138e-8</v>
      </c>
      <c r="P4880">
        <v>3.56351612546939</v>
      </c>
      <c r="Q4880" t="s">
        <v>157</v>
      </c>
      <c r="R4880" t="s">
        <v>136</v>
      </c>
      <c r="S4880" t="s">
        <v>136</v>
      </c>
      <c r="T4880" t="s">
        <v>13572</v>
      </c>
      <c r="U4880" t="s">
        <v>19412</v>
      </c>
      <c r="V4880" t="s">
        <v>1173</v>
      </c>
      <c r="W4880" t="s">
        <v>190</v>
      </c>
      <c r="X4880" t="s">
        <v>191</v>
      </c>
      <c r="Y4880" t="s">
        <v>13574</v>
      </c>
      <c r="Z4880" t="s">
        <v>13575</v>
      </c>
      <c r="AA4880" t="s">
        <v>83</v>
      </c>
      <c r="AB4880" t="s">
        <v>191</v>
      </c>
      <c r="AC4880" t="s">
        <v>19413</v>
      </c>
      <c r="AD4880" t="s">
        <v>13577</v>
      </c>
    </row>
    <row r="4881" spans="1:30">
      <c r="A4881" t="s">
        <v>19414</v>
      </c>
      <c r="B4881" t="s">
        <v>19414</v>
      </c>
      <c r="C4881" s="3">
        <v>4.224607</v>
      </c>
      <c r="D4881" s="3">
        <v>246</v>
      </c>
      <c r="E4881" s="3">
        <v>0.991458</v>
      </c>
      <c r="F4881" s="3">
        <v>52</v>
      </c>
      <c r="G4881" s="3">
        <v>3.574286</v>
      </c>
      <c r="H4881" s="3">
        <v>223</v>
      </c>
      <c r="I4881" s="3">
        <v>0.04759</v>
      </c>
      <c r="J4881" s="3">
        <v>3</v>
      </c>
      <c r="K4881" s="3">
        <v>0.029787</v>
      </c>
      <c r="L4881" s="3">
        <v>3</v>
      </c>
      <c r="M4881" s="3">
        <v>0.032517</v>
      </c>
      <c r="N4881">
        <v>2</v>
      </c>
      <c r="O4881" s="16">
        <v>8.15390605760702e-18</v>
      </c>
      <c r="P4881">
        <v>-6.19732728178151</v>
      </c>
      <c r="Q4881" t="s">
        <v>131</v>
      </c>
      <c r="R4881" t="s">
        <v>325</v>
      </c>
      <c r="S4881" t="s">
        <v>326</v>
      </c>
      <c r="T4881" t="s">
        <v>19415</v>
      </c>
      <c r="U4881" t="s">
        <v>19416</v>
      </c>
      <c r="V4881" t="s">
        <v>264</v>
      </c>
      <c r="W4881" t="s">
        <v>190</v>
      </c>
      <c r="X4881" t="s">
        <v>191</v>
      </c>
      <c r="Y4881" t="s">
        <v>181</v>
      </c>
      <c r="Z4881" t="s">
        <v>19417</v>
      </c>
      <c r="AA4881" t="s">
        <v>83</v>
      </c>
      <c r="AB4881" t="s">
        <v>191</v>
      </c>
      <c r="AC4881" t="s">
        <v>19418</v>
      </c>
      <c r="AD4881" t="s">
        <v>19419</v>
      </c>
    </row>
    <row r="4882" spans="1:30">
      <c r="A4882" t="s">
        <v>19420</v>
      </c>
      <c r="B4882" t="s">
        <v>19420</v>
      </c>
      <c r="C4882" s="3">
        <v>3.062439</v>
      </c>
      <c r="D4882" s="3">
        <v>190</v>
      </c>
      <c r="E4882" s="3">
        <v>5.43964</v>
      </c>
      <c r="F4882" s="3">
        <v>299</v>
      </c>
      <c r="G4882" s="3">
        <v>4.654692</v>
      </c>
      <c r="H4882" s="3">
        <v>310</v>
      </c>
      <c r="I4882" s="3">
        <v>0.99927</v>
      </c>
      <c r="J4882" s="3">
        <v>68</v>
      </c>
      <c r="K4882" s="3">
        <v>0.39265</v>
      </c>
      <c r="L4882" s="3">
        <v>29</v>
      </c>
      <c r="M4882" s="3">
        <v>0.376617</v>
      </c>
      <c r="N4882">
        <v>25</v>
      </c>
      <c r="O4882" s="16">
        <v>1.40284892365298e-7</v>
      </c>
      <c r="P4882">
        <v>-3.5126343133762</v>
      </c>
      <c r="Q4882" t="s">
        <v>131</v>
      </c>
      <c r="R4882" t="s">
        <v>136</v>
      </c>
      <c r="S4882" t="s">
        <v>136</v>
      </c>
      <c r="T4882" t="s">
        <v>635</v>
      </c>
      <c r="U4882" t="s">
        <v>19421</v>
      </c>
      <c r="V4882" t="s">
        <v>136</v>
      </c>
      <c r="W4882" t="s">
        <v>136</v>
      </c>
      <c r="X4882" t="s">
        <v>136</v>
      </c>
      <c r="Y4882" t="s">
        <v>13178</v>
      </c>
      <c r="Z4882" t="s">
        <v>19422</v>
      </c>
      <c r="AA4882" t="s">
        <v>164</v>
      </c>
      <c r="AB4882" t="s">
        <v>165</v>
      </c>
      <c r="AC4882" t="s">
        <v>19423</v>
      </c>
      <c r="AD4882" t="s">
        <v>640</v>
      </c>
    </row>
    <row r="4883" spans="1:30">
      <c r="A4883" t="s">
        <v>19424</v>
      </c>
      <c r="B4883" t="s">
        <v>19424</v>
      </c>
      <c r="C4883" s="3">
        <v>0</v>
      </c>
      <c r="D4883" s="3">
        <v>0</v>
      </c>
      <c r="E4883" s="3">
        <v>0</v>
      </c>
      <c r="F4883" s="3">
        <v>0</v>
      </c>
      <c r="G4883" s="3">
        <v>0</v>
      </c>
      <c r="H4883" s="3">
        <v>0</v>
      </c>
      <c r="I4883" s="3">
        <v>8.464066</v>
      </c>
      <c r="J4883" s="3">
        <v>88</v>
      </c>
      <c r="K4883" s="3">
        <v>26.881062</v>
      </c>
      <c r="L4883" s="3">
        <v>298</v>
      </c>
      <c r="M4883" s="3">
        <v>8.932444</v>
      </c>
      <c r="N4883">
        <v>90</v>
      </c>
      <c r="O4883" s="16">
        <v>4.73446414991416e-9</v>
      </c>
      <c r="P4883">
        <v>7.04862561932506</v>
      </c>
      <c r="Q4883" t="s">
        <v>157</v>
      </c>
      <c r="R4883" t="s">
        <v>136</v>
      </c>
      <c r="S4883" t="s">
        <v>136</v>
      </c>
      <c r="T4883" t="s">
        <v>17876</v>
      </c>
      <c r="U4883" t="s">
        <v>19425</v>
      </c>
      <c r="V4883" t="s">
        <v>136</v>
      </c>
      <c r="W4883" t="s">
        <v>254</v>
      </c>
      <c r="X4883" t="s">
        <v>255</v>
      </c>
      <c r="Y4883" t="s">
        <v>407</v>
      </c>
      <c r="Z4883" t="s">
        <v>136</v>
      </c>
      <c r="AA4883" t="s">
        <v>164</v>
      </c>
      <c r="AB4883" t="s">
        <v>165</v>
      </c>
      <c r="AC4883" t="s">
        <v>17878</v>
      </c>
      <c r="AD4883" t="s">
        <v>17879</v>
      </c>
    </row>
    <row r="4884" spans="1:30">
      <c r="A4884" t="s">
        <v>19426</v>
      </c>
      <c r="B4884" t="s">
        <v>19426</v>
      </c>
      <c r="C4884" s="3">
        <v>1.537496</v>
      </c>
      <c r="D4884" s="3">
        <v>122</v>
      </c>
      <c r="E4884" s="3">
        <v>0.548904</v>
      </c>
      <c r="F4884" s="3">
        <v>39</v>
      </c>
      <c r="G4884" s="3">
        <v>1.783861</v>
      </c>
      <c r="H4884" s="3">
        <v>152</v>
      </c>
      <c r="I4884" s="3">
        <v>8.567948</v>
      </c>
      <c r="J4884" s="3">
        <v>736</v>
      </c>
      <c r="K4884" s="3">
        <v>139.7565</v>
      </c>
      <c r="L4884" s="3">
        <v>12812</v>
      </c>
      <c r="M4884" s="3">
        <v>9.580035</v>
      </c>
      <c r="N4884">
        <v>792</v>
      </c>
      <c r="O4884" s="16">
        <v>1.65189704959796e-5</v>
      </c>
      <c r="P4884">
        <v>4.26139483988516</v>
      </c>
      <c r="Q4884" t="s">
        <v>157</v>
      </c>
      <c r="R4884" t="s">
        <v>2039</v>
      </c>
      <c r="S4884" t="s">
        <v>2040</v>
      </c>
      <c r="T4884" t="s">
        <v>19427</v>
      </c>
      <c r="U4884" t="s">
        <v>19428</v>
      </c>
      <c r="V4884" t="s">
        <v>136</v>
      </c>
      <c r="W4884" t="s">
        <v>136</v>
      </c>
      <c r="X4884" t="s">
        <v>136</v>
      </c>
      <c r="Y4884" t="s">
        <v>8049</v>
      </c>
      <c r="Z4884" t="s">
        <v>19429</v>
      </c>
      <c r="AA4884" t="s">
        <v>48</v>
      </c>
      <c r="AB4884" t="s">
        <v>326</v>
      </c>
      <c r="AC4884" t="s">
        <v>183</v>
      </c>
      <c r="AD4884" t="s">
        <v>4459</v>
      </c>
    </row>
    <row r="4885" spans="1:30">
      <c r="A4885" t="s">
        <v>19430</v>
      </c>
      <c r="B4885" t="s">
        <v>136</v>
      </c>
      <c r="C4885" s="3">
        <v>0</v>
      </c>
      <c r="D4885" s="3">
        <v>0</v>
      </c>
      <c r="E4885" s="3">
        <v>0</v>
      </c>
      <c r="F4885" s="3">
        <v>0</v>
      </c>
      <c r="G4885" s="3">
        <v>0</v>
      </c>
      <c r="H4885" s="3">
        <v>0</v>
      </c>
      <c r="I4885" s="3">
        <v>1.16866</v>
      </c>
      <c r="J4885" s="3">
        <v>31</v>
      </c>
      <c r="K4885" s="3">
        <v>1.247658</v>
      </c>
      <c r="L4885" s="3">
        <v>36</v>
      </c>
      <c r="M4885" s="3">
        <v>1.167725</v>
      </c>
      <c r="N4885">
        <v>30</v>
      </c>
      <c r="O4885">
        <v>0.000131314987421359</v>
      </c>
      <c r="P4885">
        <v>5.18480692472728</v>
      </c>
      <c r="Q4885" t="s">
        <v>157</v>
      </c>
      <c r="R4885" t="s">
        <v>136</v>
      </c>
      <c r="S4885" t="s">
        <v>136</v>
      </c>
      <c r="T4885" t="s">
        <v>168</v>
      </c>
      <c r="U4885" t="s">
        <v>19431</v>
      </c>
      <c r="V4885" t="s">
        <v>136</v>
      </c>
      <c r="W4885" t="s">
        <v>254</v>
      </c>
      <c r="X4885" t="s">
        <v>255</v>
      </c>
      <c r="Y4885" t="s">
        <v>2276</v>
      </c>
      <c r="Z4885" t="s">
        <v>136</v>
      </c>
      <c r="AA4885" t="s">
        <v>164</v>
      </c>
      <c r="AB4885" t="s">
        <v>165</v>
      </c>
      <c r="AC4885" t="s">
        <v>19432</v>
      </c>
      <c r="AD4885" t="s">
        <v>176</v>
      </c>
    </row>
    <row r="4886" spans="1:30">
      <c r="A4886" t="s">
        <v>19433</v>
      </c>
      <c r="B4886" t="s">
        <v>19433</v>
      </c>
      <c r="C4886" s="3">
        <v>0.369682</v>
      </c>
      <c r="D4886" s="3">
        <v>5</v>
      </c>
      <c r="E4886" s="3">
        <v>0.258401</v>
      </c>
      <c r="F4886" s="3">
        <v>4</v>
      </c>
      <c r="G4886" s="3">
        <v>0.298032</v>
      </c>
      <c r="H4886" s="3">
        <v>5</v>
      </c>
      <c r="I4886" s="3">
        <v>14.232053</v>
      </c>
      <c r="J4886" s="3">
        <v>204</v>
      </c>
      <c r="K4886" s="3">
        <v>59.478077</v>
      </c>
      <c r="L4886" s="3">
        <v>907</v>
      </c>
      <c r="M4886" s="3">
        <v>3.309249</v>
      </c>
      <c r="N4886">
        <v>46</v>
      </c>
      <c r="O4886" s="16">
        <v>8.9197174144533e-7</v>
      </c>
      <c r="P4886">
        <v>4.82651874496629</v>
      </c>
      <c r="Q4886" t="s">
        <v>157</v>
      </c>
      <c r="R4886" t="s">
        <v>136</v>
      </c>
      <c r="S4886" t="s">
        <v>136</v>
      </c>
      <c r="T4886" t="s">
        <v>136</v>
      </c>
      <c r="U4886" t="s">
        <v>136</v>
      </c>
      <c r="V4886" t="s">
        <v>136</v>
      </c>
      <c r="W4886" t="s">
        <v>136</v>
      </c>
      <c r="X4886" t="s">
        <v>136</v>
      </c>
      <c r="Y4886" t="s">
        <v>3980</v>
      </c>
      <c r="Z4886" t="s">
        <v>3981</v>
      </c>
      <c r="AA4886" t="s">
        <v>164</v>
      </c>
      <c r="AB4886" t="s">
        <v>165</v>
      </c>
      <c r="AC4886" t="s">
        <v>17567</v>
      </c>
      <c r="AD4886" t="s">
        <v>136</v>
      </c>
    </row>
    <row r="4887" spans="1:30">
      <c r="A4887" t="s">
        <v>19434</v>
      </c>
      <c r="B4887" t="s">
        <v>19434</v>
      </c>
      <c r="C4887" s="3">
        <v>0.468606</v>
      </c>
      <c r="D4887" s="3">
        <v>27</v>
      </c>
      <c r="E4887" s="3">
        <v>0.112961</v>
      </c>
      <c r="F4887" s="3">
        <v>6</v>
      </c>
      <c r="G4887" s="3">
        <v>0.568287</v>
      </c>
      <c r="H4887" s="3">
        <v>35</v>
      </c>
      <c r="I4887" s="3">
        <v>5.186372</v>
      </c>
      <c r="J4887" s="3">
        <v>321</v>
      </c>
      <c r="K4887" s="3">
        <v>5.714171</v>
      </c>
      <c r="L4887" s="3">
        <v>377</v>
      </c>
      <c r="M4887" s="3">
        <v>1.141986</v>
      </c>
      <c r="N4887">
        <v>68</v>
      </c>
      <c r="O4887">
        <v>0.000904625956688282</v>
      </c>
      <c r="P4887">
        <v>2.62981078783275</v>
      </c>
      <c r="Q4887" t="s">
        <v>157</v>
      </c>
      <c r="R4887" t="s">
        <v>136</v>
      </c>
      <c r="S4887" t="s">
        <v>136</v>
      </c>
      <c r="T4887" t="s">
        <v>5203</v>
      </c>
      <c r="U4887" t="s">
        <v>5204</v>
      </c>
      <c r="V4887" t="s">
        <v>136</v>
      </c>
      <c r="W4887" t="s">
        <v>254</v>
      </c>
      <c r="X4887" t="s">
        <v>255</v>
      </c>
      <c r="Y4887" t="s">
        <v>136</v>
      </c>
      <c r="Z4887" t="s">
        <v>5205</v>
      </c>
      <c r="AA4887" t="s">
        <v>164</v>
      </c>
      <c r="AB4887" t="s">
        <v>165</v>
      </c>
      <c r="AC4887" t="s">
        <v>5206</v>
      </c>
      <c r="AD4887" t="s">
        <v>5207</v>
      </c>
    </row>
    <row r="4888" spans="1:30">
      <c r="A4888" t="s">
        <v>19435</v>
      </c>
      <c r="B4888" t="s">
        <v>19435</v>
      </c>
      <c r="C4888" s="3">
        <v>27.634537</v>
      </c>
      <c r="D4888" s="3">
        <v>3308</v>
      </c>
      <c r="E4888" s="3">
        <v>66.635628</v>
      </c>
      <c r="F4888" s="3">
        <v>7066</v>
      </c>
      <c r="G4888" s="3">
        <v>35.671432</v>
      </c>
      <c r="H4888" s="3">
        <v>4578</v>
      </c>
      <c r="I4888" s="3">
        <v>15.967297</v>
      </c>
      <c r="J4888" s="3">
        <v>2073</v>
      </c>
      <c r="K4888" s="3">
        <v>12.777493</v>
      </c>
      <c r="L4888" s="3">
        <v>1772</v>
      </c>
      <c r="M4888" s="3">
        <v>24.097475</v>
      </c>
      <c r="N4888">
        <v>3012</v>
      </c>
      <c r="O4888">
        <v>0.00369299193922937</v>
      </c>
      <c r="P4888">
        <v>-2.0534691338769</v>
      </c>
      <c r="Q4888" t="s">
        <v>131</v>
      </c>
      <c r="R4888" t="s">
        <v>136</v>
      </c>
      <c r="S4888" t="s">
        <v>136</v>
      </c>
      <c r="T4888" t="s">
        <v>18264</v>
      </c>
      <c r="U4888" t="s">
        <v>18265</v>
      </c>
      <c r="V4888" t="s">
        <v>2203</v>
      </c>
      <c r="W4888" t="s">
        <v>136</v>
      </c>
      <c r="X4888" t="s">
        <v>136</v>
      </c>
      <c r="Y4888" t="s">
        <v>18266</v>
      </c>
      <c r="Z4888" t="s">
        <v>18267</v>
      </c>
      <c r="AA4888" t="s">
        <v>164</v>
      </c>
      <c r="AB4888" t="s">
        <v>165</v>
      </c>
      <c r="AC4888" t="s">
        <v>18268</v>
      </c>
      <c r="AD4888" t="s">
        <v>18269</v>
      </c>
    </row>
    <row r="4889" spans="1:30">
      <c r="A4889" t="s">
        <v>19436</v>
      </c>
      <c r="B4889" t="s">
        <v>19436</v>
      </c>
      <c r="C4889" s="3">
        <v>58.192249</v>
      </c>
      <c r="D4889" s="3">
        <v>1743</v>
      </c>
      <c r="E4889" s="3">
        <v>141.897202</v>
      </c>
      <c r="F4889" s="3">
        <v>3764</v>
      </c>
      <c r="G4889" s="3">
        <v>52.238346</v>
      </c>
      <c r="H4889" s="3">
        <v>1678</v>
      </c>
      <c r="I4889" s="3">
        <v>17.995598</v>
      </c>
      <c r="J4889" s="3">
        <v>585</v>
      </c>
      <c r="K4889" s="3">
        <v>27.599195</v>
      </c>
      <c r="L4889" s="3">
        <v>958</v>
      </c>
      <c r="M4889" s="3">
        <v>29.384634</v>
      </c>
      <c r="N4889">
        <v>919</v>
      </c>
      <c r="O4889">
        <v>0.00077394473476123</v>
      </c>
      <c r="P4889">
        <v>-2.49093177179353</v>
      </c>
      <c r="Q4889" t="s">
        <v>131</v>
      </c>
      <c r="R4889" t="s">
        <v>254</v>
      </c>
      <c r="S4889" t="s">
        <v>255</v>
      </c>
      <c r="T4889" t="s">
        <v>136</v>
      </c>
      <c r="U4889" t="s">
        <v>19437</v>
      </c>
      <c r="V4889" t="s">
        <v>136</v>
      </c>
      <c r="W4889" t="s">
        <v>136</v>
      </c>
      <c r="X4889" t="s">
        <v>136</v>
      </c>
      <c r="Y4889" t="s">
        <v>7802</v>
      </c>
      <c r="Z4889" t="s">
        <v>13708</v>
      </c>
      <c r="AA4889" t="s">
        <v>164</v>
      </c>
      <c r="AB4889" t="s">
        <v>165</v>
      </c>
      <c r="AC4889" t="s">
        <v>19438</v>
      </c>
      <c r="AD4889" t="s">
        <v>136</v>
      </c>
    </row>
    <row r="4890" spans="1:30">
      <c r="A4890" t="s">
        <v>19439</v>
      </c>
      <c r="B4890" t="s">
        <v>19439</v>
      </c>
      <c r="C4890" s="3">
        <v>0.169459</v>
      </c>
      <c r="D4890" s="3">
        <v>14</v>
      </c>
      <c r="E4890" s="3">
        <v>0</v>
      </c>
      <c r="F4890" s="3">
        <v>0</v>
      </c>
      <c r="G4890" s="3">
        <v>0.126664</v>
      </c>
      <c r="H4890" s="3">
        <v>11</v>
      </c>
      <c r="I4890" s="3">
        <v>0.972931</v>
      </c>
      <c r="J4890" s="3">
        <v>83</v>
      </c>
      <c r="K4890" s="3">
        <v>2.024212</v>
      </c>
      <c r="L4890" s="3">
        <v>183</v>
      </c>
      <c r="M4890" s="3">
        <v>0.509853</v>
      </c>
      <c r="N4890">
        <v>42</v>
      </c>
      <c r="O4890">
        <v>0.00758323040152634</v>
      </c>
      <c r="P4890">
        <v>2.70989995119578</v>
      </c>
      <c r="Q4890" t="s">
        <v>157</v>
      </c>
      <c r="R4890" t="s">
        <v>190</v>
      </c>
      <c r="S4890" t="s">
        <v>191</v>
      </c>
      <c r="T4890" t="s">
        <v>19440</v>
      </c>
      <c r="U4890" t="s">
        <v>19441</v>
      </c>
      <c r="V4890" t="s">
        <v>136</v>
      </c>
      <c r="W4890" t="s">
        <v>254</v>
      </c>
      <c r="X4890" t="s">
        <v>255</v>
      </c>
      <c r="Y4890" t="s">
        <v>181</v>
      </c>
      <c r="Z4890" t="s">
        <v>19442</v>
      </c>
      <c r="AA4890" t="s">
        <v>83</v>
      </c>
      <c r="AB4890" t="s">
        <v>191</v>
      </c>
      <c r="AC4890" t="s">
        <v>19443</v>
      </c>
      <c r="AD4890" t="s">
        <v>14531</v>
      </c>
    </row>
    <row r="4891" spans="1:30">
      <c r="A4891" t="s">
        <v>19444</v>
      </c>
      <c r="B4891" t="s">
        <v>19444</v>
      </c>
      <c r="C4891" s="3">
        <v>143.595154</v>
      </c>
      <c r="D4891" s="3">
        <v>4360</v>
      </c>
      <c r="E4891" s="3">
        <v>227.094437</v>
      </c>
      <c r="F4891" s="3">
        <v>6108</v>
      </c>
      <c r="G4891" s="3">
        <v>118.342598</v>
      </c>
      <c r="H4891" s="3">
        <v>3853</v>
      </c>
      <c r="I4891" s="3">
        <v>3.581971</v>
      </c>
      <c r="J4891" s="3">
        <v>118</v>
      </c>
      <c r="K4891" s="3">
        <v>4.43848</v>
      </c>
      <c r="L4891" s="3">
        <v>157</v>
      </c>
      <c r="M4891" s="3">
        <v>17.798403</v>
      </c>
      <c r="N4891">
        <v>565</v>
      </c>
      <c r="O4891" s="16">
        <v>3.77598869452172e-9</v>
      </c>
      <c r="P4891">
        <v>-4.65769777131778</v>
      </c>
      <c r="Q4891" t="s">
        <v>131</v>
      </c>
      <c r="R4891" t="s">
        <v>136</v>
      </c>
      <c r="S4891" t="s">
        <v>136</v>
      </c>
      <c r="T4891" t="s">
        <v>136</v>
      </c>
      <c r="U4891" t="s">
        <v>136</v>
      </c>
      <c r="V4891" t="s">
        <v>136</v>
      </c>
      <c r="W4891" t="s">
        <v>254</v>
      </c>
      <c r="X4891" t="s">
        <v>255</v>
      </c>
      <c r="Y4891" t="s">
        <v>2493</v>
      </c>
      <c r="Z4891" t="s">
        <v>136</v>
      </c>
      <c r="AA4891" t="s">
        <v>164</v>
      </c>
      <c r="AB4891" t="s">
        <v>165</v>
      </c>
      <c r="AC4891" t="s">
        <v>2494</v>
      </c>
      <c r="AD4891" t="s">
        <v>136</v>
      </c>
    </row>
    <row r="4892" spans="1:30">
      <c r="A4892" t="s">
        <v>19445</v>
      </c>
      <c r="B4892" t="s">
        <v>19445</v>
      </c>
      <c r="C4892" s="3">
        <v>2.03756</v>
      </c>
      <c r="D4892" s="3">
        <v>76</v>
      </c>
      <c r="E4892" s="3">
        <v>7.031003</v>
      </c>
      <c r="F4892" s="3">
        <v>232</v>
      </c>
      <c r="G4892" s="3">
        <v>3.367551</v>
      </c>
      <c r="H4892" s="3">
        <v>135</v>
      </c>
      <c r="I4892" s="3">
        <v>1.343442</v>
      </c>
      <c r="J4892" s="3">
        <v>55</v>
      </c>
      <c r="K4892" s="3">
        <v>1.794348</v>
      </c>
      <c r="L4892" s="3">
        <v>78</v>
      </c>
      <c r="M4892" s="3">
        <v>1.505245</v>
      </c>
      <c r="N4892">
        <v>59</v>
      </c>
      <c r="O4892">
        <v>0.00737897658474846</v>
      </c>
      <c r="P4892">
        <v>-2.16022546904557</v>
      </c>
      <c r="Q4892" t="s">
        <v>131</v>
      </c>
      <c r="R4892" t="s">
        <v>136</v>
      </c>
      <c r="S4892" t="s">
        <v>136</v>
      </c>
      <c r="T4892" t="s">
        <v>178</v>
      </c>
      <c r="U4892" t="s">
        <v>136</v>
      </c>
      <c r="V4892" t="s">
        <v>136</v>
      </c>
      <c r="W4892" t="s">
        <v>136</v>
      </c>
      <c r="X4892" t="s">
        <v>136</v>
      </c>
      <c r="Y4892" t="s">
        <v>826</v>
      </c>
      <c r="Z4892" t="s">
        <v>1528</v>
      </c>
      <c r="AA4892" t="s">
        <v>83</v>
      </c>
      <c r="AB4892" t="s">
        <v>191</v>
      </c>
      <c r="AC4892" t="s">
        <v>4843</v>
      </c>
      <c r="AD4892" t="s">
        <v>184</v>
      </c>
    </row>
    <row r="4893" spans="1:30">
      <c r="A4893" t="s">
        <v>19446</v>
      </c>
      <c r="B4893" t="s">
        <v>19446</v>
      </c>
      <c r="C4893" s="3">
        <v>55.272549</v>
      </c>
      <c r="D4893" s="3">
        <v>2531</v>
      </c>
      <c r="E4893" s="3">
        <v>48.047127</v>
      </c>
      <c r="F4893" s="3">
        <v>1949</v>
      </c>
      <c r="G4893" s="3">
        <v>42.620354</v>
      </c>
      <c r="H4893" s="3">
        <v>2093</v>
      </c>
      <c r="I4893" s="3">
        <v>13.043646</v>
      </c>
      <c r="J4893" s="3">
        <v>648</v>
      </c>
      <c r="K4893" s="3">
        <v>13.305286</v>
      </c>
      <c r="L4893" s="3">
        <v>706</v>
      </c>
      <c r="M4893" s="3">
        <v>21.37924</v>
      </c>
      <c r="N4893">
        <v>1023</v>
      </c>
      <c r="O4893" s="16">
        <v>4.11699107268144e-6</v>
      </c>
      <c r="P4893">
        <v>-2.25204157156902</v>
      </c>
      <c r="Q4893" t="s">
        <v>131</v>
      </c>
      <c r="R4893" t="s">
        <v>316</v>
      </c>
      <c r="S4893" t="s">
        <v>317</v>
      </c>
      <c r="T4893" t="s">
        <v>19447</v>
      </c>
      <c r="U4893" t="s">
        <v>19448</v>
      </c>
      <c r="V4893" t="s">
        <v>136</v>
      </c>
      <c r="W4893" t="s">
        <v>136</v>
      </c>
      <c r="X4893" t="s">
        <v>136</v>
      </c>
      <c r="Y4893" t="s">
        <v>7667</v>
      </c>
      <c r="Z4893" t="s">
        <v>19449</v>
      </c>
      <c r="AA4893" t="s">
        <v>164</v>
      </c>
      <c r="AB4893" t="s">
        <v>165</v>
      </c>
      <c r="AC4893" t="s">
        <v>19450</v>
      </c>
      <c r="AD4893" t="s">
        <v>19451</v>
      </c>
    </row>
    <row r="4894" spans="1:30">
      <c r="A4894" t="s">
        <v>19452</v>
      </c>
      <c r="B4894" t="s">
        <v>19452</v>
      </c>
      <c r="C4894" s="3">
        <v>0.207628</v>
      </c>
      <c r="D4894" s="3">
        <v>9</v>
      </c>
      <c r="E4894" s="3">
        <v>0.421352</v>
      </c>
      <c r="F4894" s="3">
        <v>16</v>
      </c>
      <c r="G4894" s="3">
        <v>0.048977</v>
      </c>
      <c r="H4894" s="3">
        <v>3</v>
      </c>
      <c r="I4894" s="3">
        <v>3.043167</v>
      </c>
      <c r="J4894" s="3">
        <v>137</v>
      </c>
      <c r="K4894" s="3">
        <v>5.404423</v>
      </c>
      <c r="L4894" s="3">
        <v>259</v>
      </c>
      <c r="M4894" s="3">
        <v>1.48065</v>
      </c>
      <c r="N4894">
        <v>64</v>
      </c>
      <c r="O4894">
        <v>0.00704306544945274</v>
      </c>
      <c r="P4894">
        <v>2.60321920663131</v>
      </c>
      <c r="Q4894" t="s">
        <v>157</v>
      </c>
      <c r="R4894" t="s">
        <v>170</v>
      </c>
      <c r="S4894" t="s">
        <v>171</v>
      </c>
      <c r="T4894" t="s">
        <v>19453</v>
      </c>
      <c r="U4894" t="s">
        <v>19454</v>
      </c>
      <c r="V4894" t="s">
        <v>136</v>
      </c>
      <c r="W4894" t="s">
        <v>170</v>
      </c>
      <c r="X4894" t="s">
        <v>171</v>
      </c>
      <c r="Y4894" t="s">
        <v>9556</v>
      </c>
      <c r="Z4894" t="s">
        <v>9557</v>
      </c>
      <c r="AA4894" t="s">
        <v>174</v>
      </c>
      <c r="AB4894" t="s">
        <v>171</v>
      </c>
      <c r="AC4894" t="s">
        <v>19455</v>
      </c>
      <c r="AD4894" t="s">
        <v>19456</v>
      </c>
    </row>
    <row r="4895" spans="1:30">
      <c r="A4895" t="s">
        <v>19457</v>
      </c>
      <c r="B4895" t="s">
        <v>19457</v>
      </c>
      <c r="C4895" s="3">
        <v>1.823141</v>
      </c>
      <c r="D4895" s="3">
        <v>77</v>
      </c>
      <c r="E4895" s="3">
        <v>0.240055</v>
      </c>
      <c r="F4895" s="3">
        <v>9</v>
      </c>
      <c r="G4895" s="3">
        <v>0.509527</v>
      </c>
      <c r="H4895" s="3">
        <v>24</v>
      </c>
      <c r="I4895" s="3">
        <v>19.90362</v>
      </c>
      <c r="J4895" s="3">
        <v>911</v>
      </c>
      <c r="K4895" s="3">
        <v>4.08007</v>
      </c>
      <c r="L4895" s="3">
        <v>200</v>
      </c>
      <c r="M4895" s="3">
        <v>6.198174</v>
      </c>
      <c r="N4895">
        <v>274</v>
      </c>
      <c r="O4895">
        <v>0.000744765552780817</v>
      </c>
      <c r="P4895">
        <v>2.79046561327184</v>
      </c>
      <c r="Q4895" t="s">
        <v>157</v>
      </c>
      <c r="R4895" t="s">
        <v>136</v>
      </c>
      <c r="S4895" t="s">
        <v>136</v>
      </c>
      <c r="T4895" t="s">
        <v>15746</v>
      </c>
      <c r="U4895" t="s">
        <v>136</v>
      </c>
      <c r="V4895" t="s">
        <v>136</v>
      </c>
      <c r="W4895" t="s">
        <v>136</v>
      </c>
      <c r="X4895" t="s">
        <v>136</v>
      </c>
      <c r="Y4895" t="s">
        <v>136</v>
      </c>
      <c r="Z4895" t="s">
        <v>15747</v>
      </c>
      <c r="AA4895" t="s">
        <v>164</v>
      </c>
      <c r="AB4895" t="s">
        <v>165</v>
      </c>
      <c r="AC4895" t="s">
        <v>15748</v>
      </c>
      <c r="AD4895" t="s">
        <v>2804</v>
      </c>
    </row>
    <row r="4896" spans="1:30">
      <c r="A4896" t="s">
        <v>19458</v>
      </c>
      <c r="B4896" t="s">
        <v>19458</v>
      </c>
      <c r="C4896" s="3">
        <v>6.600086</v>
      </c>
      <c r="D4896" s="3">
        <v>227</v>
      </c>
      <c r="E4896" s="3">
        <v>10.782127</v>
      </c>
      <c r="F4896" s="3">
        <v>328</v>
      </c>
      <c r="G4896" s="3">
        <v>10.089844</v>
      </c>
      <c r="H4896" s="3">
        <v>371</v>
      </c>
      <c r="I4896" s="3">
        <v>5.370962</v>
      </c>
      <c r="J4896" s="3">
        <v>200</v>
      </c>
      <c r="K4896" s="3">
        <v>1.114224</v>
      </c>
      <c r="L4896" s="3">
        <v>45</v>
      </c>
      <c r="M4896" s="3">
        <v>2.594975</v>
      </c>
      <c r="N4896">
        <v>93</v>
      </c>
      <c r="O4896">
        <v>0.00191758053701032</v>
      </c>
      <c r="P4896">
        <v>-2.27480648261573</v>
      </c>
      <c r="Q4896" t="s">
        <v>131</v>
      </c>
      <c r="R4896" t="s">
        <v>136</v>
      </c>
      <c r="S4896" t="s">
        <v>136</v>
      </c>
      <c r="T4896" t="s">
        <v>19459</v>
      </c>
      <c r="U4896" t="s">
        <v>136</v>
      </c>
      <c r="V4896" t="s">
        <v>136</v>
      </c>
      <c r="W4896" t="s">
        <v>254</v>
      </c>
      <c r="X4896" t="s">
        <v>255</v>
      </c>
      <c r="Y4896" t="s">
        <v>2223</v>
      </c>
      <c r="Z4896" t="s">
        <v>19460</v>
      </c>
      <c r="AA4896" t="s">
        <v>164</v>
      </c>
      <c r="AB4896" t="s">
        <v>165</v>
      </c>
      <c r="AC4896" t="s">
        <v>19461</v>
      </c>
      <c r="AD4896" t="s">
        <v>19462</v>
      </c>
    </row>
    <row r="4897" spans="1:30">
      <c r="A4897" t="s">
        <v>19463</v>
      </c>
      <c r="B4897" t="s">
        <v>19463</v>
      </c>
      <c r="C4897" s="3">
        <v>0.70381</v>
      </c>
      <c r="D4897" s="3">
        <v>14</v>
      </c>
      <c r="E4897" s="3">
        <v>0.285189</v>
      </c>
      <c r="F4897" s="3">
        <v>5</v>
      </c>
      <c r="G4897" s="3">
        <v>0.229414</v>
      </c>
      <c r="H4897" s="3">
        <v>5</v>
      </c>
      <c r="I4897" s="3">
        <v>8.297706</v>
      </c>
      <c r="J4897" s="3">
        <v>177</v>
      </c>
      <c r="K4897" s="3">
        <v>21.545683</v>
      </c>
      <c r="L4897" s="3">
        <v>490</v>
      </c>
      <c r="M4897" s="3">
        <v>2.327123</v>
      </c>
      <c r="N4897">
        <v>48</v>
      </c>
      <c r="O4897" s="16">
        <v>5.15798372387011e-5</v>
      </c>
      <c r="P4897">
        <v>3.69995437286556</v>
      </c>
      <c r="Q4897" t="s">
        <v>157</v>
      </c>
      <c r="R4897" t="s">
        <v>136</v>
      </c>
      <c r="S4897" t="s">
        <v>136</v>
      </c>
      <c r="T4897" t="s">
        <v>9594</v>
      </c>
      <c r="U4897" t="s">
        <v>136</v>
      </c>
      <c r="V4897" t="s">
        <v>136</v>
      </c>
      <c r="W4897" t="s">
        <v>136</v>
      </c>
      <c r="X4897" t="s">
        <v>136</v>
      </c>
      <c r="Y4897" t="s">
        <v>136</v>
      </c>
      <c r="Z4897" t="s">
        <v>9595</v>
      </c>
      <c r="AA4897" t="s">
        <v>164</v>
      </c>
      <c r="AB4897" t="s">
        <v>165</v>
      </c>
      <c r="AC4897" t="s">
        <v>9596</v>
      </c>
      <c r="AD4897" t="s">
        <v>9597</v>
      </c>
    </row>
    <row r="4898" spans="1:30">
      <c r="A4898" t="s">
        <v>19464</v>
      </c>
      <c r="B4898" t="s">
        <v>19464</v>
      </c>
      <c r="C4898" s="3">
        <v>9.335526</v>
      </c>
      <c r="D4898" s="3">
        <v>332</v>
      </c>
      <c r="E4898" s="3">
        <v>1.014859</v>
      </c>
      <c r="F4898" s="3">
        <v>32</v>
      </c>
      <c r="G4898" s="3">
        <v>11.087461</v>
      </c>
      <c r="H4898" s="3">
        <v>422</v>
      </c>
      <c r="I4898" s="3">
        <v>57.086826</v>
      </c>
      <c r="J4898" s="3">
        <v>2198</v>
      </c>
      <c r="K4898" s="3">
        <v>48.977955</v>
      </c>
      <c r="L4898" s="3">
        <v>2014</v>
      </c>
      <c r="M4898" s="3">
        <v>25.338213</v>
      </c>
      <c r="N4898">
        <v>939</v>
      </c>
      <c r="O4898">
        <v>0.00665678882237121</v>
      </c>
      <c r="P4898">
        <v>2.02266176295978</v>
      </c>
      <c r="Q4898" t="s">
        <v>157</v>
      </c>
      <c r="R4898" t="s">
        <v>136</v>
      </c>
      <c r="S4898" t="s">
        <v>136</v>
      </c>
      <c r="T4898" t="s">
        <v>2191</v>
      </c>
      <c r="U4898" t="s">
        <v>19465</v>
      </c>
      <c r="V4898" t="s">
        <v>136</v>
      </c>
      <c r="W4898" t="s">
        <v>399</v>
      </c>
      <c r="X4898" t="s">
        <v>342</v>
      </c>
      <c r="Y4898" t="s">
        <v>2193</v>
      </c>
      <c r="Z4898" t="s">
        <v>2194</v>
      </c>
      <c r="AA4898" t="s">
        <v>85</v>
      </c>
      <c r="AB4898" t="s">
        <v>342</v>
      </c>
      <c r="AC4898" t="s">
        <v>19466</v>
      </c>
      <c r="AD4898" t="s">
        <v>2196</v>
      </c>
    </row>
    <row r="4899" spans="1:30">
      <c r="A4899" t="s">
        <v>19467</v>
      </c>
      <c r="B4899" t="s">
        <v>19467</v>
      </c>
      <c r="C4899" s="3">
        <v>0.985081</v>
      </c>
      <c r="D4899" s="3">
        <v>60</v>
      </c>
      <c r="E4899" s="3">
        <v>0.812978</v>
      </c>
      <c r="F4899" s="3">
        <v>44</v>
      </c>
      <c r="G4899" s="3">
        <v>1.56134</v>
      </c>
      <c r="H4899" s="3">
        <v>102</v>
      </c>
      <c r="I4899" s="3">
        <v>20.82061</v>
      </c>
      <c r="J4899" s="3">
        <v>1367</v>
      </c>
      <c r="K4899" s="3">
        <v>18.584778</v>
      </c>
      <c r="L4899" s="3">
        <v>1303</v>
      </c>
      <c r="M4899" s="3">
        <v>5.550432</v>
      </c>
      <c r="N4899">
        <v>351</v>
      </c>
      <c r="O4899" s="16">
        <v>2.06156447838023e-6</v>
      </c>
      <c r="P4899">
        <v>2.93019951522202</v>
      </c>
      <c r="Q4899" t="s">
        <v>157</v>
      </c>
      <c r="R4899" t="s">
        <v>137</v>
      </c>
      <c r="S4899" t="s">
        <v>138</v>
      </c>
      <c r="T4899" t="s">
        <v>2894</v>
      </c>
      <c r="U4899" t="s">
        <v>19468</v>
      </c>
      <c r="V4899" t="s">
        <v>136</v>
      </c>
      <c r="W4899" t="s">
        <v>2300</v>
      </c>
      <c r="X4899" t="s">
        <v>2301</v>
      </c>
      <c r="Y4899" t="s">
        <v>2302</v>
      </c>
      <c r="Z4899" t="s">
        <v>19469</v>
      </c>
      <c r="AA4899" t="s">
        <v>153</v>
      </c>
      <c r="AB4899" t="s">
        <v>138</v>
      </c>
      <c r="AC4899" t="s">
        <v>19470</v>
      </c>
      <c r="AD4899" t="s">
        <v>512</v>
      </c>
    </row>
    <row r="4900" spans="1:30">
      <c r="A4900" t="s">
        <v>19471</v>
      </c>
      <c r="B4900" t="s">
        <v>19471</v>
      </c>
      <c r="C4900" s="3">
        <v>1.867917</v>
      </c>
      <c r="D4900" s="3">
        <v>98</v>
      </c>
      <c r="E4900" s="3">
        <v>7.861281</v>
      </c>
      <c r="F4900" s="3">
        <v>365</v>
      </c>
      <c r="G4900" s="3">
        <v>1.664265</v>
      </c>
      <c r="H4900" s="3">
        <v>94</v>
      </c>
      <c r="I4900" s="3">
        <v>0.761523</v>
      </c>
      <c r="J4900" s="3">
        <v>44</v>
      </c>
      <c r="K4900" s="3">
        <v>0.485182</v>
      </c>
      <c r="L4900" s="3">
        <v>30</v>
      </c>
      <c r="M4900" s="3">
        <v>1.307155</v>
      </c>
      <c r="N4900">
        <v>72</v>
      </c>
      <c r="O4900">
        <v>0.00247884560220306</v>
      </c>
      <c r="P4900">
        <v>-2.83290864845548</v>
      </c>
      <c r="Q4900" t="s">
        <v>131</v>
      </c>
      <c r="R4900" t="s">
        <v>136</v>
      </c>
      <c r="S4900" t="s">
        <v>136</v>
      </c>
      <c r="T4900" t="s">
        <v>5247</v>
      </c>
      <c r="U4900" t="s">
        <v>5248</v>
      </c>
      <c r="V4900" t="s">
        <v>976</v>
      </c>
      <c r="W4900" t="s">
        <v>594</v>
      </c>
      <c r="X4900" t="s">
        <v>165</v>
      </c>
      <c r="Y4900" t="s">
        <v>5249</v>
      </c>
      <c r="Z4900" t="s">
        <v>5250</v>
      </c>
      <c r="AA4900" t="s">
        <v>174</v>
      </c>
      <c r="AB4900" t="s">
        <v>171</v>
      </c>
      <c r="AC4900" t="s">
        <v>5251</v>
      </c>
      <c r="AD4900" t="s">
        <v>144</v>
      </c>
    </row>
    <row r="4901" spans="1:30">
      <c r="A4901" t="s">
        <v>19472</v>
      </c>
      <c r="B4901" t="s">
        <v>136</v>
      </c>
      <c r="C4901" s="3">
        <v>0</v>
      </c>
      <c r="D4901" s="3">
        <v>0</v>
      </c>
      <c r="E4901" s="3">
        <v>0</v>
      </c>
      <c r="F4901" s="3">
        <v>0</v>
      </c>
      <c r="G4901" s="3">
        <v>0</v>
      </c>
      <c r="H4901" s="3">
        <v>0</v>
      </c>
      <c r="I4901" s="3">
        <v>10.734684</v>
      </c>
      <c r="J4901" s="3">
        <v>222</v>
      </c>
      <c r="K4901" s="3">
        <v>8.706688</v>
      </c>
      <c r="L4901" s="3">
        <v>151</v>
      </c>
      <c r="M4901" s="3">
        <v>3.63074199999999</v>
      </c>
      <c r="N4901">
        <v>95</v>
      </c>
      <c r="O4901" s="16">
        <v>6.10871049590581e-10</v>
      </c>
      <c r="P4901">
        <v>7.21715267916025</v>
      </c>
      <c r="Q4901" t="s">
        <v>157</v>
      </c>
      <c r="R4901" t="s">
        <v>136</v>
      </c>
      <c r="S4901" t="s">
        <v>136</v>
      </c>
      <c r="T4901" t="s">
        <v>19473</v>
      </c>
      <c r="U4901" t="s">
        <v>19474</v>
      </c>
      <c r="V4901" t="s">
        <v>19475</v>
      </c>
      <c r="W4901" t="s">
        <v>137</v>
      </c>
      <c r="X4901" t="s">
        <v>138</v>
      </c>
      <c r="Y4901" t="s">
        <v>136</v>
      </c>
      <c r="Z4901" t="s">
        <v>19476</v>
      </c>
      <c r="AA4901" t="s">
        <v>153</v>
      </c>
      <c r="AB4901" t="s">
        <v>138</v>
      </c>
      <c r="AC4901" t="s">
        <v>19477</v>
      </c>
      <c r="AD4901" t="s">
        <v>1155</v>
      </c>
    </row>
    <row r="4902" spans="1:30">
      <c r="A4902" t="s">
        <v>19478</v>
      </c>
      <c r="B4902" t="s">
        <v>19478</v>
      </c>
      <c r="C4902" s="3">
        <v>0.230188</v>
      </c>
      <c r="D4902" s="3">
        <v>10</v>
      </c>
      <c r="E4902" s="3">
        <v>0.100265</v>
      </c>
      <c r="F4902" s="3">
        <v>4</v>
      </c>
      <c r="G4902" s="3">
        <v>0</v>
      </c>
      <c r="H4902" s="3">
        <v>0</v>
      </c>
      <c r="I4902" s="3">
        <v>6.107065</v>
      </c>
      <c r="J4902" s="3">
        <v>288</v>
      </c>
      <c r="K4902" s="3">
        <v>18.249008</v>
      </c>
      <c r="L4902" s="3">
        <v>917</v>
      </c>
      <c r="M4902" s="3">
        <v>1.908062</v>
      </c>
      <c r="N4902">
        <v>87</v>
      </c>
      <c r="O4902" s="16">
        <v>3.21444287127268e-6</v>
      </c>
      <c r="P4902">
        <v>4.8681706935744</v>
      </c>
      <c r="Q4902" t="s">
        <v>157</v>
      </c>
      <c r="R4902" t="s">
        <v>136</v>
      </c>
      <c r="S4902" t="s">
        <v>136</v>
      </c>
      <c r="T4902" t="s">
        <v>4223</v>
      </c>
      <c r="U4902" t="s">
        <v>19479</v>
      </c>
      <c r="V4902" t="s">
        <v>136</v>
      </c>
      <c r="W4902" t="s">
        <v>136</v>
      </c>
      <c r="X4902" t="s">
        <v>136</v>
      </c>
      <c r="Y4902" t="s">
        <v>9734</v>
      </c>
      <c r="Z4902" t="s">
        <v>19480</v>
      </c>
      <c r="AA4902" t="s">
        <v>164</v>
      </c>
      <c r="AB4902" t="s">
        <v>165</v>
      </c>
      <c r="AC4902" t="s">
        <v>19481</v>
      </c>
      <c r="AD4902" t="s">
        <v>4227</v>
      </c>
    </row>
    <row r="4903" spans="1:30">
      <c r="A4903" t="s">
        <v>19482</v>
      </c>
      <c r="B4903" t="s">
        <v>19482</v>
      </c>
      <c r="C4903" s="3">
        <v>2.282175</v>
      </c>
      <c r="D4903" s="3">
        <v>105</v>
      </c>
      <c r="E4903" s="3">
        <v>6.823925</v>
      </c>
      <c r="F4903" s="3">
        <v>276</v>
      </c>
      <c r="G4903" s="3">
        <v>1.804816</v>
      </c>
      <c r="H4903" s="3">
        <v>89</v>
      </c>
      <c r="I4903" s="3">
        <v>0.712251</v>
      </c>
      <c r="J4903" s="3">
        <v>36</v>
      </c>
      <c r="K4903" s="3">
        <v>0.432156</v>
      </c>
      <c r="L4903" s="3">
        <v>23</v>
      </c>
      <c r="M4903" s="3">
        <v>1.0133</v>
      </c>
      <c r="N4903">
        <v>49</v>
      </c>
      <c r="O4903">
        <v>0.000562477752623772</v>
      </c>
      <c r="P4903">
        <v>-2.99692916549978</v>
      </c>
      <c r="Q4903" t="s">
        <v>131</v>
      </c>
      <c r="R4903" t="s">
        <v>136</v>
      </c>
      <c r="S4903" t="s">
        <v>136</v>
      </c>
      <c r="T4903" t="s">
        <v>136</v>
      </c>
      <c r="U4903" t="s">
        <v>136</v>
      </c>
      <c r="V4903" t="s">
        <v>136</v>
      </c>
      <c r="W4903" t="s">
        <v>136</v>
      </c>
      <c r="X4903" t="s">
        <v>136</v>
      </c>
      <c r="Y4903" t="s">
        <v>136</v>
      </c>
      <c r="Z4903" t="s">
        <v>136</v>
      </c>
      <c r="AA4903" t="s">
        <v>164</v>
      </c>
      <c r="AB4903" t="s">
        <v>165</v>
      </c>
      <c r="AC4903" t="s">
        <v>19483</v>
      </c>
      <c r="AD4903" t="s">
        <v>136</v>
      </c>
    </row>
    <row r="4904" spans="1:30">
      <c r="A4904" t="s">
        <v>19484</v>
      </c>
      <c r="B4904" t="s">
        <v>19484</v>
      </c>
      <c r="C4904" s="3">
        <v>42.260448</v>
      </c>
      <c r="D4904" s="3">
        <v>364</v>
      </c>
      <c r="E4904" s="3">
        <v>187.297211</v>
      </c>
      <c r="F4904" s="3">
        <v>1429</v>
      </c>
      <c r="G4904" s="3">
        <v>74.602989</v>
      </c>
      <c r="H4904" s="3">
        <v>689</v>
      </c>
      <c r="I4904" s="3">
        <v>2.596277</v>
      </c>
      <c r="J4904" s="3">
        <v>25</v>
      </c>
      <c r="K4904" s="3">
        <v>2.694039</v>
      </c>
      <c r="L4904" s="3">
        <v>27</v>
      </c>
      <c r="M4904" s="3">
        <v>18.626766</v>
      </c>
      <c r="N4904">
        <v>168</v>
      </c>
      <c r="O4904" s="16">
        <v>4.11213032605038e-5</v>
      </c>
      <c r="P4904">
        <v>-4.04463227759149</v>
      </c>
      <c r="Q4904" t="s">
        <v>131</v>
      </c>
      <c r="R4904" t="s">
        <v>136</v>
      </c>
      <c r="S4904" t="s">
        <v>136</v>
      </c>
      <c r="T4904" t="s">
        <v>19485</v>
      </c>
      <c r="U4904" t="s">
        <v>19486</v>
      </c>
      <c r="V4904" t="s">
        <v>264</v>
      </c>
      <c r="W4904" t="s">
        <v>136</v>
      </c>
      <c r="X4904" t="s">
        <v>136</v>
      </c>
      <c r="Y4904" t="s">
        <v>629</v>
      </c>
      <c r="Z4904" t="s">
        <v>6209</v>
      </c>
      <c r="AA4904" t="s">
        <v>631</v>
      </c>
      <c r="AB4904" t="s">
        <v>632</v>
      </c>
      <c r="AC4904" t="s">
        <v>6210</v>
      </c>
      <c r="AD4904" t="s">
        <v>19487</v>
      </c>
    </row>
    <row r="4905" spans="1:30">
      <c r="A4905" t="s">
        <v>19488</v>
      </c>
      <c r="B4905" t="s">
        <v>19488</v>
      </c>
      <c r="C4905" s="3">
        <v>5.631954</v>
      </c>
      <c r="D4905" s="3">
        <v>85</v>
      </c>
      <c r="E4905" s="3">
        <v>1.05706</v>
      </c>
      <c r="F4905" s="3">
        <v>15</v>
      </c>
      <c r="G4905" s="3">
        <v>5.563261</v>
      </c>
      <c r="H4905" s="3">
        <v>90</v>
      </c>
      <c r="I4905" s="3">
        <v>27.229553</v>
      </c>
      <c r="J4905" s="3">
        <v>446</v>
      </c>
      <c r="K4905" s="3">
        <v>60.863304</v>
      </c>
      <c r="L4905" s="3">
        <v>1063</v>
      </c>
      <c r="M4905" s="3">
        <v>17.597549</v>
      </c>
      <c r="N4905">
        <v>277</v>
      </c>
      <c r="O4905">
        <v>0.000497940652241827</v>
      </c>
      <c r="P4905">
        <v>2.46753605781712</v>
      </c>
      <c r="Q4905" t="s">
        <v>157</v>
      </c>
      <c r="R4905" t="s">
        <v>186</v>
      </c>
      <c r="S4905" t="s">
        <v>187</v>
      </c>
      <c r="T4905" t="s">
        <v>8001</v>
      </c>
      <c r="U4905" t="s">
        <v>19489</v>
      </c>
      <c r="V4905" t="s">
        <v>439</v>
      </c>
      <c r="W4905" t="s">
        <v>186</v>
      </c>
      <c r="X4905" t="s">
        <v>187</v>
      </c>
      <c r="Y4905" t="s">
        <v>2469</v>
      </c>
      <c r="Z4905" t="s">
        <v>2470</v>
      </c>
      <c r="AA4905" t="s">
        <v>209</v>
      </c>
      <c r="AB4905" t="s">
        <v>187</v>
      </c>
      <c r="AC4905" t="s">
        <v>19490</v>
      </c>
      <c r="AD4905" t="s">
        <v>8005</v>
      </c>
    </row>
    <row r="4906" spans="1:30">
      <c r="A4906" t="s">
        <v>19491</v>
      </c>
      <c r="B4906" t="s">
        <v>19491</v>
      </c>
      <c r="C4906" s="3">
        <v>0.140153</v>
      </c>
      <c r="D4906" s="3">
        <v>7</v>
      </c>
      <c r="E4906" s="3">
        <v>0</v>
      </c>
      <c r="F4906" s="3">
        <v>0</v>
      </c>
      <c r="G4906" s="3">
        <v>0.715651</v>
      </c>
      <c r="H4906" s="3">
        <v>36</v>
      </c>
      <c r="I4906" s="3">
        <v>5.813472</v>
      </c>
      <c r="J4906" s="3">
        <v>292</v>
      </c>
      <c r="K4906" s="3">
        <v>7.375905</v>
      </c>
      <c r="L4906" s="3">
        <v>396</v>
      </c>
      <c r="M4906" s="3">
        <v>4.786508</v>
      </c>
      <c r="N4906">
        <v>232</v>
      </c>
      <c r="O4906">
        <v>0.000431346963496011</v>
      </c>
      <c r="P4906">
        <v>3.45507700551945</v>
      </c>
      <c r="Q4906" t="s">
        <v>157</v>
      </c>
      <c r="R4906" t="s">
        <v>136</v>
      </c>
      <c r="S4906" t="s">
        <v>136</v>
      </c>
      <c r="T4906" t="s">
        <v>9708</v>
      </c>
      <c r="U4906" t="s">
        <v>19492</v>
      </c>
      <c r="V4906" t="s">
        <v>136</v>
      </c>
      <c r="W4906" t="s">
        <v>1557</v>
      </c>
      <c r="X4906" t="s">
        <v>1558</v>
      </c>
      <c r="Y4906" t="s">
        <v>9710</v>
      </c>
      <c r="Z4906" t="s">
        <v>19493</v>
      </c>
      <c r="AA4906" t="s">
        <v>1875</v>
      </c>
      <c r="AB4906" t="s">
        <v>1558</v>
      </c>
      <c r="AC4906" t="s">
        <v>19494</v>
      </c>
      <c r="AD4906" t="s">
        <v>9713</v>
      </c>
    </row>
    <row r="4907" spans="1:30">
      <c r="A4907" t="s">
        <v>19495</v>
      </c>
      <c r="B4907" t="s">
        <v>19495</v>
      </c>
      <c r="C4907" s="3">
        <v>0.719415</v>
      </c>
      <c r="D4907" s="3">
        <v>10</v>
      </c>
      <c r="E4907" s="3">
        <v>0</v>
      </c>
      <c r="F4907" s="3">
        <v>0</v>
      </c>
      <c r="G4907" s="3">
        <v>0.992967</v>
      </c>
      <c r="H4907" s="3">
        <v>14</v>
      </c>
      <c r="I4907" s="3">
        <v>4.475783</v>
      </c>
      <c r="J4907" s="3">
        <v>62</v>
      </c>
      <c r="K4907" s="3">
        <v>17.429516</v>
      </c>
      <c r="L4907" s="3">
        <v>256</v>
      </c>
      <c r="M4907" s="3">
        <v>6.678953</v>
      </c>
      <c r="N4907">
        <v>89</v>
      </c>
      <c r="O4907">
        <v>0.00156239620197821</v>
      </c>
      <c r="P4907">
        <v>3.13919335966969</v>
      </c>
      <c r="Q4907" t="s">
        <v>157</v>
      </c>
      <c r="R4907" t="s">
        <v>186</v>
      </c>
      <c r="S4907" t="s">
        <v>187</v>
      </c>
      <c r="T4907" t="s">
        <v>8490</v>
      </c>
      <c r="U4907" t="s">
        <v>19496</v>
      </c>
      <c r="V4907" t="s">
        <v>439</v>
      </c>
      <c r="W4907" t="s">
        <v>186</v>
      </c>
      <c r="X4907" t="s">
        <v>187</v>
      </c>
      <c r="Y4907" t="s">
        <v>16210</v>
      </c>
      <c r="Z4907" t="s">
        <v>16211</v>
      </c>
      <c r="AA4907" t="s">
        <v>209</v>
      </c>
      <c r="AB4907" t="s">
        <v>187</v>
      </c>
      <c r="AC4907" t="s">
        <v>19497</v>
      </c>
      <c r="AD4907" t="s">
        <v>4520</v>
      </c>
    </row>
    <row r="4908" spans="1:30">
      <c r="A4908" t="s">
        <v>19498</v>
      </c>
      <c r="B4908" t="s">
        <v>19498</v>
      </c>
      <c r="C4908" s="3">
        <v>0.829534</v>
      </c>
      <c r="D4908" s="3">
        <v>87</v>
      </c>
      <c r="E4908" s="3">
        <v>0.494682</v>
      </c>
      <c r="F4908" s="3">
        <v>46</v>
      </c>
      <c r="G4908" s="3">
        <v>0.548565</v>
      </c>
      <c r="H4908" s="3">
        <v>62</v>
      </c>
      <c r="I4908" s="3">
        <v>7.723591</v>
      </c>
      <c r="J4908" s="3">
        <v>870</v>
      </c>
      <c r="K4908" s="3">
        <v>7.288969</v>
      </c>
      <c r="L4908" s="3">
        <v>877</v>
      </c>
      <c r="M4908" s="3">
        <v>2.898484</v>
      </c>
      <c r="N4908">
        <v>315</v>
      </c>
      <c r="O4908" s="16">
        <v>4.52136910736907e-6</v>
      </c>
      <c r="P4908">
        <v>2.49364226608368</v>
      </c>
      <c r="Q4908" t="s">
        <v>157</v>
      </c>
      <c r="R4908" t="s">
        <v>136</v>
      </c>
      <c r="S4908" t="s">
        <v>136</v>
      </c>
      <c r="T4908" t="s">
        <v>482</v>
      </c>
      <c r="U4908" t="s">
        <v>19499</v>
      </c>
      <c r="V4908" t="s">
        <v>136</v>
      </c>
      <c r="W4908" t="s">
        <v>136</v>
      </c>
      <c r="X4908" t="s">
        <v>136</v>
      </c>
      <c r="Y4908" t="s">
        <v>265</v>
      </c>
      <c r="Z4908" t="s">
        <v>14565</v>
      </c>
      <c r="AA4908" t="s">
        <v>83</v>
      </c>
      <c r="AB4908" t="s">
        <v>191</v>
      </c>
      <c r="AC4908" t="s">
        <v>19500</v>
      </c>
      <c r="AD4908" t="s">
        <v>195</v>
      </c>
    </row>
    <row r="4909" spans="1:30">
      <c r="A4909" t="s">
        <v>19501</v>
      </c>
      <c r="B4909" t="s">
        <v>19501</v>
      </c>
      <c r="C4909" s="3">
        <v>52.410732</v>
      </c>
      <c r="D4909" s="3">
        <v>3501</v>
      </c>
      <c r="E4909" s="3">
        <v>282.394012</v>
      </c>
      <c r="F4909" s="3">
        <v>16708</v>
      </c>
      <c r="G4909" s="3">
        <v>46.737644</v>
      </c>
      <c r="H4909" s="3">
        <v>3347</v>
      </c>
      <c r="I4909" s="3">
        <v>17.549637</v>
      </c>
      <c r="J4909" s="3">
        <v>1272</v>
      </c>
      <c r="K4909" s="3">
        <v>5.286492</v>
      </c>
      <c r="L4909" s="3">
        <v>409</v>
      </c>
      <c r="M4909" s="3">
        <v>9.133141</v>
      </c>
      <c r="N4909">
        <v>637</v>
      </c>
      <c r="O4909" s="16">
        <v>5.42259507099391e-6</v>
      </c>
      <c r="P4909">
        <v>-4.18953542647138</v>
      </c>
      <c r="Q4909" t="s">
        <v>131</v>
      </c>
      <c r="R4909" t="s">
        <v>283</v>
      </c>
      <c r="S4909" t="s">
        <v>284</v>
      </c>
      <c r="T4909" t="s">
        <v>285</v>
      </c>
      <c r="U4909" t="s">
        <v>19502</v>
      </c>
      <c r="V4909" t="s">
        <v>136</v>
      </c>
      <c r="W4909" t="s">
        <v>288</v>
      </c>
      <c r="X4909" t="s">
        <v>289</v>
      </c>
      <c r="Y4909" t="s">
        <v>290</v>
      </c>
      <c r="Z4909" t="s">
        <v>9705</v>
      </c>
      <c r="AA4909" t="s">
        <v>292</v>
      </c>
      <c r="AB4909" t="s">
        <v>293</v>
      </c>
      <c r="AC4909" t="s">
        <v>19503</v>
      </c>
      <c r="AD4909" t="s">
        <v>295</v>
      </c>
    </row>
    <row r="4910" spans="1:30">
      <c r="A4910" t="s">
        <v>19504</v>
      </c>
      <c r="B4910" t="s">
        <v>19504</v>
      </c>
      <c r="C4910" s="3">
        <v>0.365644</v>
      </c>
      <c r="D4910" s="3">
        <v>11</v>
      </c>
      <c r="E4910" s="3">
        <v>0.410124</v>
      </c>
      <c r="F4910" s="3">
        <v>11</v>
      </c>
      <c r="G4910" s="3">
        <v>0.770471</v>
      </c>
      <c r="H4910" s="3">
        <v>25</v>
      </c>
      <c r="I4910" s="3">
        <v>3.615356</v>
      </c>
      <c r="J4910" s="3">
        <v>117</v>
      </c>
      <c r="K4910" s="3">
        <v>10.258842</v>
      </c>
      <c r="L4910" s="3">
        <v>354</v>
      </c>
      <c r="M4910" s="3">
        <v>1.368599</v>
      </c>
      <c r="N4910">
        <v>43</v>
      </c>
      <c r="O4910">
        <v>0.00792898689873323</v>
      </c>
      <c r="P4910">
        <v>2.39225831923899</v>
      </c>
      <c r="Q4910" t="s">
        <v>157</v>
      </c>
      <c r="R4910" t="s">
        <v>254</v>
      </c>
      <c r="S4910" t="s">
        <v>255</v>
      </c>
      <c r="T4910" t="s">
        <v>19505</v>
      </c>
      <c r="U4910" t="s">
        <v>136</v>
      </c>
      <c r="V4910" t="s">
        <v>136</v>
      </c>
      <c r="W4910" t="s">
        <v>254</v>
      </c>
      <c r="X4910" t="s">
        <v>255</v>
      </c>
      <c r="Y4910" t="s">
        <v>19506</v>
      </c>
      <c r="Z4910" t="s">
        <v>136</v>
      </c>
      <c r="AA4910" t="s">
        <v>209</v>
      </c>
      <c r="AB4910" t="s">
        <v>187</v>
      </c>
      <c r="AC4910" t="s">
        <v>19507</v>
      </c>
      <c r="AD4910" t="s">
        <v>281</v>
      </c>
    </row>
    <row r="4911" spans="1:30">
      <c r="A4911" t="s">
        <v>19508</v>
      </c>
      <c r="B4911" t="s">
        <v>19508</v>
      </c>
      <c r="C4911" s="3">
        <v>13.781933</v>
      </c>
      <c r="D4911" s="3">
        <v>654</v>
      </c>
      <c r="E4911" s="3">
        <v>9.76658</v>
      </c>
      <c r="F4911" s="3">
        <v>411</v>
      </c>
      <c r="G4911" s="3">
        <v>5.336915</v>
      </c>
      <c r="H4911" s="3">
        <v>272</v>
      </c>
      <c r="I4911" s="3">
        <v>74.547897</v>
      </c>
      <c r="J4911" s="3">
        <v>3836</v>
      </c>
      <c r="K4911" s="3">
        <v>165.265152</v>
      </c>
      <c r="L4911" s="3">
        <v>9081</v>
      </c>
      <c r="M4911" s="3">
        <v>30.241991</v>
      </c>
      <c r="N4911">
        <v>1499</v>
      </c>
      <c r="O4911">
        <v>0.00178631559589909</v>
      </c>
      <c r="P4911">
        <v>2.36069958795949</v>
      </c>
      <c r="Q4911" t="s">
        <v>157</v>
      </c>
      <c r="R4911" t="s">
        <v>412</v>
      </c>
      <c r="S4911" t="s">
        <v>413</v>
      </c>
      <c r="T4911" t="s">
        <v>19509</v>
      </c>
      <c r="U4911" t="s">
        <v>19510</v>
      </c>
      <c r="V4911" t="s">
        <v>136</v>
      </c>
      <c r="W4911" t="s">
        <v>412</v>
      </c>
      <c r="X4911" t="s">
        <v>413</v>
      </c>
      <c r="Y4911" t="s">
        <v>9008</v>
      </c>
      <c r="Z4911" t="s">
        <v>19511</v>
      </c>
      <c r="AA4911" t="s">
        <v>419</v>
      </c>
      <c r="AB4911" t="s">
        <v>413</v>
      </c>
      <c r="AC4911" t="s">
        <v>19512</v>
      </c>
      <c r="AD4911" t="s">
        <v>1972</v>
      </c>
    </row>
    <row r="4912" spans="1:30">
      <c r="A4912" t="s">
        <v>19513</v>
      </c>
      <c r="B4912" t="s">
        <v>19513</v>
      </c>
      <c r="C4912" s="3">
        <v>0.344062</v>
      </c>
      <c r="D4912" s="3">
        <v>15</v>
      </c>
      <c r="E4912" s="3">
        <v>0.042669</v>
      </c>
      <c r="F4912" s="3">
        <v>2</v>
      </c>
      <c r="G4912" s="3">
        <v>0.041345</v>
      </c>
      <c r="H4912" s="3">
        <v>2</v>
      </c>
      <c r="I4912" s="3">
        <v>2.967948</v>
      </c>
      <c r="J4912" s="3">
        <v>138</v>
      </c>
      <c r="K4912" s="3">
        <v>2.02272</v>
      </c>
      <c r="L4912" s="3">
        <v>101</v>
      </c>
      <c r="M4912" s="3">
        <v>0.955051</v>
      </c>
      <c r="N4912">
        <v>43</v>
      </c>
      <c r="O4912">
        <v>0.00223880515211163</v>
      </c>
      <c r="P4912">
        <v>2.88142661065895</v>
      </c>
      <c r="Q4912" t="s">
        <v>157</v>
      </c>
      <c r="R4912" t="s">
        <v>136</v>
      </c>
      <c r="S4912" t="s">
        <v>136</v>
      </c>
      <c r="T4912" t="s">
        <v>19514</v>
      </c>
      <c r="U4912" t="s">
        <v>19515</v>
      </c>
      <c r="V4912" t="s">
        <v>3264</v>
      </c>
      <c r="W4912" t="s">
        <v>136</v>
      </c>
      <c r="X4912" t="s">
        <v>136</v>
      </c>
      <c r="Y4912" t="s">
        <v>19516</v>
      </c>
      <c r="Z4912" t="s">
        <v>19517</v>
      </c>
      <c r="AA4912" t="s">
        <v>419</v>
      </c>
      <c r="AB4912" t="s">
        <v>413</v>
      </c>
      <c r="AC4912" t="s">
        <v>19518</v>
      </c>
      <c r="AD4912" t="s">
        <v>19519</v>
      </c>
    </row>
    <row r="4913" spans="1:30">
      <c r="A4913" t="s">
        <v>19520</v>
      </c>
      <c r="B4913" t="s">
        <v>19520</v>
      </c>
      <c r="C4913" s="3">
        <v>3.787422</v>
      </c>
      <c r="D4913" s="3">
        <v>68</v>
      </c>
      <c r="E4913" s="3">
        <v>12.855886</v>
      </c>
      <c r="F4913" s="3">
        <v>203</v>
      </c>
      <c r="G4913" s="3">
        <v>5.167465</v>
      </c>
      <c r="H4913" s="3">
        <v>99</v>
      </c>
      <c r="I4913" s="3">
        <v>1.810788</v>
      </c>
      <c r="J4913" s="3">
        <v>35</v>
      </c>
      <c r="K4913" s="3">
        <v>0.275235</v>
      </c>
      <c r="L4913" s="3">
        <v>6</v>
      </c>
      <c r="M4913" s="3">
        <v>3.094013</v>
      </c>
      <c r="N4913">
        <v>58</v>
      </c>
      <c r="O4913">
        <v>0.00814930265696114</v>
      </c>
      <c r="P4913">
        <v>-2.65932236221875</v>
      </c>
      <c r="Q4913" t="s">
        <v>131</v>
      </c>
      <c r="R4913" t="s">
        <v>136</v>
      </c>
      <c r="S4913" t="s">
        <v>136</v>
      </c>
      <c r="T4913" t="s">
        <v>136</v>
      </c>
      <c r="U4913" t="s">
        <v>136</v>
      </c>
      <c r="V4913" t="s">
        <v>136</v>
      </c>
      <c r="W4913" t="s">
        <v>136</v>
      </c>
      <c r="X4913" t="s">
        <v>136</v>
      </c>
      <c r="Y4913" t="s">
        <v>3415</v>
      </c>
      <c r="Z4913" t="s">
        <v>136</v>
      </c>
      <c r="AA4913" t="s">
        <v>164</v>
      </c>
      <c r="AB4913" t="s">
        <v>165</v>
      </c>
      <c r="AC4913" t="s">
        <v>19521</v>
      </c>
      <c r="AD4913" t="s">
        <v>136</v>
      </c>
    </row>
    <row r="4914" spans="1:30">
      <c r="A4914" t="s">
        <v>19522</v>
      </c>
      <c r="B4914" t="s">
        <v>136</v>
      </c>
      <c r="C4914" s="3">
        <v>3.170189</v>
      </c>
      <c r="D4914" s="3">
        <v>134</v>
      </c>
      <c r="E4914" s="3">
        <v>4.486525</v>
      </c>
      <c r="F4914" s="3">
        <v>154</v>
      </c>
      <c r="G4914" s="3">
        <v>3.05040599999999</v>
      </c>
      <c r="H4914" s="3">
        <v>130</v>
      </c>
      <c r="I4914" s="3">
        <v>0.824638</v>
      </c>
      <c r="J4914" s="3">
        <v>33</v>
      </c>
      <c r="K4914" s="3">
        <v>0.373959</v>
      </c>
      <c r="L4914" s="3">
        <v>16</v>
      </c>
      <c r="M4914" s="3">
        <v>0.409734</v>
      </c>
      <c r="N4914">
        <v>19</v>
      </c>
      <c r="O4914" s="16">
        <v>9.68212743061716e-8</v>
      </c>
      <c r="P4914">
        <v>-3.41226601217279</v>
      </c>
      <c r="Q4914" t="s">
        <v>131</v>
      </c>
      <c r="R4914" t="s">
        <v>136</v>
      </c>
      <c r="S4914" t="s">
        <v>136</v>
      </c>
      <c r="T4914" t="s">
        <v>136</v>
      </c>
      <c r="U4914" t="s">
        <v>136</v>
      </c>
      <c r="V4914" t="s">
        <v>136</v>
      </c>
      <c r="W4914" t="s">
        <v>136</v>
      </c>
      <c r="X4914" t="s">
        <v>136</v>
      </c>
      <c r="Y4914" t="s">
        <v>136</v>
      </c>
      <c r="Z4914" t="s">
        <v>136</v>
      </c>
      <c r="AA4914" t="s">
        <v>136</v>
      </c>
      <c r="AB4914" t="s">
        <v>136</v>
      </c>
      <c r="AC4914" t="s">
        <v>136</v>
      </c>
      <c r="AD4914" t="s">
        <v>136</v>
      </c>
    </row>
    <row r="4915" spans="1:30">
      <c r="A4915" t="s">
        <v>19523</v>
      </c>
      <c r="B4915" t="s">
        <v>136</v>
      </c>
      <c r="C4915" s="3">
        <v>13.200722</v>
      </c>
      <c r="D4915" s="3">
        <v>293</v>
      </c>
      <c r="E4915" s="3">
        <v>5.435883</v>
      </c>
      <c r="F4915" s="3">
        <v>107</v>
      </c>
      <c r="G4915" s="3">
        <v>6.689918</v>
      </c>
      <c r="H4915" s="3">
        <v>160</v>
      </c>
      <c r="I4915" s="3">
        <v>0.117732</v>
      </c>
      <c r="J4915" s="3">
        <v>3</v>
      </c>
      <c r="K4915" s="3">
        <v>0.192019</v>
      </c>
      <c r="L4915" s="3">
        <v>5</v>
      </c>
      <c r="M4915" s="3">
        <v>1.294878</v>
      </c>
      <c r="N4915">
        <v>31</v>
      </c>
      <c r="O4915" s="16">
        <v>6.29080392692974e-6</v>
      </c>
      <c r="P4915">
        <v>-4.0600248952035</v>
      </c>
      <c r="Q4915" t="s">
        <v>131</v>
      </c>
      <c r="R4915" t="s">
        <v>136</v>
      </c>
      <c r="S4915" t="s">
        <v>136</v>
      </c>
      <c r="T4915" t="s">
        <v>136</v>
      </c>
      <c r="U4915" t="s">
        <v>136</v>
      </c>
      <c r="V4915" t="s">
        <v>136</v>
      </c>
      <c r="W4915" t="s">
        <v>305</v>
      </c>
      <c r="X4915" t="s">
        <v>142</v>
      </c>
      <c r="Y4915" t="s">
        <v>136</v>
      </c>
      <c r="Z4915" t="s">
        <v>136</v>
      </c>
      <c r="AA4915" t="s">
        <v>141</v>
      </c>
      <c r="AB4915" t="s">
        <v>142</v>
      </c>
      <c r="AC4915" t="s">
        <v>19524</v>
      </c>
      <c r="AD4915" t="s">
        <v>136</v>
      </c>
    </row>
    <row r="4916" spans="1:30">
      <c r="A4916" t="s">
        <v>19525</v>
      </c>
      <c r="B4916" t="s">
        <v>136</v>
      </c>
      <c r="C4916" s="3">
        <v>0</v>
      </c>
      <c r="D4916" s="3">
        <v>0</v>
      </c>
      <c r="E4916" s="3">
        <v>0.093208</v>
      </c>
      <c r="F4916" s="3">
        <v>2</v>
      </c>
      <c r="G4916" s="3">
        <v>0</v>
      </c>
      <c r="H4916" s="3">
        <v>0</v>
      </c>
      <c r="I4916" s="3">
        <v>2.899695</v>
      </c>
      <c r="J4916" s="3">
        <v>52</v>
      </c>
      <c r="K4916" s="3">
        <v>2.968975</v>
      </c>
      <c r="L4916" s="3">
        <v>57</v>
      </c>
      <c r="M4916" s="3">
        <v>2.796284</v>
      </c>
      <c r="N4916">
        <v>48</v>
      </c>
      <c r="O4916">
        <v>0.000123810020752833</v>
      </c>
      <c r="P4916">
        <v>4.31356008653892</v>
      </c>
      <c r="Q4916" t="s">
        <v>157</v>
      </c>
      <c r="R4916" t="s">
        <v>136</v>
      </c>
      <c r="S4916" t="s">
        <v>136</v>
      </c>
      <c r="T4916" t="s">
        <v>136</v>
      </c>
      <c r="U4916" t="s">
        <v>136</v>
      </c>
      <c r="V4916" t="s">
        <v>136</v>
      </c>
      <c r="W4916" t="s">
        <v>136</v>
      </c>
      <c r="X4916" t="s">
        <v>136</v>
      </c>
      <c r="Y4916" t="s">
        <v>136</v>
      </c>
      <c r="Z4916" t="s">
        <v>136</v>
      </c>
      <c r="AA4916" t="s">
        <v>136</v>
      </c>
      <c r="AB4916" t="s">
        <v>136</v>
      </c>
      <c r="AC4916" t="s">
        <v>136</v>
      </c>
      <c r="AD4916" t="s">
        <v>136</v>
      </c>
    </row>
    <row r="4917" spans="1:30">
      <c r="A4917" t="s">
        <v>19526</v>
      </c>
      <c r="B4917" t="s">
        <v>19526</v>
      </c>
      <c r="C4917" s="3">
        <v>0.832089</v>
      </c>
      <c r="D4917" s="3">
        <v>36</v>
      </c>
      <c r="E4917" s="3">
        <v>0.582412</v>
      </c>
      <c r="F4917" s="3">
        <v>23</v>
      </c>
      <c r="G4917" s="3">
        <v>0.687193</v>
      </c>
      <c r="H4917" s="3">
        <v>32</v>
      </c>
      <c r="I4917" s="3">
        <v>6.126278</v>
      </c>
      <c r="J4917" s="3">
        <v>285</v>
      </c>
      <c r="K4917" s="3">
        <v>22.403503</v>
      </c>
      <c r="L4917" s="3">
        <v>1113</v>
      </c>
      <c r="M4917" s="3">
        <v>2.20439</v>
      </c>
      <c r="N4917">
        <v>99</v>
      </c>
      <c r="O4917">
        <v>0.000712887439369962</v>
      </c>
      <c r="P4917">
        <v>2.92404372441208</v>
      </c>
      <c r="Q4917" t="s">
        <v>157</v>
      </c>
      <c r="R4917" t="s">
        <v>136</v>
      </c>
      <c r="S4917" t="s">
        <v>136</v>
      </c>
      <c r="T4917" t="s">
        <v>19527</v>
      </c>
      <c r="U4917" t="s">
        <v>19528</v>
      </c>
      <c r="V4917" t="s">
        <v>136</v>
      </c>
      <c r="W4917" t="s">
        <v>136</v>
      </c>
      <c r="X4917" t="s">
        <v>136</v>
      </c>
      <c r="Y4917" t="s">
        <v>19529</v>
      </c>
      <c r="Z4917" t="s">
        <v>136</v>
      </c>
      <c r="AA4917" t="s">
        <v>164</v>
      </c>
      <c r="AB4917" t="s">
        <v>165</v>
      </c>
      <c r="AC4917" t="s">
        <v>19530</v>
      </c>
      <c r="AD4917" t="s">
        <v>281</v>
      </c>
    </row>
    <row r="4918" spans="1:30">
      <c r="A4918" t="s">
        <v>19531</v>
      </c>
      <c r="B4918" t="s">
        <v>19531</v>
      </c>
      <c r="C4918" s="3">
        <v>0.077644</v>
      </c>
      <c r="D4918" s="3">
        <v>3</v>
      </c>
      <c r="E4918" s="3">
        <v>0</v>
      </c>
      <c r="F4918" s="3">
        <v>0</v>
      </c>
      <c r="G4918" s="3">
        <v>0.145838</v>
      </c>
      <c r="H4918" s="3">
        <v>5</v>
      </c>
      <c r="I4918" s="3">
        <v>4.559231</v>
      </c>
      <c r="J4918" s="3">
        <v>153</v>
      </c>
      <c r="K4918" s="3">
        <v>10.582886</v>
      </c>
      <c r="L4918" s="3">
        <v>379</v>
      </c>
      <c r="M4918" s="3">
        <v>0.924477</v>
      </c>
      <c r="N4918">
        <v>30</v>
      </c>
      <c r="O4918" s="16">
        <v>5.89388337161218e-6</v>
      </c>
      <c r="P4918">
        <v>4.72650246310408</v>
      </c>
      <c r="Q4918" t="s">
        <v>157</v>
      </c>
      <c r="R4918" t="s">
        <v>136</v>
      </c>
      <c r="S4918" t="s">
        <v>136</v>
      </c>
      <c r="T4918" t="s">
        <v>5295</v>
      </c>
      <c r="U4918" t="s">
        <v>19532</v>
      </c>
      <c r="V4918" t="s">
        <v>763</v>
      </c>
      <c r="W4918" t="s">
        <v>136</v>
      </c>
      <c r="X4918" t="s">
        <v>136</v>
      </c>
      <c r="Y4918" t="s">
        <v>5297</v>
      </c>
      <c r="Z4918" t="s">
        <v>19533</v>
      </c>
      <c r="AA4918" t="s">
        <v>141</v>
      </c>
      <c r="AB4918" t="s">
        <v>142</v>
      </c>
      <c r="AC4918" t="s">
        <v>19534</v>
      </c>
      <c r="AD4918" t="s">
        <v>5300</v>
      </c>
    </row>
    <row r="4919" spans="1:30">
      <c r="A4919" t="s">
        <v>19535</v>
      </c>
      <c r="B4919" t="s">
        <v>19535</v>
      </c>
      <c r="C4919" s="3">
        <v>1.59013</v>
      </c>
      <c r="D4919" s="3">
        <v>77</v>
      </c>
      <c r="E4919" s="3">
        <v>1.976398</v>
      </c>
      <c r="F4919" s="3">
        <v>85</v>
      </c>
      <c r="G4919" s="3">
        <v>1.45788</v>
      </c>
      <c r="H4919" s="3">
        <v>76</v>
      </c>
      <c r="I4919" s="3">
        <v>0.076717</v>
      </c>
      <c r="J4919" s="3">
        <v>5</v>
      </c>
      <c r="K4919" s="3">
        <v>0.515543</v>
      </c>
      <c r="L4919" s="3">
        <v>29</v>
      </c>
      <c r="M4919" s="3">
        <v>0.491788</v>
      </c>
      <c r="N4919">
        <v>25</v>
      </c>
      <c r="O4919">
        <v>0.00143986109840637</v>
      </c>
      <c r="P4919">
        <v>-2.6888670038161</v>
      </c>
      <c r="Q4919" t="s">
        <v>131</v>
      </c>
      <c r="R4919" t="s">
        <v>136</v>
      </c>
      <c r="S4919" t="s">
        <v>136</v>
      </c>
      <c r="T4919" t="s">
        <v>4286</v>
      </c>
      <c r="U4919" t="s">
        <v>19536</v>
      </c>
      <c r="V4919" t="s">
        <v>136</v>
      </c>
      <c r="W4919" t="s">
        <v>4279</v>
      </c>
      <c r="X4919" t="s">
        <v>4280</v>
      </c>
      <c r="Y4919" t="s">
        <v>4281</v>
      </c>
      <c r="Z4919" t="s">
        <v>19537</v>
      </c>
      <c r="AA4919" t="s">
        <v>164</v>
      </c>
      <c r="AB4919" t="s">
        <v>165</v>
      </c>
      <c r="AC4919" t="s">
        <v>19538</v>
      </c>
      <c r="AD4919" t="s">
        <v>4290</v>
      </c>
    </row>
    <row r="4920" spans="1:30">
      <c r="A4920" t="s">
        <v>19539</v>
      </c>
      <c r="B4920" t="s">
        <v>19539</v>
      </c>
      <c r="C4920" s="3">
        <v>0.100137</v>
      </c>
      <c r="D4920" s="3">
        <v>10</v>
      </c>
      <c r="E4920" s="3">
        <v>0</v>
      </c>
      <c r="F4920" s="3">
        <v>0</v>
      </c>
      <c r="G4920" s="3">
        <v>0.130778</v>
      </c>
      <c r="H4920" s="3">
        <v>14</v>
      </c>
      <c r="I4920" s="3">
        <v>1.099134</v>
      </c>
      <c r="J4920" s="3">
        <v>119</v>
      </c>
      <c r="K4920" s="3">
        <v>2.422558</v>
      </c>
      <c r="L4920" s="3">
        <v>281</v>
      </c>
      <c r="M4920" s="3">
        <v>0.309919</v>
      </c>
      <c r="N4920">
        <v>33</v>
      </c>
      <c r="O4920">
        <v>0.00313139465672871</v>
      </c>
      <c r="P4920">
        <v>3.13345674544729</v>
      </c>
      <c r="Q4920" t="s">
        <v>157</v>
      </c>
      <c r="R4920" t="s">
        <v>1427</v>
      </c>
      <c r="S4920" t="s">
        <v>538</v>
      </c>
      <c r="T4920" t="s">
        <v>16789</v>
      </c>
      <c r="U4920" t="s">
        <v>19540</v>
      </c>
      <c r="V4920" t="s">
        <v>6144</v>
      </c>
      <c r="W4920" t="s">
        <v>1427</v>
      </c>
      <c r="X4920" t="s">
        <v>538</v>
      </c>
      <c r="Y4920" t="s">
        <v>6145</v>
      </c>
      <c r="Z4920" t="s">
        <v>19541</v>
      </c>
      <c r="AA4920" t="s">
        <v>43</v>
      </c>
      <c r="AB4920" t="s">
        <v>538</v>
      </c>
      <c r="AC4920" t="s">
        <v>19542</v>
      </c>
      <c r="AD4920" t="s">
        <v>1827</v>
      </c>
    </row>
    <row r="4921" spans="1:30">
      <c r="A4921" t="s">
        <v>19543</v>
      </c>
      <c r="B4921" t="s">
        <v>19543</v>
      </c>
      <c r="C4921" s="3">
        <v>0.25821</v>
      </c>
      <c r="D4921" s="3">
        <v>15</v>
      </c>
      <c r="E4921" s="3">
        <v>0</v>
      </c>
      <c r="F4921" s="3">
        <v>0</v>
      </c>
      <c r="G4921" s="3">
        <v>0.518642</v>
      </c>
      <c r="H4921" s="3">
        <v>33</v>
      </c>
      <c r="I4921" s="3">
        <v>2.506764</v>
      </c>
      <c r="J4921" s="3">
        <v>157</v>
      </c>
      <c r="K4921" s="3">
        <v>3.020781</v>
      </c>
      <c r="L4921" s="3">
        <v>202</v>
      </c>
      <c r="M4921" s="3">
        <v>2.824283</v>
      </c>
      <c r="N4921">
        <v>171</v>
      </c>
      <c r="O4921">
        <v>0.00541948824557287</v>
      </c>
      <c r="P4921">
        <v>2.65615250914094</v>
      </c>
      <c r="Q4921" t="s">
        <v>157</v>
      </c>
      <c r="R4921" t="s">
        <v>136</v>
      </c>
      <c r="S4921" t="s">
        <v>136</v>
      </c>
      <c r="T4921" t="s">
        <v>136</v>
      </c>
      <c r="U4921" t="s">
        <v>19544</v>
      </c>
      <c r="V4921" t="s">
        <v>1831</v>
      </c>
      <c r="W4921" t="s">
        <v>170</v>
      </c>
      <c r="X4921" t="s">
        <v>171</v>
      </c>
      <c r="Y4921" t="s">
        <v>1377</v>
      </c>
      <c r="Z4921" t="s">
        <v>19545</v>
      </c>
      <c r="AA4921" t="s">
        <v>141</v>
      </c>
      <c r="AB4921" t="s">
        <v>142</v>
      </c>
      <c r="AC4921" t="s">
        <v>19546</v>
      </c>
      <c r="AD4921" t="s">
        <v>136</v>
      </c>
    </row>
    <row r="4922" spans="1:30">
      <c r="A4922" t="s">
        <v>19547</v>
      </c>
      <c r="B4922" t="s">
        <v>19547</v>
      </c>
      <c r="C4922" s="3">
        <v>150.513443</v>
      </c>
      <c r="D4922" s="3">
        <v>10215</v>
      </c>
      <c r="E4922" s="3">
        <v>289.503662</v>
      </c>
      <c r="F4922" s="3">
        <v>17404</v>
      </c>
      <c r="G4922" s="3">
        <v>200.267517</v>
      </c>
      <c r="H4922" s="3">
        <v>14573</v>
      </c>
      <c r="I4922" s="3">
        <v>25.642422</v>
      </c>
      <c r="J4922" s="3">
        <v>1888</v>
      </c>
      <c r="K4922" s="3">
        <v>11.67254</v>
      </c>
      <c r="L4922" s="3">
        <v>918</v>
      </c>
      <c r="M4922" s="3">
        <v>26.903486</v>
      </c>
      <c r="N4922">
        <v>1907</v>
      </c>
      <c r="O4922" s="16">
        <v>3.03307182842297e-10</v>
      </c>
      <c r="P4922">
        <v>-3.9617291352484</v>
      </c>
      <c r="Q4922" t="s">
        <v>131</v>
      </c>
      <c r="R4922" t="s">
        <v>241</v>
      </c>
      <c r="S4922" t="s">
        <v>242</v>
      </c>
      <c r="T4922" t="s">
        <v>635</v>
      </c>
      <c r="U4922" t="s">
        <v>19548</v>
      </c>
      <c r="V4922" t="s">
        <v>136</v>
      </c>
      <c r="W4922" t="s">
        <v>232</v>
      </c>
      <c r="X4922" t="s">
        <v>233</v>
      </c>
      <c r="Y4922" t="s">
        <v>16543</v>
      </c>
      <c r="Z4922" t="s">
        <v>19549</v>
      </c>
      <c r="AA4922" t="s">
        <v>237</v>
      </c>
      <c r="AB4922" t="s">
        <v>233</v>
      </c>
      <c r="AC4922" t="s">
        <v>19550</v>
      </c>
      <c r="AD4922" t="s">
        <v>640</v>
      </c>
    </row>
    <row r="4923" spans="1:30">
      <c r="A4923" t="s">
        <v>19551</v>
      </c>
      <c r="B4923" t="s">
        <v>19551</v>
      </c>
      <c r="C4923" s="3">
        <v>0.162889</v>
      </c>
      <c r="D4923" s="3">
        <v>13</v>
      </c>
      <c r="E4923" s="3">
        <v>0.068695</v>
      </c>
      <c r="F4923" s="3">
        <v>5</v>
      </c>
      <c r="G4923" s="3">
        <v>0.234734</v>
      </c>
      <c r="H4923" s="3">
        <v>20</v>
      </c>
      <c r="I4923" s="3">
        <v>10.785569</v>
      </c>
      <c r="J4923" s="3">
        <v>928</v>
      </c>
      <c r="K4923" s="3">
        <v>4.089482</v>
      </c>
      <c r="L4923" s="3">
        <v>376</v>
      </c>
      <c r="M4923" s="3">
        <v>1.204332</v>
      </c>
      <c r="N4923">
        <v>100</v>
      </c>
      <c r="O4923" s="16">
        <v>4.68076300741142e-7</v>
      </c>
      <c r="P4923">
        <v>4.1119088662492</v>
      </c>
      <c r="Q4923" t="s">
        <v>157</v>
      </c>
      <c r="R4923" t="s">
        <v>136</v>
      </c>
      <c r="S4923" t="s">
        <v>136</v>
      </c>
      <c r="T4923" t="s">
        <v>136</v>
      </c>
      <c r="U4923" t="s">
        <v>136</v>
      </c>
      <c r="V4923" t="s">
        <v>136</v>
      </c>
      <c r="W4923" t="s">
        <v>136</v>
      </c>
      <c r="X4923" t="s">
        <v>136</v>
      </c>
      <c r="Y4923" t="s">
        <v>136</v>
      </c>
      <c r="Z4923" t="s">
        <v>136</v>
      </c>
      <c r="AA4923" t="s">
        <v>164</v>
      </c>
      <c r="AB4923" t="s">
        <v>165</v>
      </c>
      <c r="AC4923" t="s">
        <v>19552</v>
      </c>
      <c r="AD4923" t="s">
        <v>136</v>
      </c>
    </row>
    <row r="4924" spans="1:30">
      <c r="A4924" t="s">
        <v>19553</v>
      </c>
      <c r="B4924" t="s">
        <v>19553</v>
      </c>
      <c r="C4924" s="3">
        <v>2.112609</v>
      </c>
      <c r="D4924" s="3">
        <v>130</v>
      </c>
      <c r="E4924" s="3">
        <v>0.251707</v>
      </c>
      <c r="F4924" s="3">
        <v>14</v>
      </c>
      <c r="G4924" s="3">
        <v>2.295941</v>
      </c>
      <c r="H4924" s="3">
        <v>151</v>
      </c>
      <c r="I4924" s="3">
        <v>30.591496</v>
      </c>
      <c r="J4924" s="3">
        <v>2035</v>
      </c>
      <c r="K4924" s="3">
        <v>30.170254</v>
      </c>
      <c r="L4924" s="3">
        <v>2143</v>
      </c>
      <c r="M4924" s="3">
        <v>12.183856</v>
      </c>
      <c r="N4924">
        <v>781</v>
      </c>
      <c r="O4924" s="16">
        <v>2.47120097743303e-6</v>
      </c>
      <c r="P4924">
        <v>3.29388288343606</v>
      </c>
      <c r="Q4924" t="s">
        <v>157</v>
      </c>
      <c r="R4924" t="s">
        <v>325</v>
      </c>
      <c r="S4924" t="s">
        <v>326</v>
      </c>
      <c r="T4924" t="s">
        <v>9935</v>
      </c>
      <c r="U4924" t="s">
        <v>19554</v>
      </c>
      <c r="V4924" t="s">
        <v>136</v>
      </c>
      <c r="W4924" t="s">
        <v>190</v>
      </c>
      <c r="X4924" t="s">
        <v>191</v>
      </c>
      <c r="Y4924" t="s">
        <v>181</v>
      </c>
      <c r="Z4924" t="s">
        <v>9937</v>
      </c>
      <c r="AA4924" t="s">
        <v>83</v>
      </c>
      <c r="AB4924" t="s">
        <v>191</v>
      </c>
      <c r="AC4924" t="s">
        <v>9938</v>
      </c>
      <c r="AD4924" t="s">
        <v>9939</v>
      </c>
    </row>
    <row r="4925" spans="1:30">
      <c r="A4925" t="s">
        <v>19555</v>
      </c>
      <c r="B4925" t="s">
        <v>19555</v>
      </c>
      <c r="C4925" s="3">
        <v>0</v>
      </c>
      <c r="D4925" s="3">
        <v>0</v>
      </c>
      <c r="E4925" s="3">
        <v>0</v>
      </c>
      <c r="F4925" s="3">
        <v>0</v>
      </c>
      <c r="G4925" s="3">
        <v>0.466633</v>
      </c>
      <c r="H4925" s="3">
        <v>23</v>
      </c>
      <c r="I4925" s="3">
        <v>5.841305</v>
      </c>
      <c r="J4925" s="3">
        <v>283</v>
      </c>
      <c r="K4925" s="3">
        <v>12.231479</v>
      </c>
      <c r="L4925" s="3">
        <v>632</v>
      </c>
      <c r="M4925" s="3">
        <v>1.194433</v>
      </c>
      <c r="N4925">
        <v>56</v>
      </c>
      <c r="O4925">
        <v>0.003427615053503</v>
      </c>
      <c r="P4925">
        <v>3.7799724682918</v>
      </c>
      <c r="Q4925" t="s">
        <v>157</v>
      </c>
      <c r="R4925" t="s">
        <v>136</v>
      </c>
      <c r="S4925" t="s">
        <v>136</v>
      </c>
      <c r="T4925" t="s">
        <v>136</v>
      </c>
      <c r="U4925" t="s">
        <v>19556</v>
      </c>
      <c r="V4925" t="s">
        <v>136</v>
      </c>
      <c r="W4925" t="s">
        <v>136</v>
      </c>
      <c r="X4925" t="s">
        <v>136</v>
      </c>
      <c r="Y4925" t="s">
        <v>702</v>
      </c>
      <c r="Z4925" t="s">
        <v>136</v>
      </c>
      <c r="AA4925" t="s">
        <v>164</v>
      </c>
      <c r="AB4925" t="s">
        <v>165</v>
      </c>
      <c r="AC4925" t="s">
        <v>19557</v>
      </c>
      <c r="AD4925" t="s">
        <v>136</v>
      </c>
    </row>
    <row r="4926" spans="1:30">
      <c r="A4926" t="s">
        <v>19558</v>
      </c>
      <c r="B4926" t="s">
        <v>136</v>
      </c>
      <c r="C4926" s="3">
        <v>0.280045</v>
      </c>
      <c r="D4926" s="3">
        <v>28</v>
      </c>
      <c r="E4926" s="3">
        <v>0</v>
      </c>
      <c r="F4926" s="3">
        <v>0</v>
      </c>
      <c r="G4926" s="3">
        <v>0.225804</v>
      </c>
      <c r="H4926" s="3">
        <v>24</v>
      </c>
      <c r="I4926" s="3">
        <v>4.733527</v>
      </c>
      <c r="J4926" s="3">
        <v>502</v>
      </c>
      <c r="K4926" s="3">
        <v>3.084255</v>
      </c>
      <c r="L4926" s="3">
        <v>349</v>
      </c>
      <c r="M4926" s="3">
        <v>1.1563</v>
      </c>
      <c r="N4926">
        <v>118</v>
      </c>
      <c r="O4926">
        <v>0.000659325644958364</v>
      </c>
      <c r="P4926">
        <v>3.28042929581723</v>
      </c>
      <c r="Q4926" t="s">
        <v>157</v>
      </c>
      <c r="R4926" t="s">
        <v>136</v>
      </c>
      <c r="S4926" t="s">
        <v>136</v>
      </c>
      <c r="T4926" t="s">
        <v>5737</v>
      </c>
      <c r="U4926" t="s">
        <v>136</v>
      </c>
      <c r="V4926" t="s">
        <v>136</v>
      </c>
      <c r="W4926" t="s">
        <v>594</v>
      </c>
      <c r="X4926" t="s">
        <v>165</v>
      </c>
      <c r="Y4926" t="s">
        <v>1454</v>
      </c>
      <c r="Z4926" t="s">
        <v>5738</v>
      </c>
      <c r="AA4926" t="s">
        <v>164</v>
      </c>
      <c r="AB4926" t="s">
        <v>165</v>
      </c>
      <c r="AC4926" t="s">
        <v>19559</v>
      </c>
      <c r="AD4926" t="s">
        <v>5740</v>
      </c>
    </row>
    <row r="4927" spans="1:30">
      <c r="A4927" t="s">
        <v>19560</v>
      </c>
      <c r="B4927" t="s">
        <v>19560</v>
      </c>
      <c r="C4927" s="3">
        <v>0.802688</v>
      </c>
      <c r="D4927" s="3">
        <v>24</v>
      </c>
      <c r="E4927" s="3">
        <v>0</v>
      </c>
      <c r="F4927" s="3">
        <v>0</v>
      </c>
      <c r="G4927" s="3">
        <v>0.189554</v>
      </c>
      <c r="H4927" s="3">
        <v>6</v>
      </c>
      <c r="I4927" s="3">
        <v>4.84919</v>
      </c>
      <c r="J4927" s="3">
        <v>154</v>
      </c>
      <c r="K4927" s="3">
        <v>3.011769</v>
      </c>
      <c r="L4927" s="3">
        <v>102</v>
      </c>
      <c r="M4927" s="3">
        <v>3.858917</v>
      </c>
      <c r="N4927">
        <v>118</v>
      </c>
      <c r="O4927">
        <v>0.00483768639246</v>
      </c>
      <c r="P4927">
        <v>2.77919934240843</v>
      </c>
      <c r="Q4927" t="s">
        <v>157</v>
      </c>
      <c r="R4927" t="s">
        <v>136</v>
      </c>
      <c r="S4927" t="s">
        <v>136</v>
      </c>
      <c r="T4927" t="s">
        <v>19561</v>
      </c>
      <c r="U4927" t="s">
        <v>19562</v>
      </c>
      <c r="V4927" t="s">
        <v>763</v>
      </c>
      <c r="W4927" t="s">
        <v>136</v>
      </c>
      <c r="X4927" t="s">
        <v>136</v>
      </c>
      <c r="Y4927" t="s">
        <v>1915</v>
      </c>
      <c r="Z4927" t="s">
        <v>19563</v>
      </c>
      <c r="AA4927" t="s">
        <v>141</v>
      </c>
      <c r="AB4927" t="s">
        <v>142</v>
      </c>
      <c r="AC4927" t="s">
        <v>19564</v>
      </c>
      <c r="AD4927" t="s">
        <v>19565</v>
      </c>
    </row>
    <row r="4928" spans="1:30">
      <c r="A4928" t="s">
        <v>19566</v>
      </c>
      <c r="B4928" t="s">
        <v>19566</v>
      </c>
      <c r="C4928" s="3">
        <v>3.379847</v>
      </c>
      <c r="D4928" s="3">
        <v>160</v>
      </c>
      <c r="E4928" s="3">
        <v>0.284029</v>
      </c>
      <c r="F4928" s="3">
        <v>12</v>
      </c>
      <c r="G4928" s="3">
        <v>2.679929</v>
      </c>
      <c r="H4928" s="3">
        <v>136</v>
      </c>
      <c r="I4928" s="3">
        <v>21.389963</v>
      </c>
      <c r="J4928" s="3">
        <v>1094</v>
      </c>
      <c r="K4928" s="3">
        <v>14.047565</v>
      </c>
      <c r="L4928" s="3">
        <v>767</v>
      </c>
      <c r="M4928" s="3">
        <v>14.702892</v>
      </c>
      <c r="N4928">
        <v>724</v>
      </c>
      <c r="O4928">
        <v>0.000744765552780817</v>
      </c>
      <c r="P4928">
        <v>2.38613128506148</v>
      </c>
      <c r="Q4928" t="s">
        <v>157</v>
      </c>
      <c r="R4928" t="s">
        <v>136</v>
      </c>
      <c r="S4928" t="s">
        <v>136</v>
      </c>
      <c r="T4928" t="s">
        <v>460</v>
      </c>
      <c r="U4928" t="s">
        <v>19567</v>
      </c>
      <c r="V4928" t="s">
        <v>136</v>
      </c>
      <c r="W4928" t="s">
        <v>4499</v>
      </c>
      <c r="X4928" t="s">
        <v>4500</v>
      </c>
      <c r="Y4928" t="s">
        <v>1583</v>
      </c>
      <c r="Z4928" t="s">
        <v>19568</v>
      </c>
      <c r="AA4928" t="s">
        <v>164</v>
      </c>
      <c r="AB4928" t="s">
        <v>165</v>
      </c>
      <c r="AC4928" t="s">
        <v>19569</v>
      </c>
      <c r="AD4928" t="s">
        <v>281</v>
      </c>
    </row>
    <row r="4929" spans="1:30">
      <c r="A4929" t="s">
        <v>19570</v>
      </c>
      <c r="B4929" t="s">
        <v>19570</v>
      </c>
      <c r="C4929" s="3">
        <v>4.095088</v>
      </c>
      <c r="D4929" s="3">
        <v>309</v>
      </c>
      <c r="E4929" s="3">
        <v>3.018264</v>
      </c>
      <c r="F4929" s="3">
        <v>202</v>
      </c>
      <c r="G4929" s="3">
        <v>5.881639</v>
      </c>
      <c r="H4929" s="3">
        <v>475</v>
      </c>
      <c r="I4929" s="3">
        <v>0.863292</v>
      </c>
      <c r="J4929" s="3">
        <v>71</v>
      </c>
      <c r="K4929" s="3">
        <v>1.004009</v>
      </c>
      <c r="L4929" s="3">
        <v>88</v>
      </c>
      <c r="M4929" s="3">
        <v>2.014231</v>
      </c>
      <c r="N4929">
        <v>159</v>
      </c>
      <c r="O4929" s="16">
        <v>5.33188258980551e-5</v>
      </c>
      <c r="P4929">
        <v>-2.27316164176218</v>
      </c>
      <c r="Q4929" t="s">
        <v>131</v>
      </c>
      <c r="R4929" t="s">
        <v>137</v>
      </c>
      <c r="S4929" t="s">
        <v>138</v>
      </c>
      <c r="T4929" t="s">
        <v>19571</v>
      </c>
      <c r="U4929" t="s">
        <v>19572</v>
      </c>
      <c r="V4929" t="s">
        <v>245</v>
      </c>
      <c r="W4929" t="s">
        <v>241</v>
      </c>
      <c r="X4929" t="s">
        <v>242</v>
      </c>
      <c r="Y4929" t="s">
        <v>19573</v>
      </c>
      <c r="Z4929" t="s">
        <v>19574</v>
      </c>
      <c r="AA4929" t="s">
        <v>248</v>
      </c>
      <c r="AB4929" t="s">
        <v>242</v>
      </c>
      <c r="AC4929" t="s">
        <v>183</v>
      </c>
      <c r="AD4929" t="s">
        <v>5713</v>
      </c>
    </row>
    <row r="4930" spans="1:30">
      <c r="A4930" t="s">
        <v>19575</v>
      </c>
      <c r="B4930" t="s">
        <v>19575</v>
      </c>
      <c r="C4930" s="3">
        <v>0</v>
      </c>
      <c r="D4930" s="3">
        <v>0</v>
      </c>
      <c r="E4930" s="3">
        <v>0</v>
      </c>
      <c r="F4930" s="3">
        <v>0</v>
      </c>
      <c r="G4930" s="3">
        <v>0</v>
      </c>
      <c r="H4930" s="3">
        <v>0</v>
      </c>
      <c r="I4930" s="3">
        <v>3.735415</v>
      </c>
      <c r="J4930" s="3">
        <v>282</v>
      </c>
      <c r="K4930" s="3">
        <v>3.970684</v>
      </c>
      <c r="L4930" s="3">
        <v>320</v>
      </c>
      <c r="M4930" s="3">
        <v>2.145017</v>
      </c>
      <c r="N4930">
        <v>156</v>
      </c>
      <c r="O4930" s="16">
        <v>2.1296756181816e-12</v>
      </c>
      <c r="P4930">
        <v>7.85897102418779</v>
      </c>
      <c r="Q4930" t="s">
        <v>157</v>
      </c>
      <c r="R4930" t="s">
        <v>254</v>
      </c>
      <c r="S4930" t="s">
        <v>255</v>
      </c>
      <c r="T4930" t="s">
        <v>12071</v>
      </c>
      <c r="U4930" t="s">
        <v>136</v>
      </c>
      <c r="V4930" t="s">
        <v>136</v>
      </c>
      <c r="W4930" t="s">
        <v>136</v>
      </c>
      <c r="X4930" t="s">
        <v>136</v>
      </c>
      <c r="Y4930" t="s">
        <v>14579</v>
      </c>
      <c r="Z4930" t="s">
        <v>136</v>
      </c>
      <c r="AA4930" t="s">
        <v>164</v>
      </c>
      <c r="AB4930" t="s">
        <v>165</v>
      </c>
      <c r="AC4930" t="s">
        <v>19576</v>
      </c>
      <c r="AD4930" t="s">
        <v>281</v>
      </c>
    </row>
    <row r="4931" spans="1:30">
      <c r="A4931" t="s">
        <v>19577</v>
      </c>
      <c r="B4931" t="s">
        <v>19577</v>
      </c>
      <c r="C4931" s="3">
        <v>0</v>
      </c>
      <c r="D4931" s="3">
        <v>0</v>
      </c>
      <c r="E4931" s="3">
        <v>0</v>
      </c>
      <c r="F4931" s="3">
        <v>0</v>
      </c>
      <c r="G4931" s="3">
        <v>0</v>
      </c>
      <c r="H4931" s="3">
        <v>0</v>
      </c>
      <c r="I4931" s="3">
        <v>1.96152</v>
      </c>
      <c r="J4931" s="3">
        <v>59</v>
      </c>
      <c r="K4931" s="3">
        <v>1.113144</v>
      </c>
      <c r="L4931" s="3">
        <v>36</v>
      </c>
      <c r="M4931" s="3">
        <v>1.011264</v>
      </c>
      <c r="N4931">
        <v>30</v>
      </c>
      <c r="O4931" s="16">
        <v>3.5408876612363e-5</v>
      </c>
      <c r="P4931">
        <v>5.48263173796056</v>
      </c>
      <c r="Q4931" t="s">
        <v>157</v>
      </c>
      <c r="R4931" t="s">
        <v>136</v>
      </c>
      <c r="S4931" t="s">
        <v>136</v>
      </c>
      <c r="T4931" t="s">
        <v>19578</v>
      </c>
      <c r="U4931" t="s">
        <v>19579</v>
      </c>
      <c r="V4931" t="s">
        <v>136</v>
      </c>
      <c r="W4931" t="s">
        <v>594</v>
      </c>
      <c r="X4931" t="s">
        <v>165</v>
      </c>
      <c r="Y4931" t="s">
        <v>136</v>
      </c>
      <c r="Z4931" t="s">
        <v>136</v>
      </c>
      <c r="AA4931" t="s">
        <v>164</v>
      </c>
      <c r="AB4931" t="s">
        <v>165</v>
      </c>
      <c r="AC4931" t="s">
        <v>19580</v>
      </c>
      <c r="AD4931" t="s">
        <v>19581</v>
      </c>
    </row>
    <row r="4932" spans="1:30">
      <c r="A4932" t="s">
        <v>19582</v>
      </c>
      <c r="B4932" t="s">
        <v>136</v>
      </c>
      <c r="C4932" s="3">
        <v>56.1592739999999</v>
      </c>
      <c r="D4932" s="3">
        <v>10216</v>
      </c>
      <c r="E4932" s="3">
        <v>81.165595</v>
      </c>
      <c r="F4932" s="3">
        <v>13138</v>
      </c>
      <c r="G4932" s="3">
        <v>54.2915049999999</v>
      </c>
      <c r="H4932" s="3">
        <v>10586</v>
      </c>
      <c r="I4932" s="3">
        <v>27.264412</v>
      </c>
      <c r="J4932" s="3">
        <v>5404</v>
      </c>
      <c r="K4932" s="3">
        <v>12.494955</v>
      </c>
      <c r="L4932" s="3">
        <v>2651</v>
      </c>
      <c r="M4932" s="3">
        <v>36.238033</v>
      </c>
      <c r="N4932">
        <v>6930</v>
      </c>
      <c r="O4932">
        <v>0.00195515576646179</v>
      </c>
      <c r="P4932">
        <v>-2.03205370934311</v>
      </c>
      <c r="Q4932" t="s">
        <v>131</v>
      </c>
      <c r="R4932" t="s">
        <v>136</v>
      </c>
      <c r="S4932" t="s">
        <v>136</v>
      </c>
      <c r="T4932" t="s">
        <v>8150</v>
      </c>
      <c r="U4932" t="s">
        <v>16278</v>
      </c>
      <c r="V4932" t="s">
        <v>2203</v>
      </c>
      <c r="W4932" t="s">
        <v>399</v>
      </c>
      <c r="X4932" t="s">
        <v>342</v>
      </c>
      <c r="Y4932" t="s">
        <v>16279</v>
      </c>
      <c r="Z4932" t="s">
        <v>16280</v>
      </c>
      <c r="AA4932" t="s">
        <v>85</v>
      </c>
      <c r="AB4932" t="s">
        <v>342</v>
      </c>
      <c r="AC4932" t="s">
        <v>313</v>
      </c>
      <c r="AD4932" t="s">
        <v>3623</v>
      </c>
    </row>
    <row r="4933" spans="1:30">
      <c r="A4933" t="s">
        <v>19583</v>
      </c>
      <c r="B4933" t="s">
        <v>19583</v>
      </c>
      <c r="C4933" s="3">
        <v>0.920841</v>
      </c>
      <c r="D4933" s="3">
        <v>109</v>
      </c>
      <c r="E4933" s="3">
        <v>0.330537</v>
      </c>
      <c r="F4933" s="3">
        <v>35</v>
      </c>
      <c r="G4933" s="3">
        <v>0.401927</v>
      </c>
      <c r="H4933" s="3">
        <v>51</v>
      </c>
      <c r="I4933" s="3">
        <v>3.609848</v>
      </c>
      <c r="J4933" s="3">
        <v>460</v>
      </c>
      <c r="K4933" s="3">
        <v>10.023055</v>
      </c>
      <c r="L4933" s="3">
        <v>1364</v>
      </c>
      <c r="M4933" s="3">
        <v>1.298384</v>
      </c>
      <c r="N4933">
        <v>160</v>
      </c>
      <c r="O4933">
        <v>0.00314150566211531</v>
      </c>
      <c r="P4933">
        <v>2.40247354581911</v>
      </c>
      <c r="Q4933" t="s">
        <v>157</v>
      </c>
      <c r="R4933" t="s">
        <v>136</v>
      </c>
      <c r="S4933" t="s">
        <v>136</v>
      </c>
      <c r="T4933" t="s">
        <v>19584</v>
      </c>
      <c r="U4933" t="s">
        <v>19585</v>
      </c>
      <c r="V4933" t="s">
        <v>136</v>
      </c>
      <c r="W4933" t="s">
        <v>305</v>
      </c>
      <c r="X4933" t="s">
        <v>142</v>
      </c>
      <c r="Y4933" t="s">
        <v>19586</v>
      </c>
      <c r="Z4933" t="s">
        <v>136</v>
      </c>
      <c r="AA4933" t="s">
        <v>164</v>
      </c>
      <c r="AB4933" t="s">
        <v>165</v>
      </c>
      <c r="AC4933" t="s">
        <v>19587</v>
      </c>
      <c r="AD4933" t="s">
        <v>19588</v>
      </c>
    </row>
    <row r="4934" spans="1:30">
      <c r="A4934" t="s">
        <v>19589</v>
      </c>
      <c r="B4934" t="s">
        <v>19589</v>
      </c>
      <c r="C4934" s="3">
        <v>0.077134</v>
      </c>
      <c r="D4934" s="3">
        <v>5</v>
      </c>
      <c r="E4934" s="3">
        <v>0.021769</v>
      </c>
      <c r="F4934" s="3">
        <v>2</v>
      </c>
      <c r="G4934" s="3">
        <v>0.126311</v>
      </c>
      <c r="H4934" s="3">
        <v>8</v>
      </c>
      <c r="I4934" s="3">
        <v>1.884066</v>
      </c>
      <c r="J4934" s="3">
        <v>106</v>
      </c>
      <c r="K4934" s="3">
        <v>1.782342</v>
      </c>
      <c r="L4934" s="3">
        <v>108</v>
      </c>
      <c r="M4934" s="3">
        <v>0.947938</v>
      </c>
      <c r="N4934">
        <v>52</v>
      </c>
      <c r="O4934" s="16">
        <v>2.47188238815099e-5</v>
      </c>
      <c r="P4934">
        <v>3.19457853165237</v>
      </c>
      <c r="Q4934" t="s">
        <v>157</v>
      </c>
      <c r="R4934" t="s">
        <v>232</v>
      </c>
      <c r="S4934" t="s">
        <v>233</v>
      </c>
      <c r="T4934" t="s">
        <v>19590</v>
      </c>
      <c r="U4934" t="s">
        <v>19591</v>
      </c>
      <c r="V4934" t="s">
        <v>136</v>
      </c>
      <c r="W4934" t="s">
        <v>232</v>
      </c>
      <c r="X4934" t="s">
        <v>233</v>
      </c>
      <c r="Y4934" t="s">
        <v>4889</v>
      </c>
      <c r="Z4934" t="s">
        <v>19592</v>
      </c>
      <c r="AA4934" t="s">
        <v>237</v>
      </c>
      <c r="AB4934" t="s">
        <v>233</v>
      </c>
      <c r="AC4934" t="s">
        <v>19593</v>
      </c>
      <c r="AD4934" t="s">
        <v>1142</v>
      </c>
    </row>
    <row r="4935" spans="1:30">
      <c r="A4935" t="s">
        <v>19594</v>
      </c>
      <c r="B4935" t="s">
        <v>19594</v>
      </c>
      <c r="C4935" s="3">
        <v>0.147979</v>
      </c>
      <c r="D4935" s="3">
        <v>6</v>
      </c>
      <c r="E4935" s="3">
        <v>0.303694</v>
      </c>
      <c r="F4935" s="3">
        <v>11</v>
      </c>
      <c r="G4935" s="3">
        <v>0.226519</v>
      </c>
      <c r="H4935" s="3">
        <v>10</v>
      </c>
      <c r="I4935" s="3">
        <v>4.906891</v>
      </c>
      <c r="J4935" s="3">
        <v>203</v>
      </c>
      <c r="K4935" s="3">
        <v>2.368282</v>
      </c>
      <c r="L4935" s="3">
        <v>105</v>
      </c>
      <c r="M4935" s="3">
        <v>5.804394</v>
      </c>
      <c r="N4935">
        <v>231</v>
      </c>
      <c r="O4935" s="16">
        <v>1.57095599941909e-5</v>
      </c>
      <c r="P4935">
        <v>3.19915028468892</v>
      </c>
      <c r="Q4935" t="s">
        <v>157</v>
      </c>
      <c r="R4935" t="s">
        <v>136</v>
      </c>
      <c r="S4935" t="s">
        <v>136</v>
      </c>
      <c r="T4935" t="s">
        <v>3125</v>
      </c>
      <c r="U4935" t="s">
        <v>19595</v>
      </c>
      <c r="V4935" t="s">
        <v>136</v>
      </c>
      <c r="W4935" t="s">
        <v>136</v>
      </c>
      <c r="X4935" t="s">
        <v>136</v>
      </c>
      <c r="Y4935" t="s">
        <v>9190</v>
      </c>
      <c r="Z4935" t="s">
        <v>19596</v>
      </c>
      <c r="AA4935" t="s">
        <v>83</v>
      </c>
      <c r="AB4935" t="s">
        <v>191</v>
      </c>
      <c r="AC4935" t="s">
        <v>4843</v>
      </c>
      <c r="AD4935" t="s">
        <v>3128</v>
      </c>
    </row>
    <row r="4936" spans="1:30">
      <c r="A4936" t="s">
        <v>19597</v>
      </c>
      <c r="B4936" t="s">
        <v>19597</v>
      </c>
      <c r="C4936" s="3">
        <v>0.068299</v>
      </c>
      <c r="D4936" s="3">
        <v>6</v>
      </c>
      <c r="E4936" s="3">
        <v>0</v>
      </c>
      <c r="F4936" s="3">
        <v>0</v>
      </c>
      <c r="G4936" s="3">
        <v>0</v>
      </c>
      <c r="H4936" s="3">
        <v>0</v>
      </c>
      <c r="I4936" s="3">
        <v>2.180575</v>
      </c>
      <c r="J4936" s="3">
        <v>204</v>
      </c>
      <c r="K4936" s="3">
        <v>2.876814</v>
      </c>
      <c r="L4936" s="3">
        <v>288</v>
      </c>
      <c r="M4936" s="3">
        <v>0.833473</v>
      </c>
      <c r="N4936">
        <v>76</v>
      </c>
      <c r="O4936" s="16">
        <v>4.25136618537037e-7</v>
      </c>
      <c r="P4936">
        <v>5.1215016819407</v>
      </c>
      <c r="Q4936" t="s">
        <v>157</v>
      </c>
      <c r="R4936" t="s">
        <v>136</v>
      </c>
      <c r="S4936" t="s">
        <v>136</v>
      </c>
      <c r="T4936" t="s">
        <v>136</v>
      </c>
      <c r="U4936" t="s">
        <v>136</v>
      </c>
      <c r="V4936" t="s">
        <v>136</v>
      </c>
      <c r="W4936" t="s">
        <v>136</v>
      </c>
      <c r="X4936" t="s">
        <v>136</v>
      </c>
      <c r="Y4936" t="s">
        <v>136</v>
      </c>
      <c r="Z4936" t="s">
        <v>136</v>
      </c>
      <c r="AA4936" t="s">
        <v>164</v>
      </c>
      <c r="AB4936" t="s">
        <v>165</v>
      </c>
      <c r="AC4936" t="s">
        <v>19598</v>
      </c>
      <c r="AD4936" t="s">
        <v>136</v>
      </c>
    </row>
    <row r="4937" spans="1:30">
      <c r="A4937" t="s">
        <v>19599</v>
      </c>
      <c r="B4937" t="s">
        <v>136</v>
      </c>
      <c r="C4937" s="3">
        <v>3.380273</v>
      </c>
      <c r="D4937" s="3">
        <v>188</v>
      </c>
      <c r="E4937" s="3">
        <v>0.34799</v>
      </c>
      <c r="F4937" s="3">
        <v>17</v>
      </c>
      <c r="G4937" s="3">
        <v>2.816048</v>
      </c>
      <c r="H4937" s="3">
        <v>170</v>
      </c>
      <c r="I4937" s="3">
        <v>22.447482</v>
      </c>
      <c r="J4937" s="3">
        <v>1471</v>
      </c>
      <c r="K4937" s="3">
        <v>11.616263</v>
      </c>
      <c r="L4937" s="3">
        <v>784</v>
      </c>
      <c r="M4937" s="3">
        <v>13.86291</v>
      </c>
      <c r="N4937">
        <v>843</v>
      </c>
      <c r="O4937">
        <v>0.000721959627023405</v>
      </c>
      <c r="P4937">
        <v>2.35708623467458</v>
      </c>
      <c r="Q4937" t="s">
        <v>157</v>
      </c>
      <c r="R4937" t="s">
        <v>136</v>
      </c>
      <c r="S4937" t="s">
        <v>136</v>
      </c>
      <c r="T4937" t="s">
        <v>136</v>
      </c>
      <c r="U4937" t="s">
        <v>136</v>
      </c>
      <c r="V4937" t="s">
        <v>136</v>
      </c>
      <c r="W4937" t="s">
        <v>136</v>
      </c>
      <c r="X4937" t="s">
        <v>136</v>
      </c>
      <c r="Y4937" t="s">
        <v>136</v>
      </c>
      <c r="Z4937" t="s">
        <v>136</v>
      </c>
      <c r="AA4937" t="s">
        <v>136</v>
      </c>
      <c r="AB4937" t="s">
        <v>136</v>
      </c>
      <c r="AC4937" t="s">
        <v>136</v>
      </c>
      <c r="AD4937" t="s">
        <v>136</v>
      </c>
    </row>
    <row r="4938" spans="1:30">
      <c r="A4938" t="s">
        <v>19600</v>
      </c>
      <c r="B4938" t="s">
        <v>19600</v>
      </c>
      <c r="C4938" s="3">
        <v>0.269188</v>
      </c>
      <c r="D4938" s="3">
        <v>39</v>
      </c>
      <c r="E4938" s="3">
        <v>0</v>
      </c>
      <c r="F4938" s="3">
        <v>0</v>
      </c>
      <c r="G4938" s="3">
        <v>0.333619</v>
      </c>
      <c r="H4938" s="3">
        <v>52</v>
      </c>
      <c r="I4938" s="3">
        <v>3.12933</v>
      </c>
      <c r="J4938" s="3">
        <v>491</v>
      </c>
      <c r="K4938" s="3">
        <v>3.498488</v>
      </c>
      <c r="L4938" s="3">
        <v>586</v>
      </c>
      <c r="M4938" s="3">
        <v>1.116447</v>
      </c>
      <c r="N4938">
        <v>169</v>
      </c>
      <c r="O4938">
        <v>0.00530025021659547</v>
      </c>
      <c r="P4938">
        <v>2.86330330478549</v>
      </c>
      <c r="Q4938" t="s">
        <v>157</v>
      </c>
      <c r="R4938" t="s">
        <v>136</v>
      </c>
      <c r="S4938" t="s">
        <v>136</v>
      </c>
      <c r="T4938" t="s">
        <v>19601</v>
      </c>
      <c r="U4938" t="s">
        <v>19602</v>
      </c>
      <c r="V4938" t="s">
        <v>136</v>
      </c>
      <c r="W4938" t="s">
        <v>594</v>
      </c>
      <c r="X4938" t="s">
        <v>165</v>
      </c>
      <c r="Y4938" t="s">
        <v>136</v>
      </c>
      <c r="Z4938" t="s">
        <v>136</v>
      </c>
      <c r="AA4938" t="s">
        <v>164</v>
      </c>
      <c r="AB4938" t="s">
        <v>165</v>
      </c>
      <c r="AC4938" t="s">
        <v>19603</v>
      </c>
      <c r="AD4938" t="s">
        <v>8531</v>
      </c>
    </row>
    <row r="4939" spans="1:30">
      <c r="A4939" t="s">
        <v>19604</v>
      </c>
      <c r="B4939" t="s">
        <v>19604</v>
      </c>
      <c r="C4939" s="3">
        <v>68.628365</v>
      </c>
      <c r="D4939" s="3">
        <v>3431</v>
      </c>
      <c r="E4939" s="3">
        <v>56.479465</v>
      </c>
      <c r="F4939" s="3">
        <v>2501</v>
      </c>
      <c r="G4939" s="3">
        <v>63.842796</v>
      </c>
      <c r="H4939" s="3">
        <v>3422</v>
      </c>
      <c r="I4939" s="3">
        <v>17.199694</v>
      </c>
      <c r="J4939" s="3">
        <v>933</v>
      </c>
      <c r="K4939" s="3">
        <v>14.775124</v>
      </c>
      <c r="L4939" s="3">
        <v>856</v>
      </c>
      <c r="M4939" s="3">
        <v>24.309498</v>
      </c>
      <c r="N4939">
        <v>1269</v>
      </c>
      <c r="O4939" s="16">
        <v>3.02493451475706e-8</v>
      </c>
      <c r="P4939">
        <v>-2.37840936206259</v>
      </c>
      <c r="Q4939" t="s">
        <v>131</v>
      </c>
      <c r="R4939" t="s">
        <v>136</v>
      </c>
      <c r="S4939" t="s">
        <v>136</v>
      </c>
      <c r="T4939" t="s">
        <v>19605</v>
      </c>
      <c r="U4939" t="s">
        <v>19606</v>
      </c>
      <c r="V4939" t="s">
        <v>136</v>
      </c>
      <c r="W4939" t="s">
        <v>136</v>
      </c>
      <c r="X4939" t="s">
        <v>136</v>
      </c>
      <c r="Y4939" t="s">
        <v>19607</v>
      </c>
      <c r="Z4939" t="s">
        <v>136</v>
      </c>
      <c r="AA4939" t="s">
        <v>164</v>
      </c>
      <c r="AB4939" t="s">
        <v>165</v>
      </c>
      <c r="AC4939" t="s">
        <v>19608</v>
      </c>
      <c r="AD4939" t="s">
        <v>19609</v>
      </c>
    </row>
    <row r="4940" spans="1:30">
      <c r="A4940" t="s">
        <v>19610</v>
      </c>
      <c r="B4940" t="s">
        <v>19610</v>
      </c>
      <c r="C4940" s="3">
        <v>0.501149</v>
      </c>
      <c r="D4940" s="3">
        <v>23</v>
      </c>
      <c r="E4940" s="3">
        <v>0.103477</v>
      </c>
      <c r="F4940" s="3">
        <v>5</v>
      </c>
      <c r="G4940" s="3">
        <v>0.22738</v>
      </c>
      <c r="H4940" s="3">
        <v>11</v>
      </c>
      <c r="I4940" s="3">
        <v>2.857185</v>
      </c>
      <c r="J4940" s="3">
        <v>139</v>
      </c>
      <c r="K4940" s="3">
        <v>2.550586</v>
      </c>
      <c r="L4940" s="3">
        <v>133</v>
      </c>
      <c r="M4940" s="3">
        <v>1.361206</v>
      </c>
      <c r="N4940">
        <v>64</v>
      </c>
      <c r="O4940">
        <v>0.00113256204898294</v>
      </c>
      <c r="P4940">
        <v>2.27563409732422</v>
      </c>
      <c r="Q4940" t="s">
        <v>157</v>
      </c>
      <c r="R4940" t="s">
        <v>136</v>
      </c>
      <c r="S4940" t="s">
        <v>136</v>
      </c>
      <c r="T4940" t="s">
        <v>136</v>
      </c>
      <c r="U4940" t="s">
        <v>136</v>
      </c>
      <c r="V4940" t="s">
        <v>136</v>
      </c>
      <c r="W4940" t="s">
        <v>136</v>
      </c>
      <c r="X4940" t="s">
        <v>136</v>
      </c>
      <c r="Y4940" t="s">
        <v>136</v>
      </c>
      <c r="Z4940" t="s">
        <v>136</v>
      </c>
      <c r="AA4940" t="s">
        <v>164</v>
      </c>
      <c r="AB4940" t="s">
        <v>165</v>
      </c>
      <c r="AC4940" t="s">
        <v>19611</v>
      </c>
      <c r="AD4940" t="s">
        <v>136</v>
      </c>
    </row>
    <row r="4941" spans="1:30">
      <c r="A4941" t="s">
        <v>19612</v>
      </c>
      <c r="B4941" t="s">
        <v>19612</v>
      </c>
      <c r="C4941" s="3">
        <v>1.550415</v>
      </c>
      <c r="D4941" s="3">
        <v>26</v>
      </c>
      <c r="E4941" s="3">
        <v>0</v>
      </c>
      <c r="F4941" s="3">
        <v>0</v>
      </c>
      <c r="G4941" s="3">
        <v>0.239882</v>
      </c>
      <c r="H4941" s="3">
        <v>5</v>
      </c>
      <c r="I4941" s="3">
        <v>9.83314</v>
      </c>
      <c r="J4941" s="3">
        <v>174</v>
      </c>
      <c r="K4941" s="3">
        <v>9.84539</v>
      </c>
      <c r="L4941" s="3">
        <v>186</v>
      </c>
      <c r="M4941" s="3">
        <v>3.593425</v>
      </c>
      <c r="N4941">
        <v>61</v>
      </c>
      <c r="O4941">
        <v>0.00819003478914274</v>
      </c>
      <c r="P4941">
        <v>2.80967041472487</v>
      </c>
      <c r="Q4941" t="s">
        <v>157</v>
      </c>
      <c r="R4941" t="s">
        <v>136</v>
      </c>
      <c r="S4941" t="s">
        <v>136</v>
      </c>
      <c r="T4941" t="s">
        <v>136</v>
      </c>
      <c r="U4941" t="s">
        <v>136</v>
      </c>
      <c r="V4941" t="s">
        <v>136</v>
      </c>
      <c r="W4941" t="s">
        <v>594</v>
      </c>
      <c r="X4941" t="s">
        <v>165</v>
      </c>
      <c r="Y4941" t="s">
        <v>19613</v>
      </c>
      <c r="Z4941" t="s">
        <v>136</v>
      </c>
      <c r="AA4941" t="s">
        <v>164</v>
      </c>
      <c r="AB4941" t="s">
        <v>165</v>
      </c>
      <c r="AC4941" t="s">
        <v>19614</v>
      </c>
      <c r="AD4941" t="s">
        <v>136</v>
      </c>
    </row>
    <row r="4942" spans="1:30">
      <c r="A4942" t="s">
        <v>19615</v>
      </c>
      <c r="B4942" t="s">
        <v>19615</v>
      </c>
      <c r="C4942" s="3">
        <v>0.250495</v>
      </c>
      <c r="D4942" s="3">
        <v>17</v>
      </c>
      <c r="E4942" s="3">
        <v>0.030375</v>
      </c>
      <c r="F4942" s="3">
        <v>2</v>
      </c>
      <c r="G4942" s="3">
        <v>0.521381</v>
      </c>
      <c r="H4942" s="3">
        <v>38</v>
      </c>
      <c r="I4942" s="3">
        <v>3.180772</v>
      </c>
      <c r="J4942" s="3">
        <v>230</v>
      </c>
      <c r="K4942" s="3">
        <v>6.021418</v>
      </c>
      <c r="L4942" s="3">
        <v>464</v>
      </c>
      <c r="M4942" s="3">
        <v>1.135507</v>
      </c>
      <c r="N4942">
        <v>79</v>
      </c>
      <c r="O4942">
        <v>0.00169524477228815</v>
      </c>
      <c r="P4942">
        <v>2.87123302418717</v>
      </c>
      <c r="Q4942" t="s">
        <v>157</v>
      </c>
      <c r="R4942" t="s">
        <v>136</v>
      </c>
      <c r="S4942" t="s">
        <v>136</v>
      </c>
      <c r="T4942" t="s">
        <v>11477</v>
      </c>
      <c r="U4942" t="s">
        <v>19616</v>
      </c>
      <c r="V4942" t="s">
        <v>473</v>
      </c>
      <c r="W4942" t="s">
        <v>136</v>
      </c>
      <c r="X4942" t="s">
        <v>136</v>
      </c>
      <c r="Y4942" t="s">
        <v>8356</v>
      </c>
      <c r="Z4942" t="s">
        <v>11479</v>
      </c>
      <c r="AA4942" t="s">
        <v>48</v>
      </c>
      <c r="AB4942" t="s">
        <v>326</v>
      </c>
      <c r="AC4942" t="s">
        <v>13049</v>
      </c>
      <c r="AD4942" t="s">
        <v>11481</v>
      </c>
    </row>
    <row r="4943" spans="1:30">
      <c r="A4943" t="s">
        <v>19617</v>
      </c>
      <c r="B4943" t="s">
        <v>19617</v>
      </c>
      <c r="C4943" s="3">
        <v>1.074866</v>
      </c>
      <c r="D4943" s="3">
        <v>51</v>
      </c>
      <c r="E4943" s="3">
        <v>0.344335</v>
      </c>
      <c r="F4943" s="3">
        <v>15</v>
      </c>
      <c r="G4943" s="3">
        <v>1.118077</v>
      </c>
      <c r="H4943" s="3">
        <v>56</v>
      </c>
      <c r="I4943" s="3">
        <v>4.198698</v>
      </c>
      <c r="J4943" s="3">
        <v>213</v>
      </c>
      <c r="K4943" s="3">
        <v>27.313158</v>
      </c>
      <c r="L4943" s="3">
        <v>1476</v>
      </c>
      <c r="M4943" s="3">
        <v>2.228504</v>
      </c>
      <c r="N4943">
        <v>109</v>
      </c>
      <c r="O4943">
        <v>0.00227842475575336</v>
      </c>
      <c r="P4943">
        <v>2.87485623057921</v>
      </c>
      <c r="Q4943" t="s">
        <v>157</v>
      </c>
      <c r="R4943" t="s">
        <v>136</v>
      </c>
      <c r="S4943" t="s">
        <v>136</v>
      </c>
      <c r="T4943" t="s">
        <v>9800</v>
      </c>
      <c r="U4943" t="s">
        <v>19618</v>
      </c>
      <c r="V4943" t="s">
        <v>9802</v>
      </c>
      <c r="W4943" t="s">
        <v>136</v>
      </c>
      <c r="X4943" t="s">
        <v>136</v>
      </c>
      <c r="Y4943" t="s">
        <v>136</v>
      </c>
      <c r="Z4943" t="s">
        <v>19619</v>
      </c>
      <c r="AA4943" t="s">
        <v>164</v>
      </c>
      <c r="AB4943" t="s">
        <v>165</v>
      </c>
      <c r="AC4943" t="s">
        <v>19620</v>
      </c>
      <c r="AD4943" t="s">
        <v>3623</v>
      </c>
    </row>
    <row r="4944" spans="1:30">
      <c r="A4944" t="s">
        <v>19621</v>
      </c>
      <c r="B4944" t="s">
        <v>19621</v>
      </c>
      <c r="C4944" s="3">
        <v>46.911293</v>
      </c>
      <c r="D4944" s="3">
        <v>2748</v>
      </c>
      <c r="E4944" s="3">
        <v>62.457539</v>
      </c>
      <c r="F4944" s="3">
        <v>3241</v>
      </c>
      <c r="G4944" s="3">
        <v>68.212326</v>
      </c>
      <c r="H4944" s="3">
        <v>4284</v>
      </c>
      <c r="I4944" s="3">
        <v>3.380079</v>
      </c>
      <c r="J4944" s="3">
        <v>215</v>
      </c>
      <c r="K4944" s="3">
        <v>0.835217</v>
      </c>
      <c r="L4944" s="3">
        <v>57</v>
      </c>
      <c r="M4944" s="3">
        <v>6.563592</v>
      </c>
      <c r="N4944">
        <v>402</v>
      </c>
      <c r="O4944" s="16">
        <v>2.84031135441925e-9</v>
      </c>
      <c r="P4944">
        <v>-4.45439401573435</v>
      </c>
      <c r="Q4944" t="s">
        <v>131</v>
      </c>
      <c r="R4944" t="s">
        <v>136</v>
      </c>
      <c r="S4944" t="s">
        <v>136</v>
      </c>
      <c r="T4944" t="s">
        <v>1966</v>
      </c>
      <c r="U4944" t="s">
        <v>19622</v>
      </c>
      <c r="V4944" t="s">
        <v>2162</v>
      </c>
      <c r="W4944" t="s">
        <v>136</v>
      </c>
      <c r="X4944" t="s">
        <v>136</v>
      </c>
      <c r="Y4944" t="s">
        <v>1969</v>
      </c>
      <c r="Z4944" t="s">
        <v>5437</v>
      </c>
      <c r="AA4944" t="s">
        <v>174</v>
      </c>
      <c r="AB4944" t="s">
        <v>171</v>
      </c>
      <c r="AC4944" t="s">
        <v>5438</v>
      </c>
      <c r="AD4944" t="s">
        <v>1972</v>
      </c>
    </row>
    <row r="4945" spans="1:30">
      <c r="A4945" t="s">
        <v>19623</v>
      </c>
      <c r="B4945" t="s">
        <v>136</v>
      </c>
      <c r="C4945" s="3">
        <v>0</v>
      </c>
      <c r="D4945" s="3">
        <v>0</v>
      </c>
      <c r="E4945" s="3">
        <v>0</v>
      </c>
      <c r="F4945" s="3">
        <v>0</v>
      </c>
      <c r="G4945" s="3">
        <v>0</v>
      </c>
      <c r="H4945" s="3">
        <v>0</v>
      </c>
      <c r="I4945" s="3">
        <v>5.049345</v>
      </c>
      <c r="J4945" s="3">
        <v>131</v>
      </c>
      <c r="K4945" s="3">
        <v>4.482962</v>
      </c>
      <c r="L4945" s="3">
        <v>117</v>
      </c>
      <c r="M4945" s="3">
        <v>5.061093</v>
      </c>
      <c r="N4945">
        <v>127</v>
      </c>
      <c r="O4945" s="16">
        <v>1.98715736411087e-9</v>
      </c>
      <c r="P4945">
        <v>7.03069604151643</v>
      </c>
      <c r="Q4945" t="s">
        <v>157</v>
      </c>
      <c r="R4945" t="s">
        <v>136</v>
      </c>
      <c r="S4945" t="s">
        <v>136</v>
      </c>
      <c r="T4945" t="s">
        <v>13319</v>
      </c>
      <c r="U4945" t="s">
        <v>19624</v>
      </c>
      <c r="V4945" t="s">
        <v>136</v>
      </c>
      <c r="W4945" t="s">
        <v>136</v>
      </c>
      <c r="X4945" t="s">
        <v>136</v>
      </c>
      <c r="Y4945" t="s">
        <v>265</v>
      </c>
      <c r="Z4945" t="s">
        <v>3127</v>
      </c>
      <c r="AA4945" t="s">
        <v>83</v>
      </c>
      <c r="AB4945" t="s">
        <v>191</v>
      </c>
      <c r="AC4945" t="s">
        <v>19625</v>
      </c>
      <c r="AD4945" t="s">
        <v>3128</v>
      </c>
    </row>
    <row r="4946" spans="1:30">
      <c r="A4946" t="s">
        <v>19626</v>
      </c>
      <c r="B4946" t="s">
        <v>19626</v>
      </c>
      <c r="C4946" s="3">
        <v>77.983673</v>
      </c>
      <c r="D4946" s="3">
        <v>4533</v>
      </c>
      <c r="E4946" s="3">
        <v>167.212143</v>
      </c>
      <c r="F4946" s="3">
        <v>8610</v>
      </c>
      <c r="G4946" s="3">
        <v>88.892281</v>
      </c>
      <c r="H4946" s="3">
        <v>5540</v>
      </c>
      <c r="I4946" s="3">
        <v>19.974791</v>
      </c>
      <c r="J4946" s="3">
        <v>1260</v>
      </c>
      <c r="K4946" s="3">
        <v>10.17493</v>
      </c>
      <c r="L4946" s="3">
        <v>685</v>
      </c>
      <c r="M4946" s="3">
        <v>27.043478</v>
      </c>
      <c r="N4946">
        <v>1642</v>
      </c>
      <c r="O4946" s="16">
        <v>3.76989184273095e-6</v>
      </c>
      <c r="P4946">
        <v>-3.22369352409985</v>
      </c>
      <c r="Q4946" t="s">
        <v>131</v>
      </c>
      <c r="R4946" t="s">
        <v>218</v>
      </c>
      <c r="S4946" t="s">
        <v>219</v>
      </c>
      <c r="T4946" t="s">
        <v>8406</v>
      </c>
      <c r="U4946" t="s">
        <v>19627</v>
      </c>
      <c r="V4946" t="s">
        <v>8408</v>
      </c>
      <c r="W4946" t="s">
        <v>4067</v>
      </c>
      <c r="X4946" t="s">
        <v>4068</v>
      </c>
      <c r="Y4946" t="s">
        <v>8409</v>
      </c>
      <c r="Z4946" t="s">
        <v>8410</v>
      </c>
      <c r="AA4946" t="s">
        <v>686</v>
      </c>
      <c r="AB4946" t="s">
        <v>219</v>
      </c>
      <c r="AC4946" t="s">
        <v>19628</v>
      </c>
      <c r="AD4946" t="s">
        <v>8411</v>
      </c>
    </row>
    <row r="4947" spans="1:30">
      <c r="A4947" t="s">
        <v>19629</v>
      </c>
      <c r="B4947" t="s">
        <v>19629</v>
      </c>
      <c r="C4947" s="3">
        <v>6.405297</v>
      </c>
      <c r="D4947" s="3">
        <v>46</v>
      </c>
      <c r="E4947" s="3">
        <v>7.527506</v>
      </c>
      <c r="F4947" s="3">
        <v>47</v>
      </c>
      <c r="G4947" s="3">
        <v>7.687845</v>
      </c>
      <c r="H4947" s="3">
        <v>59</v>
      </c>
      <c r="I4947" s="3">
        <v>0.68671</v>
      </c>
      <c r="J4947" s="3">
        <v>6</v>
      </c>
      <c r="K4947" s="3">
        <v>2.019329</v>
      </c>
      <c r="L4947" s="3">
        <v>17</v>
      </c>
      <c r="M4947" s="3">
        <v>1.592729</v>
      </c>
      <c r="N4947">
        <v>12</v>
      </c>
      <c r="O4947">
        <v>0.000194962232756856</v>
      </c>
      <c r="P4947">
        <v>-2.79844843215924</v>
      </c>
      <c r="Q4947" t="s">
        <v>131</v>
      </c>
      <c r="R4947" t="s">
        <v>136</v>
      </c>
      <c r="S4947" t="s">
        <v>136</v>
      </c>
      <c r="T4947" t="s">
        <v>136</v>
      </c>
      <c r="U4947" t="s">
        <v>19630</v>
      </c>
      <c r="V4947" t="s">
        <v>264</v>
      </c>
      <c r="W4947" t="s">
        <v>136</v>
      </c>
      <c r="X4947" t="s">
        <v>136</v>
      </c>
      <c r="Y4947" t="s">
        <v>18415</v>
      </c>
      <c r="Z4947" t="s">
        <v>19631</v>
      </c>
      <c r="AA4947" t="s">
        <v>164</v>
      </c>
      <c r="AB4947" t="s">
        <v>165</v>
      </c>
      <c r="AC4947" t="s">
        <v>19632</v>
      </c>
      <c r="AD4947" t="s">
        <v>136</v>
      </c>
    </row>
    <row r="4948" spans="1:30">
      <c r="A4948" t="s">
        <v>19633</v>
      </c>
      <c r="B4948" t="s">
        <v>19633</v>
      </c>
      <c r="C4948" s="3">
        <v>2.431883</v>
      </c>
      <c r="D4948" s="3">
        <v>245</v>
      </c>
      <c r="E4948" s="3">
        <v>0.391509</v>
      </c>
      <c r="F4948" s="3">
        <v>35</v>
      </c>
      <c r="G4948" s="3">
        <v>1.593993</v>
      </c>
      <c r="H4948" s="3">
        <v>172</v>
      </c>
      <c r="I4948" s="3">
        <v>21.617134</v>
      </c>
      <c r="J4948" s="3">
        <v>2356</v>
      </c>
      <c r="K4948" s="3">
        <v>20.736717</v>
      </c>
      <c r="L4948" s="3">
        <v>2413</v>
      </c>
      <c r="M4948" s="3">
        <v>9.60844</v>
      </c>
      <c r="N4948">
        <v>1008</v>
      </c>
      <c r="O4948" s="16">
        <v>9.64033367751974e-7</v>
      </c>
      <c r="P4948">
        <v>2.93440908553685</v>
      </c>
      <c r="Q4948" t="s">
        <v>157</v>
      </c>
      <c r="R4948" t="s">
        <v>170</v>
      </c>
      <c r="S4948" t="s">
        <v>171</v>
      </c>
      <c r="T4948" t="s">
        <v>19634</v>
      </c>
      <c r="U4948" t="s">
        <v>19635</v>
      </c>
      <c r="V4948" t="s">
        <v>136</v>
      </c>
      <c r="W4948" t="s">
        <v>254</v>
      </c>
      <c r="X4948" t="s">
        <v>255</v>
      </c>
      <c r="Y4948" t="s">
        <v>19636</v>
      </c>
      <c r="Z4948" t="s">
        <v>19637</v>
      </c>
      <c r="AA4948" t="s">
        <v>174</v>
      </c>
      <c r="AB4948" t="s">
        <v>171</v>
      </c>
      <c r="AC4948" t="s">
        <v>19638</v>
      </c>
      <c r="AD4948" t="s">
        <v>19639</v>
      </c>
    </row>
    <row r="4949" spans="1:30">
      <c r="A4949" t="s">
        <v>19640</v>
      </c>
      <c r="B4949" t="s">
        <v>19640</v>
      </c>
      <c r="C4949" s="3">
        <v>78.317886</v>
      </c>
      <c r="D4949" s="3">
        <v>2119</v>
      </c>
      <c r="E4949" s="3">
        <v>136.59967</v>
      </c>
      <c r="F4949" s="3">
        <v>3273</v>
      </c>
      <c r="G4949" s="3">
        <v>31.839018</v>
      </c>
      <c r="H4949" s="3">
        <v>924</v>
      </c>
      <c r="I4949" s="3">
        <v>23.546221</v>
      </c>
      <c r="J4949" s="3">
        <v>691</v>
      </c>
      <c r="K4949" s="3">
        <v>29.294184</v>
      </c>
      <c r="L4949" s="3">
        <v>918</v>
      </c>
      <c r="M4949" s="3">
        <v>21.446999</v>
      </c>
      <c r="N4949">
        <v>606</v>
      </c>
      <c r="O4949">
        <v>0.0011401796205216</v>
      </c>
      <c r="P4949">
        <v>-2.46671597063227</v>
      </c>
      <c r="Q4949" t="s">
        <v>131</v>
      </c>
      <c r="R4949" t="s">
        <v>254</v>
      </c>
      <c r="S4949" t="s">
        <v>255</v>
      </c>
      <c r="T4949" t="s">
        <v>1158</v>
      </c>
      <c r="U4949" t="s">
        <v>19641</v>
      </c>
      <c r="V4949" t="s">
        <v>473</v>
      </c>
      <c r="W4949" t="s">
        <v>254</v>
      </c>
      <c r="X4949" t="s">
        <v>255</v>
      </c>
      <c r="Y4949" t="s">
        <v>1160</v>
      </c>
      <c r="Z4949" t="s">
        <v>1161</v>
      </c>
      <c r="AA4949" t="s">
        <v>248</v>
      </c>
      <c r="AB4949" t="s">
        <v>242</v>
      </c>
      <c r="AC4949" t="s">
        <v>1162</v>
      </c>
      <c r="AD4949" t="s">
        <v>1163</v>
      </c>
    </row>
    <row r="4950" spans="1:30">
      <c r="A4950" t="s">
        <v>19642</v>
      </c>
      <c r="B4950" t="s">
        <v>19642</v>
      </c>
      <c r="C4950" s="3">
        <v>4.908784</v>
      </c>
      <c r="D4950" s="3">
        <v>143</v>
      </c>
      <c r="E4950" s="3">
        <v>14.245021</v>
      </c>
      <c r="F4950" s="3">
        <v>366</v>
      </c>
      <c r="G4950" s="3">
        <v>2.372686</v>
      </c>
      <c r="H4950" s="3">
        <v>74</v>
      </c>
      <c r="I4950" s="3">
        <v>0.278349</v>
      </c>
      <c r="J4950" s="3">
        <v>9</v>
      </c>
      <c r="K4950" s="3">
        <v>0</v>
      </c>
      <c r="L4950" s="3">
        <v>0</v>
      </c>
      <c r="M4950" s="3">
        <v>0</v>
      </c>
      <c r="N4950">
        <v>0</v>
      </c>
      <c r="O4950" s="16">
        <v>5.38600771019628e-7</v>
      </c>
      <c r="P4950">
        <v>-5.87388883270174</v>
      </c>
      <c r="Q4950" t="s">
        <v>131</v>
      </c>
      <c r="R4950" t="s">
        <v>170</v>
      </c>
      <c r="S4950" t="s">
        <v>171</v>
      </c>
      <c r="T4950" t="s">
        <v>460</v>
      </c>
      <c r="U4950" t="s">
        <v>19643</v>
      </c>
      <c r="V4950" t="s">
        <v>1246</v>
      </c>
      <c r="W4950" t="s">
        <v>170</v>
      </c>
      <c r="X4950" t="s">
        <v>171</v>
      </c>
      <c r="Y4950" t="s">
        <v>1622</v>
      </c>
      <c r="Z4950" t="s">
        <v>1623</v>
      </c>
      <c r="AA4950" t="s">
        <v>174</v>
      </c>
      <c r="AB4950" t="s">
        <v>171</v>
      </c>
      <c r="AC4950" t="s">
        <v>19644</v>
      </c>
      <c r="AD4950" t="s">
        <v>281</v>
      </c>
    </row>
    <row r="4951" spans="1:30">
      <c r="A4951" t="s">
        <v>19645</v>
      </c>
      <c r="B4951" t="s">
        <v>19645</v>
      </c>
      <c r="C4951" s="3">
        <v>20.463825</v>
      </c>
      <c r="D4951" s="3">
        <v>1610</v>
      </c>
      <c r="E4951" s="3">
        <v>20.611662</v>
      </c>
      <c r="F4951" s="3">
        <v>1437</v>
      </c>
      <c r="G4951" s="3">
        <v>19.42897</v>
      </c>
      <c r="H4951" s="3">
        <v>1639</v>
      </c>
      <c r="I4951" s="3">
        <v>7.427026</v>
      </c>
      <c r="J4951" s="3">
        <v>634</v>
      </c>
      <c r="K4951" s="3">
        <v>4.509665</v>
      </c>
      <c r="L4951" s="3">
        <v>411</v>
      </c>
      <c r="M4951" s="3">
        <v>9.286329</v>
      </c>
      <c r="N4951">
        <v>763</v>
      </c>
      <c r="O4951" s="16">
        <v>2.26922633002059e-5</v>
      </c>
      <c r="P4951">
        <v>-2.17376072608945</v>
      </c>
      <c r="Q4951" t="s">
        <v>131</v>
      </c>
      <c r="R4951" t="s">
        <v>136</v>
      </c>
      <c r="S4951" t="s">
        <v>136</v>
      </c>
      <c r="T4951" t="s">
        <v>3329</v>
      </c>
      <c r="U4951" t="s">
        <v>136</v>
      </c>
      <c r="V4951" t="s">
        <v>136</v>
      </c>
      <c r="W4951" t="s">
        <v>136</v>
      </c>
      <c r="X4951" t="s">
        <v>136</v>
      </c>
      <c r="Y4951" t="s">
        <v>136</v>
      </c>
      <c r="Z4951" t="s">
        <v>19646</v>
      </c>
      <c r="AA4951" t="s">
        <v>164</v>
      </c>
      <c r="AB4951" t="s">
        <v>165</v>
      </c>
      <c r="AC4951" t="s">
        <v>19647</v>
      </c>
      <c r="AD4951" t="s">
        <v>3334</v>
      </c>
    </row>
    <row r="4952" spans="1:30">
      <c r="A4952" t="s">
        <v>19648</v>
      </c>
      <c r="B4952" t="s">
        <v>19648</v>
      </c>
      <c r="C4952" s="3">
        <v>0.351578</v>
      </c>
      <c r="D4952" s="3">
        <v>10</v>
      </c>
      <c r="E4952" s="3">
        <v>0.079706</v>
      </c>
      <c r="F4952" s="3">
        <v>2</v>
      </c>
      <c r="G4952" s="3">
        <v>0.354969</v>
      </c>
      <c r="H4952" s="3">
        <v>11</v>
      </c>
      <c r="I4952" s="3">
        <v>3.678139</v>
      </c>
      <c r="J4952" s="3">
        <v>110</v>
      </c>
      <c r="K4952" s="3">
        <v>11.112291</v>
      </c>
      <c r="L4952" s="3">
        <v>355</v>
      </c>
      <c r="M4952" s="3">
        <v>1.277413</v>
      </c>
      <c r="N4952">
        <v>37</v>
      </c>
      <c r="O4952">
        <v>0.000326886124947822</v>
      </c>
      <c r="P4952">
        <v>3.38598053894456</v>
      </c>
      <c r="Q4952" t="s">
        <v>157</v>
      </c>
      <c r="R4952" t="s">
        <v>136</v>
      </c>
      <c r="S4952" t="s">
        <v>136</v>
      </c>
      <c r="T4952" t="s">
        <v>168</v>
      </c>
      <c r="U4952" t="s">
        <v>136</v>
      </c>
      <c r="V4952" t="s">
        <v>136</v>
      </c>
      <c r="W4952" t="s">
        <v>136</v>
      </c>
      <c r="X4952" t="s">
        <v>136</v>
      </c>
      <c r="Y4952" t="s">
        <v>136</v>
      </c>
      <c r="Z4952" t="s">
        <v>136</v>
      </c>
      <c r="AA4952" t="s">
        <v>164</v>
      </c>
      <c r="AB4952" t="s">
        <v>165</v>
      </c>
      <c r="AC4952" t="s">
        <v>313</v>
      </c>
      <c r="AD4952" t="s">
        <v>176</v>
      </c>
    </row>
    <row r="4953" spans="1:30">
      <c r="A4953" t="s">
        <v>19649</v>
      </c>
      <c r="B4953" t="s">
        <v>19649</v>
      </c>
      <c r="C4953" s="3">
        <v>7.789306</v>
      </c>
      <c r="D4953" s="3">
        <v>94</v>
      </c>
      <c r="E4953" s="3">
        <v>3.214642</v>
      </c>
      <c r="F4953" s="3">
        <v>35</v>
      </c>
      <c r="G4953" s="3">
        <v>4.078316</v>
      </c>
      <c r="H4953" s="3">
        <v>53</v>
      </c>
      <c r="I4953" s="3">
        <v>0</v>
      </c>
      <c r="J4953" s="3">
        <v>0</v>
      </c>
      <c r="K4953" s="3">
        <v>0</v>
      </c>
      <c r="L4953" s="3">
        <v>0</v>
      </c>
      <c r="M4953" s="3">
        <v>0</v>
      </c>
      <c r="N4953">
        <v>0</v>
      </c>
      <c r="O4953" s="16">
        <v>4.58115944162728e-10</v>
      </c>
      <c r="P4953">
        <v>-7.29760727786669</v>
      </c>
      <c r="Q4953" t="s">
        <v>131</v>
      </c>
      <c r="R4953" t="s">
        <v>136</v>
      </c>
      <c r="S4953" t="s">
        <v>136</v>
      </c>
      <c r="T4953" t="s">
        <v>19650</v>
      </c>
      <c r="U4953" t="s">
        <v>19651</v>
      </c>
      <c r="V4953" t="s">
        <v>2162</v>
      </c>
      <c r="W4953" t="s">
        <v>136</v>
      </c>
      <c r="X4953" t="s">
        <v>136</v>
      </c>
      <c r="Y4953" t="s">
        <v>19652</v>
      </c>
      <c r="Z4953" t="s">
        <v>136</v>
      </c>
      <c r="AA4953" t="s">
        <v>686</v>
      </c>
      <c r="AB4953" t="s">
        <v>219</v>
      </c>
      <c r="AC4953" t="s">
        <v>19653</v>
      </c>
      <c r="AD4953" t="s">
        <v>144</v>
      </c>
    </row>
    <row r="4954" spans="1:30">
      <c r="A4954" t="s">
        <v>19654</v>
      </c>
      <c r="B4954" t="s">
        <v>19654</v>
      </c>
      <c r="C4954" s="3">
        <v>117.743942</v>
      </c>
      <c r="D4954" s="3">
        <v>6704</v>
      </c>
      <c r="E4954" s="3">
        <v>144.824463</v>
      </c>
      <c r="F4954" s="3">
        <v>7305</v>
      </c>
      <c r="G4954" s="3">
        <v>68.021362</v>
      </c>
      <c r="H4954" s="3">
        <v>4153</v>
      </c>
      <c r="I4954" s="3">
        <v>24.293715</v>
      </c>
      <c r="J4954" s="3">
        <v>1501</v>
      </c>
      <c r="K4954" s="3">
        <v>24.393978</v>
      </c>
      <c r="L4954" s="3">
        <v>1609</v>
      </c>
      <c r="M4954" s="3">
        <v>33.175568</v>
      </c>
      <c r="N4954">
        <v>1973</v>
      </c>
      <c r="O4954" s="16">
        <v>6.28018277390512e-6</v>
      </c>
      <c r="P4954">
        <v>-2.70047886809208</v>
      </c>
      <c r="Q4954" t="s">
        <v>131</v>
      </c>
      <c r="R4954" t="s">
        <v>136</v>
      </c>
      <c r="S4954" t="s">
        <v>136</v>
      </c>
      <c r="T4954" t="s">
        <v>1978</v>
      </c>
      <c r="U4954" t="s">
        <v>19655</v>
      </c>
      <c r="V4954" t="s">
        <v>351</v>
      </c>
      <c r="W4954" t="s">
        <v>136</v>
      </c>
      <c r="X4954" t="s">
        <v>136</v>
      </c>
      <c r="Y4954" t="s">
        <v>1980</v>
      </c>
      <c r="Z4954" t="s">
        <v>19656</v>
      </c>
      <c r="AA4954" t="s">
        <v>141</v>
      </c>
      <c r="AB4954" t="s">
        <v>142</v>
      </c>
      <c r="AC4954" t="s">
        <v>19657</v>
      </c>
      <c r="AD4954" t="s">
        <v>1983</v>
      </c>
    </row>
    <row r="4955" spans="1:30">
      <c r="A4955" t="s">
        <v>19658</v>
      </c>
      <c r="B4955" t="s">
        <v>19658</v>
      </c>
      <c r="C4955" s="3">
        <v>0.280149</v>
      </c>
      <c r="D4955" s="3">
        <v>16</v>
      </c>
      <c r="E4955" s="3">
        <v>0.098298</v>
      </c>
      <c r="F4955" s="3">
        <v>5</v>
      </c>
      <c r="G4955" s="3">
        <v>0.355073</v>
      </c>
      <c r="H4955" s="3">
        <v>21</v>
      </c>
      <c r="I4955" s="3">
        <v>2.195798</v>
      </c>
      <c r="J4955" s="3">
        <v>129</v>
      </c>
      <c r="K4955" s="3">
        <v>1.247473</v>
      </c>
      <c r="L4955" s="3">
        <v>78</v>
      </c>
      <c r="M4955" s="3">
        <v>2.36007</v>
      </c>
      <c r="N4955">
        <v>133</v>
      </c>
      <c r="O4955">
        <v>0.000671362018637292</v>
      </c>
      <c r="P4955">
        <v>2.24265246547351</v>
      </c>
      <c r="Q4955" t="s">
        <v>157</v>
      </c>
      <c r="R4955" t="s">
        <v>1360</v>
      </c>
      <c r="S4955" t="s">
        <v>1361</v>
      </c>
      <c r="T4955" t="s">
        <v>19659</v>
      </c>
      <c r="U4955" t="s">
        <v>19660</v>
      </c>
      <c r="V4955" t="s">
        <v>590</v>
      </c>
      <c r="W4955" t="s">
        <v>1360</v>
      </c>
      <c r="X4955" t="s">
        <v>1361</v>
      </c>
      <c r="Y4955" t="s">
        <v>9835</v>
      </c>
      <c r="Z4955" t="s">
        <v>19661</v>
      </c>
      <c r="AA4955" t="s">
        <v>2660</v>
      </c>
      <c r="AB4955" t="s">
        <v>1361</v>
      </c>
      <c r="AC4955" t="s">
        <v>19662</v>
      </c>
      <c r="AD4955" t="s">
        <v>144</v>
      </c>
    </row>
    <row r="4956" spans="1:30">
      <c r="A4956" t="s">
        <v>19663</v>
      </c>
      <c r="B4956" t="s">
        <v>19663</v>
      </c>
      <c r="C4956" s="3">
        <v>2.828295</v>
      </c>
      <c r="D4956" s="3">
        <v>191</v>
      </c>
      <c r="E4956" s="3">
        <v>4.30857</v>
      </c>
      <c r="F4956" s="3">
        <v>258</v>
      </c>
      <c r="G4956" s="3">
        <v>1.682528</v>
      </c>
      <c r="H4956" s="3">
        <v>122</v>
      </c>
      <c r="I4956" s="3">
        <v>0.322609</v>
      </c>
      <c r="J4956" s="3">
        <v>24</v>
      </c>
      <c r="K4956" s="3">
        <v>0.555279</v>
      </c>
      <c r="L4956" s="3">
        <v>44</v>
      </c>
      <c r="M4956" s="3">
        <v>0.925217</v>
      </c>
      <c r="N4956">
        <v>66</v>
      </c>
      <c r="O4956">
        <v>0.000195997896844372</v>
      </c>
      <c r="P4956">
        <v>-2.88626523052467</v>
      </c>
      <c r="Q4956" t="s">
        <v>131</v>
      </c>
      <c r="R4956" t="s">
        <v>136</v>
      </c>
      <c r="S4956" t="s">
        <v>136</v>
      </c>
      <c r="T4956" t="s">
        <v>19664</v>
      </c>
      <c r="U4956" t="s">
        <v>136</v>
      </c>
      <c r="V4956" t="s">
        <v>136</v>
      </c>
      <c r="W4956" t="s">
        <v>136</v>
      </c>
      <c r="X4956" t="s">
        <v>136</v>
      </c>
      <c r="Y4956" t="s">
        <v>136</v>
      </c>
      <c r="Z4956" t="s">
        <v>136</v>
      </c>
      <c r="AA4956" t="s">
        <v>164</v>
      </c>
      <c r="AB4956" t="s">
        <v>165</v>
      </c>
      <c r="AC4956" t="s">
        <v>19665</v>
      </c>
      <c r="AD4956" t="s">
        <v>10706</v>
      </c>
    </row>
    <row r="4957" spans="1:30">
      <c r="A4957" t="s">
        <v>19666</v>
      </c>
      <c r="B4957" t="s">
        <v>19666</v>
      </c>
      <c r="C4957" s="3">
        <v>8.427686</v>
      </c>
      <c r="D4957" s="3">
        <v>454</v>
      </c>
      <c r="E4957" s="3">
        <v>13.157503</v>
      </c>
      <c r="F4957" s="3">
        <v>628</v>
      </c>
      <c r="G4957" s="3">
        <v>5.80441</v>
      </c>
      <c r="H4957" s="3">
        <v>335</v>
      </c>
      <c r="I4957" s="3">
        <v>3.655033</v>
      </c>
      <c r="J4957" s="3">
        <v>214</v>
      </c>
      <c r="K4957" s="3">
        <v>1.173451</v>
      </c>
      <c r="L4957" s="3">
        <v>74</v>
      </c>
      <c r="M4957" s="3">
        <v>1.947151</v>
      </c>
      <c r="N4957">
        <v>110</v>
      </c>
      <c r="O4957">
        <v>0.00014158802029946</v>
      </c>
      <c r="P4957">
        <v>-2.72173117055058</v>
      </c>
      <c r="Q4957" t="s">
        <v>131</v>
      </c>
      <c r="R4957" t="s">
        <v>136</v>
      </c>
      <c r="S4957" t="s">
        <v>136</v>
      </c>
      <c r="T4957" t="s">
        <v>136</v>
      </c>
      <c r="U4957" t="s">
        <v>136</v>
      </c>
      <c r="V4957" t="s">
        <v>136</v>
      </c>
      <c r="W4957" t="s">
        <v>254</v>
      </c>
      <c r="X4957" t="s">
        <v>255</v>
      </c>
      <c r="Y4957" t="s">
        <v>1815</v>
      </c>
      <c r="Z4957" t="s">
        <v>19667</v>
      </c>
      <c r="AA4957" t="s">
        <v>164</v>
      </c>
      <c r="AB4957" t="s">
        <v>165</v>
      </c>
      <c r="AC4957" t="s">
        <v>19668</v>
      </c>
      <c r="AD4957" t="s">
        <v>136</v>
      </c>
    </row>
    <row r="4958" spans="1:30">
      <c r="A4958" t="s">
        <v>19669</v>
      </c>
      <c r="B4958" t="s">
        <v>19669</v>
      </c>
      <c r="C4958" s="3">
        <v>1.940884</v>
      </c>
      <c r="D4958" s="3">
        <v>71</v>
      </c>
      <c r="E4958" s="3">
        <v>0.780708</v>
      </c>
      <c r="F4958" s="3">
        <v>26</v>
      </c>
      <c r="G4958" s="3">
        <v>1.848665</v>
      </c>
      <c r="H4958" s="3">
        <v>73</v>
      </c>
      <c r="I4958" s="3">
        <v>10.545135</v>
      </c>
      <c r="J4958" s="3">
        <v>417</v>
      </c>
      <c r="K4958" s="3">
        <v>14.685148</v>
      </c>
      <c r="L4958" s="3">
        <v>621</v>
      </c>
      <c r="M4958" s="3">
        <v>4.360477</v>
      </c>
      <c r="N4958">
        <v>166</v>
      </c>
      <c r="O4958">
        <v>0.00106995830526417</v>
      </c>
      <c r="P4958">
        <v>2.01158073464337</v>
      </c>
      <c r="Q4958" t="s">
        <v>157</v>
      </c>
      <c r="R4958" t="s">
        <v>136</v>
      </c>
      <c r="S4958" t="s">
        <v>136</v>
      </c>
      <c r="T4958" t="s">
        <v>19670</v>
      </c>
      <c r="U4958" t="s">
        <v>19671</v>
      </c>
      <c r="V4958" t="s">
        <v>136</v>
      </c>
      <c r="W4958" t="s">
        <v>305</v>
      </c>
      <c r="X4958" t="s">
        <v>142</v>
      </c>
      <c r="Y4958" t="s">
        <v>19672</v>
      </c>
      <c r="Z4958" t="s">
        <v>19673</v>
      </c>
      <c r="AA4958" t="s">
        <v>141</v>
      </c>
      <c r="AB4958" t="s">
        <v>142</v>
      </c>
      <c r="AC4958" t="s">
        <v>19674</v>
      </c>
      <c r="AD4958" t="s">
        <v>281</v>
      </c>
    </row>
    <row r="4959" spans="1:30">
      <c r="A4959" t="s">
        <v>19675</v>
      </c>
      <c r="B4959" t="s">
        <v>19675</v>
      </c>
      <c r="C4959" s="3">
        <v>0.179182</v>
      </c>
      <c r="D4959" s="3">
        <v>18</v>
      </c>
      <c r="E4959" s="3">
        <v>0.054695</v>
      </c>
      <c r="F4959" s="3">
        <v>5</v>
      </c>
      <c r="G4959" s="3">
        <v>0.102452</v>
      </c>
      <c r="H4959" s="3">
        <v>11</v>
      </c>
      <c r="I4959" s="3">
        <v>1.979928</v>
      </c>
      <c r="J4959" s="3">
        <v>215</v>
      </c>
      <c r="K4959" s="3">
        <v>4.931306</v>
      </c>
      <c r="L4959" s="3">
        <v>570</v>
      </c>
      <c r="M4959" s="3">
        <v>1.766984</v>
      </c>
      <c r="N4959">
        <v>184</v>
      </c>
      <c r="O4959" s="16">
        <v>1.20675887405458e-8</v>
      </c>
      <c r="P4959">
        <v>3.8921506225089</v>
      </c>
      <c r="Q4959" t="s">
        <v>157</v>
      </c>
      <c r="R4959" t="s">
        <v>190</v>
      </c>
      <c r="S4959" t="s">
        <v>191</v>
      </c>
      <c r="T4959" t="s">
        <v>178</v>
      </c>
      <c r="U4959" t="s">
        <v>19676</v>
      </c>
      <c r="V4959" t="s">
        <v>136</v>
      </c>
      <c r="W4959" t="s">
        <v>136</v>
      </c>
      <c r="X4959" t="s">
        <v>136</v>
      </c>
      <c r="Y4959" t="s">
        <v>352</v>
      </c>
      <c r="Z4959" t="s">
        <v>5369</v>
      </c>
      <c r="AA4959" t="s">
        <v>164</v>
      </c>
      <c r="AB4959" t="s">
        <v>165</v>
      </c>
      <c r="AC4959" t="s">
        <v>12680</v>
      </c>
      <c r="AD4959" t="s">
        <v>184</v>
      </c>
    </row>
    <row r="4960" spans="1:30">
      <c r="A4960" t="s">
        <v>19677</v>
      </c>
      <c r="B4960" t="s">
        <v>19677</v>
      </c>
      <c r="C4960" s="3">
        <v>55.341602</v>
      </c>
      <c r="D4960" s="3">
        <v>1424</v>
      </c>
      <c r="E4960" s="3">
        <v>27.522818</v>
      </c>
      <c r="F4960" s="3">
        <v>628</v>
      </c>
      <c r="G4960" s="3">
        <v>69.523392</v>
      </c>
      <c r="H4960" s="3">
        <v>1918</v>
      </c>
      <c r="I4960" s="3">
        <v>10.416795</v>
      </c>
      <c r="J4960" s="3">
        <v>291</v>
      </c>
      <c r="K4960" s="3">
        <v>5.091185</v>
      </c>
      <c r="L4960" s="3">
        <v>152</v>
      </c>
      <c r="M4960" s="3">
        <v>12.563978</v>
      </c>
      <c r="N4960">
        <v>338</v>
      </c>
      <c r="O4960" s="16">
        <v>2.41604564560221e-9</v>
      </c>
      <c r="P4960">
        <v>-2.94096569137806</v>
      </c>
      <c r="Q4960" t="s">
        <v>131</v>
      </c>
      <c r="R4960" t="s">
        <v>232</v>
      </c>
      <c r="S4960" t="s">
        <v>233</v>
      </c>
      <c r="T4960" t="s">
        <v>19678</v>
      </c>
      <c r="U4960" t="s">
        <v>19679</v>
      </c>
      <c r="V4960" t="s">
        <v>136</v>
      </c>
      <c r="W4960" t="s">
        <v>232</v>
      </c>
      <c r="X4960" t="s">
        <v>233</v>
      </c>
      <c r="Y4960" t="s">
        <v>6469</v>
      </c>
      <c r="Z4960" t="s">
        <v>19680</v>
      </c>
      <c r="AA4960" t="s">
        <v>237</v>
      </c>
      <c r="AB4960" t="s">
        <v>233</v>
      </c>
      <c r="AC4960" t="s">
        <v>19681</v>
      </c>
      <c r="AD4960" t="s">
        <v>19682</v>
      </c>
    </row>
    <row r="4961" spans="1:30">
      <c r="A4961" t="s">
        <v>19683</v>
      </c>
      <c r="B4961" t="s">
        <v>136</v>
      </c>
      <c r="C4961" s="3">
        <v>0</v>
      </c>
      <c r="D4961" s="3">
        <v>0</v>
      </c>
      <c r="E4961" s="3">
        <v>0</v>
      </c>
      <c r="F4961" s="3">
        <v>0</v>
      </c>
      <c r="G4961" s="3">
        <v>0</v>
      </c>
      <c r="H4961" s="3">
        <v>0</v>
      </c>
      <c r="I4961" s="3">
        <v>10.098624</v>
      </c>
      <c r="J4961" s="3">
        <v>444</v>
      </c>
      <c r="K4961" s="3">
        <v>9.237974</v>
      </c>
      <c r="L4961" s="3">
        <v>433</v>
      </c>
      <c r="M4961" s="3">
        <v>9.172787</v>
      </c>
      <c r="N4961">
        <v>379</v>
      </c>
      <c r="O4961" s="16">
        <v>5.18422228995953e-16</v>
      </c>
      <c r="P4961">
        <v>8.59452256387588</v>
      </c>
      <c r="Q4961" t="s">
        <v>157</v>
      </c>
      <c r="R4961" t="s">
        <v>136</v>
      </c>
      <c r="S4961" t="s">
        <v>136</v>
      </c>
      <c r="T4961" t="s">
        <v>815</v>
      </c>
      <c r="U4961" t="s">
        <v>136</v>
      </c>
      <c r="V4961" t="s">
        <v>136</v>
      </c>
      <c r="W4961" t="s">
        <v>136</v>
      </c>
      <c r="X4961" t="s">
        <v>136</v>
      </c>
      <c r="Y4961" t="s">
        <v>136</v>
      </c>
      <c r="Z4961" t="s">
        <v>136</v>
      </c>
      <c r="AA4961" t="s">
        <v>164</v>
      </c>
      <c r="AB4961" t="s">
        <v>165</v>
      </c>
      <c r="AC4961" t="s">
        <v>175</v>
      </c>
      <c r="AD4961" t="s">
        <v>281</v>
      </c>
    </row>
    <row r="4962" spans="1:30">
      <c r="A4962" t="s">
        <v>19684</v>
      </c>
      <c r="B4962" t="s">
        <v>19684</v>
      </c>
      <c r="C4962" s="3">
        <v>0.571497</v>
      </c>
      <c r="D4962" s="3">
        <v>26</v>
      </c>
      <c r="E4962" s="3">
        <v>0</v>
      </c>
      <c r="F4962" s="3">
        <v>0</v>
      </c>
      <c r="G4962" s="3">
        <v>0.96639</v>
      </c>
      <c r="H4962" s="3">
        <v>47</v>
      </c>
      <c r="I4962" s="3">
        <v>10.445449</v>
      </c>
      <c r="J4962" s="3">
        <v>510</v>
      </c>
      <c r="K4962" s="3">
        <v>9.33306</v>
      </c>
      <c r="L4962" s="3">
        <v>486</v>
      </c>
      <c r="M4962" s="3">
        <v>3.305672</v>
      </c>
      <c r="N4962">
        <v>156</v>
      </c>
      <c r="O4962">
        <v>0.0024227103334371</v>
      </c>
      <c r="P4962">
        <v>3.0483051811874</v>
      </c>
      <c r="Q4962" t="s">
        <v>157</v>
      </c>
      <c r="R4962" t="s">
        <v>316</v>
      </c>
      <c r="S4962" t="s">
        <v>317</v>
      </c>
      <c r="T4962" t="s">
        <v>19685</v>
      </c>
      <c r="U4962" t="s">
        <v>19686</v>
      </c>
      <c r="V4962" t="s">
        <v>2025</v>
      </c>
      <c r="W4962" t="s">
        <v>136</v>
      </c>
      <c r="X4962" t="s">
        <v>136</v>
      </c>
      <c r="Y4962" t="s">
        <v>19687</v>
      </c>
      <c r="Z4962" t="s">
        <v>19688</v>
      </c>
      <c r="AA4962" t="s">
        <v>3882</v>
      </c>
      <c r="AB4962" t="s">
        <v>317</v>
      </c>
      <c r="AC4962" t="s">
        <v>19689</v>
      </c>
      <c r="AD4962" t="s">
        <v>5413</v>
      </c>
    </row>
    <row r="4963" spans="1:30">
      <c r="A4963" t="s">
        <v>19690</v>
      </c>
      <c r="B4963" t="s">
        <v>136</v>
      </c>
      <c r="C4963" s="3">
        <v>12.298738</v>
      </c>
      <c r="D4963" s="3">
        <v>418</v>
      </c>
      <c r="E4963" s="3">
        <v>22.354814</v>
      </c>
      <c r="F4963" s="3">
        <v>662</v>
      </c>
      <c r="G4963" s="3">
        <v>11.004782</v>
      </c>
      <c r="H4963" s="3">
        <v>403</v>
      </c>
      <c r="I4963" s="3">
        <v>4.635058</v>
      </c>
      <c r="J4963" s="3">
        <v>170</v>
      </c>
      <c r="K4963" s="3">
        <v>2.689133</v>
      </c>
      <c r="L4963" s="3">
        <v>105</v>
      </c>
      <c r="M4963" s="3">
        <v>7.645497</v>
      </c>
      <c r="N4963">
        <v>259</v>
      </c>
      <c r="O4963">
        <v>0.00117688223478319</v>
      </c>
      <c r="P4963">
        <v>-2.34066793075366</v>
      </c>
      <c r="Q4963" t="s">
        <v>131</v>
      </c>
      <c r="R4963" t="s">
        <v>136</v>
      </c>
      <c r="S4963" t="s">
        <v>136</v>
      </c>
      <c r="T4963" t="s">
        <v>136</v>
      </c>
      <c r="U4963" t="s">
        <v>136</v>
      </c>
      <c r="V4963" t="s">
        <v>136</v>
      </c>
      <c r="W4963" t="s">
        <v>136</v>
      </c>
      <c r="X4963" t="s">
        <v>136</v>
      </c>
      <c r="Y4963" t="s">
        <v>136</v>
      </c>
      <c r="Z4963" t="s">
        <v>136</v>
      </c>
      <c r="AA4963" t="s">
        <v>164</v>
      </c>
      <c r="AB4963" t="s">
        <v>165</v>
      </c>
      <c r="AC4963" t="s">
        <v>17829</v>
      </c>
      <c r="AD4963" t="s">
        <v>136</v>
      </c>
    </row>
    <row r="4964" spans="1:30">
      <c r="A4964" t="s">
        <v>19691</v>
      </c>
      <c r="B4964" t="s">
        <v>19691</v>
      </c>
      <c r="C4964" s="3">
        <v>21.133646</v>
      </c>
      <c r="D4964" s="3">
        <v>559</v>
      </c>
      <c r="E4964" s="3">
        <v>8.50614</v>
      </c>
      <c r="F4964" s="3">
        <v>200</v>
      </c>
      <c r="G4964" s="3">
        <v>12.805367</v>
      </c>
      <c r="H4964" s="3">
        <v>364</v>
      </c>
      <c r="I4964" s="3">
        <v>8.477836</v>
      </c>
      <c r="J4964" s="3">
        <v>244</v>
      </c>
      <c r="K4964" s="3">
        <v>1.927646</v>
      </c>
      <c r="L4964" s="3">
        <v>60</v>
      </c>
      <c r="M4964" s="3">
        <v>3.240371</v>
      </c>
      <c r="N4964">
        <v>90</v>
      </c>
      <c r="O4964">
        <v>0.000781005358874555</v>
      </c>
      <c r="P4964">
        <v>-2.16328075594297</v>
      </c>
      <c r="Q4964" t="s">
        <v>131</v>
      </c>
      <c r="R4964" t="s">
        <v>136</v>
      </c>
      <c r="S4964" t="s">
        <v>136</v>
      </c>
      <c r="T4964" t="s">
        <v>7244</v>
      </c>
      <c r="U4964" t="s">
        <v>136</v>
      </c>
      <c r="V4964" t="s">
        <v>136</v>
      </c>
      <c r="W4964" t="s">
        <v>136</v>
      </c>
      <c r="X4964" t="s">
        <v>136</v>
      </c>
      <c r="Y4964" t="s">
        <v>136</v>
      </c>
      <c r="Z4964" t="s">
        <v>136</v>
      </c>
      <c r="AA4964" t="s">
        <v>164</v>
      </c>
      <c r="AB4964" t="s">
        <v>165</v>
      </c>
      <c r="AC4964" t="s">
        <v>19692</v>
      </c>
      <c r="AD4964" t="s">
        <v>3288</v>
      </c>
    </row>
    <row r="4965" spans="1:30">
      <c r="A4965" t="s">
        <v>19693</v>
      </c>
      <c r="B4965" t="s">
        <v>19693</v>
      </c>
      <c r="C4965" s="3">
        <v>0.116604</v>
      </c>
      <c r="D4965" s="3">
        <v>13</v>
      </c>
      <c r="E4965" s="3">
        <v>0</v>
      </c>
      <c r="F4965" s="3">
        <v>0</v>
      </c>
      <c r="G4965" s="3">
        <v>0</v>
      </c>
      <c r="H4965" s="3">
        <v>0</v>
      </c>
      <c r="I4965" s="3">
        <v>2.024131</v>
      </c>
      <c r="J4965" s="3">
        <v>228</v>
      </c>
      <c r="K4965" s="3">
        <v>9.808844</v>
      </c>
      <c r="L4965" s="3">
        <v>1179</v>
      </c>
      <c r="M4965" s="3">
        <v>0.801424</v>
      </c>
      <c r="N4965">
        <v>87</v>
      </c>
      <c r="O4965" s="16">
        <v>3.47770384485906e-5</v>
      </c>
      <c r="P4965">
        <v>5.02109615055634</v>
      </c>
      <c r="Q4965" t="s">
        <v>157</v>
      </c>
      <c r="R4965" t="s">
        <v>170</v>
      </c>
      <c r="S4965" t="s">
        <v>171</v>
      </c>
      <c r="T4965" t="s">
        <v>19694</v>
      </c>
      <c r="U4965" t="s">
        <v>19695</v>
      </c>
      <c r="V4965" t="s">
        <v>2542</v>
      </c>
      <c r="W4965" t="s">
        <v>170</v>
      </c>
      <c r="X4965" t="s">
        <v>171</v>
      </c>
      <c r="Y4965" t="s">
        <v>7875</v>
      </c>
      <c r="Z4965" t="s">
        <v>19696</v>
      </c>
      <c r="AA4965" t="s">
        <v>164</v>
      </c>
      <c r="AB4965" t="s">
        <v>165</v>
      </c>
      <c r="AC4965" t="s">
        <v>19697</v>
      </c>
      <c r="AD4965" t="s">
        <v>19698</v>
      </c>
    </row>
    <row r="4966" spans="1:30">
      <c r="A4966" t="s">
        <v>19699</v>
      </c>
      <c r="B4966" t="s">
        <v>19699</v>
      </c>
      <c r="C4966" s="3">
        <v>4.113104</v>
      </c>
      <c r="D4966" s="3">
        <v>104</v>
      </c>
      <c r="E4966" s="3">
        <v>4.040624</v>
      </c>
      <c r="F4966" s="3">
        <v>91</v>
      </c>
      <c r="G4966" s="3">
        <v>6.428912</v>
      </c>
      <c r="H4966" s="3">
        <v>175</v>
      </c>
      <c r="I4966" s="3">
        <v>0.704433</v>
      </c>
      <c r="J4966" s="3">
        <v>20</v>
      </c>
      <c r="K4966" s="3">
        <v>1.082972</v>
      </c>
      <c r="L4966" s="3">
        <v>32</v>
      </c>
      <c r="M4966" s="3">
        <v>0.731476</v>
      </c>
      <c r="N4966">
        <v>20</v>
      </c>
      <c r="O4966" s="16">
        <v>2.93923038959626e-8</v>
      </c>
      <c r="P4966">
        <v>-3.06323230292077</v>
      </c>
      <c r="Q4966" t="s">
        <v>131</v>
      </c>
      <c r="R4966" t="s">
        <v>136</v>
      </c>
      <c r="S4966" t="s">
        <v>136</v>
      </c>
      <c r="T4966" t="s">
        <v>19700</v>
      </c>
      <c r="U4966" t="s">
        <v>19701</v>
      </c>
      <c r="V4966" t="s">
        <v>1410</v>
      </c>
      <c r="W4966" t="s">
        <v>305</v>
      </c>
      <c r="X4966" t="s">
        <v>142</v>
      </c>
      <c r="Y4966" t="s">
        <v>19702</v>
      </c>
      <c r="Z4966" t="s">
        <v>19703</v>
      </c>
      <c r="AA4966" t="s">
        <v>141</v>
      </c>
      <c r="AB4966" t="s">
        <v>142</v>
      </c>
      <c r="AC4966" t="s">
        <v>19704</v>
      </c>
      <c r="AD4966" t="s">
        <v>19705</v>
      </c>
    </row>
    <row r="4967" spans="1:30">
      <c r="A4967" t="s">
        <v>19706</v>
      </c>
      <c r="B4967" t="s">
        <v>136</v>
      </c>
      <c r="C4967" s="3">
        <v>2.779167</v>
      </c>
      <c r="D4967" s="3">
        <v>89</v>
      </c>
      <c r="E4967" s="3">
        <v>3.764143</v>
      </c>
      <c r="F4967" s="3">
        <v>106</v>
      </c>
      <c r="G4967" s="3">
        <v>7.488509</v>
      </c>
      <c r="H4967" s="3">
        <v>255</v>
      </c>
      <c r="I4967" s="3">
        <v>1.191987</v>
      </c>
      <c r="J4967" s="3">
        <v>41</v>
      </c>
      <c r="K4967" s="3">
        <v>1.038337</v>
      </c>
      <c r="L4967" s="3">
        <v>39</v>
      </c>
      <c r="M4967" s="3">
        <v>2.357943</v>
      </c>
      <c r="N4967">
        <v>79</v>
      </c>
      <c r="O4967">
        <v>0.00192698173320212</v>
      </c>
      <c r="P4967">
        <v>-2.14977533605601</v>
      </c>
      <c r="Q4967" t="s">
        <v>131</v>
      </c>
      <c r="R4967" t="s">
        <v>136</v>
      </c>
      <c r="S4967" t="s">
        <v>136</v>
      </c>
      <c r="T4967" t="s">
        <v>136</v>
      </c>
      <c r="U4967" t="s">
        <v>19707</v>
      </c>
      <c r="V4967" t="s">
        <v>439</v>
      </c>
      <c r="W4967" t="s">
        <v>136</v>
      </c>
      <c r="X4967" t="s">
        <v>136</v>
      </c>
      <c r="Y4967" t="s">
        <v>736</v>
      </c>
      <c r="Z4967" t="s">
        <v>136</v>
      </c>
      <c r="AA4967" t="s">
        <v>136</v>
      </c>
      <c r="AB4967" t="s">
        <v>136</v>
      </c>
      <c r="AC4967" t="s">
        <v>19708</v>
      </c>
      <c r="AD4967" t="s">
        <v>136</v>
      </c>
    </row>
    <row r="4968" spans="1:30">
      <c r="A4968" t="s">
        <v>19709</v>
      </c>
      <c r="B4968" t="s">
        <v>19709</v>
      </c>
      <c r="C4968" s="3">
        <v>7.548072</v>
      </c>
      <c r="D4968" s="3">
        <v>194</v>
      </c>
      <c r="E4968" s="3">
        <v>12.640636</v>
      </c>
      <c r="F4968" s="3">
        <v>288</v>
      </c>
      <c r="G4968" s="3">
        <v>6.094594</v>
      </c>
      <c r="H4968" s="3">
        <v>168</v>
      </c>
      <c r="I4968" s="3">
        <v>2.400609</v>
      </c>
      <c r="J4968" s="3">
        <v>67</v>
      </c>
      <c r="K4968" s="3">
        <v>2.376811</v>
      </c>
      <c r="L4968" s="3">
        <v>71</v>
      </c>
      <c r="M4968" s="3">
        <v>4.873353</v>
      </c>
      <c r="N4968">
        <v>131</v>
      </c>
      <c r="O4968">
        <v>0.00354029314671957</v>
      </c>
      <c r="P4968">
        <v>-2.13939591430821</v>
      </c>
      <c r="Q4968" t="s">
        <v>131</v>
      </c>
      <c r="R4968" t="s">
        <v>136</v>
      </c>
      <c r="S4968" t="s">
        <v>136</v>
      </c>
      <c r="T4968" t="s">
        <v>19710</v>
      </c>
      <c r="U4968" t="s">
        <v>19711</v>
      </c>
      <c r="V4968" t="s">
        <v>136</v>
      </c>
      <c r="W4968" t="s">
        <v>170</v>
      </c>
      <c r="X4968" t="s">
        <v>171</v>
      </c>
      <c r="Y4968" t="s">
        <v>6351</v>
      </c>
      <c r="Z4968" t="s">
        <v>6352</v>
      </c>
      <c r="AA4968" t="s">
        <v>174</v>
      </c>
      <c r="AB4968" t="s">
        <v>171</v>
      </c>
      <c r="AC4968" t="s">
        <v>19712</v>
      </c>
      <c r="AD4968" t="s">
        <v>19713</v>
      </c>
    </row>
    <row r="4969" spans="1:30">
      <c r="A4969" t="s">
        <v>19714</v>
      </c>
      <c r="B4969" t="s">
        <v>136</v>
      </c>
      <c r="C4969" s="3">
        <v>0</v>
      </c>
      <c r="D4969" s="3">
        <v>0</v>
      </c>
      <c r="E4969" s="3">
        <v>0</v>
      </c>
      <c r="F4969" s="3">
        <v>0</v>
      </c>
      <c r="G4969" s="3">
        <v>0</v>
      </c>
      <c r="H4969" s="3">
        <v>0</v>
      </c>
      <c r="I4969" s="3">
        <v>13.352738</v>
      </c>
      <c r="J4969" s="3">
        <v>405</v>
      </c>
      <c r="K4969" s="3">
        <v>8.366767</v>
      </c>
      <c r="L4969" s="3">
        <v>243</v>
      </c>
      <c r="M4969" s="3">
        <v>7.24771499999999</v>
      </c>
      <c r="N4969">
        <v>203</v>
      </c>
      <c r="O4969" s="16">
        <v>5.1702902688464e-13</v>
      </c>
      <c r="P4969">
        <v>8.00749034619313</v>
      </c>
      <c r="Q4969" t="s">
        <v>157</v>
      </c>
      <c r="R4969" t="s">
        <v>136</v>
      </c>
      <c r="S4969" t="s">
        <v>136</v>
      </c>
      <c r="T4969" t="s">
        <v>136</v>
      </c>
      <c r="U4969" t="s">
        <v>136</v>
      </c>
      <c r="V4969" t="s">
        <v>136</v>
      </c>
      <c r="W4969" t="s">
        <v>136</v>
      </c>
      <c r="X4969" t="s">
        <v>136</v>
      </c>
      <c r="Y4969" t="s">
        <v>136</v>
      </c>
      <c r="Z4969" t="s">
        <v>136</v>
      </c>
      <c r="AA4969" t="s">
        <v>136</v>
      </c>
      <c r="AB4969" t="s">
        <v>136</v>
      </c>
      <c r="AC4969" t="s">
        <v>136</v>
      </c>
      <c r="AD4969" t="s">
        <v>136</v>
      </c>
    </row>
    <row r="4970" spans="1:30">
      <c r="A4970" t="s">
        <v>19715</v>
      </c>
      <c r="B4970" t="s">
        <v>19715</v>
      </c>
      <c r="C4970" s="3">
        <v>5.228899</v>
      </c>
      <c r="D4970" s="3">
        <v>264</v>
      </c>
      <c r="E4970" s="3">
        <v>0.858915</v>
      </c>
      <c r="F4970" s="3">
        <v>39</v>
      </c>
      <c r="G4970" s="3">
        <v>3.779408</v>
      </c>
      <c r="H4970" s="3">
        <v>204</v>
      </c>
      <c r="I4970" s="3">
        <v>9.188703</v>
      </c>
      <c r="J4970" s="3">
        <v>502</v>
      </c>
      <c r="K4970" s="3">
        <v>131.118271</v>
      </c>
      <c r="L4970" s="3">
        <v>7641</v>
      </c>
      <c r="M4970" s="3">
        <v>10.727452</v>
      </c>
      <c r="N4970">
        <v>564</v>
      </c>
      <c r="O4970">
        <v>0.00234205108270753</v>
      </c>
      <c r="P4970">
        <v>3.08026990526501</v>
      </c>
      <c r="Q4970" t="s">
        <v>157</v>
      </c>
      <c r="R4970" t="s">
        <v>136</v>
      </c>
      <c r="S4970" t="s">
        <v>136</v>
      </c>
      <c r="T4970" t="s">
        <v>19716</v>
      </c>
      <c r="U4970" t="s">
        <v>19717</v>
      </c>
      <c r="V4970" t="s">
        <v>136</v>
      </c>
      <c r="W4970" t="s">
        <v>241</v>
      </c>
      <c r="X4970" t="s">
        <v>242</v>
      </c>
      <c r="Y4970" t="s">
        <v>8011</v>
      </c>
      <c r="Z4970" t="s">
        <v>19718</v>
      </c>
      <c r="AA4970" t="s">
        <v>164</v>
      </c>
      <c r="AB4970" t="s">
        <v>165</v>
      </c>
      <c r="AC4970" t="s">
        <v>19719</v>
      </c>
      <c r="AD4970" t="s">
        <v>19720</v>
      </c>
    </row>
    <row r="4971" spans="1:30">
      <c r="A4971" t="s">
        <v>19721</v>
      </c>
      <c r="B4971" t="s">
        <v>19721</v>
      </c>
      <c r="C4971" s="3">
        <v>1660.827393</v>
      </c>
      <c r="D4971" s="3">
        <v>41757</v>
      </c>
      <c r="E4971" s="3">
        <v>3025.824219</v>
      </c>
      <c r="F4971" s="3">
        <v>67391</v>
      </c>
      <c r="G4971" s="3">
        <v>2161.376465</v>
      </c>
      <c r="H4971" s="3">
        <v>58265</v>
      </c>
      <c r="I4971" s="3">
        <v>157.832245</v>
      </c>
      <c r="J4971" s="3">
        <v>4304</v>
      </c>
      <c r="K4971" s="3">
        <v>274.104401</v>
      </c>
      <c r="L4971" s="3">
        <v>7982</v>
      </c>
      <c r="M4971" s="3">
        <v>604.374634</v>
      </c>
      <c r="N4971">
        <v>15866</v>
      </c>
      <c r="O4971" s="16">
        <v>4.71835521330326e-6</v>
      </c>
      <c r="P4971">
        <v>-3.3031581734994</v>
      </c>
      <c r="Q4971" t="s">
        <v>131</v>
      </c>
      <c r="R4971" t="s">
        <v>190</v>
      </c>
      <c r="S4971" t="s">
        <v>191</v>
      </c>
      <c r="T4971" t="s">
        <v>625</v>
      </c>
      <c r="U4971" t="s">
        <v>19722</v>
      </c>
      <c r="V4971" t="s">
        <v>7002</v>
      </c>
      <c r="W4971" t="s">
        <v>136</v>
      </c>
      <c r="X4971" t="s">
        <v>136</v>
      </c>
      <c r="Y4971" t="s">
        <v>11938</v>
      </c>
      <c r="Z4971" t="s">
        <v>19723</v>
      </c>
      <c r="AA4971" t="s">
        <v>164</v>
      </c>
      <c r="AB4971" t="s">
        <v>165</v>
      </c>
      <c r="AC4971" t="s">
        <v>19724</v>
      </c>
      <c r="AD4971" t="s">
        <v>281</v>
      </c>
    </row>
    <row r="4972" spans="1:30">
      <c r="A4972" t="s">
        <v>19725</v>
      </c>
      <c r="B4972" t="s">
        <v>19725</v>
      </c>
      <c r="C4972" s="3">
        <v>2.463124</v>
      </c>
      <c r="D4972" s="3">
        <v>98</v>
      </c>
      <c r="E4972" s="3">
        <v>6.680976</v>
      </c>
      <c r="F4972" s="3">
        <v>234</v>
      </c>
      <c r="G4972" s="3">
        <v>2.76018</v>
      </c>
      <c r="H4972" s="3">
        <v>117</v>
      </c>
      <c r="I4972" s="3">
        <v>0.966453</v>
      </c>
      <c r="J4972" s="3">
        <v>42</v>
      </c>
      <c r="K4972" s="3">
        <v>0.865542</v>
      </c>
      <c r="L4972" s="3">
        <v>40</v>
      </c>
      <c r="M4972" s="3">
        <v>1.324601</v>
      </c>
      <c r="N4972">
        <v>55</v>
      </c>
      <c r="O4972">
        <v>0.000858796208581821</v>
      </c>
      <c r="P4972">
        <v>-2.61774095505713</v>
      </c>
      <c r="Q4972" t="s">
        <v>131</v>
      </c>
      <c r="R4972" t="s">
        <v>371</v>
      </c>
      <c r="S4972" t="s">
        <v>293</v>
      </c>
      <c r="T4972" t="s">
        <v>2851</v>
      </c>
      <c r="U4972" t="s">
        <v>19726</v>
      </c>
      <c r="V4972" t="s">
        <v>136</v>
      </c>
      <c r="W4972" t="s">
        <v>254</v>
      </c>
      <c r="X4972" t="s">
        <v>255</v>
      </c>
      <c r="Y4972" t="s">
        <v>4965</v>
      </c>
      <c r="Z4972" t="s">
        <v>19727</v>
      </c>
      <c r="AA4972" t="s">
        <v>164</v>
      </c>
      <c r="AB4972" t="s">
        <v>165</v>
      </c>
      <c r="AC4972" t="s">
        <v>19728</v>
      </c>
      <c r="AD4972" t="s">
        <v>144</v>
      </c>
    </row>
    <row r="4973" spans="1:30">
      <c r="A4973" t="s">
        <v>19729</v>
      </c>
      <c r="B4973" t="s">
        <v>19729</v>
      </c>
      <c r="C4973" s="3">
        <v>28.901043</v>
      </c>
      <c r="D4973" s="3">
        <v>1703</v>
      </c>
      <c r="E4973" s="3">
        <v>97.331604</v>
      </c>
      <c r="F4973" s="3">
        <v>5081</v>
      </c>
      <c r="G4973" s="3">
        <v>21.152937</v>
      </c>
      <c r="H4973" s="3">
        <v>1337</v>
      </c>
      <c r="I4973" s="3">
        <v>3.219345</v>
      </c>
      <c r="J4973" s="3">
        <v>206</v>
      </c>
      <c r="K4973" s="3">
        <v>5.535526</v>
      </c>
      <c r="L4973" s="3">
        <v>378</v>
      </c>
      <c r="M4973" s="3">
        <v>4.475488</v>
      </c>
      <c r="N4973">
        <v>276</v>
      </c>
      <c r="O4973" s="16">
        <v>5.60987505668857e-7</v>
      </c>
      <c r="P4973">
        <v>-4.1002390600382</v>
      </c>
      <c r="Q4973" t="s">
        <v>131</v>
      </c>
      <c r="R4973" t="s">
        <v>136</v>
      </c>
      <c r="S4973" t="s">
        <v>136</v>
      </c>
      <c r="T4973" t="s">
        <v>12873</v>
      </c>
      <c r="U4973" t="s">
        <v>136</v>
      </c>
      <c r="V4973" t="s">
        <v>136</v>
      </c>
      <c r="W4973" t="s">
        <v>136</v>
      </c>
      <c r="X4973" t="s">
        <v>136</v>
      </c>
      <c r="Y4973" t="s">
        <v>12874</v>
      </c>
      <c r="Z4973" t="s">
        <v>12875</v>
      </c>
      <c r="AA4973" t="s">
        <v>164</v>
      </c>
      <c r="AB4973" t="s">
        <v>165</v>
      </c>
      <c r="AC4973" t="s">
        <v>19730</v>
      </c>
      <c r="AD4973" t="s">
        <v>144</v>
      </c>
    </row>
    <row r="4974" spans="1:30">
      <c r="A4974" t="s">
        <v>19731</v>
      </c>
      <c r="B4974" t="s">
        <v>19731</v>
      </c>
      <c r="C4974" s="3">
        <v>0</v>
      </c>
      <c r="D4974" s="3">
        <v>0</v>
      </c>
      <c r="E4974" s="3">
        <v>0</v>
      </c>
      <c r="F4974" s="3">
        <v>0</v>
      </c>
      <c r="G4974" s="3">
        <v>0</v>
      </c>
      <c r="H4974" s="3">
        <v>0</v>
      </c>
      <c r="I4974" s="3">
        <v>6.391834</v>
      </c>
      <c r="J4974" s="3">
        <v>324</v>
      </c>
      <c r="K4974" s="3">
        <v>6.234085</v>
      </c>
      <c r="L4974" s="3">
        <v>338</v>
      </c>
      <c r="M4974" s="3">
        <v>3.25942</v>
      </c>
      <c r="N4974">
        <v>160</v>
      </c>
      <c r="O4974" s="16">
        <v>1.00249535653935e-12</v>
      </c>
      <c r="P4974">
        <v>7.9467238422645</v>
      </c>
      <c r="Q4974" t="s">
        <v>157</v>
      </c>
      <c r="R4974" t="s">
        <v>190</v>
      </c>
      <c r="S4974" t="s">
        <v>191</v>
      </c>
      <c r="T4974" t="s">
        <v>1016</v>
      </c>
      <c r="U4974" t="s">
        <v>19732</v>
      </c>
      <c r="V4974" t="s">
        <v>136</v>
      </c>
      <c r="W4974" t="s">
        <v>136</v>
      </c>
      <c r="X4974" t="s">
        <v>136</v>
      </c>
      <c r="Y4974" t="s">
        <v>181</v>
      </c>
      <c r="Z4974" t="s">
        <v>19733</v>
      </c>
      <c r="AA4974" t="s">
        <v>83</v>
      </c>
      <c r="AB4974" t="s">
        <v>191</v>
      </c>
      <c r="AC4974" t="s">
        <v>313</v>
      </c>
      <c r="AD4974" t="s">
        <v>195</v>
      </c>
    </row>
    <row r="4975" spans="1:30">
      <c r="A4975" t="s">
        <v>19734</v>
      </c>
      <c r="B4975" t="s">
        <v>19734</v>
      </c>
      <c r="C4975" s="3">
        <v>1.160787</v>
      </c>
      <c r="D4975" s="3">
        <v>39</v>
      </c>
      <c r="E4975" s="3">
        <v>0.438798</v>
      </c>
      <c r="F4975" s="3">
        <v>13</v>
      </c>
      <c r="G4975" s="3">
        <v>1.427866</v>
      </c>
      <c r="H4975" s="3">
        <v>51</v>
      </c>
      <c r="I4975" s="3">
        <v>7.874101</v>
      </c>
      <c r="J4975" s="3">
        <v>285</v>
      </c>
      <c r="K4975" s="3">
        <v>5.665075</v>
      </c>
      <c r="L4975" s="3">
        <v>219</v>
      </c>
      <c r="M4975" s="3">
        <v>5.485624</v>
      </c>
      <c r="N4975">
        <v>191</v>
      </c>
      <c r="O4975" s="16">
        <v>5.43754935994919e-5</v>
      </c>
      <c r="P4975">
        <v>2.01126095234986</v>
      </c>
      <c r="Q4975" t="s">
        <v>157</v>
      </c>
      <c r="R4975" t="s">
        <v>136</v>
      </c>
      <c r="S4975" t="s">
        <v>136</v>
      </c>
      <c r="T4975" t="s">
        <v>136</v>
      </c>
      <c r="U4975" t="s">
        <v>19735</v>
      </c>
      <c r="V4975" t="s">
        <v>136</v>
      </c>
      <c r="W4975" t="s">
        <v>170</v>
      </c>
      <c r="X4975" t="s">
        <v>171</v>
      </c>
      <c r="Y4975" t="s">
        <v>977</v>
      </c>
      <c r="Z4975" t="s">
        <v>19736</v>
      </c>
      <c r="AA4975" t="s">
        <v>174</v>
      </c>
      <c r="AB4975" t="s">
        <v>171</v>
      </c>
      <c r="AC4975" t="s">
        <v>19737</v>
      </c>
      <c r="AD4975" t="s">
        <v>136</v>
      </c>
    </row>
    <row r="4976" spans="1:30">
      <c r="A4976" t="s">
        <v>19738</v>
      </c>
      <c r="B4976" t="s">
        <v>19738</v>
      </c>
      <c r="C4976" s="3">
        <v>0.118011</v>
      </c>
      <c r="D4976" s="3">
        <v>3</v>
      </c>
      <c r="E4976" s="3">
        <v>0</v>
      </c>
      <c r="F4976" s="3">
        <v>0</v>
      </c>
      <c r="G4976" s="3">
        <v>0.055217</v>
      </c>
      <c r="H4976" s="3">
        <v>2</v>
      </c>
      <c r="I4976" s="3">
        <v>3.49158</v>
      </c>
      <c r="J4976" s="3">
        <v>96</v>
      </c>
      <c r="K4976" s="3">
        <v>29.290815</v>
      </c>
      <c r="L4976" s="3">
        <v>858</v>
      </c>
      <c r="M4976" s="3">
        <v>2.833932</v>
      </c>
      <c r="N4976">
        <v>75</v>
      </c>
      <c r="O4976" s="16">
        <v>4.31966203751368e-8</v>
      </c>
      <c r="P4976">
        <v>5.89309959671521</v>
      </c>
      <c r="Q4976" t="s">
        <v>157</v>
      </c>
      <c r="R4976" t="s">
        <v>136</v>
      </c>
      <c r="S4976" t="s">
        <v>136</v>
      </c>
      <c r="T4976" t="s">
        <v>3373</v>
      </c>
      <c r="U4976" t="s">
        <v>19739</v>
      </c>
      <c r="V4976" t="s">
        <v>439</v>
      </c>
      <c r="W4976" t="s">
        <v>186</v>
      </c>
      <c r="X4976" t="s">
        <v>187</v>
      </c>
      <c r="Y4976" t="s">
        <v>3375</v>
      </c>
      <c r="Z4976" t="s">
        <v>3376</v>
      </c>
      <c r="AA4976" t="s">
        <v>209</v>
      </c>
      <c r="AB4976" t="s">
        <v>187</v>
      </c>
      <c r="AC4976" t="s">
        <v>19740</v>
      </c>
      <c r="AD4976" t="s">
        <v>3378</v>
      </c>
    </row>
    <row r="4977" spans="1:30">
      <c r="A4977" t="s">
        <v>19741</v>
      </c>
      <c r="B4977" t="s">
        <v>19741</v>
      </c>
      <c r="C4977" s="3">
        <v>35.617405</v>
      </c>
      <c r="D4977" s="3">
        <v>1220</v>
      </c>
      <c r="E4977" s="3">
        <v>64.747978</v>
      </c>
      <c r="F4977" s="3">
        <v>1965</v>
      </c>
      <c r="G4977" s="3">
        <v>15.72545</v>
      </c>
      <c r="H4977" s="3">
        <v>578</v>
      </c>
      <c r="I4977" s="3">
        <v>2.601948</v>
      </c>
      <c r="J4977" s="3">
        <v>97</v>
      </c>
      <c r="K4977" s="3">
        <v>1.89075</v>
      </c>
      <c r="L4977" s="3">
        <v>75</v>
      </c>
      <c r="M4977" s="3">
        <v>11.597406</v>
      </c>
      <c r="N4977">
        <v>415</v>
      </c>
      <c r="O4977">
        <v>0.000290402017332454</v>
      </c>
      <c r="P4977">
        <v>-3.35234952106911</v>
      </c>
      <c r="Q4977" t="s">
        <v>131</v>
      </c>
      <c r="R4977" t="s">
        <v>136</v>
      </c>
      <c r="S4977" t="s">
        <v>136</v>
      </c>
      <c r="T4977" t="s">
        <v>430</v>
      </c>
      <c r="U4977" t="s">
        <v>19742</v>
      </c>
      <c r="V4977" t="s">
        <v>136</v>
      </c>
      <c r="W4977" t="s">
        <v>136</v>
      </c>
      <c r="X4977" t="s">
        <v>136</v>
      </c>
      <c r="Y4977" t="s">
        <v>433</v>
      </c>
      <c r="Z4977" t="s">
        <v>19743</v>
      </c>
      <c r="AA4977" t="s">
        <v>141</v>
      </c>
      <c r="AB4977" t="s">
        <v>142</v>
      </c>
      <c r="AC4977" t="s">
        <v>19744</v>
      </c>
      <c r="AD4977" t="s">
        <v>309</v>
      </c>
    </row>
    <row r="4978" spans="1:30">
      <c r="A4978" t="s">
        <v>19745</v>
      </c>
      <c r="B4978" t="s">
        <v>19745</v>
      </c>
      <c r="C4978" s="3">
        <v>3.671146</v>
      </c>
      <c r="D4978" s="3">
        <v>169</v>
      </c>
      <c r="E4978" s="3">
        <v>15.847326</v>
      </c>
      <c r="F4978" s="3">
        <v>645</v>
      </c>
      <c r="G4978" s="3">
        <v>3.9516</v>
      </c>
      <c r="H4978" s="3">
        <v>195</v>
      </c>
      <c r="I4978" s="3">
        <v>3.427959</v>
      </c>
      <c r="J4978" s="3">
        <v>171</v>
      </c>
      <c r="K4978" s="3">
        <v>1.511636</v>
      </c>
      <c r="L4978" s="3">
        <v>81</v>
      </c>
      <c r="M4978" s="3">
        <v>1.9562</v>
      </c>
      <c r="N4978">
        <v>94</v>
      </c>
      <c r="O4978">
        <v>0.00405036808932737</v>
      </c>
      <c r="P4978">
        <v>-2.55027873173411</v>
      </c>
      <c r="Q4978" t="s">
        <v>131</v>
      </c>
      <c r="R4978" t="s">
        <v>325</v>
      </c>
      <c r="S4978" t="s">
        <v>326</v>
      </c>
      <c r="T4978" t="s">
        <v>19746</v>
      </c>
      <c r="U4978" t="s">
        <v>19747</v>
      </c>
      <c r="V4978" t="s">
        <v>1260</v>
      </c>
      <c r="W4978" t="s">
        <v>366</v>
      </c>
      <c r="X4978" t="s">
        <v>367</v>
      </c>
      <c r="Y4978" t="s">
        <v>4524</v>
      </c>
      <c r="Z4978" t="s">
        <v>12819</v>
      </c>
      <c r="AA4978" t="s">
        <v>48</v>
      </c>
      <c r="AB4978" t="s">
        <v>326</v>
      </c>
      <c r="AC4978" t="s">
        <v>19748</v>
      </c>
      <c r="AD4978" t="s">
        <v>19749</v>
      </c>
    </row>
    <row r="4979" spans="1:30">
      <c r="A4979" t="s">
        <v>19750</v>
      </c>
      <c r="B4979" t="s">
        <v>19750</v>
      </c>
      <c r="C4979" s="3">
        <v>8.066919</v>
      </c>
      <c r="D4979" s="3">
        <v>134</v>
      </c>
      <c r="E4979" s="3">
        <v>9.242898</v>
      </c>
      <c r="F4979" s="3">
        <v>136</v>
      </c>
      <c r="G4979" s="3">
        <v>12.422164</v>
      </c>
      <c r="H4979" s="3">
        <v>220</v>
      </c>
      <c r="I4979" s="3">
        <v>2.737797</v>
      </c>
      <c r="J4979" s="3">
        <v>50</v>
      </c>
      <c r="K4979" s="3">
        <v>2.759144</v>
      </c>
      <c r="L4979" s="3">
        <v>53</v>
      </c>
      <c r="M4979" s="3">
        <v>3.675075</v>
      </c>
      <c r="N4979">
        <v>64</v>
      </c>
      <c r="O4979" s="16">
        <v>1.39641832530941e-5</v>
      </c>
      <c r="P4979">
        <v>-2.3120293188629</v>
      </c>
      <c r="Q4979" t="s">
        <v>131</v>
      </c>
      <c r="R4979" t="s">
        <v>170</v>
      </c>
      <c r="S4979" t="s">
        <v>171</v>
      </c>
      <c r="T4979" t="s">
        <v>19751</v>
      </c>
      <c r="U4979" t="s">
        <v>19752</v>
      </c>
      <c r="V4979" t="s">
        <v>136</v>
      </c>
      <c r="W4979" t="s">
        <v>170</v>
      </c>
      <c r="X4979" t="s">
        <v>171</v>
      </c>
      <c r="Y4979" t="s">
        <v>7353</v>
      </c>
      <c r="Z4979" t="s">
        <v>19753</v>
      </c>
      <c r="AA4979" t="s">
        <v>174</v>
      </c>
      <c r="AB4979" t="s">
        <v>171</v>
      </c>
      <c r="AC4979" t="s">
        <v>19754</v>
      </c>
      <c r="AD4979" t="s">
        <v>19755</v>
      </c>
    </row>
    <row r="4980" spans="1:30">
      <c r="A4980" t="s">
        <v>19756</v>
      </c>
      <c r="B4980" t="s">
        <v>19756</v>
      </c>
      <c r="C4980" s="3">
        <v>0</v>
      </c>
      <c r="D4980" s="3">
        <v>0</v>
      </c>
      <c r="E4980" s="3">
        <v>0</v>
      </c>
      <c r="F4980" s="3">
        <v>0</v>
      </c>
      <c r="G4980" s="3">
        <v>0</v>
      </c>
      <c r="H4980" s="3">
        <v>0</v>
      </c>
      <c r="I4980" s="3">
        <v>0.564186</v>
      </c>
      <c r="J4980" s="3">
        <v>108</v>
      </c>
      <c r="K4980" s="3">
        <v>0.453589</v>
      </c>
      <c r="L4980" s="3">
        <v>93</v>
      </c>
      <c r="M4980" s="3">
        <v>0.152409</v>
      </c>
      <c r="N4980">
        <v>28</v>
      </c>
      <c r="O4980" s="16">
        <v>1.38490312308644e-6</v>
      </c>
      <c r="P4980">
        <v>6.14208339123517</v>
      </c>
      <c r="Q4980" t="s">
        <v>157</v>
      </c>
      <c r="R4980" t="s">
        <v>136</v>
      </c>
      <c r="S4980" t="s">
        <v>136</v>
      </c>
      <c r="T4980" t="s">
        <v>19757</v>
      </c>
      <c r="U4980" t="s">
        <v>19758</v>
      </c>
      <c r="V4980" t="s">
        <v>136</v>
      </c>
      <c r="W4980" t="s">
        <v>218</v>
      </c>
      <c r="X4980" t="s">
        <v>219</v>
      </c>
      <c r="Y4980" t="s">
        <v>19759</v>
      </c>
      <c r="Z4980" t="s">
        <v>19760</v>
      </c>
      <c r="AA4980" t="s">
        <v>686</v>
      </c>
      <c r="AB4980" t="s">
        <v>219</v>
      </c>
      <c r="AC4980" t="s">
        <v>19761</v>
      </c>
      <c r="AD4980" t="s">
        <v>4864</v>
      </c>
    </row>
    <row r="4981" spans="1:30">
      <c r="A4981" t="s">
        <v>19762</v>
      </c>
      <c r="B4981" t="s">
        <v>19762</v>
      </c>
      <c r="C4981" s="3">
        <v>0.391068</v>
      </c>
      <c r="D4981" s="3">
        <v>23</v>
      </c>
      <c r="E4981" s="3">
        <v>0.058379</v>
      </c>
      <c r="F4981" s="3">
        <v>4</v>
      </c>
      <c r="G4981" s="3">
        <v>0.309004</v>
      </c>
      <c r="H4981" s="3">
        <v>20</v>
      </c>
      <c r="I4981" s="3">
        <v>3.952999</v>
      </c>
      <c r="J4981" s="3">
        <v>249</v>
      </c>
      <c r="K4981" s="3">
        <v>2.900741</v>
      </c>
      <c r="L4981" s="3">
        <v>195</v>
      </c>
      <c r="M4981" s="3">
        <v>3.026281</v>
      </c>
      <c r="N4981">
        <v>184</v>
      </c>
      <c r="O4981" s="16">
        <v>9.55434804497581e-8</v>
      </c>
      <c r="P4981">
        <v>2.97411861919061</v>
      </c>
      <c r="Q4981" t="s">
        <v>157</v>
      </c>
      <c r="R4981" t="s">
        <v>136</v>
      </c>
      <c r="S4981" t="s">
        <v>136</v>
      </c>
      <c r="T4981" t="s">
        <v>768</v>
      </c>
      <c r="U4981" t="s">
        <v>19763</v>
      </c>
      <c r="V4981" t="s">
        <v>10107</v>
      </c>
      <c r="W4981" t="s">
        <v>136</v>
      </c>
      <c r="X4981" t="s">
        <v>136</v>
      </c>
      <c r="Y4981" t="s">
        <v>770</v>
      </c>
      <c r="Z4981" t="s">
        <v>19764</v>
      </c>
      <c r="AA4981" t="s">
        <v>141</v>
      </c>
      <c r="AB4981" t="s">
        <v>142</v>
      </c>
      <c r="AC4981" t="s">
        <v>19765</v>
      </c>
      <c r="AD4981" t="s">
        <v>281</v>
      </c>
    </row>
    <row r="4982" spans="1:30">
      <c r="A4982" t="s">
        <v>19766</v>
      </c>
      <c r="B4982" t="s">
        <v>19766</v>
      </c>
      <c r="C4982" s="3">
        <v>0</v>
      </c>
      <c r="D4982" s="3">
        <v>0</v>
      </c>
      <c r="E4982" s="3">
        <v>0</v>
      </c>
      <c r="F4982" s="3">
        <v>0</v>
      </c>
      <c r="G4982" s="3">
        <v>0.342238</v>
      </c>
      <c r="H4982" s="3">
        <v>22</v>
      </c>
      <c r="I4982" s="3">
        <v>3.035218</v>
      </c>
      <c r="J4982" s="3">
        <v>191</v>
      </c>
      <c r="K4982" s="3">
        <v>9.580981</v>
      </c>
      <c r="L4982" s="3">
        <v>643</v>
      </c>
      <c r="M4982" s="3">
        <v>1.328018</v>
      </c>
      <c r="N4982">
        <v>81</v>
      </c>
      <c r="O4982">
        <v>0.00290967106200582</v>
      </c>
      <c r="P4982">
        <v>3.80020508604409</v>
      </c>
      <c r="Q4982" t="s">
        <v>157</v>
      </c>
      <c r="R4982" t="s">
        <v>136</v>
      </c>
      <c r="S4982" t="s">
        <v>136</v>
      </c>
      <c r="T4982" t="s">
        <v>1511</v>
      </c>
      <c r="U4982" t="s">
        <v>19767</v>
      </c>
      <c r="V4982" t="s">
        <v>1945</v>
      </c>
      <c r="W4982" t="s">
        <v>254</v>
      </c>
      <c r="X4982" t="s">
        <v>255</v>
      </c>
      <c r="Y4982" t="s">
        <v>557</v>
      </c>
      <c r="Z4982" t="s">
        <v>19768</v>
      </c>
      <c r="AA4982" t="s">
        <v>164</v>
      </c>
      <c r="AB4982" t="s">
        <v>165</v>
      </c>
      <c r="AC4982" t="s">
        <v>19769</v>
      </c>
      <c r="AD4982" t="s">
        <v>281</v>
      </c>
    </row>
    <row r="4983" spans="1:30">
      <c r="A4983" t="s">
        <v>19770</v>
      </c>
      <c r="B4983" t="s">
        <v>136</v>
      </c>
      <c r="C4983" s="3">
        <v>0.807289</v>
      </c>
      <c r="D4983" s="3">
        <v>11</v>
      </c>
      <c r="E4983" s="3">
        <v>0</v>
      </c>
      <c r="F4983" s="3">
        <v>0</v>
      </c>
      <c r="G4983" s="3">
        <v>1.685226</v>
      </c>
      <c r="H4983" s="3">
        <v>24</v>
      </c>
      <c r="I4983" s="3">
        <v>6.430131</v>
      </c>
      <c r="J4983" s="3">
        <v>92</v>
      </c>
      <c r="K4983" s="3">
        <v>46.595188</v>
      </c>
      <c r="L4983" s="3">
        <v>711</v>
      </c>
      <c r="M4983" s="3">
        <v>12.002393</v>
      </c>
      <c r="N4983">
        <v>165</v>
      </c>
      <c r="O4983">
        <v>0.000541126710090182</v>
      </c>
      <c r="P4983">
        <v>3.68540849186559</v>
      </c>
      <c r="Q4983" t="s">
        <v>157</v>
      </c>
      <c r="R4983" t="s">
        <v>136</v>
      </c>
      <c r="S4983" t="s">
        <v>136</v>
      </c>
      <c r="T4983" t="s">
        <v>136</v>
      </c>
      <c r="U4983" t="s">
        <v>136</v>
      </c>
      <c r="V4983" t="s">
        <v>136</v>
      </c>
      <c r="W4983" t="s">
        <v>136</v>
      </c>
      <c r="X4983" t="s">
        <v>136</v>
      </c>
      <c r="Y4983" t="s">
        <v>136</v>
      </c>
      <c r="Z4983" t="s">
        <v>136</v>
      </c>
      <c r="AA4983" t="s">
        <v>136</v>
      </c>
      <c r="AB4983" t="s">
        <v>136</v>
      </c>
      <c r="AC4983" t="s">
        <v>136</v>
      </c>
      <c r="AD4983" t="s">
        <v>136</v>
      </c>
    </row>
    <row r="4984" spans="1:30">
      <c r="A4984" t="s">
        <v>19771</v>
      </c>
      <c r="B4984" t="s">
        <v>19771</v>
      </c>
      <c r="C4984" s="3">
        <v>134.056961</v>
      </c>
      <c r="D4984" s="3">
        <v>6057</v>
      </c>
      <c r="E4984" s="3">
        <v>420.948151</v>
      </c>
      <c r="F4984" s="3">
        <v>16847</v>
      </c>
      <c r="G4984" s="3">
        <v>136.021027</v>
      </c>
      <c r="H4984" s="3">
        <v>6589</v>
      </c>
      <c r="I4984" s="3">
        <v>43.52758</v>
      </c>
      <c r="J4984" s="3">
        <v>2133</v>
      </c>
      <c r="K4984" s="3">
        <v>33.523193</v>
      </c>
      <c r="L4984" s="3">
        <v>1755</v>
      </c>
      <c r="M4984" s="3">
        <v>76.68647</v>
      </c>
      <c r="N4984">
        <v>3618</v>
      </c>
      <c r="O4984">
        <v>0.000327982664787615</v>
      </c>
      <c r="P4984">
        <v>-2.88524795003014</v>
      </c>
      <c r="Q4984" t="s">
        <v>131</v>
      </c>
      <c r="R4984" t="s">
        <v>232</v>
      </c>
      <c r="S4984" t="s">
        <v>233</v>
      </c>
      <c r="T4984" t="s">
        <v>19772</v>
      </c>
      <c r="U4984" t="s">
        <v>19773</v>
      </c>
      <c r="V4984" t="s">
        <v>136</v>
      </c>
      <c r="W4984" t="s">
        <v>232</v>
      </c>
      <c r="X4984" t="s">
        <v>233</v>
      </c>
      <c r="Y4984" t="s">
        <v>19774</v>
      </c>
      <c r="Z4984" t="s">
        <v>19775</v>
      </c>
      <c r="AA4984" t="s">
        <v>237</v>
      </c>
      <c r="AB4984" t="s">
        <v>233</v>
      </c>
      <c r="AC4984" t="s">
        <v>19776</v>
      </c>
      <c r="AD4984" t="s">
        <v>19777</v>
      </c>
    </row>
    <row r="4985" spans="1:30">
      <c r="A4985" t="s">
        <v>19778</v>
      </c>
      <c r="B4985" t="s">
        <v>19778</v>
      </c>
      <c r="C4985" s="3">
        <v>12.346505</v>
      </c>
      <c r="D4985" s="3">
        <v>479</v>
      </c>
      <c r="E4985" s="3">
        <v>10.003075</v>
      </c>
      <c r="F4985" s="3">
        <v>344</v>
      </c>
      <c r="G4985" s="3">
        <v>13.04723</v>
      </c>
      <c r="H4985" s="3">
        <v>543</v>
      </c>
      <c r="I4985" s="3">
        <v>0.969042</v>
      </c>
      <c r="J4985" s="3">
        <v>41</v>
      </c>
      <c r="K4985" s="3">
        <v>1.915139</v>
      </c>
      <c r="L4985" s="3">
        <v>87</v>
      </c>
      <c r="M4985" s="3">
        <v>2.28223</v>
      </c>
      <c r="N4985">
        <v>93</v>
      </c>
      <c r="O4985" s="16">
        <v>2.35630563787783e-10</v>
      </c>
      <c r="P4985">
        <v>-3.31123394549729</v>
      </c>
      <c r="Q4985" t="s">
        <v>131</v>
      </c>
      <c r="R4985" t="s">
        <v>136</v>
      </c>
      <c r="S4985" t="s">
        <v>136</v>
      </c>
      <c r="T4985" t="s">
        <v>168</v>
      </c>
      <c r="U4985" t="s">
        <v>136</v>
      </c>
      <c r="V4985" t="s">
        <v>136</v>
      </c>
      <c r="W4985" t="s">
        <v>136</v>
      </c>
      <c r="X4985" t="s">
        <v>136</v>
      </c>
      <c r="Y4985" t="s">
        <v>136</v>
      </c>
      <c r="Z4985" t="s">
        <v>136</v>
      </c>
      <c r="AA4985" t="s">
        <v>136</v>
      </c>
      <c r="AB4985" t="s">
        <v>136</v>
      </c>
      <c r="AC4985" t="s">
        <v>19779</v>
      </c>
      <c r="AD4985" t="s">
        <v>176</v>
      </c>
    </row>
    <row r="4986" spans="1:30">
      <c r="A4986" t="s">
        <v>19780</v>
      </c>
      <c r="B4986" t="s">
        <v>19780</v>
      </c>
      <c r="C4986" s="3">
        <v>1.489306</v>
      </c>
      <c r="D4986" s="3">
        <v>76</v>
      </c>
      <c r="E4986" s="3">
        <v>0.44758</v>
      </c>
      <c r="F4986" s="3">
        <v>21</v>
      </c>
      <c r="G4986" s="3">
        <v>1.8403</v>
      </c>
      <c r="H4986" s="3">
        <v>100</v>
      </c>
      <c r="I4986" s="3">
        <v>13.841375</v>
      </c>
      <c r="J4986" s="3">
        <v>758</v>
      </c>
      <c r="K4986" s="3">
        <v>22.662201</v>
      </c>
      <c r="L4986" s="3">
        <v>1325</v>
      </c>
      <c r="M4986" s="3">
        <v>4.347234</v>
      </c>
      <c r="N4986">
        <v>230</v>
      </c>
      <c r="O4986">
        <v>0.00015481051702252</v>
      </c>
      <c r="P4986">
        <v>2.71556583193323</v>
      </c>
      <c r="Q4986" t="s">
        <v>157</v>
      </c>
      <c r="R4986" t="s">
        <v>136</v>
      </c>
      <c r="S4986" t="s">
        <v>136</v>
      </c>
      <c r="T4986" t="s">
        <v>815</v>
      </c>
      <c r="U4986" t="s">
        <v>19781</v>
      </c>
      <c r="V4986" t="s">
        <v>136</v>
      </c>
      <c r="W4986" t="s">
        <v>254</v>
      </c>
      <c r="X4986" t="s">
        <v>255</v>
      </c>
      <c r="Y4986" t="s">
        <v>10386</v>
      </c>
      <c r="Z4986" t="s">
        <v>10387</v>
      </c>
      <c r="AA4986" t="s">
        <v>164</v>
      </c>
      <c r="AB4986" t="s">
        <v>165</v>
      </c>
      <c r="AC4986" t="s">
        <v>183</v>
      </c>
      <c r="AD4986" t="s">
        <v>281</v>
      </c>
    </row>
    <row r="4987" spans="1:30">
      <c r="A4987" t="s">
        <v>19782</v>
      </c>
      <c r="B4987" t="s">
        <v>19782</v>
      </c>
      <c r="C4987" s="3">
        <v>2.991646</v>
      </c>
      <c r="D4987" s="3">
        <v>104</v>
      </c>
      <c r="E4987" s="3">
        <v>1.899963</v>
      </c>
      <c r="F4987" s="3">
        <v>59</v>
      </c>
      <c r="G4987" s="3">
        <v>1.363769</v>
      </c>
      <c r="H4987" s="3">
        <v>51</v>
      </c>
      <c r="I4987" s="3">
        <v>5.031176</v>
      </c>
      <c r="J4987" s="3">
        <v>190</v>
      </c>
      <c r="K4987" s="3">
        <v>48.520466</v>
      </c>
      <c r="L4987" s="3">
        <v>1952</v>
      </c>
      <c r="M4987" s="3">
        <v>8.06641</v>
      </c>
      <c r="N4987">
        <v>293</v>
      </c>
      <c r="O4987">
        <v>0.00927417523432732</v>
      </c>
      <c r="P4987">
        <v>2.40208676137209</v>
      </c>
      <c r="Q4987" t="s">
        <v>157</v>
      </c>
      <c r="R4987" t="s">
        <v>136</v>
      </c>
      <c r="S4987" t="s">
        <v>136</v>
      </c>
      <c r="T4987" t="s">
        <v>136</v>
      </c>
      <c r="U4987" t="s">
        <v>136</v>
      </c>
      <c r="V4987" t="s">
        <v>136</v>
      </c>
      <c r="W4987" t="s">
        <v>136</v>
      </c>
      <c r="X4987" t="s">
        <v>136</v>
      </c>
      <c r="Y4987" t="s">
        <v>136</v>
      </c>
      <c r="Z4987" t="s">
        <v>488</v>
      </c>
      <c r="AA4987" t="s">
        <v>164</v>
      </c>
      <c r="AB4987" t="s">
        <v>165</v>
      </c>
      <c r="AC4987" t="s">
        <v>19783</v>
      </c>
      <c r="AD4987" t="s">
        <v>136</v>
      </c>
    </row>
    <row r="4988" spans="1:30">
      <c r="A4988" t="s">
        <v>19784</v>
      </c>
      <c r="B4988" t="s">
        <v>19784</v>
      </c>
      <c r="C4988" s="3">
        <v>4.157322</v>
      </c>
      <c r="D4988" s="3">
        <v>279</v>
      </c>
      <c r="E4988" s="3">
        <v>15.934516</v>
      </c>
      <c r="F4988" s="3">
        <v>947</v>
      </c>
      <c r="G4988" s="3">
        <v>6.740209</v>
      </c>
      <c r="H4988" s="3">
        <v>485</v>
      </c>
      <c r="I4988" s="3">
        <v>0.299927</v>
      </c>
      <c r="J4988" s="3">
        <v>22</v>
      </c>
      <c r="K4988" s="3">
        <v>0.110769</v>
      </c>
      <c r="L4988" s="3">
        <v>9</v>
      </c>
      <c r="M4988" s="3">
        <v>0.565473</v>
      </c>
      <c r="N4988">
        <v>40</v>
      </c>
      <c r="O4988" s="16">
        <v>1.18802305297391e-9</v>
      </c>
      <c r="P4988">
        <v>-5.18580682584266</v>
      </c>
      <c r="Q4988" t="s">
        <v>131</v>
      </c>
      <c r="R4988" t="s">
        <v>136</v>
      </c>
      <c r="T4988" t="s">
        <v>19785</v>
      </c>
      <c r="U4988" t="s">
        <v>19786</v>
      </c>
      <c r="V4988" t="s">
        <v>136</v>
      </c>
      <c r="W4988" t="s">
        <v>136</v>
      </c>
      <c r="X4988" t="s">
        <v>136</v>
      </c>
      <c r="Y4988" t="s">
        <v>265</v>
      </c>
      <c r="Z4988" t="s">
        <v>1528</v>
      </c>
      <c r="AA4988" t="s">
        <v>83</v>
      </c>
      <c r="AB4988" t="s">
        <v>191</v>
      </c>
      <c r="AC4988" t="s">
        <v>19787</v>
      </c>
      <c r="AD4988" t="s">
        <v>277</v>
      </c>
    </row>
    <row r="4989" spans="1:30">
      <c r="A4989" t="s">
        <v>19788</v>
      </c>
      <c r="B4989" t="s">
        <v>19788</v>
      </c>
      <c r="C4989" s="3">
        <v>1.89294</v>
      </c>
      <c r="D4989" s="3">
        <v>79</v>
      </c>
      <c r="E4989" s="3">
        <v>0.663115</v>
      </c>
      <c r="F4989" s="3">
        <v>25</v>
      </c>
      <c r="G4989" s="3">
        <v>2.481941</v>
      </c>
      <c r="H4989" s="3">
        <v>110</v>
      </c>
      <c r="I4989" s="3">
        <v>0.294577</v>
      </c>
      <c r="J4989" s="3">
        <v>14</v>
      </c>
      <c r="K4989" s="3">
        <v>0.419446</v>
      </c>
      <c r="L4989" s="3">
        <v>21</v>
      </c>
      <c r="M4989" s="3">
        <v>0.45558</v>
      </c>
      <c r="N4989">
        <v>20</v>
      </c>
      <c r="O4989">
        <v>0.000120128489749599</v>
      </c>
      <c r="P4989">
        <v>-2.48329006528999</v>
      </c>
      <c r="Q4989" t="s">
        <v>131</v>
      </c>
      <c r="R4989" t="s">
        <v>136</v>
      </c>
      <c r="S4989" t="s">
        <v>136</v>
      </c>
      <c r="T4989" t="s">
        <v>2790</v>
      </c>
      <c r="U4989" t="s">
        <v>19789</v>
      </c>
      <c r="V4989" t="s">
        <v>4364</v>
      </c>
      <c r="W4989" t="s">
        <v>2054</v>
      </c>
      <c r="X4989" t="s">
        <v>2055</v>
      </c>
      <c r="Y4989" t="s">
        <v>2056</v>
      </c>
      <c r="Z4989" t="s">
        <v>2057</v>
      </c>
      <c r="AA4989" t="s">
        <v>164</v>
      </c>
      <c r="AB4989" t="s">
        <v>165</v>
      </c>
      <c r="AC4989" t="s">
        <v>4843</v>
      </c>
      <c r="AD4989" t="s">
        <v>2794</v>
      </c>
    </row>
    <row r="4990" spans="1:30">
      <c r="A4990" t="s">
        <v>19790</v>
      </c>
      <c r="B4990" t="s">
        <v>19790</v>
      </c>
      <c r="C4990" s="3">
        <v>0.305413</v>
      </c>
      <c r="D4990" s="3">
        <v>15</v>
      </c>
      <c r="E4990" s="3">
        <v>0.22693</v>
      </c>
      <c r="F4990" s="3">
        <v>10</v>
      </c>
      <c r="G4990" s="3">
        <v>0.332648</v>
      </c>
      <c r="H4990" s="3">
        <v>18</v>
      </c>
      <c r="I4990" s="3">
        <v>4.119862</v>
      </c>
      <c r="J4990" s="3">
        <v>220</v>
      </c>
      <c r="K4990" s="3">
        <v>1.850809</v>
      </c>
      <c r="L4990" s="3">
        <v>106</v>
      </c>
      <c r="M4990" s="3">
        <v>1.865911</v>
      </c>
      <c r="N4990">
        <v>96</v>
      </c>
      <c r="O4990">
        <v>0.0001786137987389</v>
      </c>
      <c r="P4990">
        <v>2.38207322209614</v>
      </c>
      <c r="Q4990" t="s">
        <v>157</v>
      </c>
      <c r="R4990" t="s">
        <v>241</v>
      </c>
      <c r="S4990" t="s">
        <v>242</v>
      </c>
      <c r="T4990" t="s">
        <v>178</v>
      </c>
      <c r="U4990" t="s">
        <v>19791</v>
      </c>
      <c r="V4990" t="s">
        <v>136</v>
      </c>
      <c r="W4990" t="s">
        <v>136</v>
      </c>
      <c r="X4990" t="s">
        <v>136</v>
      </c>
      <c r="Y4990" t="s">
        <v>352</v>
      </c>
      <c r="Z4990" t="s">
        <v>19792</v>
      </c>
      <c r="AA4990" t="s">
        <v>164</v>
      </c>
      <c r="AB4990" t="s">
        <v>165</v>
      </c>
      <c r="AC4990" t="s">
        <v>19793</v>
      </c>
      <c r="AD4990" t="s">
        <v>184</v>
      </c>
    </row>
    <row r="4991" spans="1:30">
      <c r="A4991" t="s">
        <v>19794</v>
      </c>
      <c r="B4991" t="s">
        <v>136</v>
      </c>
      <c r="C4991" s="3">
        <v>1.590129</v>
      </c>
      <c r="D4991" s="3">
        <v>40</v>
      </c>
      <c r="E4991" s="3">
        <v>1.027866</v>
      </c>
      <c r="F4991" s="3">
        <v>13</v>
      </c>
      <c r="G4991" s="3">
        <v>1.440461</v>
      </c>
      <c r="H4991" s="3">
        <v>38</v>
      </c>
      <c r="I4991" s="3">
        <v>15.703494</v>
      </c>
      <c r="J4991" s="3">
        <v>421</v>
      </c>
      <c r="K4991" s="3">
        <v>25.434896</v>
      </c>
      <c r="L4991" s="3">
        <v>727</v>
      </c>
      <c r="M4991" s="3">
        <v>8.503722</v>
      </c>
      <c r="N4991">
        <v>220</v>
      </c>
      <c r="O4991" s="16">
        <v>2.18803897523775e-7</v>
      </c>
      <c r="P4991">
        <v>3.06809148698295</v>
      </c>
      <c r="Q4991" t="s">
        <v>157</v>
      </c>
      <c r="R4991" t="s">
        <v>136</v>
      </c>
      <c r="S4991" t="s">
        <v>136</v>
      </c>
      <c r="T4991" t="s">
        <v>136</v>
      </c>
      <c r="U4991" t="s">
        <v>136</v>
      </c>
      <c r="V4991" t="s">
        <v>136</v>
      </c>
      <c r="W4991" t="s">
        <v>136</v>
      </c>
      <c r="X4991" t="s">
        <v>136</v>
      </c>
      <c r="Y4991" t="s">
        <v>136</v>
      </c>
      <c r="Z4991" t="s">
        <v>136</v>
      </c>
      <c r="AA4991" t="s">
        <v>136</v>
      </c>
      <c r="AB4991" t="s">
        <v>136</v>
      </c>
      <c r="AC4991" t="s">
        <v>136</v>
      </c>
      <c r="AD4991" t="s">
        <v>136</v>
      </c>
    </row>
    <row r="4992" spans="1:30">
      <c r="A4992" t="s">
        <v>19795</v>
      </c>
      <c r="B4992" t="s">
        <v>19795</v>
      </c>
      <c r="C4992" s="3">
        <v>3.484776</v>
      </c>
      <c r="D4992" s="3">
        <v>159</v>
      </c>
      <c r="E4992" s="3">
        <v>3.30777</v>
      </c>
      <c r="F4992" s="3">
        <v>134</v>
      </c>
      <c r="G4992" s="3">
        <v>1.734471</v>
      </c>
      <c r="H4992" s="3">
        <v>85</v>
      </c>
      <c r="I4992" s="3">
        <v>24.153997</v>
      </c>
      <c r="J4992" s="3">
        <v>1191</v>
      </c>
      <c r="K4992" s="3">
        <v>80.209953</v>
      </c>
      <c r="L4992" s="3">
        <v>4221</v>
      </c>
      <c r="M4992" s="3">
        <v>7.366303</v>
      </c>
      <c r="N4992">
        <v>350</v>
      </c>
      <c r="O4992">
        <v>0.00225812763309674</v>
      </c>
      <c r="P4992">
        <v>2.70165136471149</v>
      </c>
      <c r="Q4992" t="s">
        <v>157</v>
      </c>
      <c r="R4992" t="s">
        <v>232</v>
      </c>
      <c r="S4992" t="s">
        <v>233</v>
      </c>
      <c r="T4992" t="s">
        <v>4755</v>
      </c>
      <c r="U4992" t="s">
        <v>19796</v>
      </c>
      <c r="V4992" t="s">
        <v>2939</v>
      </c>
      <c r="W4992" t="s">
        <v>136</v>
      </c>
      <c r="X4992" t="s">
        <v>136</v>
      </c>
      <c r="Y4992" t="s">
        <v>1261</v>
      </c>
      <c r="Z4992" t="s">
        <v>4757</v>
      </c>
      <c r="AA4992" t="s">
        <v>237</v>
      </c>
      <c r="AB4992" t="s">
        <v>233</v>
      </c>
      <c r="AC4992" t="s">
        <v>4758</v>
      </c>
      <c r="AD4992" t="s">
        <v>4477</v>
      </c>
    </row>
    <row r="4993" spans="1:30">
      <c r="A4993" t="s">
        <v>19797</v>
      </c>
      <c r="B4993" t="s">
        <v>19797</v>
      </c>
      <c r="C4993" s="3">
        <v>6.657795</v>
      </c>
      <c r="D4993" s="3">
        <v>245</v>
      </c>
      <c r="E4993" s="3">
        <v>8.375314</v>
      </c>
      <c r="F4993" s="3">
        <v>273</v>
      </c>
      <c r="G4993" s="3">
        <v>8.946461</v>
      </c>
      <c r="H4993" s="3">
        <v>352</v>
      </c>
      <c r="I4993" s="3">
        <v>0.154933</v>
      </c>
      <c r="J4993" s="3">
        <v>7</v>
      </c>
      <c r="K4993" s="3">
        <v>0.332081</v>
      </c>
      <c r="L4993" s="3">
        <v>15</v>
      </c>
      <c r="M4993" s="3">
        <v>0.167638</v>
      </c>
      <c r="N4993">
        <v>7</v>
      </c>
      <c r="O4993" s="16">
        <v>2.10871792219062e-20</v>
      </c>
      <c r="P4993">
        <v>-5.54380400847824</v>
      </c>
      <c r="Q4993" t="s">
        <v>131</v>
      </c>
      <c r="R4993" t="s">
        <v>254</v>
      </c>
      <c r="S4993" t="s">
        <v>255</v>
      </c>
      <c r="T4993" t="s">
        <v>2185</v>
      </c>
      <c r="U4993" t="s">
        <v>19798</v>
      </c>
      <c r="V4993" t="s">
        <v>264</v>
      </c>
      <c r="W4993" t="s">
        <v>190</v>
      </c>
      <c r="X4993" t="s">
        <v>191</v>
      </c>
      <c r="Y4993" t="s">
        <v>1318</v>
      </c>
      <c r="Z4993" t="s">
        <v>2516</v>
      </c>
      <c r="AA4993" t="s">
        <v>164</v>
      </c>
      <c r="AB4993" t="s">
        <v>165</v>
      </c>
      <c r="AC4993" t="s">
        <v>313</v>
      </c>
      <c r="AD4993" t="s">
        <v>2189</v>
      </c>
    </row>
    <row r="4994" spans="1:30">
      <c r="A4994" t="s">
        <v>19799</v>
      </c>
      <c r="B4994" t="s">
        <v>19799</v>
      </c>
      <c r="C4994" s="3">
        <v>1.886652</v>
      </c>
      <c r="D4994" s="3">
        <v>85</v>
      </c>
      <c r="E4994" s="3">
        <v>7.389194</v>
      </c>
      <c r="F4994" s="3">
        <v>295</v>
      </c>
      <c r="G4994" s="3">
        <v>3.602943</v>
      </c>
      <c r="H4994" s="3">
        <v>174</v>
      </c>
      <c r="I4994" s="3">
        <v>0.254954</v>
      </c>
      <c r="J4994" s="3">
        <v>13</v>
      </c>
      <c r="K4994" s="3">
        <v>0.75004</v>
      </c>
      <c r="L4994" s="3">
        <v>40</v>
      </c>
      <c r="M4994" s="3">
        <v>0.757052</v>
      </c>
      <c r="N4994">
        <v>36</v>
      </c>
      <c r="O4994" s="16">
        <v>7.61475603343533e-5</v>
      </c>
      <c r="P4994">
        <v>-3.41964934216698</v>
      </c>
      <c r="Q4994" t="s">
        <v>131</v>
      </c>
      <c r="R4994" t="s">
        <v>254</v>
      </c>
      <c r="S4994" t="s">
        <v>255</v>
      </c>
      <c r="T4994" t="s">
        <v>514</v>
      </c>
      <c r="U4994" t="s">
        <v>19800</v>
      </c>
      <c r="V4994" t="s">
        <v>136</v>
      </c>
      <c r="W4994" t="s">
        <v>136</v>
      </c>
      <c r="X4994" t="s">
        <v>136</v>
      </c>
      <c r="Y4994" t="s">
        <v>2093</v>
      </c>
      <c r="Z4994" t="s">
        <v>19801</v>
      </c>
      <c r="AA4994" t="s">
        <v>153</v>
      </c>
      <c r="AB4994" t="s">
        <v>138</v>
      </c>
      <c r="AC4994" t="s">
        <v>19802</v>
      </c>
      <c r="AD4994" t="s">
        <v>144</v>
      </c>
    </row>
    <row r="4995" spans="1:30">
      <c r="A4995" t="s">
        <v>19803</v>
      </c>
      <c r="B4995" t="s">
        <v>19803</v>
      </c>
      <c r="C4995" s="3">
        <v>3.331502</v>
      </c>
      <c r="D4995" s="3">
        <v>34</v>
      </c>
      <c r="E4995" s="3">
        <v>0</v>
      </c>
      <c r="F4995" s="3">
        <v>0</v>
      </c>
      <c r="G4995" s="3">
        <v>2.085857</v>
      </c>
      <c r="H4995" s="3">
        <v>23</v>
      </c>
      <c r="I4995" s="3">
        <v>17.935896</v>
      </c>
      <c r="J4995" s="3">
        <v>194</v>
      </c>
      <c r="K4995" s="3">
        <v>136.486374</v>
      </c>
      <c r="L4995" s="3">
        <v>1571</v>
      </c>
      <c r="M4995" s="3">
        <v>25.358702</v>
      </c>
      <c r="N4995">
        <v>264</v>
      </c>
      <c r="O4995">
        <v>0.000219323683015506</v>
      </c>
      <c r="P4995">
        <v>3.98714781160337</v>
      </c>
      <c r="Q4995" t="s">
        <v>157</v>
      </c>
      <c r="R4995" t="s">
        <v>136</v>
      </c>
      <c r="S4995" t="s">
        <v>136</v>
      </c>
      <c r="T4995" t="s">
        <v>136</v>
      </c>
      <c r="U4995" t="s">
        <v>136</v>
      </c>
      <c r="V4995" t="s">
        <v>136</v>
      </c>
      <c r="W4995" t="s">
        <v>136</v>
      </c>
      <c r="X4995" t="s">
        <v>136</v>
      </c>
      <c r="Y4995" t="s">
        <v>466</v>
      </c>
      <c r="Z4995" t="s">
        <v>136</v>
      </c>
      <c r="AA4995" t="s">
        <v>164</v>
      </c>
      <c r="AB4995" t="s">
        <v>165</v>
      </c>
      <c r="AC4995" t="s">
        <v>6055</v>
      </c>
      <c r="AD4995" t="s">
        <v>136</v>
      </c>
    </row>
    <row r="4996" spans="1:30">
      <c r="A4996" t="s">
        <v>19804</v>
      </c>
      <c r="B4996" t="s">
        <v>136</v>
      </c>
      <c r="C4996" s="3">
        <v>5.99985</v>
      </c>
      <c r="D4996" s="3">
        <v>209</v>
      </c>
      <c r="E4996" s="3">
        <v>8.465511</v>
      </c>
      <c r="F4996" s="3">
        <v>261</v>
      </c>
      <c r="G4996" s="3">
        <v>6.482722</v>
      </c>
      <c r="H4996" s="3">
        <v>242</v>
      </c>
      <c r="I4996" s="3">
        <v>0.782383</v>
      </c>
      <c r="J4996" s="3">
        <v>30</v>
      </c>
      <c r="K4996" s="3">
        <v>0.564063</v>
      </c>
      <c r="L4996" s="3">
        <v>23</v>
      </c>
      <c r="M4996" s="3">
        <v>2.276247</v>
      </c>
      <c r="N4996">
        <v>83</v>
      </c>
      <c r="O4996" s="16">
        <v>4.35462232845286e-5</v>
      </c>
      <c r="P4996">
        <v>-3.07360310606901</v>
      </c>
      <c r="Q4996" t="s">
        <v>131</v>
      </c>
      <c r="R4996" t="s">
        <v>136</v>
      </c>
      <c r="S4996" t="s">
        <v>136</v>
      </c>
      <c r="T4996" t="s">
        <v>136</v>
      </c>
      <c r="U4996" t="s">
        <v>136</v>
      </c>
      <c r="V4996" t="s">
        <v>136</v>
      </c>
      <c r="W4996" t="s">
        <v>136</v>
      </c>
      <c r="X4996" t="s">
        <v>136</v>
      </c>
      <c r="Y4996" t="s">
        <v>136</v>
      </c>
      <c r="Z4996" t="s">
        <v>136</v>
      </c>
      <c r="AA4996" t="s">
        <v>136</v>
      </c>
      <c r="AB4996" t="s">
        <v>136</v>
      </c>
      <c r="AC4996" t="s">
        <v>19805</v>
      </c>
      <c r="AD4996" t="s">
        <v>136</v>
      </c>
    </row>
    <row r="4997" spans="1:30">
      <c r="A4997" t="s">
        <v>19806</v>
      </c>
      <c r="B4997" t="s">
        <v>136</v>
      </c>
      <c r="C4997" s="3">
        <v>6.389236</v>
      </c>
      <c r="D4997" s="3">
        <v>211</v>
      </c>
      <c r="E4997" s="3">
        <v>6.875691</v>
      </c>
      <c r="F4997" s="3">
        <v>201</v>
      </c>
      <c r="G4997" s="3">
        <v>15.398146</v>
      </c>
      <c r="H4997" s="3">
        <v>545</v>
      </c>
      <c r="I4997" s="3">
        <v>1.108824</v>
      </c>
      <c r="J4997" s="3">
        <v>40</v>
      </c>
      <c r="K4997" s="3">
        <v>2.252363</v>
      </c>
      <c r="L4997" s="3">
        <v>86</v>
      </c>
      <c r="M4997" s="3">
        <v>1.101439</v>
      </c>
      <c r="N4997">
        <v>38</v>
      </c>
      <c r="O4997" s="16">
        <v>1.50134156881818e-7</v>
      </c>
      <c r="P4997">
        <v>-3.18520294652676</v>
      </c>
      <c r="Q4997" t="s">
        <v>131</v>
      </c>
      <c r="R4997" t="s">
        <v>136</v>
      </c>
      <c r="S4997" t="s">
        <v>136</v>
      </c>
      <c r="T4997" t="s">
        <v>136</v>
      </c>
      <c r="U4997" t="s">
        <v>136</v>
      </c>
      <c r="V4997" t="s">
        <v>136</v>
      </c>
      <c r="W4997" t="s">
        <v>136</v>
      </c>
      <c r="X4997" t="s">
        <v>136</v>
      </c>
      <c r="Y4997" t="s">
        <v>136</v>
      </c>
      <c r="Z4997" t="s">
        <v>136</v>
      </c>
      <c r="AA4997" t="s">
        <v>164</v>
      </c>
      <c r="AB4997" t="s">
        <v>165</v>
      </c>
      <c r="AC4997" t="s">
        <v>7007</v>
      </c>
      <c r="AD4997" t="s">
        <v>136</v>
      </c>
    </row>
    <row r="4998" spans="1:30">
      <c r="A4998" t="s">
        <v>19807</v>
      </c>
      <c r="B4998" t="s">
        <v>19807</v>
      </c>
      <c r="C4998" s="3">
        <v>26.206697</v>
      </c>
      <c r="D4998" s="3">
        <v>1207</v>
      </c>
      <c r="E4998" s="3">
        <v>79.185417</v>
      </c>
      <c r="F4998" s="3">
        <v>3230</v>
      </c>
      <c r="G4998" s="3">
        <v>8.074627</v>
      </c>
      <c r="H4998" s="3">
        <v>399</v>
      </c>
      <c r="I4998" s="3">
        <v>9.449044</v>
      </c>
      <c r="J4998" s="3">
        <v>472</v>
      </c>
      <c r="K4998" s="3">
        <v>6.023189</v>
      </c>
      <c r="L4998" s="3">
        <v>322</v>
      </c>
      <c r="M4998" s="3">
        <v>5.995792</v>
      </c>
      <c r="N4998">
        <v>289</v>
      </c>
      <c r="O4998">
        <v>0.000670177960271168</v>
      </c>
      <c r="P4998">
        <v>-3.10676764597654</v>
      </c>
      <c r="Q4998" t="s">
        <v>131</v>
      </c>
      <c r="R4998" t="s">
        <v>241</v>
      </c>
      <c r="S4998" t="s">
        <v>242</v>
      </c>
      <c r="T4998" t="s">
        <v>2899</v>
      </c>
      <c r="U4998" t="s">
        <v>19808</v>
      </c>
      <c r="V4998" t="s">
        <v>329</v>
      </c>
      <c r="W4998" t="s">
        <v>241</v>
      </c>
      <c r="X4998" t="s">
        <v>242</v>
      </c>
      <c r="Y4998" t="s">
        <v>2901</v>
      </c>
      <c r="Z4998" t="s">
        <v>19809</v>
      </c>
      <c r="AA4998" t="s">
        <v>248</v>
      </c>
      <c r="AB4998" t="s">
        <v>242</v>
      </c>
      <c r="AC4998" t="s">
        <v>19810</v>
      </c>
      <c r="AD4998" t="s">
        <v>937</v>
      </c>
    </row>
    <row r="4999" spans="1:30">
      <c r="A4999" t="s">
        <v>19811</v>
      </c>
      <c r="B4999" t="s">
        <v>19811</v>
      </c>
      <c r="C4999" s="3">
        <v>7.406427</v>
      </c>
      <c r="D4999" s="3">
        <v>131</v>
      </c>
      <c r="E4999" s="3">
        <v>14.597606</v>
      </c>
      <c r="F4999" s="3">
        <v>229</v>
      </c>
      <c r="G4999" s="3">
        <v>6.760321</v>
      </c>
      <c r="H4999" s="3">
        <v>128</v>
      </c>
      <c r="I4999" s="3">
        <v>3.648369</v>
      </c>
      <c r="J4999" s="3">
        <v>70</v>
      </c>
      <c r="K4999" s="3">
        <v>3.433917</v>
      </c>
      <c r="L4999" s="3">
        <v>71</v>
      </c>
      <c r="M4999" s="3">
        <v>3.614189</v>
      </c>
      <c r="N4999">
        <v>67</v>
      </c>
      <c r="O4999">
        <v>0.00227482096039825</v>
      </c>
      <c r="P4999">
        <v>-2.16415707862779</v>
      </c>
      <c r="Q4999" t="s">
        <v>131</v>
      </c>
      <c r="R4999" t="s">
        <v>136</v>
      </c>
      <c r="S4999" t="s">
        <v>136</v>
      </c>
      <c r="T4999" t="s">
        <v>136</v>
      </c>
      <c r="U4999" t="s">
        <v>136</v>
      </c>
      <c r="V4999" t="s">
        <v>136</v>
      </c>
      <c r="W4999" t="s">
        <v>136</v>
      </c>
      <c r="X4999" t="s">
        <v>136</v>
      </c>
      <c r="Y4999" t="s">
        <v>136</v>
      </c>
      <c r="Z4999" t="s">
        <v>136</v>
      </c>
      <c r="AA4999" t="s">
        <v>164</v>
      </c>
      <c r="AB4999" t="s">
        <v>165</v>
      </c>
      <c r="AC4999" t="s">
        <v>19812</v>
      </c>
      <c r="AD4999" t="s">
        <v>136</v>
      </c>
    </row>
    <row r="5000" spans="1:30">
      <c r="A5000" t="s">
        <v>19813</v>
      </c>
      <c r="B5000" t="s">
        <v>19813</v>
      </c>
      <c r="C5000" s="3">
        <v>28.027433</v>
      </c>
      <c r="D5000" s="3">
        <v>2769</v>
      </c>
      <c r="E5000" s="3">
        <v>26.217493</v>
      </c>
      <c r="F5000" s="3">
        <v>2294</v>
      </c>
      <c r="G5000" s="3">
        <v>18.087971</v>
      </c>
      <c r="H5000" s="3">
        <v>1916</v>
      </c>
      <c r="I5000" s="3">
        <v>5.043254</v>
      </c>
      <c r="J5000" s="3">
        <v>541</v>
      </c>
      <c r="K5000" s="3">
        <v>2.485687</v>
      </c>
      <c r="L5000" s="3">
        <v>285</v>
      </c>
      <c r="M5000" s="3">
        <v>6.769117</v>
      </c>
      <c r="N5000">
        <v>699</v>
      </c>
      <c r="O5000" s="16">
        <v>4.49780490833933e-7</v>
      </c>
      <c r="P5000">
        <v>-2.95730012834925</v>
      </c>
      <c r="Q5000" t="s">
        <v>131</v>
      </c>
      <c r="R5000" t="s">
        <v>136</v>
      </c>
      <c r="S5000" t="s">
        <v>136</v>
      </c>
      <c r="T5000" t="s">
        <v>460</v>
      </c>
      <c r="U5000" t="s">
        <v>19814</v>
      </c>
      <c r="V5000" t="s">
        <v>136</v>
      </c>
      <c r="W5000" t="s">
        <v>594</v>
      </c>
      <c r="X5000" t="s">
        <v>165</v>
      </c>
      <c r="Y5000" t="s">
        <v>2099</v>
      </c>
      <c r="Z5000" t="s">
        <v>136</v>
      </c>
      <c r="AA5000" t="s">
        <v>164</v>
      </c>
      <c r="AB5000" t="s">
        <v>165</v>
      </c>
      <c r="AC5000" t="s">
        <v>19815</v>
      </c>
      <c r="AD5000" t="s">
        <v>281</v>
      </c>
    </row>
    <row r="5001" spans="1:30">
      <c r="A5001" t="s">
        <v>19816</v>
      </c>
      <c r="B5001" t="s">
        <v>19816</v>
      </c>
      <c r="C5001" s="3">
        <v>203.568954</v>
      </c>
      <c r="D5001" s="3">
        <v>11900</v>
      </c>
      <c r="E5001" s="3">
        <v>330.407593</v>
      </c>
      <c r="F5001" s="3">
        <v>17109</v>
      </c>
      <c r="G5001" s="3">
        <v>152.06076</v>
      </c>
      <c r="H5001" s="3">
        <v>9531</v>
      </c>
      <c r="I5001" s="3">
        <v>57.610233</v>
      </c>
      <c r="J5001" s="3">
        <v>3653</v>
      </c>
      <c r="K5001" s="3">
        <v>91.151024</v>
      </c>
      <c r="L5001" s="3">
        <v>6171</v>
      </c>
      <c r="M5001" s="3">
        <v>115.582596</v>
      </c>
      <c r="N5001">
        <v>7055</v>
      </c>
      <c r="O5001">
        <v>0.00208484311286941</v>
      </c>
      <c r="P5001">
        <v>-2.09417967076402</v>
      </c>
      <c r="Q5001" t="s">
        <v>131</v>
      </c>
      <c r="R5001" t="s">
        <v>136</v>
      </c>
      <c r="S5001" t="s">
        <v>136</v>
      </c>
      <c r="T5001" t="s">
        <v>19817</v>
      </c>
      <c r="U5001" t="s">
        <v>136</v>
      </c>
      <c r="V5001" t="s">
        <v>136</v>
      </c>
      <c r="W5001" t="s">
        <v>136</v>
      </c>
      <c r="X5001" t="s">
        <v>136</v>
      </c>
      <c r="Y5001" t="s">
        <v>19818</v>
      </c>
      <c r="Z5001" t="s">
        <v>19819</v>
      </c>
      <c r="AA5001" t="s">
        <v>164</v>
      </c>
      <c r="AB5001" t="s">
        <v>165</v>
      </c>
      <c r="AC5001" t="s">
        <v>19820</v>
      </c>
      <c r="AD5001" t="s">
        <v>19821</v>
      </c>
    </row>
    <row r="5002" spans="1:30">
      <c r="A5002" t="s">
        <v>19822</v>
      </c>
      <c r="B5002" t="s">
        <v>136</v>
      </c>
      <c r="C5002" s="3">
        <v>4.431452</v>
      </c>
      <c r="D5002" s="3">
        <v>55</v>
      </c>
      <c r="E5002" s="3">
        <v>3.563228</v>
      </c>
      <c r="F5002" s="3">
        <v>40</v>
      </c>
      <c r="G5002" s="3">
        <v>3.621781</v>
      </c>
      <c r="H5002" s="3">
        <v>49</v>
      </c>
      <c r="I5002" s="3">
        <v>0</v>
      </c>
      <c r="J5002" s="3">
        <v>0</v>
      </c>
      <c r="K5002" s="3">
        <v>0</v>
      </c>
      <c r="L5002" s="3">
        <v>0</v>
      </c>
      <c r="M5002" s="3">
        <v>0.263813</v>
      </c>
      <c r="N5002">
        <v>4</v>
      </c>
      <c r="O5002" s="16">
        <v>1.32561536059879e-6</v>
      </c>
      <c r="P5002">
        <v>-5.05664442570938</v>
      </c>
      <c r="Q5002" t="s">
        <v>131</v>
      </c>
      <c r="R5002" t="s">
        <v>136</v>
      </c>
      <c r="S5002" t="s">
        <v>136</v>
      </c>
      <c r="T5002" t="s">
        <v>136</v>
      </c>
      <c r="U5002" t="s">
        <v>136</v>
      </c>
      <c r="V5002" t="s">
        <v>136</v>
      </c>
      <c r="W5002" t="s">
        <v>136</v>
      </c>
      <c r="X5002" t="s">
        <v>136</v>
      </c>
      <c r="Y5002" t="s">
        <v>136</v>
      </c>
      <c r="Z5002" t="s">
        <v>136</v>
      </c>
      <c r="AA5002" t="s">
        <v>164</v>
      </c>
      <c r="AB5002" t="s">
        <v>165</v>
      </c>
      <c r="AC5002" t="s">
        <v>19823</v>
      </c>
      <c r="AD5002" t="s">
        <v>136</v>
      </c>
    </row>
    <row r="5003" spans="1:30">
      <c r="A5003" t="s">
        <v>19824</v>
      </c>
      <c r="B5003" t="s">
        <v>19824</v>
      </c>
      <c r="C5003" s="3">
        <v>0</v>
      </c>
      <c r="D5003" s="3">
        <v>0</v>
      </c>
      <c r="E5003" s="3">
        <v>0.198733</v>
      </c>
      <c r="F5003" s="3">
        <v>8</v>
      </c>
      <c r="G5003" s="3">
        <v>0.136119</v>
      </c>
      <c r="H5003" s="3">
        <v>7</v>
      </c>
      <c r="I5003" s="3">
        <v>43.331963</v>
      </c>
      <c r="J5003" s="3">
        <v>1946</v>
      </c>
      <c r="K5003" s="3">
        <v>45.967915</v>
      </c>
      <c r="L5003" s="3">
        <v>2204</v>
      </c>
      <c r="M5003" s="3">
        <v>8.512044</v>
      </c>
      <c r="N5003">
        <v>368</v>
      </c>
      <c r="O5003" s="16">
        <v>2.88077067715995e-11</v>
      </c>
      <c r="P5003">
        <v>6.28318271711959</v>
      </c>
      <c r="Q5003" t="s">
        <v>157</v>
      </c>
      <c r="R5003" t="s">
        <v>136</v>
      </c>
      <c r="S5003" t="s">
        <v>136</v>
      </c>
      <c r="T5003" t="s">
        <v>2790</v>
      </c>
      <c r="U5003" t="s">
        <v>19825</v>
      </c>
      <c r="V5003" t="s">
        <v>741</v>
      </c>
      <c r="W5003" t="s">
        <v>2054</v>
      </c>
      <c r="X5003" t="s">
        <v>2055</v>
      </c>
      <c r="Y5003" t="s">
        <v>2056</v>
      </c>
      <c r="Z5003" t="s">
        <v>2792</v>
      </c>
      <c r="AA5003" t="s">
        <v>164</v>
      </c>
      <c r="AB5003" t="s">
        <v>165</v>
      </c>
      <c r="AC5003" t="s">
        <v>2793</v>
      </c>
      <c r="AD5003" t="s">
        <v>2794</v>
      </c>
    </row>
    <row r="5004" spans="1:30">
      <c r="A5004" t="s">
        <v>19826</v>
      </c>
      <c r="B5004" t="s">
        <v>19826</v>
      </c>
      <c r="C5004" s="3">
        <v>0.192888</v>
      </c>
      <c r="D5004" s="3">
        <v>20</v>
      </c>
      <c r="E5004" s="3">
        <v>0.122103</v>
      </c>
      <c r="F5004" s="3">
        <v>11</v>
      </c>
      <c r="G5004" s="3">
        <v>0.732147</v>
      </c>
      <c r="H5004" s="3">
        <v>79</v>
      </c>
      <c r="I5004" s="3">
        <v>1.838865</v>
      </c>
      <c r="J5004" s="3">
        <v>200</v>
      </c>
      <c r="K5004" s="3">
        <v>4.756989</v>
      </c>
      <c r="L5004" s="3">
        <v>552</v>
      </c>
      <c r="M5004" s="3">
        <v>2.147941</v>
      </c>
      <c r="N5004">
        <v>225</v>
      </c>
      <c r="O5004">
        <v>0.00321118008681178</v>
      </c>
      <c r="P5004">
        <v>2.33722163311972</v>
      </c>
      <c r="Q5004" t="s">
        <v>157</v>
      </c>
      <c r="R5004" t="s">
        <v>325</v>
      </c>
      <c r="S5004" t="s">
        <v>326</v>
      </c>
      <c r="T5004" t="s">
        <v>349</v>
      </c>
      <c r="U5004" t="s">
        <v>19827</v>
      </c>
      <c r="V5004" t="s">
        <v>136</v>
      </c>
      <c r="W5004" t="s">
        <v>136</v>
      </c>
      <c r="X5004" t="s">
        <v>136</v>
      </c>
      <c r="Y5004" t="s">
        <v>352</v>
      </c>
      <c r="Z5004" t="s">
        <v>9640</v>
      </c>
      <c r="AA5004" t="s">
        <v>164</v>
      </c>
      <c r="AB5004" t="s">
        <v>165</v>
      </c>
      <c r="AC5004" t="s">
        <v>19828</v>
      </c>
      <c r="AD5004" t="s">
        <v>184</v>
      </c>
    </row>
    <row r="5005" spans="1:30">
      <c r="A5005" t="s">
        <v>19829</v>
      </c>
      <c r="B5005" t="s">
        <v>136</v>
      </c>
      <c r="C5005" s="3">
        <v>0.220035</v>
      </c>
      <c r="D5005" s="3">
        <v>11</v>
      </c>
      <c r="E5005" s="3">
        <v>0.034822</v>
      </c>
      <c r="F5005" s="3">
        <v>2</v>
      </c>
      <c r="G5005" s="3">
        <v>0.46217</v>
      </c>
      <c r="H5005" s="3">
        <v>24</v>
      </c>
      <c r="I5005" s="3">
        <v>10.531055</v>
      </c>
      <c r="J5005" s="3">
        <v>494</v>
      </c>
      <c r="K5005" s="3">
        <v>9.163387</v>
      </c>
      <c r="L5005" s="3">
        <v>416</v>
      </c>
      <c r="M5005" s="3">
        <v>0.802083</v>
      </c>
      <c r="N5005">
        <v>40</v>
      </c>
      <c r="O5005">
        <v>0.000175358733556952</v>
      </c>
      <c r="P5005">
        <v>3.6001842864073</v>
      </c>
      <c r="Q5005" t="s">
        <v>157</v>
      </c>
      <c r="R5005" t="s">
        <v>136</v>
      </c>
      <c r="S5005" t="s">
        <v>136</v>
      </c>
      <c r="T5005" t="s">
        <v>136</v>
      </c>
      <c r="U5005" t="s">
        <v>136</v>
      </c>
      <c r="V5005" t="s">
        <v>136</v>
      </c>
      <c r="W5005" t="s">
        <v>136</v>
      </c>
      <c r="X5005" t="s">
        <v>136</v>
      </c>
      <c r="Y5005" t="s">
        <v>136</v>
      </c>
      <c r="Z5005" t="s">
        <v>136</v>
      </c>
      <c r="AA5005" t="s">
        <v>136</v>
      </c>
      <c r="AB5005" t="s">
        <v>136</v>
      </c>
      <c r="AC5005" t="s">
        <v>136</v>
      </c>
      <c r="AD5005" t="s">
        <v>136</v>
      </c>
    </row>
    <row r="5006" spans="1:30">
      <c r="A5006" t="s">
        <v>19830</v>
      </c>
      <c r="B5006" t="s">
        <v>19830</v>
      </c>
      <c r="C5006" s="3">
        <v>80.928307</v>
      </c>
      <c r="D5006" s="3">
        <v>5024</v>
      </c>
      <c r="E5006" s="3">
        <v>141.640869</v>
      </c>
      <c r="F5006" s="3">
        <v>7788</v>
      </c>
      <c r="G5006" s="3">
        <v>90.841537</v>
      </c>
      <c r="H5006" s="3">
        <v>6046</v>
      </c>
      <c r="I5006" s="3">
        <v>23.083775</v>
      </c>
      <c r="J5006" s="3">
        <v>1554</v>
      </c>
      <c r="K5006" s="3">
        <v>26.048807</v>
      </c>
      <c r="L5006" s="3">
        <v>1873</v>
      </c>
      <c r="M5006" s="3">
        <v>40.105293</v>
      </c>
      <c r="N5006">
        <v>2600</v>
      </c>
      <c r="O5006" s="16">
        <v>5.53361382455345e-5</v>
      </c>
      <c r="P5006">
        <v>-2.5129457929064</v>
      </c>
      <c r="Q5006" t="s">
        <v>131</v>
      </c>
      <c r="R5006" t="s">
        <v>136</v>
      </c>
      <c r="S5006" t="s">
        <v>136</v>
      </c>
      <c r="T5006" t="s">
        <v>11670</v>
      </c>
      <c r="U5006" t="s">
        <v>19831</v>
      </c>
      <c r="V5006" t="s">
        <v>136</v>
      </c>
      <c r="W5006" t="s">
        <v>254</v>
      </c>
      <c r="X5006" t="s">
        <v>255</v>
      </c>
      <c r="Y5006" t="s">
        <v>4023</v>
      </c>
      <c r="Z5006" t="s">
        <v>8282</v>
      </c>
      <c r="AA5006" t="s">
        <v>164</v>
      </c>
      <c r="AB5006" t="s">
        <v>165</v>
      </c>
      <c r="AC5006" t="s">
        <v>19832</v>
      </c>
      <c r="AD5006" t="s">
        <v>4962</v>
      </c>
    </row>
    <row r="5007" spans="1:30">
      <c r="A5007" t="s">
        <v>19833</v>
      </c>
      <c r="B5007" t="s">
        <v>19833</v>
      </c>
      <c r="C5007" s="3">
        <v>2.405915</v>
      </c>
      <c r="D5007" s="3">
        <v>98</v>
      </c>
      <c r="E5007" s="3">
        <v>14.839734</v>
      </c>
      <c r="F5007" s="3">
        <v>535</v>
      </c>
      <c r="G5007" s="3">
        <v>2.883486</v>
      </c>
      <c r="H5007" s="3">
        <v>126</v>
      </c>
      <c r="I5007" s="3">
        <v>0.146267</v>
      </c>
      <c r="J5007" s="3">
        <v>7</v>
      </c>
      <c r="K5007" s="3">
        <v>0.080993</v>
      </c>
      <c r="L5007" s="3">
        <v>4</v>
      </c>
      <c r="M5007" s="3">
        <v>0</v>
      </c>
      <c r="N5007">
        <v>0</v>
      </c>
      <c r="O5007" s="16">
        <v>2.42258313377705e-9</v>
      </c>
      <c r="P5007">
        <v>-6.30671621356575</v>
      </c>
      <c r="Q5007" t="s">
        <v>131</v>
      </c>
      <c r="R5007" t="s">
        <v>136</v>
      </c>
      <c r="S5007" t="s">
        <v>136</v>
      </c>
      <c r="T5007" t="s">
        <v>1608</v>
      </c>
      <c r="U5007" t="s">
        <v>19834</v>
      </c>
      <c r="V5007" t="s">
        <v>763</v>
      </c>
      <c r="W5007" t="s">
        <v>136</v>
      </c>
      <c r="X5007" t="s">
        <v>136</v>
      </c>
      <c r="Y5007" t="s">
        <v>1377</v>
      </c>
      <c r="Z5007" t="s">
        <v>19835</v>
      </c>
      <c r="AA5007" t="s">
        <v>164</v>
      </c>
      <c r="AB5007" t="s">
        <v>165</v>
      </c>
      <c r="AC5007" t="s">
        <v>19836</v>
      </c>
      <c r="AD5007" t="s">
        <v>1612</v>
      </c>
    </row>
    <row r="5008" spans="1:30">
      <c r="A5008" t="s">
        <v>19837</v>
      </c>
      <c r="B5008" t="s">
        <v>136</v>
      </c>
      <c r="C5008" s="3">
        <v>5.15482</v>
      </c>
      <c r="D5008" s="3">
        <v>83</v>
      </c>
      <c r="E5008" s="3">
        <v>3.488682</v>
      </c>
      <c r="F5008" s="3">
        <v>50</v>
      </c>
      <c r="G5008" s="3">
        <v>4.40973</v>
      </c>
      <c r="H5008" s="3">
        <v>76</v>
      </c>
      <c r="I5008" s="3">
        <v>1.643717</v>
      </c>
      <c r="J5008" s="3">
        <v>29</v>
      </c>
      <c r="K5008" s="3">
        <v>0.980822</v>
      </c>
      <c r="L5008" s="3">
        <v>19</v>
      </c>
      <c r="M5008" s="3">
        <v>0.859001</v>
      </c>
      <c r="N5008">
        <v>15</v>
      </c>
      <c r="O5008" s="16">
        <v>1.51781545024686e-5</v>
      </c>
      <c r="P5008">
        <v>-2.45271726200269</v>
      </c>
      <c r="Q5008" t="s">
        <v>131</v>
      </c>
      <c r="R5008" t="s">
        <v>136</v>
      </c>
      <c r="S5008" t="s">
        <v>136</v>
      </c>
      <c r="T5008" t="s">
        <v>136</v>
      </c>
      <c r="U5008" t="s">
        <v>136</v>
      </c>
      <c r="V5008" t="s">
        <v>136</v>
      </c>
      <c r="W5008" t="s">
        <v>136</v>
      </c>
      <c r="X5008" t="s">
        <v>136</v>
      </c>
      <c r="Y5008" t="s">
        <v>136</v>
      </c>
      <c r="Z5008" t="s">
        <v>136</v>
      </c>
      <c r="AA5008" t="s">
        <v>136</v>
      </c>
      <c r="AB5008" t="s">
        <v>136</v>
      </c>
      <c r="AC5008" t="s">
        <v>136</v>
      </c>
      <c r="AD5008" t="s">
        <v>136</v>
      </c>
    </row>
    <row r="5009" spans="1:30">
      <c r="A5009" t="s">
        <v>19838</v>
      </c>
      <c r="B5009" t="s">
        <v>19838</v>
      </c>
      <c r="C5009" s="3">
        <v>0.040697</v>
      </c>
      <c r="D5009" s="3">
        <v>4</v>
      </c>
      <c r="E5009" s="3">
        <v>0.088957</v>
      </c>
      <c r="F5009" s="3">
        <v>7</v>
      </c>
      <c r="G5009" s="3">
        <v>0.093846</v>
      </c>
      <c r="H5009" s="3">
        <v>8</v>
      </c>
      <c r="I5009" s="3">
        <v>0.999181</v>
      </c>
      <c r="J5009" s="3">
        <v>83</v>
      </c>
      <c r="K5009" s="3">
        <v>0.881287</v>
      </c>
      <c r="L5009" s="3">
        <v>78</v>
      </c>
      <c r="M5009" s="3">
        <v>0.46153</v>
      </c>
      <c r="N5009">
        <v>37</v>
      </c>
      <c r="O5009">
        <v>0.00598919788997676</v>
      </c>
      <c r="P5009">
        <v>2.28527570763439</v>
      </c>
      <c r="Q5009" t="s">
        <v>157</v>
      </c>
      <c r="R5009" t="s">
        <v>19839</v>
      </c>
      <c r="S5009" t="s">
        <v>19840</v>
      </c>
      <c r="T5009" t="s">
        <v>2256</v>
      </c>
      <c r="U5009" t="s">
        <v>136</v>
      </c>
      <c r="V5009" t="s">
        <v>136</v>
      </c>
      <c r="W5009" t="s">
        <v>136</v>
      </c>
      <c r="X5009" t="s">
        <v>136</v>
      </c>
      <c r="Y5009" t="s">
        <v>19841</v>
      </c>
      <c r="Z5009" t="s">
        <v>136</v>
      </c>
      <c r="AA5009" t="s">
        <v>237</v>
      </c>
      <c r="AB5009" t="s">
        <v>233</v>
      </c>
      <c r="AC5009" t="s">
        <v>19842</v>
      </c>
      <c r="AD5009" t="s">
        <v>144</v>
      </c>
    </row>
    <row r="5010" spans="1:30">
      <c r="A5010" t="s">
        <v>19843</v>
      </c>
      <c r="B5010" t="s">
        <v>19843</v>
      </c>
      <c r="C5010" s="3">
        <v>1.286589</v>
      </c>
      <c r="D5010" s="3">
        <v>70</v>
      </c>
      <c r="E5010" s="3">
        <v>0.307749</v>
      </c>
      <c r="F5010" s="3">
        <v>15</v>
      </c>
      <c r="G5010" s="3">
        <v>1.440639</v>
      </c>
      <c r="H5010" s="3">
        <v>84</v>
      </c>
      <c r="I5010" s="3">
        <v>7.09847</v>
      </c>
      <c r="J5010" s="3">
        <v>419</v>
      </c>
      <c r="K5010" s="3">
        <v>10.116332</v>
      </c>
      <c r="L5010" s="3">
        <v>637</v>
      </c>
      <c r="M5010" s="3">
        <v>4.888583</v>
      </c>
      <c r="N5010">
        <v>278</v>
      </c>
      <c r="O5010">
        <v>0.000140730525971411</v>
      </c>
      <c r="P5010">
        <v>2.25504492219629</v>
      </c>
      <c r="Q5010" t="s">
        <v>157</v>
      </c>
      <c r="R5010" t="s">
        <v>136</v>
      </c>
      <c r="S5010" t="s">
        <v>136</v>
      </c>
      <c r="T5010" t="s">
        <v>136</v>
      </c>
      <c r="U5010" t="s">
        <v>136</v>
      </c>
      <c r="V5010" t="s">
        <v>136</v>
      </c>
      <c r="W5010" t="s">
        <v>136</v>
      </c>
      <c r="X5010" t="s">
        <v>136</v>
      </c>
      <c r="Y5010" t="s">
        <v>136</v>
      </c>
      <c r="Z5010" t="s">
        <v>136</v>
      </c>
      <c r="AA5010" t="s">
        <v>164</v>
      </c>
      <c r="AB5010" t="s">
        <v>165</v>
      </c>
      <c r="AC5010" t="s">
        <v>19844</v>
      </c>
      <c r="AD5010" t="s">
        <v>136</v>
      </c>
    </row>
    <row r="5011" spans="1:30">
      <c r="A5011" t="s">
        <v>19845</v>
      </c>
      <c r="B5011" t="s">
        <v>19845</v>
      </c>
      <c r="C5011" s="3">
        <v>11.704551</v>
      </c>
      <c r="D5011" s="3">
        <v>635</v>
      </c>
      <c r="E5011" s="3">
        <v>62.596714</v>
      </c>
      <c r="F5011" s="3">
        <v>3008</v>
      </c>
      <c r="G5011" s="3">
        <v>18.497776</v>
      </c>
      <c r="H5011" s="3">
        <v>1076</v>
      </c>
      <c r="I5011" s="3">
        <v>1.796849</v>
      </c>
      <c r="J5011" s="3">
        <v>106</v>
      </c>
      <c r="K5011" s="3">
        <v>4.093321</v>
      </c>
      <c r="L5011" s="3">
        <v>258</v>
      </c>
      <c r="M5011" s="3">
        <v>6.536358</v>
      </c>
      <c r="N5011">
        <v>371</v>
      </c>
      <c r="O5011">
        <v>0.000117504283202979</v>
      </c>
      <c r="P5011">
        <v>-3.50066254112446</v>
      </c>
      <c r="Q5011" t="s">
        <v>131</v>
      </c>
      <c r="R5011" t="s">
        <v>325</v>
      </c>
      <c r="S5011" t="s">
        <v>326</v>
      </c>
      <c r="T5011" t="s">
        <v>563</v>
      </c>
      <c r="U5011" t="s">
        <v>19846</v>
      </c>
      <c r="V5011" t="s">
        <v>10290</v>
      </c>
      <c r="W5011" t="s">
        <v>136</v>
      </c>
      <c r="X5011" t="s">
        <v>136</v>
      </c>
      <c r="Y5011" t="s">
        <v>10291</v>
      </c>
      <c r="Z5011" t="s">
        <v>10292</v>
      </c>
      <c r="AA5011" t="s">
        <v>48</v>
      </c>
      <c r="AB5011" t="s">
        <v>326</v>
      </c>
      <c r="AC5011" t="s">
        <v>19847</v>
      </c>
      <c r="AD5011" t="s">
        <v>144</v>
      </c>
    </row>
    <row r="5012" spans="1:30">
      <c r="A5012" t="s">
        <v>19848</v>
      </c>
      <c r="B5012" t="s">
        <v>19848</v>
      </c>
      <c r="C5012" s="3">
        <v>0.235256</v>
      </c>
      <c r="D5012" s="3">
        <v>8</v>
      </c>
      <c r="E5012" s="3">
        <v>0</v>
      </c>
      <c r="F5012" s="3">
        <v>0</v>
      </c>
      <c r="G5012" s="3">
        <v>0.904783</v>
      </c>
      <c r="H5012" s="3">
        <v>32</v>
      </c>
      <c r="I5012" s="3">
        <v>17.0431</v>
      </c>
      <c r="J5012" s="3">
        <v>607</v>
      </c>
      <c r="K5012" s="3">
        <v>12.436645</v>
      </c>
      <c r="L5012" s="3">
        <v>473</v>
      </c>
      <c r="M5012" s="3">
        <v>6.580569</v>
      </c>
      <c r="N5012">
        <v>226</v>
      </c>
      <c r="O5012" s="16">
        <v>1.87186476911967e-5</v>
      </c>
      <c r="P5012">
        <v>4.00745650118108</v>
      </c>
      <c r="Q5012" t="s">
        <v>157</v>
      </c>
      <c r="R5012" t="s">
        <v>136</v>
      </c>
      <c r="S5012" t="s">
        <v>136</v>
      </c>
      <c r="T5012" t="s">
        <v>136</v>
      </c>
      <c r="U5012" t="s">
        <v>19849</v>
      </c>
      <c r="V5012" t="s">
        <v>136</v>
      </c>
      <c r="W5012" t="s">
        <v>19850</v>
      </c>
      <c r="X5012" t="s">
        <v>19851</v>
      </c>
      <c r="Y5012" t="s">
        <v>19852</v>
      </c>
      <c r="Z5012" t="s">
        <v>19853</v>
      </c>
      <c r="AA5012" t="s">
        <v>174</v>
      </c>
      <c r="AB5012" t="s">
        <v>171</v>
      </c>
      <c r="AC5012" t="s">
        <v>19854</v>
      </c>
      <c r="AD5012" t="s">
        <v>136</v>
      </c>
    </row>
    <row r="5013" spans="1:30">
      <c r="A5013" t="s">
        <v>19855</v>
      </c>
      <c r="B5013" t="s">
        <v>19855</v>
      </c>
      <c r="C5013" s="3">
        <v>9.579087</v>
      </c>
      <c r="D5013" s="3">
        <v>325</v>
      </c>
      <c r="E5013" s="3">
        <v>2.033307</v>
      </c>
      <c r="F5013" s="3">
        <v>61</v>
      </c>
      <c r="G5013" s="3">
        <v>5.551632</v>
      </c>
      <c r="H5013" s="3">
        <v>202</v>
      </c>
      <c r="I5013" s="3">
        <v>40.010269</v>
      </c>
      <c r="J5013" s="3">
        <v>1470</v>
      </c>
      <c r="K5013" s="3">
        <v>58.024712</v>
      </c>
      <c r="L5013" s="3">
        <v>2276</v>
      </c>
      <c r="M5013" s="3">
        <v>22.666325</v>
      </c>
      <c r="N5013">
        <v>802</v>
      </c>
      <c r="O5013">
        <v>0.000161655643184284</v>
      </c>
      <c r="P5013">
        <v>2.21792091805491</v>
      </c>
      <c r="Q5013" t="s">
        <v>157</v>
      </c>
      <c r="R5013" t="s">
        <v>3996</v>
      </c>
      <c r="S5013" t="s">
        <v>3997</v>
      </c>
      <c r="T5013" t="s">
        <v>3998</v>
      </c>
      <c r="U5013" t="s">
        <v>19856</v>
      </c>
      <c r="V5013" t="s">
        <v>1195</v>
      </c>
      <c r="W5013" t="s">
        <v>412</v>
      </c>
      <c r="X5013" t="s">
        <v>413</v>
      </c>
      <c r="Y5013" t="s">
        <v>4000</v>
      </c>
      <c r="Z5013" t="s">
        <v>15274</v>
      </c>
      <c r="AA5013" t="s">
        <v>419</v>
      </c>
      <c r="AB5013" t="s">
        <v>413</v>
      </c>
      <c r="AC5013" t="s">
        <v>19857</v>
      </c>
      <c r="AD5013" t="s">
        <v>4003</v>
      </c>
    </row>
    <row r="5014" spans="1:30">
      <c r="A5014" t="s">
        <v>19858</v>
      </c>
      <c r="B5014" t="s">
        <v>19858</v>
      </c>
      <c r="C5014" s="3">
        <v>6.378684</v>
      </c>
      <c r="D5014" s="3">
        <v>173</v>
      </c>
      <c r="E5014" s="3">
        <v>2.504776</v>
      </c>
      <c r="F5014" s="3">
        <v>61</v>
      </c>
      <c r="G5014" s="3">
        <v>3.957461</v>
      </c>
      <c r="H5014" s="3">
        <v>115</v>
      </c>
      <c r="I5014" s="3">
        <v>38.284187</v>
      </c>
      <c r="J5014" s="3">
        <v>1126</v>
      </c>
      <c r="K5014" s="3">
        <v>41.862419</v>
      </c>
      <c r="L5014" s="3">
        <v>1314</v>
      </c>
      <c r="M5014" s="3">
        <v>25.043461</v>
      </c>
      <c r="N5014">
        <v>709</v>
      </c>
      <c r="O5014" s="16">
        <v>9.39817293399407e-9</v>
      </c>
      <c r="P5014">
        <v>2.3895028989923</v>
      </c>
      <c r="Q5014" t="s">
        <v>157</v>
      </c>
      <c r="R5014" t="s">
        <v>190</v>
      </c>
      <c r="S5014" t="s">
        <v>191</v>
      </c>
      <c r="T5014" t="s">
        <v>19859</v>
      </c>
      <c r="U5014" t="s">
        <v>136</v>
      </c>
      <c r="V5014" t="s">
        <v>136</v>
      </c>
      <c r="W5014" t="s">
        <v>136</v>
      </c>
      <c r="X5014" t="s">
        <v>136</v>
      </c>
      <c r="Y5014" t="s">
        <v>2079</v>
      </c>
      <c r="Z5014" t="s">
        <v>19860</v>
      </c>
      <c r="AA5014" t="s">
        <v>164</v>
      </c>
      <c r="AB5014" t="s">
        <v>165</v>
      </c>
      <c r="AC5014" t="s">
        <v>19861</v>
      </c>
      <c r="AD5014" t="s">
        <v>19862</v>
      </c>
    </row>
    <row r="5015" spans="1:30">
      <c r="A5015" t="s">
        <v>19863</v>
      </c>
      <c r="B5015" t="s">
        <v>19863</v>
      </c>
      <c r="C5015" s="3">
        <v>0.433907</v>
      </c>
      <c r="D5015" s="3">
        <v>40</v>
      </c>
      <c r="E5015" s="3">
        <v>0.116013</v>
      </c>
      <c r="F5015" s="3">
        <v>10</v>
      </c>
      <c r="G5015" s="3">
        <v>0.209973</v>
      </c>
      <c r="H5015" s="3">
        <v>21</v>
      </c>
      <c r="I5015" s="3">
        <v>1.482502</v>
      </c>
      <c r="J5015" s="3">
        <v>146</v>
      </c>
      <c r="K5015" s="3">
        <v>31.884989</v>
      </c>
      <c r="L5015" s="3">
        <v>3342</v>
      </c>
      <c r="M5015" s="3">
        <v>2.727042</v>
      </c>
      <c r="N5015">
        <v>258</v>
      </c>
      <c r="O5015" s="16">
        <v>1.73880794005589e-5</v>
      </c>
      <c r="P5015">
        <v>4.37996431832278</v>
      </c>
      <c r="Q5015" t="s">
        <v>157</v>
      </c>
      <c r="R5015" t="s">
        <v>241</v>
      </c>
      <c r="S5015" t="s">
        <v>242</v>
      </c>
      <c r="T5015" t="s">
        <v>460</v>
      </c>
      <c r="U5015" t="s">
        <v>19864</v>
      </c>
      <c r="V5015" t="s">
        <v>264</v>
      </c>
      <c r="W5015" t="s">
        <v>136</v>
      </c>
      <c r="X5015" t="s">
        <v>136</v>
      </c>
      <c r="Y5015" t="s">
        <v>12141</v>
      </c>
      <c r="Z5015" t="s">
        <v>5676</v>
      </c>
      <c r="AA5015" t="s">
        <v>164</v>
      </c>
      <c r="AB5015" t="s">
        <v>165</v>
      </c>
      <c r="AC5015" t="s">
        <v>6983</v>
      </c>
      <c r="AD5015" t="s">
        <v>281</v>
      </c>
    </row>
    <row r="5016" spans="1:30">
      <c r="A5016" t="s">
        <v>19865</v>
      </c>
      <c r="B5016" t="s">
        <v>136</v>
      </c>
      <c r="C5016" s="3">
        <v>0.95093</v>
      </c>
      <c r="D5016" s="3">
        <v>24</v>
      </c>
      <c r="E5016" s="3">
        <v>0</v>
      </c>
      <c r="F5016" s="3">
        <v>0</v>
      </c>
      <c r="G5016" s="3">
        <v>2.751897</v>
      </c>
      <c r="H5016" s="3">
        <v>74</v>
      </c>
      <c r="I5016" s="3">
        <v>37.791416</v>
      </c>
      <c r="J5016" s="3">
        <v>1016</v>
      </c>
      <c r="K5016" s="3">
        <v>48.518738</v>
      </c>
      <c r="L5016" s="3">
        <v>1393</v>
      </c>
      <c r="M5016" s="3">
        <v>8.721145</v>
      </c>
      <c r="N5016">
        <v>226</v>
      </c>
      <c r="O5016">
        <v>0.000841038451824767</v>
      </c>
      <c r="P5016">
        <v>3.62184036263265</v>
      </c>
      <c r="Q5016" t="s">
        <v>157</v>
      </c>
      <c r="R5016" t="s">
        <v>136</v>
      </c>
      <c r="S5016" t="s">
        <v>136</v>
      </c>
      <c r="T5016" t="s">
        <v>136</v>
      </c>
      <c r="U5016" t="s">
        <v>136</v>
      </c>
      <c r="V5016" t="s">
        <v>136</v>
      </c>
      <c r="W5016" t="s">
        <v>136</v>
      </c>
      <c r="X5016" t="s">
        <v>136</v>
      </c>
      <c r="Y5016" t="s">
        <v>136</v>
      </c>
      <c r="Z5016" t="s">
        <v>136</v>
      </c>
      <c r="AA5016" t="s">
        <v>136</v>
      </c>
      <c r="AB5016" t="s">
        <v>136</v>
      </c>
      <c r="AC5016" t="s">
        <v>19866</v>
      </c>
      <c r="AD5016" t="s">
        <v>136</v>
      </c>
    </row>
    <row r="5017" spans="1:30">
      <c r="A5017" t="s">
        <v>19867</v>
      </c>
      <c r="B5017" t="s">
        <v>19867</v>
      </c>
      <c r="C5017" s="3">
        <v>2.801185</v>
      </c>
      <c r="D5017" s="3">
        <v>235</v>
      </c>
      <c r="E5017" s="3">
        <v>0.33981</v>
      </c>
      <c r="F5017" s="3">
        <v>26</v>
      </c>
      <c r="G5017" s="3">
        <v>2.718583</v>
      </c>
      <c r="H5017" s="3">
        <v>244</v>
      </c>
      <c r="I5017" s="3">
        <v>27.304106</v>
      </c>
      <c r="J5017" s="3">
        <v>2479</v>
      </c>
      <c r="K5017" s="3">
        <v>20.424494</v>
      </c>
      <c r="L5017" s="3">
        <v>1981</v>
      </c>
      <c r="M5017" s="3">
        <v>7.748217</v>
      </c>
      <c r="N5017">
        <v>678</v>
      </c>
      <c r="O5017">
        <v>0.000390381834900508</v>
      </c>
      <c r="P5017">
        <v>2.59283144231133</v>
      </c>
      <c r="Q5017" t="s">
        <v>157</v>
      </c>
      <c r="R5017" t="s">
        <v>1360</v>
      </c>
      <c r="S5017" t="s">
        <v>1361</v>
      </c>
      <c r="T5017" t="s">
        <v>19868</v>
      </c>
      <c r="U5017" t="s">
        <v>19869</v>
      </c>
      <c r="V5017" t="s">
        <v>590</v>
      </c>
      <c r="W5017" t="s">
        <v>1360</v>
      </c>
      <c r="X5017" t="s">
        <v>1361</v>
      </c>
      <c r="Y5017" t="s">
        <v>9835</v>
      </c>
      <c r="Z5017" t="s">
        <v>19870</v>
      </c>
      <c r="AA5017" t="s">
        <v>2660</v>
      </c>
      <c r="AB5017" t="s">
        <v>1361</v>
      </c>
      <c r="AC5017" t="s">
        <v>19871</v>
      </c>
      <c r="AD5017" t="s">
        <v>1278</v>
      </c>
    </row>
    <row r="5018" spans="1:30">
      <c r="A5018" t="s">
        <v>19872</v>
      </c>
      <c r="B5018" t="s">
        <v>19872</v>
      </c>
      <c r="C5018" s="3">
        <v>0.087171</v>
      </c>
      <c r="D5018" s="3">
        <v>4</v>
      </c>
      <c r="E5018" s="3">
        <v>0.196552</v>
      </c>
      <c r="F5018" s="3">
        <v>8</v>
      </c>
      <c r="G5018" s="3">
        <v>0.194369</v>
      </c>
      <c r="H5018" s="3">
        <v>10</v>
      </c>
      <c r="I5018" s="3">
        <v>19.84864</v>
      </c>
      <c r="J5018" s="3">
        <v>987</v>
      </c>
      <c r="K5018" s="3">
        <v>17.461817</v>
      </c>
      <c r="L5018" s="3">
        <v>928</v>
      </c>
      <c r="M5018" s="3">
        <v>8.220293</v>
      </c>
      <c r="N5018">
        <v>394</v>
      </c>
      <c r="O5018" s="16">
        <v>3.96420588379474e-18</v>
      </c>
      <c r="P5018">
        <v>5.51879760849929</v>
      </c>
      <c r="Q5018" t="s">
        <v>157</v>
      </c>
      <c r="R5018" t="s">
        <v>136</v>
      </c>
      <c r="S5018" t="s">
        <v>136</v>
      </c>
      <c r="T5018" t="s">
        <v>1258</v>
      </c>
      <c r="U5018" t="s">
        <v>19873</v>
      </c>
      <c r="V5018" t="s">
        <v>1260</v>
      </c>
      <c r="W5018" t="s">
        <v>136</v>
      </c>
      <c r="X5018" t="s">
        <v>136</v>
      </c>
      <c r="Y5018" t="s">
        <v>1261</v>
      </c>
      <c r="Z5018" t="s">
        <v>8180</v>
      </c>
      <c r="AA5018" t="s">
        <v>248</v>
      </c>
      <c r="AB5018" t="s">
        <v>242</v>
      </c>
      <c r="AC5018" t="s">
        <v>19874</v>
      </c>
      <c r="AD5018" t="s">
        <v>1264</v>
      </c>
    </row>
    <row r="5019" spans="1:30">
      <c r="A5019" t="s">
        <v>19875</v>
      </c>
      <c r="B5019" t="s">
        <v>19875</v>
      </c>
      <c r="C5019" s="3">
        <v>1.261592</v>
      </c>
      <c r="D5019" s="3">
        <v>48</v>
      </c>
      <c r="E5019" s="3">
        <v>0.097447</v>
      </c>
      <c r="F5019" s="3">
        <v>4</v>
      </c>
      <c r="G5019" s="3">
        <v>1.328282</v>
      </c>
      <c r="H5019" s="3">
        <v>55</v>
      </c>
      <c r="I5019" s="3">
        <v>5.598217</v>
      </c>
      <c r="J5019" s="3">
        <v>231</v>
      </c>
      <c r="K5019" s="3">
        <v>9.987601</v>
      </c>
      <c r="L5019" s="3">
        <v>439</v>
      </c>
      <c r="M5019" s="3">
        <v>5.45186</v>
      </c>
      <c r="N5019">
        <v>216</v>
      </c>
      <c r="O5019">
        <v>0.00219598457197682</v>
      </c>
      <c r="P5019">
        <v>2.33445625383466</v>
      </c>
      <c r="Q5019" t="s">
        <v>157</v>
      </c>
      <c r="R5019" t="s">
        <v>136</v>
      </c>
      <c r="S5019" t="s">
        <v>136</v>
      </c>
      <c r="T5019" t="s">
        <v>7260</v>
      </c>
      <c r="U5019" t="s">
        <v>136</v>
      </c>
      <c r="V5019" t="s">
        <v>136</v>
      </c>
      <c r="W5019" t="s">
        <v>136</v>
      </c>
      <c r="X5019" t="s">
        <v>136</v>
      </c>
      <c r="Y5019" t="s">
        <v>136</v>
      </c>
      <c r="Z5019" t="s">
        <v>7261</v>
      </c>
      <c r="AA5019" t="s">
        <v>164</v>
      </c>
      <c r="AB5019" t="s">
        <v>165</v>
      </c>
      <c r="AC5019" t="s">
        <v>7262</v>
      </c>
      <c r="AD5019" t="s">
        <v>7263</v>
      </c>
    </row>
    <row r="5020" spans="1:30">
      <c r="A5020" t="s">
        <v>19876</v>
      </c>
      <c r="B5020" t="s">
        <v>136</v>
      </c>
      <c r="C5020" s="3">
        <v>24.850189</v>
      </c>
      <c r="D5020" s="3">
        <v>706</v>
      </c>
      <c r="E5020" s="3">
        <v>9.92890699999999</v>
      </c>
      <c r="F5020" s="3">
        <v>258</v>
      </c>
      <c r="G5020" s="3">
        <v>25.349645</v>
      </c>
      <c r="H5020" s="3">
        <v>865</v>
      </c>
      <c r="I5020" s="3">
        <v>5.345018</v>
      </c>
      <c r="J5020" s="3">
        <v>159</v>
      </c>
      <c r="K5020" s="3">
        <v>6.527752</v>
      </c>
      <c r="L5020" s="3">
        <v>219</v>
      </c>
      <c r="M5020" s="3">
        <v>9.064985</v>
      </c>
      <c r="N5020">
        <v>262</v>
      </c>
      <c r="O5020" s="16">
        <v>4.94599960907264e-6</v>
      </c>
      <c r="P5020">
        <v>-2.11816223914287</v>
      </c>
      <c r="Q5020" t="s">
        <v>131</v>
      </c>
      <c r="R5020" t="s">
        <v>186</v>
      </c>
      <c r="S5020" t="s">
        <v>187</v>
      </c>
      <c r="T5020" t="s">
        <v>19877</v>
      </c>
      <c r="U5020" t="s">
        <v>19878</v>
      </c>
      <c r="V5020" t="s">
        <v>9384</v>
      </c>
      <c r="W5020" t="s">
        <v>186</v>
      </c>
      <c r="X5020" t="s">
        <v>187</v>
      </c>
      <c r="Y5020" t="s">
        <v>9385</v>
      </c>
      <c r="Z5020" t="s">
        <v>8098</v>
      </c>
      <c r="AA5020" t="s">
        <v>209</v>
      </c>
      <c r="AB5020" t="s">
        <v>187</v>
      </c>
      <c r="AC5020" t="s">
        <v>19879</v>
      </c>
      <c r="AD5020" t="s">
        <v>4977</v>
      </c>
    </row>
    <row r="5021" spans="1:30">
      <c r="A5021" t="s">
        <v>19880</v>
      </c>
      <c r="B5021" t="s">
        <v>19880</v>
      </c>
      <c r="C5021" s="3">
        <v>3.13728</v>
      </c>
      <c r="D5021" s="3">
        <v>119</v>
      </c>
      <c r="E5021" s="3">
        <v>0.089502</v>
      </c>
      <c r="F5021" s="3">
        <v>3</v>
      </c>
      <c r="G5021" s="3">
        <v>1.88207</v>
      </c>
      <c r="H5021" s="3">
        <v>77</v>
      </c>
      <c r="I5021" s="3">
        <v>24.473246</v>
      </c>
      <c r="J5021" s="3">
        <v>1003</v>
      </c>
      <c r="K5021" s="3">
        <v>16.79711</v>
      </c>
      <c r="L5021" s="3">
        <v>735</v>
      </c>
      <c r="M5021" s="3">
        <v>9.87675</v>
      </c>
      <c r="N5021">
        <v>390</v>
      </c>
      <c r="O5021">
        <v>0.00275370415654801</v>
      </c>
      <c r="P5021">
        <v>2.64153344489008</v>
      </c>
      <c r="Q5021" t="s">
        <v>157</v>
      </c>
      <c r="R5021" t="s">
        <v>136</v>
      </c>
      <c r="S5021" t="s">
        <v>136</v>
      </c>
      <c r="T5021" t="s">
        <v>19881</v>
      </c>
      <c r="U5021" t="s">
        <v>136</v>
      </c>
      <c r="V5021" t="s">
        <v>136</v>
      </c>
      <c r="W5021" t="s">
        <v>136</v>
      </c>
      <c r="X5021" t="s">
        <v>136</v>
      </c>
      <c r="Y5021" t="s">
        <v>19882</v>
      </c>
      <c r="Z5021" t="s">
        <v>19883</v>
      </c>
      <c r="AA5021" t="s">
        <v>164</v>
      </c>
      <c r="AB5021" t="s">
        <v>165</v>
      </c>
      <c r="AC5021" t="s">
        <v>19884</v>
      </c>
      <c r="AD5021" t="s">
        <v>19885</v>
      </c>
    </row>
    <row r="5022" spans="1:30">
      <c r="A5022" t="s">
        <v>19886</v>
      </c>
      <c r="B5022" t="s">
        <v>136</v>
      </c>
      <c r="C5022" s="3">
        <v>9.657532</v>
      </c>
      <c r="D5022" s="3">
        <v>80</v>
      </c>
      <c r="E5022" s="3">
        <v>14.460905</v>
      </c>
      <c r="F5022" s="3">
        <v>107</v>
      </c>
      <c r="G5022" s="3">
        <v>18.649174</v>
      </c>
      <c r="H5022" s="3">
        <v>166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>
        <v>0</v>
      </c>
      <c r="O5022" s="16">
        <v>2.66618849962566e-13</v>
      </c>
      <c r="P5022">
        <v>-8.18440680314459</v>
      </c>
      <c r="Q5022" t="s">
        <v>131</v>
      </c>
      <c r="R5022" t="s">
        <v>136</v>
      </c>
      <c r="S5022" t="s">
        <v>136</v>
      </c>
      <c r="T5022" t="s">
        <v>19887</v>
      </c>
      <c r="U5022" t="s">
        <v>19888</v>
      </c>
      <c r="V5022" t="s">
        <v>136</v>
      </c>
      <c r="W5022" t="s">
        <v>254</v>
      </c>
      <c r="X5022" t="s">
        <v>255</v>
      </c>
      <c r="Y5022" t="s">
        <v>19889</v>
      </c>
      <c r="Z5022" t="s">
        <v>19890</v>
      </c>
      <c r="AA5022" t="s">
        <v>686</v>
      </c>
      <c r="AB5022" t="s">
        <v>219</v>
      </c>
      <c r="AC5022" t="s">
        <v>19891</v>
      </c>
      <c r="AD5022" t="s">
        <v>19892</v>
      </c>
    </row>
    <row r="5023" spans="1:30">
      <c r="A5023" t="s">
        <v>19893</v>
      </c>
      <c r="B5023" t="s">
        <v>136</v>
      </c>
      <c r="C5023" s="3">
        <v>3.93747</v>
      </c>
      <c r="D5023" s="3">
        <v>160</v>
      </c>
      <c r="E5023" s="3">
        <v>2.875189</v>
      </c>
      <c r="F5023" s="3">
        <v>104</v>
      </c>
      <c r="G5023" s="3">
        <v>3.910655</v>
      </c>
      <c r="H5023" s="3">
        <v>170</v>
      </c>
      <c r="I5023" s="3">
        <v>1.623173</v>
      </c>
      <c r="J5023" s="3">
        <v>72</v>
      </c>
      <c r="K5023" s="3">
        <v>0.960056</v>
      </c>
      <c r="L5023" s="3">
        <v>46</v>
      </c>
      <c r="M5023" s="3">
        <v>1.295057</v>
      </c>
      <c r="N5023">
        <v>56</v>
      </c>
      <c r="O5023" s="16">
        <v>5.70254014169357e-6</v>
      </c>
      <c r="P5023">
        <v>-2.07112867285489</v>
      </c>
      <c r="Q5023" t="s">
        <v>131</v>
      </c>
      <c r="R5023" t="s">
        <v>136</v>
      </c>
      <c r="S5023" t="s">
        <v>136</v>
      </c>
      <c r="T5023" t="s">
        <v>136</v>
      </c>
      <c r="U5023" t="s">
        <v>136</v>
      </c>
      <c r="V5023" t="s">
        <v>136</v>
      </c>
      <c r="W5023" t="s">
        <v>136</v>
      </c>
      <c r="X5023" t="s">
        <v>136</v>
      </c>
      <c r="Y5023" t="s">
        <v>136</v>
      </c>
      <c r="Z5023" t="s">
        <v>136</v>
      </c>
      <c r="AA5023" t="s">
        <v>136</v>
      </c>
      <c r="AB5023" t="s">
        <v>136</v>
      </c>
      <c r="AC5023" t="s">
        <v>136</v>
      </c>
      <c r="AD5023" t="s">
        <v>136</v>
      </c>
    </row>
    <row r="5024" spans="1:30">
      <c r="A5024" t="s">
        <v>19894</v>
      </c>
      <c r="B5024" t="s">
        <v>19894</v>
      </c>
      <c r="C5024" s="3">
        <v>0.099952</v>
      </c>
      <c r="D5024" s="3">
        <v>6</v>
      </c>
      <c r="E5024" s="3">
        <v>0</v>
      </c>
      <c r="F5024" s="3">
        <v>0</v>
      </c>
      <c r="G5024" s="3">
        <v>0.219302</v>
      </c>
      <c r="H5024" s="3">
        <v>14</v>
      </c>
      <c r="I5024" s="3">
        <v>1.186614</v>
      </c>
      <c r="J5024" s="3">
        <v>75</v>
      </c>
      <c r="K5024" s="3">
        <v>8.907804</v>
      </c>
      <c r="L5024" s="3">
        <v>600</v>
      </c>
      <c r="M5024" s="3">
        <v>0.555904</v>
      </c>
      <c r="N5024">
        <v>34</v>
      </c>
      <c r="O5024">
        <v>0.00108906049439985</v>
      </c>
      <c r="P5024">
        <v>3.80967272818254</v>
      </c>
      <c r="Q5024" t="s">
        <v>157</v>
      </c>
      <c r="R5024" t="s">
        <v>254</v>
      </c>
      <c r="S5024" t="s">
        <v>255</v>
      </c>
      <c r="T5024" t="s">
        <v>19895</v>
      </c>
      <c r="U5024" t="s">
        <v>19896</v>
      </c>
      <c r="V5024" t="s">
        <v>763</v>
      </c>
      <c r="W5024" t="s">
        <v>136</v>
      </c>
      <c r="X5024" t="s">
        <v>136</v>
      </c>
      <c r="Y5024" t="s">
        <v>181</v>
      </c>
      <c r="Z5024" t="s">
        <v>19897</v>
      </c>
      <c r="AA5024" t="s">
        <v>83</v>
      </c>
      <c r="AB5024" t="s">
        <v>191</v>
      </c>
      <c r="AC5024" t="s">
        <v>19898</v>
      </c>
      <c r="AD5024" t="s">
        <v>19899</v>
      </c>
    </row>
    <row r="5025" spans="1:30">
      <c r="A5025" t="s">
        <v>19900</v>
      </c>
      <c r="B5025" t="s">
        <v>19900</v>
      </c>
      <c r="C5025" s="3">
        <v>1.279939</v>
      </c>
      <c r="D5025" s="3">
        <v>45</v>
      </c>
      <c r="E5025" s="3">
        <v>0.698386</v>
      </c>
      <c r="F5025" s="3">
        <v>22</v>
      </c>
      <c r="G5025" s="3">
        <v>0.433902</v>
      </c>
      <c r="H5025" s="3">
        <v>17</v>
      </c>
      <c r="I5025" s="3">
        <v>4.880921</v>
      </c>
      <c r="J5025" s="3">
        <v>186</v>
      </c>
      <c r="K5025" s="3">
        <v>8.293193</v>
      </c>
      <c r="L5025" s="3">
        <v>337</v>
      </c>
      <c r="M5025" s="3">
        <v>3.963058</v>
      </c>
      <c r="N5025">
        <v>145</v>
      </c>
      <c r="O5025">
        <v>0.00194843862205298</v>
      </c>
      <c r="P5025">
        <v>2.06340589277856</v>
      </c>
      <c r="Q5025" t="s">
        <v>157</v>
      </c>
      <c r="R5025" t="s">
        <v>170</v>
      </c>
      <c r="S5025" t="s">
        <v>171</v>
      </c>
      <c r="T5025" t="s">
        <v>8867</v>
      </c>
      <c r="U5025" t="s">
        <v>19901</v>
      </c>
      <c r="V5025" t="s">
        <v>718</v>
      </c>
      <c r="W5025" t="s">
        <v>170</v>
      </c>
      <c r="X5025" t="s">
        <v>171</v>
      </c>
      <c r="Y5025" t="s">
        <v>719</v>
      </c>
      <c r="Z5025" t="s">
        <v>19902</v>
      </c>
      <c r="AA5025" t="s">
        <v>174</v>
      </c>
      <c r="AB5025" t="s">
        <v>171</v>
      </c>
      <c r="AC5025" t="s">
        <v>19903</v>
      </c>
      <c r="AD5025" t="s">
        <v>1941</v>
      </c>
    </row>
    <row r="5026" spans="1:30">
      <c r="A5026" t="s">
        <v>19904</v>
      </c>
      <c r="B5026" t="s">
        <v>19904</v>
      </c>
      <c r="C5026" s="3">
        <v>13.018882</v>
      </c>
      <c r="D5026" s="3">
        <v>731</v>
      </c>
      <c r="E5026" s="3">
        <v>10.631</v>
      </c>
      <c r="F5026" s="3">
        <v>529</v>
      </c>
      <c r="G5026" s="3">
        <v>11.028266</v>
      </c>
      <c r="H5026" s="3">
        <v>664</v>
      </c>
      <c r="I5026" s="3">
        <v>1.910608</v>
      </c>
      <c r="J5026" s="3">
        <v>117</v>
      </c>
      <c r="K5026" s="3">
        <v>2.577331</v>
      </c>
      <c r="L5026" s="3">
        <v>168</v>
      </c>
      <c r="M5026" s="3">
        <v>4.522906</v>
      </c>
      <c r="N5026">
        <v>265</v>
      </c>
      <c r="O5026" s="16">
        <v>3.22683058722788e-6</v>
      </c>
      <c r="P5026">
        <v>-2.52872954977466</v>
      </c>
      <c r="Q5026" t="s">
        <v>131</v>
      </c>
      <c r="R5026" t="s">
        <v>241</v>
      </c>
      <c r="S5026" t="s">
        <v>242</v>
      </c>
      <c r="T5026" t="s">
        <v>19905</v>
      </c>
      <c r="U5026" t="s">
        <v>19906</v>
      </c>
      <c r="V5026" t="s">
        <v>136</v>
      </c>
      <c r="W5026" t="s">
        <v>241</v>
      </c>
      <c r="X5026" t="s">
        <v>242</v>
      </c>
      <c r="Y5026" t="s">
        <v>991</v>
      </c>
      <c r="Z5026" t="s">
        <v>19907</v>
      </c>
      <c r="AA5026" t="s">
        <v>248</v>
      </c>
      <c r="AB5026" t="s">
        <v>242</v>
      </c>
      <c r="AC5026" t="s">
        <v>19908</v>
      </c>
      <c r="AD5026" t="s">
        <v>19909</v>
      </c>
    </row>
    <row r="5027" spans="1:30">
      <c r="A5027" t="s">
        <v>19910</v>
      </c>
      <c r="B5027" t="s">
        <v>19910</v>
      </c>
      <c r="C5027" s="3">
        <v>3.100452</v>
      </c>
      <c r="D5027" s="3">
        <v>202</v>
      </c>
      <c r="E5027" s="3">
        <v>0.559252</v>
      </c>
      <c r="F5027" s="3">
        <v>33</v>
      </c>
      <c r="G5027" s="3">
        <v>2.219731</v>
      </c>
      <c r="H5027" s="3">
        <v>156</v>
      </c>
      <c r="I5027" s="3">
        <v>13.425253</v>
      </c>
      <c r="J5027" s="3">
        <v>949</v>
      </c>
      <c r="K5027" s="3">
        <v>20.570019</v>
      </c>
      <c r="L5027" s="3">
        <v>1552</v>
      </c>
      <c r="M5027" s="3">
        <v>7.329678</v>
      </c>
      <c r="N5027">
        <v>499</v>
      </c>
      <c r="O5027">
        <v>0.000498291897179022</v>
      </c>
      <c r="P5027">
        <v>2.21386008765297</v>
      </c>
      <c r="Q5027" t="s">
        <v>157</v>
      </c>
      <c r="R5027" t="s">
        <v>136</v>
      </c>
      <c r="S5027" t="s">
        <v>136</v>
      </c>
      <c r="T5027" t="s">
        <v>19911</v>
      </c>
      <c r="U5027" t="s">
        <v>19912</v>
      </c>
      <c r="V5027" t="s">
        <v>136</v>
      </c>
      <c r="W5027" t="s">
        <v>594</v>
      </c>
      <c r="X5027" t="s">
        <v>165</v>
      </c>
      <c r="Y5027" t="s">
        <v>19913</v>
      </c>
      <c r="Z5027" t="s">
        <v>19914</v>
      </c>
      <c r="AA5027" t="s">
        <v>164</v>
      </c>
      <c r="AB5027" t="s">
        <v>165</v>
      </c>
      <c r="AC5027" t="s">
        <v>19915</v>
      </c>
      <c r="AD5027" t="s">
        <v>19916</v>
      </c>
    </row>
    <row r="5028" spans="1:30">
      <c r="A5028" t="s">
        <v>19917</v>
      </c>
      <c r="B5028" t="s">
        <v>19917</v>
      </c>
      <c r="C5028" s="3">
        <v>0.354177</v>
      </c>
      <c r="D5028" s="3">
        <v>8</v>
      </c>
      <c r="E5028" s="3">
        <v>0</v>
      </c>
      <c r="F5028" s="3">
        <v>0</v>
      </c>
      <c r="G5028" s="3">
        <v>0.083135</v>
      </c>
      <c r="H5028" s="3">
        <v>3</v>
      </c>
      <c r="I5028" s="3">
        <v>11.630562</v>
      </c>
      <c r="J5028" s="3">
        <v>284</v>
      </c>
      <c r="K5028" s="3">
        <v>1.80298</v>
      </c>
      <c r="L5028" s="3">
        <v>47</v>
      </c>
      <c r="M5028" s="3">
        <v>1.486</v>
      </c>
      <c r="N5028">
        <v>35</v>
      </c>
      <c r="O5028">
        <v>0.000681529649216024</v>
      </c>
      <c r="P5028">
        <v>3.76617665322108</v>
      </c>
      <c r="Q5028" t="s">
        <v>157</v>
      </c>
      <c r="R5028" t="s">
        <v>136</v>
      </c>
      <c r="S5028" t="s">
        <v>136</v>
      </c>
      <c r="T5028" t="s">
        <v>136</v>
      </c>
      <c r="U5028" t="s">
        <v>136</v>
      </c>
      <c r="V5028" t="s">
        <v>136</v>
      </c>
      <c r="W5028" t="s">
        <v>136</v>
      </c>
      <c r="X5028" t="s">
        <v>136</v>
      </c>
      <c r="Y5028" t="s">
        <v>136</v>
      </c>
      <c r="Z5028" t="s">
        <v>136</v>
      </c>
      <c r="AA5028" t="s">
        <v>164</v>
      </c>
      <c r="AB5028" t="s">
        <v>165</v>
      </c>
      <c r="AC5028" t="s">
        <v>19918</v>
      </c>
      <c r="AD5028" t="s">
        <v>136</v>
      </c>
    </row>
    <row r="5029" spans="1:30">
      <c r="A5029" t="s">
        <v>19919</v>
      </c>
      <c r="B5029" t="s">
        <v>19919</v>
      </c>
      <c r="C5029" s="3">
        <v>6.448768</v>
      </c>
      <c r="D5029" s="3">
        <v>406</v>
      </c>
      <c r="E5029" s="3">
        <v>7.283103</v>
      </c>
      <c r="F5029" s="3">
        <v>406</v>
      </c>
      <c r="G5029" s="3">
        <v>7.997382</v>
      </c>
      <c r="H5029" s="3">
        <v>540</v>
      </c>
      <c r="I5029" s="3">
        <v>0.91396</v>
      </c>
      <c r="J5029" s="3">
        <v>63</v>
      </c>
      <c r="K5029" s="3">
        <v>3.318225</v>
      </c>
      <c r="L5029" s="3">
        <v>242</v>
      </c>
      <c r="M5029" s="3">
        <v>0.881025</v>
      </c>
      <c r="N5029">
        <v>58</v>
      </c>
      <c r="O5029">
        <v>0.000227059445704475</v>
      </c>
      <c r="P5029">
        <v>-2.63747150103991</v>
      </c>
      <c r="Q5029" t="s">
        <v>131</v>
      </c>
      <c r="R5029" t="s">
        <v>136</v>
      </c>
      <c r="S5029" t="s">
        <v>136</v>
      </c>
      <c r="T5029" t="s">
        <v>19920</v>
      </c>
      <c r="U5029" t="s">
        <v>19921</v>
      </c>
      <c r="V5029" t="s">
        <v>5693</v>
      </c>
      <c r="W5029" t="s">
        <v>190</v>
      </c>
      <c r="X5029" t="s">
        <v>191</v>
      </c>
      <c r="Y5029" t="s">
        <v>19922</v>
      </c>
      <c r="Z5029" t="s">
        <v>19923</v>
      </c>
      <c r="AA5029" t="s">
        <v>164</v>
      </c>
      <c r="AB5029" t="s">
        <v>165</v>
      </c>
      <c r="AC5029" t="s">
        <v>19924</v>
      </c>
      <c r="AD5029" t="s">
        <v>19925</v>
      </c>
    </row>
    <row r="5030" spans="1:30">
      <c r="A5030" t="s">
        <v>19926</v>
      </c>
      <c r="B5030" t="s">
        <v>19926</v>
      </c>
      <c r="C5030" s="3">
        <v>0.109726</v>
      </c>
      <c r="D5030" s="3">
        <v>7</v>
      </c>
      <c r="E5030" s="3">
        <v>0.064209</v>
      </c>
      <c r="F5030" s="3">
        <v>4</v>
      </c>
      <c r="G5030" s="3">
        <v>0.220892</v>
      </c>
      <c r="H5030" s="3">
        <v>14</v>
      </c>
      <c r="I5030" s="3">
        <v>1.43527</v>
      </c>
      <c r="J5030" s="3">
        <v>91</v>
      </c>
      <c r="K5030" s="3">
        <v>6.635393</v>
      </c>
      <c r="L5030" s="3">
        <v>445</v>
      </c>
      <c r="M5030" s="3">
        <v>0.541327</v>
      </c>
      <c r="N5030">
        <v>33</v>
      </c>
      <c r="O5030">
        <v>0.000800038722181244</v>
      </c>
      <c r="P5030">
        <v>3.32811348661445</v>
      </c>
      <c r="Q5030" t="s">
        <v>157</v>
      </c>
      <c r="R5030" t="s">
        <v>136</v>
      </c>
      <c r="S5030" t="s">
        <v>136</v>
      </c>
      <c r="T5030" t="s">
        <v>136</v>
      </c>
      <c r="U5030" t="s">
        <v>136</v>
      </c>
      <c r="V5030" t="s">
        <v>136</v>
      </c>
      <c r="W5030" t="s">
        <v>136</v>
      </c>
      <c r="X5030" t="s">
        <v>136</v>
      </c>
      <c r="Y5030" t="s">
        <v>1424</v>
      </c>
      <c r="Z5030" t="s">
        <v>136</v>
      </c>
      <c r="AA5030" t="s">
        <v>164</v>
      </c>
      <c r="AB5030" t="s">
        <v>165</v>
      </c>
      <c r="AC5030" t="s">
        <v>19927</v>
      </c>
      <c r="AD5030" t="s">
        <v>136</v>
      </c>
    </row>
    <row r="5031" spans="1:30">
      <c r="A5031" t="s">
        <v>19928</v>
      </c>
      <c r="B5031" t="s">
        <v>19928</v>
      </c>
      <c r="C5031" s="3">
        <v>0.126894</v>
      </c>
      <c r="D5031" s="3">
        <v>7</v>
      </c>
      <c r="E5031" s="3">
        <v>0.081466</v>
      </c>
      <c r="F5031" s="3">
        <v>4</v>
      </c>
      <c r="G5031" s="3">
        <v>0</v>
      </c>
      <c r="H5031" s="3">
        <v>0</v>
      </c>
      <c r="I5031" s="3">
        <v>1.389135</v>
      </c>
      <c r="J5031" s="3">
        <v>83</v>
      </c>
      <c r="K5031" s="3">
        <v>3.105195</v>
      </c>
      <c r="L5031" s="3">
        <v>199</v>
      </c>
      <c r="M5031" s="3">
        <v>0.891776</v>
      </c>
      <c r="N5031">
        <v>52</v>
      </c>
      <c r="O5031">
        <v>0.00068713123294241</v>
      </c>
      <c r="P5031">
        <v>3.50578471365022</v>
      </c>
      <c r="Q5031" t="s">
        <v>157</v>
      </c>
      <c r="R5031" t="s">
        <v>371</v>
      </c>
      <c r="S5031" t="s">
        <v>293</v>
      </c>
      <c r="T5031" t="s">
        <v>5826</v>
      </c>
      <c r="U5031" t="s">
        <v>19929</v>
      </c>
      <c r="V5031" t="s">
        <v>5828</v>
      </c>
      <c r="W5031" t="s">
        <v>136</v>
      </c>
      <c r="X5031" t="s">
        <v>136</v>
      </c>
      <c r="Y5031" t="s">
        <v>5829</v>
      </c>
      <c r="Z5031" t="s">
        <v>5830</v>
      </c>
      <c r="AA5031" t="s">
        <v>686</v>
      </c>
      <c r="AB5031" t="s">
        <v>219</v>
      </c>
      <c r="AC5031" t="s">
        <v>15012</v>
      </c>
      <c r="AD5031" t="s">
        <v>5413</v>
      </c>
    </row>
    <row r="5032" spans="1:30">
      <c r="A5032" t="s">
        <v>19930</v>
      </c>
      <c r="B5032" t="s">
        <v>19930</v>
      </c>
      <c r="C5032" s="3">
        <v>9.534081</v>
      </c>
      <c r="D5032" s="3">
        <v>348</v>
      </c>
      <c r="E5032" s="3">
        <v>30.731459</v>
      </c>
      <c r="F5032" s="3">
        <v>992</v>
      </c>
      <c r="G5032" s="3">
        <v>8.839759</v>
      </c>
      <c r="H5032" s="3">
        <v>346</v>
      </c>
      <c r="I5032" s="3">
        <v>5.045404</v>
      </c>
      <c r="J5032" s="3">
        <v>200</v>
      </c>
      <c r="K5032" s="3">
        <v>3.998317</v>
      </c>
      <c r="L5032" s="3">
        <v>169</v>
      </c>
      <c r="M5032" s="3">
        <v>7.969623</v>
      </c>
      <c r="N5032">
        <v>304</v>
      </c>
      <c r="O5032">
        <v>0.00607863639534656</v>
      </c>
      <c r="P5032">
        <v>-2.29378338883781</v>
      </c>
      <c r="Q5032" t="s">
        <v>131</v>
      </c>
      <c r="R5032" t="s">
        <v>241</v>
      </c>
      <c r="S5032" t="s">
        <v>242</v>
      </c>
      <c r="T5032" t="s">
        <v>19931</v>
      </c>
      <c r="U5032" t="s">
        <v>19932</v>
      </c>
      <c r="V5032" t="s">
        <v>11313</v>
      </c>
      <c r="W5032" t="s">
        <v>254</v>
      </c>
      <c r="X5032" t="s">
        <v>255</v>
      </c>
      <c r="Y5032" t="s">
        <v>1160</v>
      </c>
      <c r="Z5032" t="s">
        <v>19933</v>
      </c>
      <c r="AA5032" t="s">
        <v>248</v>
      </c>
      <c r="AB5032" t="s">
        <v>242</v>
      </c>
      <c r="AC5032" t="s">
        <v>19934</v>
      </c>
      <c r="AD5032" t="s">
        <v>5607</v>
      </c>
    </row>
    <row r="5033" spans="1:30">
      <c r="A5033" t="s">
        <v>19935</v>
      </c>
      <c r="B5033" t="s">
        <v>136</v>
      </c>
      <c r="C5033" s="3">
        <v>0.154965</v>
      </c>
      <c r="D5033" s="3">
        <v>16</v>
      </c>
      <c r="E5033" s="3">
        <v>0.15339</v>
      </c>
      <c r="F5033" s="3">
        <v>14</v>
      </c>
      <c r="G5033" s="3">
        <v>0.064884</v>
      </c>
      <c r="H5033" s="3">
        <v>7</v>
      </c>
      <c r="I5033" s="3">
        <v>3.044671</v>
      </c>
      <c r="J5033" s="3">
        <v>321</v>
      </c>
      <c r="K5033" s="3">
        <v>1.249884</v>
      </c>
      <c r="L5033" s="3">
        <v>140</v>
      </c>
      <c r="M5033" s="3">
        <v>2.211348</v>
      </c>
      <c r="N5033">
        <v>228</v>
      </c>
      <c r="O5033" s="16">
        <v>9.43892459905737e-6</v>
      </c>
      <c r="P5033">
        <v>3.12145422578813</v>
      </c>
      <c r="Q5033" t="s">
        <v>157</v>
      </c>
      <c r="R5033" t="s">
        <v>136</v>
      </c>
      <c r="S5033" t="s">
        <v>136</v>
      </c>
      <c r="T5033" t="s">
        <v>136</v>
      </c>
      <c r="U5033" t="s">
        <v>136</v>
      </c>
      <c r="V5033" t="s">
        <v>136</v>
      </c>
      <c r="W5033" t="s">
        <v>136</v>
      </c>
      <c r="X5033" t="s">
        <v>136</v>
      </c>
      <c r="Y5033" t="s">
        <v>19936</v>
      </c>
      <c r="Z5033" t="s">
        <v>136</v>
      </c>
      <c r="AA5033" t="s">
        <v>136</v>
      </c>
      <c r="AB5033" t="s">
        <v>136</v>
      </c>
      <c r="AC5033" t="s">
        <v>7956</v>
      </c>
      <c r="AD5033" t="s">
        <v>136</v>
      </c>
    </row>
    <row r="5034" spans="1:30">
      <c r="A5034" t="s">
        <v>19937</v>
      </c>
      <c r="B5034" t="s">
        <v>19937</v>
      </c>
      <c r="C5034" s="3">
        <v>4.207436</v>
      </c>
      <c r="D5034" s="3">
        <v>199</v>
      </c>
      <c r="E5034" s="3">
        <v>8.132084</v>
      </c>
      <c r="F5034" s="3">
        <v>341</v>
      </c>
      <c r="G5034" s="3">
        <v>3.424273</v>
      </c>
      <c r="H5034" s="3">
        <v>174</v>
      </c>
      <c r="I5034" s="3">
        <v>0.525735</v>
      </c>
      <c r="J5034" s="3">
        <v>27</v>
      </c>
      <c r="K5034" s="3">
        <v>0.302697</v>
      </c>
      <c r="L5034" s="3">
        <v>17</v>
      </c>
      <c r="M5034" s="3">
        <v>0.582741</v>
      </c>
      <c r="N5034">
        <v>29</v>
      </c>
      <c r="O5034" s="16">
        <v>1.35794548883895e-8</v>
      </c>
      <c r="P5034">
        <v>-4.08175470290315</v>
      </c>
      <c r="Q5034" t="s">
        <v>131</v>
      </c>
      <c r="R5034" t="s">
        <v>136</v>
      </c>
      <c r="S5034" t="s">
        <v>136</v>
      </c>
      <c r="T5034" t="s">
        <v>136</v>
      </c>
      <c r="U5034" t="s">
        <v>136</v>
      </c>
      <c r="V5034" t="s">
        <v>136</v>
      </c>
      <c r="W5034" t="s">
        <v>254</v>
      </c>
      <c r="X5034" t="s">
        <v>255</v>
      </c>
      <c r="Y5034" t="s">
        <v>12940</v>
      </c>
      <c r="Z5034" t="s">
        <v>136</v>
      </c>
      <c r="AA5034" t="s">
        <v>164</v>
      </c>
      <c r="AB5034" t="s">
        <v>165</v>
      </c>
      <c r="AC5034" t="s">
        <v>19938</v>
      </c>
      <c r="AD5034" t="s">
        <v>136</v>
      </c>
    </row>
    <row r="5035" spans="1:30">
      <c r="A5035" t="s">
        <v>19939</v>
      </c>
      <c r="B5035" t="s">
        <v>19939</v>
      </c>
      <c r="C5035" s="3">
        <v>2.380945</v>
      </c>
      <c r="D5035" s="3">
        <v>99</v>
      </c>
      <c r="E5035" s="3">
        <v>10.288454</v>
      </c>
      <c r="F5035" s="3">
        <v>379</v>
      </c>
      <c r="G5035" s="3">
        <v>1.952707</v>
      </c>
      <c r="H5035" s="3">
        <v>88</v>
      </c>
      <c r="I5035" s="3">
        <v>0.523677</v>
      </c>
      <c r="J5035" s="3">
        <v>24</v>
      </c>
      <c r="K5035" s="3">
        <v>0.942308</v>
      </c>
      <c r="L5035" s="3">
        <v>46</v>
      </c>
      <c r="M5035" s="3">
        <v>0.48083</v>
      </c>
      <c r="N5035">
        <v>21</v>
      </c>
      <c r="O5035">
        <v>0.000145318241805861</v>
      </c>
      <c r="P5035">
        <v>-3.51728093274491</v>
      </c>
      <c r="Q5035" t="s">
        <v>131</v>
      </c>
      <c r="R5035" t="s">
        <v>136</v>
      </c>
      <c r="S5035" t="s">
        <v>136</v>
      </c>
      <c r="T5035" t="s">
        <v>3048</v>
      </c>
      <c r="U5035" t="s">
        <v>136</v>
      </c>
      <c r="V5035" t="s">
        <v>136</v>
      </c>
      <c r="W5035" t="s">
        <v>254</v>
      </c>
      <c r="X5035" t="s">
        <v>255</v>
      </c>
      <c r="Y5035" t="s">
        <v>2099</v>
      </c>
      <c r="Z5035" t="s">
        <v>3049</v>
      </c>
      <c r="AA5035" t="s">
        <v>164</v>
      </c>
      <c r="AB5035" t="s">
        <v>165</v>
      </c>
      <c r="AC5035" t="s">
        <v>3050</v>
      </c>
      <c r="AD5035" t="s">
        <v>3051</v>
      </c>
    </row>
    <row r="5036" spans="1:30">
      <c r="A5036" t="s">
        <v>19940</v>
      </c>
      <c r="B5036" t="s">
        <v>19940</v>
      </c>
      <c r="C5036" s="3">
        <v>134.716232</v>
      </c>
      <c r="D5036" s="3">
        <v>2120</v>
      </c>
      <c r="E5036" s="3">
        <v>254.427994</v>
      </c>
      <c r="F5036" s="3">
        <v>3546</v>
      </c>
      <c r="G5036" s="3">
        <v>108.308426</v>
      </c>
      <c r="H5036" s="3">
        <v>1827</v>
      </c>
      <c r="I5036" s="3">
        <v>8.371989</v>
      </c>
      <c r="J5036" s="3">
        <v>143</v>
      </c>
      <c r="K5036" s="3">
        <v>13.08141</v>
      </c>
      <c r="L5036" s="3">
        <v>239</v>
      </c>
      <c r="M5036" s="3">
        <v>33.065414</v>
      </c>
      <c r="N5036">
        <v>544</v>
      </c>
      <c r="O5036" s="16">
        <v>1.50710216193591e-6</v>
      </c>
      <c r="P5036">
        <v>-3.74269260533774</v>
      </c>
      <c r="Q5036" t="s">
        <v>131</v>
      </c>
      <c r="R5036" t="s">
        <v>136</v>
      </c>
      <c r="S5036" t="s">
        <v>136</v>
      </c>
      <c r="T5036" t="s">
        <v>12210</v>
      </c>
      <c r="U5036" t="s">
        <v>136</v>
      </c>
      <c r="V5036" t="s">
        <v>136</v>
      </c>
      <c r="W5036" t="s">
        <v>254</v>
      </c>
      <c r="X5036" t="s">
        <v>255</v>
      </c>
      <c r="Y5036" t="s">
        <v>3737</v>
      </c>
      <c r="Z5036" t="s">
        <v>12211</v>
      </c>
      <c r="AA5036" t="s">
        <v>164</v>
      </c>
      <c r="AB5036" t="s">
        <v>165</v>
      </c>
      <c r="AC5036" t="s">
        <v>12212</v>
      </c>
      <c r="AD5036" t="s">
        <v>2189</v>
      </c>
    </row>
    <row r="5037" spans="1:30">
      <c r="A5037" t="s">
        <v>19941</v>
      </c>
      <c r="B5037" t="s">
        <v>19941</v>
      </c>
      <c r="C5037" s="3">
        <v>17.064383</v>
      </c>
      <c r="D5037" s="3">
        <v>801</v>
      </c>
      <c r="E5037" s="3">
        <v>27.607285</v>
      </c>
      <c r="F5037" s="3">
        <v>1147</v>
      </c>
      <c r="G5037" s="3">
        <v>26.106779</v>
      </c>
      <c r="H5037" s="3">
        <v>1313</v>
      </c>
      <c r="I5037" s="3">
        <v>5.412676</v>
      </c>
      <c r="J5037" s="3">
        <v>276</v>
      </c>
      <c r="K5037" s="3">
        <v>4.03337</v>
      </c>
      <c r="L5037" s="3">
        <v>220</v>
      </c>
      <c r="M5037" s="3">
        <v>6.867615</v>
      </c>
      <c r="N5037">
        <v>337</v>
      </c>
      <c r="O5037" s="16">
        <v>7.27036279703902e-7</v>
      </c>
      <c r="P5037">
        <v>-2.78665944673631</v>
      </c>
      <c r="Q5037" t="s">
        <v>131</v>
      </c>
      <c r="R5037" t="s">
        <v>170</v>
      </c>
      <c r="S5037" t="s">
        <v>171</v>
      </c>
      <c r="T5037" t="s">
        <v>2754</v>
      </c>
      <c r="U5037" t="s">
        <v>19942</v>
      </c>
      <c r="V5037" t="s">
        <v>669</v>
      </c>
      <c r="W5037" t="s">
        <v>190</v>
      </c>
      <c r="X5037" t="s">
        <v>191</v>
      </c>
      <c r="Y5037" t="s">
        <v>670</v>
      </c>
      <c r="Z5037" t="s">
        <v>2756</v>
      </c>
      <c r="AA5037" t="s">
        <v>164</v>
      </c>
      <c r="AB5037" t="s">
        <v>165</v>
      </c>
      <c r="AC5037" t="s">
        <v>2757</v>
      </c>
      <c r="AD5037" t="s">
        <v>2758</v>
      </c>
    </row>
    <row r="5038" spans="1:30">
      <c r="A5038" t="s">
        <v>19943</v>
      </c>
      <c r="B5038" t="s">
        <v>136</v>
      </c>
      <c r="C5038" s="3">
        <v>5.623357</v>
      </c>
      <c r="D5038" s="3">
        <v>94</v>
      </c>
      <c r="E5038" s="3">
        <v>1.675789</v>
      </c>
      <c r="F5038" s="3">
        <v>25</v>
      </c>
      <c r="G5038" s="3">
        <v>5.39074</v>
      </c>
      <c r="H5038" s="3">
        <v>96</v>
      </c>
      <c r="I5038" s="3">
        <v>0</v>
      </c>
      <c r="J5038" s="3">
        <v>0</v>
      </c>
      <c r="K5038" s="3">
        <v>0</v>
      </c>
      <c r="L5038" s="3">
        <v>0</v>
      </c>
      <c r="M5038" s="3">
        <v>0.606428</v>
      </c>
      <c r="N5038">
        <v>10</v>
      </c>
      <c r="O5038">
        <v>0.000989666509838069</v>
      </c>
      <c r="P5038">
        <v>-4.00106007011949</v>
      </c>
      <c r="Q5038" t="s">
        <v>131</v>
      </c>
      <c r="R5038" t="s">
        <v>136</v>
      </c>
      <c r="S5038" t="s">
        <v>136</v>
      </c>
      <c r="T5038" t="s">
        <v>136</v>
      </c>
      <c r="U5038" t="s">
        <v>136</v>
      </c>
      <c r="V5038" t="s">
        <v>136</v>
      </c>
      <c r="W5038" t="s">
        <v>136</v>
      </c>
      <c r="X5038" t="s">
        <v>136</v>
      </c>
      <c r="Y5038" t="s">
        <v>136</v>
      </c>
      <c r="Z5038" t="s">
        <v>136</v>
      </c>
      <c r="AA5038" t="s">
        <v>136</v>
      </c>
      <c r="AB5038" t="s">
        <v>136</v>
      </c>
      <c r="AC5038" t="s">
        <v>136</v>
      </c>
      <c r="AD5038" t="s">
        <v>136</v>
      </c>
    </row>
    <row r="5039" spans="1:30">
      <c r="A5039" t="s">
        <v>19944</v>
      </c>
      <c r="B5039" t="s">
        <v>19944</v>
      </c>
      <c r="C5039" s="3">
        <v>0.684097</v>
      </c>
      <c r="D5039" s="3">
        <v>17</v>
      </c>
      <c r="E5039" s="3">
        <v>0</v>
      </c>
      <c r="F5039" s="3">
        <v>0</v>
      </c>
      <c r="G5039" s="3">
        <v>0.221459</v>
      </c>
      <c r="H5039" s="3">
        <v>6</v>
      </c>
      <c r="I5039" s="3">
        <v>2.879454</v>
      </c>
      <c r="J5039" s="3">
        <v>76</v>
      </c>
      <c r="K5039" s="3">
        <v>8.886037</v>
      </c>
      <c r="L5039" s="3">
        <v>251</v>
      </c>
      <c r="M5039" s="3">
        <v>1.372357</v>
      </c>
      <c r="N5039">
        <v>35</v>
      </c>
      <c r="O5039">
        <v>0.008013121355497</v>
      </c>
      <c r="P5039">
        <v>2.93947658402618</v>
      </c>
      <c r="Q5039" t="s">
        <v>157</v>
      </c>
      <c r="R5039" t="s">
        <v>170</v>
      </c>
      <c r="S5039" t="s">
        <v>171</v>
      </c>
      <c r="T5039" t="s">
        <v>17027</v>
      </c>
      <c r="U5039" t="s">
        <v>19945</v>
      </c>
      <c r="V5039" t="s">
        <v>136</v>
      </c>
      <c r="W5039" t="s">
        <v>170</v>
      </c>
      <c r="X5039" t="s">
        <v>171</v>
      </c>
      <c r="Y5039" t="s">
        <v>9556</v>
      </c>
      <c r="Z5039" t="s">
        <v>17029</v>
      </c>
      <c r="AA5039" t="s">
        <v>174</v>
      </c>
      <c r="AB5039" t="s">
        <v>171</v>
      </c>
      <c r="AC5039" t="s">
        <v>17030</v>
      </c>
      <c r="AD5039" t="s">
        <v>17031</v>
      </c>
    </row>
    <row r="5040" spans="1:30">
      <c r="A5040" t="s">
        <v>19946</v>
      </c>
      <c r="B5040" t="s">
        <v>19946</v>
      </c>
      <c r="C5040" s="3">
        <v>0.866937</v>
      </c>
      <c r="D5040" s="3">
        <v>56</v>
      </c>
      <c r="E5040" s="3">
        <v>0.261247</v>
      </c>
      <c r="F5040" s="3">
        <v>15</v>
      </c>
      <c r="G5040" s="3">
        <v>0.796722</v>
      </c>
      <c r="H5040" s="3">
        <v>55</v>
      </c>
      <c r="I5040" s="3">
        <v>4.968069</v>
      </c>
      <c r="J5040" s="3">
        <v>344</v>
      </c>
      <c r="K5040" s="3">
        <v>11.884787</v>
      </c>
      <c r="L5040" s="3">
        <v>878</v>
      </c>
      <c r="M5040" s="3">
        <v>1.937407</v>
      </c>
      <c r="N5040">
        <v>130</v>
      </c>
      <c r="O5040">
        <v>0.000875827543521523</v>
      </c>
      <c r="P5040">
        <v>2.55920979335051</v>
      </c>
      <c r="Q5040" t="s">
        <v>157</v>
      </c>
      <c r="R5040" t="s">
        <v>136</v>
      </c>
      <c r="S5040" t="s">
        <v>136</v>
      </c>
      <c r="T5040" t="s">
        <v>19947</v>
      </c>
      <c r="U5040" t="s">
        <v>19948</v>
      </c>
      <c r="V5040" t="s">
        <v>206</v>
      </c>
      <c r="W5040" t="s">
        <v>254</v>
      </c>
      <c r="X5040" t="s">
        <v>255</v>
      </c>
      <c r="Y5040" t="s">
        <v>2099</v>
      </c>
      <c r="Z5040" t="s">
        <v>136</v>
      </c>
      <c r="AA5040" t="s">
        <v>164</v>
      </c>
      <c r="AB5040" t="s">
        <v>165</v>
      </c>
      <c r="AC5040" t="s">
        <v>19949</v>
      </c>
      <c r="AD5040" t="s">
        <v>19950</v>
      </c>
    </row>
    <row r="5041" spans="1:30">
      <c r="A5041" t="s">
        <v>19951</v>
      </c>
      <c r="B5041" t="s">
        <v>19951</v>
      </c>
      <c r="C5041" s="3">
        <v>125.777718</v>
      </c>
      <c r="D5041" s="3">
        <v>5110</v>
      </c>
      <c r="E5041" s="3">
        <v>239.719971</v>
      </c>
      <c r="F5041" s="3">
        <v>8627</v>
      </c>
      <c r="G5041" s="3">
        <v>120.50988</v>
      </c>
      <c r="H5041" s="3">
        <v>5250</v>
      </c>
      <c r="I5041" s="3">
        <v>28.505568</v>
      </c>
      <c r="J5041" s="3">
        <v>1256</v>
      </c>
      <c r="K5041" s="3">
        <v>74.828209</v>
      </c>
      <c r="L5041" s="3">
        <v>3521</v>
      </c>
      <c r="M5041" s="3">
        <v>32.79063</v>
      </c>
      <c r="N5041">
        <v>1391</v>
      </c>
      <c r="O5041">
        <v>0.000468904764757042</v>
      </c>
      <c r="P5041">
        <v>-2.52843889020695</v>
      </c>
      <c r="Q5041" t="s">
        <v>131</v>
      </c>
      <c r="R5041" t="s">
        <v>137</v>
      </c>
      <c r="S5041" t="s">
        <v>138</v>
      </c>
      <c r="T5041" t="s">
        <v>136</v>
      </c>
      <c r="U5041" t="s">
        <v>136</v>
      </c>
      <c r="V5041" t="s">
        <v>136</v>
      </c>
      <c r="W5041" t="s">
        <v>218</v>
      </c>
      <c r="X5041" t="s">
        <v>219</v>
      </c>
      <c r="Y5041" t="s">
        <v>764</v>
      </c>
      <c r="Z5041" t="s">
        <v>136</v>
      </c>
      <c r="AA5041" t="s">
        <v>164</v>
      </c>
      <c r="AB5041" t="s">
        <v>165</v>
      </c>
      <c r="AC5041" t="s">
        <v>19952</v>
      </c>
      <c r="AD5041" t="s">
        <v>136</v>
      </c>
    </row>
    <row r="5042" spans="1:30">
      <c r="A5042" t="s">
        <v>19953</v>
      </c>
      <c r="B5042" t="s">
        <v>19953</v>
      </c>
      <c r="C5042" s="3">
        <v>7.809284</v>
      </c>
      <c r="D5042" s="3">
        <v>216</v>
      </c>
      <c r="E5042" s="3">
        <v>17.151321</v>
      </c>
      <c r="F5042" s="3">
        <v>420</v>
      </c>
      <c r="G5042" s="3">
        <v>6.348324</v>
      </c>
      <c r="H5042" s="3">
        <v>189</v>
      </c>
      <c r="I5042" s="3">
        <v>0.659487</v>
      </c>
      <c r="J5042" s="3">
        <v>20</v>
      </c>
      <c r="K5042" s="3">
        <v>0.570288</v>
      </c>
      <c r="L5042" s="3">
        <v>19</v>
      </c>
      <c r="M5042" s="3">
        <v>0.778182</v>
      </c>
      <c r="N5042">
        <v>23</v>
      </c>
      <c r="O5042" s="16">
        <v>6.20860636204248e-10</v>
      </c>
      <c r="P5042">
        <v>-4.51748437691085</v>
      </c>
      <c r="Q5042" t="s">
        <v>131</v>
      </c>
      <c r="R5042" t="s">
        <v>136</v>
      </c>
      <c r="S5042" t="s">
        <v>136</v>
      </c>
      <c r="T5042" t="s">
        <v>136</v>
      </c>
      <c r="U5042" t="s">
        <v>136</v>
      </c>
      <c r="V5042" t="s">
        <v>136</v>
      </c>
      <c r="W5042" t="s">
        <v>136</v>
      </c>
      <c r="X5042" t="s">
        <v>136</v>
      </c>
      <c r="Y5042" t="s">
        <v>136</v>
      </c>
      <c r="Z5042" t="s">
        <v>136</v>
      </c>
      <c r="AA5042" t="s">
        <v>83</v>
      </c>
      <c r="AB5042" t="s">
        <v>191</v>
      </c>
      <c r="AC5042" t="s">
        <v>136</v>
      </c>
      <c r="AD5042" t="s">
        <v>136</v>
      </c>
    </row>
    <row r="5043" spans="1:30">
      <c r="A5043" t="s">
        <v>19954</v>
      </c>
      <c r="B5043" t="s">
        <v>136</v>
      </c>
      <c r="C5043" s="3">
        <v>0.696689</v>
      </c>
      <c r="D5043" s="3">
        <v>11</v>
      </c>
      <c r="E5043" s="3">
        <v>0</v>
      </c>
      <c r="F5043" s="3">
        <v>0</v>
      </c>
      <c r="G5043" s="3">
        <v>3.16156</v>
      </c>
      <c r="H5043" s="3">
        <v>53</v>
      </c>
      <c r="I5043" s="3">
        <v>15.036488</v>
      </c>
      <c r="J5043" s="3">
        <v>253</v>
      </c>
      <c r="K5043" s="3">
        <v>16.866348</v>
      </c>
      <c r="L5043" s="3">
        <v>303</v>
      </c>
      <c r="M5043" s="3">
        <v>16.289047</v>
      </c>
      <c r="N5043">
        <v>264</v>
      </c>
      <c r="O5043">
        <v>0.00771458040415897</v>
      </c>
      <c r="P5043">
        <v>2.78788344758916</v>
      </c>
      <c r="Q5043" t="s">
        <v>157</v>
      </c>
      <c r="R5043" t="s">
        <v>136</v>
      </c>
      <c r="S5043" t="s">
        <v>136</v>
      </c>
      <c r="T5043" t="s">
        <v>136</v>
      </c>
      <c r="U5043" t="s">
        <v>136</v>
      </c>
      <c r="V5043" t="s">
        <v>136</v>
      </c>
      <c r="W5043" t="s">
        <v>136</v>
      </c>
      <c r="X5043" t="s">
        <v>136</v>
      </c>
      <c r="Y5043" t="s">
        <v>136</v>
      </c>
      <c r="Z5043" t="s">
        <v>136</v>
      </c>
      <c r="AA5043" t="s">
        <v>136</v>
      </c>
      <c r="AB5043" t="s">
        <v>136</v>
      </c>
      <c r="AC5043" t="s">
        <v>136</v>
      </c>
      <c r="AD5043" t="s">
        <v>136</v>
      </c>
    </row>
    <row r="5044" spans="1:30">
      <c r="A5044" t="s">
        <v>19955</v>
      </c>
      <c r="B5044" t="s">
        <v>19955</v>
      </c>
      <c r="C5044" s="3">
        <v>45.240101</v>
      </c>
      <c r="D5044" s="3">
        <v>3940</v>
      </c>
      <c r="E5044" s="3">
        <v>81.021339</v>
      </c>
      <c r="F5044" s="3">
        <v>6250</v>
      </c>
      <c r="G5044" s="3">
        <v>47.109394</v>
      </c>
      <c r="H5044" s="3">
        <v>4399</v>
      </c>
      <c r="I5044" s="3">
        <v>16.563595</v>
      </c>
      <c r="J5044" s="3">
        <v>1565</v>
      </c>
      <c r="K5044" s="3">
        <v>15.250389</v>
      </c>
      <c r="L5044" s="3">
        <v>1538</v>
      </c>
      <c r="M5044" s="3">
        <v>25.787477</v>
      </c>
      <c r="N5044">
        <v>2345</v>
      </c>
      <c r="O5044">
        <v>0.00029597366430837</v>
      </c>
      <c r="P5044">
        <v>-2.31148854487833</v>
      </c>
      <c r="Q5044" t="s">
        <v>131</v>
      </c>
      <c r="R5044" t="s">
        <v>136</v>
      </c>
      <c r="S5044" t="s">
        <v>136</v>
      </c>
      <c r="T5044" t="s">
        <v>11956</v>
      </c>
      <c r="U5044" t="s">
        <v>19956</v>
      </c>
      <c r="V5044" t="s">
        <v>2203</v>
      </c>
      <c r="W5044" t="s">
        <v>254</v>
      </c>
      <c r="X5044" t="s">
        <v>255</v>
      </c>
      <c r="Y5044" t="s">
        <v>11958</v>
      </c>
      <c r="Z5044" t="s">
        <v>11959</v>
      </c>
      <c r="AA5044" t="s">
        <v>85</v>
      </c>
      <c r="AB5044" t="s">
        <v>342</v>
      </c>
      <c r="AC5044" t="s">
        <v>19957</v>
      </c>
      <c r="AD5044" t="s">
        <v>11961</v>
      </c>
    </row>
    <row r="5045" spans="1:30">
      <c r="A5045" t="s">
        <v>19958</v>
      </c>
      <c r="B5045" t="s">
        <v>19958</v>
      </c>
      <c r="C5045" s="3">
        <v>2.125431</v>
      </c>
      <c r="D5045" s="3">
        <v>79</v>
      </c>
      <c r="E5045" s="3">
        <v>8.220763</v>
      </c>
      <c r="F5045" s="3">
        <v>269</v>
      </c>
      <c r="G5045" s="3">
        <v>2.890921</v>
      </c>
      <c r="H5045" s="3">
        <v>115</v>
      </c>
      <c r="I5045" s="3">
        <v>0</v>
      </c>
      <c r="J5045" s="3">
        <v>0</v>
      </c>
      <c r="K5045" s="3">
        <v>0.324322</v>
      </c>
      <c r="L5045" s="3">
        <v>14</v>
      </c>
      <c r="M5045" s="3">
        <v>0.559604</v>
      </c>
      <c r="N5045">
        <v>22</v>
      </c>
      <c r="O5045">
        <v>0.00036760991775134</v>
      </c>
      <c r="P5045">
        <v>-4.02951350835905</v>
      </c>
      <c r="Q5045" t="s">
        <v>131</v>
      </c>
      <c r="R5045" t="s">
        <v>136</v>
      </c>
      <c r="S5045" t="s">
        <v>136</v>
      </c>
      <c r="T5045" t="s">
        <v>1859</v>
      </c>
      <c r="U5045" t="s">
        <v>19959</v>
      </c>
      <c r="V5045" t="s">
        <v>136</v>
      </c>
      <c r="W5045" t="s">
        <v>136</v>
      </c>
      <c r="X5045" t="s">
        <v>136</v>
      </c>
      <c r="Y5045" t="s">
        <v>654</v>
      </c>
      <c r="Z5045" t="s">
        <v>19960</v>
      </c>
      <c r="AA5045" t="s">
        <v>164</v>
      </c>
      <c r="AB5045" t="s">
        <v>165</v>
      </c>
      <c r="AC5045" t="s">
        <v>19961</v>
      </c>
      <c r="AD5045" t="s">
        <v>1863</v>
      </c>
    </row>
    <row r="5046" spans="1:30">
      <c r="A5046" t="s">
        <v>19962</v>
      </c>
      <c r="B5046" t="s">
        <v>136</v>
      </c>
      <c r="C5046" s="3">
        <v>0.298507</v>
      </c>
      <c r="D5046" s="3">
        <v>40</v>
      </c>
      <c r="E5046" s="3">
        <v>0.429091</v>
      </c>
      <c r="F5046" s="3">
        <v>48</v>
      </c>
      <c r="G5046" s="3">
        <v>0.330647</v>
      </c>
      <c r="H5046" s="3">
        <v>46</v>
      </c>
      <c r="I5046" s="3">
        <v>10.003031</v>
      </c>
      <c r="J5046" s="3">
        <v>1251</v>
      </c>
      <c r="K5046" s="3">
        <v>6.623504</v>
      </c>
      <c r="L5046" s="3">
        <v>858</v>
      </c>
      <c r="M5046" s="3">
        <v>4.760568</v>
      </c>
      <c r="N5046">
        <v>604</v>
      </c>
      <c r="O5046" s="16">
        <v>1.65845307195815e-9</v>
      </c>
      <c r="P5046">
        <v>3.28166879654387</v>
      </c>
      <c r="Q5046" t="s">
        <v>157</v>
      </c>
      <c r="R5046" t="s">
        <v>136</v>
      </c>
      <c r="S5046" t="s">
        <v>136</v>
      </c>
      <c r="T5046" t="s">
        <v>136</v>
      </c>
      <c r="U5046" t="s">
        <v>136</v>
      </c>
      <c r="V5046" t="s">
        <v>136</v>
      </c>
      <c r="W5046" t="s">
        <v>136</v>
      </c>
      <c r="X5046" t="s">
        <v>136</v>
      </c>
      <c r="Y5046" t="s">
        <v>136</v>
      </c>
      <c r="Z5046" t="s">
        <v>136</v>
      </c>
      <c r="AA5046" t="s">
        <v>136</v>
      </c>
      <c r="AB5046" t="s">
        <v>136</v>
      </c>
      <c r="AC5046" t="s">
        <v>136</v>
      </c>
      <c r="AD5046" t="s">
        <v>136</v>
      </c>
    </row>
    <row r="5047" spans="1:30">
      <c r="A5047" t="s">
        <v>19963</v>
      </c>
      <c r="B5047" t="s">
        <v>19963</v>
      </c>
      <c r="C5047" s="3">
        <v>1.912773</v>
      </c>
      <c r="D5047" s="3">
        <v>40</v>
      </c>
      <c r="E5047" s="3">
        <v>0.849431</v>
      </c>
      <c r="F5047" s="3">
        <v>16</v>
      </c>
      <c r="G5047" s="3">
        <v>1.820131</v>
      </c>
      <c r="H5047" s="3">
        <v>41</v>
      </c>
      <c r="I5047" s="3">
        <v>310.121124</v>
      </c>
      <c r="J5047" s="3">
        <v>6944</v>
      </c>
      <c r="K5047" s="3">
        <v>537.447144</v>
      </c>
      <c r="L5047" s="3">
        <v>12850</v>
      </c>
      <c r="M5047" s="3">
        <v>182.070282</v>
      </c>
      <c r="N5047">
        <v>3925</v>
      </c>
      <c r="O5047" s="16">
        <v>3.33514274697214e-41</v>
      </c>
      <c r="P5047">
        <v>6.94922152775182</v>
      </c>
      <c r="Q5047" t="s">
        <v>157</v>
      </c>
      <c r="R5047" t="s">
        <v>136</v>
      </c>
      <c r="S5047" t="s">
        <v>136</v>
      </c>
      <c r="T5047" t="s">
        <v>19964</v>
      </c>
      <c r="U5047" t="s">
        <v>136</v>
      </c>
      <c r="V5047" t="s">
        <v>136</v>
      </c>
      <c r="W5047" t="s">
        <v>254</v>
      </c>
      <c r="X5047" t="s">
        <v>255</v>
      </c>
      <c r="Y5047" t="s">
        <v>19965</v>
      </c>
      <c r="Z5047" t="s">
        <v>19966</v>
      </c>
      <c r="AA5047" t="s">
        <v>248</v>
      </c>
      <c r="AB5047" t="s">
        <v>242</v>
      </c>
      <c r="AC5047" t="s">
        <v>19967</v>
      </c>
      <c r="AD5047" t="s">
        <v>1823</v>
      </c>
    </row>
    <row r="5048" spans="1:30">
      <c r="A5048" t="s">
        <v>19968</v>
      </c>
      <c r="B5048" t="s">
        <v>19968</v>
      </c>
      <c r="C5048" s="3">
        <v>135.166016</v>
      </c>
      <c r="D5048" s="3">
        <v>5529</v>
      </c>
      <c r="E5048" s="3">
        <v>253.724548</v>
      </c>
      <c r="F5048" s="3">
        <v>9193</v>
      </c>
      <c r="G5048" s="3">
        <v>110.176117</v>
      </c>
      <c r="H5048" s="3">
        <v>4832</v>
      </c>
      <c r="I5048" s="3">
        <v>11.306154</v>
      </c>
      <c r="J5048" s="3">
        <v>502</v>
      </c>
      <c r="K5048" s="3">
        <v>8.004359</v>
      </c>
      <c r="L5048" s="3">
        <v>380</v>
      </c>
      <c r="M5048" s="3">
        <v>25.274092</v>
      </c>
      <c r="N5048">
        <v>1080</v>
      </c>
      <c r="O5048" s="16">
        <v>2.6872964707464e-8</v>
      </c>
      <c r="P5048">
        <v>-4.06295054876932</v>
      </c>
      <c r="Q5048" t="s">
        <v>131</v>
      </c>
      <c r="R5048" t="s">
        <v>136</v>
      </c>
      <c r="S5048" t="s">
        <v>136</v>
      </c>
      <c r="T5048" t="s">
        <v>15397</v>
      </c>
      <c r="U5048" t="s">
        <v>19969</v>
      </c>
      <c r="V5048" t="s">
        <v>5693</v>
      </c>
      <c r="W5048" t="s">
        <v>136</v>
      </c>
      <c r="X5048" t="s">
        <v>136</v>
      </c>
      <c r="Y5048" t="s">
        <v>15399</v>
      </c>
      <c r="Z5048" t="s">
        <v>15400</v>
      </c>
      <c r="AA5048" t="s">
        <v>248</v>
      </c>
      <c r="AB5048" t="s">
        <v>242</v>
      </c>
      <c r="AC5048" t="s">
        <v>19970</v>
      </c>
      <c r="AD5048" t="s">
        <v>5434</v>
      </c>
    </row>
    <row r="5049" spans="1:30">
      <c r="A5049" t="s">
        <v>19971</v>
      </c>
      <c r="B5049" t="s">
        <v>19971</v>
      </c>
      <c r="C5049" s="3">
        <v>1.976959</v>
      </c>
      <c r="D5049" s="3">
        <v>30</v>
      </c>
      <c r="E5049" s="3">
        <v>0.195857</v>
      </c>
      <c r="F5049" s="3">
        <v>3</v>
      </c>
      <c r="G5049" s="3">
        <v>1.165892</v>
      </c>
      <c r="H5049" s="3">
        <v>19</v>
      </c>
      <c r="I5049" s="3">
        <v>12.184067</v>
      </c>
      <c r="J5049" s="3">
        <v>199</v>
      </c>
      <c r="K5049" s="3">
        <v>8.89172</v>
      </c>
      <c r="L5049" s="3">
        <v>155</v>
      </c>
      <c r="M5049" s="3">
        <v>7.72791</v>
      </c>
      <c r="N5049">
        <v>121</v>
      </c>
      <c r="O5049">
        <v>0.000336685234378111</v>
      </c>
      <c r="P5049">
        <v>2.44395051785222</v>
      </c>
      <c r="Q5049" t="s">
        <v>157</v>
      </c>
      <c r="R5049" t="s">
        <v>254</v>
      </c>
      <c r="S5049" t="s">
        <v>255</v>
      </c>
      <c r="T5049" t="s">
        <v>17073</v>
      </c>
      <c r="U5049" t="s">
        <v>19972</v>
      </c>
      <c r="V5049" t="s">
        <v>6709</v>
      </c>
      <c r="W5049" t="s">
        <v>305</v>
      </c>
      <c r="X5049" t="s">
        <v>142</v>
      </c>
      <c r="Y5049" t="s">
        <v>7407</v>
      </c>
      <c r="Z5049" t="s">
        <v>19973</v>
      </c>
      <c r="AA5049" t="s">
        <v>164</v>
      </c>
      <c r="AB5049" t="s">
        <v>165</v>
      </c>
      <c r="AC5049" t="s">
        <v>19974</v>
      </c>
      <c r="AD5049" t="s">
        <v>17076</v>
      </c>
    </row>
    <row r="5050" spans="1:30">
      <c r="A5050" t="s">
        <v>19975</v>
      </c>
      <c r="B5050" t="s">
        <v>19975</v>
      </c>
      <c r="C5050" s="3">
        <v>0.458168</v>
      </c>
      <c r="D5050" s="3">
        <v>14</v>
      </c>
      <c r="E5050" s="3">
        <v>0.230189</v>
      </c>
      <c r="F5050" s="3">
        <v>6</v>
      </c>
      <c r="G5050" s="3">
        <v>0.574344</v>
      </c>
      <c r="H5050" s="3">
        <v>19</v>
      </c>
      <c r="I5050" s="3">
        <v>4.349868</v>
      </c>
      <c r="J5050" s="3">
        <v>139</v>
      </c>
      <c r="K5050" s="3">
        <v>7.043522</v>
      </c>
      <c r="L5050" s="3">
        <v>240</v>
      </c>
      <c r="M5050" s="3">
        <v>2.526402</v>
      </c>
      <c r="N5050">
        <v>78</v>
      </c>
      <c r="O5050" s="16">
        <v>9.57665670982445e-5</v>
      </c>
      <c r="P5050">
        <v>2.67263198464064</v>
      </c>
      <c r="Q5050" t="s">
        <v>157</v>
      </c>
      <c r="R5050" t="s">
        <v>136</v>
      </c>
      <c r="S5050" t="s">
        <v>136</v>
      </c>
      <c r="T5050" t="s">
        <v>19976</v>
      </c>
      <c r="U5050" t="s">
        <v>19977</v>
      </c>
      <c r="V5050" t="s">
        <v>136</v>
      </c>
      <c r="W5050" t="s">
        <v>170</v>
      </c>
      <c r="X5050" t="s">
        <v>171</v>
      </c>
      <c r="Y5050" t="s">
        <v>18490</v>
      </c>
      <c r="Z5050" t="s">
        <v>19978</v>
      </c>
      <c r="AA5050" t="s">
        <v>174</v>
      </c>
      <c r="AB5050" t="s">
        <v>171</v>
      </c>
      <c r="AC5050" t="s">
        <v>19979</v>
      </c>
      <c r="AD5050" t="s">
        <v>19980</v>
      </c>
    </row>
    <row r="5051" spans="1:30">
      <c r="A5051" t="s">
        <v>19981</v>
      </c>
      <c r="B5051" t="s">
        <v>19981</v>
      </c>
      <c r="C5051" s="3">
        <v>0.196348</v>
      </c>
      <c r="D5051" s="3">
        <v>10</v>
      </c>
      <c r="E5051" s="3">
        <v>0</v>
      </c>
      <c r="F5051" s="3">
        <v>0</v>
      </c>
      <c r="G5051" s="3">
        <v>0.213267</v>
      </c>
      <c r="H5051" s="3">
        <v>11</v>
      </c>
      <c r="I5051" s="3">
        <v>13.503717</v>
      </c>
      <c r="J5051" s="3">
        <v>674</v>
      </c>
      <c r="K5051" s="3">
        <v>43.456509</v>
      </c>
      <c r="L5051" s="3">
        <v>2316</v>
      </c>
      <c r="M5051" s="3">
        <v>1.703147</v>
      </c>
      <c r="N5051">
        <v>82</v>
      </c>
      <c r="O5051" s="16">
        <v>8.96929619186861e-8</v>
      </c>
      <c r="P5051">
        <v>5.64528290510039</v>
      </c>
      <c r="Q5051" t="s">
        <v>157</v>
      </c>
      <c r="R5051" t="s">
        <v>136</v>
      </c>
      <c r="S5051" t="s">
        <v>136</v>
      </c>
      <c r="T5051" t="s">
        <v>136</v>
      </c>
      <c r="U5051" t="s">
        <v>136</v>
      </c>
      <c r="V5051" t="s">
        <v>136</v>
      </c>
      <c r="W5051" t="s">
        <v>136</v>
      </c>
      <c r="X5051" t="s">
        <v>136</v>
      </c>
      <c r="Y5051" t="s">
        <v>2451</v>
      </c>
      <c r="Z5051" t="s">
        <v>136</v>
      </c>
      <c r="AA5051" t="s">
        <v>164</v>
      </c>
      <c r="AB5051" t="s">
        <v>165</v>
      </c>
      <c r="AC5051" t="s">
        <v>19982</v>
      </c>
      <c r="AD5051" t="s">
        <v>136</v>
      </c>
    </row>
    <row r="5052" spans="1:30">
      <c r="A5052" t="s">
        <v>19983</v>
      </c>
      <c r="B5052" t="s">
        <v>19983</v>
      </c>
      <c r="C5052" s="3">
        <v>5.803801</v>
      </c>
      <c r="D5052" s="3">
        <v>434</v>
      </c>
      <c r="E5052" s="3">
        <v>0.349684</v>
      </c>
      <c r="F5052" s="3">
        <v>24</v>
      </c>
      <c r="G5052" s="3">
        <v>4.766665</v>
      </c>
      <c r="H5052" s="3">
        <v>382</v>
      </c>
      <c r="I5052" s="3">
        <v>137.711426</v>
      </c>
      <c r="J5052" s="3">
        <v>11155</v>
      </c>
      <c r="K5052" s="3">
        <v>62.429478</v>
      </c>
      <c r="L5052" s="3">
        <v>5400</v>
      </c>
      <c r="M5052" s="3">
        <v>125.772545</v>
      </c>
      <c r="N5052">
        <v>9808</v>
      </c>
      <c r="O5052" s="16">
        <v>4.01220000111652e-8</v>
      </c>
      <c r="P5052">
        <v>4.16384176001541</v>
      </c>
      <c r="Q5052" t="s">
        <v>157</v>
      </c>
      <c r="R5052" t="s">
        <v>325</v>
      </c>
      <c r="S5052" t="s">
        <v>326</v>
      </c>
      <c r="T5052" t="s">
        <v>19984</v>
      </c>
      <c r="U5052" t="s">
        <v>19985</v>
      </c>
      <c r="V5052" t="s">
        <v>264</v>
      </c>
      <c r="W5052" t="s">
        <v>136</v>
      </c>
      <c r="X5052" t="s">
        <v>136</v>
      </c>
      <c r="Y5052" t="s">
        <v>265</v>
      </c>
      <c r="Z5052" t="s">
        <v>6636</v>
      </c>
      <c r="AA5052" t="s">
        <v>83</v>
      </c>
      <c r="AB5052" t="s">
        <v>191</v>
      </c>
      <c r="AC5052" t="s">
        <v>19986</v>
      </c>
      <c r="AD5052" t="s">
        <v>6426</v>
      </c>
    </row>
    <row r="5053" spans="1:30">
      <c r="A5053" t="s">
        <v>19987</v>
      </c>
      <c r="B5053" t="s">
        <v>19987</v>
      </c>
      <c r="C5053" s="3">
        <v>3.757109</v>
      </c>
      <c r="D5053" s="3">
        <v>167</v>
      </c>
      <c r="E5053" s="3">
        <v>3.288965</v>
      </c>
      <c r="F5053" s="3">
        <v>130</v>
      </c>
      <c r="G5053" s="3">
        <v>5.988497</v>
      </c>
      <c r="H5053" s="3">
        <v>285</v>
      </c>
      <c r="I5053" s="3">
        <v>20.024834</v>
      </c>
      <c r="J5053" s="3">
        <v>963</v>
      </c>
      <c r="K5053" s="3">
        <v>83.570526</v>
      </c>
      <c r="L5053" s="3">
        <v>4288</v>
      </c>
      <c r="M5053" s="3">
        <v>8.721305</v>
      </c>
      <c r="N5053">
        <v>404</v>
      </c>
      <c r="O5053">
        <v>0.00783832570131422</v>
      </c>
      <c r="P5053">
        <v>2.26883442373819</v>
      </c>
      <c r="Q5053" t="s">
        <v>157</v>
      </c>
      <c r="R5053" t="s">
        <v>137</v>
      </c>
      <c r="S5053" t="s">
        <v>138</v>
      </c>
      <c r="T5053" t="s">
        <v>15980</v>
      </c>
      <c r="U5053" t="s">
        <v>19988</v>
      </c>
      <c r="V5053" t="s">
        <v>1945</v>
      </c>
      <c r="W5053" t="s">
        <v>137</v>
      </c>
      <c r="X5053" t="s">
        <v>138</v>
      </c>
      <c r="Y5053" t="s">
        <v>15982</v>
      </c>
      <c r="Z5053" t="s">
        <v>15983</v>
      </c>
      <c r="AA5053" t="s">
        <v>153</v>
      </c>
      <c r="AB5053" t="s">
        <v>138</v>
      </c>
      <c r="AC5053" t="s">
        <v>15984</v>
      </c>
      <c r="AD5053" t="s">
        <v>15985</v>
      </c>
    </row>
    <row r="5054" spans="1:30">
      <c r="A5054" t="s">
        <v>19989</v>
      </c>
      <c r="B5054" t="s">
        <v>19989</v>
      </c>
      <c r="C5054" s="3">
        <v>0.54517</v>
      </c>
      <c r="D5054" s="3">
        <v>49</v>
      </c>
      <c r="E5054" s="3">
        <v>0.293057</v>
      </c>
      <c r="F5054" s="3">
        <v>24</v>
      </c>
      <c r="G5054" s="3">
        <v>0.511729</v>
      </c>
      <c r="H5054" s="3">
        <v>50</v>
      </c>
      <c r="I5054" s="3">
        <v>0</v>
      </c>
      <c r="J5054" s="3">
        <v>0</v>
      </c>
      <c r="K5054" s="3">
        <v>0.129309</v>
      </c>
      <c r="L5054" s="3">
        <v>14</v>
      </c>
      <c r="M5054" s="3">
        <v>0.073657</v>
      </c>
      <c r="N5054">
        <v>7</v>
      </c>
      <c r="O5054">
        <v>0.00844419945461929</v>
      </c>
      <c r="P5054">
        <v>-2.8417068290553</v>
      </c>
      <c r="Q5054" t="s">
        <v>131</v>
      </c>
      <c r="R5054" t="s">
        <v>190</v>
      </c>
      <c r="S5054" t="s">
        <v>191</v>
      </c>
      <c r="T5054" t="s">
        <v>2185</v>
      </c>
      <c r="U5054" t="s">
        <v>19990</v>
      </c>
      <c r="V5054" t="s">
        <v>264</v>
      </c>
      <c r="W5054" t="s">
        <v>190</v>
      </c>
      <c r="X5054" t="s">
        <v>191</v>
      </c>
      <c r="Y5054" t="s">
        <v>1318</v>
      </c>
      <c r="Z5054" t="s">
        <v>4615</v>
      </c>
      <c r="AA5054" t="s">
        <v>164</v>
      </c>
      <c r="AB5054" t="s">
        <v>165</v>
      </c>
      <c r="AC5054" t="s">
        <v>2775</v>
      </c>
      <c r="AD5054" t="s">
        <v>2189</v>
      </c>
    </row>
    <row r="5055" spans="1:30">
      <c r="A5055" t="s">
        <v>19991</v>
      </c>
      <c r="B5055" t="s">
        <v>19991</v>
      </c>
      <c r="C5055" s="3">
        <v>0.223362</v>
      </c>
      <c r="D5055" s="3">
        <v>22</v>
      </c>
      <c r="E5055" s="3">
        <v>0</v>
      </c>
      <c r="F5055" s="3">
        <v>0</v>
      </c>
      <c r="G5055" s="3">
        <v>0.306136</v>
      </c>
      <c r="H5055" s="3">
        <v>32</v>
      </c>
      <c r="I5055" s="3">
        <v>2.161333</v>
      </c>
      <c r="J5055" s="3">
        <v>229</v>
      </c>
      <c r="K5055" s="3">
        <v>8.685072</v>
      </c>
      <c r="L5055" s="3">
        <v>981</v>
      </c>
      <c r="M5055" s="3">
        <v>1.646619</v>
      </c>
      <c r="N5055">
        <v>168</v>
      </c>
      <c r="O5055">
        <v>0.000503132556162641</v>
      </c>
      <c r="P5055">
        <v>3.61781576939617</v>
      </c>
      <c r="Q5055" t="s">
        <v>157</v>
      </c>
      <c r="R5055" t="s">
        <v>1557</v>
      </c>
      <c r="S5055" t="s">
        <v>1558</v>
      </c>
      <c r="T5055" t="s">
        <v>19992</v>
      </c>
      <c r="U5055" t="s">
        <v>19993</v>
      </c>
      <c r="V5055" t="s">
        <v>136</v>
      </c>
      <c r="W5055" t="s">
        <v>3789</v>
      </c>
      <c r="X5055" t="s">
        <v>3790</v>
      </c>
      <c r="Y5055" t="s">
        <v>3791</v>
      </c>
      <c r="Z5055" t="s">
        <v>10507</v>
      </c>
      <c r="AA5055" t="s">
        <v>1875</v>
      </c>
      <c r="AB5055" t="s">
        <v>1558</v>
      </c>
      <c r="AC5055" t="s">
        <v>19994</v>
      </c>
      <c r="AD5055" t="s">
        <v>19995</v>
      </c>
    </row>
    <row r="5056" spans="1:30">
      <c r="A5056" t="s">
        <v>19996</v>
      </c>
      <c r="B5056" t="s">
        <v>19996</v>
      </c>
      <c r="C5056" s="3">
        <v>0</v>
      </c>
      <c r="D5056" s="3">
        <v>0</v>
      </c>
      <c r="E5056" s="3">
        <v>0</v>
      </c>
      <c r="F5056" s="3">
        <v>0</v>
      </c>
      <c r="G5056" s="3">
        <v>0</v>
      </c>
      <c r="H5056" s="3">
        <v>0</v>
      </c>
      <c r="I5056" s="3">
        <v>4.528087</v>
      </c>
      <c r="J5056" s="3">
        <v>155</v>
      </c>
      <c r="K5056" s="3">
        <v>3.282611</v>
      </c>
      <c r="L5056" s="3">
        <v>120</v>
      </c>
      <c r="M5056" s="3">
        <v>1.330272</v>
      </c>
      <c r="N5056">
        <v>44</v>
      </c>
      <c r="O5056" s="16">
        <v>7.16461690796624e-8</v>
      </c>
      <c r="P5056">
        <v>6.60872956354918</v>
      </c>
      <c r="Q5056" t="s">
        <v>157</v>
      </c>
      <c r="R5056" t="s">
        <v>136</v>
      </c>
      <c r="S5056" t="s">
        <v>136</v>
      </c>
      <c r="T5056" t="s">
        <v>19997</v>
      </c>
      <c r="U5056" t="s">
        <v>19998</v>
      </c>
      <c r="V5056" t="s">
        <v>136</v>
      </c>
      <c r="W5056" t="s">
        <v>232</v>
      </c>
      <c r="X5056" t="s">
        <v>233</v>
      </c>
      <c r="Y5056" t="s">
        <v>136</v>
      </c>
      <c r="Z5056" t="s">
        <v>19999</v>
      </c>
      <c r="AA5056" t="s">
        <v>85</v>
      </c>
      <c r="AB5056" t="s">
        <v>342</v>
      </c>
      <c r="AC5056" t="s">
        <v>20000</v>
      </c>
      <c r="AD5056" t="s">
        <v>4780</v>
      </c>
    </row>
    <row r="5057" spans="1:30">
      <c r="A5057" t="s">
        <v>20001</v>
      </c>
      <c r="B5057" t="s">
        <v>136</v>
      </c>
      <c r="C5057" s="3">
        <v>0.187893</v>
      </c>
      <c r="D5057" s="3">
        <v>17</v>
      </c>
      <c r="E5057" s="3">
        <v>0.092658</v>
      </c>
      <c r="F5057" s="3">
        <v>8</v>
      </c>
      <c r="G5057" s="3">
        <v>0.176477</v>
      </c>
      <c r="H5057" s="3">
        <v>17</v>
      </c>
      <c r="I5057" s="3">
        <v>7.618226</v>
      </c>
      <c r="J5057" s="3">
        <v>707</v>
      </c>
      <c r="K5057" s="3">
        <v>7.256809</v>
      </c>
      <c r="L5057" s="3">
        <v>719</v>
      </c>
      <c r="M5057" s="3">
        <v>6.777174</v>
      </c>
      <c r="N5057">
        <v>606</v>
      </c>
      <c r="O5057" s="16">
        <v>3.49155700751001e-31</v>
      </c>
      <c r="P5057">
        <v>4.75106187430544</v>
      </c>
      <c r="Q5057" t="s">
        <v>157</v>
      </c>
      <c r="R5057" t="s">
        <v>594</v>
      </c>
      <c r="S5057" t="s">
        <v>165</v>
      </c>
      <c r="T5057" t="s">
        <v>6676</v>
      </c>
      <c r="U5057" t="s">
        <v>20002</v>
      </c>
      <c r="V5057" t="s">
        <v>136</v>
      </c>
      <c r="W5057" t="s">
        <v>1557</v>
      </c>
      <c r="X5057" t="s">
        <v>1558</v>
      </c>
      <c r="Y5057" t="s">
        <v>7959</v>
      </c>
      <c r="Z5057" t="s">
        <v>136</v>
      </c>
      <c r="AA5057" t="s">
        <v>1875</v>
      </c>
      <c r="AB5057" t="s">
        <v>1558</v>
      </c>
      <c r="AC5057" t="s">
        <v>20003</v>
      </c>
      <c r="AD5057" t="s">
        <v>6680</v>
      </c>
    </row>
    <row r="5058" spans="1:30">
      <c r="A5058" t="s">
        <v>20004</v>
      </c>
      <c r="B5058" t="s">
        <v>20004</v>
      </c>
      <c r="C5058" s="3">
        <v>39.293346</v>
      </c>
      <c r="D5058" s="3">
        <v>2647</v>
      </c>
      <c r="E5058" s="3">
        <v>166.614182</v>
      </c>
      <c r="F5058" s="3">
        <v>9939</v>
      </c>
      <c r="G5058" s="3">
        <v>50.646698</v>
      </c>
      <c r="H5058" s="3">
        <v>3657</v>
      </c>
      <c r="I5058" s="3">
        <v>17.696968</v>
      </c>
      <c r="J5058" s="3">
        <v>1293</v>
      </c>
      <c r="K5058" s="3">
        <v>12.104368</v>
      </c>
      <c r="L5058" s="3">
        <v>945</v>
      </c>
      <c r="M5058" s="3">
        <v>22.066813</v>
      </c>
      <c r="N5058">
        <v>1552</v>
      </c>
      <c r="O5058">
        <v>0.00022351037879845</v>
      </c>
      <c r="P5058">
        <v>-3.03937927204684</v>
      </c>
      <c r="Q5058" t="s">
        <v>131</v>
      </c>
      <c r="R5058" t="s">
        <v>136</v>
      </c>
      <c r="S5058" t="s">
        <v>136</v>
      </c>
      <c r="T5058" t="s">
        <v>13796</v>
      </c>
      <c r="U5058" t="s">
        <v>20005</v>
      </c>
      <c r="V5058" t="s">
        <v>662</v>
      </c>
      <c r="W5058" t="s">
        <v>534</v>
      </c>
      <c r="X5058" t="s">
        <v>535</v>
      </c>
      <c r="Y5058" t="s">
        <v>5957</v>
      </c>
      <c r="Z5058" t="s">
        <v>136</v>
      </c>
      <c r="AA5058" t="s">
        <v>164</v>
      </c>
      <c r="AB5058" t="s">
        <v>165</v>
      </c>
      <c r="AC5058" t="s">
        <v>19288</v>
      </c>
      <c r="AD5058" t="s">
        <v>3213</v>
      </c>
    </row>
    <row r="5059" spans="1:30">
      <c r="A5059" t="s">
        <v>20006</v>
      </c>
      <c r="B5059" t="s">
        <v>136</v>
      </c>
      <c r="C5059" s="3">
        <v>0.197788</v>
      </c>
      <c r="D5059" s="3">
        <v>9</v>
      </c>
      <c r="E5059" s="3">
        <v>0.227152</v>
      </c>
      <c r="F5059" s="3">
        <v>9</v>
      </c>
      <c r="G5059" s="3">
        <v>0.107697</v>
      </c>
      <c r="H5059" s="3">
        <v>5</v>
      </c>
      <c r="I5059" s="3">
        <v>3.230141</v>
      </c>
      <c r="J5059" s="3">
        <v>137</v>
      </c>
      <c r="K5059" s="3">
        <v>1.44797999999999</v>
      </c>
      <c r="L5059" s="3">
        <v>67</v>
      </c>
      <c r="M5059" s="3">
        <v>2.23773</v>
      </c>
      <c r="N5059">
        <v>84</v>
      </c>
      <c r="O5059">
        <v>0.000921215601926605</v>
      </c>
      <c r="P5059">
        <v>2.55493633387856</v>
      </c>
      <c r="Q5059" t="s">
        <v>157</v>
      </c>
      <c r="R5059" t="s">
        <v>136</v>
      </c>
      <c r="S5059" t="s">
        <v>136</v>
      </c>
      <c r="T5059" t="s">
        <v>136</v>
      </c>
      <c r="U5059" t="s">
        <v>136</v>
      </c>
      <c r="V5059" t="s">
        <v>136</v>
      </c>
      <c r="W5059" t="s">
        <v>136</v>
      </c>
      <c r="X5059" t="s">
        <v>136</v>
      </c>
      <c r="Y5059" t="s">
        <v>136</v>
      </c>
      <c r="Z5059" t="s">
        <v>136</v>
      </c>
      <c r="AA5059" t="s">
        <v>136</v>
      </c>
      <c r="AB5059" t="s">
        <v>136</v>
      </c>
      <c r="AC5059" t="s">
        <v>136</v>
      </c>
      <c r="AD5059" t="s">
        <v>136</v>
      </c>
    </row>
    <row r="5060" spans="1:30">
      <c r="A5060" t="s">
        <v>20007</v>
      </c>
      <c r="B5060" t="s">
        <v>20007</v>
      </c>
      <c r="C5060" s="3">
        <v>11.858749</v>
      </c>
      <c r="D5060" s="3">
        <v>568</v>
      </c>
      <c r="E5060" s="3">
        <v>10.35535</v>
      </c>
      <c r="F5060" s="3">
        <v>440</v>
      </c>
      <c r="G5060" s="3">
        <v>12.722463</v>
      </c>
      <c r="H5060" s="3">
        <v>654</v>
      </c>
      <c r="I5060" s="3">
        <v>2.959672</v>
      </c>
      <c r="J5060" s="3">
        <v>154</v>
      </c>
      <c r="K5060" s="3">
        <v>2.945522</v>
      </c>
      <c r="L5060" s="3">
        <v>164</v>
      </c>
      <c r="M5060" s="3">
        <v>5.462879</v>
      </c>
      <c r="N5060">
        <v>274</v>
      </c>
      <c r="O5060" s="16">
        <v>1.05224294114434e-5</v>
      </c>
      <c r="P5060">
        <v>-2.22704467338136</v>
      </c>
      <c r="Q5060" t="s">
        <v>131</v>
      </c>
      <c r="R5060" t="s">
        <v>136</v>
      </c>
      <c r="S5060" t="s">
        <v>136</v>
      </c>
      <c r="T5060" t="s">
        <v>20008</v>
      </c>
      <c r="U5060" t="s">
        <v>136</v>
      </c>
      <c r="V5060" t="s">
        <v>136</v>
      </c>
      <c r="W5060" t="s">
        <v>136</v>
      </c>
      <c r="X5060" t="s">
        <v>136</v>
      </c>
      <c r="Y5060" t="s">
        <v>3193</v>
      </c>
      <c r="Z5060" t="s">
        <v>20009</v>
      </c>
      <c r="AA5060" t="s">
        <v>164</v>
      </c>
      <c r="AB5060" t="s">
        <v>165</v>
      </c>
      <c r="AC5060" t="s">
        <v>20010</v>
      </c>
      <c r="AD5060" t="s">
        <v>20011</v>
      </c>
    </row>
    <row r="5061" spans="1:30">
      <c r="A5061" t="s">
        <v>20012</v>
      </c>
      <c r="B5061" t="s">
        <v>136</v>
      </c>
      <c r="C5061" s="3">
        <v>0.868764</v>
      </c>
      <c r="D5061" s="3">
        <v>38</v>
      </c>
      <c r="E5061" s="3">
        <v>0.289421</v>
      </c>
      <c r="F5061" s="3">
        <v>12</v>
      </c>
      <c r="G5061" s="3">
        <v>0.487731</v>
      </c>
      <c r="H5061" s="3">
        <v>23</v>
      </c>
      <c r="I5061" s="3">
        <v>9.828726</v>
      </c>
      <c r="J5061" s="3">
        <v>462</v>
      </c>
      <c r="K5061" s="3">
        <v>7.003648</v>
      </c>
      <c r="L5061" s="3">
        <v>352</v>
      </c>
      <c r="M5061" s="3">
        <v>14.6436</v>
      </c>
      <c r="N5061">
        <v>661</v>
      </c>
      <c r="O5061" s="16">
        <v>6.129443089123e-11</v>
      </c>
      <c r="P5061">
        <v>3.52766468370513</v>
      </c>
      <c r="Q5061" t="s">
        <v>157</v>
      </c>
      <c r="R5061" t="s">
        <v>136</v>
      </c>
      <c r="S5061" t="s">
        <v>136</v>
      </c>
      <c r="T5061" t="s">
        <v>136</v>
      </c>
      <c r="U5061" t="s">
        <v>136</v>
      </c>
      <c r="V5061" t="s">
        <v>136</v>
      </c>
      <c r="W5061" t="s">
        <v>136</v>
      </c>
      <c r="X5061" t="s">
        <v>136</v>
      </c>
      <c r="Y5061" t="s">
        <v>136</v>
      </c>
      <c r="Z5061" t="s">
        <v>136</v>
      </c>
      <c r="AA5061" t="s">
        <v>136</v>
      </c>
      <c r="AB5061" t="s">
        <v>136</v>
      </c>
      <c r="AC5061" t="s">
        <v>20013</v>
      </c>
      <c r="AD5061" t="s">
        <v>136</v>
      </c>
    </row>
    <row r="5062" spans="1:30">
      <c r="A5062" t="s">
        <v>20014</v>
      </c>
      <c r="B5062" t="s">
        <v>136</v>
      </c>
      <c r="C5062" s="3">
        <v>4.711867</v>
      </c>
      <c r="D5062" s="3">
        <v>78</v>
      </c>
      <c r="E5062" s="3">
        <v>2.112812</v>
      </c>
      <c r="F5062" s="3">
        <v>30</v>
      </c>
      <c r="G5062" s="3">
        <v>10.956748</v>
      </c>
      <c r="H5062" s="3">
        <v>174</v>
      </c>
      <c r="I5062" s="3">
        <v>0</v>
      </c>
      <c r="J5062" s="3">
        <v>0</v>
      </c>
      <c r="K5062" s="3">
        <v>0</v>
      </c>
      <c r="L5062" s="3">
        <v>0</v>
      </c>
      <c r="M5062" s="3">
        <v>0</v>
      </c>
      <c r="N5062">
        <v>0</v>
      </c>
      <c r="O5062" s="16">
        <v>4.56096707117798e-11</v>
      </c>
      <c r="P5062">
        <v>-7.64405919234465</v>
      </c>
      <c r="Q5062" t="s">
        <v>131</v>
      </c>
      <c r="R5062" t="s">
        <v>136</v>
      </c>
      <c r="S5062" t="s">
        <v>136</v>
      </c>
      <c r="T5062" t="s">
        <v>136</v>
      </c>
      <c r="U5062" t="s">
        <v>136</v>
      </c>
      <c r="V5062" t="s">
        <v>136</v>
      </c>
      <c r="W5062" t="s">
        <v>136</v>
      </c>
      <c r="X5062" t="s">
        <v>136</v>
      </c>
      <c r="Y5062" t="s">
        <v>136</v>
      </c>
      <c r="Z5062" t="s">
        <v>136</v>
      </c>
      <c r="AA5062" t="s">
        <v>136</v>
      </c>
      <c r="AB5062" t="s">
        <v>136</v>
      </c>
      <c r="AC5062" t="s">
        <v>136</v>
      </c>
      <c r="AD5062" t="s">
        <v>136</v>
      </c>
    </row>
    <row r="5063" spans="1:30">
      <c r="A5063" t="s">
        <v>20015</v>
      </c>
      <c r="B5063" t="s">
        <v>20015</v>
      </c>
      <c r="C5063" s="3">
        <v>4.261715</v>
      </c>
      <c r="D5063" s="3">
        <v>80</v>
      </c>
      <c r="E5063" s="3">
        <v>4.390477</v>
      </c>
      <c r="F5063" s="3">
        <v>73</v>
      </c>
      <c r="G5063" s="3">
        <v>9.769885</v>
      </c>
      <c r="H5063" s="3">
        <v>196</v>
      </c>
      <c r="I5063" s="3">
        <v>2.011239</v>
      </c>
      <c r="J5063" s="3">
        <v>41</v>
      </c>
      <c r="K5063" s="3">
        <v>0.432545</v>
      </c>
      <c r="L5063" s="3">
        <v>10</v>
      </c>
      <c r="M5063" s="3">
        <v>1.52651</v>
      </c>
      <c r="N5063">
        <v>30</v>
      </c>
      <c r="O5063">
        <v>0.000252449861939825</v>
      </c>
      <c r="P5063">
        <v>-2.70191167402451</v>
      </c>
      <c r="Q5063" t="s">
        <v>131</v>
      </c>
      <c r="R5063" t="s">
        <v>170</v>
      </c>
      <c r="S5063" t="s">
        <v>171</v>
      </c>
      <c r="T5063" t="s">
        <v>20016</v>
      </c>
      <c r="U5063" t="s">
        <v>136</v>
      </c>
      <c r="V5063" t="s">
        <v>136</v>
      </c>
      <c r="W5063" t="s">
        <v>170</v>
      </c>
      <c r="X5063" t="s">
        <v>171</v>
      </c>
      <c r="Y5063" t="s">
        <v>7353</v>
      </c>
      <c r="Z5063" t="s">
        <v>20017</v>
      </c>
      <c r="AA5063" t="s">
        <v>174</v>
      </c>
      <c r="AB5063" t="s">
        <v>171</v>
      </c>
      <c r="AC5063" t="s">
        <v>20018</v>
      </c>
      <c r="AD5063" t="s">
        <v>20019</v>
      </c>
    </row>
    <row r="5064" spans="1:30">
      <c r="A5064" t="s">
        <v>20020</v>
      </c>
      <c r="B5064" t="s">
        <v>20020</v>
      </c>
      <c r="C5064" s="3">
        <v>3.519261</v>
      </c>
      <c r="D5064" s="3">
        <v>143</v>
      </c>
      <c r="E5064" s="3">
        <v>1.624347</v>
      </c>
      <c r="F5064" s="3">
        <v>59</v>
      </c>
      <c r="G5064" s="3">
        <v>1.741598</v>
      </c>
      <c r="H5064" s="3">
        <v>76</v>
      </c>
      <c r="I5064" s="3">
        <v>32.242718</v>
      </c>
      <c r="J5064" s="3">
        <v>1416</v>
      </c>
      <c r="K5064" s="3">
        <v>22.977516</v>
      </c>
      <c r="L5064" s="3">
        <v>1078</v>
      </c>
      <c r="M5064" s="3">
        <v>18.9424</v>
      </c>
      <c r="N5064">
        <v>801</v>
      </c>
      <c r="O5064" s="16">
        <v>4.97285671738077e-10</v>
      </c>
      <c r="P5064">
        <v>2.7266401067211</v>
      </c>
      <c r="Q5064" t="s">
        <v>157</v>
      </c>
      <c r="R5064" t="s">
        <v>136</v>
      </c>
      <c r="S5064" t="s">
        <v>136</v>
      </c>
      <c r="T5064" t="s">
        <v>460</v>
      </c>
      <c r="U5064" t="s">
        <v>136</v>
      </c>
      <c r="V5064" t="s">
        <v>136</v>
      </c>
      <c r="W5064" t="s">
        <v>136</v>
      </c>
      <c r="X5064" t="s">
        <v>136</v>
      </c>
      <c r="Y5064" t="s">
        <v>2337</v>
      </c>
      <c r="Z5064" t="s">
        <v>2338</v>
      </c>
      <c r="AA5064" t="s">
        <v>164</v>
      </c>
      <c r="AB5064" t="s">
        <v>165</v>
      </c>
      <c r="AC5064" t="s">
        <v>2339</v>
      </c>
      <c r="AD5064" t="s">
        <v>281</v>
      </c>
    </row>
    <row r="5065" spans="1:30">
      <c r="A5065" t="s">
        <v>20021</v>
      </c>
      <c r="B5065" t="s">
        <v>20021</v>
      </c>
      <c r="C5065" s="3">
        <v>4.371253</v>
      </c>
      <c r="D5065" s="3">
        <v>456</v>
      </c>
      <c r="E5065" s="3">
        <v>12.614069</v>
      </c>
      <c r="F5065" s="3">
        <v>1165</v>
      </c>
      <c r="G5065" s="3">
        <v>10.782242</v>
      </c>
      <c r="H5065" s="3">
        <v>1205</v>
      </c>
      <c r="I5065" s="3">
        <v>0.884634</v>
      </c>
      <c r="J5065" s="3">
        <v>100</v>
      </c>
      <c r="K5065" s="3">
        <v>1.6531</v>
      </c>
      <c r="L5065" s="3">
        <v>200</v>
      </c>
      <c r="M5065" s="3">
        <v>2.046659</v>
      </c>
      <c r="N5065">
        <v>223</v>
      </c>
      <c r="O5065" s="16">
        <v>7.86838702707865e-6</v>
      </c>
      <c r="P5065">
        <v>-3.21258778515915</v>
      </c>
      <c r="Q5065" t="s">
        <v>131</v>
      </c>
      <c r="R5065" t="s">
        <v>232</v>
      </c>
      <c r="S5065" t="s">
        <v>233</v>
      </c>
      <c r="T5065" t="s">
        <v>787</v>
      </c>
      <c r="U5065" t="s">
        <v>20022</v>
      </c>
      <c r="V5065" t="s">
        <v>136</v>
      </c>
      <c r="W5065" t="s">
        <v>136</v>
      </c>
      <c r="X5065" t="s">
        <v>136</v>
      </c>
      <c r="Y5065" t="s">
        <v>789</v>
      </c>
      <c r="Z5065" t="s">
        <v>8772</v>
      </c>
      <c r="AA5065" t="s">
        <v>237</v>
      </c>
      <c r="AB5065" t="s">
        <v>233</v>
      </c>
      <c r="AC5065" t="s">
        <v>20023</v>
      </c>
      <c r="AD5065" t="s">
        <v>792</v>
      </c>
    </row>
    <row r="5066" spans="1:30">
      <c r="A5066" t="s">
        <v>20024</v>
      </c>
      <c r="B5066" t="s">
        <v>20024</v>
      </c>
      <c r="C5066" s="3">
        <v>1.030264</v>
      </c>
      <c r="D5066" s="3">
        <v>43</v>
      </c>
      <c r="E5066" s="3">
        <v>0.407032</v>
      </c>
      <c r="F5066" s="3">
        <v>15</v>
      </c>
      <c r="G5066" s="3">
        <v>1.431543</v>
      </c>
      <c r="H5066" s="3">
        <v>64</v>
      </c>
      <c r="I5066" s="3">
        <v>14.871365</v>
      </c>
      <c r="J5066" s="3">
        <v>666</v>
      </c>
      <c r="K5066" s="3">
        <v>19.226761</v>
      </c>
      <c r="L5066" s="3">
        <v>919</v>
      </c>
      <c r="M5066" s="3">
        <v>3.218016</v>
      </c>
      <c r="N5066">
        <v>139</v>
      </c>
      <c r="O5066" s="16">
        <v>9.14923394865033e-5</v>
      </c>
      <c r="P5066">
        <v>2.92148417380029</v>
      </c>
      <c r="Q5066" t="s">
        <v>157</v>
      </c>
      <c r="R5066" t="s">
        <v>136</v>
      </c>
      <c r="S5066" t="s">
        <v>136</v>
      </c>
      <c r="T5066" t="s">
        <v>10402</v>
      </c>
      <c r="U5066" t="s">
        <v>20025</v>
      </c>
      <c r="V5066" t="s">
        <v>136</v>
      </c>
      <c r="W5066" t="s">
        <v>254</v>
      </c>
      <c r="X5066" t="s">
        <v>255</v>
      </c>
      <c r="Y5066" t="s">
        <v>10404</v>
      </c>
      <c r="Z5066" t="s">
        <v>20026</v>
      </c>
      <c r="AA5066" t="s">
        <v>164</v>
      </c>
      <c r="AB5066" t="s">
        <v>165</v>
      </c>
      <c r="AC5066" t="s">
        <v>20027</v>
      </c>
      <c r="AD5066" t="s">
        <v>1059</v>
      </c>
    </row>
    <row r="5067" spans="1:30">
      <c r="A5067" t="s">
        <v>20028</v>
      </c>
      <c r="B5067" t="s">
        <v>20028</v>
      </c>
      <c r="C5067" s="3">
        <v>1.45975</v>
      </c>
      <c r="D5067" s="3">
        <v>52</v>
      </c>
      <c r="E5067" s="3">
        <v>0.145735</v>
      </c>
      <c r="F5067" s="3">
        <v>5</v>
      </c>
      <c r="G5067" s="3">
        <v>1.570014</v>
      </c>
      <c r="H5067" s="3">
        <v>60</v>
      </c>
      <c r="I5067" s="3">
        <v>7.460827</v>
      </c>
      <c r="J5067" s="3">
        <v>286</v>
      </c>
      <c r="K5067" s="3">
        <v>15.523341</v>
      </c>
      <c r="L5067" s="3">
        <v>635</v>
      </c>
      <c r="M5067" s="3">
        <v>6.209201</v>
      </c>
      <c r="N5067">
        <v>229</v>
      </c>
      <c r="O5067">
        <v>0.000882157783554972</v>
      </c>
      <c r="P5067">
        <v>2.55046784053148</v>
      </c>
      <c r="Q5067" t="s">
        <v>157</v>
      </c>
      <c r="R5067" t="s">
        <v>136</v>
      </c>
      <c r="S5067" t="s">
        <v>136</v>
      </c>
      <c r="T5067" t="s">
        <v>20029</v>
      </c>
      <c r="U5067" t="s">
        <v>20030</v>
      </c>
      <c r="V5067" t="s">
        <v>136</v>
      </c>
      <c r="W5067" t="s">
        <v>412</v>
      </c>
      <c r="X5067" t="s">
        <v>413</v>
      </c>
      <c r="Y5067" t="s">
        <v>20031</v>
      </c>
      <c r="Z5067" t="s">
        <v>136</v>
      </c>
      <c r="AA5067" t="s">
        <v>164</v>
      </c>
      <c r="AB5067" t="s">
        <v>165</v>
      </c>
      <c r="AC5067" t="s">
        <v>20032</v>
      </c>
      <c r="AD5067" t="s">
        <v>20033</v>
      </c>
    </row>
    <row r="5068" spans="1:30">
      <c r="A5068" t="s">
        <v>20034</v>
      </c>
      <c r="B5068" t="s">
        <v>20034</v>
      </c>
      <c r="C5068" s="3">
        <v>1677.805298</v>
      </c>
      <c r="D5068" s="3">
        <v>25839</v>
      </c>
      <c r="E5068" s="3">
        <v>3342.354004</v>
      </c>
      <c r="F5068" s="3">
        <v>45596</v>
      </c>
      <c r="G5068" s="3">
        <v>1803.057617</v>
      </c>
      <c r="H5068" s="3">
        <v>29772</v>
      </c>
      <c r="I5068" s="3">
        <v>254.876755</v>
      </c>
      <c r="J5068" s="3">
        <v>4258</v>
      </c>
      <c r="K5068" s="3">
        <v>220.760162</v>
      </c>
      <c r="L5068" s="3">
        <v>3938</v>
      </c>
      <c r="M5068" s="3">
        <v>422.793732</v>
      </c>
      <c r="N5068">
        <v>6799</v>
      </c>
      <c r="O5068" s="16">
        <v>3.8113341952426e-8</v>
      </c>
      <c r="P5068">
        <v>-3.58605529288488</v>
      </c>
      <c r="Q5068" t="s">
        <v>131</v>
      </c>
      <c r="R5068" t="s">
        <v>136</v>
      </c>
      <c r="S5068" t="s">
        <v>136</v>
      </c>
      <c r="T5068" t="s">
        <v>8156</v>
      </c>
      <c r="U5068" t="s">
        <v>136</v>
      </c>
      <c r="V5068" t="s">
        <v>136</v>
      </c>
      <c r="W5068" t="s">
        <v>136</v>
      </c>
      <c r="X5068" t="s">
        <v>136</v>
      </c>
      <c r="Y5068" t="s">
        <v>1960</v>
      </c>
      <c r="Z5068" t="s">
        <v>8157</v>
      </c>
      <c r="AA5068" t="s">
        <v>141</v>
      </c>
      <c r="AB5068" t="s">
        <v>142</v>
      </c>
      <c r="AC5068" t="s">
        <v>8158</v>
      </c>
      <c r="AD5068" t="s">
        <v>309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opLeftCell="A25" workbookViewId="0">
      <selection activeCell="H48" sqref="H48"/>
    </sheetView>
  </sheetViews>
  <sheetFormatPr defaultColWidth="8.72727272727273" defaultRowHeight="14"/>
  <cols>
    <col min="2" max="2" width="14" customWidth="1"/>
    <col min="3" max="3" width="12.1818181818182" customWidth="1"/>
    <col min="4" max="4" width="11.5454545454545" customWidth="1"/>
    <col min="5" max="5" width="11.1818181818182" customWidth="1"/>
    <col min="6" max="6" width="11.7272727272727" customWidth="1"/>
    <col min="7" max="7" width="10.6363636363636" customWidth="1"/>
    <col min="8" max="8" width="11.0909090909091" customWidth="1"/>
    <col min="9" max="9" width="11.2727272727273" customWidth="1"/>
    <col min="10" max="10" width="10.8181818181818" customWidth="1"/>
    <col min="11" max="11" width="10.0909090909091" customWidth="1"/>
    <col min="12" max="12" width="11.2727272727273" customWidth="1"/>
    <col min="13" max="13" width="10.2727272727273" customWidth="1"/>
    <col min="14" max="14" width="12.7272727272727" customWidth="1"/>
  </cols>
  <sheetData>
    <row r="1" ht="15" spans="1:14">
      <c r="A1" s="4"/>
      <c r="B1" s="5" t="s">
        <v>20035</v>
      </c>
      <c r="C1" s="6"/>
      <c r="D1" s="6"/>
      <c r="E1" s="6"/>
      <c r="F1" s="6"/>
      <c r="G1" s="6"/>
      <c r="H1" s="6"/>
      <c r="I1" s="6"/>
      <c r="J1" s="6"/>
      <c r="K1" s="6"/>
      <c r="L1" s="6"/>
      <c r="M1" s="13"/>
      <c r="N1" s="13"/>
    </row>
    <row r="2" spans="1:14">
      <c r="A2" s="7" t="s">
        <v>20036</v>
      </c>
      <c r="B2" s="8" t="s">
        <v>20037</v>
      </c>
      <c r="C2" s="8" t="s">
        <v>81</v>
      </c>
      <c r="D2" s="8" t="s">
        <v>20038</v>
      </c>
      <c r="E2" s="8" t="s">
        <v>20039</v>
      </c>
      <c r="F2" s="8" t="s">
        <v>20040</v>
      </c>
      <c r="G2" s="8" t="s">
        <v>20041</v>
      </c>
      <c r="H2" s="8" t="s">
        <v>20042</v>
      </c>
      <c r="I2" s="8" t="s">
        <v>20043</v>
      </c>
      <c r="J2" s="8" t="s">
        <v>20044</v>
      </c>
      <c r="K2" s="8" t="s">
        <v>20045</v>
      </c>
      <c r="L2" s="8" t="s">
        <v>47</v>
      </c>
      <c r="M2" s="8" t="s">
        <v>56</v>
      </c>
      <c r="N2" s="14" t="s">
        <v>20046</v>
      </c>
    </row>
    <row r="3" spans="1:14">
      <c r="A3" s="7" t="s">
        <v>20047</v>
      </c>
      <c r="B3" s="8">
        <v>24.995026937598</v>
      </c>
      <c r="C3" s="8">
        <v>25.7293999723805</v>
      </c>
      <c r="D3" s="8">
        <v>26.346047650174</v>
      </c>
      <c r="E3" s="8">
        <v>21.1944088588108</v>
      </c>
      <c r="F3" s="8">
        <v>38.8007442390096</v>
      </c>
      <c r="G3" s="8">
        <v>26.7312150548947</v>
      </c>
      <c r="H3" s="8">
        <v>22.7258523526044</v>
      </c>
      <c r="I3" s="8">
        <v>28.2602375945383</v>
      </c>
      <c r="J3" s="8">
        <v>26.5483094161754</v>
      </c>
      <c r="K3" s="8">
        <v>22.9673259324407</v>
      </c>
      <c r="L3" s="15">
        <v>26.72</v>
      </c>
      <c r="M3" s="8">
        <v>20.6002376458556</v>
      </c>
      <c r="N3" s="14">
        <v>32.6368820329918</v>
      </c>
    </row>
    <row r="4" spans="1:14">
      <c r="A4" s="7" t="s">
        <v>20047</v>
      </c>
      <c r="B4" s="8">
        <v>25.0236371894522</v>
      </c>
      <c r="C4" s="8">
        <v>25.6300261803906</v>
      </c>
      <c r="D4" s="8">
        <v>26.4065813099953</v>
      </c>
      <c r="E4" s="8">
        <v>21.3213291977998</v>
      </c>
      <c r="F4" s="8">
        <v>38.7130469305311</v>
      </c>
      <c r="G4" s="8">
        <v>26.4772424546515</v>
      </c>
      <c r="H4" s="8">
        <v>22.7633165994683</v>
      </c>
      <c r="I4" s="8">
        <v>27.9559118825258</v>
      </c>
      <c r="J4" s="8">
        <v>26.4320767995674</v>
      </c>
      <c r="K4" s="8">
        <v>23.4053065301791</v>
      </c>
      <c r="L4" s="15">
        <v>26.68</v>
      </c>
      <c r="M4" s="8">
        <v>20.7683944274919</v>
      </c>
      <c r="N4" s="14">
        <v>34.0124442488507</v>
      </c>
    </row>
    <row r="5" spans="1:14">
      <c r="A5" s="7" t="s">
        <v>20047</v>
      </c>
      <c r="B5" s="8">
        <v>24.9794664930246</v>
      </c>
      <c r="C5" s="8">
        <v>25.8036948815468</v>
      </c>
      <c r="D5" s="8">
        <v>26.2946066700856</v>
      </c>
      <c r="E5" s="8">
        <v>21.3263885749901</v>
      </c>
      <c r="F5" s="8">
        <v>39.1411422494626</v>
      </c>
      <c r="G5" s="8">
        <v>26.4843079294462</v>
      </c>
      <c r="H5" s="8">
        <v>22.7896269465593</v>
      </c>
      <c r="I5" s="8">
        <v>28.1172641355525</v>
      </c>
      <c r="J5" s="8">
        <v>26.2895709894751</v>
      </c>
      <c r="K5" s="8">
        <v>23.4255472382382</v>
      </c>
      <c r="L5" s="15">
        <v>26.79</v>
      </c>
      <c r="M5" s="8">
        <v>20.934815281902</v>
      </c>
      <c r="N5" s="14">
        <v>33.2889451706434</v>
      </c>
    </row>
    <row r="6" spans="1:14">
      <c r="A6" s="7" t="s">
        <v>20048</v>
      </c>
      <c r="B6" s="8">
        <v>25.637892445229</v>
      </c>
      <c r="C6" s="8">
        <v>27.1014922794908</v>
      </c>
      <c r="D6" s="8">
        <v>27.2257977022394</v>
      </c>
      <c r="E6" s="8">
        <v>22.6429556804455</v>
      </c>
      <c r="F6" s="8">
        <v>37.2847563893654</v>
      </c>
      <c r="G6" s="8">
        <v>28.0524975071266</v>
      </c>
      <c r="H6" s="8">
        <v>23.5606031210054</v>
      </c>
      <c r="I6" s="8">
        <v>26.6409553979324</v>
      </c>
      <c r="J6" s="8">
        <v>27.585065260023</v>
      </c>
      <c r="K6" s="8">
        <v>24.6937300935901</v>
      </c>
      <c r="L6" s="15">
        <v>26.6</v>
      </c>
      <c r="M6" s="8">
        <v>20.6845414323304</v>
      </c>
      <c r="N6" s="14">
        <v>35.4815122393168</v>
      </c>
    </row>
    <row r="7" spans="1:14">
      <c r="A7" s="7" t="s">
        <v>20048</v>
      </c>
      <c r="B7" s="8">
        <v>25.5483560087693</v>
      </c>
      <c r="C7" s="8">
        <v>26.898802042323</v>
      </c>
      <c r="D7" s="8">
        <v>27.073386867536</v>
      </c>
      <c r="E7" s="8">
        <v>22.5980959141218</v>
      </c>
      <c r="F7" s="8">
        <v>37.0044339251907</v>
      </c>
      <c r="G7" s="8">
        <v>27.89093005849</v>
      </c>
      <c r="H7" s="8">
        <v>23.6305655046237</v>
      </c>
      <c r="I7" s="8">
        <v>26.7000525357847</v>
      </c>
      <c r="J7" s="8">
        <v>27.5746177383323</v>
      </c>
      <c r="K7" s="8">
        <v>24.6820917601061</v>
      </c>
      <c r="L7" s="15">
        <v>26.56</v>
      </c>
      <c r="M7" s="8">
        <v>20.5886692065923</v>
      </c>
      <c r="N7" s="14">
        <v>35.46</v>
      </c>
    </row>
    <row r="8" spans="1:14">
      <c r="A8" s="7" t="s">
        <v>20048</v>
      </c>
      <c r="B8" s="8">
        <v>25.4707711230007</v>
      </c>
      <c r="C8" s="8">
        <v>27.0446693005967</v>
      </c>
      <c r="D8" s="8">
        <v>27.0159632329681</v>
      </c>
      <c r="E8" s="8">
        <v>22.6810398984368</v>
      </c>
      <c r="F8" s="8">
        <v>37.1062664525693</v>
      </c>
      <c r="G8" s="8">
        <v>27.9988202494278</v>
      </c>
      <c r="H8" s="8">
        <v>23.5836732742289</v>
      </c>
      <c r="I8" s="8">
        <v>26.7325309877336</v>
      </c>
      <c r="J8" s="8">
        <v>27.5200322077292</v>
      </c>
      <c r="K8" s="8">
        <v>24.6626293671729</v>
      </c>
      <c r="L8" s="15">
        <v>26.64</v>
      </c>
      <c r="M8" s="8">
        <v>20.7341247370022</v>
      </c>
      <c r="N8" s="14">
        <v>35.3770282768148</v>
      </c>
    </row>
    <row r="9" ht="15" spans="1:1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ht="15" spans="1:14">
      <c r="A10" s="10" t="s">
        <v>20049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3">
      <c r="A11" s="7" t="s">
        <v>20036</v>
      </c>
      <c r="B11" s="8" t="s">
        <v>81</v>
      </c>
      <c r="C11" s="8" t="s">
        <v>20038</v>
      </c>
      <c r="D11" s="8" t="s">
        <v>20039</v>
      </c>
      <c r="E11" s="8" t="s">
        <v>20040</v>
      </c>
      <c r="F11" s="8" t="s">
        <v>20041</v>
      </c>
      <c r="G11" s="8" t="s">
        <v>20042</v>
      </c>
      <c r="H11" s="8" t="s">
        <v>20043</v>
      </c>
      <c r="I11" s="8" t="s">
        <v>20044</v>
      </c>
      <c r="J11" s="8" t="s">
        <v>20045</v>
      </c>
      <c r="K11" s="8" t="s">
        <v>47</v>
      </c>
      <c r="L11" s="8" t="s">
        <v>56</v>
      </c>
      <c r="M11" s="8" t="s">
        <v>20046</v>
      </c>
    </row>
    <row r="12" ht="15" spans="1:13">
      <c r="A12" s="7" t="s">
        <v>20047</v>
      </c>
      <c r="B12" s="9">
        <f>C3-$B$3</f>
        <v>0.7343730347825</v>
      </c>
      <c r="C12" s="9">
        <f>D3-$B$3</f>
        <v>1.351020712576</v>
      </c>
      <c r="D12" s="9">
        <f>E3-$B$3</f>
        <v>-3.8006180787872</v>
      </c>
      <c r="E12" s="9">
        <f>F3-$B$3</f>
        <v>13.8057173014116</v>
      </c>
      <c r="F12" s="9">
        <f>G3-$B$3</f>
        <v>1.7361881172967</v>
      </c>
      <c r="G12" s="9">
        <f>H3-$B$3</f>
        <v>-2.2691745849936</v>
      </c>
      <c r="H12" s="9">
        <f>I3-$B$3</f>
        <v>3.2652106569403</v>
      </c>
      <c r="I12" s="9">
        <f>J3-$B$3</f>
        <v>1.5532824785774</v>
      </c>
      <c r="J12" s="9">
        <f>K3-$B$3</f>
        <v>-2.0277010051573</v>
      </c>
      <c r="K12" s="9">
        <f>L3-$B$3</f>
        <v>1.724973062402</v>
      </c>
      <c r="L12" s="9">
        <f>M3-$B$3</f>
        <v>-4.3947892917424</v>
      </c>
      <c r="M12" s="9">
        <f>N3-$B$3</f>
        <v>7.6418550953938</v>
      </c>
    </row>
    <row r="13" ht="15" spans="1:13">
      <c r="A13" s="7" t="s">
        <v>20047</v>
      </c>
      <c r="B13" s="9">
        <f>C4-$B$4</f>
        <v>0.606388990938402</v>
      </c>
      <c r="C13" s="9">
        <f>D4-$B$4</f>
        <v>1.3829441205431</v>
      </c>
      <c r="D13" s="9">
        <f>E4-$B$4</f>
        <v>-3.7023079916524</v>
      </c>
      <c r="E13" s="9">
        <f>F4-$B$4</f>
        <v>13.6894097410789</v>
      </c>
      <c r="F13" s="9">
        <f>G4-$B$4</f>
        <v>1.4536052651993</v>
      </c>
      <c r="G13" s="9">
        <f>H4-$B$4</f>
        <v>-2.2603205899839</v>
      </c>
      <c r="H13" s="9">
        <f>I4-$B$4</f>
        <v>2.9322746930736</v>
      </c>
      <c r="I13" s="9">
        <f>J4-$B$4</f>
        <v>1.4084396101152</v>
      </c>
      <c r="J13" s="9">
        <f>K4-$B$4</f>
        <v>-1.6183306592731</v>
      </c>
      <c r="K13" s="9">
        <f>L4-$B$4</f>
        <v>1.6563628105478</v>
      </c>
      <c r="L13" s="9">
        <f>M4-$B$4</f>
        <v>-4.2552427619603</v>
      </c>
      <c r="M13" s="9">
        <f>N4-$B$4</f>
        <v>8.9888070593985</v>
      </c>
    </row>
    <row r="14" ht="15" spans="1:13">
      <c r="A14" s="7" t="s">
        <v>20047</v>
      </c>
      <c r="B14" s="9">
        <f>C5-$B$5</f>
        <v>0.824228388522201</v>
      </c>
      <c r="C14" s="9">
        <f>D5-$B$5</f>
        <v>1.315140177061</v>
      </c>
      <c r="D14" s="9">
        <f>E5-$B$5</f>
        <v>-3.6530779180345</v>
      </c>
      <c r="E14" s="9">
        <f>F5-$B$5</f>
        <v>14.161675756438</v>
      </c>
      <c r="F14" s="9">
        <f>G5-$B$5</f>
        <v>1.5048414364216</v>
      </c>
      <c r="G14" s="9">
        <f>H5-$B$5</f>
        <v>-2.1898395464653</v>
      </c>
      <c r="H14" s="9">
        <f>I5-$B$5</f>
        <v>3.1377976425279</v>
      </c>
      <c r="I14" s="9">
        <f>J5-$B$5</f>
        <v>1.3101044964505</v>
      </c>
      <c r="J14" s="9">
        <f>K5-$B$5</f>
        <v>-1.5539192547864</v>
      </c>
      <c r="K14" s="9">
        <f>L5-$B$5</f>
        <v>1.8105335069754</v>
      </c>
      <c r="L14" s="9">
        <f>M5-$B$5</f>
        <v>-4.0446512111226</v>
      </c>
      <c r="M14" s="9">
        <f>N5-$B$5</f>
        <v>8.3094786776188</v>
      </c>
    </row>
    <row r="15" ht="15" spans="1:13">
      <c r="A15" s="7" t="s">
        <v>20048</v>
      </c>
      <c r="B15" s="9">
        <f>C6-$B$6</f>
        <v>1.4635998342618</v>
      </c>
      <c r="C15" s="9">
        <f>D6-$B$6</f>
        <v>1.5879052570104</v>
      </c>
      <c r="D15" s="9">
        <f>E6-$B$6</f>
        <v>-2.9949367647835</v>
      </c>
      <c r="E15" s="9">
        <f>F6-$B$6</f>
        <v>11.6468639441364</v>
      </c>
      <c r="F15" s="9">
        <f>G6-$B$6</f>
        <v>2.4146050618976</v>
      </c>
      <c r="G15" s="9">
        <f>H6-$B$6</f>
        <v>-2.0772893242236</v>
      </c>
      <c r="H15" s="9">
        <f>I6-$B$6</f>
        <v>1.0030629527034</v>
      </c>
      <c r="I15" s="9">
        <f>J6-$B$6</f>
        <v>1.947172814794</v>
      </c>
      <c r="J15" s="9">
        <f>K6-$B$6</f>
        <v>-0.944162351638898</v>
      </c>
      <c r="K15" s="9">
        <f>L6-$B$6</f>
        <v>0.962107554771002</v>
      </c>
      <c r="L15" s="9">
        <f>M6-$B$6</f>
        <v>-4.9533510128986</v>
      </c>
      <c r="M15" s="9">
        <f>N6-$B$6</f>
        <v>9.8436197940878</v>
      </c>
    </row>
    <row r="16" ht="15" spans="1:13">
      <c r="A16" s="7" t="s">
        <v>20048</v>
      </c>
      <c r="B16" s="9">
        <f>C7-$B$7</f>
        <v>1.3504460335537</v>
      </c>
      <c r="C16" s="9">
        <f>D7-$B$7</f>
        <v>1.5250308587667</v>
      </c>
      <c r="D16" s="9">
        <f>E7-$B$7</f>
        <v>-2.9502600946475</v>
      </c>
      <c r="E16" s="9">
        <f>F7-$B$7</f>
        <v>11.4560779164214</v>
      </c>
      <c r="F16" s="9">
        <f>G7-$B$7</f>
        <v>2.3425740497207</v>
      </c>
      <c r="G16" s="9">
        <f>H7-$B$7</f>
        <v>-1.9177905041456</v>
      </c>
      <c r="H16" s="9">
        <f>I7-$B$7</f>
        <v>1.1516965270154</v>
      </c>
      <c r="I16" s="9">
        <f>J7-$B$7</f>
        <v>2.026261729563</v>
      </c>
      <c r="J16" s="9">
        <f>K7-$B$7</f>
        <v>-0.8662642486632</v>
      </c>
      <c r="K16" s="9">
        <f>L7-$B$7</f>
        <v>1.0116439912307</v>
      </c>
      <c r="L16" s="9">
        <f>M7-$B$7</f>
        <v>-4.959686802177</v>
      </c>
      <c r="M16" s="9">
        <f>N7-$B$7</f>
        <v>9.9116439912307</v>
      </c>
    </row>
    <row r="17" ht="15" spans="1:13">
      <c r="A17" s="7" t="s">
        <v>20048</v>
      </c>
      <c r="B17" s="9">
        <f>C8-$B$8</f>
        <v>1.573898177596</v>
      </c>
      <c r="C17" s="9">
        <f>D8-$B$8</f>
        <v>1.5451921099674</v>
      </c>
      <c r="D17" s="9">
        <f>E8-$B$8</f>
        <v>-2.7897312245639</v>
      </c>
      <c r="E17" s="9">
        <f>F8-$B$8</f>
        <v>11.6354953295686</v>
      </c>
      <c r="F17" s="9">
        <f>G8-$B$8</f>
        <v>2.5280491264271</v>
      </c>
      <c r="G17" s="9">
        <f>H8-$B$8</f>
        <v>-1.8870978487718</v>
      </c>
      <c r="H17" s="9">
        <f>I8-$B$8</f>
        <v>1.2617598647329</v>
      </c>
      <c r="I17" s="9">
        <f>J8-$B$8</f>
        <v>2.0492610847285</v>
      </c>
      <c r="J17" s="9">
        <f>K8-$B$8</f>
        <v>-0.808141755827798</v>
      </c>
      <c r="K17" s="9">
        <f>L8-$B$8</f>
        <v>1.1692288769993</v>
      </c>
      <c r="L17" s="9">
        <f>M8-$B$8</f>
        <v>-4.7366463859985</v>
      </c>
      <c r="M17" s="9">
        <f>N8-$B$8</f>
        <v>9.9062571538141</v>
      </c>
    </row>
    <row r="18" ht="15" spans="1:1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ht="15" spans="1:1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ht="15" spans="1:14">
      <c r="A20" s="10" t="s">
        <v>20050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3">
      <c r="A21" s="7" t="s">
        <v>20036</v>
      </c>
      <c r="B21" s="8" t="s">
        <v>81</v>
      </c>
      <c r="C21" s="8" t="s">
        <v>20038</v>
      </c>
      <c r="D21" s="8" t="s">
        <v>20039</v>
      </c>
      <c r="E21" s="8" t="s">
        <v>20040</v>
      </c>
      <c r="F21" s="8" t="s">
        <v>20041</v>
      </c>
      <c r="G21" s="8" t="s">
        <v>20042</v>
      </c>
      <c r="H21" s="8" t="s">
        <v>20043</v>
      </c>
      <c r="I21" s="8" t="s">
        <v>20044</v>
      </c>
      <c r="J21" s="8" t="s">
        <v>20045</v>
      </c>
      <c r="K21" s="8" t="s">
        <v>47</v>
      </c>
      <c r="L21" s="8" t="s">
        <v>56</v>
      </c>
      <c r="M21" s="8" t="s">
        <v>20046</v>
      </c>
    </row>
    <row r="22" ht="15" spans="1:13">
      <c r="A22" s="7" t="s">
        <v>20047</v>
      </c>
      <c r="B22" s="9">
        <f t="shared" ref="B22:B27" si="0">POWER(2,-B12)</f>
        <v>0.601079184506824</v>
      </c>
      <c r="C22" s="9">
        <f t="shared" ref="C22:C27" si="1">POWER(2,-C12)</f>
        <v>0.39201459889732</v>
      </c>
      <c r="D22" s="9">
        <f t="shared" ref="D22:D27" si="2">POWER(2,-D12)</f>
        <v>13.9347776655404</v>
      </c>
      <c r="E22" s="9">
        <f t="shared" ref="E22:E27" si="3">POWER(2,-E12)</f>
        <v>6.98336883801067e-5</v>
      </c>
      <c r="F22" s="9">
        <f t="shared" ref="F22:M22" si="4">POWER(2,-F12)</f>
        <v>0.300161715340776</v>
      </c>
      <c r="G22" s="9">
        <f t="shared" si="4"/>
        <v>4.82047256499433</v>
      </c>
      <c r="H22" s="9">
        <f t="shared" si="4"/>
        <v>0.104009653629037</v>
      </c>
      <c r="I22" s="9">
        <f t="shared" si="4"/>
        <v>0.340733929847858</v>
      </c>
      <c r="J22" s="9">
        <f t="shared" si="4"/>
        <v>4.07754558356641</v>
      </c>
      <c r="K22" s="9">
        <f t="shared" si="4"/>
        <v>0.302504170525294</v>
      </c>
      <c r="L22" s="9">
        <f t="shared" si="4"/>
        <v>21.036011590822</v>
      </c>
      <c r="M22" s="9">
        <f t="shared" si="4"/>
        <v>0.005006940076655</v>
      </c>
    </row>
    <row r="23" ht="15" spans="1:13">
      <c r="A23" s="7" t="s">
        <v>20047</v>
      </c>
      <c r="B23" s="9">
        <f t="shared" si="0"/>
        <v>0.656838687613287</v>
      </c>
      <c r="C23" s="9">
        <f t="shared" si="1"/>
        <v>0.383435516118872</v>
      </c>
      <c r="D23" s="9">
        <f t="shared" si="2"/>
        <v>13.0168457558954</v>
      </c>
      <c r="E23" s="9">
        <f t="shared" si="3"/>
        <v>7.56967171107238e-5</v>
      </c>
      <c r="F23" s="9">
        <f t="shared" ref="F23:M23" si="5">POWER(2,-F13)</f>
        <v>0.365107885916778</v>
      </c>
      <c r="G23" s="9">
        <f t="shared" si="5"/>
        <v>4.79097933266685</v>
      </c>
      <c r="H23" s="9">
        <f t="shared" si="5"/>
        <v>0.131007862810075</v>
      </c>
      <c r="I23" s="9">
        <f t="shared" si="5"/>
        <v>0.376718918177192</v>
      </c>
      <c r="J23" s="9">
        <f t="shared" si="5"/>
        <v>3.07019578655836</v>
      </c>
      <c r="K23" s="9">
        <f t="shared" si="5"/>
        <v>0.31723793212585</v>
      </c>
      <c r="L23" s="9">
        <f t="shared" si="5"/>
        <v>19.0965849960987</v>
      </c>
      <c r="M23" s="9">
        <f t="shared" si="5"/>
        <v>0.00196833697117398</v>
      </c>
    </row>
    <row r="24" ht="15" spans="1:13">
      <c r="A24" s="7" t="s">
        <v>20047</v>
      </c>
      <c r="B24" s="9">
        <f t="shared" si="0"/>
        <v>0.564784190995655</v>
      </c>
      <c r="C24" s="9">
        <f t="shared" si="1"/>
        <v>0.40188644484735</v>
      </c>
      <c r="D24" s="9">
        <f t="shared" si="2"/>
        <v>12.5801560933456</v>
      </c>
      <c r="E24" s="9">
        <f t="shared" si="3"/>
        <v>5.45645789682677e-5</v>
      </c>
      <c r="F24" s="9">
        <f t="shared" ref="F24:M24" si="6">POWER(2,-F14)</f>
        <v>0.35236891478382</v>
      </c>
      <c r="G24" s="9">
        <f t="shared" si="6"/>
        <v>4.56254739824503</v>
      </c>
      <c r="H24" s="9">
        <f t="shared" si="6"/>
        <v>0.11361319922476</v>
      </c>
      <c r="I24" s="9">
        <f t="shared" si="6"/>
        <v>0.403291667564968</v>
      </c>
      <c r="J24" s="9">
        <f t="shared" si="6"/>
        <v>2.93613693682619</v>
      </c>
      <c r="K24" s="9">
        <f t="shared" si="6"/>
        <v>0.285085485185584</v>
      </c>
      <c r="L24" s="9">
        <f t="shared" si="6"/>
        <v>16.5029406021226</v>
      </c>
      <c r="M24" s="9">
        <f t="shared" si="6"/>
        <v>0.00315208318134386</v>
      </c>
    </row>
    <row r="25" ht="15" spans="1:13">
      <c r="A25" s="7" t="s">
        <v>20048</v>
      </c>
      <c r="B25" s="9">
        <f t="shared" si="0"/>
        <v>0.362587266463918</v>
      </c>
      <c r="C25" s="9">
        <f t="shared" si="1"/>
        <v>0.332654105226104</v>
      </c>
      <c r="D25" s="9">
        <f t="shared" si="2"/>
        <v>7.9719726729433</v>
      </c>
      <c r="E25" s="9">
        <f t="shared" si="3"/>
        <v>0.000311849173520231</v>
      </c>
      <c r="F25" s="9">
        <f t="shared" ref="F25:M25" si="7">POWER(2,-F15)</f>
        <v>0.187556210189799</v>
      </c>
      <c r="G25" s="9">
        <f t="shared" si="7"/>
        <v>4.22013550740923</v>
      </c>
      <c r="H25" s="9">
        <f t="shared" si="7"/>
        <v>0.498939587551694</v>
      </c>
      <c r="I25" s="9">
        <f t="shared" si="7"/>
        <v>0.259323918883281</v>
      </c>
      <c r="J25" s="9">
        <f t="shared" si="7"/>
        <v>1.92407141979348</v>
      </c>
      <c r="K25" s="9">
        <f t="shared" si="7"/>
        <v>0.513306503773402</v>
      </c>
      <c r="L25" s="9">
        <f t="shared" si="7"/>
        <v>30.9818419373726</v>
      </c>
      <c r="M25" s="9">
        <f t="shared" si="7"/>
        <v>0.00108836652598819</v>
      </c>
    </row>
    <row r="26" ht="15" spans="1:13">
      <c r="A26" s="7" t="s">
        <v>20048</v>
      </c>
      <c r="B26" s="9">
        <f t="shared" si="0"/>
        <v>0.39217078397816</v>
      </c>
      <c r="C26" s="9">
        <f t="shared" si="1"/>
        <v>0.347472122568056</v>
      </c>
      <c r="D26" s="9">
        <f t="shared" si="2"/>
        <v>7.72888389891556</v>
      </c>
      <c r="E26" s="9">
        <f t="shared" si="3"/>
        <v>0.000355940097029217</v>
      </c>
      <c r="F26" s="9">
        <f t="shared" ref="F26:M26" si="8">POWER(2,-F16)</f>
        <v>0.19715824515135</v>
      </c>
      <c r="G26" s="9">
        <f t="shared" si="8"/>
        <v>3.77843945143776</v>
      </c>
      <c r="H26" s="9">
        <f t="shared" si="8"/>
        <v>0.450095633205825</v>
      </c>
      <c r="I26" s="9">
        <f t="shared" si="8"/>
        <v>0.245490358624727</v>
      </c>
      <c r="J26" s="9">
        <f t="shared" si="8"/>
        <v>1.82293642559554</v>
      </c>
      <c r="K26" s="9">
        <f t="shared" si="8"/>
        <v>0.495980741688483</v>
      </c>
      <c r="L26" s="9">
        <f t="shared" si="8"/>
        <v>31.1182020652829</v>
      </c>
      <c r="M26" s="9">
        <f t="shared" si="8"/>
        <v>0.00103824022826325</v>
      </c>
    </row>
    <row r="27" ht="15" spans="1:13">
      <c r="A27" s="7" t="s">
        <v>20048</v>
      </c>
      <c r="B27" s="9">
        <f t="shared" si="0"/>
        <v>0.335899562683605</v>
      </c>
      <c r="C27" s="9">
        <f t="shared" si="1"/>
        <v>0.342650070758235</v>
      </c>
      <c r="D27" s="9">
        <f t="shared" si="2"/>
        <v>6.91500945771965</v>
      </c>
      <c r="E27" s="9">
        <f t="shared" si="3"/>
        <v>0.000314316291236101</v>
      </c>
      <c r="F27" s="9">
        <f t="shared" ref="F27:M27" si="9">POWER(2,-F17)</f>
        <v>0.173372967371592</v>
      </c>
      <c r="G27" s="9">
        <f t="shared" si="9"/>
        <v>3.69890397693229</v>
      </c>
      <c r="H27" s="9">
        <f t="shared" si="9"/>
        <v>0.417034931217787</v>
      </c>
      <c r="I27" s="9">
        <f t="shared" si="9"/>
        <v>0.24160779651206</v>
      </c>
      <c r="J27" s="9">
        <f t="shared" si="9"/>
        <v>1.75095469563424</v>
      </c>
      <c r="K27" s="9">
        <f t="shared" si="9"/>
        <v>0.44465894805551</v>
      </c>
      <c r="L27" s="9">
        <f t="shared" si="9"/>
        <v>26.6607670995824</v>
      </c>
      <c r="M27" s="9">
        <f t="shared" si="9"/>
        <v>0.00104212412999842</v>
      </c>
    </row>
    <row r="28" ht="15" spans="1:1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ht="15" spans="1:1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ht="15" spans="1:14">
      <c r="A30" s="10" t="s">
        <v>20051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3">
      <c r="A31" s="7" t="s">
        <v>20036</v>
      </c>
      <c r="B31" s="8" t="s">
        <v>81</v>
      </c>
      <c r="C31" s="8" t="s">
        <v>20038</v>
      </c>
      <c r="D31" s="8" t="s">
        <v>20039</v>
      </c>
      <c r="E31" s="8" t="s">
        <v>20040</v>
      </c>
      <c r="F31" s="8" t="s">
        <v>20041</v>
      </c>
      <c r="G31" s="8" t="s">
        <v>20042</v>
      </c>
      <c r="H31" s="8" t="s">
        <v>20043</v>
      </c>
      <c r="I31" s="8" t="s">
        <v>20044</v>
      </c>
      <c r="J31" s="8" t="s">
        <v>20045</v>
      </c>
      <c r="K31" s="8" t="s">
        <v>47</v>
      </c>
      <c r="L31" s="8" t="s">
        <v>56</v>
      </c>
      <c r="M31" s="8" t="s">
        <v>20046</v>
      </c>
    </row>
    <row r="32" ht="15" spans="1:13">
      <c r="A32" s="7" t="s">
        <v>20047</v>
      </c>
      <c r="B32" s="9">
        <f>B25/B22</f>
        <v>0.603227121833231</v>
      </c>
      <c r="C32" s="9">
        <f>C25/C22</f>
        <v>0.84857580855869</v>
      </c>
      <c r="D32" s="9">
        <f>D25/D22</f>
        <v>0.572091845617124</v>
      </c>
      <c r="E32" s="9">
        <f>E25/E22</f>
        <v>4.46559791919951</v>
      </c>
      <c r="F32" s="9">
        <f t="shared" ref="F32:M32" si="10">F25/F22</f>
        <v>0.624850540905473</v>
      </c>
      <c r="G32" s="9">
        <f t="shared" si="10"/>
        <v>0.875460953362815</v>
      </c>
      <c r="H32" s="9">
        <f t="shared" si="10"/>
        <v>4.79705075580022</v>
      </c>
      <c r="I32" s="9">
        <f t="shared" si="10"/>
        <v>0.761074539888272</v>
      </c>
      <c r="J32" s="9">
        <f t="shared" si="10"/>
        <v>0.471869996389005</v>
      </c>
      <c r="K32" s="9">
        <f t="shared" si="10"/>
        <v>1.69685760987048</v>
      </c>
      <c r="L32" s="9">
        <f t="shared" si="10"/>
        <v>1.47280019330708</v>
      </c>
      <c r="M32" s="9">
        <f t="shared" si="10"/>
        <v>0.217371590098059</v>
      </c>
    </row>
    <row r="33" ht="15" spans="1:13">
      <c r="A33" s="7" t="s">
        <v>20047</v>
      </c>
      <c r="B33" s="9">
        <f>B26/B23</f>
        <v>0.59705798603789</v>
      </c>
      <c r="C33" s="9">
        <f>C26/C23</f>
        <v>0.906207453303135</v>
      </c>
      <c r="D33" s="9">
        <f>D26/D23</f>
        <v>0.593760120067112</v>
      </c>
      <c r="E33" s="9">
        <f>E26/E23</f>
        <v>4.70218670789346</v>
      </c>
      <c r="F33" s="9">
        <f t="shared" ref="F33:M33" si="11">F26/F23</f>
        <v>0.539999963726585</v>
      </c>
      <c r="G33" s="9">
        <f t="shared" si="11"/>
        <v>0.78865701333229</v>
      </c>
      <c r="H33" s="9">
        <f t="shared" si="11"/>
        <v>3.43563831629204</v>
      </c>
      <c r="I33" s="9">
        <f t="shared" si="11"/>
        <v>0.651653916964318</v>
      </c>
      <c r="J33" s="9">
        <f t="shared" si="11"/>
        <v>0.593752500598351</v>
      </c>
      <c r="K33" s="9">
        <f t="shared" si="11"/>
        <v>1.56343454379763</v>
      </c>
      <c r="L33" s="9">
        <f t="shared" si="11"/>
        <v>1.62951659009399</v>
      </c>
      <c r="M33" s="9">
        <f t="shared" si="11"/>
        <v>0.52747077531344</v>
      </c>
    </row>
    <row r="34" ht="15" spans="1:13">
      <c r="A34" s="7" t="s">
        <v>20047</v>
      </c>
      <c r="B34" s="9">
        <f>B27/B24</f>
        <v>0.594739668777644</v>
      </c>
      <c r="C34" s="9">
        <f>C27/C24</f>
        <v>0.852604199896279</v>
      </c>
      <c r="D34" s="9">
        <f>D27/D24</f>
        <v>0.549675966371943</v>
      </c>
      <c r="E34" s="9">
        <f>E27/E24</f>
        <v>5.76044564403023</v>
      </c>
      <c r="F34" s="9">
        <f t="shared" ref="F34:M34" si="12">F27/F24</f>
        <v>0.492021174676992</v>
      </c>
      <c r="G34" s="9">
        <f t="shared" si="12"/>
        <v>0.810710257685228</v>
      </c>
      <c r="H34" s="9">
        <f t="shared" si="12"/>
        <v>3.67065564620506</v>
      </c>
      <c r="I34" s="9">
        <f t="shared" si="12"/>
        <v>0.599089482733086</v>
      </c>
      <c r="J34" s="9">
        <f t="shared" si="12"/>
        <v>0.596346401175326</v>
      </c>
      <c r="K34" s="9">
        <f t="shared" si="12"/>
        <v>1.55973899465996</v>
      </c>
      <c r="L34" s="9">
        <f t="shared" si="12"/>
        <v>1.61551615208222</v>
      </c>
      <c r="M34" s="9">
        <f t="shared" si="12"/>
        <v>0.330614412768804</v>
      </c>
    </row>
    <row r="35" ht="15" spans="1:13">
      <c r="A35" s="7" t="s">
        <v>20048</v>
      </c>
      <c r="B35" s="9">
        <f>B25/B26</f>
        <v>0.924564708226991</v>
      </c>
      <c r="C35" s="9">
        <f>C25/C26</f>
        <v>0.957354802358137</v>
      </c>
      <c r="D35" s="9">
        <f>D25/D26</f>
        <v>1.03145198934375</v>
      </c>
      <c r="E35" s="9">
        <f>E25/E26</f>
        <v>0.876128247767022</v>
      </c>
      <c r="F35" s="9">
        <f t="shared" ref="F35:M35" si="13">F25/F26</f>
        <v>0.951297827011085</v>
      </c>
      <c r="G35" s="9">
        <f t="shared" si="13"/>
        <v>1.11689906948314</v>
      </c>
      <c r="H35" s="9">
        <f t="shared" si="13"/>
        <v>1.1085190584898</v>
      </c>
      <c r="I35" s="9">
        <f t="shared" si="13"/>
        <v>1.05635072732001</v>
      </c>
      <c r="J35" s="9">
        <f t="shared" si="13"/>
        <v>1.05547916689684</v>
      </c>
      <c r="K35" s="9">
        <f t="shared" si="13"/>
        <v>1.03493232827133</v>
      </c>
      <c r="L35" s="9">
        <f t="shared" si="13"/>
        <v>0.995617994650713</v>
      </c>
      <c r="M35" s="9">
        <f t="shared" si="13"/>
        <v>1.04828005731274</v>
      </c>
    </row>
    <row r="36" ht="15" spans="1:13">
      <c r="A36" s="7" t="s">
        <v>20048</v>
      </c>
      <c r="B36" s="9">
        <f>B26/B27</f>
        <v>1.16752394925729</v>
      </c>
      <c r="C36" s="9">
        <f>C26/C27</f>
        <v>1.01407281720138</v>
      </c>
      <c r="D36" s="9">
        <f>D26/D27</f>
        <v>1.11769679364463</v>
      </c>
      <c r="E36" s="9">
        <f>E26/E27</f>
        <v>1.1324264982557</v>
      </c>
      <c r="F36" s="9">
        <f t="shared" ref="F36:M36" si="14">F26/F27</f>
        <v>1.13719138652555</v>
      </c>
      <c r="G36" s="9">
        <f t="shared" si="14"/>
        <v>1.02150244369724</v>
      </c>
      <c r="H36" s="9">
        <f t="shared" si="14"/>
        <v>1.0792756182114</v>
      </c>
      <c r="I36" s="9">
        <f t="shared" si="14"/>
        <v>1.01606968884579</v>
      </c>
      <c r="J36" s="9">
        <f t="shared" si="14"/>
        <v>1.04110998996192</v>
      </c>
      <c r="K36" s="9">
        <f t="shared" si="14"/>
        <v>1.11541833096444</v>
      </c>
      <c r="L36" s="9">
        <f t="shared" si="14"/>
        <v>1.16719079946392</v>
      </c>
      <c r="M36" s="9">
        <f t="shared" si="14"/>
        <v>0.996273091061444</v>
      </c>
    </row>
    <row r="37" ht="15" spans="1:13">
      <c r="A37" s="7" t="s">
        <v>20048</v>
      </c>
      <c r="B37" s="9">
        <f>B27/B25</f>
        <v>0.926396467144089</v>
      </c>
      <c r="C37" s="9">
        <f>C27/C25</f>
        <v>1.03004912723183</v>
      </c>
      <c r="D37" s="9">
        <f>D27/D25</f>
        <v>0.867415098045812</v>
      </c>
      <c r="E37" s="9">
        <f>E27/E25</f>
        <v>1.00791125302024</v>
      </c>
      <c r="F37" s="9">
        <f t="shared" ref="F37:M37" si="15">F27/F25</f>
        <v>0.924378708634315</v>
      </c>
      <c r="G37" s="9">
        <f t="shared" si="15"/>
        <v>0.876489385338025</v>
      </c>
      <c r="H37" s="9">
        <f t="shared" si="15"/>
        <v>0.835842538100025</v>
      </c>
      <c r="I37" s="9">
        <f t="shared" si="15"/>
        <v>0.931683423389901</v>
      </c>
      <c r="J37" s="9">
        <f t="shared" si="15"/>
        <v>0.910025832524543</v>
      </c>
      <c r="K37" s="9">
        <f t="shared" si="15"/>
        <v>0.866264005592657</v>
      </c>
      <c r="L37" s="9">
        <f t="shared" si="15"/>
        <v>0.860528794688034</v>
      </c>
      <c r="M37" s="9">
        <f t="shared" si="15"/>
        <v>0.957512111144926</v>
      </c>
    </row>
    <row r="38" ht="15" spans="1:13">
      <c r="A38" s="9" t="s">
        <v>20052</v>
      </c>
      <c r="B38" s="9">
        <f>AVERAGE(B35:B37)</f>
        <v>1.00616170820946</v>
      </c>
      <c r="C38" s="9">
        <f>AVERAGE(C35:C37)</f>
        <v>1.00049224893045</v>
      </c>
      <c r="D38" s="9">
        <f>AVERAGE(D35:D37)</f>
        <v>1.00552129367806</v>
      </c>
      <c r="E38" s="9">
        <f>AVERAGE(E35:E37)</f>
        <v>1.00548866634765</v>
      </c>
      <c r="F38" s="9">
        <f t="shared" ref="F38:M38" si="16">AVERAGE(F35:F37)</f>
        <v>1.00428930739032</v>
      </c>
      <c r="G38" s="9">
        <f t="shared" si="16"/>
        <v>1.00496363283947</v>
      </c>
      <c r="H38" s="9">
        <f t="shared" si="16"/>
        <v>1.00787907160041</v>
      </c>
      <c r="I38" s="9">
        <f t="shared" si="16"/>
        <v>1.00136794651857</v>
      </c>
      <c r="J38" s="9">
        <f t="shared" si="16"/>
        <v>1.0022049964611</v>
      </c>
      <c r="K38" s="9">
        <f t="shared" si="16"/>
        <v>1.00553822160948</v>
      </c>
      <c r="L38" s="9">
        <f t="shared" si="16"/>
        <v>1.00777919626755</v>
      </c>
      <c r="M38" s="9">
        <f t="shared" si="16"/>
        <v>1.0006884198397</v>
      </c>
    </row>
    <row r="39" ht="15" spans="1:13">
      <c r="A39" s="9" t="s">
        <v>20053</v>
      </c>
      <c r="B39" s="9">
        <f>STDEV(B38,B35:B37)</f>
        <v>0.11410278542369</v>
      </c>
      <c r="C39" s="9">
        <f>STDEV(C38,C35:C37)</f>
        <v>0.0311923077390535</v>
      </c>
      <c r="D39" s="9">
        <f>STDEV(D38,D35:D37)</f>
        <v>0.103809224128477</v>
      </c>
      <c r="E39" s="9">
        <f>STDEV(E38,E35:E37)</f>
        <v>0.104647344274405</v>
      </c>
      <c r="F39" s="9">
        <f t="shared" ref="F39:M39" si="17">STDEV(F38,F35:F37)</f>
        <v>0.0946163541621185</v>
      </c>
      <c r="G39" s="9">
        <f t="shared" si="17"/>
        <v>0.0988411292803775</v>
      </c>
      <c r="H39" s="9">
        <f t="shared" si="17"/>
        <v>0.122232623424766</v>
      </c>
      <c r="I39" s="9">
        <f t="shared" si="17"/>
        <v>0.0519460623332366</v>
      </c>
      <c r="J39" s="9">
        <f t="shared" si="17"/>
        <v>0.0654439557151956</v>
      </c>
      <c r="K39" s="9">
        <f t="shared" si="17"/>
        <v>0.103818686798039</v>
      </c>
      <c r="L39" s="9">
        <f t="shared" si="17"/>
        <v>0.125489222410705</v>
      </c>
      <c r="M39" s="9">
        <f t="shared" si="17"/>
        <v>0.037187151536035</v>
      </c>
    </row>
    <row r="40" spans="1:13">
      <c r="A40" s="11" t="s">
        <v>20054</v>
      </c>
      <c r="B40" s="12">
        <f>AVERAGE(B32:B34)</f>
        <v>0.598341592216255</v>
      </c>
      <c r="C40" s="12">
        <f>AVERAGE(C32:C34)</f>
        <v>0.869129153919368</v>
      </c>
      <c r="D40" s="12">
        <f>AVERAGE(D32:D34)</f>
        <v>0.571842644018726</v>
      </c>
      <c r="E40" s="12">
        <f>AVERAGE(E32:E34)</f>
        <v>4.97607675704107</v>
      </c>
      <c r="F40" s="12">
        <f t="shared" ref="F40:M40" si="18">AVERAGE(F32:F34)</f>
        <v>0.552290559769684</v>
      </c>
      <c r="G40" s="12">
        <f t="shared" si="18"/>
        <v>0.824942741460111</v>
      </c>
      <c r="H40" s="12">
        <f t="shared" si="18"/>
        <v>3.96778157276578</v>
      </c>
      <c r="I40" s="12">
        <f t="shared" si="18"/>
        <v>0.670605979861892</v>
      </c>
      <c r="J40" s="12">
        <f t="shared" si="18"/>
        <v>0.553989632720894</v>
      </c>
      <c r="K40" s="12">
        <f t="shared" si="18"/>
        <v>1.60667704944269</v>
      </c>
      <c r="L40" s="12">
        <f t="shared" si="18"/>
        <v>1.57261097849443</v>
      </c>
      <c r="M40" s="12">
        <f t="shared" si="18"/>
        <v>0.358485592726767</v>
      </c>
    </row>
    <row r="41" spans="1:13">
      <c r="A41" s="11" t="s">
        <v>20055</v>
      </c>
      <c r="B41" s="12">
        <f>STDEV(B40,B32:B34)</f>
        <v>0.00358189414123817</v>
      </c>
      <c r="C41" s="12">
        <f>STDEV(C40,C32:C34)</f>
        <v>0.0262698458070134</v>
      </c>
      <c r="D41" s="12">
        <f>STDEV(D40,D32:D34)</f>
        <v>0.0179981430122165</v>
      </c>
      <c r="E41" s="12">
        <f>STDEV(E40,E32:E34)</f>
        <v>0.562979855703193</v>
      </c>
      <c r="F41" s="12">
        <f t="shared" ref="F41:M41" si="19">STDEV(F40,F32:F34)</f>
        <v>0.0549193602565672</v>
      </c>
      <c r="G41" s="12">
        <f t="shared" si="19"/>
        <v>0.0368388716530741</v>
      </c>
      <c r="H41" s="12">
        <f t="shared" si="19"/>
        <v>0.594179445278852</v>
      </c>
      <c r="I41" s="12">
        <f t="shared" si="19"/>
        <v>0.0674743170964451</v>
      </c>
      <c r="J41" s="12">
        <f t="shared" si="19"/>
        <v>0.0580770068300821</v>
      </c>
      <c r="K41" s="12">
        <f t="shared" si="19"/>
        <v>0.0637851308700252</v>
      </c>
      <c r="L41" s="12">
        <f t="shared" si="19"/>
        <v>0.0708079453918237</v>
      </c>
      <c r="M41" s="12">
        <f t="shared" si="19"/>
        <v>0.128122280581216</v>
      </c>
    </row>
  </sheetData>
  <mergeCells count="4">
    <mergeCell ref="B1:L1"/>
    <mergeCell ref="A10:N10"/>
    <mergeCell ref="A20:N20"/>
    <mergeCell ref="A30:N30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6"/>
  <sheetViews>
    <sheetView topLeftCell="A7" workbookViewId="0">
      <selection activeCell="H31" sqref="H31"/>
    </sheetView>
  </sheetViews>
  <sheetFormatPr defaultColWidth="8.72727272727273" defaultRowHeight="14" outlineLevelCol="6"/>
  <cols>
    <col min="1" max="1" width="21.0909090909091" customWidth="1"/>
    <col min="2" max="3" width="12.8181818181818"/>
    <col min="4" max="4" width="10.5454545454545"/>
    <col min="5" max="5" width="14"/>
    <col min="6" max="6" width="12.8181818181818"/>
    <col min="7" max="7" width="9.54545454545454"/>
  </cols>
  <sheetData>
    <row r="2" spans="2:7">
      <c r="B2" s="1" t="s">
        <v>13</v>
      </c>
      <c r="C2" s="1"/>
      <c r="D2" s="1"/>
      <c r="E2" s="1" t="s">
        <v>14</v>
      </c>
      <c r="F2" s="1"/>
      <c r="G2" s="1"/>
    </row>
    <row r="3" spans="1:7">
      <c r="A3" s="2" t="s">
        <v>20056</v>
      </c>
      <c r="B3" s="2">
        <v>4.86251</v>
      </c>
      <c r="C3" s="2">
        <v>4.121377</v>
      </c>
      <c r="D3" s="2">
        <v>5.487355</v>
      </c>
      <c r="E3" s="2">
        <v>0</v>
      </c>
      <c r="F3" s="2">
        <v>0.338309</v>
      </c>
      <c r="G3" s="2">
        <v>0.347155</v>
      </c>
    </row>
    <row r="4" spans="1:7">
      <c r="A4" s="2" t="s">
        <v>20057</v>
      </c>
      <c r="B4" s="2">
        <v>0</v>
      </c>
      <c r="C4" s="2">
        <v>0.055127</v>
      </c>
      <c r="D4" s="2">
        <v>0.055226</v>
      </c>
      <c r="E4" s="2">
        <v>2.05454</v>
      </c>
      <c r="F4" s="2">
        <v>2.282597</v>
      </c>
      <c r="G4" s="2">
        <v>1.795979</v>
      </c>
    </row>
    <row r="5" spans="1:7">
      <c r="A5" s="2" t="s">
        <v>20058</v>
      </c>
      <c r="B5" s="2">
        <v>0.543761</v>
      </c>
      <c r="C5" s="2">
        <v>0.494445</v>
      </c>
      <c r="D5" s="2">
        <v>0.615321</v>
      </c>
      <c r="E5" s="2">
        <v>4.173478</v>
      </c>
      <c r="F5" s="2">
        <v>4.35064</v>
      </c>
      <c r="G5" s="2">
        <v>4.077721</v>
      </c>
    </row>
    <row r="6" spans="1:7">
      <c r="A6" s="2" t="s">
        <v>20059</v>
      </c>
      <c r="B6" s="2">
        <v>0.11721</v>
      </c>
      <c r="C6" s="2">
        <v>0</v>
      </c>
      <c r="D6" s="2">
        <v>0.164809</v>
      </c>
      <c r="E6" s="2">
        <v>3.349472</v>
      </c>
      <c r="F6" s="2">
        <v>2.745646</v>
      </c>
      <c r="G6" s="2">
        <v>2.950085</v>
      </c>
    </row>
    <row r="7" spans="1:7">
      <c r="A7" s="2" t="s">
        <v>20060</v>
      </c>
      <c r="B7" s="2">
        <v>0.98529</v>
      </c>
      <c r="C7" s="2">
        <v>1.285074</v>
      </c>
      <c r="D7" s="2">
        <v>1.250067</v>
      </c>
      <c r="E7" s="2">
        <v>0.335713</v>
      </c>
      <c r="F7" s="2">
        <v>0.396261</v>
      </c>
      <c r="G7" s="2">
        <v>0.376876</v>
      </c>
    </row>
    <row r="8" spans="1:7">
      <c r="A8" s="2" t="s">
        <v>20061</v>
      </c>
      <c r="B8" s="2">
        <v>1.08213</v>
      </c>
      <c r="C8" s="2">
        <v>1.120305</v>
      </c>
      <c r="D8" s="2">
        <v>0.906967</v>
      </c>
      <c r="E8" s="2">
        <v>7.161798</v>
      </c>
      <c r="F8" s="2">
        <v>7.776221</v>
      </c>
      <c r="G8" s="2">
        <v>7.628453</v>
      </c>
    </row>
    <row r="9" spans="1:7">
      <c r="A9" s="2" t="s">
        <v>20062</v>
      </c>
      <c r="B9" s="2">
        <v>22.274014</v>
      </c>
      <c r="C9" s="2">
        <v>24.072037</v>
      </c>
      <c r="D9" s="2">
        <v>21.996543</v>
      </c>
      <c r="E9" s="2">
        <v>9.152128</v>
      </c>
      <c r="F9" s="2">
        <v>8.124005</v>
      </c>
      <c r="G9" s="2">
        <v>9.502411</v>
      </c>
    </row>
    <row r="10" spans="1:7">
      <c r="A10" s="2" t="s">
        <v>20063</v>
      </c>
      <c r="B10" s="2">
        <v>22.144361</v>
      </c>
      <c r="C10" s="2">
        <v>25.286831</v>
      </c>
      <c r="D10" s="2">
        <v>20.716192</v>
      </c>
      <c r="E10" s="2">
        <v>2.874757</v>
      </c>
      <c r="F10" s="2">
        <v>2.948556</v>
      </c>
      <c r="G10" s="2">
        <v>3.40266</v>
      </c>
    </row>
    <row r="11" spans="1:7">
      <c r="A11" s="2" t="s">
        <v>20064</v>
      </c>
      <c r="B11" s="2">
        <v>16.112803</v>
      </c>
      <c r="C11" s="2">
        <v>16.918947</v>
      </c>
      <c r="D11" s="2">
        <v>15.503393</v>
      </c>
      <c r="E11" s="2">
        <v>6.138255</v>
      </c>
      <c r="F11" s="2">
        <v>6.26071</v>
      </c>
      <c r="G11" s="2">
        <v>6.562649</v>
      </c>
    </row>
    <row r="12" spans="1:7">
      <c r="A12" s="2" t="s">
        <v>20065</v>
      </c>
      <c r="B12" s="2">
        <v>64.400932</v>
      </c>
      <c r="C12" s="2">
        <v>70.895214</v>
      </c>
      <c r="D12" s="2">
        <v>63.810928</v>
      </c>
      <c r="E12" s="2">
        <v>3.975714</v>
      </c>
      <c r="F12" s="2">
        <v>3.986622</v>
      </c>
      <c r="G12" s="2">
        <v>4.110917</v>
      </c>
    </row>
    <row r="13" spans="1:7">
      <c r="A13" s="2" t="s">
        <v>20066</v>
      </c>
      <c r="B13" s="2">
        <v>1.631075</v>
      </c>
      <c r="C13" s="2">
        <v>1.998938</v>
      </c>
      <c r="D13" s="2">
        <v>1.89091</v>
      </c>
      <c r="E13" s="2">
        <v>0.147888</v>
      </c>
      <c r="F13" s="2">
        <v>0.165056</v>
      </c>
      <c r="G13" s="2">
        <v>0.13872</v>
      </c>
    </row>
    <row r="14" spans="1:7">
      <c r="A14" s="2" t="s">
        <v>20067</v>
      </c>
      <c r="B14" s="2">
        <v>8.140763</v>
      </c>
      <c r="C14" s="2">
        <v>8.636197</v>
      </c>
      <c r="D14" s="2">
        <v>8.942241</v>
      </c>
      <c r="E14" s="2">
        <v>1.686874</v>
      </c>
      <c r="F14" s="2">
        <v>1.767305</v>
      </c>
      <c r="G14" s="2">
        <v>1.479707</v>
      </c>
    </row>
    <row r="15" spans="1:7">
      <c r="A15" s="2" t="s">
        <v>20056</v>
      </c>
      <c r="B15" s="3">
        <f>AVERAGE(B3:D3)</f>
        <v>4.82374733333333</v>
      </c>
      <c r="C15" s="3">
        <f>STDEV(B15,B3:D3)</f>
        <v>0.558331372553572</v>
      </c>
      <c r="D15" s="3"/>
      <c r="E15" s="3">
        <f>AVERAGE(E3:G3)</f>
        <v>0.228488</v>
      </c>
      <c r="F15" s="3">
        <f>STDEV(E15,E3:G3)</f>
        <v>0.161605770394088</v>
      </c>
      <c r="G15" s="3"/>
    </row>
    <row r="16" spans="1:7">
      <c r="A16" s="2" t="s">
        <v>20057</v>
      </c>
      <c r="B16" s="3">
        <f t="shared" ref="B16:B26" si="0">AVERAGE(B4:D4)</f>
        <v>0.0367843333333333</v>
      </c>
      <c r="C16" s="3">
        <f t="shared" ref="C16:C26" si="1">STDEV(B16,B4:D4)</f>
        <v>0.0260104829422464</v>
      </c>
      <c r="D16" s="3"/>
      <c r="E16" s="3">
        <f t="shared" ref="E16:E26" si="2">AVERAGE(E4:G4)</f>
        <v>2.044372</v>
      </c>
      <c r="F16" s="3">
        <f t="shared" ref="F16:F26" si="3">STDEV(E16,E4:G4)</f>
        <v>0.198791030396243</v>
      </c>
      <c r="G16" s="3"/>
    </row>
    <row r="17" spans="1:7">
      <c r="A17" s="2" t="s">
        <v>20058</v>
      </c>
      <c r="B17" s="3">
        <f t="shared" si="0"/>
        <v>0.551175666666667</v>
      </c>
      <c r="C17" s="3">
        <f t="shared" si="1"/>
        <v>0.0496251603210396</v>
      </c>
      <c r="D17" s="3"/>
      <c r="E17" s="3">
        <f t="shared" si="2"/>
        <v>4.200613</v>
      </c>
      <c r="F17" s="3">
        <f t="shared" si="3"/>
        <v>0.113058764392682</v>
      </c>
      <c r="G17" s="3"/>
    </row>
    <row r="18" spans="1:7">
      <c r="A18" s="2" t="s">
        <v>20059</v>
      </c>
      <c r="B18" s="3">
        <f t="shared" si="0"/>
        <v>0.0940063333333333</v>
      </c>
      <c r="C18" s="3">
        <f t="shared" si="1"/>
        <v>0.069254647162162</v>
      </c>
      <c r="D18" s="3"/>
      <c r="E18" s="3">
        <f t="shared" si="2"/>
        <v>3.01506766666667</v>
      </c>
      <c r="F18" s="3">
        <f t="shared" si="3"/>
        <v>0.25075688065579</v>
      </c>
      <c r="G18" s="3"/>
    </row>
    <row r="19" spans="1:7">
      <c r="A19" s="2" t="s">
        <v>20060</v>
      </c>
      <c r="B19" s="3">
        <f t="shared" si="0"/>
        <v>1.173477</v>
      </c>
      <c r="C19" s="3">
        <f t="shared" si="1"/>
        <v>0.133833560163361</v>
      </c>
      <c r="D19" s="3"/>
      <c r="E19" s="3">
        <f t="shared" si="2"/>
        <v>0.369616666666667</v>
      </c>
      <c r="F19" s="3">
        <f t="shared" si="3"/>
        <v>0.0252459701910798</v>
      </c>
      <c r="G19" s="3"/>
    </row>
    <row r="20" spans="1:7">
      <c r="A20" s="2" t="s">
        <v>20061</v>
      </c>
      <c r="B20" s="3">
        <f t="shared" si="0"/>
        <v>1.03646733333333</v>
      </c>
      <c r="C20" s="3">
        <f t="shared" si="1"/>
        <v>0.0928873328512679</v>
      </c>
      <c r="D20" s="3"/>
      <c r="E20" s="3">
        <f t="shared" si="2"/>
        <v>7.52215733333333</v>
      </c>
      <c r="F20" s="3">
        <f t="shared" si="3"/>
        <v>0.261856172094954</v>
      </c>
      <c r="G20" s="3"/>
    </row>
    <row r="21" spans="1:7">
      <c r="A21" s="2" t="s">
        <v>20062</v>
      </c>
      <c r="B21" s="3">
        <f t="shared" si="0"/>
        <v>22.7808646666667</v>
      </c>
      <c r="C21" s="3">
        <f t="shared" si="1"/>
        <v>0.919997114029653</v>
      </c>
      <c r="D21" s="3"/>
      <c r="E21" s="3">
        <f t="shared" si="2"/>
        <v>8.92618133333333</v>
      </c>
      <c r="F21" s="3">
        <f t="shared" si="3"/>
        <v>0.584972761384285</v>
      </c>
      <c r="G21" s="3"/>
    </row>
    <row r="22" spans="1:7">
      <c r="A22" s="2" t="s">
        <v>20063</v>
      </c>
      <c r="B22" s="3">
        <f t="shared" si="0"/>
        <v>22.7157946666667</v>
      </c>
      <c r="C22" s="3">
        <f t="shared" si="1"/>
        <v>1.90920359375846</v>
      </c>
      <c r="D22" s="3"/>
      <c r="E22" s="3">
        <f t="shared" si="2"/>
        <v>3.07532433333333</v>
      </c>
      <c r="F22" s="3">
        <f t="shared" si="3"/>
        <v>0.233413870059648</v>
      </c>
      <c r="G22" s="3"/>
    </row>
    <row r="23" spans="1:7">
      <c r="A23" s="2" t="s">
        <v>20064</v>
      </c>
      <c r="B23" s="3">
        <f t="shared" si="0"/>
        <v>16.178381</v>
      </c>
      <c r="C23" s="3">
        <f t="shared" si="1"/>
        <v>0.579754912178125</v>
      </c>
      <c r="D23" s="3"/>
      <c r="E23" s="3">
        <f t="shared" si="2"/>
        <v>6.320538</v>
      </c>
      <c r="F23" s="3">
        <f t="shared" si="3"/>
        <v>0.178348178192733</v>
      </c>
      <c r="G23" s="3"/>
    </row>
    <row r="24" spans="1:7">
      <c r="A24" s="2" t="s">
        <v>20065</v>
      </c>
      <c r="B24" s="3">
        <f t="shared" si="0"/>
        <v>66.3690246666667</v>
      </c>
      <c r="C24" s="3">
        <f t="shared" si="1"/>
        <v>3.20955018560642</v>
      </c>
      <c r="D24" s="3"/>
      <c r="E24" s="3">
        <f t="shared" si="2"/>
        <v>4.02441766666667</v>
      </c>
      <c r="F24" s="3">
        <f t="shared" si="3"/>
        <v>0.0613261614448152</v>
      </c>
      <c r="G24" s="3"/>
    </row>
    <row r="25" spans="1:7">
      <c r="A25" s="2" t="s">
        <v>20066</v>
      </c>
      <c r="B25" s="3">
        <f t="shared" si="0"/>
        <v>1.84030766666667</v>
      </c>
      <c r="C25" s="3">
        <f t="shared" si="1"/>
        <v>0.15438316790016</v>
      </c>
      <c r="D25" s="3"/>
      <c r="E25" s="3">
        <f t="shared" si="2"/>
        <v>0.150554666666667</v>
      </c>
      <c r="F25" s="3">
        <f t="shared" si="3"/>
        <v>0.0109157243562772</v>
      </c>
      <c r="G25" s="3"/>
    </row>
    <row r="26" spans="1:7">
      <c r="A26" s="2" t="s">
        <v>20067</v>
      </c>
      <c r="B26" s="3">
        <f t="shared" si="0"/>
        <v>8.573067</v>
      </c>
      <c r="C26" s="3">
        <f t="shared" si="1"/>
        <v>0.33023304276021</v>
      </c>
      <c r="D26" s="3"/>
      <c r="E26" s="3">
        <f t="shared" si="2"/>
        <v>1.64462866666667</v>
      </c>
      <c r="F26" s="3">
        <f t="shared" si="3"/>
        <v>0.121151842859373</v>
      </c>
      <c r="G26" s="3"/>
    </row>
  </sheetData>
  <mergeCells count="2">
    <mergeCell ref="B2:D2"/>
    <mergeCell ref="E2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E16" sqref="E16"/>
    </sheetView>
  </sheetViews>
  <sheetFormatPr defaultColWidth="8.72727272727273" defaultRowHeight="14"/>
  <cols>
    <col min="8" max="8" width="18.4545454545455" customWidth="1"/>
    <col min="9" max="9" width="13.4545454545455" customWidth="1"/>
  </cols>
  <sheetData>
    <row r="1" spans="1:10">
      <c r="A1" s="19" t="s">
        <v>0</v>
      </c>
      <c r="B1" s="19" t="s">
        <v>15</v>
      </c>
      <c r="C1" s="67" t="s">
        <v>16</v>
      </c>
      <c r="D1" s="67" t="s">
        <v>17</v>
      </c>
      <c r="E1" s="67" t="s">
        <v>18</v>
      </c>
      <c r="F1" s="67" t="s">
        <v>19</v>
      </c>
      <c r="G1" s="67" t="s">
        <v>20</v>
      </c>
      <c r="H1" s="67" t="s">
        <v>21</v>
      </c>
      <c r="I1" s="67"/>
      <c r="J1" s="67" t="s">
        <v>22</v>
      </c>
    </row>
    <row r="2" spans="1:10">
      <c r="A2" s="20"/>
      <c r="B2" s="20"/>
      <c r="C2" s="67"/>
      <c r="D2" s="67"/>
      <c r="E2" s="67"/>
      <c r="F2" s="67"/>
      <c r="G2" s="67"/>
      <c r="H2" s="67" t="s">
        <v>23</v>
      </c>
      <c r="I2" s="67" t="s">
        <v>10</v>
      </c>
      <c r="J2" s="67"/>
    </row>
    <row r="3" spans="1:10">
      <c r="A3" s="22">
        <v>0</v>
      </c>
      <c r="B3" s="22" t="s">
        <v>13</v>
      </c>
      <c r="C3" s="67">
        <v>1.04</v>
      </c>
      <c r="D3" s="67">
        <v>30</v>
      </c>
      <c r="E3" s="67">
        <v>2</v>
      </c>
      <c r="F3" s="67">
        <v>0.8179</v>
      </c>
      <c r="G3" s="67">
        <f t="shared" ref="G3:G32" si="0">(F3-0.0136)/0.0061</f>
        <v>131.852459016393</v>
      </c>
      <c r="H3" s="67">
        <f t="shared" ref="H3:H32" si="1">(G3*D3)/((E3*C3*100)*10)</f>
        <v>1.90171815889029</v>
      </c>
      <c r="I3" s="67">
        <f>(H3+H4+H5)/3</f>
        <v>1.82979222679578</v>
      </c>
      <c r="J3" s="67">
        <f>STDEV(H3:H5)</f>
        <v>0.0756956372176373</v>
      </c>
    </row>
    <row r="4" spans="1:10">
      <c r="A4" s="22"/>
      <c r="B4" s="22"/>
      <c r="C4" s="67">
        <v>1.05</v>
      </c>
      <c r="D4" s="67">
        <v>30</v>
      </c>
      <c r="E4" s="67">
        <v>2</v>
      </c>
      <c r="F4" s="67">
        <v>0.7612</v>
      </c>
      <c r="G4" s="67">
        <f t="shared" si="0"/>
        <v>122.55737704918</v>
      </c>
      <c r="H4" s="67">
        <f t="shared" si="1"/>
        <v>1.75081967213115</v>
      </c>
      <c r="I4" s="67"/>
      <c r="J4" s="67"/>
    </row>
    <row r="5" spans="1:10">
      <c r="A5" s="22"/>
      <c r="B5" s="22"/>
      <c r="C5" s="67">
        <v>1.06</v>
      </c>
      <c r="D5" s="67">
        <v>30</v>
      </c>
      <c r="E5" s="67">
        <v>2</v>
      </c>
      <c r="F5" s="67">
        <v>0.8054</v>
      </c>
      <c r="G5" s="67">
        <f t="shared" si="0"/>
        <v>129.803278688525</v>
      </c>
      <c r="H5" s="67">
        <f t="shared" si="1"/>
        <v>1.83683884936591</v>
      </c>
      <c r="I5" s="67"/>
      <c r="J5" s="67"/>
    </row>
    <row r="6" spans="1:10">
      <c r="A6" s="22"/>
      <c r="B6" s="22" t="s">
        <v>14</v>
      </c>
      <c r="C6" s="67">
        <v>1.04</v>
      </c>
      <c r="D6" s="67">
        <v>30</v>
      </c>
      <c r="E6" s="67">
        <v>2</v>
      </c>
      <c r="F6" s="67">
        <v>0.8179</v>
      </c>
      <c r="G6" s="67">
        <f t="shared" si="0"/>
        <v>131.852459016393</v>
      </c>
      <c r="H6" s="67">
        <f t="shared" si="1"/>
        <v>1.90171815889029</v>
      </c>
      <c r="I6" s="67">
        <f>(H6+H7+H8)/3</f>
        <v>1.82979222679578</v>
      </c>
      <c r="J6" s="67">
        <f>STDEV(H6:H8)</f>
        <v>0.0756956372176373</v>
      </c>
    </row>
    <row r="7" spans="1:10">
      <c r="A7" s="22"/>
      <c r="B7" s="22"/>
      <c r="C7" s="67">
        <v>1.05</v>
      </c>
      <c r="D7" s="67">
        <v>30</v>
      </c>
      <c r="E7" s="67">
        <v>2</v>
      </c>
      <c r="F7" s="67">
        <v>0.7612</v>
      </c>
      <c r="G7" s="67">
        <f t="shared" si="0"/>
        <v>122.55737704918</v>
      </c>
      <c r="H7" s="67">
        <f t="shared" si="1"/>
        <v>1.75081967213115</v>
      </c>
      <c r="I7" s="67"/>
      <c r="J7" s="67"/>
    </row>
    <row r="8" spans="1:10">
      <c r="A8" s="22"/>
      <c r="B8" s="22"/>
      <c r="C8" s="67">
        <v>1.06</v>
      </c>
      <c r="D8" s="67">
        <v>30</v>
      </c>
      <c r="E8" s="67">
        <v>2</v>
      </c>
      <c r="F8" s="67">
        <v>0.8054</v>
      </c>
      <c r="G8" s="67">
        <f t="shared" si="0"/>
        <v>129.803278688525</v>
      </c>
      <c r="H8" s="67">
        <f t="shared" si="1"/>
        <v>1.83683884936591</v>
      </c>
      <c r="I8" s="67"/>
      <c r="J8" s="67"/>
    </row>
    <row r="9" spans="1:10">
      <c r="A9" s="22">
        <v>15</v>
      </c>
      <c r="B9" s="22" t="s">
        <v>13</v>
      </c>
      <c r="C9" s="71">
        <v>1</v>
      </c>
      <c r="D9" s="67">
        <v>30</v>
      </c>
      <c r="E9" s="67">
        <v>2</v>
      </c>
      <c r="F9" s="67">
        <v>0.5514</v>
      </c>
      <c r="G9" s="67">
        <f t="shared" si="0"/>
        <v>88.1639344262295</v>
      </c>
      <c r="H9" s="67">
        <f t="shared" si="1"/>
        <v>1.32245901639344</v>
      </c>
      <c r="I9" s="67">
        <f>(H9+H10+H11)/3</f>
        <v>1.35741126850231</v>
      </c>
      <c r="J9" s="67">
        <f>STDEV(H9:H11)</f>
        <v>0.0350413206365153</v>
      </c>
    </row>
    <row r="10" spans="1:10">
      <c r="A10" s="22"/>
      <c r="B10" s="22"/>
      <c r="C10" s="71">
        <v>1</v>
      </c>
      <c r="D10" s="67">
        <v>30</v>
      </c>
      <c r="E10" s="67">
        <v>2</v>
      </c>
      <c r="F10" s="67">
        <v>0.5799</v>
      </c>
      <c r="G10" s="67">
        <f t="shared" si="0"/>
        <v>92.8360655737705</v>
      </c>
      <c r="H10" s="67">
        <f t="shared" si="1"/>
        <v>1.39254098360656</v>
      </c>
      <c r="I10" s="67"/>
      <c r="J10" s="67"/>
    </row>
    <row r="11" spans="1:10">
      <c r="A11" s="22"/>
      <c r="B11" s="22"/>
      <c r="C11" s="67">
        <v>1.03</v>
      </c>
      <c r="D11" s="67">
        <v>30</v>
      </c>
      <c r="E11" s="67">
        <v>2</v>
      </c>
      <c r="F11" s="67">
        <v>0.5821</v>
      </c>
      <c r="G11" s="67">
        <f t="shared" si="0"/>
        <v>93.1967213114754</v>
      </c>
      <c r="H11" s="67">
        <f t="shared" si="1"/>
        <v>1.35723380550692</v>
      </c>
      <c r="I11" s="67"/>
      <c r="J11" s="67"/>
    </row>
    <row r="12" spans="1:10">
      <c r="A12" s="22"/>
      <c r="B12" s="22" t="s">
        <v>14</v>
      </c>
      <c r="C12" s="71">
        <v>1</v>
      </c>
      <c r="D12" s="67">
        <v>30</v>
      </c>
      <c r="E12" s="67">
        <v>2</v>
      </c>
      <c r="F12" s="67">
        <v>0.7012</v>
      </c>
      <c r="G12" s="67">
        <f t="shared" si="0"/>
        <v>112.72131147541</v>
      </c>
      <c r="H12" s="67">
        <f t="shared" si="1"/>
        <v>1.69081967213115</v>
      </c>
      <c r="I12" s="67">
        <f>(H12+H13+H14)/3</f>
        <v>1.66002892960463</v>
      </c>
      <c r="J12" s="67">
        <f>STDEV(H12:H14)</f>
        <v>0.0372586391032935</v>
      </c>
    </row>
    <row r="13" spans="1:10">
      <c r="A13" s="22"/>
      <c r="B13" s="22"/>
      <c r="C13" s="67">
        <v>1.02</v>
      </c>
      <c r="D13" s="67">
        <v>30</v>
      </c>
      <c r="E13" s="67">
        <v>2</v>
      </c>
      <c r="F13" s="72">
        <v>0.685</v>
      </c>
      <c r="G13" s="67">
        <f t="shared" si="0"/>
        <v>110.065573770492</v>
      </c>
      <c r="H13" s="67">
        <f t="shared" si="1"/>
        <v>1.61861137897782</v>
      </c>
      <c r="I13" s="67"/>
      <c r="J13" s="67"/>
    </row>
    <row r="14" spans="1:10">
      <c r="A14" s="22"/>
      <c r="B14" s="22"/>
      <c r="C14" s="71">
        <v>1</v>
      </c>
      <c r="D14" s="67">
        <v>30</v>
      </c>
      <c r="E14" s="67">
        <v>2</v>
      </c>
      <c r="F14" s="72">
        <v>0.693</v>
      </c>
      <c r="G14" s="67">
        <f t="shared" si="0"/>
        <v>111.377049180328</v>
      </c>
      <c r="H14" s="67">
        <f t="shared" si="1"/>
        <v>1.67065573770492</v>
      </c>
      <c r="I14" s="67"/>
      <c r="J14" s="67"/>
    </row>
    <row r="15" spans="1:10">
      <c r="A15" s="22">
        <v>30</v>
      </c>
      <c r="B15" s="22" t="s">
        <v>13</v>
      </c>
      <c r="C15" s="71">
        <v>1.01</v>
      </c>
      <c r="D15" s="67">
        <v>30</v>
      </c>
      <c r="E15" s="67">
        <v>2</v>
      </c>
      <c r="F15" s="67">
        <v>0.3699</v>
      </c>
      <c r="G15" s="67">
        <f t="shared" si="0"/>
        <v>58.4098360655738</v>
      </c>
      <c r="H15" s="67">
        <f t="shared" si="1"/>
        <v>0.867472812855056</v>
      </c>
      <c r="I15" s="67">
        <f>(H15+H16+H17)/3</f>
        <v>1.00170841293841</v>
      </c>
      <c r="J15" s="67">
        <f>STDEV(H15:H17)</f>
        <v>0.13292145228377</v>
      </c>
    </row>
    <row r="16" spans="1:10">
      <c r="A16" s="22"/>
      <c r="B16" s="22"/>
      <c r="C16" s="71">
        <v>1.03</v>
      </c>
      <c r="D16" s="67">
        <v>30</v>
      </c>
      <c r="E16" s="67">
        <v>2</v>
      </c>
      <c r="F16" s="67">
        <v>0.4343</v>
      </c>
      <c r="G16" s="67">
        <f t="shared" si="0"/>
        <v>68.9672131147541</v>
      </c>
      <c r="H16" s="67">
        <f t="shared" si="1"/>
        <v>1.00437689002069</v>
      </c>
      <c r="I16" s="67"/>
      <c r="J16" s="67"/>
    </row>
    <row r="17" spans="1:10">
      <c r="A17" s="22"/>
      <c r="B17" s="22"/>
      <c r="C17" s="67">
        <v>1.04</v>
      </c>
      <c r="D17" s="67">
        <v>30</v>
      </c>
      <c r="E17" s="67">
        <v>2</v>
      </c>
      <c r="F17" s="67">
        <v>0.4929</v>
      </c>
      <c r="G17" s="67">
        <f t="shared" si="0"/>
        <v>78.5737704918033</v>
      </c>
      <c r="H17" s="67">
        <f t="shared" si="1"/>
        <v>1.13327553593947</v>
      </c>
      <c r="I17" s="67"/>
      <c r="J17" s="67"/>
    </row>
    <row r="18" spans="1:10">
      <c r="A18" s="22"/>
      <c r="B18" s="22" t="s">
        <v>14</v>
      </c>
      <c r="C18" s="71">
        <v>1.02</v>
      </c>
      <c r="D18" s="67">
        <v>30</v>
      </c>
      <c r="E18" s="67">
        <v>2</v>
      </c>
      <c r="F18" s="73">
        <v>0.551</v>
      </c>
      <c r="G18" s="67">
        <f t="shared" si="0"/>
        <v>88.0983606557377</v>
      </c>
      <c r="H18" s="67">
        <f t="shared" si="1"/>
        <v>1.29556412729026</v>
      </c>
      <c r="I18" s="67">
        <f>(H18+H19+H20)/3</f>
        <v>1.3584095583164</v>
      </c>
      <c r="J18" s="67">
        <f>STDEV(H18:H20)</f>
        <v>0.0833725541570389</v>
      </c>
    </row>
    <row r="19" spans="1:10">
      <c r="A19" s="22"/>
      <c r="B19" s="22"/>
      <c r="C19" s="67">
        <v>1.02</v>
      </c>
      <c r="D19" s="67">
        <v>30</v>
      </c>
      <c r="E19" s="67">
        <v>2</v>
      </c>
      <c r="F19" s="67">
        <v>0.6163</v>
      </c>
      <c r="G19" s="67">
        <f t="shared" si="0"/>
        <v>98.8032786885246</v>
      </c>
      <c r="H19" s="67">
        <f t="shared" si="1"/>
        <v>1.4529893924783</v>
      </c>
      <c r="I19" s="67"/>
      <c r="J19" s="67"/>
    </row>
    <row r="20" spans="1:10">
      <c r="A20" s="22"/>
      <c r="B20" s="22"/>
      <c r="C20" s="71">
        <v>1.03</v>
      </c>
      <c r="D20" s="67">
        <v>30</v>
      </c>
      <c r="E20" s="67">
        <v>2</v>
      </c>
      <c r="F20" s="67">
        <v>0.5693</v>
      </c>
      <c r="G20" s="67">
        <f t="shared" si="0"/>
        <v>91.0983606557377</v>
      </c>
      <c r="H20" s="67">
        <f t="shared" si="1"/>
        <v>1.32667515518065</v>
      </c>
      <c r="I20" s="67"/>
      <c r="J20" s="67"/>
    </row>
    <row r="21" spans="1:10">
      <c r="A21" s="22">
        <v>45</v>
      </c>
      <c r="B21" s="22" t="s">
        <v>13</v>
      </c>
      <c r="C21" s="71">
        <v>1.07</v>
      </c>
      <c r="D21" s="67">
        <v>30</v>
      </c>
      <c r="E21" s="67">
        <v>2</v>
      </c>
      <c r="F21" s="67">
        <v>0.2497</v>
      </c>
      <c r="G21" s="67">
        <f t="shared" si="0"/>
        <v>38.7049180327869</v>
      </c>
      <c r="H21" s="67">
        <f t="shared" si="1"/>
        <v>0.542592308870844</v>
      </c>
      <c r="I21" s="67">
        <f>(H21+H22+H23)/3</f>
        <v>0.548602444513529</v>
      </c>
      <c r="J21" s="67">
        <f>STDEV(H21:H23)</f>
        <v>0.0169346310011585</v>
      </c>
    </row>
    <row r="22" spans="1:10">
      <c r="A22" s="22"/>
      <c r="B22" s="22"/>
      <c r="C22" s="71">
        <v>1.03</v>
      </c>
      <c r="D22" s="67">
        <v>30</v>
      </c>
      <c r="E22" s="67">
        <v>2</v>
      </c>
      <c r="F22" s="67">
        <v>0.2514</v>
      </c>
      <c r="G22" s="67">
        <f t="shared" si="0"/>
        <v>38.9836065573771</v>
      </c>
      <c r="H22" s="67">
        <f t="shared" si="1"/>
        <v>0.56772242559287</v>
      </c>
      <c r="I22" s="67"/>
      <c r="J22" s="67"/>
    </row>
    <row r="23" spans="1:10">
      <c r="A23" s="22"/>
      <c r="B23" s="22"/>
      <c r="C23" s="67">
        <v>1.03</v>
      </c>
      <c r="D23" s="67">
        <v>30</v>
      </c>
      <c r="E23" s="67">
        <v>2</v>
      </c>
      <c r="F23" s="67">
        <v>0.2379</v>
      </c>
      <c r="G23" s="67">
        <f t="shared" si="0"/>
        <v>36.7704918032787</v>
      </c>
      <c r="H23" s="67">
        <f t="shared" si="1"/>
        <v>0.535492599076874</v>
      </c>
      <c r="I23" s="67"/>
      <c r="J23" s="67"/>
    </row>
    <row r="24" spans="1:10">
      <c r="A24" s="22"/>
      <c r="B24" s="22" t="s">
        <v>14</v>
      </c>
      <c r="C24" s="71">
        <v>1.03</v>
      </c>
      <c r="D24" s="67">
        <v>30</v>
      </c>
      <c r="E24" s="67">
        <v>2</v>
      </c>
      <c r="F24" s="73">
        <v>0.4538</v>
      </c>
      <c r="G24" s="67">
        <f t="shared" si="0"/>
        <v>72.1639344262295</v>
      </c>
      <c r="H24" s="67">
        <f t="shared" si="1"/>
        <v>1.05093108387713</v>
      </c>
      <c r="I24" s="67">
        <f>(H24+H25+H26)/3</f>
        <v>1.09735654567413</v>
      </c>
      <c r="J24" s="67">
        <f>STDEV(H24:H26)</f>
        <v>0.0671555516598441</v>
      </c>
    </row>
    <row r="25" spans="1:10">
      <c r="A25" s="22"/>
      <c r="B25" s="22"/>
      <c r="C25" s="67">
        <v>1.03</v>
      </c>
      <c r="D25" s="67">
        <v>30</v>
      </c>
      <c r="E25" s="67">
        <v>2</v>
      </c>
      <c r="F25" s="67">
        <v>0.5055</v>
      </c>
      <c r="G25" s="67">
        <f t="shared" si="0"/>
        <v>80.6393442622951</v>
      </c>
      <c r="H25" s="67">
        <f t="shared" si="1"/>
        <v>1.17435938246061</v>
      </c>
      <c r="I25" s="67"/>
      <c r="J25" s="67"/>
    </row>
    <row r="26" spans="1:10">
      <c r="A26" s="22"/>
      <c r="B26" s="22"/>
      <c r="C26" s="71">
        <v>1.02</v>
      </c>
      <c r="D26" s="67">
        <v>30</v>
      </c>
      <c r="E26" s="67">
        <v>2</v>
      </c>
      <c r="F26" s="67">
        <v>0.4561</v>
      </c>
      <c r="G26" s="67">
        <f t="shared" si="0"/>
        <v>72.5409836065574</v>
      </c>
      <c r="H26" s="67">
        <f t="shared" si="1"/>
        <v>1.06677917068467</v>
      </c>
      <c r="I26" s="67"/>
      <c r="J26" s="67"/>
    </row>
    <row r="27" spans="1:10">
      <c r="A27" s="22">
        <v>60</v>
      </c>
      <c r="B27" s="22" t="s">
        <v>13</v>
      </c>
      <c r="C27" s="71">
        <v>1.01</v>
      </c>
      <c r="D27" s="67">
        <v>30</v>
      </c>
      <c r="E27" s="67">
        <v>2</v>
      </c>
      <c r="F27" s="67">
        <v>0.2869</v>
      </c>
      <c r="G27" s="67">
        <f t="shared" si="0"/>
        <v>44.8032786885246</v>
      </c>
      <c r="H27" s="67">
        <f t="shared" si="1"/>
        <v>0.665395228047395</v>
      </c>
      <c r="I27" s="67">
        <f>(H27+H28+H29)/3</f>
        <v>0.625710111994806</v>
      </c>
      <c r="J27" s="67">
        <f>STDEV(H27:H29)</f>
        <v>0.0347646621513123</v>
      </c>
    </row>
    <row r="28" spans="1:10">
      <c r="A28" s="22"/>
      <c r="B28" s="22"/>
      <c r="C28" s="71">
        <v>1.01</v>
      </c>
      <c r="D28" s="67">
        <v>30</v>
      </c>
      <c r="E28" s="67">
        <v>2</v>
      </c>
      <c r="F28" s="67">
        <v>0.2646</v>
      </c>
      <c r="G28" s="67">
        <f t="shared" si="0"/>
        <v>41.1475409836066</v>
      </c>
      <c r="H28" s="67">
        <f t="shared" si="1"/>
        <v>0.611102093815939</v>
      </c>
      <c r="I28" s="67"/>
      <c r="J28" s="67"/>
    </row>
    <row r="29" spans="1:10">
      <c r="A29" s="22"/>
      <c r="B29" s="22"/>
      <c r="C29" s="67">
        <v>1.01</v>
      </c>
      <c r="D29" s="67">
        <v>30</v>
      </c>
      <c r="E29" s="67">
        <v>2</v>
      </c>
      <c r="F29" s="67">
        <v>0.2603</v>
      </c>
      <c r="G29" s="67">
        <f t="shared" si="0"/>
        <v>40.4426229508197</v>
      </c>
      <c r="H29" s="67">
        <f t="shared" si="1"/>
        <v>0.600633014121084</v>
      </c>
      <c r="I29" s="67"/>
      <c r="J29" s="67"/>
    </row>
    <row r="30" spans="1:10">
      <c r="A30" s="22"/>
      <c r="B30" s="22" t="s">
        <v>14</v>
      </c>
      <c r="C30" s="71">
        <v>1.02</v>
      </c>
      <c r="D30" s="67">
        <v>30</v>
      </c>
      <c r="E30" s="67">
        <v>2</v>
      </c>
      <c r="F30" s="73">
        <v>0.4329</v>
      </c>
      <c r="G30" s="67">
        <f t="shared" si="0"/>
        <v>68.7377049180328</v>
      </c>
      <c r="H30" s="67">
        <f t="shared" si="1"/>
        <v>1.01084860173578</v>
      </c>
      <c r="I30" s="67">
        <f>(H30+H31+H32)/3</f>
        <v>1.09424290609492</v>
      </c>
      <c r="J30" s="67">
        <f>STDEV(H30:H32)</f>
        <v>0.0797899605488061</v>
      </c>
    </row>
    <row r="31" spans="1:10">
      <c r="A31" s="22"/>
      <c r="B31" s="22"/>
      <c r="C31" s="67">
        <v>1.03</v>
      </c>
      <c r="D31" s="67">
        <v>30</v>
      </c>
      <c r="E31" s="67">
        <v>2</v>
      </c>
      <c r="F31" s="67">
        <v>0.4752</v>
      </c>
      <c r="G31" s="67">
        <f t="shared" si="0"/>
        <v>75.672131147541</v>
      </c>
      <c r="H31" s="67">
        <f t="shared" si="1"/>
        <v>1.10202132739137</v>
      </c>
      <c r="I31" s="67"/>
      <c r="J31" s="67"/>
    </row>
    <row r="32" spans="1:10">
      <c r="A32" s="22"/>
      <c r="B32" s="22"/>
      <c r="C32" s="71">
        <v>1.01</v>
      </c>
      <c r="D32" s="67">
        <v>30</v>
      </c>
      <c r="E32" s="67">
        <v>2</v>
      </c>
      <c r="F32" s="67">
        <v>0.4941</v>
      </c>
      <c r="G32" s="67">
        <f t="shared" si="0"/>
        <v>78.7704918032787</v>
      </c>
      <c r="H32" s="67">
        <f t="shared" si="1"/>
        <v>1.1698587891576</v>
      </c>
      <c r="I32" s="67"/>
      <c r="J32" s="67"/>
    </row>
  </sheetData>
  <mergeCells count="42">
    <mergeCell ref="H1:I1"/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C1:C2"/>
    <mergeCell ref="D1:D2"/>
    <mergeCell ref="E1:E2"/>
    <mergeCell ref="F1:F2"/>
    <mergeCell ref="G1:G2"/>
    <mergeCell ref="I3:I5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  <mergeCell ref="J1:J2"/>
    <mergeCell ref="J3:J5"/>
    <mergeCell ref="J6:J8"/>
    <mergeCell ref="J9:J11"/>
    <mergeCell ref="J12:J14"/>
    <mergeCell ref="J15:J17"/>
    <mergeCell ref="J18:J20"/>
    <mergeCell ref="J21:J23"/>
    <mergeCell ref="J24:J26"/>
    <mergeCell ref="J27:J29"/>
    <mergeCell ref="J30:J32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opLeftCell="A13" workbookViewId="0">
      <selection activeCell="D31" sqref="D31"/>
    </sheetView>
  </sheetViews>
  <sheetFormatPr defaultColWidth="8.72727272727273" defaultRowHeight="14"/>
  <cols>
    <col min="2" max="2" width="12.9090909090909" customWidth="1"/>
    <col min="7" max="7" width="11.5454545454545"/>
    <col min="8" max="8" width="12.7272727272727"/>
    <col min="9" max="10" width="14"/>
  </cols>
  <sheetData>
    <row r="1" spans="1:11">
      <c r="A1" s="19" t="s">
        <v>0</v>
      </c>
      <c r="B1" s="19" t="s">
        <v>24</v>
      </c>
      <c r="C1" s="66" t="s">
        <v>16</v>
      </c>
      <c r="D1" s="67" t="s">
        <v>17</v>
      </c>
      <c r="E1" s="67" t="s">
        <v>18</v>
      </c>
      <c r="F1" s="67" t="s">
        <v>25</v>
      </c>
      <c r="G1" s="67" t="s">
        <v>20</v>
      </c>
      <c r="H1" s="67" t="s">
        <v>26</v>
      </c>
      <c r="I1" s="67"/>
      <c r="J1" s="67" t="s">
        <v>22</v>
      </c>
      <c r="K1" s="68"/>
    </row>
    <row r="2" spans="1:11">
      <c r="A2" s="20"/>
      <c r="B2" s="20"/>
      <c r="C2" s="66"/>
      <c r="D2" s="67"/>
      <c r="E2" s="67"/>
      <c r="F2" s="67"/>
      <c r="G2" s="67"/>
      <c r="H2" s="67" t="s">
        <v>23</v>
      </c>
      <c r="I2" s="67" t="s">
        <v>10</v>
      </c>
      <c r="J2" s="67"/>
      <c r="K2" s="68"/>
    </row>
    <row r="3" spans="1:10">
      <c r="A3" s="22">
        <v>0</v>
      </c>
      <c r="B3" s="22" t="s">
        <v>13</v>
      </c>
      <c r="C3" s="67">
        <v>0.5</v>
      </c>
      <c r="D3" s="67">
        <v>100</v>
      </c>
      <c r="E3" s="67">
        <v>1</v>
      </c>
      <c r="F3" s="67">
        <v>0.5052</v>
      </c>
      <c r="G3" s="67">
        <f t="shared" ref="G3:G32" si="0">SUM(15.743*F3+0.5262)</f>
        <v>8.4795636</v>
      </c>
      <c r="H3" s="67">
        <f>(G3*D3)/((C4*E4*1000))</f>
        <v>1.69591272</v>
      </c>
      <c r="I3" s="67">
        <f>(H3+H4+H5)/3</f>
        <v>1.68982542666667</v>
      </c>
      <c r="J3" s="69">
        <f>STDEV(I3,H3:H5)</f>
        <v>0.00430436639507173</v>
      </c>
    </row>
    <row r="4" spans="1:10">
      <c r="A4" s="22"/>
      <c r="B4" s="22"/>
      <c r="C4" s="67">
        <v>0.5</v>
      </c>
      <c r="D4" s="67">
        <v>100</v>
      </c>
      <c r="E4" s="67">
        <v>1</v>
      </c>
      <c r="F4" s="67">
        <v>0.5023</v>
      </c>
      <c r="G4" s="67">
        <f t="shared" si="0"/>
        <v>8.4339089</v>
      </c>
      <c r="H4" s="67">
        <f t="shared" ref="H4:H8" si="1">(G4*D4)/(E4*C4*1000)</f>
        <v>1.68678178</v>
      </c>
      <c r="I4" s="70"/>
      <c r="J4" s="69"/>
    </row>
    <row r="5" spans="1:10">
      <c r="A5" s="22"/>
      <c r="B5" s="22"/>
      <c r="C5" s="67">
        <v>0.5</v>
      </c>
      <c r="D5" s="67">
        <v>100</v>
      </c>
      <c r="E5" s="67">
        <v>1</v>
      </c>
      <c r="F5" s="67">
        <v>0.5023</v>
      </c>
      <c r="G5" s="67">
        <f t="shared" si="0"/>
        <v>8.4339089</v>
      </c>
      <c r="H5" s="67">
        <f t="shared" si="1"/>
        <v>1.68678178</v>
      </c>
      <c r="I5" s="70"/>
      <c r="J5" s="69"/>
    </row>
    <row r="6" spans="1:10">
      <c r="A6" s="22"/>
      <c r="B6" s="22" t="s">
        <v>14</v>
      </c>
      <c r="C6" s="67">
        <v>0.5</v>
      </c>
      <c r="D6" s="67">
        <v>100</v>
      </c>
      <c r="E6" s="67">
        <v>1</v>
      </c>
      <c r="F6" s="67">
        <v>0.5052</v>
      </c>
      <c r="G6" s="67">
        <f t="shared" si="0"/>
        <v>8.4795636</v>
      </c>
      <c r="H6" s="67">
        <f>(G6*D6)/((C7*E7*1000))</f>
        <v>1.69591272</v>
      </c>
      <c r="I6" s="67">
        <f>(H6+H7+H8)/3</f>
        <v>1.68982542666667</v>
      </c>
      <c r="J6" s="69">
        <f>STDEV(I6,H6:H8)</f>
        <v>0.00430436639507173</v>
      </c>
    </row>
    <row r="7" spans="1:10">
      <c r="A7" s="22"/>
      <c r="B7" s="22"/>
      <c r="C7" s="67">
        <v>0.5</v>
      </c>
      <c r="D7" s="67">
        <v>100</v>
      </c>
      <c r="E7" s="67">
        <v>1</v>
      </c>
      <c r="F7" s="67">
        <v>0.5023</v>
      </c>
      <c r="G7" s="67">
        <f t="shared" si="0"/>
        <v>8.4339089</v>
      </c>
      <c r="H7" s="67">
        <f t="shared" si="1"/>
        <v>1.68678178</v>
      </c>
      <c r="I7" s="70"/>
      <c r="J7" s="69"/>
    </row>
    <row r="8" spans="1:10">
      <c r="A8" s="22"/>
      <c r="B8" s="22"/>
      <c r="C8" s="67">
        <v>0.5</v>
      </c>
      <c r="D8" s="67">
        <v>100</v>
      </c>
      <c r="E8" s="67">
        <v>1</v>
      </c>
      <c r="F8" s="67">
        <v>0.5023</v>
      </c>
      <c r="G8" s="67">
        <f t="shared" si="0"/>
        <v>8.4339089</v>
      </c>
      <c r="H8" s="67">
        <f t="shared" si="1"/>
        <v>1.68678178</v>
      </c>
      <c r="I8" s="70"/>
      <c r="J8" s="69"/>
    </row>
    <row r="9" spans="1:10">
      <c r="A9" s="22">
        <v>15</v>
      </c>
      <c r="B9" s="22" t="s">
        <v>13</v>
      </c>
      <c r="C9" s="67">
        <v>0.49</v>
      </c>
      <c r="D9" s="67">
        <v>100</v>
      </c>
      <c r="E9" s="67">
        <v>1</v>
      </c>
      <c r="F9" s="67">
        <v>0.1877</v>
      </c>
      <c r="G9" s="67">
        <f t="shared" ref="G9:G17" si="2">15.743*F9+0.5262</f>
        <v>3.4811611</v>
      </c>
      <c r="H9" s="67">
        <f>(G9*D9)/((C10*E10*1000))</f>
        <v>0.725241895833333</v>
      </c>
      <c r="I9" s="67">
        <f>(H9+H10+H11)/3</f>
        <v>0.757821159722222</v>
      </c>
      <c r="J9" s="69">
        <f>STDEV(I9,H9:H11)</f>
        <v>0.0444605033465394</v>
      </c>
    </row>
    <row r="10" spans="1:10">
      <c r="A10" s="22"/>
      <c r="B10" s="22"/>
      <c r="C10" s="67">
        <v>0.48</v>
      </c>
      <c r="D10" s="67">
        <v>100</v>
      </c>
      <c r="E10" s="67">
        <v>1</v>
      </c>
      <c r="F10" s="67">
        <v>0.2168</v>
      </c>
      <c r="G10" s="67">
        <f t="shared" si="2"/>
        <v>3.9392824</v>
      </c>
      <c r="H10" s="67">
        <f t="shared" ref="H10:H14" si="3">(G10*D10)/(E10*C10*1000)</f>
        <v>0.820683833333333</v>
      </c>
      <c r="I10" s="70"/>
      <c r="J10" s="69"/>
    </row>
    <row r="11" spans="1:10">
      <c r="A11" s="22"/>
      <c r="B11" s="22"/>
      <c r="C11" s="67">
        <v>0.48</v>
      </c>
      <c r="D11" s="67">
        <v>100</v>
      </c>
      <c r="E11" s="67">
        <v>1</v>
      </c>
      <c r="F11" s="67">
        <v>0.1884</v>
      </c>
      <c r="G11" s="67">
        <f t="shared" si="2"/>
        <v>3.4921812</v>
      </c>
      <c r="H11" s="67">
        <f t="shared" si="3"/>
        <v>0.72753775</v>
      </c>
      <c r="I11" s="70"/>
      <c r="J11" s="69"/>
    </row>
    <row r="12" spans="1:10">
      <c r="A12" s="22"/>
      <c r="B12" s="22" t="s">
        <v>14</v>
      </c>
      <c r="C12" s="67">
        <v>0.5</v>
      </c>
      <c r="D12" s="67">
        <v>100</v>
      </c>
      <c r="E12" s="67">
        <v>1</v>
      </c>
      <c r="F12" s="67">
        <v>0.2184</v>
      </c>
      <c r="G12" s="67">
        <f t="shared" si="2"/>
        <v>3.9644712</v>
      </c>
      <c r="H12" s="67">
        <f>(G12*D12)/((C13*E13*1000))</f>
        <v>0.809075755102041</v>
      </c>
      <c r="I12" s="67">
        <f>(H12+H13+H14)/3</f>
        <v>0.785514802721088</v>
      </c>
      <c r="J12" s="69">
        <f>STDEV(I12,H12:H14)</f>
        <v>0.0365469463085594</v>
      </c>
    </row>
    <row r="13" spans="1:10">
      <c r="A13" s="22"/>
      <c r="B13" s="22"/>
      <c r="C13" s="67">
        <v>0.49</v>
      </c>
      <c r="D13" s="67">
        <v>100</v>
      </c>
      <c r="E13" s="67">
        <v>1</v>
      </c>
      <c r="F13" s="67">
        <v>0.2198</v>
      </c>
      <c r="G13" s="67">
        <f t="shared" si="2"/>
        <v>3.9865114</v>
      </c>
      <c r="H13" s="67">
        <f t="shared" si="3"/>
        <v>0.813573755102041</v>
      </c>
      <c r="I13" s="70"/>
      <c r="J13" s="69"/>
    </row>
    <row r="14" spans="1:10">
      <c r="A14" s="22"/>
      <c r="B14" s="22"/>
      <c r="C14" s="67">
        <v>0.49</v>
      </c>
      <c r="D14" s="67">
        <v>100</v>
      </c>
      <c r="E14" s="67">
        <v>1</v>
      </c>
      <c r="F14" s="67">
        <v>0.195</v>
      </c>
      <c r="G14" s="67">
        <f t="shared" si="2"/>
        <v>3.596085</v>
      </c>
      <c r="H14" s="67">
        <f t="shared" si="3"/>
        <v>0.733894897959184</v>
      </c>
      <c r="I14" s="70"/>
      <c r="J14" s="69"/>
    </row>
    <row r="15" spans="1:10">
      <c r="A15" s="22">
        <v>30</v>
      </c>
      <c r="B15" s="22" t="s">
        <v>13</v>
      </c>
      <c r="C15" s="67">
        <v>0.52</v>
      </c>
      <c r="D15" s="67">
        <v>100</v>
      </c>
      <c r="E15" s="67">
        <v>1</v>
      </c>
      <c r="F15" s="67">
        <v>0.2708</v>
      </c>
      <c r="G15" s="67">
        <f t="shared" si="2"/>
        <v>4.7894044</v>
      </c>
      <c r="H15" s="67">
        <f>(G15*D15)/((C16*E16*1000))</f>
        <v>0.90366120754717</v>
      </c>
      <c r="I15" s="67">
        <f>(H15+H16+H17)/3</f>
        <v>0.909771890299952</v>
      </c>
      <c r="J15" s="69">
        <f>STDEV(I15,H15:H17)</f>
        <v>0.0226935284251754</v>
      </c>
    </row>
    <row r="16" spans="1:10">
      <c r="A16" s="22"/>
      <c r="B16" s="22"/>
      <c r="C16" s="67">
        <v>0.53</v>
      </c>
      <c r="D16" s="67">
        <v>100</v>
      </c>
      <c r="E16" s="67">
        <v>1</v>
      </c>
      <c r="F16" s="67">
        <v>0.2647</v>
      </c>
      <c r="G16" s="67">
        <f t="shared" si="2"/>
        <v>4.6933721</v>
      </c>
      <c r="H16" s="67">
        <f t="shared" ref="H16:H20" si="4">(G16*D16)/(E16*C16*1000)</f>
        <v>0.885541905660377</v>
      </c>
      <c r="I16" s="70"/>
      <c r="J16" s="69"/>
    </row>
    <row r="17" spans="1:10">
      <c r="A17" s="22"/>
      <c r="B17" s="22"/>
      <c r="C17" s="67">
        <v>0.52</v>
      </c>
      <c r="D17" s="67">
        <v>100</v>
      </c>
      <c r="E17" s="67">
        <v>1</v>
      </c>
      <c r="F17" s="67">
        <v>0.2771</v>
      </c>
      <c r="G17" s="67">
        <f t="shared" si="2"/>
        <v>4.8885853</v>
      </c>
      <c r="H17" s="67">
        <f t="shared" si="4"/>
        <v>0.940112557692308</v>
      </c>
      <c r="I17" s="70"/>
      <c r="J17" s="69"/>
    </row>
    <row r="18" spans="1:10">
      <c r="A18" s="22"/>
      <c r="B18" s="22" t="s">
        <v>14</v>
      </c>
      <c r="C18" s="67">
        <v>0.52</v>
      </c>
      <c r="D18" s="67">
        <v>100</v>
      </c>
      <c r="E18" s="67">
        <v>1</v>
      </c>
      <c r="F18" s="67">
        <v>0.2635</v>
      </c>
      <c r="G18" s="67">
        <f t="shared" si="0"/>
        <v>4.6744805</v>
      </c>
      <c r="H18" s="67">
        <f>(G18*D18)/((C19*E19*1000))</f>
        <v>0.9348961</v>
      </c>
      <c r="I18" s="67">
        <f>(H18+H19+H20)/3</f>
        <v>0.958267415897436</v>
      </c>
      <c r="J18" s="69">
        <f>STDEV(I18,H18:H20)</f>
        <v>0.0473640405933814</v>
      </c>
    </row>
    <row r="19" spans="1:10">
      <c r="A19" s="22"/>
      <c r="B19" s="22"/>
      <c r="C19" s="67">
        <v>0.5</v>
      </c>
      <c r="D19" s="67">
        <v>100</v>
      </c>
      <c r="E19" s="67">
        <v>1</v>
      </c>
      <c r="F19" s="67">
        <v>0.2919</v>
      </c>
      <c r="G19" s="67">
        <f t="shared" si="0"/>
        <v>5.1215817</v>
      </c>
      <c r="H19" s="67">
        <f t="shared" si="4"/>
        <v>1.02431634</v>
      </c>
      <c r="I19" s="70"/>
      <c r="J19" s="69"/>
    </row>
    <row r="20" spans="1:10">
      <c r="A20" s="22"/>
      <c r="B20" s="22"/>
      <c r="C20" s="67">
        <v>0.52</v>
      </c>
      <c r="D20" s="67">
        <v>100</v>
      </c>
      <c r="E20" s="67">
        <v>1</v>
      </c>
      <c r="F20" s="67">
        <v>0.269</v>
      </c>
      <c r="G20" s="67">
        <f t="shared" si="0"/>
        <v>4.761067</v>
      </c>
      <c r="H20" s="67">
        <f t="shared" si="4"/>
        <v>0.915589807692308</v>
      </c>
      <c r="I20" s="70"/>
      <c r="J20" s="69"/>
    </row>
    <row r="21" spans="1:10">
      <c r="A21" s="22">
        <v>45</v>
      </c>
      <c r="B21" s="22" t="s">
        <v>13</v>
      </c>
      <c r="C21" s="67">
        <v>0.5</v>
      </c>
      <c r="D21" s="67">
        <v>100</v>
      </c>
      <c r="E21" s="67">
        <v>1</v>
      </c>
      <c r="F21" s="67">
        <v>0.5622</v>
      </c>
      <c r="G21" s="67">
        <f t="shared" si="0"/>
        <v>9.3769146</v>
      </c>
      <c r="H21" s="67">
        <f>(G21*D21)/((C22*E22*1000))</f>
        <v>1.87538292</v>
      </c>
      <c r="I21" s="67">
        <f>(H21+H22+H23)/3</f>
        <v>1.9856596325641</v>
      </c>
      <c r="J21" s="69">
        <f>STDEV(I21,H21:H23)</f>
        <v>0.155954822522073</v>
      </c>
    </row>
    <row r="22" spans="1:10">
      <c r="A22" s="22"/>
      <c r="B22" s="22"/>
      <c r="C22" s="67">
        <v>0.5</v>
      </c>
      <c r="D22" s="67">
        <v>100</v>
      </c>
      <c r="E22" s="67">
        <v>1</v>
      </c>
      <c r="F22" s="67">
        <v>0.5622</v>
      </c>
      <c r="G22" s="67">
        <f t="shared" si="0"/>
        <v>9.3769146</v>
      </c>
      <c r="H22" s="67">
        <f t="shared" ref="H22:H26" si="5">(G22*D22)/(E22*C22*1000)</f>
        <v>1.87538292</v>
      </c>
      <c r="I22" s="70"/>
      <c r="J22" s="69"/>
    </row>
    <row r="23" spans="1:10">
      <c r="A23" s="22"/>
      <c r="B23" s="22"/>
      <c r="C23" s="67">
        <v>0.52</v>
      </c>
      <c r="D23" s="67">
        <v>100</v>
      </c>
      <c r="E23" s="67">
        <v>1</v>
      </c>
      <c r="F23" s="67">
        <v>0.6953</v>
      </c>
      <c r="G23" s="67">
        <f t="shared" si="0"/>
        <v>11.4723079</v>
      </c>
      <c r="H23" s="67">
        <f t="shared" si="5"/>
        <v>2.20621305769231</v>
      </c>
      <c r="I23" s="70"/>
      <c r="J23" s="69"/>
    </row>
    <row r="24" spans="1:10">
      <c r="A24" s="22"/>
      <c r="B24" s="22" t="s">
        <v>14</v>
      </c>
      <c r="C24" s="67">
        <v>0.49</v>
      </c>
      <c r="D24" s="67">
        <v>100</v>
      </c>
      <c r="E24" s="67">
        <v>1</v>
      </c>
      <c r="F24" s="67">
        <v>0.3196</v>
      </c>
      <c r="G24" s="67">
        <f t="shared" si="0"/>
        <v>5.5576628</v>
      </c>
      <c r="H24" s="67">
        <f>(G24*D24)/((C25*E25*1000))</f>
        <v>1.11153256</v>
      </c>
      <c r="I24" s="67">
        <f>(H24+H25+H26)/3</f>
        <v>1.14553744</v>
      </c>
      <c r="J24" s="69">
        <f>STDEV(I24,H24:H26)</f>
        <v>0.0333692187164639</v>
      </c>
    </row>
    <row r="25" spans="1:10">
      <c r="A25" s="22"/>
      <c r="B25" s="22"/>
      <c r="C25" s="67">
        <v>0.5</v>
      </c>
      <c r="D25" s="67">
        <v>100</v>
      </c>
      <c r="E25" s="67">
        <v>1</v>
      </c>
      <c r="F25" s="67">
        <v>0.3268</v>
      </c>
      <c r="G25" s="67">
        <f t="shared" si="0"/>
        <v>5.6710124</v>
      </c>
      <c r="H25" s="67">
        <f t="shared" si="5"/>
        <v>1.13420248</v>
      </c>
      <c r="I25" s="70"/>
      <c r="J25" s="69"/>
    </row>
    <row r="26" spans="1:10">
      <c r="A26" s="22"/>
      <c r="B26" s="22"/>
      <c r="C26" s="67">
        <v>0.5</v>
      </c>
      <c r="D26" s="67">
        <v>100</v>
      </c>
      <c r="E26" s="67">
        <v>1</v>
      </c>
      <c r="F26" s="67">
        <v>0.3448</v>
      </c>
      <c r="G26" s="67">
        <f t="shared" si="0"/>
        <v>5.9543864</v>
      </c>
      <c r="H26" s="67">
        <f t="shared" si="5"/>
        <v>1.19087728</v>
      </c>
      <c r="I26" s="70"/>
      <c r="J26" s="69"/>
    </row>
    <row r="27" spans="1:10">
      <c r="A27" s="22">
        <v>60</v>
      </c>
      <c r="B27" s="22" t="s">
        <v>13</v>
      </c>
      <c r="C27" s="67">
        <v>0.5</v>
      </c>
      <c r="D27" s="67">
        <v>100</v>
      </c>
      <c r="E27" s="67">
        <v>1</v>
      </c>
      <c r="F27" s="67">
        <v>0.5253</v>
      </c>
      <c r="G27" s="67">
        <f t="shared" si="0"/>
        <v>8.7959979</v>
      </c>
      <c r="H27" s="67">
        <f>(G27*D27)/((C28*E28*1000))</f>
        <v>1.69153805769231</v>
      </c>
      <c r="I27" s="67">
        <f>(H27+H28+H29)/3</f>
        <v>1.87742655769231</v>
      </c>
      <c r="J27" s="69">
        <f>STDEV(I27,H27:H29)</f>
        <v>0.141322325036156</v>
      </c>
    </row>
    <row r="28" spans="1:10">
      <c r="A28" s="22"/>
      <c r="B28" s="22"/>
      <c r="C28" s="67">
        <v>0.52</v>
      </c>
      <c r="D28" s="67">
        <v>100</v>
      </c>
      <c r="E28" s="67">
        <v>1</v>
      </c>
      <c r="F28" s="67">
        <v>0.5964</v>
      </c>
      <c r="G28" s="67">
        <f t="shared" si="0"/>
        <v>9.9153252</v>
      </c>
      <c r="H28" s="67">
        <f t="shared" ref="H28:H32" si="6">(G28*D28)/(E28*C28*1000)</f>
        <v>1.90679330769231</v>
      </c>
      <c r="I28" s="70"/>
      <c r="J28" s="69"/>
    </row>
    <row r="29" spans="1:10">
      <c r="A29" s="22"/>
      <c r="B29" s="22"/>
      <c r="C29" s="67">
        <v>0.52</v>
      </c>
      <c r="D29" s="67">
        <v>100</v>
      </c>
      <c r="E29" s="67">
        <v>1</v>
      </c>
      <c r="F29" s="67">
        <v>0.6384</v>
      </c>
      <c r="G29" s="67">
        <f t="shared" si="0"/>
        <v>10.5765312</v>
      </c>
      <c r="H29" s="67">
        <f t="shared" si="6"/>
        <v>2.03394830769231</v>
      </c>
      <c r="I29" s="70"/>
      <c r="J29" s="69"/>
    </row>
    <row r="30" spans="1:10">
      <c r="A30" s="22"/>
      <c r="B30" s="22" t="s">
        <v>14</v>
      </c>
      <c r="C30" s="67">
        <v>0.53</v>
      </c>
      <c r="D30" s="67">
        <v>100</v>
      </c>
      <c r="E30" s="67">
        <v>1</v>
      </c>
      <c r="F30" s="67">
        <v>0.5135</v>
      </c>
      <c r="G30" s="67">
        <f t="shared" si="0"/>
        <v>8.6102305</v>
      </c>
      <c r="H30" s="67">
        <f>(G30*D30)/((C31*E31*1000))</f>
        <v>1.65581355769231</v>
      </c>
      <c r="I30" s="67">
        <f>(H30+H31+H32)/3</f>
        <v>1.58245048500242</v>
      </c>
      <c r="J30" s="69">
        <f>STDEV(I30,H30:H32)</f>
        <v>0.0566929231804461</v>
      </c>
    </row>
    <row r="31" spans="1:10">
      <c r="A31" s="22"/>
      <c r="B31" s="22"/>
      <c r="C31" s="67">
        <v>0.52</v>
      </c>
      <c r="D31" s="67">
        <v>100</v>
      </c>
      <c r="E31" s="67">
        <v>1</v>
      </c>
      <c r="F31" s="67">
        <v>0.4679</v>
      </c>
      <c r="G31" s="67">
        <f t="shared" si="0"/>
        <v>7.8923497</v>
      </c>
      <c r="H31" s="67">
        <f t="shared" si="6"/>
        <v>1.51775955769231</v>
      </c>
      <c r="I31" s="70"/>
      <c r="J31" s="69"/>
    </row>
    <row r="32" spans="1:10">
      <c r="A32" s="22"/>
      <c r="B32" s="22"/>
      <c r="C32" s="67">
        <v>0.53</v>
      </c>
      <c r="D32" s="67">
        <v>100</v>
      </c>
      <c r="E32" s="67">
        <v>1</v>
      </c>
      <c r="F32" s="67">
        <v>0.4964</v>
      </c>
      <c r="G32" s="67">
        <f t="shared" si="0"/>
        <v>8.3410252</v>
      </c>
      <c r="H32" s="67">
        <f t="shared" si="6"/>
        <v>1.57377833962264</v>
      </c>
      <c r="I32" s="70"/>
      <c r="J32" s="69"/>
    </row>
  </sheetData>
  <mergeCells count="43">
    <mergeCell ref="H1:I1"/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C1:C2"/>
    <mergeCell ref="D1:D2"/>
    <mergeCell ref="E1:E2"/>
    <mergeCell ref="F1:F2"/>
    <mergeCell ref="G1:G2"/>
    <mergeCell ref="I3:I5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  <mergeCell ref="J1:J2"/>
    <mergeCell ref="J3:J5"/>
    <mergeCell ref="J6:J8"/>
    <mergeCell ref="J9:J11"/>
    <mergeCell ref="J12:J14"/>
    <mergeCell ref="J15:J17"/>
    <mergeCell ref="J18:J20"/>
    <mergeCell ref="J21:J23"/>
    <mergeCell ref="J24:J26"/>
    <mergeCell ref="J27:J29"/>
    <mergeCell ref="J30:J32"/>
    <mergeCell ref="K1:K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opLeftCell="A16" workbookViewId="0">
      <selection activeCell="F33" sqref="F33"/>
    </sheetView>
  </sheetViews>
  <sheetFormatPr defaultColWidth="8.72727272727273" defaultRowHeight="14" outlineLevelCol="6"/>
  <cols>
    <col min="5" max="7" width="12.8181818181818"/>
  </cols>
  <sheetData>
    <row r="1" spans="1:2">
      <c r="A1" s="19" t="s">
        <v>0</v>
      </c>
      <c r="B1" s="19" t="s">
        <v>27</v>
      </c>
    </row>
    <row r="2" spans="1:5">
      <c r="A2" s="20"/>
      <c r="B2" s="20"/>
      <c r="C2" s="55" t="s">
        <v>28</v>
      </c>
      <c r="D2" s="55" t="s">
        <v>29</v>
      </c>
      <c r="E2" s="55" t="s">
        <v>27</v>
      </c>
    </row>
    <row r="3" spans="1:2">
      <c r="A3" s="22">
        <v>0</v>
      </c>
      <c r="B3" s="22" t="s">
        <v>13</v>
      </c>
    </row>
    <row r="4" spans="1:2">
      <c r="A4" s="22"/>
      <c r="B4" s="22"/>
    </row>
    <row r="5" spans="1:2">
      <c r="A5" s="22"/>
      <c r="B5" s="22"/>
    </row>
    <row r="6" spans="1:2">
      <c r="A6" s="22"/>
      <c r="B6" s="22" t="s">
        <v>14</v>
      </c>
    </row>
    <row r="7" spans="1:2">
      <c r="A7" s="22"/>
      <c r="B7" s="22"/>
    </row>
    <row r="8" spans="1:2">
      <c r="A8" s="22"/>
      <c r="B8" s="22"/>
    </row>
    <row r="9" spans="1:7">
      <c r="A9" s="22">
        <v>15</v>
      </c>
      <c r="B9" s="22" t="s">
        <v>13</v>
      </c>
      <c r="C9" s="55">
        <v>2.518</v>
      </c>
      <c r="D9" s="55">
        <v>2.501</v>
      </c>
      <c r="E9">
        <f t="shared" ref="E9:E17" si="0">((C9-D9)/C9)*100</f>
        <v>0.675138999205715</v>
      </c>
      <c r="F9" s="25">
        <f>AVERAGE(E9:E11)</f>
        <v>0.761395497541207</v>
      </c>
      <c r="G9" s="25">
        <f>STDEV(F9,E9:E11)</f>
        <v>0.149807772763581</v>
      </c>
    </row>
    <row r="10" spans="1:7">
      <c r="A10" s="22"/>
      <c r="B10" s="22"/>
      <c r="C10" s="55">
        <v>2.366</v>
      </c>
      <c r="D10" s="55">
        <v>2.343</v>
      </c>
      <c r="E10">
        <f t="shared" si="0"/>
        <v>0.97210481825867</v>
      </c>
      <c r="F10" s="25"/>
      <c r="G10" s="25"/>
    </row>
    <row r="11" spans="1:7">
      <c r="A11" s="22"/>
      <c r="B11" s="22"/>
      <c r="C11" s="55">
        <v>2.512</v>
      </c>
      <c r="D11" s="55">
        <v>2.496</v>
      </c>
      <c r="E11">
        <f t="shared" si="0"/>
        <v>0.636942675159236</v>
      </c>
      <c r="F11" s="25"/>
      <c r="G11" s="25"/>
    </row>
    <row r="12" spans="1:7">
      <c r="A12" s="22"/>
      <c r="B12" s="22" t="s">
        <v>14</v>
      </c>
      <c r="C12" s="55">
        <v>2.542</v>
      </c>
      <c r="D12" s="55">
        <v>2.523</v>
      </c>
      <c r="E12">
        <f t="shared" si="0"/>
        <v>0.747442958300538</v>
      </c>
      <c r="F12" s="25">
        <f>AVERAGE(E12:E14)</f>
        <v>0.549208202007053</v>
      </c>
      <c r="G12" s="25">
        <f>STDEV(F12,E12:E14)</f>
        <v>0.180632023902229</v>
      </c>
    </row>
    <row r="13" spans="1:7">
      <c r="A13" s="22"/>
      <c r="B13" s="22"/>
      <c r="C13" s="55">
        <v>2.576</v>
      </c>
      <c r="D13" s="55">
        <v>2.568</v>
      </c>
      <c r="E13">
        <f t="shared" si="0"/>
        <v>0.31055900621118</v>
      </c>
      <c r="F13" s="25"/>
      <c r="G13" s="25"/>
    </row>
    <row r="14" spans="1:7">
      <c r="A14" s="22"/>
      <c r="B14" s="22"/>
      <c r="C14" s="55">
        <v>2.544</v>
      </c>
      <c r="D14" s="55">
        <v>2.529</v>
      </c>
      <c r="E14">
        <f t="shared" si="0"/>
        <v>0.589622641509439</v>
      </c>
      <c r="F14" s="25"/>
      <c r="G14" s="25"/>
    </row>
    <row r="15" spans="1:7">
      <c r="A15" s="22">
        <v>30</v>
      </c>
      <c r="B15" s="22" t="s">
        <v>13</v>
      </c>
      <c r="C15" s="55">
        <v>2.53</v>
      </c>
      <c r="D15" s="55">
        <v>2.511</v>
      </c>
      <c r="E15">
        <f t="shared" si="0"/>
        <v>0.750988142292478</v>
      </c>
      <c r="F15" s="25">
        <f>AVERAGE(E15:E17)</f>
        <v>0.888362371738326</v>
      </c>
      <c r="G15" s="25">
        <f>STDEV(F15,E15:E17)</f>
        <v>0.110376374779715</v>
      </c>
    </row>
    <row r="16" spans="1:7">
      <c r="A16" s="22"/>
      <c r="B16" s="22"/>
      <c r="C16" s="55">
        <v>2.688</v>
      </c>
      <c r="D16" s="55">
        <v>2.664</v>
      </c>
      <c r="E16">
        <f t="shared" si="0"/>
        <v>0.892857142857144</v>
      </c>
      <c r="F16" s="25"/>
      <c r="G16" s="25"/>
    </row>
    <row r="17" spans="1:7">
      <c r="A17" s="22"/>
      <c r="B17" s="22"/>
      <c r="C17" s="55">
        <v>2.448</v>
      </c>
      <c r="D17" s="55">
        <v>2.423</v>
      </c>
      <c r="E17">
        <f t="shared" si="0"/>
        <v>1.02124183006536</v>
      </c>
      <c r="F17" s="25"/>
      <c r="G17" s="25"/>
    </row>
    <row r="18" spans="1:7">
      <c r="A18" s="22"/>
      <c r="B18" s="22" t="s">
        <v>14</v>
      </c>
      <c r="C18" s="55">
        <v>2.518</v>
      </c>
      <c r="D18" s="55">
        <v>2.505</v>
      </c>
      <c r="E18">
        <f t="shared" ref="E18:E32" si="1">((C18-D18)/C18)*100</f>
        <v>0.516282764098487</v>
      </c>
      <c r="F18" s="25">
        <f>AVERAGE(E18:E20)</f>
        <v>0.658504924544542</v>
      </c>
      <c r="G18" s="25">
        <f>STDEV(F18,E18:E20)</f>
        <v>0.13002823598667</v>
      </c>
    </row>
    <row r="19" spans="1:7">
      <c r="A19" s="22"/>
      <c r="B19" s="22"/>
      <c r="C19" s="55">
        <v>2.386</v>
      </c>
      <c r="D19" s="65">
        <v>2.371</v>
      </c>
      <c r="E19">
        <f t="shared" si="1"/>
        <v>0.628667225481983</v>
      </c>
      <c r="F19" s="25"/>
      <c r="G19" s="25"/>
    </row>
    <row r="20" spans="1:7">
      <c r="A20" s="22"/>
      <c r="B20" s="22"/>
      <c r="C20" s="55">
        <v>2.408</v>
      </c>
      <c r="D20" s="65">
        <v>2.388</v>
      </c>
      <c r="E20">
        <f t="shared" si="1"/>
        <v>0.830564784053157</v>
      </c>
      <c r="F20" s="25"/>
      <c r="G20" s="25"/>
    </row>
    <row r="21" spans="1:7">
      <c r="A21" s="22">
        <v>45</v>
      </c>
      <c r="B21" s="22" t="s">
        <v>13</v>
      </c>
      <c r="C21" s="55">
        <v>2.486</v>
      </c>
      <c r="D21" s="55">
        <v>2.423</v>
      </c>
      <c r="E21">
        <f t="shared" si="1"/>
        <v>2.53419147224458</v>
      </c>
      <c r="F21" s="25">
        <f>AVERAGE(E21:E23)</f>
        <v>2.59457667248208</v>
      </c>
      <c r="G21" s="25">
        <f>STDEV(F21,E21:E23)</f>
        <v>0.177250736002922</v>
      </c>
    </row>
    <row r="22" spans="1:7">
      <c r="A22" s="22"/>
      <c r="B22" s="22"/>
      <c r="C22" s="55">
        <v>2.504</v>
      </c>
      <c r="D22" s="65">
        <v>2.433</v>
      </c>
      <c r="E22">
        <f t="shared" si="1"/>
        <v>2.83546325878595</v>
      </c>
      <c r="F22" s="25"/>
      <c r="G22" s="25"/>
    </row>
    <row r="23" spans="1:7">
      <c r="A23" s="22"/>
      <c r="B23" s="22"/>
      <c r="C23" s="55">
        <v>2.444</v>
      </c>
      <c r="D23" s="55">
        <v>2.385</v>
      </c>
      <c r="E23">
        <f t="shared" si="1"/>
        <v>2.41407528641572</v>
      </c>
      <c r="F23" s="25"/>
      <c r="G23" s="25"/>
    </row>
    <row r="24" spans="1:7">
      <c r="A24" s="22"/>
      <c r="B24" s="22" t="s">
        <v>14</v>
      </c>
      <c r="C24" s="55">
        <v>2.02</v>
      </c>
      <c r="D24" s="55">
        <v>1.998</v>
      </c>
      <c r="E24">
        <f t="shared" si="1"/>
        <v>1.08910891089109</v>
      </c>
      <c r="F24" s="25">
        <f>AVERAGE(E24:E26)</f>
        <v>1.20733225356872</v>
      </c>
      <c r="G24" s="25">
        <f>STDEV(F24,E24:E26)</f>
        <v>0.196876673928432</v>
      </c>
    </row>
    <row r="25" spans="1:7">
      <c r="A25" s="22"/>
      <c r="B25" s="22"/>
      <c r="C25" s="55">
        <v>2.492</v>
      </c>
      <c r="D25" s="55">
        <v>2.455</v>
      </c>
      <c r="E25">
        <f t="shared" si="1"/>
        <v>1.48475120385232</v>
      </c>
      <c r="F25" s="25"/>
      <c r="G25" s="25"/>
    </row>
    <row r="26" spans="1:7">
      <c r="A26" s="22"/>
      <c r="B26" s="22"/>
      <c r="C26" s="55">
        <v>2.576</v>
      </c>
      <c r="D26" s="55">
        <v>2.549</v>
      </c>
      <c r="E26">
        <f t="shared" si="1"/>
        <v>1.04813664596274</v>
      </c>
      <c r="F26" s="25"/>
      <c r="G26" s="25"/>
    </row>
    <row r="27" spans="1:7">
      <c r="A27" s="22">
        <v>60</v>
      </c>
      <c r="B27" s="22" t="s">
        <v>13</v>
      </c>
      <c r="C27" s="55">
        <v>2.666</v>
      </c>
      <c r="D27" s="55">
        <v>2.568</v>
      </c>
      <c r="E27">
        <f t="shared" si="1"/>
        <v>3.67591897974493</v>
      </c>
      <c r="F27" s="25">
        <f>AVERAGE(E27:E29)</f>
        <v>3.30064586569425</v>
      </c>
      <c r="G27" s="25">
        <f>STDEV(F27,E27:E29)</f>
        <v>0.286270184182537</v>
      </c>
    </row>
    <row r="28" spans="1:7">
      <c r="A28" s="22"/>
      <c r="B28" s="22"/>
      <c r="C28" s="55">
        <v>2.065</v>
      </c>
      <c r="D28" s="55">
        <v>1.998</v>
      </c>
      <c r="E28">
        <f t="shared" si="1"/>
        <v>3.24455205811138</v>
      </c>
      <c r="F28" s="25"/>
      <c r="G28" s="25"/>
    </row>
    <row r="29" spans="1:7">
      <c r="A29" s="22"/>
      <c r="B29" s="22"/>
      <c r="C29" s="55">
        <v>2.482</v>
      </c>
      <c r="D29" s="55">
        <v>2.408</v>
      </c>
      <c r="E29">
        <f t="shared" si="1"/>
        <v>2.98146655922644</v>
      </c>
      <c r="F29" s="25"/>
      <c r="G29" s="25"/>
    </row>
    <row r="30" spans="1:7">
      <c r="A30" s="22"/>
      <c r="B30" s="22" t="s">
        <v>14</v>
      </c>
      <c r="C30" s="55">
        <v>2.446</v>
      </c>
      <c r="D30" s="55">
        <v>2.395</v>
      </c>
      <c r="E30">
        <f t="shared" si="1"/>
        <v>2.08503679476697</v>
      </c>
      <c r="F30" s="25">
        <f>AVERAGE(E30:E32)</f>
        <v>2.36336718936892</v>
      </c>
      <c r="G30" s="25">
        <f>STDEV(F30,E30:E32)</f>
        <v>0.250799523601226</v>
      </c>
    </row>
    <row r="31" spans="1:7">
      <c r="A31" s="22"/>
      <c r="B31" s="22"/>
      <c r="C31" s="55">
        <v>2.422</v>
      </c>
      <c r="D31" s="55">
        <v>2.366</v>
      </c>
      <c r="E31">
        <f t="shared" si="1"/>
        <v>2.3121387283237</v>
      </c>
      <c r="F31" s="25"/>
      <c r="G31" s="25"/>
    </row>
    <row r="32" spans="1:7">
      <c r="A32" s="22"/>
      <c r="B32" s="22"/>
      <c r="C32" s="55">
        <v>2.488</v>
      </c>
      <c r="D32" s="55">
        <v>2.421</v>
      </c>
      <c r="E32">
        <f t="shared" si="1"/>
        <v>2.69292604501608</v>
      </c>
      <c r="F32" s="25"/>
      <c r="G32" s="25"/>
    </row>
  </sheetData>
  <mergeCells count="31"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F9:F11"/>
    <mergeCell ref="F12:F14"/>
    <mergeCell ref="F15:F17"/>
    <mergeCell ref="F18:F20"/>
    <mergeCell ref="F21:F23"/>
    <mergeCell ref="F24:F26"/>
    <mergeCell ref="F27:F29"/>
    <mergeCell ref="F30:F32"/>
    <mergeCell ref="G9:G11"/>
    <mergeCell ref="G12:G14"/>
    <mergeCell ref="G15:G17"/>
    <mergeCell ref="G18:G20"/>
    <mergeCell ref="G21:G23"/>
    <mergeCell ref="G24:G26"/>
    <mergeCell ref="G27:G29"/>
    <mergeCell ref="G30:G3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opLeftCell="A16" workbookViewId="0">
      <selection activeCell="F36" sqref="F36"/>
    </sheetView>
  </sheetViews>
  <sheetFormatPr defaultColWidth="8.72727272727273" defaultRowHeight="14"/>
  <cols>
    <col min="3" max="3" width="14" customWidth="1"/>
    <col min="4" max="4" width="14.7272727272727" customWidth="1"/>
  </cols>
  <sheetData>
    <row r="1" spans="1:9">
      <c r="A1" s="19" t="s">
        <v>0</v>
      </c>
      <c r="B1" s="19" t="s">
        <v>30</v>
      </c>
      <c r="C1" s="33" t="s">
        <v>31</v>
      </c>
      <c r="D1" s="33" t="s">
        <v>32</v>
      </c>
      <c r="E1" s="25" t="s">
        <v>33</v>
      </c>
      <c r="F1" s="33"/>
      <c r="G1" s="33" t="s">
        <v>34</v>
      </c>
      <c r="H1" s="33"/>
      <c r="I1" s="33"/>
    </row>
    <row r="2" spans="1:9">
      <c r="A2" s="20"/>
      <c r="B2" s="20"/>
      <c r="C2" s="33"/>
      <c r="D2" s="33"/>
      <c r="E2" s="25"/>
      <c r="F2" s="33" t="s">
        <v>35</v>
      </c>
      <c r="G2" s="33" t="s">
        <v>23</v>
      </c>
      <c r="H2" s="33" t="s">
        <v>10</v>
      </c>
      <c r="I2" s="33" t="s">
        <v>22</v>
      </c>
    </row>
    <row r="3" spans="1:9">
      <c r="A3" s="22">
        <v>0</v>
      </c>
      <c r="B3" s="22" t="s">
        <v>13</v>
      </c>
      <c r="C3" s="33">
        <v>1</v>
      </c>
      <c r="D3" s="33">
        <v>10</v>
      </c>
      <c r="E3" s="33">
        <v>3</v>
      </c>
      <c r="F3" s="33">
        <v>0.4882</v>
      </c>
      <c r="G3" s="33">
        <f t="shared" ref="G3:G32" si="0">(F3*(D3/E3))/(0.01*30*C3)</f>
        <v>5.42444444444445</v>
      </c>
      <c r="H3" s="33">
        <f>AVERAGE(G3:G5)</f>
        <v>4.83407407407408</v>
      </c>
      <c r="I3" s="33">
        <f>STDEV(H3,G3:G5)</f>
        <v>0.491040160228749</v>
      </c>
    </row>
    <row r="4" spans="1:9">
      <c r="A4" s="22"/>
      <c r="B4" s="22"/>
      <c r="C4" s="33">
        <v>1</v>
      </c>
      <c r="D4" s="33">
        <v>10</v>
      </c>
      <c r="E4" s="33">
        <v>3</v>
      </c>
      <c r="F4" s="33">
        <v>0.437</v>
      </c>
      <c r="G4" s="33">
        <f t="shared" si="0"/>
        <v>4.85555555555556</v>
      </c>
      <c r="H4" s="35"/>
      <c r="I4" s="35"/>
    </row>
    <row r="5" spans="1:9">
      <c r="A5" s="22"/>
      <c r="B5" s="22"/>
      <c r="C5" s="33">
        <v>1.03</v>
      </c>
      <c r="D5" s="33">
        <v>10</v>
      </c>
      <c r="E5" s="33">
        <v>3</v>
      </c>
      <c r="F5" s="33">
        <v>0.3914</v>
      </c>
      <c r="G5" s="33">
        <f t="shared" si="0"/>
        <v>4.22222222222222</v>
      </c>
      <c r="H5" s="33"/>
      <c r="I5" s="33"/>
    </row>
    <row r="6" spans="1:9">
      <c r="A6" s="22"/>
      <c r="B6" s="22" t="s">
        <v>14</v>
      </c>
      <c r="C6" s="33">
        <v>1</v>
      </c>
      <c r="D6" s="33">
        <v>10</v>
      </c>
      <c r="E6" s="33">
        <v>3</v>
      </c>
      <c r="F6" s="33">
        <v>0.4882</v>
      </c>
      <c r="G6" s="33">
        <f t="shared" si="0"/>
        <v>5.42444444444445</v>
      </c>
      <c r="H6" s="33">
        <f>AVERAGE(G6:G8)</f>
        <v>4.83407407407408</v>
      </c>
      <c r="I6" s="33">
        <f>STDEV(H6,G6:G8)</f>
        <v>0.491040160228749</v>
      </c>
    </row>
    <row r="7" spans="1:9">
      <c r="A7" s="22"/>
      <c r="B7" s="22"/>
      <c r="C7" s="33">
        <v>1</v>
      </c>
      <c r="D7" s="33">
        <v>10</v>
      </c>
      <c r="E7" s="33">
        <v>3</v>
      </c>
      <c r="F7" s="33">
        <v>0.437</v>
      </c>
      <c r="G7" s="33">
        <f t="shared" si="0"/>
        <v>4.85555555555556</v>
      </c>
      <c r="H7" s="35"/>
      <c r="I7" s="35"/>
    </row>
    <row r="8" spans="1:9">
      <c r="A8" s="22"/>
      <c r="B8" s="22"/>
      <c r="C8" s="33">
        <v>1.03</v>
      </c>
      <c r="D8" s="33">
        <v>10</v>
      </c>
      <c r="E8" s="33">
        <v>3</v>
      </c>
      <c r="F8" s="33">
        <v>0.3914</v>
      </c>
      <c r="G8" s="33">
        <f t="shared" si="0"/>
        <v>4.22222222222222</v>
      </c>
      <c r="H8" s="33"/>
      <c r="I8" s="33"/>
    </row>
    <row r="9" spans="1:9">
      <c r="A9" s="22">
        <v>15</v>
      </c>
      <c r="B9" s="22" t="s">
        <v>13</v>
      </c>
      <c r="C9" s="33">
        <v>1</v>
      </c>
      <c r="D9" s="33">
        <v>10</v>
      </c>
      <c r="E9" s="33">
        <v>3</v>
      </c>
      <c r="F9" s="33">
        <v>0.7071</v>
      </c>
      <c r="G9" s="33">
        <f t="shared" si="0"/>
        <v>7.85666666666667</v>
      </c>
      <c r="H9" s="33">
        <f>AVERAGE(G9:G11)</f>
        <v>7.34294532627866</v>
      </c>
      <c r="I9" s="33">
        <f>STDEV(H9,G9:G11)</f>
        <v>0.718631984782753</v>
      </c>
    </row>
    <row r="10" spans="1:9">
      <c r="A10" s="22"/>
      <c r="B10" s="22"/>
      <c r="C10" s="33">
        <v>1</v>
      </c>
      <c r="D10" s="33">
        <v>10</v>
      </c>
      <c r="E10" s="33">
        <v>3</v>
      </c>
      <c r="F10" s="33">
        <v>0.5694</v>
      </c>
      <c r="G10" s="33">
        <f t="shared" si="0"/>
        <v>6.32666666666667</v>
      </c>
      <c r="H10" s="35"/>
      <c r="I10" s="35"/>
    </row>
    <row r="11" spans="1:9">
      <c r="A11" s="22"/>
      <c r="B11" s="22"/>
      <c r="C11" s="33">
        <v>1.05</v>
      </c>
      <c r="D11" s="33">
        <v>10</v>
      </c>
      <c r="E11" s="33">
        <v>3</v>
      </c>
      <c r="F11" s="33">
        <v>0.7414</v>
      </c>
      <c r="G11" s="33">
        <f t="shared" si="0"/>
        <v>7.84550264550265</v>
      </c>
      <c r="H11" s="33"/>
      <c r="I11" s="33"/>
    </row>
    <row r="12" spans="1:9">
      <c r="A12" s="22"/>
      <c r="B12" s="22" t="s">
        <v>14</v>
      </c>
      <c r="C12" s="33">
        <v>1.02</v>
      </c>
      <c r="D12" s="33">
        <v>10</v>
      </c>
      <c r="E12" s="33">
        <v>3</v>
      </c>
      <c r="F12" s="33">
        <v>0.5223</v>
      </c>
      <c r="G12" s="33">
        <f t="shared" si="0"/>
        <v>5.68954248366013</v>
      </c>
      <c r="H12" s="33">
        <f>AVERAGE(G12:G14)</f>
        <v>5.74726241064816</v>
      </c>
      <c r="I12" s="33">
        <f>STDEV(H12,G12:G14)</f>
        <v>0.386163105494308</v>
      </c>
    </row>
    <row r="13" spans="1:9">
      <c r="A13" s="22"/>
      <c r="B13" s="22"/>
      <c r="C13" s="33">
        <v>1.01</v>
      </c>
      <c r="D13" s="33">
        <v>10</v>
      </c>
      <c r="E13" s="33">
        <v>3</v>
      </c>
      <c r="F13" s="33">
        <v>0.5678</v>
      </c>
      <c r="G13" s="33">
        <f t="shared" si="0"/>
        <v>6.24642464246425</v>
      </c>
      <c r="H13" s="35"/>
      <c r="I13" s="35"/>
    </row>
    <row r="14" spans="1:9">
      <c r="A14" s="22"/>
      <c r="B14" s="22"/>
      <c r="C14" s="33">
        <v>1.05</v>
      </c>
      <c r="D14" s="33">
        <v>10</v>
      </c>
      <c r="E14" s="33">
        <v>3</v>
      </c>
      <c r="F14" s="33">
        <v>0.5014</v>
      </c>
      <c r="G14" s="33">
        <f t="shared" si="0"/>
        <v>5.30582010582011</v>
      </c>
      <c r="H14" s="33"/>
      <c r="I14" s="33"/>
    </row>
    <row r="15" spans="1:9">
      <c r="A15" s="22">
        <v>30</v>
      </c>
      <c r="B15" s="22" t="s">
        <v>13</v>
      </c>
      <c r="C15" s="33">
        <v>1</v>
      </c>
      <c r="D15" s="33">
        <v>10</v>
      </c>
      <c r="E15" s="33">
        <v>3</v>
      </c>
      <c r="F15" s="33">
        <v>0.6898</v>
      </c>
      <c r="G15" s="33">
        <f t="shared" si="0"/>
        <v>7.66444444444444</v>
      </c>
      <c r="H15" s="33">
        <f>AVERAGE(G15:G17)</f>
        <v>7.898430335097</v>
      </c>
      <c r="I15" s="33">
        <f>STDEV(H15,G15:G17)</f>
        <v>0.171348895703297</v>
      </c>
    </row>
    <row r="16" spans="1:9">
      <c r="A16" s="22"/>
      <c r="B16" s="22"/>
      <c r="C16" s="33">
        <v>1</v>
      </c>
      <c r="D16" s="33">
        <v>10</v>
      </c>
      <c r="E16" s="33">
        <v>3</v>
      </c>
      <c r="F16" s="33">
        <v>0.7263</v>
      </c>
      <c r="G16" s="33">
        <f t="shared" si="0"/>
        <v>8.07</v>
      </c>
      <c r="H16" s="35"/>
      <c r="I16" s="35"/>
    </row>
    <row r="17" spans="1:9">
      <c r="A17" s="22"/>
      <c r="B17" s="22"/>
      <c r="C17" s="33">
        <v>1.05</v>
      </c>
      <c r="D17" s="33">
        <v>10</v>
      </c>
      <c r="E17" s="33">
        <v>3</v>
      </c>
      <c r="F17" s="33">
        <v>0.7523</v>
      </c>
      <c r="G17" s="33">
        <f t="shared" si="0"/>
        <v>7.96084656084656</v>
      </c>
      <c r="H17" s="33"/>
      <c r="I17" s="33"/>
    </row>
    <row r="18" spans="1:9">
      <c r="A18" s="22"/>
      <c r="B18" s="22" t="s">
        <v>14</v>
      </c>
      <c r="C18" s="33">
        <v>1.02</v>
      </c>
      <c r="D18" s="33">
        <v>10</v>
      </c>
      <c r="E18" s="33">
        <v>3</v>
      </c>
      <c r="F18" s="33">
        <v>0.4898</v>
      </c>
      <c r="G18" s="33">
        <f t="shared" si="0"/>
        <v>5.33551198257081</v>
      </c>
      <c r="H18" s="33">
        <f>AVERAGE(G18:G20)</f>
        <v>5.15859025678478</v>
      </c>
      <c r="I18" s="33">
        <f>STDEV(H18,G18:G20)</f>
        <v>0.142624997973739</v>
      </c>
    </row>
    <row r="19" spans="1:9">
      <c r="A19" s="22"/>
      <c r="B19" s="22"/>
      <c r="C19" s="33">
        <v>1.01</v>
      </c>
      <c r="D19" s="33">
        <v>10</v>
      </c>
      <c r="E19" s="33">
        <v>3</v>
      </c>
      <c r="F19" s="33">
        <v>0.4685</v>
      </c>
      <c r="G19" s="33">
        <f t="shared" si="0"/>
        <v>5.15401540154015</v>
      </c>
      <c r="H19" s="35"/>
      <c r="I19" s="35"/>
    </row>
    <row r="20" spans="1:9">
      <c r="A20" s="22"/>
      <c r="B20" s="22"/>
      <c r="C20" s="33">
        <v>1.05</v>
      </c>
      <c r="D20" s="33">
        <v>10</v>
      </c>
      <c r="E20" s="33">
        <v>3</v>
      </c>
      <c r="F20" s="33">
        <v>0.4712</v>
      </c>
      <c r="G20" s="33">
        <f t="shared" si="0"/>
        <v>4.98624338624339</v>
      </c>
      <c r="H20" s="33"/>
      <c r="I20" s="33"/>
    </row>
    <row r="21" spans="1:9">
      <c r="A21" s="22">
        <v>45</v>
      </c>
      <c r="B21" s="22" t="s">
        <v>13</v>
      </c>
      <c r="C21" s="33">
        <v>1</v>
      </c>
      <c r="D21" s="33">
        <v>10</v>
      </c>
      <c r="E21" s="33">
        <v>3</v>
      </c>
      <c r="F21" s="33">
        <v>0.4013</v>
      </c>
      <c r="G21" s="33">
        <f t="shared" si="0"/>
        <v>4.45888888888889</v>
      </c>
      <c r="H21" s="33">
        <f>AVERAGE(G21:G23)</f>
        <v>4.22590759075908</v>
      </c>
      <c r="I21" s="33">
        <f>STDEV(H21,G21:G23)</f>
        <v>0.313131079486015</v>
      </c>
    </row>
    <row r="22" spans="1:9">
      <c r="A22" s="22"/>
      <c r="B22" s="22"/>
      <c r="C22" s="33">
        <v>1</v>
      </c>
      <c r="D22" s="33">
        <v>10</v>
      </c>
      <c r="E22" s="33">
        <v>3</v>
      </c>
      <c r="F22" s="33">
        <v>0.3992</v>
      </c>
      <c r="G22" s="33">
        <f t="shared" si="0"/>
        <v>4.43555555555556</v>
      </c>
      <c r="H22" s="35"/>
      <c r="I22" s="35"/>
    </row>
    <row r="23" spans="1:9">
      <c r="A23" s="22"/>
      <c r="B23" s="22"/>
      <c r="C23" s="33">
        <v>1.01</v>
      </c>
      <c r="D23" s="33">
        <v>10</v>
      </c>
      <c r="E23" s="33">
        <v>3</v>
      </c>
      <c r="F23" s="33">
        <v>0.3439</v>
      </c>
      <c r="G23" s="33">
        <f t="shared" si="0"/>
        <v>3.78327832783278</v>
      </c>
      <c r="H23" s="33"/>
      <c r="I23" s="33"/>
    </row>
    <row r="24" spans="1:9">
      <c r="A24" s="22"/>
      <c r="B24" s="22" t="s">
        <v>14</v>
      </c>
      <c r="C24" s="33">
        <v>1.04</v>
      </c>
      <c r="D24" s="33">
        <v>10</v>
      </c>
      <c r="E24" s="33">
        <v>3</v>
      </c>
      <c r="F24" s="33">
        <v>0.3591</v>
      </c>
      <c r="G24" s="33">
        <f t="shared" si="0"/>
        <v>3.83653846153846</v>
      </c>
      <c r="H24" s="33">
        <f>AVERAGE(G24:G26)</f>
        <v>4.27776740519459</v>
      </c>
      <c r="I24" s="33">
        <f>STDEV(H24,G24:G26)</f>
        <v>0.537560090396686</v>
      </c>
    </row>
    <row r="25" spans="1:9">
      <c r="A25" s="22"/>
      <c r="B25" s="22"/>
      <c r="C25" s="33">
        <v>1.03</v>
      </c>
      <c r="D25" s="33">
        <v>10</v>
      </c>
      <c r="E25" s="33">
        <v>3</v>
      </c>
      <c r="F25" s="33">
        <v>0.3673</v>
      </c>
      <c r="G25" s="33">
        <f t="shared" si="0"/>
        <v>3.96224379719525</v>
      </c>
      <c r="H25" s="35"/>
      <c r="I25" s="35"/>
    </row>
    <row r="26" spans="1:9">
      <c r="A26" s="22"/>
      <c r="B26" s="22"/>
      <c r="C26" s="33">
        <v>1.03</v>
      </c>
      <c r="D26" s="33">
        <v>10</v>
      </c>
      <c r="E26" s="33">
        <v>3</v>
      </c>
      <c r="F26" s="33">
        <v>0.4667</v>
      </c>
      <c r="G26" s="33">
        <f t="shared" si="0"/>
        <v>5.03451995685005</v>
      </c>
      <c r="H26" s="33"/>
      <c r="I26" s="33"/>
    </row>
    <row r="27" spans="1:9">
      <c r="A27" s="22">
        <v>60</v>
      </c>
      <c r="B27" s="22" t="s">
        <v>13</v>
      </c>
      <c r="C27" s="51">
        <v>1</v>
      </c>
      <c r="D27" s="33">
        <v>10</v>
      </c>
      <c r="E27" s="33">
        <v>3</v>
      </c>
      <c r="F27" s="33">
        <v>0.4367</v>
      </c>
      <c r="G27" s="33">
        <f t="shared" si="0"/>
        <v>4.85222222222222</v>
      </c>
      <c r="H27" s="33">
        <f>AVERAGE(G27:G29)</f>
        <v>4.92092397072789</v>
      </c>
      <c r="I27" s="33">
        <f>STDEV(H27,G27:G29)</f>
        <v>0.235479107088262</v>
      </c>
    </row>
    <row r="28" spans="1:9">
      <c r="A28" s="22"/>
      <c r="B28" s="22"/>
      <c r="C28" s="33">
        <v>1.02</v>
      </c>
      <c r="D28" s="33">
        <v>10</v>
      </c>
      <c r="E28" s="33">
        <v>3</v>
      </c>
      <c r="F28" s="33">
        <v>0.4808</v>
      </c>
      <c r="G28" s="33">
        <f t="shared" si="0"/>
        <v>5.23747276688453</v>
      </c>
      <c r="H28" s="35"/>
      <c r="I28" s="35"/>
    </row>
    <row r="29" spans="1:9">
      <c r="A29" s="22"/>
      <c r="B29" s="22"/>
      <c r="C29" s="33">
        <v>1.04</v>
      </c>
      <c r="D29" s="33">
        <v>10</v>
      </c>
      <c r="E29" s="33">
        <v>3</v>
      </c>
      <c r="F29" s="52">
        <v>0.4374</v>
      </c>
      <c r="G29" s="33">
        <f t="shared" si="0"/>
        <v>4.67307692307692</v>
      </c>
      <c r="H29" s="33"/>
      <c r="I29" s="33"/>
    </row>
    <row r="30" spans="1:9">
      <c r="A30" s="22"/>
      <c r="B30" s="22" t="s">
        <v>14</v>
      </c>
      <c r="C30" s="51">
        <v>1</v>
      </c>
      <c r="D30" s="33">
        <v>10</v>
      </c>
      <c r="E30" s="33">
        <v>3</v>
      </c>
      <c r="F30" s="33">
        <v>0.4349</v>
      </c>
      <c r="G30" s="33">
        <f t="shared" si="0"/>
        <v>4.83222222222222</v>
      </c>
      <c r="H30" s="33">
        <f>AVERAGE(G30:G32)</f>
        <v>4.98272601619136</v>
      </c>
      <c r="I30" s="33">
        <f>STDEV(H30,G30:G32)</f>
        <v>0.161812989862098</v>
      </c>
    </row>
    <row r="31" spans="1:9">
      <c r="A31" s="22"/>
      <c r="B31" s="22"/>
      <c r="C31" s="33">
        <v>1.01</v>
      </c>
      <c r="D31" s="33">
        <v>10</v>
      </c>
      <c r="E31" s="33">
        <v>3</v>
      </c>
      <c r="F31" s="33">
        <v>0.4462</v>
      </c>
      <c r="G31" s="33">
        <f t="shared" si="0"/>
        <v>4.90869086908691</v>
      </c>
      <c r="H31" s="35"/>
      <c r="I31" s="35"/>
    </row>
    <row r="32" spans="1:9">
      <c r="A32" s="22"/>
      <c r="B32" s="22"/>
      <c r="C32" s="33">
        <v>1.04</v>
      </c>
      <c r="D32" s="33">
        <v>10</v>
      </c>
      <c r="E32" s="33">
        <v>3</v>
      </c>
      <c r="F32" s="33">
        <v>0.4874</v>
      </c>
      <c r="G32" s="33">
        <f t="shared" si="0"/>
        <v>5.20726495726496</v>
      </c>
      <c r="H32" s="33"/>
      <c r="I32" s="33"/>
    </row>
  </sheetData>
  <mergeCells count="38"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C1:C2"/>
    <mergeCell ref="D1:D2"/>
    <mergeCell ref="E1:E2"/>
    <mergeCell ref="H3:H5"/>
    <mergeCell ref="H6:H8"/>
    <mergeCell ref="H9:H11"/>
    <mergeCell ref="H12:H14"/>
    <mergeCell ref="H15:H17"/>
    <mergeCell ref="H18:H20"/>
    <mergeCell ref="H21:H23"/>
    <mergeCell ref="H24:H26"/>
    <mergeCell ref="H27:H29"/>
    <mergeCell ref="H30:H32"/>
    <mergeCell ref="I3:I5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opLeftCell="A20" workbookViewId="0">
      <selection activeCell="F39" sqref="F39"/>
    </sheetView>
  </sheetViews>
  <sheetFormatPr defaultColWidth="8.72727272727273" defaultRowHeight="14"/>
  <cols>
    <col min="5" max="5" width="21" customWidth="1"/>
    <col min="6" max="6" width="16.8181818181818" customWidth="1"/>
  </cols>
  <sheetData>
    <row r="1" spans="1:2">
      <c r="A1" s="19" t="s">
        <v>0</v>
      </c>
      <c r="B1" s="19" t="s">
        <v>36</v>
      </c>
    </row>
    <row r="2" spans="1:9">
      <c r="A2" s="20"/>
      <c r="B2" s="20"/>
      <c r="C2" s="24" t="s">
        <v>37</v>
      </c>
      <c r="D2" s="24" t="s">
        <v>38</v>
      </c>
      <c r="E2" s="24" t="s">
        <v>39</v>
      </c>
      <c r="F2" s="24" t="s">
        <v>40</v>
      </c>
      <c r="G2" s="24" t="s">
        <v>41</v>
      </c>
      <c r="H2" s="24" t="s">
        <v>10</v>
      </c>
      <c r="I2" s="24" t="s">
        <v>22</v>
      </c>
    </row>
    <row r="3" spans="1:9">
      <c r="A3" s="22">
        <v>0</v>
      </c>
      <c r="B3" s="22" t="s">
        <v>13</v>
      </c>
      <c r="C3" s="25">
        <v>3.04</v>
      </c>
      <c r="D3" s="25">
        <v>0.3457</v>
      </c>
      <c r="E3" s="25">
        <v>25</v>
      </c>
      <c r="F3" s="25">
        <v>2</v>
      </c>
      <c r="G3" s="25">
        <f t="shared" ref="G3:G32" si="0">((D3-0.0318)*25*25)/(0.3699*C3*1000)</f>
        <v>0.174467050127346</v>
      </c>
      <c r="H3" s="25">
        <f>AVERAGE(G3:G5)</f>
        <v>0.182097184867147</v>
      </c>
      <c r="I3" s="25">
        <f>STDEV(G3:G5)</f>
        <v>0.00722191006458834</v>
      </c>
    </row>
    <row r="4" spans="1:9">
      <c r="A4" s="22"/>
      <c r="B4" s="22"/>
      <c r="C4" s="25">
        <v>3.01</v>
      </c>
      <c r="D4" s="25">
        <v>0.3578</v>
      </c>
      <c r="E4" s="25">
        <v>25</v>
      </c>
      <c r="F4" s="25">
        <v>2</v>
      </c>
      <c r="G4" s="25">
        <f t="shared" si="0"/>
        <v>0.182998188430203</v>
      </c>
      <c r="H4" s="25"/>
      <c r="I4" s="25"/>
    </row>
    <row r="5" spans="1:9">
      <c r="A5" s="22"/>
      <c r="B5" s="22"/>
      <c r="C5" s="25">
        <v>3.02</v>
      </c>
      <c r="D5" s="25">
        <v>0.3693</v>
      </c>
      <c r="E5" s="25">
        <v>25</v>
      </c>
      <c r="F5" s="25">
        <v>2</v>
      </c>
      <c r="G5" s="25">
        <f t="shared" si="0"/>
        <v>0.188826316043892</v>
      </c>
      <c r="H5" s="25"/>
      <c r="I5" s="25"/>
    </row>
    <row r="6" spans="1:9">
      <c r="A6" s="22"/>
      <c r="B6" s="22" t="s">
        <v>14</v>
      </c>
      <c r="C6" s="25">
        <v>3.04</v>
      </c>
      <c r="D6" s="25">
        <v>0.3457</v>
      </c>
      <c r="E6" s="25">
        <v>25</v>
      </c>
      <c r="F6" s="25">
        <v>2</v>
      </c>
      <c r="G6" s="25">
        <f t="shared" si="0"/>
        <v>0.174467050127346</v>
      </c>
      <c r="H6" s="25">
        <f>AVERAGE(G6:G8)</f>
        <v>0.182097184867147</v>
      </c>
      <c r="I6" s="25">
        <f>STDEV(G6:G8)</f>
        <v>0.00722191006458834</v>
      </c>
    </row>
    <row r="7" spans="1:9">
      <c r="A7" s="22"/>
      <c r="B7" s="22"/>
      <c r="C7" s="25">
        <v>3.01</v>
      </c>
      <c r="D7" s="25">
        <v>0.3578</v>
      </c>
      <c r="E7" s="25">
        <v>25</v>
      </c>
      <c r="F7" s="25">
        <v>2</v>
      </c>
      <c r="G7" s="25">
        <f t="shared" si="0"/>
        <v>0.182998188430203</v>
      </c>
      <c r="H7" s="25"/>
      <c r="I7" s="25"/>
    </row>
    <row r="8" spans="1:9">
      <c r="A8" s="22"/>
      <c r="B8" s="22"/>
      <c r="C8" s="25">
        <v>3.02</v>
      </c>
      <c r="D8" s="25">
        <v>0.3693</v>
      </c>
      <c r="E8" s="25">
        <v>25</v>
      </c>
      <c r="F8" s="25">
        <v>2</v>
      </c>
      <c r="G8" s="25">
        <f t="shared" si="0"/>
        <v>0.188826316043892</v>
      </c>
      <c r="H8" s="25"/>
      <c r="I8" s="25"/>
    </row>
    <row r="9" spans="1:9">
      <c r="A9" s="22">
        <v>15</v>
      </c>
      <c r="B9" s="22" t="s">
        <v>13</v>
      </c>
      <c r="C9" s="38">
        <v>3.02</v>
      </c>
      <c r="D9" s="39">
        <v>0.4625</v>
      </c>
      <c r="E9" s="25">
        <v>25</v>
      </c>
      <c r="F9" s="25">
        <v>2</v>
      </c>
      <c r="G9" s="25">
        <f t="shared" si="0"/>
        <v>0.24097035354105</v>
      </c>
      <c r="H9" s="25">
        <f>AVERAGE(G9:G11)</f>
        <v>0.231178155466675</v>
      </c>
      <c r="I9" s="25">
        <f>STDEV(G9:G11)</f>
        <v>0.00886202052240444</v>
      </c>
    </row>
    <row r="10" spans="1:9">
      <c r="A10" s="22"/>
      <c r="B10" s="22"/>
      <c r="C10" s="38">
        <v>3</v>
      </c>
      <c r="D10" s="39">
        <v>0.429</v>
      </c>
      <c r="E10" s="25">
        <v>25</v>
      </c>
      <c r="F10" s="25">
        <v>2</v>
      </c>
      <c r="G10" s="25">
        <f t="shared" si="0"/>
        <v>0.223709110570424</v>
      </c>
      <c r="H10" s="25"/>
      <c r="I10" s="25"/>
    </row>
    <row r="11" spans="1:9">
      <c r="A11" s="22"/>
      <c r="B11" s="22"/>
      <c r="C11" s="38">
        <v>3.03</v>
      </c>
      <c r="D11" s="39">
        <v>0.4422</v>
      </c>
      <c r="E11" s="25">
        <v>25</v>
      </c>
      <c r="F11" s="25">
        <v>2</v>
      </c>
      <c r="G11" s="25">
        <f t="shared" si="0"/>
        <v>0.22885500228855</v>
      </c>
      <c r="H11" s="25"/>
      <c r="I11" s="25"/>
    </row>
    <row r="12" spans="1:9">
      <c r="A12" s="22"/>
      <c r="B12" s="22" t="s">
        <v>14</v>
      </c>
      <c r="C12" s="38">
        <v>3.01</v>
      </c>
      <c r="D12" s="39">
        <v>0.4363</v>
      </c>
      <c r="E12" s="25">
        <v>25</v>
      </c>
      <c r="F12" s="25">
        <v>2</v>
      </c>
      <c r="G12" s="25">
        <f t="shared" si="0"/>
        <v>0.227063703128887</v>
      </c>
      <c r="H12" s="35">
        <f>AVERAGE(G12:G14)</f>
        <v>0.215628682766444</v>
      </c>
      <c r="I12" s="35">
        <f>STDEV(G12:G14)</f>
        <v>0.010659255392397</v>
      </c>
    </row>
    <row r="13" spans="1:9">
      <c r="A13" s="22"/>
      <c r="B13" s="22"/>
      <c r="C13" s="38">
        <v>3.03</v>
      </c>
      <c r="D13" s="39">
        <v>0.4153</v>
      </c>
      <c r="E13" s="25">
        <v>25</v>
      </c>
      <c r="F13" s="25">
        <v>2</v>
      </c>
      <c r="G13" s="25">
        <f t="shared" si="0"/>
        <v>0.213854516027434</v>
      </c>
      <c r="H13" s="35"/>
      <c r="I13" s="35"/>
    </row>
    <row r="14" spans="1:9">
      <c r="A14" s="22"/>
      <c r="B14" s="22"/>
      <c r="C14" s="38">
        <v>3</v>
      </c>
      <c r="D14" s="39">
        <v>0.3975</v>
      </c>
      <c r="E14" s="25">
        <v>25</v>
      </c>
      <c r="F14" s="25">
        <v>2</v>
      </c>
      <c r="G14" s="25">
        <f t="shared" si="0"/>
        <v>0.205967829143012</v>
      </c>
      <c r="H14" s="35"/>
      <c r="I14" s="35"/>
    </row>
    <row r="15" spans="1:9">
      <c r="A15" s="22">
        <v>30</v>
      </c>
      <c r="B15" s="22" t="s">
        <v>13</v>
      </c>
      <c r="C15" s="38">
        <v>3.03</v>
      </c>
      <c r="D15" s="39">
        <v>0.4126</v>
      </c>
      <c r="E15" s="25">
        <v>25</v>
      </c>
      <c r="F15" s="25">
        <v>2</v>
      </c>
      <c r="G15" s="25">
        <f t="shared" si="0"/>
        <v>0.212348891012378</v>
      </c>
      <c r="H15" s="25">
        <f>AVERAGE(G15:G17)</f>
        <v>0.212241809117397</v>
      </c>
      <c r="I15" s="25">
        <f>STDEV(G15:G17)</f>
        <v>0.0017988778301586</v>
      </c>
    </row>
    <row r="16" spans="1:9">
      <c r="A16" s="22"/>
      <c r="B16" s="22"/>
      <c r="C16" s="38">
        <v>3.04</v>
      </c>
      <c r="D16" s="39">
        <v>0.4168</v>
      </c>
      <c r="E16" s="25">
        <v>25</v>
      </c>
      <c r="F16" s="25">
        <v>2</v>
      </c>
      <c r="G16" s="25">
        <f t="shared" si="0"/>
        <v>0.213984754058707</v>
      </c>
      <c r="H16" s="25"/>
      <c r="I16" s="25"/>
    </row>
    <row r="17" spans="1:9">
      <c r="A17" s="22"/>
      <c r="B17" s="22"/>
      <c r="C17" s="38">
        <v>3.01</v>
      </c>
      <c r="D17" s="39">
        <v>0.4066</v>
      </c>
      <c r="E17" s="25">
        <v>25</v>
      </c>
      <c r="F17" s="25">
        <v>2</v>
      </c>
      <c r="G17" s="25">
        <f t="shared" si="0"/>
        <v>0.210391782281105</v>
      </c>
      <c r="H17" s="25"/>
      <c r="I17" s="25"/>
    </row>
    <row r="18" spans="1:9">
      <c r="A18" s="22"/>
      <c r="B18" s="22" t="s">
        <v>14</v>
      </c>
      <c r="C18" s="38">
        <v>3</v>
      </c>
      <c r="D18" s="39">
        <v>0.3955</v>
      </c>
      <c r="E18" s="25">
        <v>25</v>
      </c>
      <c r="F18" s="25">
        <v>2</v>
      </c>
      <c r="G18" s="25">
        <f t="shared" si="0"/>
        <v>0.204841398576192</v>
      </c>
      <c r="H18" s="25">
        <f>AVERAGE(G18:G20)</f>
        <v>0.189015029968623</v>
      </c>
      <c r="I18" s="25">
        <f>STDEV(G18:G20)</f>
        <v>0.0137484263194592</v>
      </c>
    </row>
    <row r="19" spans="1:9">
      <c r="A19" s="22"/>
      <c r="B19" s="22"/>
      <c r="C19" s="38">
        <v>3.01</v>
      </c>
      <c r="D19" s="39">
        <v>0.3525</v>
      </c>
      <c r="E19" s="25">
        <v>25</v>
      </c>
      <c r="F19" s="25">
        <v>2</v>
      </c>
      <c r="G19" s="25">
        <f t="shared" si="0"/>
        <v>0.180023064507872</v>
      </c>
      <c r="H19" s="25"/>
      <c r="I19" s="25"/>
    </row>
    <row r="20" spans="1:9">
      <c r="A20" s="22"/>
      <c r="B20" s="22"/>
      <c r="C20" s="38">
        <v>3.03</v>
      </c>
      <c r="D20" s="39">
        <v>0.3585</v>
      </c>
      <c r="E20" s="25">
        <v>25</v>
      </c>
      <c r="F20" s="25">
        <v>2</v>
      </c>
      <c r="G20" s="25">
        <f t="shared" si="0"/>
        <v>0.182180626821806</v>
      </c>
      <c r="H20" s="25"/>
      <c r="I20" s="25"/>
    </row>
    <row r="21" spans="1:9">
      <c r="A21" s="22">
        <v>45</v>
      </c>
      <c r="B21" s="22" t="s">
        <v>13</v>
      </c>
      <c r="C21" s="38">
        <v>3</v>
      </c>
      <c r="D21" s="39">
        <v>0.2788</v>
      </c>
      <c r="E21" s="25">
        <v>25</v>
      </c>
      <c r="F21" s="25">
        <v>2</v>
      </c>
      <c r="G21" s="25">
        <f t="shared" si="0"/>
        <v>0.139114175002253</v>
      </c>
      <c r="H21" s="25">
        <f>AVERAGE(G21:G23)</f>
        <v>0.150448354178018</v>
      </c>
      <c r="I21" s="25">
        <f>STDEV(G21:G23)</f>
        <v>0.0099613827826964</v>
      </c>
    </row>
    <row r="22" spans="1:9">
      <c r="A22" s="22"/>
      <c r="B22" s="22"/>
      <c r="C22" s="38">
        <v>3</v>
      </c>
      <c r="D22" s="39">
        <v>0.312</v>
      </c>
      <c r="E22" s="25">
        <v>25</v>
      </c>
      <c r="F22" s="25">
        <v>2</v>
      </c>
      <c r="G22" s="25">
        <f t="shared" si="0"/>
        <v>0.157812922411463</v>
      </c>
      <c r="H22" s="25"/>
      <c r="I22" s="25"/>
    </row>
    <row r="23" spans="1:9">
      <c r="A23" s="22"/>
      <c r="B23" s="22"/>
      <c r="C23" s="38">
        <v>3.02</v>
      </c>
      <c r="D23" s="39">
        <v>0.3078</v>
      </c>
      <c r="E23" s="25">
        <v>25</v>
      </c>
      <c r="F23" s="25">
        <v>2</v>
      </c>
      <c r="G23" s="25">
        <f t="shared" si="0"/>
        <v>0.154417965120339</v>
      </c>
      <c r="H23" s="25"/>
      <c r="I23" s="25"/>
    </row>
    <row r="24" spans="1:9">
      <c r="A24" s="22"/>
      <c r="B24" s="22" t="s">
        <v>14</v>
      </c>
      <c r="C24" s="38">
        <v>3</v>
      </c>
      <c r="D24" s="39">
        <v>0.3122</v>
      </c>
      <c r="E24" s="25">
        <v>25</v>
      </c>
      <c r="F24" s="25">
        <v>2</v>
      </c>
      <c r="G24" s="25">
        <f t="shared" si="0"/>
        <v>0.157925565468145</v>
      </c>
      <c r="H24" s="25">
        <f>AVERAGE(G24:G26)</f>
        <v>0.165596253370579</v>
      </c>
      <c r="I24" s="25">
        <f>STDEV(G24:G26)</f>
        <v>0.00870873192970078</v>
      </c>
    </row>
    <row r="25" spans="1:9">
      <c r="A25" s="22"/>
      <c r="B25" s="22"/>
      <c r="C25" s="38">
        <v>3.02</v>
      </c>
      <c r="D25" s="39">
        <v>0.3447</v>
      </c>
      <c r="E25" s="25">
        <v>25</v>
      </c>
      <c r="F25" s="25">
        <v>2</v>
      </c>
      <c r="G25" s="25">
        <f t="shared" si="0"/>
        <v>0.175062975674471</v>
      </c>
      <c r="H25" s="25"/>
      <c r="I25" s="25"/>
    </row>
    <row r="26" spans="1:9">
      <c r="A26" s="22"/>
      <c r="B26" s="22"/>
      <c r="C26" s="38">
        <v>3.01</v>
      </c>
      <c r="D26" s="39">
        <v>0.3236</v>
      </c>
      <c r="E26" s="25">
        <v>25</v>
      </c>
      <c r="F26" s="25">
        <v>2</v>
      </c>
      <c r="G26" s="25">
        <f t="shared" si="0"/>
        <v>0.163800218969121</v>
      </c>
      <c r="H26" s="25"/>
      <c r="I26" s="25"/>
    </row>
    <row r="27" spans="1:9">
      <c r="A27" s="22">
        <v>60</v>
      </c>
      <c r="B27" s="22" t="s">
        <v>13</v>
      </c>
      <c r="C27" s="38">
        <v>3</v>
      </c>
      <c r="D27" s="39">
        <v>0.4032</v>
      </c>
      <c r="E27" s="25">
        <v>25</v>
      </c>
      <c r="F27" s="25">
        <v>2</v>
      </c>
      <c r="G27" s="25">
        <f t="shared" si="0"/>
        <v>0.209178156258448</v>
      </c>
      <c r="H27" s="25">
        <f>AVERAGE(G27:G29)</f>
        <v>0.192719588314245</v>
      </c>
      <c r="I27" s="25">
        <f>STDEV(G27:G29)</f>
        <v>0.0147032622408351</v>
      </c>
    </row>
    <row r="28" spans="1:9">
      <c r="A28" s="22"/>
      <c r="B28" s="22"/>
      <c r="C28" s="38">
        <v>3.02</v>
      </c>
      <c r="D28" s="39">
        <v>0.3551</v>
      </c>
      <c r="E28" s="25">
        <v>25</v>
      </c>
      <c r="F28" s="25">
        <v>2</v>
      </c>
      <c r="G28" s="25">
        <f t="shared" si="0"/>
        <v>0.180881623635527</v>
      </c>
      <c r="H28" s="25"/>
      <c r="I28" s="25"/>
    </row>
    <row r="29" spans="1:9">
      <c r="A29" s="22"/>
      <c r="B29" s="22"/>
      <c r="C29" s="38">
        <v>3.02</v>
      </c>
      <c r="D29" s="39">
        <v>0.368</v>
      </c>
      <c r="E29" s="25">
        <v>25</v>
      </c>
      <c r="F29" s="25">
        <v>2</v>
      </c>
      <c r="G29" s="25">
        <f t="shared" si="0"/>
        <v>0.18809898504876</v>
      </c>
      <c r="H29" s="25"/>
      <c r="I29" s="25"/>
    </row>
    <row r="30" spans="1:9">
      <c r="A30" s="22"/>
      <c r="B30" s="22" t="s">
        <v>14</v>
      </c>
      <c r="C30" s="38">
        <v>3.01</v>
      </c>
      <c r="D30" s="39">
        <v>0.3783</v>
      </c>
      <c r="E30" s="25">
        <v>25</v>
      </c>
      <c r="F30" s="25">
        <v>2</v>
      </c>
      <c r="G30" s="25">
        <f t="shared" si="0"/>
        <v>0.194505743224127</v>
      </c>
      <c r="H30" s="35">
        <f>AVERAGE(G30:G32)</f>
        <v>0.1981564286337</v>
      </c>
      <c r="I30" s="35">
        <f>STDEV(G30:G32)</f>
        <v>0.0108018235990636</v>
      </c>
    </row>
    <row r="31" spans="1:9">
      <c r="A31" s="22"/>
      <c r="B31" s="22"/>
      <c r="C31" s="38">
        <v>3.03</v>
      </c>
      <c r="D31" s="39">
        <v>0.3719</v>
      </c>
      <c r="E31" s="25">
        <v>25</v>
      </c>
      <c r="F31" s="25">
        <v>2</v>
      </c>
      <c r="G31" s="25">
        <f t="shared" si="0"/>
        <v>0.189652988007641</v>
      </c>
      <c r="H31" s="35"/>
      <c r="I31" s="35"/>
    </row>
    <row r="32" spans="1:9">
      <c r="A32" s="22"/>
      <c r="B32" s="22"/>
      <c r="C32" s="38">
        <v>3.02</v>
      </c>
      <c r="D32" s="39">
        <v>0.4077</v>
      </c>
      <c r="E32" s="25">
        <v>25</v>
      </c>
      <c r="F32" s="25">
        <v>2</v>
      </c>
      <c r="G32" s="25">
        <f t="shared" si="0"/>
        <v>0.210310554669331</v>
      </c>
      <c r="H32" s="35"/>
      <c r="I32" s="35"/>
    </row>
  </sheetData>
  <mergeCells count="35"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H3:H5"/>
    <mergeCell ref="H6:H8"/>
    <mergeCell ref="H9:H11"/>
    <mergeCell ref="H12:H14"/>
    <mergeCell ref="H15:H17"/>
    <mergeCell ref="H18:H20"/>
    <mergeCell ref="H21:H23"/>
    <mergeCell ref="H24:H26"/>
    <mergeCell ref="H27:H29"/>
    <mergeCell ref="H30:H32"/>
    <mergeCell ref="I3:I5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"/>
  <sheetViews>
    <sheetView tabSelected="1" workbookViewId="0">
      <selection activeCell="J20" sqref="J20"/>
    </sheetView>
  </sheetViews>
  <sheetFormatPr defaultColWidth="8.72727272727273" defaultRowHeight="14"/>
  <cols>
    <col min="6" max="6" width="14.2727272727273" customWidth="1"/>
    <col min="7" max="8" width="12.8181818181818"/>
    <col min="10" max="13" width="9.54545454545454"/>
  </cols>
  <sheetData>
    <row r="1" spans="3:6">
      <c r="C1" s="59" t="s">
        <v>42</v>
      </c>
      <c r="D1" s="59"/>
      <c r="E1" s="59"/>
      <c r="F1" s="59"/>
    </row>
    <row r="2" spans="1:8">
      <c r="A2" t="s">
        <v>0</v>
      </c>
      <c r="C2" s="59" t="s">
        <v>43</v>
      </c>
      <c r="D2" s="59" t="s">
        <v>44</v>
      </c>
      <c r="E2" s="59" t="s">
        <v>45</v>
      </c>
      <c r="F2" s="60" t="s">
        <v>42</v>
      </c>
      <c r="G2" t="s">
        <v>10</v>
      </c>
      <c r="H2" t="s">
        <v>46</v>
      </c>
    </row>
    <row r="3" spans="1:8">
      <c r="A3" s="1">
        <v>0</v>
      </c>
      <c r="B3" s="1" t="s">
        <v>13</v>
      </c>
      <c r="C3" s="59">
        <v>77.65</v>
      </c>
      <c r="D3" s="59">
        <v>-5.96</v>
      </c>
      <c r="E3" s="59">
        <v>41.24</v>
      </c>
      <c r="F3" s="61">
        <f t="shared" ref="F3:F12" si="0">(100*(((D3+1.75*C3)/((5.645*C3)+D3-(3.012*E3)))-0.3))/0.172</f>
        <v>70.7118425782903</v>
      </c>
      <c r="G3" s="1">
        <f>AVERAGE(F3:F12)</f>
        <v>69.8229682735063</v>
      </c>
      <c r="H3" s="1">
        <f>STDEV(G3,F3:F12)</f>
        <v>1.20329322171064</v>
      </c>
    </row>
    <row r="4" spans="1:8">
      <c r="A4" s="1"/>
      <c r="B4" s="1"/>
      <c r="C4" s="59">
        <v>74.74</v>
      </c>
      <c r="D4" s="59">
        <v>-8.73</v>
      </c>
      <c r="E4" s="59">
        <v>40.97</v>
      </c>
      <c r="F4" s="61">
        <f t="shared" si="0"/>
        <v>70.4881734261055</v>
      </c>
      <c r="G4" s="1"/>
      <c r="H4" s="1"/>
    </row>
    <row r="5" spans="1:8">
      <c r="A5" s="1"/>
      <c r="B5" s="1"/>
      <c r="C5" s="59">
        <v>76.79</v>
      </c>
      <c r="D5" s="59">
        <v>-7.17</v>
      </c>
      <c r="E5" s="59">
        <v>40.42</v>
      </c>
      <c r="F5" s="61">
        <f t="shared" si="0"/>
        <v>68.4224138705077</v>
      </c>
      <c r="G5" s="1"/>
      <c r="H5" s="1"/>
    </row>
    <row r="6" spans="1:8">
      <c r="A6" s="1"/>
      <c r="B6" s="1"/>
      <c r="C6" s="59">
        <v>78.63</v>
      </c>
      <c r="D6" s="59">
        <v>-7.51</v>
      </c>
      <c r="E6" s="59">
        <v>41.13</v>
      </c>
      <c r="F6" s="61">
        <f t="shared" si="0"/>
        <v>67.6350295824121</v>
      </c>
      <c r="G6" s="1"/>
      <c r="H6" s="1"/>
    </row>
    <row r="7" spans="1:8">
      <c r="A7" s="1"/>
      <c r="B7" s="1"/>
      <c r="C7" s="62">
        <v>76</v>
      </c>
      <c r="D7" s="59">
        <v>-10.89</v>
      </c>
      <c r="E7" s="59">
        <v>42.51</v>
      </c>
      <c r="F7" s="61">
        <f t="shared" si="0"/>
        <v>70.3130834949788</v>
      </c>
      <c r="G7" s="1"/>
      <c r="H7" s="1"/>
    </row>
    <row r="8" spans="1:8">
      <c r="A8" s="1"/>
      <c r="B8" s="1"/>
      <c r="C8" s="59">
        <v>76.15</v>
      </c>
      <c r="D8" s="59">
        <v>-5.73</v>
      </c>
      <c r="E8" s="59">
        <v>40.09</v>
      </c>
      <c r="F8" s="61">
        <f t="shared" si="0"/>
        <v>69.9792349883344</v>
      </c>
      <c r="G8" s="1"/>
      <c r="H8" s="1"/>
    </row>
    <row r="9" spans="1:8">
      <c r="A9" s="1"/>
      <c r="B9" s="1"/>
      <c r="C9" s="59">
        <v>78.96</v>
      </c>
      <c r="D9" s="59">
        <v>-7.49</v>
      </c>
      <c r="E9" s="59">
        <v>42.44</v>
      </c>
      <c r="F9" s="61">
        <f t="shared" si="0"/>
        <v>70.3627417037955</v>
      </c>
      <c r="G9" s="1"/>
      <c r="H9" s="1"/>
    </row>
    <row r="10" spans="1:8">
      <c r="A10" s="1"/>
      <c r="B10" s="1"/>
      <c r="C10" s="62">
        <v>71.2</v>
      </c>
      <c r="D10" s="59">
        <v>-5.74</v>
      </c>
      <c r="E10" s="59">
        <v>37.89</v>
      </c>
      <c r="F10" s="61">
        <f t="shared" si="0"/>
        <v>70.5818128595606</v>
      </c>
      <c r="G10" s="1"/>
      <c r="H10" s="1"/>
    </row>
    <row r="11" spans="1:8">
      <c r="A11" s="1"/>
      <c r="B11" s="1"/>
      <c r="C11" s="59">
        <v>76.11</v>
      </c>
      <c r="D11" s="63">
        <v>-5.41</v>
      </c>
      <c r="E11" s="59">
        <v>40.55</v>
      </c>
      <c r="F11" s="61">
        <f t="shared" si="0"/>
        <v>71.505065099002</v>
      </c>
      <c r="G11" s="1"/>
      <c r="H11" s="1"/>
    </row>
    <row r="12" spans="1:8">
      <c r="A12" s="1"/>
      <c r="B12" s="1"/>
      <c r="C12" s="59">
        <v>75.03</v>
      </c>
      <c r="D12" s="59">
        <v>-9.54</v>
      </c>
      <c r="E12" s="59">
        <v>40.59</v>
      </c>
      <c r="F12" s="61">
        <f t="shared" si="0"/>
        <v>68.2302851320757</v>
      </c>
      <c r="G12" s="1"/>
      <c r="H12" s="1"/>
    </row>
    <row r="13" spans="1:8">
      <c r="A13" s="1"/>
      <c r="B13" s="1" t="s">
        <v>14</v>
      </c>
      <c r="C13" s="59">
        <v>77.65</v>
      </c>
      <c r="D13" s="59">
        <v>-5.96</v>
      </c>
      <c r="E13" s="59">
        <v>41.24</v>
      </c>
      <c r="F13" s="61">
        <f t="shared" ref="F13:F22" si="1">(100*(((D13+1.75*C13)/((5.645*C13)+D13-(3.012*E13)))-0.3))/0.172</f>
        <v>70.7118425782903</v>
      </c>
      <c r="G13" s="1">
        <f>AVERAGE(F13:F22)</f>
        <v>69.8229682735063</v>
      </c>
      <c r="H13" s="1">
        <f>STDEV(G13,F13:F22)</f>
        <v>1.20329322171064</v>
      </c>
    </row>
    <row r="14" spans="1:8">
      <c r="A14" s="1"/>
      <c r="B14" s="1"/>
      <c r="C14" s="59">
        <v>74.74</v>
      </c>
      <c r="D14" s="59">
        <v>-8.73</v>
      </c>
      <c r="E14" s="59">
        <v>40.97</v>
      </c>
      <c r="F14" s="61">
        <f t="shared" si="1"/>
        <v>70.4881734261055</v>
      </c>
      <c r="G14" s="1"/>
      <c r="H14" s="1"/>
    </row>
    <row r="15" spans="1:8">
      <c r="A15" s="1"/>
      <c r="B15" s="1"/>
      <c r="C15" s="59">
        <v>76.79</v>
      </c>
      <c r="D15" s="59">
        <v>-7.17</v>
      </c>
      <c r="E15" s="59">
        <v>40.42</v>
      </c>
      <c r="F15" s="61">
        <f t="shared" si="1"/>
        <v>68.4224138705077</v>
      </c>
      <c r="G15" s="1"/>
      <c r="H15" s="1"/>
    </row>
    <row r="16" spans="1:8">
      <c r="A16" s="1"/>
      <c r="B16" s="1"/>
      <c r="C16" s="59">
        <v>78.63</v>
      </c>
      <c r="D16" s="59">
        <v>-7.51</v>
      </c>
      <c r="E16" s="59">
        <v>41.13</v>
      </c>
      <c r="F16" s="61">
        <f t="shared" si="1"/>
        <v>67.6350295824121</v>
      </c>
      <c r="G16" s="1"/>
      <c r="H16" s="1"/>
    </row>
    <row r="17" spans="1:8">
      <c r="A17" s="1"/>
      <c r="B17" s="1"/>
      <c r="C17" s="62">
        <v>76</v>
      </c>
      <c r="D17" s="59">
        <v>-10.89</v>
      </c>
      <c r="E17" s="59">
        <v>42.51</v>
      </c>
      <c r="F17" s="61">
        <f t="shared" si="1"/>
        <v>70.3130834949788</v>
      </c>
      <c r="G17" s="1"/>
      <c r="H17" s="1"/>
    </row>
    <row r="18" spans="1:8">
      <c r="A18" s="1"/>
      <c r="B18" s="1"/>
      <c r="C18" s="59">
        <v>76.15</v>
      </c>
      <c r="D18" s="59">
        <v>-5.73</v>
      </c>
      <c r="E18" s="59">
        <v>40.09</v>
      </c>
      <c r="F18" s="61">
        <f t="shared" si="1"/>
        <v>69.9792349883344</v>
      </c>
      <c r="G18" s="1"/>
      <c r="H18" s="1"/>
    </row>
    <row r="19" spans="1:8">
      <c r="A19" s="1"/>
      <c r="B19" s="1"/>
      <c r="C19" s="59">
        <v>78.96</v>
      </c>
      <c r="D19" s="59">
        <v>-7.49</v>
      </c>
      <c r="E19" s="59">
        <v>42.44</v>
      </c>
      <c r="F19" s="61">
        <f t="shared" si="1"/>
        <v>70.3627417037955</v>
      </c>
      <c r="G19" s="1"/>
      <c r="H19" s="1"/>
    </row>
    <row r="20" spans="1:8">
      <c r="A20" s="1"/>
      <c r="B20" s="1"/>
      <c r="C20" s="62">
        <v>71.2</v>
      </c>
      <c r="D20" s="59">
        <v>-5.74</v>
      </c>
      <c r="E20" s="59">
        <v>37.89</v>
      </c>
      <c r="F20" s="61">
        <f t="shared" si="1"/>
        <v>70.5818128595606</v>
      </c>
      <c r="G20" s="1"/>
      <c r="H20" s="1"/>
    </row>
    <row r="21" spans="1:8">
      <c r="A21" s="1"/>
      <c r="B21" s="1"/>
      <c r="C21" s="59">
        <v>76.11</v>
      </c>
      <c r="D21" s="63">
        <v>-5.41</v>
      </c>
      <c r="E21" s="59">
        <v>40.55</v>
      </c>
      <c r="F21" s="61">
        <f t="shared" si="1"/>
        <v>71.505065099002</v>
      </c>
      <c r="G21" s="1"/>
      <c r="H21" s="1"/>
    </row>
    <row r="22" spans="1:8">
      <c r="A22" s="1"/>
      <c r="B22" s="1"/>
      <c r="C22" s="59">
        <v>75.03</v>
      </c>
      <c r="D22" s="59">
        <v>-9.54</v>
      </c>
      <c r="E22" s="59">
        <v>40.59</v>
      </c>
      <c r="F22" s="61">
        <f t="shared" si="1"/>
        <v>68.2302851320757</v>
      </c>
      <c r="G22" s="1"/>
      <c r="H22" s="1"/>
    </row>
    <row r="23" spans="1:8">
      <c r="A23" s="1">
        <v>15</v>
      </c>
      <c r="B23" s="1" t="s">
        <v>13</v>
      </c>
      <c r="C23" s="64">
        <v>75.32</v>
      </c>
      <c r="D23" s="64">
        <v>1.3</v>
      </c>
      <c r="E23" s="64">
        <v>37.04</v>
      </c>
      <c r="F23" s="61">
        <f t="shared" ref="F23:F32" si="2">(100*(((D23+1.75*C23)/((5.645*C23)+D23-(3.012*E23)))-0.3))/0.172</f>
        <v>71.3272729718019</v>
      </c>
      <c r="G23" s="1">
        <f>AVERAGE(F23:F32)</f>
        <v>70.7244793366289</v>
      </c>
      <c r="H23" s="1">
        <f>STDEV(G23,F23:F32)</f>
        <v>2.03083416298634</v>
      </c>
    </row>
    <row r="24" spans="1:8">
      <c r="A24" s="1"/>
      <c r="B24" s="1"/>
      <c r="C24" s="64">
        <v>74.62</v>
      </c>
      <c r="D24" s="64">
        <v>0.71</v>
      </c>
      <c r="E24" s="64">
        <v>36.64</v>
      </c>
      <c r="F24" s="61">
        <f t="shared" si="2"/>
        <v>70.572243373726</v>
      </c>
      <c r="G24" s="1"/>
      <c r="H24" s="1"/>
    </row>
    <row r="25" spans="1:8">
      <c r="A25" s="1"/>
      <c r="B25" s="1"/>
      <c r="C25" s="64">
        <v>74.29</v>
      </c>
      <c r="D25" s="64">
        <v>1.64</v>
      </c>
      <c r="E25" s="64">
        <v>35.48</v>
      </c>
      <c r="F25" s="61">
        <f t="shared" si="2"/>
        <v>69.2273171760714</v>
      </c>
      <c r="G25" s="1"/>
      <c r="H25" s="1"/>
    </row>
    <row r="26" spans="1:8">
      <c r="A26" s="1"/>
      <c r="B26" s="1"/>
      <c r="C26" s="64">
        <v>73.58</v>
      </c>
      <c r="D26" s="64">
        <v>-0.22</v>
      </c>
      <c r="E26" s="64">
        <v>36.05</v>
      </c>
      <c r="F26" s="61">
        <f t="shared" si="2"/>
        <v>69.3715779620882</v>
      </c>
      <c r="G26" s="1"/>
      <c r="H26" s="1"/>
    </row>
    <row r="27" spans="1:8">
      <c r="A27" s="1"/>
      <c r="B27" s="1"/>
      <c r="C27" s="64">
        <v>75.99</v>
      </c>
      <c r="D27" s="64">
        <v>2.71</v>
      </c>
      <c r="E27" s="64">
        <v>37.24</v>
      </c>
      <c r="F27" s="61">
        <f t="shared" si="2"/>
        <v>72.4963920595257</v>
      </c>
      <c r="G27" s="1"/>
      <c r="H27" s="1"/>
    </row>
    <row r="28" spans="1:8">
      <c r="A28" s="1"/>
      <c r="B28" s="1"/>
      <c r="C28" s="61">
        <v>76.5</v>
      </c>
      <c r="D28" s="64">
        <v>3.37</v>
      </c>
      <c r="E28" s="64">
        <v>37.08</v>
      </c>
      <c r="F28" s="61">
        <f t="shared" si="2"/>
        <v>72.217600264075</v>
      </c>
      <c r="G28" s="1"/>
      <c r="H28" s="1"/>
    </row>
    <row r="29" spans="1:8">
      <c r="A29" s="1"/>
      <c r="B29" s="1"/>
      <c r="C29" s="64">
        <v>74.54</v>
      </c>
      <c r="D29" s="64">
        <v>0.19</v>
      </c>
      <c r="E29" s="64">
        <v>35.16</v>
      </c>
      <c r="F29" s="61">
        <f t="shared" si="2"/>
        <v>66.6435530927033</v>
      </c>
      <c r="G29" s="1"/>
      <c r="H29" s="1"/>
    </row>
    <row r="30" spans="1:8">
      <c r="A30" s="1"/>
      <c r="B30" s="1"/>
      <c r="C30" s="64">
        <v>75.21</v>
      </c>
      <c r="D30" s="64">
        <v>0.65</v>
      </c>
      <c r="E30" s="64">
        <v>38.61</v>
      </c>
      <c r="F30" s="61">
        <f t="shared" si="2"/>
        <v>74.5145293007343</v>
      </c>
      <c r="G30" s="1"/>
      <c r="H30" s="1"/>
    </row>
    <row r="31" spans="1:8">
      <c r="A31" s="1"/>
      <c r="B31" s="1"/>
      <c r="C31" s="64">
        <v>79.89</v>
      </c>
      <c r="D31" s="64">
        <v>0.94</v>
      </c>
      <c r="E31" s="64">
        <v>38.93</v>
      </c>
      <c r="F31" s="61">
        <f t="shared" si="2"/>
        <v>70.0966637603828</v>
      </c>
      <c r="G31" s="1"/>
      <c r="H31" s="1"/>
    </row>
    <row r="32" spans="1:8">
      <c r="A32" s="1"/>
      <c r="B32" s="1"/>
      <c r="C32" s="64">
        <v>71.52</v>
      </c>
      <c r="D32" s="64">
        <v>0.99</v>
      </c>
      <c r="E32" s="64">
        <v>35.06</v>
      </c>
      <c r="F32" s="61">
        <f t="shared" si="2"/>
        <v>70.7776434051803</v>
      </c>
      <c r="G32" s="1"/>
      <c r="H32" s="1"/>
    </row>
    <row r="33" spans="1:8">
      <c r="A33" s="1"/>
      <c r="B33" s="1" t="s">
        <v>14</v>
      </c>
      <c r="C33" s="64">
        <v>73.2</v>
      </c>
      <c r="D33" s="64">
        <v>-2.96</v>
      </c>
      <c r="E33" s="64">
        <v>36.9</v>
      </c>
      <c r="F33" s="61">
        <f t="shared" ref="F33:F42" si="3">(100*(((D33+1.75*C33)/((5.645*C33)+D33-(3.012*E33)))-0.3))/0.172</f>
        <v>68.8214142899145</v>
      </c>
      <c r="G33" s="1">
        <f>AVERAGE(F33:F42)</f>
        <v>69.7104696704359</v>
      </c>
      <c r="H33" s="1">
        <f>STDEV(G33,F33:F42)</f>
        <v>1.26779114310536</v>
      </c>
    </row>
    <row r="34" spans="1:8">
      <c r="A34" s="1"/>
      <c r="B34" s="1"/>
      <c r="C34" s="64">
        <v>76.11</v>
      </c>
      <c r="D34" s="64">
        <v>-1.23</v>
      </c>
      <c r="E34" s="64">
        <v>38.61</v>
      </c>
      <c r="F34" s="61">
        <f t="shared" si="3"/>
        <v>71.3937953754882</v>
      </c>
      <c r="G34" s="1"/>
      <c r="H34" s="1"/>
    </row>
    <row r="35" spans="1:8">
      <c r="A35" s="1"/>
      <c r="B35" s="1"/>
      <c r="C35" s="64">
        <v>70.8</v>
      </c>
      <c r="D35" s="64">
        <v>-0.48</v>
      </c>
      <c r="E35" s="64">
        <v>34.29</v>
      </c>
      <c r="F35" s="61">
        <f t="shared" si="3"/>
        <v>68.077907242229</v>
      </c>
      <c r="G35" s="1"/>
      <c r="H35" s="1"/>
    </row>
    <row r="36" spans="1:8">
      <c r="A36" s="1"/>
      <c r="B36" s="1"/>
      <c r="C36" s="64">
        <v>73.76</v>
      </c>
      <c r="D36" s="64">
        <v>-3.28</v>
      </c>
      <c r="E36" s="64">
        <v>38.08</v>
      </c>
      <c r="F36" s="61">
        <f t="shared" si="3"/>
        <v>70.6885209261225</v>
      </c>
      <c r="G36" s="1"/>
      <c r="H36" s="1"/>
    </row>
    <row r="37" spans="1:8">
      <c r="A37" s="1"/>
      <c r="B37" s="1"/>
      <c r="C37" s="64">
        <v>77.38</v>
      </c>
      <c r="D37" s="64">
        <v>-1.83</v>
      </c>
      <c r="E37" s="64">
        <v>37.86</v>
      </c>
      <c r="F37" s="61">
        <f t="shared" si="3"/>
        <v>67.571483750743</v>
      </c>
      <c r="G37" s="1"/>
      <c r="H37" s="1"/>
    </row>
    <row r="38" spans="1:8">
      <c r="A38" s="1"/>
      <c r="B38" s="1"/>
      <c r="C38" s="64">
        <v>76.03</v>
      </c>
      <c r="D38" s="64">
        <v>0.72</v>
      </c>
      <c r="E38" s="64">
        <v>37.16</v>
      </c>
      <c r="F38" s="61">
        <f t="shared" si="3"/>
        <v>70.1686975938806</v>
      </c>
      <c r="G38" s="1"/>
      <c r="H38" s="1"/>
    </row>
    <row r="39" spans="1:8">
      <c r="A39" s="1"/>
      <c r="B39" s="1"/>
      <c r="C39" s="64">
        <v>76.13</v>
      </c>
      <c r="D39" s="64">
        <v>-2.23</v>
      </c>
      <c r="E39" s="61">
        <v>38.4</v>
      </c>
      <c r="F39" s="61">
        <f t="shared" si="3"/>
        <v>69.7954412555336</v>
      </c>
      <c r="G39" s="1"/>
      <c r="H39" s="1"/>
    </row>
    <row r="40" spans="1:8">
      <c r="A40" s="1"/>
      <c r="B40" s="1"/>
      <c r="C40" s="64">
        <v>76.94</v>
      </c>
      <c r="D40" s="64">
        <v>-2.26</v>
      </c>
      <c r="E40" s="64">
        <v>38.51</v>
      </c>
      <c r="F40" s="61">
        <f t="shared" si="3"/>
        <v>69.0939254005294</v>
      </c>
      <c r="G40" s="1"/>
      <c r="H40" s="1"/>
    </row>
    <row r="41" spans="1:8">
      <c r="A41" s="1"/>
      <c r="B41" s="1"/>
      <c r="C41" s="64">
        <v>77.66</v>
      </c>
      <c r="D41" s="64">
        <v>-0.97</v>
      </c>
      <c r="E41" s="64">
        <v>38.61</v>
      </c>
      <c r="F41" s="61">
        <f t="shared" si="3"/>
        <v>69.8787872291212</v>
      </c>
      <c r="G41" s="1"/>
      <c r="H41" s="1"/>
    </row>
    <row r="42" spans="1:8">
      <c r="A42" s="1"/>
      <c r="B42" s="1"/>
      <c r="C42" s="64">
        <v>72.97</v>
      </c>
      <c r="D42" s="64">
        <v>-2.69</v>
      </c>
      <c r="E42" s="64">
        <v>37.79</v>
      </c>
      <c r="F42" s="61">
        <f t="shared" si="3"/>
        <v>71.6147236407975</v>
      </c>
      <c r="G42" s="1"/>
      <c r="H42" s="1"/>
    </row>
    <row r="43" spans="1:8">
      <c r="A43" s="1">
        <v>30</v>
      </c>
      <c r="B43" s="1" t="s">
        <v>13</v>
      </c>
      <c r="C43" s="64">
        <v>75.66</v>
      </c>
      <c r="D43" s="64">
        <v>0.95</v>
      </c>
      <c r="E43" s="64">
        <v>40.41</v>
      </c>
      <c r="F43" s="61">
        <f t="shared" ref="F43:F52" si="4">(100*(((D43+1.75*C43)/((5.645*C43)+D43-(3.012*E43)))-0.3))/0.172</f>
        <v>78.6761423750777</v>
      </c>
      <c r="G43" s="1">
        <f>AVERAGE(F43:F52)</f>
        <v>77.3365559987016</v>
      </c>
      <c r="H43" s="1">
        <f>STDEV(G43,F43:F52)</f>
        <v>1.7382380269755</v>
      </c>
    </row>
    <row r="44" spans="1:8">
      <c r="A44" s="1"/>
      <c r="B44" s="1"/>
      <c r="C44" s="64">
        <v>61.35</v>
      </c>
      <c r="D44" s="64">
        <v>0.44</v>
      </c>
      <c r="E44" s="64">
        <v>32.65</v>
      </c>
      <c r="F44" s="61">
        <f t="shared" si="4"/>
        <v>77.8804735512983</v>
      </c>
      <c r="G44" s="1"/>
      <c r="H44" s="1"/>
    </row>
    <row r="45" spans="1:8">
      <c r="A45" s="1"/>
      <c r="B45" s="1"/>
      <c r="C45" s="64">
        <v>66.27</v>
      </c>
      <c r="D45" s="64">
        <v>-1.13</v>
      </c>
      <c r="E45" s="64">
        <v>35.82</v>
      </c>
      <c r="F45" s="61">
        <f t="shared" si="4"/>
        <v>77.4688579582361</v>
      </c>
      <c r="G45" s="1"/>
      <c r="H45" s="1"/>
    </row>
    <row r="46" spans="1:8">
      <c r="A46" s="1"/>
      <c r="B46" s="1"/>
      <c r="C46" s="64">
        <v>73.1</v>
      </c>
      <c r="D46" s="64">
        <v>-1.56</v>
      </c>
      <c r="E46" s="64">
        <v>40.03</v>
      </c>
      <c r="F46" s="61">
        <f t="shared" si="4"/>
        <v>78.4667069872166</v>
      </c>
      <c r="G46" s="1"/>
      <c r="H46" s="1"/>
    </row>
    <row r="47" spans="1:8">
      <c r="A47" s="1"/>
      <c r="B47" s="1"/>
      <c r="C47" s="64">
        <v>75.52</v>
      </c>
      <c r="D47" s="64">
        <v>-0.67</v>
      </c>
      <c r="E47" s="64">
        <v>41.51</v>
      </c>
      <c r="F47" s="61">
        <f t="shared" si="4"/>
        <v>79.8879540117258</v>
      </c>
      <c r="G47" s="1"/>
      <c r="H47" s="1"/>
    </row>
    <row r="48" spans="1:8">
      <c r="A48" s="1"/>
      <c r="B48" s="1"/>
      <c r="C48" s="61">
        <v>76.13</v>
      </c>
      <c r="D48" s="64">
        <v>-1.79</v>
      </c>
      <c r="E48" s="64">
        <v>41.96</v>
      </c>
      <c r="F48" s="61">
        <f t="shared" si="4"/>
        <v>78.9704382044861</v>
      </c>
      <c r="G48" s="1"/>
      <c r="H48" s="1"/>
    </row>
    <row r="49" spans="1:8">
      <c r="A49" s="1"/>
      <c r="B49" s="1"/>
      <c r="C49" s="64">
        <v>70.38</v>
      </c>
      <c r="D49" s="64">
        <v>-1.01</v>
      </c>
      <c r="E49" s="64">
        <v>36.73</v>
      </c>
      <c r="F49" s="61">
        <f t="shared" si="4"/>
        <v>74.2047799513933</v>
      </c>
      <c r="G49" s="1"/>
      <c r="H49" s="1"/>
    </row>
    <row r="50" spans="1:8">
      <c r="A50" s="1"/>
      <c r="B50" s="1"/>
      <c r="C50" s="64">
        <v>70</v>
      </c>
      <c r="D50" s="64">
        <v>-3.02</v>
      </c>
      <c r="E50" s="64">
        <v>37.67</v>
      </c>
      <c r="F50" s="61">
        <f t="shared" si="4"/>
        <v>74.8569714827773</v>
      </c>
      <c r="G50" s="1"/>
      <c r="H50" s="1"/>
    </row>
    <row r="51" spans="1:8">
      <c r="A51" s="1"/>
      <c r="B51" s="1"/>
      <c r="C51" s="64">
        <v>71.24</v>
      </c>
      <c r="D51" s="64">
        <v>1.16</v>
      </c>
      <c r="E51" s="64">
        <v>37.22</v>
      </c>
      <c r="F51" s="61">
        <f t="shared" si="4"/>
        <v>76.8045508399592</v>
      </c>
      <c r="G51" s="1"/>
      <c r="H51" s="1"/>
    </row>
    <row r="52" spans="1:8">
      <c r="A52" s="1"/>
      <c r="B52" s="1"/>
      <c r="C52" s="64">
        <v>79.45</v>
      </c>
      <c r="D52" s="64">
        <v>-0.88</v>
      </c>
      <c r="E52" s="64">
        <v>42.18</v>
      </c>
      <c r="F52" s="61">
        <f t="shared" si="4"/>
        <v>76.1486846248455</v>
      </c>
      <c r="G52" s="1"/>
      <c r="H52" s="1"/>
    </row>
    <row r="53" spans="1:8">
      <c r="A53" s="1"/>
      <c r="B53" s="1" t="s">
        <v>14</v>
      </c>
      <c r="C53" s="64">
        <v>78.75</v>
      </c>
      <c r="D53" s="64">
        <v>-0.2</v>
      </c>
      <c r="E53" s="64">
        <v>38.88</v>
      </c>
      <c r="F53" s="61">
        <f t="shared" ref="F53:F62" si="5">(100*(((D53+1.75*C53)/((5.645*C53)+D53-(3.012*E53)))-0.3))/0.172</f>
        <v>70.0745944313146</v>
      </c>
      <c r="G53" s="1">
        <f>AVERAGE(F53:F62)</f>
        <v>72.2699536050893</v>
      </c>
      <c r="H53" s="1">
        <f>STDEV(G53,F53:F62)</f>
        <v>2.31230137302894</v>
      </c>
    </row>
    <row r="54" spans="1:8">
      <c r="A54" s="1"/>
      <c r="B54" s="1"/>
      <c r="C54" s="64">
        <v>72.07</v>
      </c>
      <c r="D54" s="64">
        <v>0.53</v>
      </c>
      <c r="E54" s="64">
        <v>36.56</v>
      </c>
      <c r="F54" s="61">
        <f t="shared" si="5"/>
        <v>73.3057310746007</v>
      </c>
      <c r="G54" s="1"/>
      <c r="H54" s="1"/>
    </row>
    <row r="55" spans="1:8">
      <c r="A55" s="1"/>
      <c r="B55" s="1"/>
      <c r="C55" s="64">
        <v>70.8</v>
      </c>
      <c r="D55" s="64">
        <v>-0.63</v>
      </c>
      <c r="E55" s="64">
        <v>35.49</v>
      </c>
      <c r="F55" s="61">
        <f t="shared" si="5"/>
        <v>70.9041009435457</v>
      </c>
      <c r="G55" s="1"/>
      <c r="H55" s="1"/>
    </row>
    <row r="56" spans="1:8">
      <c r="A56" s="1"/>
      <c r="B56" s="1"/>
      <c r="C56" s="64">
        <v>62.03</v>
      </c>
      <c r="D56" s="64">
        <v>-0.78</v>
      </c>
      <c r="E56" s="64">
        <v>32.88</v>
      </c>
      <c r="F56" s="61">
        <f t="shared" si="5"/>
        <v>75.8699283459016</v>
      </c>
      <c r="G56" s="1"/>
      <c r="H56" s="1"/>
    </row>
    <row r="57" spans="1:8">
      <c r="A57" s="1"/>
      <c r="B57" s="1"/>
      <c r="C57" s="64">
        <v>73.64</v>
      </c>
      <c r="D57" s="64">
        <v>0.4</v>
      </c>
      <c r="E57" s="64">
        <v>35.24</v>
      </c>
      <c r="F57" s="61">
        <f t="shared" si="5"/>
        <v>68.0585166805008</v>
      </c>
      <c r="G57" s="1"/>
      <c r="H57" s="1"/>
    </row>
    <row r="58" spans="1:8">
      <c r="A58" s="1"/>
      <c r="B58" s="1"/>
      <c r="C58" s="64">
        <v>55.62</v>
      </c>
      <c r="D58" s="64">
        <v>-0.2</v>
      </c>
      <c r="E58" s="64">
        <v>28.34</v>
      </c>
      <c r="F58" s="61">
        <f t="shared" si="5"/>
        <v>72.8238343871725</v>
      </c>
      <c r="G58" s="1"/>
      <c r="H58" s="1"/>
    </row>
    <row r="59" spans="1:8">
      <c r="A59" s="1"/>
      <c r="B59" s="1"/>
      <c r="C59" s="64">
        <v>68.93</v>
      </c>
      <c r="D59" s="64">
        <v>4.44</v>
      </c>
      <c r="E59" s="61">
        <v>34.23</v>
      </c>
      <c r="F59" s="61">
        <f t="shared" si="5"/>
        <v>75.9304764587063</v>
      </c>
      <c r="G59" s="1"/>
      <c r="H59" s="1"/>
    </row>
    <row r="60" spans="1:8">
      <c r="A60" s="1"/>
      <c r="B60" s="1"/>
      <c r="C60" s="64">
        <v>71.14</v>
      </c>
      <c r="D60" s="64">
        <v>-1.69</v>
      </c>
      <c r="E60" s="64">
        <v>36.67</v>
      </c>
      <c r="F60" s="61">
        <f t="shared" si="5"/>
        <v>72.2541369026409</v>
      </c>
      <c r="G60" s="1"/>
      <c r="H60" s="1"/>
    </row>
    <row r="61" spans="1:8">
      <c r="A61" s="1"/>
      <c r="B61" s="1"/>
      <c r="C61" s="64">
        <v>73.33</v>
      </c>
      <c r="D61" s="64">
        <v>-1.07</v>
      </c>
      <c r="E61" s="64">
        <v>37.04</v>
      </c>
      <c r="F61" s="61">
        <f t="shared" si="5"/>
        <v>71.129472437654</v>
      </c>
      <c r="G61" s="1"/>
      <c r="H61" s="1"/>
    </row>
    <row r="62" spans="1:8">
      <c r="A62" s="1"/>
      <c r="B62" s="1"/>
      <c r="C62" s="61">
        <v>75.3</v>
      </c>
      <c r="D62" s="64">
        <v>-0.16</v>
      </c>
      <c r="E62" s="64">
        <v>38.12</v>
      </c>
      <c r="F62" s="61">
        <f t="shared" si="5"/>
        <v>72.3487443888557</v>
      </c>
      <c r="G62" s="1"/>
      <c r="H62" s="1"/>
    </row>
    <row r="63" spans="1:8">
      <c r="A63" s="1">
        <v>45</v>
      </c>
      <c r="B63" s="1" t="s">
        <v>13</v>
      </c>
      <c r="C63" s="64">
        <v>75.19</v>
      </c>
      <c r="D63" s="64">
        <v>1.07</v>
      </c>
      <c r="E63" s="64">
        <v>43.45</v>
      </c>
      <c r="F63" s="61">
        <f t="shared" ref="F63:F72" si="6">(100*(((D63+1.75*C63)/((5.645*C63)+D63-(3.012*E63)))-0.3))/0.172</f>
        <v>87.3311128035805</v>
      </c>
      <c r="G63" s="1">
        <f>AVERAGE(F63:F72)</f>
        <v>86.1476574795116</v>
      </c>
      <c r="H63" s="1">
        <f>STDEV(G63,F63:F72)</f>
        <v>2.65169064710988</v>
      </c>
    </row>
    <row r="64" spans="1:8">
      <c r="A64" s="1"/>
      <c r="B64" s="1"/>
      <c r="C64" s="64">
        <v>73.06</v>
      </c>
      <c r="D64" s="64">
        <v>1.52</v>
      </c>
      <c r="E64" s="64">
        <v>42.22</v>
      </c>
      <c r="F64" s="61">
        <f t="shared" si="6"/>
        <v>87.8688435004221</v>
      </c>
      <c r="G64" s="1"/>
      <c r="H64" s="1"/>
    </row>
    <row r="65" spans="1:8">
      <c r="A65" s="1"/>
      <c r="B65" s="1"/>
      <c r="C65" s="64">
        <v>66.02</v>
      </c>
      <c r="D65" s="64">
        <v>3.75</v>
      </c>
      <c r="E65" s="64">
        <v>36.56</v>
      </c>
      <c r="F65" s="61">
        <f t="shared" si="6"/>
        <v>85.9946568058371</v>
      </c>
      <c r="G65" s="1"/>
      <c r="H65" s="1"/>
    </row>
    <row r="66" spans="1:8">
      <c r="A66" s="1"/>
      <c r="B66" s="1"/>
      <c r="C66" s="64">
        <v>73.09</v>
      </c>
      <c r="D66" s="64">
        <v>1.72</v>
      </c>
      <c r="E66" s="64">
        <v>39.25</v>
      </c>
      <c r="F66" s="61">
        <f t="shared" si="6"/>
        <v>80.1131383706284</v>
      </c>
      <c r="G66" s="1"/>
      <c r="H66" s="1"/>
    </row>
    <row r="67" spans="1:8">
      <c r="A67" s="1"/>
      <c r="B67" s="1"/>
      <c r="C67" s="64">
        <v>75.01</v>
      </c>
      <c r="D67" s="64">
        <v>-0.36</v>
      </c>
      <c r="E67" s="64">
        <v>43.52</v>
      </c>
      <c r="F67" s="61">
        <f t="shared" si="6"/>
        <v>86.2383272536394</v>
      </c>
      <c r="G67" s="1"/>
      <c r="H67" s="1"/>
    </row>
    <row r="68" spans="1:8">
      <c r="A68" s="1"/>
      <c r="B68" s="1"/>
      <c r="C68" s="61">
        <v>69.05</v>
      </c>
      <c r="D68" s="64">
        <v>3.89</v>
      </c>
      <c r="E68" s="64">
        <v>38.83</v>
      </c>
      <c r="F68" s="61">
        <f t="shared" si="6"/>
        <v>87.6356390685489</v>
      </c>
      <c r="G68" s="1"/>
      <c r="H68" s="1"/>
    </row>
    <row r="69" spans="1:8">
      <c r="A69" s="1"/>
      <c r="B69" s="1"/>
      <c r="C69" s="64">
        <v>69.26</v>
      </c>
      <c r="D69" s="64">
        <v>1.73</v>
      </c>
      <c r="E69" s="64">
        <v>38.07</v>
      </c>
      <c r="F69" s="61">
        <f t="shared" si="6"/>
        <v>82.648369404998</v>
      </c>
      <c r="G69" s="1"/>
      <c r="H69" s="1"/>
    </row>
    <row r="70" spans="1:8">
      <c r="A70" s="1"/>
      <c r="B70" s="1"/>
      <c r="C70" s="64">
        <v>71.08</v>
      </c>
      <c r="D70" s="64">
        <v>1.8</v>
      </c>
      <c r="E70" s="64">
        <v>40.68</v>
      </c>
      <c r="F70" s="61">
        <f t="shared" si="6"/>
        <v>87.119563997456</v>
      </c>
      <c r="G70" s="1"/>
      <c r="H70" s="1"/>
    </row>
    <row r="71" spans="1:8">
      <c r="A71" s="1"/>
      <c r="B71" s="1"/>
      <c r="C71" s="64">
        <v>70.86</v>
      </c>
      <c r="D71" s="64">
        <v>2.63</v>
      </c>
      <c r="E71" s="64">
        <v>40.05</v>
      </c>
      <c r="F71" s="61">
        <f t="shared" si="6"/>
        <v>86.6591598210559</v>
      </c>
      <c r="G71" s="1"/>
      <c r="H71" s="1"/>
    </row>
    <row r="72" spans="1:8">
      <c r="A72" s="1"/>
      <c r="B72" s="1"/>
      <c r="C72" s="64">
        <v>62.05</v>
      </c>
      <c r="D72" s="64">
        <v>1.59</v>
      </c>
      <c r="E72" s="64">
        <v>36.35</v>
      </c>
      <c r="F72" s="61">
        <f t="shared" si="6"/>
        <v>89.8677637689498</v>
      </c>
      <c r="G72" s="1"/>
      <c r="H72" s="1"/>
    </row>
    <row r="73" spans="1:8">
      <c r="A73" s="1"/>
      <c r="B73" s="1" t="s">
        <v>14</v>
      </c>
      <c r="C73" s="64">
        <v>77.7</v>
      </c>
      <c r="D73" s="64">
        <v>1.35</v>
      </c>
      <c r="E73" s="64">
        <v>41.09</v>
      </c>
      <c r="F73" s="61">
        <f t="shared" ref="F73:F82" si="7">(100*(((D73+1.75*C73)/((5.645*C73)+D73-(3.012*E73)))-0.3))/0.172</f>
        <v>78.0774508281542</v>
      </c>
      <c r="G73" s="1">
        <f>AVERAGE(F73:F82)</f>
        <v>80.1874664788448</v>
      </c>
      <c r="H73" s="1">
        <f>STDEV(G73,F73:F82)</f>
        <v>2.38377174119286</v>
      </c>
    </row>
    <row r="74" spans="1:8">
      <c r="A74" s="1"/>
      <c r="B74" s="1"/>
      <c r="C74" s="64">
        <v>80.77</v>
      </c>
      <c r="D74" s="64">
        <v>1.2</v>
      </c>
      <c r="E74" s="64">
        <v>42.44</v>
      </c>
      <c r="F74" s="61">
        <f t="shared" si="7"/>
        <v>77.2427440604831</v>
      </c>
      <c r="G74" s="1"/>
      <c r="H74" s="1"/>
    </row>
    <row r="75" spans="1:8">
      <c r="A75" s="1"/>
      <c r="B75" s="1"/>
      <c r="C75" s="64">
        <v>79.62</v>
      </c>
      <c r="D75" s="64">
        <v>2.47</v>
      </c>
      <c r="E75" s="64">
        <v>42.06</v>
      </c>
      <c r="F75" s="61">
        <f t="shared" si="7"/>
        <v>79.0702706835528</v>
      </c>
      <c r="G75" s="1"/>
      <c r="H75" s="1"/>
    </row>
    <row r="76" spans="1:8">
      <c r="A76" s="1"/>
      <c r="B76" s="1"/>
      <c r="C76" s="64">
        <v>77.41</v>
      </c>
      <c r="D76" s="64">
        <v>0.49</v>
      </c>
      <c r="E76" s="64">
        <v>43.03</v>
      </c>
      <c r="F76" s="61">
        <f t="shared" si="7"/>
        <v>82.3353249593498</v>
      </c>
      <c r="G76" s="1"/>
      <c r="H76" s="1"/>
    </row>
    <row r="77" spans="1:8">
      <c r="A77" s="1"/>
      <c r="B77" s="1"/>
      <c r="C77" s="64">
        <v>73.99</v>
      </c>
      <c r="D77" s="64">
        <v>0.45</v>
      </c>
      <c r="E77" s="61">
        <v>38.55</v>
      </c>
      <c r="F77" s="61">
        <f t="shared" si="7"/>
        <v>75.7118994341715</v>
      </c>
      <c r="G77" s="1"/>
      <c r="H77" s="1"/>
    </row>
    <row r="78" spans="1:8">
      <c r="A78" s="1"/>
      <c r="B78" s="1"/>
      <c r="C78" s="64">
        <v>75.34</v>
      </c>
      <c r="D78" s="64">
        <v>-0.55</v>
      </c>
      <c r="E78" s="64">
        <v>41.68</v>
      </c>
      <c r="F78" s="61">
        <f t="shared" si="7"/>
        <v>80.7058810113063</v>
      </c>
      <c r="G78" s="1"/>
      <c r="H78" s="1"/>
    </row>
    <row r="79" spans="1:8">
      <c r="A79" s="1"/>
      <c r="B79" s="1"/>
      <c r="C79" s="64">
        <v>77.3</v>
      </c>
      <c r="D79" s="64">
        <v>0.58</v>
      </c>
      <c r="E79" s="61">
        <v>43.09</v>
      </c>
      <c r="F79" s="61">
        <f t="shared" si="7"/>
        <v>82.7362055602929</v>
      </c>
      <c r="G79" s="1"/>
      <c r="H79" s="1"/>
    </row>
    <row r="80" spans="1:8">
      <c r="A80" s="1"/>
      <c r="B80" s="1"/>
      <c r="C80" s="64">
        <v>75.53</v>
      </c>
      <c r="D80" s="64">
        <v>-0.59</v>
      </c>
      <c r="E80" s="64">
        <v>42.27</v>
      </c>
      <c r="F80" s="61">
        <f t="shared" si="7"/>
        <v>81.9120943841817</v>
      </c>
      <c r="G80" s="1"/>
      <c r="H80" s="1"/>
    </row>
    <row r="81" spans="1:8">
      <c r="A81" s="1"/>
      <c r="B81" s="1"/>
      <c r="C81" s="64">
        <v>74.13</v>
      </c>
      <c r="D81" s="64">
        <v>0.82</v>
      </c>
      <c r="E81" s="64">
        <v>40.65</v>
      </c>
      <c r="F81" s="61">
        <f t="shared" si="7"/>
        <v>81.2685075820153</v>
      </c>
      <c r="G81" s="1"/>
      <c r="H81" s="1"/>
    </row>
    <row r="82" spans="1:8">
      <c r="A82" s="1"/>
      <c r="B82" s="1"/>
      <c r="C82" s="61">
        <v>78.67</v>
      </c>
      <c r="D82" s="64">
        <v>0.77</v>
      </c>
      <c r="E82" s="64">
        <v>43.81</v>
      </c>
      <c r="F82" s="61">
        <f t="shared" si="7"/>
        <v>82.8142862849403</v>
      </c>
      <c r="G82" s="1"/>
      <c r="H82" s="1"/>
    </row>
    <row r="83" spans="1:8">
      <c r="A83" s="1">
        <v>60</v>
      </c>
      <c r="B83" s="1" t="s">
        <v>13</v>
      </c>
      <c r="C83" s="64">
        <v>75.83</v>
      </c>
      <c r="D83" s="64">
        <v>-0.31</v>
      </c>
      <c r="E83" s="64">
        <v>47.18</v>
      </c>
      <c r="F83" s="61">
        <f t="shared" ref="F83:F92" si="8">(100*(((D83+1.75*C83)/((5.645*C83)+D83-(3.012*E83)))-0.3))/0.172</f>
        <v>95.0508486604212</v>
      </c>
      <c r="G83" s="1">
        <f>AVERAGE(F83:F92)</f>
        <v>93.0189807749892</v>
      </c>
      <c r="H83" s="1">
        <f>STDEV(G83,F83:F92)</f>
        <v>2.1701872159934</v>
      </c>
    </row>
    <row r="84" spans="1:8">
      <c r="A84" s="1"/>
      <c r="B84" s="1"/>
      <c r="C84" s="64">
        <v>68.42</v>
      </c>
      <c r="D84" s="64">
        <v>1.28</v>
      </c>
      <c r="E84" s="64">
        <v>42.39</v>
      </c>
      <c r="F84" s="61">
        <f t="shared" si="8"/>
        <v>96.3621250810271</v>
      </c>
      <c r="G84" s="1"/>
      <c r="H84" s="1"/>
    </row>
    <row r="85" spans="1:8">
      <c r="A85" s="1"/>
      <c r="B85" s="1"/>
      <c r="C85" s="64">
        <v>69.4</v>
      </c>
      <c r="D85" s="64">
        <v>-0.23</v>
      </c>
      <c r="E85" s="64">
        <v>43.41</v>
      </c>
      <c r="F85" s="61">
        <f t="shared" si="8"/>
        <v>95.832879599774</v>
      </c>
      <c r="G85" s="1"/>
      <c r="H85" s="1"/>
    </row>
    <row r="86" spans="1:14">
      <c r="A86" s="1"/>
      <c r="B86" s="1"/>
      <c r="C86" s="64">
        <v>70.57</v>
      </c>
      <c r="D86" s="64">
        <v>-0.31</v>
      </c>
      <c r="E86" s="64">
        <v>43.41</v>
      </c>
      <c r="F86" s="61">
        <f t="shared" si="8"/>
        <v>93.5156876686892</v>
      </c>
      <c r="G86" s="1"/>
      <c r="H86" s="1"/>
      <c r="K86">
        <v>69.84307</v>
      </c>
      <c r="L86">
        <v>1.21415</v>
      </c>
      <c r="M86">
        <v>69.84307</v>
      </c>
      <c r="N86">
        <v>1.21415</v>
      </c>
    </row>
    <row r="87" spans="1:14">
      <c r="A87" s="1"/>
      <c r="B87" s="1"/>
      <c r="C87" s="64">
        <v>65.12</v>
      </c>
      <c r="D87" s="64">
        <v>1.16</v>
      </c>
      <c r="E87" s="64">
        <v>38.96</v>
      </c>
      <c r="F87" s="61">
        <f t="shared" si="8"/>
        <v>91.7956805102387</v>
      </c>
      <c r="G87" s="1"/>
      <c r="H87" s="1"/>
      <c r="K87">
        <v>70.72519</v>
      </c>
      <c r="L87">
        <v>2.02329</v>
      </c>
      <c r="M87">
        <v>69.76353</v>
      </c>
      <c r="N87">
        <v>1.26203</v>
      </c>
    </row>
    <row r="88" spans="1:14">
      <c r="A88" s="1"/>
      <c r="B88" s="1"/>
      <c r="C88" s="61">
        <v>67.72</v>
      </c>
      <c r="D88" s="64">
        <v>0.46</v>
      </c>
      <c r="E88" s="64">
        <v>39.92</v>
      </c>
      <c r="F88" s="61">
        <f t="shared" si="8"/>
        <v>89.0804802688076</v>
      </c>
      <c r="G88" s="1"/>
      <c r="H88" s="1"/>
      <c r="K88">
        <v>77.32352</v>
      </c>
      <c r="L88">
        <v>1.70705</v>
      </c>
      <c r="M88">
        <v>72.26814</v>
      </c>
      <c r="N88">
        <v>2.31885</v>
      </c>
    </row>
    <row r="89" spans="1:14">
      <c r="A89" s="1"/>
      <c r="B89" s="1"/>
      <c r="C89" s="64">
        <v>71.17</v>
      </c>
      <c r="D89" s="64">
        <v>0.81</v>
      </c>
      <c r="E89" s="64">
        <v>42.43</v>
      </c>
      <c r="F89" s="61">
        <f t="shared" si="8"/>
        <v>90.8340202030737</v>
      </c>
      <c r="G89" s="1"/>
      <c r="H89" s="1"/>
      <c r="K89">
        <v>86.15605</v>
      </c>
      <c r="L89">
        <v>2.63188</v>
      </c>
      <c r="M89">
        <v>80.1947</v>
      </c>
      <c r="N89">
        <v>2.35043</v>
      </c>
    </row>
    <row r="90" spans="1:14">
      <c r="A90" s="1"/>
      <c r="B90" s="1"/>
      <c r="C90" s="64">
        <v>77.89</v>
      </c>
      <c r="D90" s="64">
        <v>-0.01</v>
      </c>
      <c r="E90" s="64">
        <v>47.53</v>
      </c>
      <c r="F90" s="61">
        <f t="shared" si="8"/>
        <v>92.8250303390618</v>
      </c>
      <c r="G90" s="1"/>
      <c r="H90" s="1"/>
      <c r="K90">
        <v>93.01581</v>
      </c>
      <c r="L90">
        <v>2.14455</v>
      </c>
      <c r="M90">
        <v>88.36667</v>
      </c>
      <c r="N90">
        <v>1.69936</v>
      </c>
    </row>
    <row r="91" spans="1:8">
      <c r="A91" s="1"/>
      <c r="B91" s="1"/>
      <c r="C91" s="64">
        <v>72.09</v>
      </c>
      <c r="D91" s="64">
        <v>-0.06</v>
      </c>
      <c r="E91" s="64">
        <v>44.14</v>
      </c>
      <c r="F91" s="61">
        <f t="shared" si="8"/>
        <v>93.2054598418836</v>
      </c>
      <c r="G91" s="1"/>
      <c r="H91" s="1"/>
    </row>
    <row r="92" spans="1:8">
      <c r="A92" s="1"/>
      <c r="B92" s="1"/>
      <c r="C92" s="64">
        <v>70.26</v>
      </c>
      <c r="D92" s="64">
        <v>1.07</v>
      </c>
      <c r="E92" s="64">
        <v>42.07</v>
      </c>
      <c r="F92" s="61">
        <f t="shared" si="8"/>
        <v>91.687595576915</v>
      </c>
      <c r="G92" s="1"/>
      <c r="H92" s="1"/>
    </row>
    <row r="93" spans="1:8">
      <c r="A93" s="1"/>
      <c r="B93" s="1" t="s">
        <v>14</v>
      </c>
      <c r="C93" s="64">
        <v>67.96</v>
      </c>
      <c r="D93" s="64">
        <v>1.02</v>
      </c>
      <c r="E93" s="64">
        <v>39.51</v>
      </c>
      <c r="F93" s="61">
        <f t="shared" ref="F93:F102" si="9">(100*(((D93+1.75*C93)/((5.645*C93)+D93-(3.012*E93)))-0.3))/0.172</f>
        <v>88.1010681944967</v>
      </c>
      <c r="G93" s="1">
        <f>AVERAGE(F93:F102)</f>
        <v>88.3549814035912</v>
      </c>
      <c r="H93" s="1">
        <f>STDEV(G93,F93:F102)</f>
        <v>1.69776928394801</v>
      </c>
    </row>
    <row r="94" spans="1:8">
      <c r="A94" s="1"/>
      <c r="B94" s="1"/>
      <c r="C94" s="64">
        <v>74.21</v>
      </c>
      <c r="D94" s="64">
        <v>-0.16</v>
      </c>
      <c r="E94" s="64">
        <v>43.14</v>
      </c>
      <c r="F94" s="61">
        <f t="shared" si="9"/>
        <v>86.6849182009884</v>
      </c>
      <c r="G94" s="1"/>
      <c r="H94" s="1"/>
    </row>
    <row r="95" spans="1:8">
      <c r="A95" s="1"/>
      <c r="B95" s="1"/>
      <c r="C95" s="64">
        <v>76.13</v>
      </c>
      <c r="D95" s="64">
        <v>-1.11</v>
      </c>
      <c r="E95" s="64">
        <v>45.77</v>
      </c>
      <c r="F95" s="61">
        <f t="shared" si="9"/>
        <v>89.73739727755</v>
      </c>
      <c r="G95" s="1"/>
      <c r="H95" s="1"/>
    </row>
    <row r="96" spans="1:8">
      <c r="A96" s="1"/>
      <c r="B96" s="1"/>
      <c r="C96" s="64">
        <v>61.93</v>
      </c>
      <c r="D96" s="64">
        <v>2.04</v>
      </c>
      <c r="E96" s="64">
        <v>35.41</v>
      </c>
      <c r="F96" s="61">
        <f t="shared" si="9"/>
        <v>87.6282533515829</v>
      </c>
      <c r="G96" s="1"/>
      <c r="H96" s="1"/>
    </row>
    <row r="97" spans="1:8">
      <c r="A97" s="1"/>
      <c r="B97" s="1"/>
      <c r="C97" s="64">
        <v>70.85</v>
      </c>
      <c r="D97" s="64">
        <v>0.43</v>
      </c>
      <c r="E97" s="64">
        <v>42.32</v>
      </c>
      <c r="F97" s="61">
        <f t="shared" si="9"/>
        <v>90.6345159460086</v>
      </c>
      <c r="G97" s="1"/>
      <c r="H97" s="1"/>
    </row>
    <row r="98" spans="1:8">
      <c r="A98" s="1"/>
      <c r="B98" s="1"/>
      <c r="C98" s="64">
        <v>75.34</v>
      </c>
      <c r="D98" s="64">
        <v>0.89</v>
      </c>
      <c r="E98" s="64">
        <v>42.56</v>
      </c>
      <c r="F98" s="61">
        <f t="shared" si="9"/>
        <v>84.5517786299367</v>
      </c>
      <c r="G98" s="1"/>
      <c r="H98" s="1"/>
    </row>
    <row r="99" spans="1:8">
      <c r="A99" s="1"/>
      <c r="B99" s="1"/>
      <c r="C99" s="64">
        <v>71.93</v>
      </c>
      <c r="D99" s="64">
        <v>0.71</v>
      </c>
      <c r="E99" s="61">
        <v>42.27</v>
      </c>
      <c r="F99" s="61">
        <f t="shared" si="9"/>
        <v>88.9581960627077</v>
      </c>
      <c r="G99" s="1"/>
      <c r="H99" s="1"/>
    </row>
    <row r="100" spans="1:8">
      <c r="A100" s="1"/>
      <c r="B100" s="1"/>
      <c r="C100" s="64">
        <v>72.1</v>
      </c>
      <c r="D100" s="64">
        <v>0.83</v>
      </c>
      <c r="E100" s="64">
        <v>42.21</v>
      </c>
      <c r="F100" s="61">
        <f t="shared" si="9"/>
        <v>88.6403467494486</v>
      </c>
      <c r="G100" s="1"/>
      <c r="H100" s="1"/>
    </row>
    <row r="101" spans="1:8">
      <c r="A101" s="1"/>
      <c r="B101" s="1"/>
      <c r="C101" s="64">
        <v>62.52</v>
      </c>
      <c r="D101" s="64">
        <v>3.36</v>
      </c>
      <c r="E101" s="64">
        <v>36.03</v>
      </c>
      <c r="F101" s="61">
        <f t="shared" si="9"/>
        <v>90.2050191483034</v>
      </c>
      <c r="G101" s="1"/>
      <c r="H101" s="1"/>
    </row>
    <row r="102" spans="1:8">
      <c r="A102" s="1"/>
      <c r="B102" s="1"/>
      <c r="C102" s="64">
        <v>75.41</v>
      </c>
      <c r="D102" s="64">
        <v>0.45</v>
      </c>
      <c r="E102" s="64">
        <v>44.23</v>
      </c>
      <c r="F102" s="61">
        <f t="shared" si="9"/>
        <v>88.408320474889</v>
      </c>
      <c r="G102" s="1"/>
      <c r="H102" s="1"/>
    </row>
  </sheetData>
  <mergeCells count="36">
    <mergeCell ref="C1:F1"/>
    <mergeCell ref="A3:A22"/>
    <mergeCell ref="A23:A42"/>
    <mergeCell ref="A43:A62"/>
    <mergeCell ref="A63:A82"/>
    <mergeCell ref="A83:A102"/>
    <mergeCell ref="B3:B12"/>
    <mergeCell ref="B13:B22"/>
    <mergeCell ref="B23:B32"/>
    <mergeCell ref="B33:B42"/>
    <mergeCell ref="B43:B52"/>
    <mergeCell ref="B53:B62"/>
    <mergeCell ref="B63:B72"/>
    <mergeCell ref="B73:B82"/>
    <mergeCell ref="B83:B92"/>
    <mergeCell ref="B93:B102"/>
    <mergeCell ref="G3:G12"/>
    <mergeCell ref="G13:G22"/>
    <mergeCell ref="G23:G32"/>
    <mergeCell ref="G33:G42"/>
    <mergeCell ref="G43:G52"/>
    <mergeCell ref="G53:G62"/>
    <mergeCell ref="G63:G72"/>
    <mergeCell ref="G73:G82"/>
    <mergeCell ref="G83:G92"/>
    <mergeCell ref="G93:G102"/>
    <mergeCell ref="H3:H12"/>
    <mergeCell ref="H13:H22"/>
    <mergeCell ref="H23:H32"/>
    <mergeCell ref="H33:H42"/>
    <mergeCell ref="H43:H52"/>
    <mergeCell ref="H53:H62"/>
    <mergeCell ref="H63:H72"/>
    <mergeCell ref="H73:H82"/>
    <mergeCell ref="H83:H92"/>
    <mergeCell ref="H93:H10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zoomScale="90" zoomScaleNormal="90" topLeftCell="A22" workbookViewId="0">
      <selection activeCell="L43" sqref="L43"/>
    </sheetView>
  </sheetViews>
  <sheetFormatPr defaultColWidth="8.72727272727273" defaultRowHeight="14"/>
  <cols>
    <col min="13" max="13" width="8.81818181818182"/>
    <col min="16" max="16" width="9.54545454545454"/>
    <col min="18" max="18" width="9.54545454545454"/>
  </cols>
  <sheetData>
    <row r="1" spans="1:2">
      <c r="A1" s="19" t="s">
        <v>0</v>
      </c>
      <c r="B1" s="19" t="s">
        <v>47</v>
      </c>
    </row>
    <row r="2" spans="1:14">
      <c r="A2" s="20"/>
      <c r="B2" s="20"/>
      <c r="C2" s="53" t="s">
        <v>48</v>
      </c>
      <c r="D2" s="54" t="s">
        <v>49</v>
      </c>
      <c r="E2" s="54" t="s">
        <v>50</v>
      </c>
      <c r="F2" s="54" t="s">
        <v>51</v>
      </c>
      <c r="G2" s="55" t="s">
        <v>52</v>
      </c>
      <c r="H2" s="56" t="s">
        <v>53</v>
      </c>
      <c r="I2" s="54"/>
      <c r="J2" s="54" t="s">
        <v>54</v>
      </c>
      <c r="K2" s="54" t="s">
        <v>55</v>
      </c>
      <c r="L2" s="54" t="s">
        <v>47</v>
      </c>
      <c r="M2" s="58" t="s">
        <v>10</v>
      </c>
      <c r="N2" s="58" t="s">
        <v>22</v>
      </c>
    </row>
    <row r="3" spans="1:14">
      <c r="A3" s="22">
        <v>0</v>
      </c>
      <c r="B3" s="22" t="s">
        <v>13</v>
      </c>
      <c r="C3" s="53">
        <v>1</v>
      </c>
      <c r="D3" s="54">
        <v>0.211</v>
      </c>
      <c r="E3" s="54">
        <v>0.6067</v>
      </c>
      <c r="F3" s="54">
        <f t="shared" ref="F3:F32" si="0">E3-D3</f>
        <v>0.3957</v>
      </c>
      <c r="G3" s="57">
        <v>-0.1051</v>
      </c>
      <c r="H3" s="57">
        <f t="shared" ref="H3:H32" si="1">G3-F3</f>
        <v>-0.5008</v>
      </c>
      <c r="I3" s="53">
        <v>4.5</v>
      </c>
      <c r="J3" s="53">
        <f t="shared" ref="J3:J32" si="2">1/0.03</f>
        <v>33.3333333333333</v>
      </c>
      <c r="K3" s="54">
        <f t="shared" ref="K3:K32" si="3">(2.35+1.8+0.03+0.15)/C3</f>
        <v>4.33</v>
      </c>
      <c r="L3" s="54">
        <f>((H3*100%*G3)/50%)*I3*J3*K3</f>
        <v>68.37166992</v>
      </c>
      <c r="M3" s="58">
        <f>AVERAGE(L3:L5)</f>
        <v>71.63916586</v>
      </c>
      <c r="N3" s="58">
        <f>STDEV(L3:L5,M3)</f>
        <v>2.61568628791229</v>
      </c>
    </row>
    <row r="4" spans="1:14">
      <c r="A4" s="22"/>
      <c r="B4" s="22"/>
      <c r="C4" s="53">
        <v>1</v>
      </c>
      <c r="D4" s="54">
        <v>0.3009</v>
      </c>
      <c r="E4" s="54">
        <v>0.7435</v>
      </c>
      <c r="F4" s="54">
        <f t="shared" si="0"/>
        <v>0.4426</v>
      </c>
      <c r="G4" s="57">
        <v>-0.1051</v>
      </c>
      <c r="H4" s="57">
        <f t="shared" si="1"/>
        <v>-0.5477</v>
      </c>
      <c r="I4" s="53">
        <v>4.5</v>
      </c>
      <c r="J4" s="53">
        <f t="shared" si="2"/>
        <v>33.3333333333333</v>
      </c>
      <c r="K4" s="54">
        <f t="shared" si="3"/>
        <v>4.33</v>
      </c>
      <c r="L4" s="54">
        <f t="shared" ref="L4:L8" si="4">(H4*100%*G4)/50%*I4*J4*K4</f>
        <v>74.77468773</v>
      </c>
      <c r="M4" s="58"/>
      <c r="N4" s="58"/>
    </row>
    <row r="5" spans="1:14">
      <c r="A5" s="22"/>
      <c r="B5" s="22"/>
      <c r="C5" s="53">
        <v>1</v>
      </c>
      <c r="D5" s="54">
        <v>0.2005</v>
      </c>
      <c r="E5" s="54">
        <v>0.6211</v>
      </c>
      <c r="F5" s="54">
        <f t="shared" si="0"/>
        <v>0.4206</v>
      </c>
      <c r="G5" s="57">
        <v>-0.1051</v>
      </c>
      <c r="H5" s="57">
        <f t="shared" si="1"/>
        <v>-0.5257</v>
      </c>
      <c r="I5" s="53">
        <v>4.5</v>
      </c>
      <c r="J5" s="53">
        <f t="shared" si="2"/>
        <v>33.3333333333333</v>
      </c>
      <c r="K5" s="54">
        <f t="shared" si="3"/>
        <v>4.33</v>
      </c>
      <c r="L5" s="54">
        <f t="shared" si="4"/>
        <v>71.77113993</v>
      </c>
      <c r="M5" s="58"/>
      <c r="N5" s="58"/>
    </row>
    <row r="6" spans="1:14">
      <c r="A6" s="22"/>
      <c r="B6" s="22" t="s">
        <v>14</v>
      </c>
      <c r="C6" s="53">
        <v>1</v>
      </c>
      <c r="D6" s="54">
        <v>0.211</v>
      </c>
      <c r="E6" s="54">
        <v>0.6067</v>
      </c>
      <c r="F6" s="54">
        <f t="shared" si="0"/>
        <v>0.3957</v>
      </c>
      <c r="G6" s="57">
        <v>-0.1051</v>
      </c>
      <c r="H6" s="57">
        <f t="shared" si="1"/>
        <v>-0.5008</v>
      </c>
      <c r="I6" s="53">
        <v>4.5</v>
      </c>
      <c r="J6" s="53">
        <f t="shared" si="2"/>
        <v>33.3333333333333</v>
      </c>
      <c r="K6" s="54">
        <f t="shared" si="3"/>
        <v>4.33</v>
      </c>
      <c r="L6" s="54">
        <f>((H6*100%*G6)/50%)*I6*J6*K6</f>
        <v>68.37166992</v>
      </c>
      <c r="M6" s="58">
        <f>AVERAGE(L6:L8)</f>
        <v>71.63916586</v>
      </c>
      <c r="N6" s="58">
        <f>STDEV(L6:L8,M6)</f>
        <v>2.61568628791229</v>
      </c>
    </row>
    <row r="7" spans="1:14">
      <c r="A7" s="22"/>
      <c r="B7" s="22"/>
      <c r="C7" s="53">
        <v>1</v>
      </c>
      <c r="D7" s="54">
        <v>0.3009</v>
      </c>
      <c r="E7" s="54">
        <v>0.7435</v>
      </c>
      <c r="F7" s="54">
        <f t="shared" si="0"/>
        <v>0.4426</v>
      </c>
      <c r="G7" s="57">
        <v>-0.1051</v>
      </c>
      <c r="H7" s="57">
        <f t="shared" si="1"/>
        <v>-0.5477</v>
      </c>
      <c r="I7" s="53">
        <v>4.5</v>
      </c>
      <c r="J7" s="53">
        <f t="shared" si="2"/>
        <v>33.3333333333333</v>
      </c>
      <c r="K7" s="54">
        <f t="shared" si="3"/>
        <v>4.33</v>
      </c>
      <c r="L7" s="54">
        <f t="shared" si="4"/>
        <v>74.77468773</v>
      </c>
      <c r="M7" s="58"/>
      <c r="N7" s="58"/>
    </row>
    <row r="8" spans="1:14">
      <c r="A8" s="22"/>
      <c r="B8" s="22"/>
      <c r="C8" s="53">
        <v>1</v>
      </c>
      <c r="D8" s="54">
        <v>0.2005</v>
      </c>
      <c r="E8" s="54">
        <v>0.6211</v>
      </c>
      <c r="F8" s="54">
        <f t="shared" si="0"/>
        <v>0.4206</v>
      </c>
      <c r="G8" s="57">
        <v>-0.1051</v>
      </c>
      <c r="H8" s="57">
        <f t="shared" si="1"/>
        <v>-0.5257</v>
      </c>
      <c r="I8" s="53">
        <v>4.5</v>
      </c>
      <c r="J8" s="53">
        <f t="shared" si="2"/>
        <v>33.3333333333333</v>
      </c>
      <c r="K8" s="54">
        <f t="shared" si="3"/>
        <v>4.33</v>
      </c>
      <c r="L8" s="54">
        <f t="shared" si="4"/>
        <v>71.77113993</v>
      </c>
      <c r="M8" s="58"/>
      <c r="N8" s="58"/>
    </row>
    <row r="9" spans="1:14">
      <c r="A9" s="22">
        <v>15</v>
      </c>
      <c r="B9" s="22" t="s">
        <v>13</v>
      </c>
      <c r="C9" s="53">
        <v>1</v>
      </c>
      <c r="D9" s="54">
        <v>0.0445</v>
      </c>
      <c r="E9" s="54">
        <v>0.5254</v>
      </c>
      <c r="F9" s="54">
        <f t="shared" si="0"/>
        <v>0.4809</v>
      </c>
      <c r="G9" s="57">
        <v>-0.1051</v>
      </c>
      <c r="H9" s="57">
        <f t="shared" si="1"/>
        <v>-0.586</v>
      </c>
      <c r="I9" s="53">
        <v>4.5</v>
      </c>
      <c r="J9" s="53">
        <f t="shared" si="2"/>
        <v>33.3333333333333</v>
      </c>
      <c r="K9" s="54">
        <f t="shared" si="3"/>
        <v>4.33</v>
      </c>
      <c r="L9" s="54">
        <f>((H9*100%*G9)/50%)*I9*J9*K9</f>
        <v>80.0035914</v>
      </c>
      <c r="M9" s="58">
        <f>AVERAGE(L9:L11)</f>
        <v>75.7660685423077</v>
      </c>
      <c r="N9" s="58">
        <f>STDEV(L9:L11,M9)</f>
        <v>3.02085120998434</v>
      </c>
    </row>
    <row r="10" spans="1:14">
      <c r="A10" s="22"/>
      <c r="B10" s="22"/>
      <c r="C10" s="53">
        <v>1</v>
      </c>
      <c r="D10" s="54">
        <v>0.0303</v>
      </c>
      <c r="E10" s="54">
        <v>0.4612</v>
      </c>
      <c r="F10" s="54">
        <f t="shared" si="0"/>
        <v>0.4309</v>
      </c>
      <c r="G10" s="57">
        <v>-0.1051</v>
      </c>
      <c r="H10" s="57">
        <f t="shared" si="1"/>
        <v>-0.536</v>
      </c>
      <c r="I10" s="53">
        <v>4.5</v>
      </c>
      <c r="J10" s="53">
        <f t="shared" si="2"/>
        <v>33.3333333333333</v>
      </c>
      <c r="K10" s="54">
        <f t="shared" si="3"/>
        <v>4.33</v>
      </c>
      <c r="L10" s="54">
        <f t="shared" ref="L10:L14" si="5">(H10*100%*G10)/50%*I10*J10*K10</f>
        <v>73.1773464</v>
      </c>
      <c r="M10" s="58"/>
      <c r="N10" s="58"/>
    </row>
    <row r="11" spans="1:14">
      <c r="A11" s="22"/>
      <c r="B11" s="22"/>
      <c r="C11" s="53">
        <v>1.04</v>
      </c>
      <c r="D11" s="54">
        <v>0.0356</v>
      </c>
      <c r="E11" s="54">
        <v>0.4951</v>
      </c>
      <c r="F11" s="54">
        <f t="shared" si="0"/>
        <v>0.4595</v>
      </c>
      <c r="G11" s="57">
        <v>-0.1051</v>
      </c>
      <c r="H11" s="57">
        <f t="shared" si="1"/>
        <v>-0.5646</v>
      </c>
      <c r="I11" s="53">
        <v>4.5</v>
      </c>
      <c r="J11" s="53">
        <f t="shared" si="2"/>
        <v>33.3333333333333</v>
      </c>
      <c r="K11" s="54">
        <f t="shared" si="3"/>
        <v>4.16346153846154</v>
      </c>
      <c r="L11" s="54">
        <f t="shared" si="5"/>
        <v>74.1172678269231</v>
      </c>
      <c r="M11" s="58"/>
      <c r="N11" s="58"/>
    </row>
    <row r="12" spans="1:14">
      <c r="A12" s="22"/>
      <c r="B12" s="22" t="s">
        <v>14</v>
      </c>
      <c r="C12" s="53">
        <v>1</v>
      </c>
      <c r="D12" s="54">
        <v>0.0472</v>
      </c>
      <c r="E12" s="54">
        <v>0.4968</v>
      </c>
      <c r="F12" s="54">
        <f t="shared" si="0"/>
        <v>0.4496</v>
      </c>
      <c r="G12" s="57">
        <v>-0.1051</v>
      </c>
      <c r="H12" s="57">
        <f t="shared" si="1"/>
        <v>-0.5547</v>
      </c>
      <c r="I12" s="53">
        <v>4.5</v>
      </c>
      <c r="J12" s="53">
        <f t="shared" si="2"/>
        <v>33.3333333333333</v>
      </c>
      <c r="K12" s="54">
        <f t="shared" si="3"/>
        <v>4.33</v>
      </c>
      <c r="L12" s="54">
        <f>((H12*100%*G12)/50%)*I12*J12*K12</f>
        <v>75.73036203</v>
      </c>
      <c r="M12" s="58">
        <f>AVERAGE(L12:L14)</f>
        <v>72.7460883335294</v>
      </c>
      <c r="N12" s="58">
        <f>STDEV(L12:L14,M12)</f>
        <v>2.75803897293469</v>
      </c>
    </row>
    <row r="13" spans="1:14">
      <c r="A13" s="22"/>
      <c r="B13" s="22"/>
      <c r="C13" s="53">
        <v>1.02</v>
      </c>
      <c r="D13" s="54">
        <v>0.0804</v>
      </c>
      <c r="E13" s="54">
        <v>0.5239</v>
      </c>
      <c r="F13" s="54">
        <f t="shared" si="0"/>
        <v>0.4435</v>
      </c>
      <c r="G13" s="57">
        <v>-0.1051</v>
      </c>
      <c r="H13" s="57">
        <f t="shared" si="1"/>
        <v>-0.5486</v>
      </c>
      <c r="I13" s="53">
        <v>4.5</v>
      </c>
      <c r="J13" s="53">
        <f t="shared" si="2"/>
        <v>33.3333333333333</v>
      </c>
      <c r="K13" s="54">
        <f t="shared" si="3"/>
        <v>4.24509803921569</v>
      </c>
      <c r="L13" s="54">
        <f t="shared" si="5"/>
        <v>73.4289805294118</v>
      </c>
      <c r="M13" s="58"/>
      <c r="N13" s="58"/>
    </row>
    <row r="14" spans="1:14">
      <c r="A14" s="22"/>
      <c r="B14" s="22"/>
      <c r="C14" s="53">
        <v>1.02</v>
      </c>
      <c r="D14" s="54">
        <v>0.0427</v>
      </c>
      <c r="E14" s="54">
        <v>0.4537</v>
      </c>
      <c r="F14" s="54">
        <f t="shared" si="0"/>
        <v>0.411</v>
      </c>
      <c r="G14" s="57">
        <v>-0.1051</v>
      </c>
      <c r="H14" s="57">
        <f t="shared" si="1"/>
        <v>-0.5161</v>
      </c>
      <c r="I14" s="53">
        <v>4.5</v>
      </c>
      <c r="J14" s="53">
        <f t="shared" si="2"/>
        <v>33.3333333333333</v>
      </c>
      <c r="K14" s="54">
        <f t="shared" si="3"/>
        <v>4.24509803921569</v>
      </c>
      <c r="L14" s="54">
        <f t="shared" si="5"/>
        <v>69.0789224411765</v>
      </c>
      <c r="M14" s="58"/>
      <c r="N14" s="58"/>
    </row>
    <row r="15" spans="1:14">
      <c r="A15" s="22">
        <v>30</v>
      </c>
      <c r="B15" s="22" t="s">
        <v>13</v>
      </c>
      <c r="C15" s="53">
        <v>1.01</v>
      </c>
      <c r="D15" s="54">
        <v>0.0584</v>
      </c>
      <c r="E15" s="54">
        <v>0.5301</v>
      </c>
      <c r="F15" s="54">
        <f t="shared" si="0"/>
        <v>0.4717</v>
      </c>
      <c r="G15" s="57">
        <v>-0.1051</v>
      </c>
      <c r="H15" s="57">
        <f t="shared" si="1"/>
        <v>-0.5768</v>
      </c>
      <c r="I15" s="53">
        <v>4.5</v>
      </c>
      <c r="J15" s="53">
        <f t="shared" si="2"/>
        <v>33.3333333333333</v>
      </c>
      <c r="K15" s="54">
        <f t="shared" si="3"/>
        <v>4.28712871287129</v>
      </c>
      <c r="L15" s="54">
        <f>((H15*100%*G15)/50%)*I15*J15*K15</f>
        <v>77.9678834851485</v>
      </c>
      <c r="M15" s="58">
        <f>AVERAGE(L15:L17)</f>
        <v>81.6538643150645</v>
      </c>
      <c r="N15" s="58">
        <f>STDEV(L15:L17,M15)</f>
        <v>2.77365088087956</v>
      </c>
    </row>
    <row r="16" spans="1:14">
      <c r="A16" s="22"/>
      <c r="B16" s="22"/>
      <c r="C16" s="53">
        <v>1.04</v>
      </c>
      <c r="D16" s="54">
        <v>0.0356</v>
      </c>
      <c r="E16" s="54">
        <v>0.5577</v>
      </c>
      <c r="F16" s="54">
        <f t="shared" si="0"/>
        <v>0.5221</v>
      </c>
      <c r="G16" s="57">
        <v>-0.1051</v>
      </c>
      <c r="H16" s="57">
        <f t="shared" si="1"/>
        <v>-0.6272</v>
      </c>
      <c r="I16" s="53">
        <v>4.5</v>
      </c>
      <c r="J16" s="53">
        <f t="shared" si="2"/>
        <v>33.3333333333333</v>
      </c>
      <c r="K16" s="54">
        <f t="shared" si="3"/>
        <v>4.16346153846154</v>
      </c>
      <c r="L16" s="54">
        <f t="shared" ref="L16:L20" si="6">(H16*100%*G16)/50%*I16*J16*K16</f>
        <v>82.3350166153846</v>
      </c>
      <c r="M16" s="58"/>
      <c r="N16" s="58"/>
    </row>
    <row r="17" spans="1:14">
      <c r="A17" s="22"/>
      <c r="B17" s="22"/>
      <c r="C17" s="53">
        <v>1.03</v>
      </c>
      <c r="D17" s="54">
        <v>0.0378</v>
      </c>
      <c r="E17" s="54">
        <v>0.5714</v>
      </c>
      <c r="F17" s="54">
        <f t="shared" si="0"/>
        <v>0.5336</v>
      </c>
      <c r="G17" s="57">
        <v>-0.1051</v>
      </c>
      <c r="H17" s="57">
        <f t="shared" si="1"/>
        <v>-0.6387</v>
      </c>
      <c r="I17" s="53">
        <v>4.5</v>
      </c>
      <c r="J17" s="53">
        <f t="shared" si="2"/>
        <v>33.3333333333333</v>
      </c>
      <c r="K17" s="54">
        <f t="shared" si="3"/>
        <v>4.20388349514563</v>
      </c>
      <c r="L17" s="54">
        <f t="shared" si="6"/>
        <v>84.6586928446602</v>
      </c>
      <c r="M17" s="58"/>
      <c r="N17" s="58"/>
    </row>
    <row r="18" spans="1:14">
      <c r="A18" s="22"/>
      <c r="B18" s="22" t="s">
        <v>14</v>
      </c>
      <c r="C18" s="53">
        <v>1.04</v>
      </c>
      <c r="D18" s="54">
        <v>0.005</v>
      </c>
      <c r="E18" s="54">
        <v>0.5561</v>
      </c>
      <c r="F18" s="54">
        <f t="shared" si="0"/>
        <v>0.5511</v>
      </c>
      <c r="G18" s="57">
        <v>-0.1051</v>
      </c>
      <c r="H18" s="57">
        <f t="shared" si="1"/>
        <v>-0.6562</v>
      </c>
      <c r="I18" s="53">
        <v>4.5</v>
      </c>
      <c r="J18" s="53">
        <f t="shared" si="2"/>
        <v>33.3333333333333</v>
      </c>
      <c r="K18" s="54">
        <f t="shared" si="3"/>
        <v>4.16346153846154</v>
      </c>
      <c r="L18" s="54">
        <f>((H18*100%*G18)/50%)*I18*J18*K18</f>
        <v>86.1419609423077</v>
      </c>
      <c r="M18" s="58">
        <f>AVERAGE(L18:L20)</f>
        <v>88.3057125409923</v>
      </c>
      <c r="N18" s="58">
        <f>STDEV(L18:L20,M18)</f>
        <v>1.76748725949403</v>
      </c>
    </row>
    <row r="19" spans="1:14">
      <c r="A19" s="22"/>
      <c r="B19" s="22"/>
      <c r="C19" s="53">
        <v>1.01</v>
      </c>
      <c r="D19" s="54">
        <v>0.0585</v>
      </c>
      <c r="E19" s="54">
        <v>0.6227</v>
      </c>
      <c r="F19" s="54">
        <f t="shared" si="0"/>
        <v>0.5642</v>
      </c>
      <c r="G19" s="57">
        <v>-0.1051</v>
      </c>
      <c r="H19" s="57">
        <f t="shared" si="1"/>
        <v>-0.6693</v>
      </c>
      <c r="I19" s="53">
        <v>4.5</v>
      </c>
      <c r="J19" s="53">
        <f t="shared" si="2"/>
        <v>33.3333333333333</v>
      </c>
      <c r="K19" s="54">
        <f t="shared" si="3"/>
        <v>4.28712871287129</v>
      </c>
      <c r="L19" s="54">
        <f t="shared" si="6"/>
        <v>90.4714015544555</v>
      </c>
      <c r="M19" s="58"/>
      <c r="N19" s="58"/>
    </row>
    <row r="20" spans="1:14">
      <c r="A20" s="22"/>
      <c r="B20" s="22"/>
      <c r="C20" s="53">
        <v>1.03</v>
      </c>
      <c r="D20" s="54">
        <v>0.0834</v>
      </c>
      <c r="E20" s="54">
        <v>0.6445</v>
      </c>
      <c r="F20" s="54">
        <f t="shared" si="0"/>
        <v>0.5611</v>
      </c>
      <c r="G20" s="57">
        <v>-0.1051</v>
      </c>
      <c r="H20" s="57">
        <f t="shared" si="1"/>
        <v>-0.6662</v>
      </c>
      <c r="I20" s="53">
        <v>4.5</v>
      </c>
      <c r="J20" s="53">
        <f t="shared" si="2"/>
        <v>33.3333333333333</v>
      </c>
      <c r="K20" s="54">
        <f t="shared" si="3"/>
        <v>4.20388349514563</v>
      </c>
      <c r="L20" s="54">
        <f t="shared" si="6"/>
        <v>88.3037751262136</v>
      </c>
      <c r="M20" s="58"/>
      <c r="N20" s="58"/>
    </row>
    <row r="21" spans="1:14">
      <c r="A21" s="22">
        <v>45</v>
      </c>
      <c r="B21" s="22" t="s">
        <v>13</v>
      </c>
      <c r="C21" s="53">
        <v>1</v>
      </c>
      <c r="D21" s="54">
        <v>0.0129</v>
      </c>
      <c r="E21" s="54">
        <v>0.4766</v>
      </c>
      <c r="F21" s="54">
        <f t="shared" si="0"/>
        <v>0.4637</v>
      </c>
      <c r="G21" s="57">
        <v>-0.1051</v>
      </c>
      <c r="H21" s="57">
        <f t="shared" si="1"/>
        <v>-0.5688</v>
      </c>
      <c r="I21" s="53">
        <v>4.5</v>
      </c>
      <c r="J21" s="53">
        <f t="shared" si="2"/>
        <v>33.3333333333333</v>
      </c>
      <c r="K21" s="54">
        <f t="shared" si="3"/>
        <v>4.33</v>
      </c>
      <c r="L21" s="54">
        <f>((H21*100%*G21)/50%)*I21*J21*K21</f>
        <v>77.65536312</v>
      </c>
      <c r="M21" s="58">
        <f>AVERAGE(L21:L23)</f>
        <v>73.8766635884975</v>
      </c>
      <c r="N21" s="58">
        <f>STDEV(L21:L23,M21)</f>
        <v>2.686741365365</v>
      </c>
    </row>
    <row r="22" spans="1:14">
      <c r="A22" s="22"/>
      <c r="B22" s="22"/>
      <c r="C22" s="53">
        <v>1.05</v>
      </c>
      <c r="D22" s="54">
        <v>0.0298</v>
      </c>
      <c r="E22" s="54">
        <v>0.481</v>
      </c>
      <c r="F22" s="54">
        <f t="shared" si="0"/>
        <v>0.4512</v>
      </c>
      <c r="G22" s="57">
        <v>-0.1051</v>
      </c>
      <c r="H22" s="57">
        <f t="shared" si="1"/>
        <v>-0.5563</v>
      </c>
      <c r="I22" s="53">
        <v>4.5</v>
      </c>
      <c r="J22" s="53">
        <f t="shared" si="2"/>
        <v>33.3333333333333</v>
      </c>
      <c r="K22" s="54">
        <f t="shared" si="3"/>
        <v>4.12380952380952</v>
      </c>
      <c r="L22" s="54">
        <f t="shared" ref="L22:L26" si="7">(H22*100%*G22)/50%*I22*J22*K22</f>
        <v>72.3321922571429</v>
      </c>
      <c r="M22" s="58"/>
      <c r="N22" s="58"/>
    </row>
    <row r="23" spans="1:14">
      <c r="A23" s="22"/>
      <c r="B23" s="22"/>
      <c r="C23" s="53">
        <v>1.03</v>
      </c>
      <c r="D23" s="54">
        <v>0.0622</v>
      </c>
      <c r="E23" s="54">
        <v>0.4976</v>
      </c>
      <c r="F23" s="54">
        <f t="shared" si="0"/>
        <v>0.4354</v>
      </c>
      <c r="G23" s="57">
        <v>-0.1051</v>
      </c>
      <c r="H23" s="57">
        <f t="shared" si="1"/>
        <v>-0.5405</v>
      </c>
      <c r="I23" s="53">
        <v>4.5</v>
      </c>
      <c r="J23" s="53">
        <f t="shared" si="2"/>
        <v>33.3333333333333</v>
      </c>
      <c r="K23" s="54">
        <f t="shared" si="3"/>
        <v>4.20388349514563</v>
      </c>
      <c r="L23" s="54">
        <f t="shared" si="7"/>
        <v>71.6424353883495</v>
      </c>
      <c r="M23" s="58"/>
      <c r="N23" s="58"/>
    </row>
    <row r="24" spans="1:14">
      <c r="A24" s="22"/>
      <c r="B24" s="22" t="s">
        <v>14</v>
      </c>
      <c r="C24" s="53">
        <v>1.02</v>
      </c>
      <c r="D24" s="54">
        <v>0.0579</v>
      </c>
      <c r="E24" s="54">
        <v>0.5555</v>
      </c>
      <c r="F24" s="54">
        <f t="shared" si="0"/>
        <v>0.4976</v>
      </c>
      <c r="G24" s="57">
        <v>-0.1051</v>
      </c>
      <c r="H24" s="57">
        <f t="shared" si="1"/>
        <v>-0.6027</v>
      </c>
      <c r="I24" s="53">
        <v>4.5</v>
      </c>
      <c r="J24" s="53">
        <f t="shared" si="2"/>
        <v>33.3333333333333</v>
      </c>
      <c r="K24" s="54">
        <f t="shared" si="3"/>
        <v>4.24509803921569</v>
      </c>
      <c r="L24" s="54">
        <f>((H24*100%*G24)/50%)*I24*J24*K24</f>
        <v>80.6701541470589</v>
      </c>
      <c r="M24" s="58">
        <f>AVERAGE(L24:L26)</f>
        <v>80.3510394516599</v>
      </c>
      <c r="N24" s="58">
        <f>STDEV(L24:L26,M24)</f>
        <v>2.65293767301311</v>
      </c>
    </row>
    <row r="25" spans="1:14">
      <c r="A25" s="22"/>
      <c r="B25" s="22"/>
      <c r="C25" s="53">
        <v>1.01</v>
      </c>
      <c r="D25" s="54">
        <v>0.0331</v>
      </c>
      <c r="E25" s="54">
        <v>0.4973</v>
      </c>
      <c r="F25" s="54">
        <f t="shared" si="0"/>
        <v>0.4642</v>
      </c>
      <c r="G25" s="57">
        <v>-0.1051</v>
      </c>
      <c r="H25" s="57">
        <f t="shared" si="1"/>
        <v>-0.5693</v>
      </c>
      <c r="I25" s="53">
        <v>4.5</v>
      </c>
      <c r="J25" s="53">
        <f t="shared" si="2"/>
        <v>33.3333333333333</v>
      </c>
      <c r="K25" s="54">
        <f t="shared" si="3"/>
        <v>4.28712871287129</v>
      </c>
      <c r="L25" s="54">
        <f t="shared" si="7"/>
        <v>76.9540847227723</v>
      </c>
      <c r="M25" s="58"/>
      <c r="N25" s="58"/>
    </row>
    <row r="26" spans="1:14">
      <c r="A26" s="22"/>
      <c r="B26" s="22"/>
      <c r="C26" s="53">
        <v>1.01</v>
      </c>
      <c r="D26" s="54">
        <v>0.0693</v>
      </c>
      <c r="E26" s="54">
        <v>0.5814</v>
      </c>
      <c r="F26" s="54">
        <f t="shared" si="0"/>
        <v>0.5121</v>
      </c>
      <c r="G26" s="57">
        <v>-0.1051</v>
      </c>
      <c r="H26" s="57">
        <f t="shared" si="1"/>
        <v>-0.6172</v>
      </c>
      <c r="I26" s="53">
        <v>4.5</v>
      </c>
      <c r="J26" s="53">
        <f t="shared" si="2"/>
        <v>33.3333333333333</v>
      </c>
      <c r="K26" s="54">
        <f t="shared" si="3"/>
        <v>4.28712871287129</v>
      </c>
      <c r="L26" s="54">
        <f t="shared" si="7"/>
        <v>83.4288794851485</v>
      </c>
      <c r="M26" s="58"/>
      <c r="N26" s="58"/>
    </row>
    <row r="27" spans="1:14">
      <c r="A27" s="22">
        <v>60</v>
      </c>
      <c r="B27" s="22" t="s">
        <v>13</v>
      </c>
      <c r="C27" s="53">
        <v>1.04</v>
      </c>
      <c r="D27" s="54">
        <v>0.0845</v>
      </c>
      <c r="E27" s="54">
        <v>0.4483</v>
      </c>
      <c r="F27" s="54">
        <f t="shared" si="0"/>
        <v>0.3638</v>
      </c>
      <c r="G27" s="57">
        <v>-0.1051</v>
      </c>
      <c r="H27" s="57">
        <f t="shared" si="1"/>
        <v>-0.4689</v>
      </c>
      <c r="I27" s="53">
        <v>4.5</v>
      </c>
      <c r="J27" s="53">
        <f t="shared" si="2"/>
        <v>33.3333333333333</v>
      </c>
      <c r="K27" s="54">
        <f t="shared" si="3"/>
        <v>4.16346153846154</v>
      </c>
      <c r="L27" s="54">
        <f>((H27*100%*G27)/50%)*I27*J27*K27</f>
        <v>61.5543515480769</v>
      </c>
      <c r="M27" s="58">
        <f>AVERAGE(L27:L29)</f>
        <v>64.7582631578428</v>
      </c>
      <c r="N27" s="58">
        <f>STDEV(L27:L29,M27)</f>
        <v>2.27214607672513</v>
      </c>
    </row>
    <row r="28" spans="1:14">
      <c r="A28" s="22"/>
      <c r="B28" s="22"/>
      <c r="C28" s="53">
        <v>1.01</v>
      </c>
      <c r="D28" s="54">
        <v>0.0842</v>
      </c>
      <c r="E28" s="54">
        <v>0.4716</v>
      </c>
      <c r="F28" s="54">
        <f t="shared" si="0"/>
        <v>0.3874</v>
      </c>
      <c r="G28" s="57">
        <v>-0.1051</v>
      </c>
      <c r="H28" s="57">
        <f t="shared" si="1"/>
        <v>-0.4925</v>
      </c>
      <c r="I28" s="53">
        <v>4.5</v>
      </c>
      <c r="J28" s="53">
        <f t="shared" si="2"/>
        <v>33.3333333333333</v>
      </c>
      <c r="K28" s="54">
        <f t="shared" si="3"/>
        <v>4.28712871287129</v>
      </c>
      <c r="L28" s="54">
        <f t="shared" ref="L28:L32" si="8">(H28*100%*G28)/50%*I28*J28*K28</f>
        <v>66.5727853960396</v>
      </c>
      <c r="M28" s="58"/>
      <c r="N28" s="58"/>
    </row>
    <row r="29" spans="1:14">
      <c r="A29" s="22"/>
      <c r="B29" s="22"/>
      <c r="C29" s="53">
        <v>1.02</v>
      </c>
      <c r="D29" s="54">
        <v>0.0659</v>
      </c>
      <c r="E29" s="54">
        <v>0.455</v>
      </c>
      <c r="F29" s="54">
        <f t="shared" si="0"/>
        <v>0.3891</v>
      </c>
      <c r="G29" s="57">
        <v>-0.1051</v>
      </c>
      <c r="H29" s="57">
        <f t="shared" si="1"/>
        <v>-0.4942</v>
      </c>
      <c r="I29" s="53">
        <v>4.5</v>
      </c>
      <c r="J29" s="53">
        <f t="shared" si="2"/>
        <v>33.3333333333333</v>
      </c>
      <c r="K29" s="54">
        <f t="shared" si="3"/>
        <v>4.24509803921569</v>
      </c>
      <c r="L29" s="54">
        <f t="shared" si="8"/>
        <v>66.1476525294118</v>
      </c>
      <c r="M29" s="58"/>
      <c r="N29" s="58"/>
    </row>
    <row r="30" spans="1:14">
      <c r="A30" s="22"/>
      <c r="B30" s="22" t="s">
        <v>14</v>
      </c>
      <c r="C30" s="53">
        <v>1.01</v>
      </c>
      <c r="D30" s="54">
        <v>0.0657</v>
      </c>
      <c r="E30" s="54">
        <v>0.4681</v>
      </c>
      <c r="F30" s="54">
        <f t="shared" si="0"/>
        <v>0.4024</v>
      </c>
      <c r="G30" s="57">
        <v>-0.1051</v>
      </c>
      <c r="H30" s="57">
        <f t="shared" si="1"/>
        <v>-0.5075</v>
      </c>
      <c r="I30" s="53">
        <v>4.5</v>
      </c>
      <c r="J30" s="53">
        <f t="shared" si="2"/>
        <v>33.3333333333333</v>
      </c>
      <c r="K30" s="54">
        <f t="shared" si="3"/>
        <v>4.28712871287129</v>
      </c>
      <c r="L30" s="54">
        <f>((H30*100%*G30)/50%)*I30*J30*K30</f>
        <v>68.6003829207921</v>
      </c>
      <c r="M30" s="58">
        <f>AVERAGE(L30:L32)</f>
        <v>70.4829611397881</v>
      </c>
      <c r="N30" s="58">
        <f>STDEV(L30:L32,M30)</f>
        <v>2.37321590883195</v>
      </c>
    </row>
    <row r="31" spans="1:14">
      <c r="A31" s="22"/>
      <c r="B31" s="22"/>
      <c r="C31" s="53">
        <v>1.03</v>
      </c>
      <c r="D31" s="54">
        <v>0.0533</v>
      </c>
      <c r="E31" s="54">
        <v>0.4689</v>
      </c>
      <c r="F31" s="54">
        <f t="shared" si="0"/>
        <v>0.4156</v>
      </c>
      <c r="G31" s="57">
        <v>-0.1051</v>
      </c>
      <c r="H31" s="57">
        <f t="shared" si="1"/>
        <v>-0.5207</v>
      </c>
      <c r="I31" s="53">
        <v>4.5</v>
      </c>
      <c r="J31" s="53">
        <f t="shared" si="2"/>
        <v>33.3333333333333</v>
      </c>
      <c r="K31" s="54">
        <f t="shared" si="3"/>
        <v>4.20388349514563</v>
      </c>
      <c r="L31" s="54">
        <f t="shared" si="8"/>
        <v>69.0179761456311</v>
      </c>
      <c r="M31" s="58"/>
      <c r="N31" s="58"/>
    </row>
    <row r="32" spans="1:14">
      <c r="A32" s="22"/>
      <c r="B32" s="22"/>
      <c r="C32" s="53">
        <v>1.02</v>
      </c>
      <c r="D32" s="54">
        <v>0.0804</v>
      </c>
      <c r="E32" s="54">
        <v>0.5269</v>
      </c>
      <c r="F32" s="54">
        <f t="shared" si="0"/>
        <v>0.4465</v>
      </c>
      <c r="G32" s="57">
        <v>-0.1051</v>
      </c>
      <c r="H32" s="57">
        <f t="shared" si="1"/>
        <v>-0.5516</v>
      </c>
      <c r="I32" s="53">
        <v>4.5</v>
      </c>
      <c r="J32" s="53">
        <f t="shared" si="2"/>
        <v>33.3333333333333</v>
      </c>
      <c r="K32" s="54">
        <f t="shared" si="3"/>
        <v>4.24509803921569</v>
      </c>
      <c r="L32" s="54">
        <f t="shared" si="8"/>
        <v>73.8305243529412</v>
      </c>
      <c r="M32" s="58"/>
      <c r="N32" s="58"/>
    </row>
  </sheetData>
  <mergeCells count="35"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M3:M5"/>
    <mergeCell ref="M6:M8"/>
    <mergeCell ref="M9:M11"/>
    <mergeCell ref="M12:M14"/>
    <mergeCell ref="M15:M17"/>
    <mergeCell ref="M18:M20"/>
    <mergeCell ref="M21:M23"/>
    <mergeCell ref="M24:M26"/>
    <mergeCell ref="M27:M29"/>
    <mergeCell ref="M30:M32"/>
    <mergeCell ref="N3:N5"/>
    <mergeCell ref="N6:N8"/>
    <mergeCell ref="N9:N11"/>
    <mergeCell ref="N12:N14"/>
    <mergeCell ref="N15:N17"/>
    <mergeCell ref="N18:N20"/>
    <mergeCell ref="N21:N23"/>
    <mergeCell ref="N24:N26"/>
    <mergeCell ref="N27:N29"/>
    <mergeCell ref="N30:N3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opLeftCell="A10" workbookViewId="0">
      <selection activeCell="O27" sqref="O27"/>
    </sheetView>
  </sheetViews>
  <sheetFormatPr defaultColWidth="8.72727272727273" defaultRowHeight="14"/>
  <cols>
    <col min="4" max="4" width="12.0909090909091" customWidth="1"/>
    <col min="5" max="5" width="11.5454545454545" customWidth="1"/>
    <col min="9" max="11" width="12.8181818181818"/>
    <col min="13" max="13" width="9.54545454545454"/>
    <col min="15" max="15" width="9.54545454545454"/>
    <col min="18" max="18" width="12.8181818181818"/>
    <col min="19" max="19" width="11.7272727272727"/>
    <col min="20" max="20" width="12.8181818181818"/>
  </cols>
  <sheetData>
    <row r="1" spans="1:11">
      <c r="A1" s="19" t="s">
        <v>0</v>
      </c>
      <c r="B1" s="19" t="s">
        <v>56</v>
      </c>
      <c r="C1" s="33" t="s">
        <v>57</v>
      </c>
      <c r="D1" s="33" t="s">
        <v>32</v>
      </c>
      <c r="E1" s="33" t="s">
        <v>33</v>
      </c>
      <c r="F1" s="33" t="s">
        <v>58</v>
      </c>
      <c r="G1" s="33"/>
      <c r="H1" s="33"/>
      <c r="I1" s="33" t="s">
        <v>59</v>
      </c>
      <c r="J1" s="33"/>
      <c r="K1" s="33"/>
    </row>
    <row r="2" spans="1:11">
      <c r="A2" s="20"/>
      <c r="B2" s="20"/>
      <c r="C2" s="33"/>
      <c r="D2" s="33"/>
      <c r="E2" s="33"/>
      <c r="F2" s="33" t="s">
        <v>60</v>
      </c>
      <c r="G2" s="33" t="s">
        <v>61</v>
      </c>
      <c r="H2" s="33" t="s">
        <v>62</v>
      </c>
      <c r="I2" s="33" t="s">
        <v>23</v>
      </c>
      <c r="J2" s="33" t="s">
        <v>10</v>
      </c>
      <c r="K2" s="33" t="s">
        <v>22</v>
      </c>
    </row>
    <row r="3" spans="1:11">
      <c r="A3" s="22">
        <v>0</v>
      </c>
      <c r="B3" s="22" t="s">
        <v>13</v>
      </c>
      <c r="C3" s="33">
        <v>3</v>
      </c>
      <c r="D3" s="33">
        <v>10</v>
      </c>
      <c r="E3" s="33">
        <v>0.6</v>
      </c>
      <c r="F3" s="33">
        <v>1.1145</v>
      </c>
      <c r="G3" s="33">
        <v>0.841</v>
      </c>
      <c r="H3" s="33">
        <f t="shared" ref="H3:H8" si="0">((G3-F3)/(2.5))*-1</f>
        <v>0.1094</v>
      </c>
      <c r="I3" s="33">
        <f t="shared" ref="I3:I8" si="1">(H3*D3)/(0.01*E3*C3)</f>
        <v>60.7777777777778</v>
      </c>
      <c r="J3" s="33">
        <f>AVERAGE(I3:I5)</f>
        <v>57.5848066002357</v>
      </c>
      <c r="K3" s="33">
        <f>STDEV(J3,I3:I5)</f>
        <v>2.88388383815346</v>
      </c>
    </row>
    <row r="4" spans="1:11">
      <c r="A4" s="22"/>
      <c r="B4" s="22"/>
      <c r="C4" s="33">
        <v>3.05</v>
      </c>
      <c r="D4" s="33">
        <v>10</v>
      </c>
      <c r="E4" s="33">
        <v>0.6</v>
      </c>
      <c r="F4" s="33">
        <v>1.072</v>
      </c>
      <c r="G4" s="33">
        <v>0.8058</v>
      </c>
      <c r="H4" s="33">
        <f t="shared" si="0"/>
        <v>0.10648</v>
      </c>
      <c r="I4" s="33">
        <f t="shared" si="1"/>
        <v>58.1857923497268</v>
      </c>
      <c r="J4" s="33"/>
      <c r="K4" s="33"/>
    </row>
    <row r="5" spans="1:11">
      <c r="A5" s="22"/>
      <c r="B5" s="22"/>
      <c r="C5" s="33">
        <v>3.06</v>
      </c>
      <c r="D5" s="33">
        <v>10</v>
      </c>
      <c r="E5" s="33">
        <v>0.6</v>
      </c>
      <c r="F5" s="33">
        <v>1.1133</v>
      </c>
      <c r="G5" s="33">
        <v>0.8664</v>
      </c>
      <c r="H5" s="33">
        <f t="shared" si="0"/>
        <v>0.09876</v>
      </c>
      <c r="I5" s="33">
        <f t="shared" si="1"/>
        <v>53.7908496732026</v>
      </c>
      <c r="J5" s="33"/>
      <c r="K5" s="33"/>
    </row>
    <row r="6" spans="1:11">
      <c r="A6" s="22"/>
      <c r="B6" s="22" t="s">
        <v>14</v>
      </c>
      <c r="C6" s="33">
        <v>3</v>
      </c>
      <c r="D6" s="33">
        <v>10</v>
      </c>
      <c r="E6" s="33">
        <v>0.6</v>
      </c>
      <c r="F6" s="33">
        <v>1.1145</v>
      </c>
      <c r="G6" s="33">
        <v>0.841</v>
      </c>
      <c r="H6" s="33">
        <f t="shared" si="0"/>
        <v>0.1094</v>
      </c>
      <c r="I6" s="33">
        <f t="shared" si="1"/>
        <v>60.7777777777778</v>
      </c>
      <c r="J6" s="33">
        <f>AVERAGE(I6:I8)</f>
        <v>57.5848066002357</v>
      </c>
      <c r="K6" s="33">
        <f>STDEV(J6,I6:I8)</f>
        <v>2.88388383815346</v>
      </c>
    </row>
    <row r="7" spans="1:11">
      <c r="A7" s="22"/>
      <c r="B7" s="22"/>
      <c r="C7" s="33">
        <v>3.05</v>
      </c>
      <c r="D7" s="33">
        <v>10</v>
      </c>
      <c r="E7" s="33">
        <v>0.6</v>
      </c>
      <c r="F7" s="33">
        <v>1.072</v>
      </c>
      <c r="G7" s="33">
        <v>0.8058</v>
      </c>
      <c r="H7" s="33">
        <f t="shared" si="0"/>
        <v>0.10648</v>
      </c>
      <c r="I7" s="33">
        <f t="shared" si="1"/>
        <v>58.1857923497268</v>
      </c>
      <c r="J7" s="33"/>
      <c r="K7" s="33"/>
    </row>
    <row r="8" spans="1:11">
      <c r="A8" s="22"/>
      <c r="B8" s="22"/>
      <c r="C8" s="33">
        <v>3.06</v>
      </c>
      <c r="D8" s="33">
        <v>10</v>
      </c>
      <c r="E8" s="33">
        <v>0.6</v>
      </c>
      <c r="F8" s="33">
        <v>1.1133</v>
      </c>
      <c r="G8" s="33">
        <v>0.8664</v>
      </c>
      <c r="H8" s="33">
        <f t="shared" si="0"/>
        <v>0.09876</v>
      </c>
      <c r="I8" s="33">
        <f t="shared" si="1"/>
        <v>53.7908496732026</v>
      </c>
      <c r="J8" s="33"/>
      <c r="K8" s="33"/>
    </row>
    <row r="9" spans="1:11">
      <c r="A9" s="22">
        <v>15</v>
      </c>
      <c r="B9" s="22" t="s">
        <v>13</v>
      </c>
      <c r="C9" s="33">
        <v>3.01</v>
      </c>
      <c r="D9" s="33">
        <v>10</v>
      </c>
      <c r="E9" s="33">
        <v>0.6</v>
      </c>
      <c r="F9" s="33">
        <v>0.875</v>
      </c>
      <c r="G9" s="33">
        <v>0.7745</v>
      </c>
      <c r="H9" s="33">
        <f t="shared" ref="H9:H20" si="2">((G9-F9)/(2.5))*-1</f>
        <v>0.0402</v>
      </c>
      <c r="I9" s="33">
        <f>(H9*D12)/(0.01*E12*C12)</f>
        <v>21.9672131147541</v>
      </c>
      <c r="J9" s="33">
        <f>AVERAGE(I9:I11)</f>
        <v>19.729598668259</v>
      </c>
      <c r="K9" s="33">
        <f>STDEV(J9,I9:I11)</f>
        <v>1.81264188509534</v>
      </c>
    </row>
    <row r="10" spans="1:11">
      <c r="A10" s="22"/>
      <c r="B10" s="22"/>
      <c r="C10" s="33">
        <v>3.06</v>
      </c>
      <c r="D10" s="33">
        <v>10</v>
      </c>
      <c r="E10" s="33">
        <v>0.6</v>
      </c>
      <c r="F10" s="33">
        <v>0.8204</v>
      </c>
      <c r="G10" s="33">
        <v>0.741</v>
      </c>
      <c r="H10" s="33">
        <f t="shared" si="2"/>
        <v>0.03176</v>
      </c>
      <c r="I10" s="33">
        <f>(H10*D13)/(0.01*E13*C13)</f>
        <v>17.5275938189846</v>
      </c>
      <c r="J10" s="33"/>
      <c r="K10" s="33"/>
    </row>
    <row r="11" spans="1:11">
      <c r="A11" s="22"/>
      <c r="B11" s="22"/>
      <c r="C11" s="33">
        <v>3.04</v>
      </c>
      <c r="D11" s="33">
        <v>10</v>
      </c>
      <c r="E11" s="33">
        <v>0.6</v>
      </c>
      <c r="F11" s="33">
        <v>0.8544</v>
      </c>
      <c r="G11" s="33">
        <v>0.7643</v>
      </c>
      <c r="H11" s="33">
        <f t="shared" si="2"/>
        <v>0.03604</v>
      </c>
      <c r="I11" s="33">
        <f>(H11*D14)/(0.01*E14*C14)</f>
        <v>19.6939890710383</v>
      </c>
      <c r="J11" s="33"/>
      <c r="K11" s="33"/>
    </row>
    <row r="12" spans="1:11">
      <c r="A12" s="22"/>
      <c r="B12" s="22" t="s">
        <v>14</v>
      </c>
      <c r="C12" s="33">
        <v>3.05</v>
      </c>
      <c r="D12" s="33">
        <v>10</v>
      </c>
      <c r="E12" s="33">
        <v>0.6</v>
      </c>
      <c r="F12" s="33">
        <v>0.8178</v>
      </c>
      <c r="G12" s="33">
        <v>0.7035</v>
      </c>
      <c r="H12" s="33">
        <f t="shared" si="2"/>
        <v>0.04572</v>
      </c>
      <c r="I12" s="33">
        <f>(H12*D9)/(0.01*E9*C9)</f>
        <v>25.3156146179402</v>
      </c>
      <c r="J12" s="33">
        <f>AVERAGE(I12:I14)</f>
        <v>24.697424801554</v>
      </c>
      <c r="K12" s="33">
        <f>STDEV(J12,I12:I14)</f>
        <v>1.34617800851158</v>
      </c>
    </row>
    <row r="13" spans="1:11">
      <c r="A13" s="22"/>
      <c r="B13" s="22"/>
      <c r="C13" s="33">
        <v>3.02</v>
      </c>
      <c r="D13" s="33">
        <v>10</v>
      </c>
      <c r="E13" s="33">
        <v>0.6</v>
      </c>
      <c r="F13" s="33">
        <v>0.8195</v>
      </c>
      <c r="G13" s="33">
        <v>0.7004</v>
      </c>
      <c r="H13" s="33">
        <f t="shared" si="2"/>
        <v>0.04764</v>
      </c>
      <c r="I13" s="33">
        <f>(H13*D10)/(0.01*E10*C10)</f>
        <v>25.9477124183006</v>
      </c>
      <c r="J13" s="33"/>
      <c r="K13" s="33"/>
    </row>
    <row r="14" spans="1:11">
      <c r="A14" s="22"/>
      <c r="B14" s="22"/>
      <c r="C14" s="33">
        <v>3.05</v>
      </c>
      <c r="D14" s="33">
        <v>10</v>
      </c>
      <c r="E14" s="33">
        <v>0.6</v>
      </c>
      <c r="F14" s="33">
        <v>0.7981</v>
      </c>
      <c r="G14" s="33">
        <v>0.694</v>
      </c>
      <c r="H14" s="33">
        <f t="shared" si="2"/>
        <v>0.04164</v>
      </c>
      <c r="I14" s="33">
        <f>(H14*D11)/(0.01*E11*C11)</f>
        <v>22.8289473684211</v>
      </c>
      <c r="J14" s="33"/>
      <c r="K14" s="33"/>
    </row>
    <row r="15" spans="1:11">
      <c r="A15" s="22">
        <v>30</v>
      </c>
      <c r="B15" s="22" t="s">
        <v>13</v>
      </c>
      <c r="C15" s="33">
        <v>3.08</v>
      </c>
      <c r="D15" s="33">
        <v>10</v>
      </c>
      <c r="E15" s="33">
        <v>0.6</v>
      </c>
      <c r="F15" s="33">
        <v>0.8105</v>
      </c>
      <c r="G15" s="33">
        <v>0.7403</v>
      </c>
      <c r="H15" s="33">
        <f t="shared" si="2"/>
        <v>0.02808</v>
      </c>
      <c r="I15" s="33">
        <f t="shared" ref="I15:I20" si="3">(H15*D15)/(0.01*E15*C15)</f>
        <v>15.1948051948052</v>
      </c>
      <c r="J15" s="33">
        <f>AVERAGE(I15:I17)</f>
        <v>14.5839602790743</v>
      </c>
      <c r="K15" s="33">
        <f>STDEV(J15,I15:I17)</f>
        <v>0.931184877192481</v>
      </c>
    </row>
    <row r="16" spans="1:11">
      <c r="A16" s="22"/>
      <c r="B16" s="22"/>
      <c r="C16" s="51">
        <v>3</v>
      </c>
      <c r="D16" s="33">
        <v>10</v>
      </c>
      <c r="E16" s="33">
        <v>0.6</v>
      </c>
      <c r="F16" s="33">
        <v>0.8273</v>
      </c>
      <c r="G16" s="33">
        <v>0.7585</v>
      </c>
      <c r="H16" s="33">
        <f t="shared" si="2"/>
        <v>0.02752</v>
      </c>
      <c r="I16" s="33">
        <f t="shared" si="3"/>
        <v>15.2888888888889</v>
      </c>
      <c r="J16" s="33"/>
      <c r="K16" s="33"/>
    </row>
    <row r="17" spans="1:11">
      <c r="A17" s="22"/>
      <c r="B17" s="22"/>
      <c r="C17" s="33">
        <v>3.07</v>
      </c>
      <c r="D17" s="33">
        <v>10</v>
      </c>
      <c r="E17" s="33">
        <v>0.6</v>
      </c>
      <c r="F17" s="33">
        <v>0.8051</v>
      </c>
      <c r="G17" s="52">
        <v>0.744</v>
      </c>
      <c r="H17" s="33">
        <f t="shared" si="2"/>
        <v>0.02444</v>
      </c>
      <c r="I17" s="33">
        <f t="shared" si="3"/>
        <v>13.2681867535288</v>
      </c>
      <c r="J17" s="33"/>
      <c r="K17" s="33"/>
    </row>
    <row r="18" spans="1:11">
      <c r="A18" s="22"/>
      <c r="B18" s="22" t="s">
        <v>14</v>
      </c>
      <c r="C18" s="33">
        <v>3.08</v>
      </c>
      <c r="D18" s="33">
        <v>10</v>
      </c>
      <c r="E18" s="33">
        <v>0.6</v>
      </c>
      <c r="F18" s="52">
        <v>0.895</v>
      </c>
      <c r="G18" s="33">
        <v>0.7973</v>
      </c>
      <c r="H18" s="33">
        <f t="shared" si="2"/>
        <v>0.03908</v>
      </c>
      <c r="I18" s="33">
        <f t="shared" si="3"/>
        <v>21.1471861471862</v>
      </c>
      <c r="J18" s="33">
        <f>AVERAGE(I18:I20)</f>
        <v>18.0451505041955</v>
      </c>
      <c r="K18" s="33">
        <f>STDEV(J18,I18:I20)</f>
        <v>2.87579886492546</v>
      </c>
    </row>
    <row r="19" spans="1:11">
      <c r="A19" s="22"/>
      <c r="B19" s="22"/>
      <c r="C19" s="33">
        <v>3.04</v>
      </c>
      <c r="D19" s="33">
        <v>10</v>
      </c>
      <c r="E19" s="33">
        <v>0.6</v>
      </c>
      <c r="F19" s="33">
        <v>0.8976</v>
      </c>
      <c r="G19" s="52">
        <v>0.812</v>
      </c>
      <c r="H19" s="33">
        <f t="shared" si="2"/>
        <v>0.03424</v>
      </c>
      <c r="I19" s="33">
        <f t="shared" si="3"/>
        <v>18.7719298245614</v>
      </c>
      <c r="J19" s="33"/>
      <c r="K19" s="33"/>
    </row>
    <row r="20" spans="1:11">
      <c r="A20" s="22"/>
      <c r="B20" s="22"/>
      <c r="C20" s="33">
        <v>3.02</v>
      </c>
      <c r="D20" s="33">
        <v>10</v>
      </c>
      <c r="E20" s="33">
        <v>0.6</v>
      </c>
      <c r="F20" s="33">
        <v>0.8792</v>
      </c>
      <c r="G20" s="33">
        <v>0.8148</v>
      </c>
      <c r="H20" s="33">
        <f t="shared" si="2"/>
        <v>0.02576</v>
      </c>
      <c r="I20" s="33">
        <f t="shared" si="3"/>
        <v>14.2163355408389</v>
      </c>
      <c r="J20" s="33"/>
      <c r="K20" s="33"/>
    </row>
    <row r="21" spans="1:11">
      <c r="A21" s="22">
        <v>45</v>
      </c>
      <c r="B21" s="22" t="s">
        <v>13</v>
      </c>
      <c r="C21" s="33">
        <v>3.06</v>
      </c>
      <c r="D21" s="33">
        <v>10</v>
      </c>
      <c r="E21" s="33">
        <v>0.6</v>
      </c>
      <c r="F21" s="33">
        <v>0.8196</v>
      </c>
      <c r="G21" s="33">
        <v>0.7293</v>
      </c>
      <c r="H21" s="33">
        <f t="shared" ref="H9:H32" si="4">((G21-F21)/(2.5))*-1</f>
        <v>0.03612</v>
      </c>
      <c r="I21" s="33">
        <f t="shared" ref="I9:I32" si="5">(H21*D21)/(0.01*E21*C21)</f>
        <v>19.6732026143791</v>
      </c>
      <c r="J21" s="33">
        <f>AVERAGE(I21:I23)</f>
        <v>19.7133562122333</v>
      </c>
      <c r="K21" s="33">
        <f>STDEV(J21,I21:I23)</f>
        <v>1.28180472815102</v>
      </c>
    </row>
    <row r="22" spans="1:11">
      <c r="A22" s="22"/>
      <c r="B22" s="22"/>
      <c r="C22" s="33">
        <v>3.07</v>
      </c>
      <c r="D22" s="33">
        <v>10</v>
      </c>
      <c r="E22" s="33">
        <v>0.6</v>
      </c>
      <c r="F22" s="33">
        <v>0.8222</v>
      </c>
      <c r="G22" s="33">
        <v>0.7241</v>
      </c>
      <c r="H22" s="33">
        <f t="shared" si="4"/>
        <v>0.03924</v>
      </c>
      <c r="I22" s="33">
        <f t="shared" si="5"/>
        <v>21.3029315960912</v>
      </c>
      <c r="J22" s="33"/>
      <c r="K22" s="33"/>
    </row>
    <row r="23" spans="1:11">
      <c r="A23" s="22"/>
      <c r="B23" s="22"/>
      <c r="C23" s="33">
        <v>3.05</v>
      </c>
      <c r="D23" s="33">
        <v>10</v>
      </c>
      <c r="E23" s="33">
        <v>0.6</v>
      </c>
      <c r="F23" s="33">
        <v>0.8028</v>
      </c>
      <c r="G23" s="33">
        <v>0.7197</v>
      </c>
      <c r="H23" s="33">
        <f t="shared" si="4"/>
        <v>0.03324</v>
      </c>
      <c r="I23" s="33">
        <f t="shared" si="5"/>
        <v>18.1639344262295</v>
      </c>
      <c r="J23" s="33"/>
      <c r="K23" s="33"/>
    </row>
    <row r="24" spans="1:11">
      <c r="A24" s="22"/>
      <c r="B24" s="22" t="s">
        <v>14</v>
      </c>
      <c r="C24" s="33">
        <v>3.04</v>
      </c>
      <c r="D24" s="33">
        <v>10</v>
      </c>
      <c r="E24" s="33">
        <v>0.6</v>
      </c>
      <c r="F24" s="33">
        <v>0.7684</v>
      </c>
      <c r="G24" s="33">
        <v>0.6461</v>
      </c>
      <c r="H24" s="33">
        <f t="shared" si="4"/>
        <v>0.04892</v>
      </c>
      <c r="I24" s="33">
        <f t="shared" si="5"/>
        <v>26.8201754385965</v>
      </c>
      <c r="J24" s="33">
        <f>AVERAGE(I24:I26)</f>
        <v>25.2813386444651</v>
      </c>
      <c r="K24" s="33">
        <f>STDEV(J24,I24:I26)</f>
        <v>1.10950497233958</v>
      </c>
    </row>
    <row r="25" spans="1:11">
      <c r="A25" s="22"/>
      <c r="B25" s="22"/>
      <c r="C25" s="33">
        <v>3.03</v>
      </c>
      <c r="D25" s="33">
        <v>10</v>
      </c>
      <c r="E25" s="33">
        <v>0.6</v>
      </c>
      <c r="F25" s="33">
        <v>0.8165</v>
      </c>
      <c r="G25" s="33">
        <v>0.7063</v>
      </c>
      <c r="H25" s="33">
        <f t="shared" si="4"/>
        <v>0.04408</v>
      </c>
      <c r="I25" s="33">
        <f t="shared" si="5"/>
        <v>24.2464246424642</v>
      </c>
      <c r="J25" s="33"/>
      <c r="K25" s="33"/>
    </row>
    <row r="26" spans="1:11">
      <c r="A26" s="22"/>
      <c r="B26" s="22"/>
      <c r="C26" s="33">
        <v>3.07</v>
      </c>
      <c r="D26" s="33">
        <v>10</v>
      </c>
      <c r="E26" s="33">
        <v>0.6</v>
      </c>
      <c r="F26" s="33">
        <v>0.7475</v>
      </c>
      <c r="G26" s="33">
        <v>0.6334</v>
      </c>
      <c r="H26" s="33">
        <f t="shared" si="4"/>
        <v>0.04564</v>
      </c>
      <c r="I26" s="33">
        <f t="shared" si="5"/>
        <v>24.7774158523344</v>
      </c>
      <c r="J26" s="33"/>
      <c r="K26" s="33"/>
    </row>
    <row r="27" spans="1:11">
      <c r="A27" s="22">
        <v>60</v>
      </c>
      <c r="B27" s="22" t="s">
        <v>13</v>
      </c>
      <c r="C27" s="33">
        <v>3.03</v>
      </c>
      <c r="D27" s="33">
        <v>10</v>
      </c>
      <c r="E27" s="33">
        <v>0.6</v>
      </c>
      <c r="F27" s="33">
        <v>0.8927</v>
      </c>
      <c r="G27" s="52">
        <v>0.815</v>
      </c>
      <c r="H27" s="33">
        <f t="shared" si="4"/>
        <v>0.03108</v>
      </c>
      <c r="I27" s="33">
        <f t="shared" si="5"/>
        <v>17.0957095709571</v>
      </c>
      <c r="J27" s="33">
        <f>AVERAGE(I27:I29)</f>
        <v>18.4332233223322</v>
      </c>
      <c r="K27" s="33">
        <f>STDEV(J27,I27:I29)</f>
        <v>1.03075745467177</v>
      </c>
    </row>
    <row r="28" spans="1:11">
      <c r="A28" s="22"/>
      <c r="B28" s="22"/>
      <c r="C28" s="33">
        <v>3.03</v>
      </c>
      <c r="D28" s="33">
        <v>10</v>
      </c>
      <c r="E28" s="33">
        <v>0.6</v>
      </c>
      <c r="F28" s="33">
        <v>0.8902</v>
      </c>
      <c r="G28" s="33">
        <v>0.8011</v>
      </c>
      <c r="H28" s="33">
        <f t="shared" si="4"/>
        <v>0.03564</v>
      </c>
      <c r="I28" s="33">
        <f t="shared" si="5"/>
        <v>19.6039603960396</v>
      </c>
      <c r="J28" s="33"/>
      <c r="K28" s="33"/>
    </row>
    <row r="29" spans="1:11">
      <c r="A29" s="22"/>
      <c r="B29" s="22"/>
      <c r="C29" s="51">
        <v>3</v>
      </c>
      <c r="D29" s="33">
        <v>10</v>
      </c>
      <c r="E29" s="33">
        <v>0.6</v>
      </c>
      <c r="F29" s="33">
        <v>0.9363</v>
      </c>
      <c r="G29" s="33">
        <v>0.8526</v>
      </c>
      <c r="H29" s="33">
        <f t="shared" si="4"/>
        <v>0.03348</v>
      </c>
      <c r="I29" s="33">
        <f t="shared" si="5"/>
        <v>18.6</v>
      </c>
      <c r="J29" s="33"/>
      <c r="K29" s="33"/>
    </row>
    <row r="30" spans="1:11">
      <c r="A30" s="22"/>
      <c r="B30" s="22" t="s">
        <v>14</v>
      </c>
      <c r="C30" s="33">
        <v>3.01</v>
      </c>
      <c r="D30" s="33">
        <v>10</v>
      </c>
      <c r="E30" s="33">
        <v>0.6</v>
      </c>
      <c r="F30" s="33">
        <v>0.7888</v>
      </c>
      <c r="G30" s="33">
        <v>0.6895</v>
      </c>
      <c r="H30" s="33">
        <f t="shared" si="4"/>
        <v>0.03972</v>
      </c>
      <c r="I30" s="33">
        <f t="shared" si="5"/>
        <v>21.9933554817276</v>
      </c>
      <c r="J30" s="33">
        <f>AVERAGE(I30:I32)</f>
        <v>21.0337886058816</v>
      </c>
      <c r="K30" s="33">
        <f>STDEV(J30,I30:I32)</f>
        <v>0.744814738055877</v>
      </c>
    </row>
    <row r="31" spans="1:11">
      <c r="A31" s="22"/>
      <c r="B31" s="22"/>
      <c r="C31" s="33">
        <v>3.01</v>
      </c>
      <c r="D31" s="33">
        <v>10</v>
      </c>
      <c r="E31" s="33">
        <v>0.6</v>
      </c>
      <c r="F31" s="33">
        <v>0.8353</v>
      </c>
      <c r="G31" s="33">
        <v>0.7408</v>
      </c>
      <c r="H31" s="33">
        <f t="shared" si="4"/>
        <v>0.0378</v>
      </c>
      <c r="I31" s="33">
        <f t="shared" si="5"/>
        <v>20.9302325581395</v>
      </c>
      <c r="J31" s="33"/>
      <c r="K31" s="33"/>
    </row>
    <row r="32" spans="1:11">
      <c r="A32" s="22"/>
      <c r="B32" s="22"/>
      <c r="C32" s="51">
        <v>3</v>
      </c>
      <c r="D32" s="33">
        <v>10</v>
      </c>
      <c r="E32" s="33">
        <v>0.6</v>
      </c>
      <c r="F32" s="33">
        <v>0.8632</v>
      </c>
      <c r="G32" s="33">
        <v>0.7724</v>
      </c>
      <c r="H32" s="33">
        <f t="shared" si="4"/>
        <v>0.03632</v>
      </c>
      <c r="I32" s="33">
        <f t="shared" si="5"/>
        <v>20.1777777777778</v>
      </c>
      <c r="J32" s="33"/>
      <c r="K32" s="33"/>
    </row>
  </sheetData>
  <mergeCells count="40">
    <mergeCell ref="F1:H1"/>
    <mergeCell ref="I1:K1"/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C1:C2"/>
    <mergeCell ref="D1:D2"/>
    <mergeCell ref="E1:E2"/>
    <mergeCell ref="J3:J5"/>
    <mergeCell ref="J6:J8"/>
    <mergeCell ref="J9:J11"/>
    <mergeCell ref="J12:J14"/>
    <mergeCell ref="J15:J17"/>
    <mergeCell ref="J18:J20"/>
    <mergeCell ref="J21:J23"/>
    <mergeCell ref="J24:J26"/>
    <mergeCell ref="J27:J29"/>
    <mergeCell ref="J30:J32"/>
    <mergeCell ref="K3:K5"/>
    <mergeCell ref="K6:K8"/>
    <mergeCell ref="K9:K11"/>
    <mergeCell ref="K12:K14"/>
    <mergeCell ref="K15:K17"/>
    <mergeCell ref="K18:K20"/>
    <mergeCell ref="K21:K23"/>
    <mergeCell ref="K24:K26"/>
    <mergeCell ref="K27:K29"/>
    <mergeCell ref="K30:K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呼吸速率</vt:lpstr>
      <vt:lpstr>可溶性蛋白质</vt:lpstr>
      <vt:lpstr>游离氨基酸</vt:lpstr>
      <vt:lpstr>失重率</vt:lpstr>
      <vt:lpstr>PPO</vt:lpstr>
      <vt:lpstr>总酚</vt:lpstr>
      <vt:lpstr>褐变指数</vt:lpstr>
      <vt:lpstr>SOD</vt:lpstr>
      <vt:lpstr>APX</vt:lpstr>
      <vt:lpstr>抗坏血酸</vt:lpstr>
      <vt:lpstr>MDA</vt:lpstr>
      <vt:lpstr>PAL</vt:lpstr>
      <vt:lpstr>POD</vt:lpstr>
      <vt:lpstr>木质素</vt:lpstr>
      <vt:lpstr>硬度</vt:lpstr>
      <vt:lpstr>转录组数据</vt:lpstr>
      <vt:lpstr>荧光定量数据</vt:lpstr>
      <vt:lpstr>转录组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半夏</cp:lastModifiedBy>
  <dcterms:created xsi:type="dcterms:W3CDTF">2023-09-03T07:04:00Z</dcterms:created>
  <dcterms:modified xsi:type="dcterms:W3CDTF">2024-02-02T02:10:57Z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DB1D0961E4AA4C6B8C696B8D126F77F5_13</vt:lpwstr>
  </property>
  <property fmtid="{D5CDD505-2E9C-101B-9397-08002B2CF9AE}" pid="3" name="KSOProductBuildVer">
    <vt:lpwstr>2052-12.1.0.16250</vt:lpwstr>
  </property>
</Properties>
</file>